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3.xml" ContentType="application/vnd.openxmlformats-officedocument.spreadsheetml.comments+xml"/>
  <Override PartName="/xl/drawings/drawing17.xml" ContentType="application/vnd.openxmlformats-officedocument.drawing+xml"/>
  <Override PartName="/xl/comments4.xml" ContentType="application/vnd.openxmlformats-officedocument.spreadsheetml.comments+xml"/>
  <Override PartName="/xl/drawings/drawing18.xml" ContentType="application/vnd.openxmlformats-officedocument.drawing+xml"/>
  <Override PartName="/xl/comments5.xml" ContentType="application/vnd.openxmlformats-officedocument.spreadsheetml.comments+xml"/>
  <Override PartName="/xl/drawings/drawing19.xml" ContentType="application/vnd.openxmlformats-officedocument.drawing+xml"/>
  <Override PartName="/xl/comments6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it\Desktop\"/>
    </mc:Choice>
  </mc:AlternateContent>
  <bookViews>
    <workbookView xWindow="0" yWindow="60" windowWidth="19770" windowHeight="8325" tabRatio="849" firstSheet="28" activeTab="34"/>
  </bookViews>
  <sheets>
    <sheet name="第一轮测试结果" sheetId="1" r:id="rId1"/>
    <sheet name="第二轮测试结果" sheetId="2" r:id="rId2"/>
    <sheet name="用例数统计" sheetId="59" r:id="rId3"/>
    <sheet name="仓库收货通知单" sheetId="3" r:id="rId4"/>
    <sheet name="仓库入库单" sheetId="4" r:id="rId5"/>
    <sheet name="仓库发货通知单" sheetId="5" r:id="rId6"/>
    <sheet name="仓库出库单" sheetId="6" r:id="rId7"/>
    <sheet name="仓库管理调拨单" sheetId="7" r:id="rId8"/>
    <sheet name="仓库包装工单管理" sheetId="8" r:id="rId9"/>
    <sheet name="仓库管理物料盘点查询" sheetId="9" r:id="rId10"/>
    <sheet name="销售索赔旧件库存管理" sheetId="10" r:id="rId11"/>
    <sheet name="仓库其他入库单申请单" sheetId="11" r:id="rId12"/>
    <sheet name="仓库其他出库单申请单" sheetId="12" r:id="rId13"/>
    <sheet name="采购管理采购合同及清单" sheetId="13" r:id="rId14"/>
    <sheet name="采购管理采购计划" sheetId="14" r:id="rId15"/>
    <sheet name="采购管理采购订单" sheetId="15" r:id="rId16"/>
    <sheet name="采购管理采购退货" sheetId="16" r:id="rId17"/>
    <sheet name="采购管理采购索赔" sheetId="17" r:id="rId18"/>
    <sheet name="采购管理采购返利" sheetId="18" r:id="rId19"/>
    <sheet name="采购管理采购促销" sheetId="19" r:id="rId20"/>
    <sheet name="采购手工录入发票" sheetId="20" r:id="rId21"/>
    <sheet name="采购对账调整单" sheetId="21" r:id="rId22"/>
    <sheet name="销售管理价格" sheetId="22" r:id="rId23"/>
    <sheet name="销售手工录入发票" sheetId="60" r:id="rId24"/>
    <sheet name="销售管理销售订单" sheetId="23" r:id="rId25"/>
    <sheet name="销售管理退货" sheetId="24" r:id="rId26"/>
    <sheet name="销售管理销售索赔" sheetId="25" r:id="rId27"/>
    <sheet name="销售管理销售信用" sheetId="26" r:id="rId28"/>
    <sheet name="销售管理销售促销" sheetId="27" r:id="rId29"/>
    <sheet name="销售管理销售返利" sheetId="28" r:id="rId30"/>
    <sheet name="销售对账调整单" sheetId="58" r:id="rId31"/>
    <sheet name="基础数据仓库维护" sheetId="29" r:id="rId32"/>
    <sheet name="基础数据配送中心" sheetId="30" r:id="rId33"/>
    <sheet name="基础数据供应商维护" sheetId="31" r:id="rId34"/>
    <sheet name="基础数据物料管理" sheetId="32" r:id="rId35"/>
    <sheet name="基础数据BOM维护" sheetId="33" r:id="rId36"/>
    <sheet name="基础数据翻新件维护" sheetId="34" r:id="rId37"/>
    <sheet name="基础数据采购区域" sheetId="35" r:id="rId38"/>
    <sheet name="基础数据销售区域" sheetId="36" r:id="rId39"/>
    <sheet name="基础数据客户及门店维护" sheetId="37" r:id="rId40"/>
    <sheet name="财务管理业务凭证模板" sheetId="38" r:id="rId41"/>
    <sheet name="财务管理收款单" sheetId="39" r:id="rId42"/>
    <sheet name="财务管理应收核销" sheetId="40" r:id="rId43"/>
    <sheet name="财务管理付款单" sheetId="41" r:id="rId44"/>
    <sheet name="财务管理应付核销" sheetId="42" r:id="rId45"/>
    <sheet name="财务管理成本调整查询" sheetId="43" r:id="rId46"/>
    <sheet name="报表管理缺货登记报表" sheetId="44" r:id="rId47"/>
    <sheet name="报表管理即时库存报表" sheetId="45" r:id="rId48"/>
    <sheet name="报表管理物料进销存统计" sheetId="46" r:id="rId49"/>
    <sheet name="报表管理物料进销存明细表" sheetId="47" r:id="rId50"/>
    <sheet name="报表管理采购索赔统计表" sheetId="49" r:id="rId51"/>
    <sheet name="报表管理销售索赔统计表" sheetId="48" r:id="rId52"/>
    <sheet name="报表管理物料索赔率及故障率报表" sheetId="50" r:id="rId53"/>
    <sheet name="报表管理物料类型索赔率及故障率报表" sheetId="51" r:id="rId54"/>
    <sheet name="报表管理包干索赔应收报表" sheetId="52" r:id="rId55"/>
    <sheet name="报表管理采购订单交货率统计" sheetId="53" r:id="rId56"/>
    <sheet name="报表管理经销商维度统计报表" sheetId="54" r:id="rId57"/>
    <sheet name="进销毛利汇总报表" sheetId="55" r:id="rId58"/>
    <sheet name="报表管理进销毛利明细报表" sheetId="56" r:id="rId59"/>
    <sheet name="销售开票明细报表" sheetId="57" r:id="rId60"/>
  </sheets>
  <externalReferences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</externalReferences>
  <definedNames>
    <definedName name="_xlnm._FilterDatabase" localSheetId="45" hidden="1">财务管理成本调整查询!$C$10:$K$53</definedName>
    <definedName name="_xlnm._FilterDatabase" localSheetId="43" hidden="1">财务管理付款单!$C$10:$K$68</definedName>
    <definedName name="_xlnm._FilterDatabase" localSheetId="41" hidden="1">财务管理收款单!$C$10:$K$58</definedName>
    <definedName name="_xlnm._FilterDatabase" localSheetId="15" hidden="1">采购管理采购订单!$B$10:$T$77</definedName>
    <definedName name="_xlnm._FilterDatabase" localSheetId="18" hidden="1">采购管理采购返利!$B$10:$T$77</definedName>
    <definedName name="_xlnm._FilterDatabase" localSheetId="13" hidden="1">采购管理采购合同及清单!$B$10:$V$269</definedName>
    <definedName name="_xlnm._FilterDatabase" localSheetId="17" hidden="1">采购管理采购索赔!$J$10:$K$94</definedName>
    <definedName name="_xlnm._FilterDatabase" localSheetId="16" hidden="1">采购管理采购退货!$B$10:$T$65</definedName>
    <definedName name="_xlnm._FilterDatabase" localSheetId="8" hidden="1">仓库包装工单管理!$B$10:$K$74</definedName>
    <definedName name="_xlnm._FilterDatabase" localSheetId="6" hidden="1">仓库出库单!$B$10:$K$25</definedName>
    <definedName name="_xlnm._FilterDatabase" localSheetId="5" hidden="1">仓库发货通知单!$B$10:$K$28</definedName>
    <definedName name="_xlnm._FilterDatabase" localSheetId="7" hidden="1">仓库管理调拨单!$B$10:$K$75</definedName>
    <definedName name="_xlnm._FilterDatabase" localSheetId="9" hidden="1">仓库管理物料盘点查询!$C$10:$K$48</definedName>
    <definedName name="_xlnm._FilterDatabase" localSheetId="11" hidden="1">仓库其他入库单申请单!$B$10:$T$76</definedName>
    <definedName name="_xlnm._FilterDatabase" localSheetId="3" hidden="1">仓库收货通知单!$B$10:$K$24</definedName>
    <definedName name="_xlnm._FilterDatabase" localSheetId="1" hidden="1">第二轮测试结果!$1:$71</definedName>
    <definedName name="_xlnm._FilterDatabase" localSheetId="0" hidden="1">第一轮测试结果!$A$1:$P$71</definedName>
    <definedName name="_xlnm._FilterDatabase" localSheetId="35" hidden="1">基础数据BOM维护!$C$10:$K$66</definedName>
    <definedName name="_xlnm._FilterDatabase" localSheetId="37" hidden="1">基础数据采购区域!$C$10:$K$32</definedName>
    <definedName name="_xlnm._FilterDatabase" localSheetId="31" hidden="1">基础数据仓库维护!$C$10:$K$118</definedName>
    <definedName name="_xlnm._FilterDatabase" localSheetId="36" hidden="1">基础数据翻新件维护!$C$10:$K$48</definedName>
    <definedName name="_xlnm._FilterDatabase" localSheetId="33" hidden="1">基础数据供应商维护!$C$10:$K$104</definedName>
    <definedName name="_xlnm._FilterDatabase" localSheetId="39" hidden="1">基础数据客户及门店维护!$C$10:$K$116</definedName>
    <definedName name="_xlnm._FilterDatabase" localSheetId="32" hidden="1">基础数据配送中心!$D$10:$K$70</definedName>
    <definedName name="_xlnm._FilterDatabase" localSheetId="34" hidden="1">基础数据物料管理!$G$10:$K$123</definedName>
    <definedName name="_xlnm._FilterDatabase" localSheetId="38" hidden="1">基础数据销售区域!$E$10:$K$32</definedName>
    <definedName name="_xlnm._FilterDatabase" localSheetId="22" hidden="1">销售管理价格!$B$10:$K$61</definedName>
    <definedName name="_xlnm._FilterDatabase" localSheetId="28" hidden="1">销售管理销售促销!$B$10:$K$160</definedName>
    <definedName name="_xlnm._FilterDatabase" localSheetId="24" hidden="1">销售管理销售订单!$J$10:$K$10</definedName>
    <definedName name="_xlnm._FilterDatabase" localSheetId="29" hidden="1">销售管理销售返利!$B$10:$K$67</definedName>
    <definedName name="_xlnm._FilterDatabase" localSheetId="26" hidden="1">销售管理销售索赔!$I$10:$K$154</definedName>
    <definedName name="_xlnm._FilterDatabase" localSheetId="27" hidden="1">销售管理销售信用!$J$10:$K$106</definedName>
    <definedName name="_xlnm._FilterDatabase" localSheetId="10" hidden="1">销售索赔旧件库存管理!$B$10:$K$34</definedName>
    <definedName name="_xlnm._FilterDatabase" localSheetId="2" hidden="1">用例数统计!$1:$71</definedName>
  </definedNames>
  <calcPr calcId="152511" concurrentCalc="0"/>
</workbook>
</file>

<file path=xl/calcChain.xml><?xml version="1.0" encoding="utf-8"?>
<calcChain xmlns="http://schemas.openxmlformats.org/spreadsheetml/2006/main">
  <c r="E9" i="59" l="1"/>
  <c r="F10" i="59"/>
  <c r="G10" i="59"/>
  <c r="E10" i="59"/>
  <c r="S9" i="60"/>
  <c r="S4" i="60"/>
  <c r="V9" i="60"/>
  <c r="M9" i="60"/>
  <c r="P9" i="60"/>
  <c r="S8" i="60"/>
  <c r="V8" i="60"/>
  <c r="M8" i="60"/>
  <c r="O8" i="60"/>
  <c r="S7" i="60"/>
  <c r="M7" i="60"/>
  <c r="P7" i="60"/>
  <c r="O7" i="60"/>
  <c r="S6" i="60"/>
  <c r="V6" i="60"/>
  <c r="M6" i="60"/>
  <c r="P6" i="60"/>
  <c r="O6" i="60"/>
  <c r="S5" i="60"/>
  <c r="V5" i="60"/>
  <c r="M5" i="60"/>
  <c r="P5" i="60"/>
  <c r="V7" i="60"/>
  <c r="G40" i="59"/>
  <c r="F40" i="59"/>
  <c r="G48" i="59"/>
  <c r="F48" i="59"/>
  <c r="F22" i="59"/>
  <c r="G22" i="59"/>
  <c r="G59" i="59"/>
  <c r="F59" i="59"/>
  <c r="G58" i="59"/>
  <c r="F58" i="59"/>
  <c r="G56" i="59"/>
  <c r="G55" i="59"/>
  <c r="F56" i="59"/>
  <c r="F55" i="59"/>
  <c r="G53" i="59"/>
  <c r="F53" i="59"/>
  <c r="G57" i="59"/>
  <c r="F57" i="59"/>
  <c r="G62" i="59"/>
  <c r="F62" i="59"/>
  <c r="G61" i="59"/>
  <c r="F61" i="59"/>
  <c r="G60" i="59"/>
  <c r="F60" i="59"/>
  <c r="G28" i="59"/>
  <c r="F28" i="59"/>
  <c r="G26" i="59"/>
  <c r="F26" i="59"/>
  <c r="G2" i="59"/>
  <c r="G3" i="59"/>
  <c r="G4" i="59"/>
  <c r="G5" i="59"/>
  <c r="G6" i="59"/>
  <c r="G7" i="59"/>
  <c r="G8" i="59"/>
  <c r="G11" i="59"/>
  <c r="G12" i="59"/>
  <c r="F12" i="59"/>
  <c r="E12" i="59"/>
  <c r="G13" i="59"/>
  <c r="G14" i="59"/>
  <c r="G16" i="59"/>
  <c r="G17" i="59"/>
  <c r="G18" i="59"/>
  <c r="G19" i="59"/>
  <c r="G23" i="59"/>
  <c r="F23" i="59"/>
  <c r="E23" i="59"/>
  <c r="G24" i="59"/>
  <c r="G25" i="59"/>
  <c r="G27" i="59"/>
  <c r="G29" i="59"/>
  <c r="G30" i="59"/>
  <c r="G31" i="59"/>
  <c r="G32" i="59"/>
  <c r="G33" i="59"/>
  <c r="G34" i="59"/>
  <c r="G35" i="59"/>
  <c r="G36" i="59"/>
  <c r="G37" i="59"/>
  <c r="G38" i="59"/>
  <c r="G39" i="59"/>
  <c r="G41" i="59"/>
  <c r="G42" i="59"/>
  <c r="G43" i="59"/>
  <c r="G44" i="59"/>
  <c r="G45" i="59"/>
  <c r="G46" i="59"/>
  <c r="G47" i="59"/>
  <c r="G49" i="59"/>
  <c r="G50" i="59"/>
  <c r="G51" i="59"/>
  <c r="G52" i="59"/>
  <c r="G54" i="59"/>
  <c r="F2" i="59"/>
  <c r="F3" i="59"/>
  <c r="F4" i="59"/>
  <c r="F5" i="59"/>
  <c r="F6" i="59"/>
  <c r="F7" i="59"/>
  <c r="F8" i="59"/>
  <c r="E8" i="59"/>
  <c r="F11" i="59"/>
  <c r="F13" i="59"/>
  <c r="F14" i="59"/>
  <c r="E14" i="59"/>
  <c r="F16" i="59"/>
  <c r="E16" i="59"/>
  <c r="F17" i="59"/>
  <c r="F18" i="59"/>
  <c r="E18" i="59"/>
  <c r="F19" i="59"/>
  <c r="E19" i="59"/>
  <c r="F24" i="59"/>
  <c r="F25" i="59"/>
  <c r="F27" i="59"/>
  <c r="E27" i="59"/>
  <c r="F29" i="59"/>
  <c r="F30" i="59"/>
  <c r="E30" i="59"/>
  <c r="F31" i="59"/>
  <c r="E31" i="59"/>
  <c r="F32" i="59"/>
  <c r="F33" i="59"/>
  <c r="F34" i="59"/>
  <c r="E34" i="59"/>
  <c r="F35" i="59"/>
  <c r="E35" i="59"/>
  <c r="F36" i="59"/>
  <c r="F37" i="59"/>
  <c r="F38" i="59"/>
  <c r="F39" i="59"/>
  <c r="E39" i="59"/>
  <c r="F41" i="59"/>
  <c r="F42" i="59"/>
  <c r="E42" i="59"/>
  <c r="F43" i="59"/>
  <c r="E43" i="59"/>
  <c r="F44" i="59"/>
  <c r="F45" i="59"/>
  <c r="F46" i="59"/>
  <c r="F47" i="59"/>
  <c r="F49" i="59"/>
  <c r="F50" i="59"/>
  <c r="E50" i="59"/>
  <c r="F51" i="59"/>
  <c r="F52" i="59"/>
  <c r="F54" i="59"/>
  <c r="E65" i="59"/>
  <c r="E47" i="59"/>
  <c r="E46" i="59"/>
  <c r="E38" i="59"/>
  <c r="E36" i="59"/>
  <c r="E24" i="59"/>
  <c r="E11" i="59"/>
  <c r="E7" i="59"/>
  <c r="E4" i="59"/>
  <c r="E3" i="59"/>
  <c r="O4" i="60"/>
  <c r="P4" i="60"/>
  <c r="O5" i="60"/>
  <c r="P8" i="60"/>
  <c r="O9" i="60"/>
  <c r="V4" i="60"/>
  <c r="E22" i="59"/>
  <c r="E54" i="59"/>
  <c r="E49" i="59"/>
  <c r="E6" i="59"/>
  <c r="E58" i="59"/>
  <c r="E62" i="59"/>
  <c r="G66" i="59"/>
  <c r="E28" i="59"/>
  <c r="E26" i="59"/>
  <c r="E41" i="59"/>
  <c r="E17" i="59"/>
  <c r="E13" i="59"/>
  <c r="F66" i="59"/>
  <c r="E60" i="59"/>
  <c r="E56" i="59"/>
  <c r="E52" i="59"/>
  <c r="E48" i="59"/>
  <c r="E44" i="59"/>
  <c r="E40" i="59"/>
  <c r="E32" i="59"/>
  <c r="E33" i="59"/>
  <c r="E25" i="59"/>
  <c r="E61" i="59"/>
  <c r="E57" i="59"/>
  <c r="E53" i="59"/>
  <c r="E45" i="59"/>
  <c r="E37" i="59"/>
  <c r="E29" i="59"/>
  <c r="E59" i="59"/>
  <c r="E55" i="59"/>
  <c r="E51" i="59"/>
  <c r="E5" i="59"/>
  <c r="E2" i="59"/>
  <c r="R9" i="58"/>
  <c r="M9" i="58"/>
  <c r="O9" i="58"/>
  <c r="R8" i="58"/>
  <c r="M8" i="58"/>
  <c r="O8" i="58"/>
  <c r="R7" i="58"/>
  <c r="R4" i="58"/>
  <c r="T7" i="58"/>
  <c r="M7" i="58"/>
  <c r="O7" i="58"/>
  <c r="R6" i="58"/>
  <c r="T6" i="58"/>
  <c r="M6" i="58"/>
  <c r="O6" i="58"/>
  <c r="R5" i="58"/>
  <c r="T5" i="58"/>
  <c r="M5" i="58"/>
  <c r="O5" i="58"/>
  <c r="T9" i="58"/>
  <c r="E66" i="59"/>
  <c r="T4" i="58"/>
  <c r="T8" i="58"/>
  <c r="O4" i="58"/>
  <c r="R9" i="57"/>
  <c r="M9" i="57"/>
  <c r="O9" i="57"/>
  <c r="R8" i="57"/>
  <c r="M8" i="57"/>
  <c r="O8" i="57"/>
  <c r="R7" i="57"/>
  <c r="M7" i="57"/>
  <c r="O7" i="57"/>
  <c r="R6" i="57"/>
  <c r="M6" i="57"/>
  <c r="O6" i="57"/>
  <c r="R5" i="57"/>
  <c r="M5" i="57"/>
  <c r="O5" i="57"/>
  <c r="R4" i="57"/>
  <c r="O4" i="57"/>
  <c r="R9" i="56"/>
  <c r="M9" i="56"/>
  <c r="O9" i="56"/>
  <c r="R8" i="56"/>
  <c r="M8" i="56"/>
  <c r="O8" i="56"/>
  <c r="R7" i="56"/>
  <c r="M7" i="56"/>
  <c r="O7" i="56"/>
  <c r="R6" i="56"/>
  <c r="M6" i="56"/>
  <c r="O6" i="56"/>
  <c r="R5" i="56"/>
  <c r="M5" i="56"/>
  <c r="O5" i="56"/>
  <c r="R4" i="56"/>
  <c r="O4" i="56"/>
  <c r="R9" i="55"/>
  <c r="R4" i="55"/>
  <c r="T9" i="55"/>
  <c r="M9" i="55"/>
  <c r="O9" i="55"/>
  <c r="R8" i="55"/>
  <c r="T8" i="55"/>
  <c r="M8" i="55"/>
  <c r="O8" i="55"/>
  <c r="R7" i="55"/>
  <c r="T7" i="55"/>
  <c r="M7" i="55"/>
  <c r="O7" i="55"/>
  <c r="R6" i="55"/>
  <c r="T6" i="55"/>
  <c r="M6" i="55"/>
  <c r="O6" i="55"/>
  <c r="R5" i="55"/>
  <c r="T5" i="55"/>
  <c r="M5" i="55"/>
  <c r="O5" i="55"/>
  <c r="O4" i="55"/>
  <c r="R9" i="54"/>
  <c r="R4" i="54"/>
  <c r="T9" i="54"/>
  <c r="M9" i="54"/>
  <c r="O9" i="54"/>
  <c r="R8" i="54"/>
  <c r="T8" i="54"/>
  <c r="M8" i="54"/>
  <c r="O8" i="54"/>
  <c r="R7" i="54"/>
  <c r="T7" i="54"/>
  <c r="M7" i="54"/>
  <c r="O7" i="54"/>
  <c r="R6" i="54"/>
  <c r="T6" i="54"/>
  <c r="M6" i="54"/>
  <c r="O6" i="54"/>
  <c r="R5" i="54"/>
  <c r="T5" i="54"/>
  <c r="M5" i="54"/>
  <c r="O5" i="54"/>
  <c r="R9" i="53"/>
  <c r="R4" i="53"/>
  <c r="T9" i="53"/>
  <c r="M9" i="53"/>
  <c r="O9" i="53"/>
  <c r="R8" i="53"/>
  <c r="T8" i="53"/>
  <c r="M8" i="53"/>
  <c r="O8" i="53"/>
  <c r="R7" i="53"/>
  <c r="T7" i="53"/>
  <c r="M7" i="53"/>
  <c r="O7" i="53"/>
  <c r="R6" i="53"/>
  <c r="T6" i="53"/>
  <c r="M6" i="53"/>
  <c r="O6" i="53"/>
  <c r="R5" i="53"/>
  <c r="T5" i="53"/>
  <c r="M5" i="53"/>
  <c r="O5" i="53"/>
  <c r="O4" i="53"/>
  <c r="R9" i="52"/>
  <c r="R4" i="52"/>
  <c r="T9" i="52"/>
  <c r="M9" i="52"/>
  <c r="O9" i="52"/>
  <c r="R8" i="52"/>
  <c r="T8" i="52"/>
  <c r="M8" i="52"/>
  <c r="O8" i="52"/>
  <c r="R7" i="52"/>
  <c r="T7" i="52"/>
  <c r="M7" i="52"/>
  <c r="O7" i="52"/>
  <c r="R6" i="52"/>
  <c r="T6" i="52"/>
  <c r="M6" i="52"/>
  <c r="O6" i="52"/>
  <c r="R5" i="52"/>
  <c r="T5" i="52"/>
  <c r="M5" i="52"/>
  <c r="O5" i="52"/>
  <c r="O4" i="52"/>
  <c r="R9" i="51"/>
  <c r="R4" i="51"/>
  <c r="T9" i="51"/>
  <c r="M9" i="51"/>
  <c r="O9" i="51"/>
  <c r="R8" i="51"/>
  <c r="T8" i="51"/>
  <c r="M8" i="51"/>
  <c r="O8" i="51"/>
  <c r="R7" i="51"/>
  <c r="T7" i="51"/>
  <c r="M7" i="51"/>
  <c r="O7" i="51"/>
  <c r="R6" i="51"/>
  <c r="T6" i="51"/>
  <c r="M6" i="51"/>
  <c r="O6" i="51"/>
  <c r="R5" i="51"/>
  <c r="T5" i="51"/>
  <c r="M5" i="51"/>
  <c r="O5" i="51"/>
  <c r="R9" i="50"/>
  <c r="R4" i="50"/>
  <c r="T9" i="50"/>
  <c r="M9" i="50"/>
  <c r="O9" i="50"/>
  <c r="R8" i="50"/>
  <c r="T8" i="50"/>
  <c r="M8" i="50"/>
  <c r="O8" i="50"/>
  <c r="R7" i="50"/>
  <c r="T7" i="50"/>
  <c r="M7" i="50"/>
  <c r="O7" i="50"/>
  <c r="R6" i="50"/>
  <c r="T6" i="50"/>
  <c r="M6" i="50"/>
  <c r="O6" i="50"/>
  <c r="R5" i="50"/>
  <c r="T5" i="50"/>
  <c r="M5" i="50"/>
  <c r="O5" i="50"/>
  <c r="O4" i="50"/>
  <c r="R9" i="49"/>
  <c r="T9" i="49"/>
  <c r="M9" i="49"/>
  <c r="O9" i="49"/>
  <c r="R8" i="49"/>
  <c r="T8" i="49"/>
  <c r="M8" i="49"/>
  <c r="O8" i="49"/>
  <c r="R7" i="49"/>
  <c r="T7" i="49"/>
  <c r="M7" i="49"/>
  <c r="O7" i="49"/>
  <c r="R6" i="49"/>
  <c r="T6" i="49"/>
  <c r="M6" i="49"/>
  <c r="O6" i="49"/>
  <c r="R5" i="49"/>
  <c r="T5" i="49"/>
  <c r="M5" i="49"/>
  <c r="O4" i="49"/>
  <c r="T8" i="57"/>
  <c r="T6" i="57"/>
  <c r="T7" i="57"/>
  <c r="T5" i="57"/>
  <c r="T9" i="57"/>
  <c r="T4" i="57"/>
  <c r="T8" i="56"/>
  <c r="T7" i="56"/>
  <c r="T6" i="56"/>
  <c r="T5" i="56"/>
  <c r="T9" i="56"/>
  <c r="T4" i="56"/>
  <c r="T4" i="55"/>
  <c r="O4" i="54"/>
  <c r="T4" i="54"/>
  <c r="T4" i="53"/>
  <c r="T4" i="52"/>
  <c r="O4" i="51"/>
  <c r="T4" i="51"/>
  <c r="T4" i="50"/>
  <c r="O5" i="49"/>
  <c r="T4" i="49"/>
  <c r="L65" i="2"/>
  <c r="K65" i="2"/>
  <c r="J65" i="2"/>
  <c r="E65" i="2"/>
  <c r="L64" i="2"/>
  <c r="K64" i="2"/>
  <c r="J64" i="2"/>
  <c r="I64" i="2"/>
  <c r="H64" i="2"/>
  <c r="G64" i="2"/>
  <c r="F64" i="2"/>
  <c r="E64" i="2"/>
  <c r="L63" i="2"/>
  <c r="K63" i="2"/>
  <c r="J63" i="2"/>
  <c r="I63" i="2"/>
  <c r="H63" i="2"/>
  <c r="G63" i="2"/>
  <c r="F63" i="2"/>
  <c r="E63" i="2"/>
  <c r="L62" i="2"/>
  <c r="K62" i="2"/>
  <c r="J62" i="2"/>
  <c r="I62" i="2"/>
  <c r="H62" i="2"/>
  <c r="G62" i="2"/>
  <c r="F62" i="2"/>
  <c r="E62" i="2"/>
  <c r="L61" i="2"/>
  <c r="K61" i="2"/>
  <c r="J61" i="2"/>
  <c r="I61" i="2"/>
  <c r="H61" i="2"/>
  <c r="G61" i="2"/>
  <c r="F61" i="2"/>
  <c r="E61" i="2"/>
  <c r="L60" i="2"/>
  <c r="K60" i="2"/>
  <c r="J60" i="2"/>
  <c r="I60" i="2"/>
  <c r="H60" i="2"/>
  <c r="G60" i="2"/>
  <c r="F60" i="2"/>
  <c r="L59" i="2"/>
  <c r="K59" i="2"/>
  <c r="J59" i="2"/>
  <c r="I59" i="2"/>
  <c r="H59" i="2"/>
  <c r="G59" i="2"/>
  <c r="F59" i="2"/>
  <c r="E59" i="2"/>
  <c r="L58" i="2"/>
  <c r="K58" i="2"/>
  <c r="J58" i="2"/>
  <c r="I58" i="2"/>
  <c r="H58" i="2"/>
  <c r="G58" i="2"/>
  <c r="F58" i="2"/>
  <c r="E58" i="2"/>
  <c r="L57" i="2"/>
  <c r="K57" i="2"/>
  <c r="J57" i="2"/>
  <c r="I57" i="2"/>
  <c r="H57" i="2"/>
  <c r="G57" i="2"/>
  <c r="F57" i="2"/>
  <c r="E57" i="2"/>
  <c r="L56" i="2"/>
  <c r="K56" i="2"/>
  <c r="J56" i="2"/>
  <c r="I56" i="2"/>
  <c r="H56" i="2"/>
  <c r="G56" i="2"/>
  <c r="F56" i="2"/>
  <c r="E56" i="2"/>
  <c r="L55" i="2"/>
  <c r="K55" i="2"/>
  <c r="J55" i="2"/>
  <c r="I55" i="2"/>
  <c r="H55" i="2"/>
  <c r="G55" i="2"/>
  <c r="F55" i="2"/>
  <c r="E55" i="2"/>
  <c r="L54" i="2"/>
  <c r="K54" i="2"/>
  <c r="J54" i="2"/>
  <c r="I54" i="2"/>
  <c r="H54" i="2"/>
  <c r="G54" i="2"/>
  <c r="F54" i="2"/>
  <c r="E54" i="2"/>
  <c r="L53" i="2"/>
  <c r="K53" i="2"/>
  <c r="J53" i="2"/>
  <c r="I53" i="2"/>
  <c r="H53" i="2"/>
  <c r="G53" i="2"/>
  <c r="F53" i="2"/>
  <c r="E53" i="2"/>
  <c r="L52" i="2"/>
  <c r="K52" i="2"/>
  <c r="J52" i="2"/>
  <c r="I52" i="2"/>
  <c r="H52" i="2"/>
  <c r="G52" i="2"/>
  <c r="F52" i="2"/>
  <c r="E52" i="2"/>
  <c r="L51" i="2"/>
  <c r="K51" i="2"/>
  <c r="J51" i="2"/>
  <c r="I51" i="2"/>
  <c r="H51" i="2"/>
  <c r="G51" i="2"/>
  <c r="F51" i="2"/>
  <c r="E51" i="2"/>
  <c r="L50" i="2"/>
  <c r="K50" i="2"/>
  <c r="J50" i="2"/>
  <c r="I50" i="2"/>
  <c r="H50" i="2"/>
  <c r="G50" i="2"/>
  <c r="F50" i="2"/>
  <c r="E50" i="2"/>
  <c r="L49" i="2"/>
  <c r="K49" i="2"/>
  <c r="J49" i="2"/>
  <c r="I49" i="2"/>
  <c r="H49" i="2"/>
  <c r="G49" i="2"/>
  <c r="F49" i="2"/>
  <c r="E49" i="2"/>
  <c r="L48" i="2"/>
  <c r="K48" i="2"/>
  <c r="J48" i="2"/>
  <c r="I48" i="2"/>
  <c r="H48" i="2"/>
  <c r="G48" i="2"/>
  <c r="F48" i="2"/>
  <c r="E48" i="2"/>
  <c r="L47" i="2"/>
  <c r="K47" i="2"/>
  <c r="J47" i="2"/>
  <c r="I47" i="2"/>
  <c r="H47" i="2"/>
  <c r="G47" i="2"/>
  <c r="F47" i="2"/>
  <c r="E47" i="2"/>
  <c r="L46" i="2"/>
  <c r="K46" i="2"/>
  <c r="J46" i="2"/>
  <c r="I46" i="2"/>
  <c r="H46" i="2"/>
  <c r="G46" i="2"/>
  <c r="F46" i="2"/>
  <c r="E46" i="2"/>
  <c r="L45" i="2"/>
  <c r="K45" i="2"/>
  <c r="J45" i="2"/>
  <c r="I45" i="2"/>
  <c r="H45" i="2"/>
  <c r="G45" i="2"/>
  <c r="F45" i="2"/>
  <c r="E45" i="2"/>
  <c r="L44" i="2"/>
  <c r="K44" i="2"/>
  <c r="J44" i="2"/>
  <c r="I44" i="2"/>
  <c r="H44" i="2"/>
  <c r="G44" i="2"/>
  <c r="F44" i="2"/>
  <c r="E44" i="2"/>
  <c r="L43" i="2"/>
  <c r="K43" i="2"/>
  <c r="J43" i="2"/>
  <c r="I43" i="2"/>
  <c r="H43" i="2"/>
  <c r="F43" i="2"/>
  <c r="G43" i="2"/>
  <c r="E43" i="2"/>
  <c r="M43" i="2"/>
  <c r="L42" i="2"/>
  <c r="K42" i="2"/>
  <c r="J42" i="2"/>
  <c r="I42" i="2"/>
  <c r="H42" i="2"/>
  <c r="G42" i="2"/>
  <c r="F42" i="2"/>
  <c r="E42" i="2"/>
  <c r="L41" i="2"/>
  <c r="K41" i="2"/>
  <c r="J41" i="2"/>
  <c r="I41" i="2"/>
  <c r="H41" i="2"/>
  <c r="G41" i="2"/>
  <c r="F41" i="2"/>
  <c r="E41" i="2"/>
  <c r="L40" i="2"/>
  <c r="K40" i="2"/>
  <c r="J40" i="2"/>
  <c r="I40" i="2"/>
  <c r="H40" i="2"/>
  <c r="G40" i="2"/>
  <c r="F40" i="2"/>
  <c r="E40" i="2"/>
  <c r="L39" i="2"/>
  <c r="K39" i="2"/>
  <c r="J39" i="2"/>
  <c r="I39" i="2"/>
  <c r="H39" i="2"/>
  <c r="F39" i="2"/>
  <c r="G39" i="2"/>
  <c r="E39" i="2"/>
  <c r="M39" i="2"/>
  <c r="L38" i="2"/>
  <c r="K38" i="2"/>
  <c r="J38" i="2"/>
  <c r="I38" i="2"/>
  <c r="H38" i="2"/>
  <c r="G38" i="2"/>
  <c r="F38" i="2"/>
  <c r="E38" i="2"/>
  <c r="L37" i="2"/>
  <c r="K37" i="2"/>
  <c r="J37" i="2"/>
  <c r="I37" i="2"/>
  <c r="H37" i="2"/>
  <c r="G37" i="2"/>
  <c r="F37" i="2"/>
  <c r="E37" i="2"/>
  <c r="L36" i="2"/>
  <c r="K36" i="2"/>
  <c r="J36" i="2"/>
  <c r="I36" i="2"/>
  <c r="H36" i="2"/>
  <c r="G36" i="2"/>
  <c r="F36" i="2"/>
  <c r="E36" i="2"/>
  <c r="L35" i="2"/>
  <c r="K35" i="2"/>
  <c r="J35" i="2"/>
  <c r="I35" i="2"/>
  <c r="H35" i="2"/>
  <c r="G35" i="2"/>
  <c r="F35" i="2"/>
  <c r="E35" i="2"/>
  <c r="L34" i="2"/>
  <c r="K34" i="2"/>
  <c r="J34" i="2"/>
  <c r="I34" i="2"/>
  <c r="H34" i="2"/>
  <c r="G34" i="2"/>
  <c r="F34" i="2"/>
  <c r="E34" i="2"/>
  <c r="L33" i="2"/>
  <c r="K33" i="2"/>
  <c r="J33" i="2"/>
  <c r="I33" i="2"/>
  <c r="H33" i="2"/>
  <c r="F33" i="2"/>
  <c r="G33" i="2"/>
  <c r="E33" i="2"/>
  <c r="M33" i="2"/>
  <c r="L32" i="2"/>
  <c r="K32" i="2"/>
  <c r="J32" i="2"/>
  <c r="I32" i="2"/>
  <c r="H32" i="2"/>
  <c r="G32" i="2"/>
  <c r="F32" i="2"/>
  <c r="E32" i="2"/>
  <c r="L31" i="2"/>
  <c r="K31" i="2"/>
  <c r="J31" i="2"/>
  <c r="I31" i="2"/>
  <c r="H31" i="2"/>
  <c r="G31" i="2"/>
  <c r="F31" i="2"/>
  <c r="E31" i="2"/>
  <c r="L30" i="2"/>
  <c r="K30" i="2"/>
  <c r="J30" i="2"/>
  <c r="I30" i="2"/>
  <c r="H30" i="2"/>
  <c r="F30" i="2"/>
  <c r="G30" i="2"/>
  <c r="E30" i="2"/>
  <c r="M30" i="2"/>
  <c r="L29" i="2"/>
  <c r="K29" i="2"/>
  <c r="J29" i="2"/>
  <c r="I29" i="2"/>
  <c r="H29" i="2"/>
  <c r="F29" i="2"/>
  <c r="G29" i="2"/>
  <c r="E29" i="2"/>
  <c r="M29" i="2"/>
  <c r="L28" i="2"/>
  <c r="K28" i="2"/>
  <c r="J28" i="2"/>
  <c r="I28" i="2"/>
  <c r="H28" i="2"/>
  <c r="G28" i="2"/>
  <c r="F28" i="2"/>
  <c r="E28" i="2"/>
  <c r="L27" i="2"/>
  <c r="K27" i="2"/>
  <c r="J27" i="2"/>
  <c r="I27" i="2"/>
  <c r="H27" i="2"/>
  <c r="G27" i="2"/>
  <c r="F27" i="2"/>
  <c r="E27" i="2"/>
  <c r="L26" i="2"/>
  <c r="K26" i="2"/>
  <c r="J26" i="2"/>
  <c r="I26" i="2"/>
  <c r="H26" i="2"/>
  <c r="G26" i="2"/>
  <c r="F26" i="2"/>
  <c r="E26" i="2"/>
  <c r="L25" i="2"/>
  <c r="K25" i="2"/>
  <c r="J25" i="2"/>
  <c r="I25" i="2"/>
  <c r="H25" i="2"/>
  <c r="G25" i="2"/>
  <c r="F25" i="2"/>
  <c r="E25" i="2"/>
  <c r="L24" i="2"/>
  <c r="K24" i="2"/>
  <c r="J24" i="2"/>
  <c r="I24" i="2"/>
  <c r="H24" i="2"/>
  <c r="G24" i="2"/>
  <c r="F24" i="2"/>
  <c r="E24" i="2"/>
  <c r="L23" i="2"/>
  <c r="K23" i="2"/>
  <c r="J23" i="2"/>
  <c r="I23" i="2"/>
  <c r="H23" i="2"/>
  <c r="G23" i="2"/>
  <c r="F23" i="2"/>
  <c r="E23" i="2"/>
  <c r="L22" i="2"/>
  <c r="K22" i="2"/>
  <c r="J22" i="2"/>
  <c r="I22" i="2"/>
  <c r="H22" i="2"/>
  <c r="G22" i="2"/>
  <c r="F22" i="2"/>
  <c r="E22" i="2"/>
  <c r="L21" i="2"/>
  <c r="K21" i="2"/>
  <c r="J21" i="2"/>
  <c r="I21" i="2"/>
  <c r="H21" i="2"/>
  <c r="E21" i="2"/>
  <c r="L20" i="2"/>
  <c r="K20" i="2"/>
  <c r="J20" i="2"/>
  <c r="I20" i="2"/>
  <c r="H20" i="2"/>
  <c r="G20" i="2"/>
  <c r="F20" i="2"/>
  <c r="E20" i="2"/>
  <c r="L19" i="2"/>
  <c r="K19" i="2"/>
  <c r="J19" i="2"/>
  <c r="I19" i="2"/>
  <c r="H19" i="2"/>
  <c r="G19" i="2"/>
  <c r="F19" i="2"/>
  <c r="E19" i="2"/>
  <c r="L18" i="2"/>
  <c r="K18" i="2"/>
  <c r="J18" i="2"/>
  <c r="I18" i="2"/>
  <c r="H18" i="2"/>
  <c r="G18" i="2"/>
  <c r="F18" i="2"/>
  <c r="E18" i="2"/>
  <c r="L17" i="2"/>
  <c r="K17" i="2"/>
  <c r="J17" i="2"/>
  <c r="I17" i="2"/>
  <c r="H17" i="2"/>
  <c r="G17" i="2"/>
  <c r="F17" i="2"/>
  <c r="E17" i="2"/>
  <c r="L16" i="2"/>
  <c r="K16" i="2"/>
  <c r="J16" i="2"/>
  <c r="I16" i="2"/>
  <c r="H16" i="2"/>
  <c r="G16" i="2"/>
  <c r="F16" i="2"/>
  <c r="E16" i="2"/>
  <c r="L15" i="2"/>
  <c r="K15" i="2"/>
  <c r="J15" i="2"/>
  <c r="I15" i="2"/>
  <c r="H15" i="2"/>
  <c r="E15" i="2"/>
  <c r="L14" i="2"/>
  <c r="K14" i="2"/>
  <c r="J14" i="2"/>
  <c r="I14" i="2"/>
  <c r="H14" i="2"/>
  <c r="G14" i="2"/>
  <c r="F14" i="2"/>
  <c r="E14" i="2"/>
  <c r="L13" i="2"/>
  <c r="K13" i="2"/>
  <c r="J13" i="2"/>
  <c r="I13" i="2"/>
  <c r="H13" i="2"/>
  <c r="G13" i="2"/>
  <c r="F13" i="2"/>
  <c r="E13" i="2"/>
  <c r="L12" i="2"/>
  <c r="K12" i="2"/>
  <c r="J12" i="2"/>
  <c r="I12" i="2"/>
  <c r="H12" i="2"/>
  <c r="G12" i="2"/>
  <c r="F12" i="2"/>
  <c r="E12" i="2"/>
  <c r="L11" i="2"/>
  <c r="K11" i="2"/>
  <c r="J11" i="2"/>
  <c r="I11" i="2"/>
  <c r="H11" i="2"/>
  <c r="G11" i="2"/>
  <c r="F11" i="2"/>
  <c r="E11" i="2"/>
  <c r="L10" i="2"/>
  <c r="K10" i="2"/>
  <c r="J10" i="2"/>
  <c r="I10" i="2"/>
  <c r="H10" i="2"/>
  <c r="G10" i="2"/>
  <c r="F10" i="2"/>
  <c r="E10" i="2"/>
  <c r="L9" i="2"/>
  <c r="K9" i="2"/>
  <c r="J9" i="2"/>
  <c r="I9" i="2"/>
  <c r="H9" i="2"/>
  <c r="G9" i="2"/>
  <c r="F9" i="2"/>
  <c r="E9" i="2"/>
  <c r="L8" i="2"/>
  <c r="K8" i="2"/>
  <c r="J8" i="2"/>
  <c r="I8" i="2"/>
  <c r="H8" i="2"/>
  <c r="G8" i="2"/>
  <c r="F8" i="2"/>
  <c r="E8" i="2"/>
  <c r="L7" i="2"/>
  <c r="K7" i="2"/>
  <c r="J7" i="2"/>
  <c r="I7" i="2"/>
  <c r="H7" i="2"/>
  <c r="F7" i="2"/>
  <c r="G7" i="2"/>
  <c r="E7" i="2"/>
  <c r="M7" i="2"/>
  <c r="L6" i="2"/>
  <c r="K6" i="2"/>
  <c r="J6" i="2"/>
  <c r="I6" i="2"/>
  <c r="H6" i="2"/>
  <c r="F6" i="2"/>
  <c r="G6" i="2"/>
  <c r="E6" i="2"/>
  <c r="M6" i="2"/>
  <c r="L5" i="2"/>
  <c r="K5" i="2"/>
  <c r="J5" i="2"/>
  <c r="I5" i="2"/>
  <c r="H5" i="2"/>
  <c r="G5" i="2"/>
  <c r="F5" i="2"/>
  <c r="E5" i="2"/>
  <c r="L4" i="2"/>
  <c r="K4" i="2"/>
  <c r="J4" i="2"/>
  <c r="I4" i="2"/>
  <c r="H4" i="2"/>
  <c r="G4" i="2"/>
  <c r="F4" i="2"/>
  <c r="E4" i="2"/>
  <c r="L3" i="2"/>
  <c r="K3" i="2"/>
  <c r="K2" i="2"/>
  <c r="K66" i="2"/>
  <c r="J3" i="2"/>
  <c r="I3" i="2"/>
  <c r="H3" i="2"/>
  <c r="G3" i="2"/>
  <c r="G2" i="2"/>
  <c r="G66" i="2"/>
  <c r="F3" i="2"/>
  <c r="L2" i="2"/>
  <c r="L66" i="2"/>
  <c r="J2" i="2"/>
  <c r="J66" i="2"/>
  <c r="I2" i="2"/>
  <c r="H2" i="2"/>
  <c r="H66" i="2"/>
  <c r="F2" i="2"/>
  <c r="F66" i="2"/>
  <c r="E60" i="2"/>
  <c r="M15" i="2"/>
  <c r="M22" i="2"/>
  <c r="M40" i="2"/>
  <c r="M44" i="2"/>
  <c r="M58" i="2"/>
  <c r="M65" i="2"/>
  <c r="M24" i="2"/>
  <c r="M34" i="2"/>
  <c r="M5" i="2"/>
  <c r="M21" i="2"/>
  <c r="M28" i="2"/>
  <c r="M38" i="2"/>
  <c r="M9" i="2"/>
  <c r="M12" i="2"/>
  <c r="M13" i="2"/>
  <c r="M17" i="2"/>
  <c r="M20" i="2"/>
  <c r="M25" i="2"/>
  <c r="M26" i="2"/>
  <c r="M35" i="2"/>
  <c r="M36" i="2"/>
  <c r="M46" i="2"/>
  <c r="M49" i="2"/>
  <c r="M50" i="2"/>
  <c r="M53" i="2"/>
  <c r="M54" i="2"/>
  <c r="M57" i="2"/>
  <c r="M4" i="2"/>
  <c r="M8" i="2"/>
  <c r="M16" i="2"/>
  <c r="M31" i="2"/>
  <c r="M32" i="2"/>
  <c r="M41" i="2"/>
  <c r="M42" i="2"/>
  <c r="M45" i="2"/>
  <c r="M14" i="2"/>
  <c r="M18" i="2"/>
  <c r="M19" i="2"/>
  <c r="M27" i="2"/>
  <c r="M37" i="2"/>
  <c r="M47" i="2"/>
  <c r="M48" i="2"/>
  <c r="M51" i="2"/>
  <c r="M52" i="2"/>
  <c r="M55" i="2"/>
  <c r="M56" i="2"/>
  <c r="I66" i="2"/>
  <c r="E2" i="2"/>
  <c r="M2" i="2"/>
  <c r="E3" i="2"/>
  <c r="M3" i="2"/>
  <c r="E66" i="2"/>
  <c r="M66" i="2"/>
  <c r="R9" i="48"/>
  <c r="R4" i="48"/>
  <c r="T9" i="48"/>
  <c r="M9" i="48"/>
  <c r="O9" i="48"/>
  <c r="R8" i="48"/>
  <c r="T8" i="48"/>
  <c r="M8" i="48"/>
  <c r="O8" i="48"/>
  <c r="R7" i="48"/>
  <c r="T7" i="48"/>
  <c r="M7" i="48"/>
  <c r="O7" i="48"/>
  <c r="R6" i="48"/>
  <c r="T6" i="48"/>
  <c r="M6" i="48"/>
  <c r="O6" i="48"/>
  <c r="R5" i="48"/>
  <c r="T5" i="48"/>
  <c r="M5" i="48"/>
  <c r="O5" i="48"/>
  <c r="T4" i="48"/>
  <c r="O4" i="48"/>
  <c r="R9" i="47"/>
  <c r="R4" i="47"/>
  <c r="T9" i="47"/>
  <c r="M9" i="47"/>
  <c r="O9" i="47"/>
  <c r="R8" i="47"/>
  <c r="T8" i="47"/>
  <c r="M8" i="47"/>
  <c r="O8" i="47"/>
  <c r="R7" i="47"/>
  <c r="T7" i="47"/>
  <c r="M7" i="47"/>
  <c r="O7" i="47"/>
  <c r="R6" i="47"/>
  <c r="T6" i="47"/>
  <c r="M6" i="47"/>
  <c r="O6" i="47"/>
  <c r="R5" i="47"/>
  <c r="T5" i="47"/>
  <c r="M5" i="47"/>
  <c r="O5" i="47"/>
  <c r="O4" i="47"/>
  <c r="R9" i="46"/>
  <c r="T9" i="46"/>
  <c r="M9" i="46"/>
  <c r="M4" i="46"/>
  <c r="O9" i="46"/>
  <c r="R8" i="46"/>
  <c r="T8" i="46"/>
  <c r="M8" i="46"/>
  <c r="O8" i="46"/>
  <c r="R7" i="46"/>
  <c r="T7" i="46"/>
  <c r="M7" i="46"/>
  <c r="O7" i="46"/>
  <c r="R6" i="46"/>
  <c r="T6" i="46"/>
  <c r="M6" i="46"/>
  <c r="O6" i="46"/>
  <c r="T5" i="46"/>
  <c r="M5" i="46"/>
  <c r="O5" i="46"/>
  <c r="R9" i="45"/>
  <c r="R4" i="45"/>
  <c r="T9" i="45"/>
  <c r="M9" i="45"/>
  <c r="O9" i="45"/>
  <c r="R8" i="45"/>
  <c r="T8" i="45"/>
  <c r="M8" i="45"/>
  <c r="O8" i="45"/>
  <c r="R7" i="45"/>
  <c r="T7" i="45"/>
  <c r="M7" i="45"/>
  <c r="O7" i="45"/>
  <c r="R6" i="45"/>
  <c r="T6" i="45"/>
  <c r="M6" i="45"/>
  <c r="O6" i="45"/>
  <c r="R5" i="45"/>
  <c r="T5" i="45"/>
  <c r="M5" i="45"/>
  <c r="O5" i="45"/>
  <c r="T4" i="45"/>
  <c r="O4" i="45"/>
  <c r="R9" i="44"/>
  <c r="R4" i="44"/>
  <c r="T9" i="44"/>
  <c r="M9" i="44"/>
  <c r="O9" i="44"/>
  <c r="R8" i="44"/>
  <c r="T8" i="44"/>
  <c r="M8" i="44"/>
  <c r="O8" i="44"/>
  <c r="R7" i="44"/>
  <c r="T7" i="44"/>
  <c r="M7" i="44"/>
  <c r="O7" i="44"/>
  <c r="R6" i="44"/>
  <c r="T6" i="44"/>
  <c r="M6" i="44"/>
  <c r="O6" i="44"/>
  <c r="R5" i="44"/>
  <c r="T5" i="44"/>
  <c r="M5" i="44"/>
  <c r="O5" i="44"/>
  <c r="T4" i="44"/>
  <c r="O4" i="44"/>
  <c r="S9" i="43"/>
  <c r="S4" i="43"/>
  <c r="V9" i="43"/>
  <c r="M9" i="43"/>
  <c r="M4" i="43"/>
  <c r="P9" i="43"/>
  <c r="S8" i="43"/>
  <c r="V8" i="43"/>
  <c r="M8" i="43"/>
  <c r="P8" i="43"/>
  <c r="S7" i="43"/>
  <c r="V7" i="43"/>
  <c r="M7" i="43"/>
  <c r="P7" i="43"/>
  <c r="S6" i="43"/>
  <c r="V6" i="43"/>
  <c r="M6" i="43"/>
  <c r="P6" i="43"/>
  <c r="S5" i="43"/>
  <c r="V5" i="43"/>
  <c r="M5" i="43"/>
  <c r="P5" i="43"/>
  <c r="V4" i="43"/>
  <c r="P4" i="43"/>
  <c r="S9" i="42"/>
  <c r="S4" i="42"/>
  <c r="V9" i="42"/>
  <c r="M9" i="42"/>
  <c r="M4" i="42"/>
  <c r="P9" i="42"/>
  <c r="S8" i="42"/>
  <c r="V8" i="42"/>
  <c r="M8" i="42"/>
  <c r="P8" i="42"/>
  <c r="S7" i="42"/>
  <c r="V7" i="42"/>
  <c r="M7" i="42"/>
  <c r="P7" i="42"/>
  <c r="S6" i="42"/>
  <c r="V6" i="42"/>
  <c r="M6" i="42"/>
  <c r="P6" i="42"/>
  <c r="S5" i="42"/>
  <c r="V5" i="42"/>
  <c r="M5" i="42"/>
  <c r="P5" i="42"/>
  <c r="V4" i="42"/>
  <c r="P4" i="42"/>
  <c r="S9" i="41"/>
  <c r="S4" i="41"/>
  <c r="V9" i="41"/>
  <c r="M9" i="41"/>
  <c r="M4" i="41"/>
  <c r="P9" i="41"/>
  <c r="S8" i="41"/>
  <c r="V8" i="41"/>
  <c r="M8" i="41"/>
  <c r="P8" i="41"/>
  <c r="S7" i="41"/>
  <c r="V7" i="41"/>
  <c r="M7" i="41"/>
  <c r="P7" i="41"/>
  <c r="S6" i="41"/>
  <c r="V6" i="41"/>
  <c r="M6" i="41"/>
  <c r="P6" i="41"/>
  <c r="S5" i="41"/>
  <c r="V5" i="41"/>
  <c r="M5" i="41"/>
  <c r="P5" i="41"/>
  <c r="V4" i="41"/>
  <c r="P4" i="41"/>
  <c r="S9" i="40"/>
  <c r="S4" i="40"/>
  <c r="V9" i="40"/>
  <c r="M9" i="40"/>
  <c r="M4" i="40"/>
  <c r="P9" i="40"/>
  <c r="S8" i="40"/>
  <c r="V8" i="40"/>
  <c r="M8" i="40"/>
  <c r="P8" i="40"/>
  <c r="S7" i="40"/>
  <c r="V7" i="40"/>
  <c r="M7" i="40"/>
  <c r="P7" i="40"/>
  <c r="S6" i="40"/>
  <c r="V6" i="40"/>
  <c r="M6" i="40"/>
  <c r="P6" i="40"/>
  <c r="S5" i="40"/>
  <c r="V5" i="40"/>
  <c r="M5" i="40"/>
  <c r="P5" i="40"/>
  <c r="V4" i="40"/>
  <c r="P4" i="40"/>
  <c r="S9" i="39"/>
  <c r="S4" i="39"/>
  <c r="V9" i="39"/>
  <c r="M9" i="39"/>
  <c r="M4" i="39"/>
  <c r="P9" i="39"/>
  <c r="S8" i="39"/>
  <c r="V8" i="39"/>
  <c r="M8" i="39"/>
  <c r="P8" i="39"/>
  <c r="S7" i="39"/>
  <c r="V7" i="39"/>
  <c r="M7" i="39"/>
  <c r="P7" i="39"/>
  <c r="S6" i="39"/>
  <c r="V6" i="39"/>
  <c r="M6" i="39"/>
  <c r="P6" i="39"/>
  <c r="S5" i="39"/>
  <c r="V5" i="39"/>
  <c r="M5" i="39"/>
  <c r="P5" i="39"/>
  <c r="V4" i="39"/>
  <c r="P4" i="39"/>
  <c r="S9" i="38"/>
  <c r="S4" i="38"/>
  <c r="V9" i="38"/>
  <c r="M9" i="38"/>
  <c r="M4" i="38"/>
  <c r="P9" i="38"/>
  <c r="S8" i="38"/>
  <c r="V8" i="38"/>
  <c r="M8" i="38"/>
  <c r="P8" i="38"/>
  <c r="S7" i="38"/>
  <c r="V7" i="38"/>
  <c r="M7" i="38"/>
  <c r="P7" i="38"/>
  <c r="S6" i="38"/>
  <c r="V6" i="38"/>
  <c r="M6" i="38"/>
  <c r="P6" i="38"/>
  <c r="S5" i="38"/>
  <c r="V5" i="38"/>
  <c r="M5" i="38"/>
  <c r="P5" i="38"/>
  <c r="V4" i="38"/>
  <c r="P4" i="38"/>
  <c r="S9" i="37"/>
  <c r="S4" i="37"/>
  <c r="V9" i="37"/>
  <c r="M9" i="37"/>
  <c r="M4" i="37"/>
  <c r="P9" i="37"/>
  <c r="S8" i="37"/>
  <c r="V8" i="37"/>
  <c r="M8" i="37"/>
  <c r="P8" i="37"/>
  <c r="S7" i="37"/>
  <c r="V7" i="37"/>
  <c r="M7" i="37"/>
  <c r="P7" i="37"/>
  <c r="S6" i="37"/>
  <c r="V6" i="37"/>
  <c r="M6" i="37"/>
  <c r="P6" i="37"/>
  <c r="S5" i="37"/>
  <c r="V5" i="37"/>
  <c r="M5" i="37"/>
  <c r="P5" i="37"/>
  <c r="V4" i="37"/>
  <c r="S9" i="36"/>
  <c r="S4" i="36"/>
  <c r="V9" i="36"/>
  <c r="M9" i="36"/>
  <c r="M4" i="36"/>
  <c r="P9" i="36"/>
  <c r="S8" i="36"/>
  <c r="V8" i="36"/>
  <c r="M8" i="36"/>
  <c r="P8" i="36"/>
  <c r="S7" i="36"/>
  <c r="V7" i="36"/>
  <c r="M7" i="36"/>
  <c r="P7" i="36"/>
  <c r="S6" i="36"/>
  <c r="V6" i="36"/>
  <c r="M6" i="36"/>
  <c r="P6" i="36"/>
  <c r="S5" i="36"/>
  <c r="V5" i="36"/>
  <c r="M5" i="36"/>
  <c r="P5" i="36"/>
  <c r="V4" i="36"/>
  <c r="P4" i="36"/>
  <c r="S9" i="35"/>
  <c r="S4" i="35"/>
  <c r="V9" i="35"/>
  <c r="M9" i="35"/>
  <c r="M4" i="35"/>
  <c r="P9" i="35"/>
  <c r="S8" i="35"/>
  <c r="V8" i="35"/>
  <c r="M8" i="35"/>
  <c r="P8" i="35"/>
  <c r="S7" i="35"/>
  <c r="V7" i="35"/>
  <c r="M7" i="35"/>
  <c r="P7" i="35"/>
  <c r="S6" i="35"/>
  <c r="V6" i="35"/>
  <c r="M6" i="35"/>
  <c r="P6" i="35"/>
  <c r="S5" i="35"/>
  <c r="V5" i="35"/>
  <c r="M5" i="35"/>
  <c r="P5" i="35"/>
  <c r="V4" i="35"/>
  <c r="P4" i="35"/>
  <c r="S9" i="34"/>
  <c r="S4" i="34"/>
  <c r="V9" i="34"/>
  <c r="M9" i="34"/>
  <c r="M4" i="34"/>
  <c r="P9" i="34"/>
  <c r="S8" i="34"/>
  <c r="V8" i="34"/>
  <c r="M8" i="34"/>
  <c r="P8" i="34"/>
  <c r="S7" i="34"/>
  <c r="V7" i="34"/>
  <c r="M7" i="34"/>
  <c r="P7" i="34"/>
  <c r="S6" i="34"/>
  <c r="V6" i="34"/>
  <c r="M6" i="34"/>
  <c r="P6" i="34"/>
  <c r="S5" i="34"/>
  <c r="V5" i="34"/>
  <c r="M5" i="34"/>
  <c r="P5" i="34"/>
  <c r="V4" i="34"/>
  <c r="P4" i="34"/>
  <c r="S9" i="33"/>
  <c r="S4" i="33"/>
  <c r="V9" i="33"/>
  <c r="M9" i="33"/>
  <c r="M4" i="33"/>
  <c r="P9" i="33"/>
  <c r="S8" i="33"/>
  <c r="V8" i="33"/>
  <c r="M8" i="33"/>
  <c r="P8" i="33"/>
  <c r="S7" i="33"/>
  <c r="V7" i="33"/>
  <c r="M7" i="33"/>
  <c r="P7" i="33"/>
  <c r="S6" i="33"/>
  <c r="V6" i="33"/>
  <c r="M6" i="33"/>
  <c r="P6" i="33"/>
  <c r="S5" i="33"/>
  <c r="V5" i="33"/>
  <c r="M5" i="33"/>
  <c r="P5" i="33"/>
  <c r="V4" i="33"/>
  <c r="P4" i="33"/>
  <c r="S9" i="32"/>
  <c r="S4" i="32"/>
  <c r="V9" i="32"/>
  <c r="M9" i="32"/>
  <c r="M4" i="32"/>
  <c r="P9" i="32"/>
  <c r="S8" i="32"/>
  <c r="V8" i="32"/>
  <c r="M8" i="32"/>
  <c r="P8" i="32"/>
  <c r="S7" i="32"/>
  <c r="V7" i="32"/>
  <c r="M7" i="32"/>
  <c r="P7" i="32"/>
  <c r="S6" i="32"/>
  <c r="V6" i="32"/>
  <c r="M6" i="32"/>
  <c r="P6" i="32"/>
  <c r="S5" i="32"/>
  <c r="V5" i="32"/>
  <c r="M5" i="32"/>
  <c r="P5" i="32"/>
  <c r="V4" i="32"/>
  <c r="P4" i="32"/>
  <c r="S9" i="31"/>
  <c r="S4" i="31"/>
  <c r="V9" i="31"/>
  <c r="M9" i="31"/>
  <c r="M4" i="31"/>
  <c r="P9" i="31"/>
  <c r="S8" i="31"/>
  <c r="V8" i="31"/>
  <c r="M8" i="31"/>
  <c r="P8" i="31"/>
  <c r="S7" i="31"/>
  <c r="V7" i="31"/>
  <c r="M7" i="31"/>
  <c r="P7" i="31"/>
  <c r="S6" i="31"/>
  <c r="V6" i="31"/>
  <c r="M6" i="31"/>
  <c r="P6" i="31"/>
  <c r="S5" i="31"/>
  <c r="V5" i="31"/>
  <c r="M5" i="31"/>
  <c r="P5" i="31"/>
  <c r="V4" i="31"/>
  <c r="P4" i="31"/>
  <c r="S9" i="30"/>
  <c r="S4" i="30"/>
  <c r="V9" i="30"/>
  <c r="M9" i="30"/>
  <c r="M4" i="30"/>
  <c r="P9" i="30"/>
  <c r="S8" i="30"/>
  <c r="V8" i="30"/>
  <c r="M8" i="30"/>
  <c r="P8" i="30"/>
  <c r="S7" i="30"/>
  <c r="V7" i="30"/>
  <c r="M7" i="30"/>
  <c r="P7" i="30"/>
  <c r="S6" i="30"/>
  <c r="V6" i="30"/>
  <c r="M6" i="30"/>
  <c r="P6" i="30"/>
  <c r="S5" i="30"/>
  <c r="V5" i="30"/>
  <c r="M5" i="30"/>
  <c r="P5" i="30"/>
  <c r="V4" i="30"/>
  <c r="P4" i="30"/>
  <c r="S9" i="29"/>
  <c r="S4" i="29"/>
  <c r="V9" i="29"/>
  <c r="M9" i="29"/>
  <c r="M4" i="29"/>
  <c r="P9" i="29"/>
  <c r="S8" i="29"/>
  <c r="V8" i="29"/>
  <c r="M8" i="29"/>
  <c r="P8" i="29"/>
  <c r="S7" i="29"/>
  <c r="V7" i="29"/>
  <c r="M7" i="29"/>
  <c r="P7" i="29"/>
  <c r="S6" i="29"/>
  <c r="V6" i="29"/>
  <c r="M6" i="29"/>
  <c r="P6" i="29"/>
  <c r="S5" i="29"/>
  <c r="V5" i="29"/>
  <c r="M5" i="29"/>
  <c r="P5" i="29"/>
  <c r="V4" i="29"/>
  <c r="P4" i="29"/>
  <c r="R9" i="28"/>
  <c r="R4" i="28"/>
  <c r="T9" i="28"/>
  <c r="M9" i="28"/>
  <c r="M4" i="28"/>
  <c r="O9" i="28"/>
  <c r="R8" i="28"/>
  <c r="T8" i="28"/>
  <c r="M8" i="28"/>
  <c r="O8" i="28"/>
  <c r="R7" i="28"/>
  <c r="T7" i="28"/>
  <c r="M7" i="28"/>
  <c r="O7" i="28"/>
  <c r="R6" i="28"/>
  <c r="T6" i="28"/>
  <c r="M6" i="28"/>
  <c r="O6" i="28"/>
  <c r="R5" i="28"/>
  <c r="T5" i="28"/>
  <c r="M5" i="28"/>
  <c r="O5" i="28"/>
  <c r="T4" i="28"/>
  <c r="O4" i="28"/>
  <c r="R9" i="27"/>
  <c r="R4" i="27"/>
  <c r="T9" i="27"/>
  <c r="M9" i="27"/>
  <c r="M4" i="27"/>
  <c r="O9" i="27"/>
  <c r="R8" i="27"/>
  <c r="T8" i="27"/>
  <c r="M8" i="27"/>
  <c r="O8" i="27"/>
  <c r="R7" i="27"/>
  <c r="T7" i="27"/>
  <c r="M7" i="27"/>
  <c r="O7" i="27"/>
  <c r="R6" i="27"/>
  <c r="T6" i="27"/>
  <c r="M6" i="27"/>
  <c r="O6" i="27"/>
  <c r="R5" i="27"/>
  <c r="T5" i="27"/>
  <c r="M5" i="27"/>
  <c r="O5" i="27"/>
  <c r="T4" i="27"/>
  <c r="O4" i="27"/>
  <c r="R9" i="26"/>
  <c r="R4" i="26"/>
  <c r="T9" i="26"/>
  <c r="M9" i="26"/>
  <c r="M4" i="26"/>
  <c r="O9" i="26"/>
  <c r="R8" i="26"/>
  <c r="T8" i="26"/>
  <c r="M8" i="26"/>
  <c r="O8" i="26"/>
  <c r="R7" i="26"/>
  <c r="T7" i="26"/>
  <c r="M7" i="26"/>
  <c r="O7" i="26"/>
  <c r="R6" i="26"/>
  <c r="T6" i="26"/>
  <c r="M6" i="26"/>
  <c r="O6" i="26"/>
  <c r="R5" i="26"/>
  <c r="T5" i="26"/>
  <c r="M5" i="26"/>
  <c r="O5" i="26"/>
  <c r="O4" i="26"/>
  <c r="R9" i="25"/>
  <c r="R4" i="25"/>
  <c r="T9" i="25"/>
  <c r="M9" i="25"/>
  <c r="M4" i="25"/>
  <c r="O9" i="25"/>
  <c r="R8" i="25"/>
  <c r="T8" i="25"/>
  <c r="M8" i="25"/>
  <c r="O8" i="25"/>
  <c r="R7" i="25"/>
  <c r="T7" i="25"/>
  <c r="M7" i="25"/>
  <c r="O7" i="25"/>
  <c r="R6" i="25"/>
  <c r="T6" i="25"/>
  <c r="M6" i="25"/>
  <c r="O6" i="25"/>
  <c r="R5" i="25"/>
  <c r="T5" i="25"/>
  <c r="M5" i="25"/>
  <c r="O5" i="25"/>
  <c r="T4" i="25"/>
  <c r="O4" i="25"/>
  <c r="R9" i="24"/>
  <c r="R4" i="24"/>
  <c r="T9" i="24"/>
  <c r="M9" i="24"/>
  <c r="M4" i="24"/>
  <c r="O9" i="24"/>
  <c r="R8" i="24"/>
  <c r="T8" i="24"/>
  <c r="M8" i="24"/>
  <c r="O8" i="24"/>
  <c r="R7" i="24"/>
  <c r="T7" i="24"/>
  <c r="M7" i="24"/>
  <c r="O7" i="24"/>
  <c r="R6" i="24"/>
  <c r="T6" i="24"/>
  <c r="M6" i="24"/>
  <c r="O6" i="24"/>
  <c r="R5" i="24"/>
  <c r="T5" i="24"/>
  <c r="M5" i="24"/>
  <c r="O5" i="24"/>
  <c r="O4" i="24"/>
  <c r="R9" i="23"/>
  <c r="R4" i="23"/>
  <c r="T9" i="23"/>
  <c r="M9" i="23"/>
  <c r="M4" i="23"/>
  <c r="O9" i="23"/>
  <c r="R8" i="23"/>
  <c r="T8" i="23"/>
  <c r="M8" i="23"/>
  <c r="O8" i="23"/>
  <c r="R7" i="23"/>
  <c r="T7" i="23"/>
  <c r="M7" i="23"/>
  <c r="O7" i="23"/>
  <c r="R6" i="23"/>
  <c r="T6" i="23"/>
  <c r="M6" i="23"/>
  <c r="O6" i="23"/>
  <c r="R5" i="23"/>
  <c r="T5" i="23"/>
  <c r="M5" i="23"/>
  <c r="O5" i="23"/>
  <c r="T4" i="23"/>
  <c r="O4" i="23"/>
  <c r="R9" i="22"/>
  <c r="R4" i="22"/>
  <c r="T9" i="22"/>
  <c r="M9" i="22"/>
  <c r="O9" i="22"/>
  <c r="R8" i="22"/>
  <c r="T8" i="22"/>
  <c r="M8" i="22"/>
  <c r="O8" i="22"/>
  <c r="R7" i="22"/>
  <c r="T7" i="22"/>
  <c r="M7" i="22"/>
  <c r="O7" i="22"/>
  <c r="R6" i="22"/>
  <c r="T6" i="22"/>
  <c r="M6" i="22"/>
  <c r="O6" i="22"/>
  <c r="R5" i="22"/>
  <c r="T5" i="22"/>
  <c r="M5" i="22"/>
  <c r="O5" i="22"/>
  <c r="T4" i="22"/>
  <c r="O4" i="22"/>
  <c r="R9" i="21"/>
  <c r="R4" i="21"/>
  <c r="T9" i="21"/>
  <c r="M9" i="21"/>
  <c r="O9" i="21"/>
  <c r="R8" i="21"/>
  <c r="T8" i="21"/>
  <c r="M8" i="21"/>
  <c r="O8" i="21"/>
  <c r="R7" i="21"/>
  <c r="T7" i="21"/>
  <c r="M7" i="21"/>
  <c r="O7" i="21"/>
  <c r="R6" i="21"/>
  <c r="T6" i="21"/>
  <c r="M6" i="21"/>
  <c r="O6" i="21"/>
  <c r="R5" i="21"/>
  <c r="T5" i="21"/>
  <c r="M5" i="21"/>
  <c r="O5" i="21"/>
  <c r="T4" i="21"/>
  <c r="O4" i="21"/>
  <c r="S9" i="20"/>
  <c r="S4" i="20"/>
  <c r="V9" i="20"/>
  <c r="M9" i="20"/>
  <c r="P9" i="20"/>
  <c r="O9" i="20"/>
  <c r="S8" i="20"/>
  <c r="V8" i="20"/>
  <c r="M8" i="20"/>
  <c r="P8" i="20"/>
  <c r="O8" i="20"/>
  <c r="S7" i="20"/>
  <c r="V7" i="20"/>
  <c r="M7" i="20"/>
  <c r="P7" i="20"/>
  <c r="O7" i="20"/>
  <c r="S6" i="20"/>
  <c r="V6" i="20"/>
  <c r="M6" i="20"/>
  <c r="P6" i="20"/>
  <c r="O6" i="20"/>
  <c r="S5" i="20"/>
  <c r="V5" i="20"/>
  <c r="M5" i="20"/>
  <c r="P5" i="20"/>
  <c r="O5" i="20"/>
  <c r="V4" i="20"/>
  <c r="P4" i="20"/>
  <c r="O4" i="20"/>
  <c r="R9" i="19"/>
  <c r="R4" i="19"/>
  <c r="T9" i="19"/>
  <c r="M9" i="19"/>
  <c r="M4" i="19"/>
  <c r="O9" i="19"/>
  <c r="R8" i="19"/>
  <c r="T8" i="19"/>
  <c r="M8" i="19"/>
  <c r="O8" i="19"/>
  <c r="R7" i="19"/>
  <c r="T7" i="19"/>
  <c r="M7" i="19"/>
  <c r="O7" i="19"/>
  <c r="R6" i="19"/>
  <c r="T6" i="19"/>
  <c r="M6" i="19"/>
  <c r="O6" i="19"/>
  <c r="R5" i="19"/>
  <c r="T5" i="19"/>
  <c r="M5" i="19"/>
  <c r="O5" i="19"/>
  <c r="T4" i="19"/>
  <c r="O4" i="19"/>
  <c r="R9" i="18"/>
  <c r="R4" i="18"/>
  <c r="T9" i="18"/>
  <c r="M9" i="18"/>
  <c r="M4" i="18"/>
  <c r="O9" i="18"/>
  <c r="R8" i="18"/>
  <c r="T8" i="18"/>
  <c r="M8" i="18"/>
  <c r="O8" i="18"/>
  <c r="R7" i="18"/>
  <c r="T7" i="18"/>
  <c r="M7" i="18"/>
  <c r="O7" i="18"/>
  <c r="R6" i="18"/>
  <c r="T6" i="18"/>
  <c r="M6" i="18"/>
  <c r="O6" i="18"/>
  <c r="R5" i="18"/>
  <c r="T5" i="18"/>
  <c r="M5" i="18"/>
  <c r="O5" i="18"/>
  <c r="T4" i="18"/>
  <c r="O4" i="18"/>
  <c r="R9" i="17"/>
  <c r="R4" i="17"/>
  <c r="T9" i="17"/>
  <c r="M9" i="17"/>
  <c r="O9" i="17"/>
  <c r="R8" i="17"/>
  <c r="T8" i="17"/>
  <c r="M8" i="17"/>
  <c r="O8" i="17"/>
  <c r="R7" i="17"/>
  <c r="T7" i="17"/>
  <c r="M7" i="17"/>
  <c r="O7" i="17"/>
  <c r="R6" i="17"/>
  <c r="T6" i="17"/>
  <c r="M6" i="17"/>
  <c r="O6" i="17"/>
  <c r="R5" i="17"/>
  <c r="T5" i="17"/>
  <c r="M5" i="17"/>
  <c r="O5" i="17"/>
  <c r="O4" i="17"/>
  <c r="R9" i="16"/>
  <c r="R4" i="16"/>
  <c r="T9" i="16"/>
  <c r="M9" i="16"/>
  <c r="M4" i="16"/>
  <c r="O9" i="16"/>
  <c r="R8" i="16"/>
  <c r="T8" i="16"/>
  <c r="M8" i="16"/>
  <c r="O8" i="16"/>
  <c r="R7" i="16"/>
  <c r="T7" i="16"/>
  <c r="M7" i="16"/>
  <c r="O7" i="16"/>
  <c r="R6" i="16"/>
  <c r="T6" i="16"/>
  <c r="M6" i="16"/>
  <c r="O6" i="16"/>
  <c r="R5" i="16"/>
  <c r="T5" i="16"/>
  <c r="M5" i="16"/>
  <c r="O5" i="16"/>
  <c r="T4" i="16"/>
  <c r="O4" i="16"/>
  <c r="R9" i="15"/>
  <c r="R4" i="15"/>
  <c r="T9" i="15"/>
  <c r="M9" i="15"/>
  <c r="M4" i="15"/>
  <c r="O9" i="15"/>
  <c r="R8" i="15"/>
  <c r="T8" i="15"/>
  <c r="M8" i="15"/>
  <c r="O8" i="15"/>
  <c r="R7" i="15"/>
  <c r="T7" i="15"/>
  <c r="M7" i="15"/>
  <c r="O7" i="15"/>
  <c r="R6" i="15"/>
  <c r="T6" i="15"/>
  <c r="M6" i="15"/>
  <c r="O6" i="15"/>
  <c r="R5" i="15"/>
  <c r="T5" i="15"/>
  <c r="M5" i="15"/>
  <c r="O5" i="15"/>
  <c r="T4" i="15"/>
  <c r="O4" i="15"/>
  <c r="R9" i="14"/>
  <c r="R4" i="14"/>
  <c r="T9" i="14"/>
  <c r="M9" i="14"/>
  <c r="M4" i="14"/>
  <c r="O9" i="14"/>
  <c r="R8" i="14"/>
  <c r="T8" i="14"/>
  <c r="M8" i="14"/>
  <c r="O8" i="14"/>
  <c r="R7" i="14"/>
  <c r="T7" i="14"/>
  <c r="M7" i="14"/>
  <c r="O7" i="14"/>
  <c r="R6" i="14"/>
  <c r="T6" i="14"/>
  <c r="M6" i="14"/>
  <c r="O6" i="14"/>
  <c r="R5" i="14"/>
  <c r="T5" i="14"/>
  <c r="M5" i="14"/>
  <c r="O5" i="14"/>
  <c r="T4" i="14"/>
  <c r="O4" i="14"/>
  <c r="R9" i="13"/>
  <c r="R4" i="13"/>
  <c r="T9" i="13"/>
  <c r="M9" i="13"/>
  <c r="O9" i="13"/>
  <c r="R8" i="13"/>
  <c r="T8" i="13"/>
  <c r="M8" i="13"/>
  <c r="O8" i="13"/>
  <c r="R7" i="13"/>
  <c r="T7" i="13"/>
  <c r="M7" i="13"/>
  <c r="O7" i="13"/>
  <c r="R6" i="13"/>
  <c r="T6" i="13"/>
  <c r="M6" i="13"/>
  <c r="O6" i="13"/>
  <c r="R5" i="13"/>
  <c r="T5" i="13"/>
  <c r="M5" i="13"/>
  <c r="O5" i="13"/>
  <c r="T4" i="13"/>
  <c r="O4" i="13"/>
  <c r="R9" i="12"/>
  <c r="R4" i="12"/>
  <c r="T9" i="12"/>
  <c r="M9" i="12"/>
  <c r="M4" i="12"/>
  <c r="O9" i="12"/>
  <c r="R8" i="12"/>
  <c r="T8" i="12"/>
  <c r="M8" i="12"/>
  <c r="O8" i="12"/>
  <c r="R7" i="12"/>
  <c r="T7" i="12"/>
  <c r="M7" i="12"/>
  <c r="O7" i="12"/>
  <c r="R6" i="12"/>
  <c r="T6" i="12"/>
  <c r="M6" i="12"/>
  <c r="O6" i="12"/>
  <c r="R5" i="12"/>
  <c r="T5" i="12"/>
  <c r="M5" i="12"/>
  <c r="O5" i="12"/>
  <c r="T4" i="12"/>
  <c r="O4" i="12"/>
  <c r="R9" i="11"/>
  <c r="R4" i="11"/>
  <c r="T9" i="11"/>
  <c r="M9" i="11"/>
  <c r="M4" i="11"/>
  <c r="O9" i="11"/>
  <c r="R8" i="11"/>
  <c r="T8" i="11"/>
  <c r="M8" i="11"/>
  <c r="O8" i="11"/>
  <c r="R7" i="11"/>
  <c r="T7" i="11"/>
  <c r="M7" i="11"/>
  <c r="O7" i="11"/>
  <c r="R6" i="11"/>
  <c r="T6" i="11"/>
  <c r="M6" i="11"/>
  <c r="O6" i="11"/>
  <c r="R5" i="11"/>
  <c r="T5" i="11"/>
  <c r="M5" i="11"/>
  <c r="O5" i="11"/>
  <c r="R9" i="10"/>
  <c r="R4" i="10"/>
  <c r="T9" i="10"/>
  <c r="M9" i="10"/>
  <c r="O9" i="10"/>
  <c r="R8" i="10"/>
  <c r="T8" i="10"/>
  <c r="M8" i="10"/>
  <c r="O8" i="10"/>
  <c r="R7" i="10"/>
  <c r="T7" i="10"/>
  <c r="M7" i="10"/>
  <c r="O7" i="10"/>
  <c r="R6" i="10"/>
  <c r="T6" i="10"/>
  <c r="M6" i="10"/>
  <c r="O6" i="10"/>
  <c r="R5" i="10"/>
  <c r="T5" i="10"/>
  <c r="M5" i="10"/>
  <c r="O5" i="10"/>
  <c r="T4" i="10"/>
  <c r="O4" i="10"/>
  <c r="R9" i="9"/>
  <c r="R4" i="9"/>
  <c r="T9" i="9"/>
  <c r="M9" i="9"/>
  <c r="O9" i="9"/>
  <c r="R8" i="9"/>
  <c r="T8" i="9"/>
  <c r="M8" i="9"/>
  <c r="O8" i="9"/>
  <c r="R7" i="9"/>
  <c r="T7" i="9"/>
  <c r="M7" i="9"/>
  <c r="O7" i="9"/>
  <c r="R6" i="9"/>
  <c r="T6" i="9"/>
  <c r="M6" i="9"/>
  <c r="O6" i="9"/>
  <c r="R5" i="9"/>
  <c r="T5" i="9"/>
  <c r="M5" i="9"/>
  <c r="O5" i="9"/>
  <c r="T4" i="9"/>
  <c r="O4" i="9"/>
  <c r="R9" i="8"/>
  <c r="R4" i="8"/>
  <c r="T9" i="8"/>
  <c r="M9" i="8"/>
  <c r="O9" i="8"/>
  <c r="R8" i="8"/>
  <c r="T8" i="8"/>
  <c r="M8" i="8"/>
  <c r="O8" i="8"/>
  <c r="R7" i="8"/>
  <c r="T7" i="8"/>
  <c r="M7" i="8"/>
  <c r="O7" i="8"/>
  <c r="R6" i="8"/>
  <c r="T6" i="8"/>
  <c r="O6" i="8"/>
  <c r="R5" i="8"/>
  <c r="T5" i="8"/>
  <c r="M5" i="8"/>
  <c r="O5" i="8"/>
  <c r="T4" i="8"/>
  <c r="O4" i="8"/>
  <c r="R9" i="7"/>
  <c r="R4" i="7"/>
  <c r="T9" i="7"/>
  <c r="M9" i="7"/>
  <c r="O9" i="7"/>
  <c r="R8" i="7"/>
  <c r="T8" i="7"/>
  <c r="M8" i="7"/>
  <c r="O8" i="7"/>
  <c r="R7" i="7"/>
  <c r="T7" i="7"/>
  <c r="M7" i="7"/>
  <c r="O7" i="7"/>
  <c r="R6" i="7"/>
  <c r="T6" i="7"/>
  <c r="M6" i="7"/>
  <c r="O6" i="7"/>
  <c r="R5" i="7"/>
  <c r="T5" i="7"/>
  <c r="M5" i="7"/>
  <c r="O5" i="7"/>
  <c r="T4" i="7"/>
  <c r="O4" i="7"/>
  <c r="R9" i="6"/>
  <c r="R4" i="6"/>
  <c r="T9" i="6"/>
  <c r="M9" i="6"/>
  <c r="M4" i="6"/>
  <c r="O9" i="6"/>
  <c r="R8" i="6"/>
  <c r="T8" i="6"/>
  <c r="M8" i="6"/>
  <c r="O8" i="6"/>
  <c r="R7" i="6"/>
  <c r="T7" i="6"/>
  <c r="M7" i="6"/>
  <c r="O7" i="6"/>
  <c r="R6" i="6"/>
  <c r="T6" i="6"/>
  <c r="M6" i="6"/>
  <c r="O6" i="6"/>
  <c r="R5" i="6"/>
  <c r="T5" i="6"/>
  <c r="M5" i="6"/>
  <c r="O5" i="6"/>
  <c r="T4" i="6"/>
  <c r="O4" i="6"/>
  <c r="R9" i="5"/>
  <c r="R4" i="5"/>
  <c r="T9" i="5"/>
  <c r="M9" i="5"/>
  <c r="O9" i="5"/>
  <c r="R8" i="5"/>
  <c r="T8" i="5"/>
  <c r="M8" i="5"/>
  <c r="O8" i="5"/>
  <c r="R7" i="5"/>
  <c r="T7" i="5"/>
  <c r="M7" i="5"/>
  <c r="O7" i="5"/>
  <c r="R6" i="5"/>
  <c r="T6" i="5"/>
  <c r="M6" i="5"/>
  <c r="O6" i="5"/>
  <c r="R5" i="5"/>
  <c r="T5" i="5"/>
  <c r="M5" i="5"/>
  <c r="O5" i="5"/>
  <c r="T4" i="5"/>
  <c r="O4" i="5"/>
  <c r="R9" i="4"/>
  <c r="R4" i="4"/>
  <c r="T9" i="4"/>
  <c r="M9" i="4"/>
  <c r="R8" i="4"/>
  <c r="T8" i="4"/>
  <c r="M8" i="4"/>
  <c r="R7" i="4"/>
  <c r="M7" i="4"/>
  <c r="R6" i="4"/>
  <c r="T6" i="4"/>
  <c r="M6" i="4"/>
  <c r="R5" i="4"/>
  <c r="T4" i="4"/>
  <c r="M5" i="4"/>
  <c r="T7" i="4"/>
  <c r="M4" i="4"/>
  <c r="R9" i="3"/>
  <c r="R4" i="3"/>
  <c r="T9" i="3"/>
  <c r="M9" i="3"/>
  <c r="O9" i="3"/>
  <c r="R8" i="3"/>
  <c r="T8" i="3"/>
  <c r="M8" i="3"/>
  <c r="O8" i="3"/>
  <c r="R7" i="3"/>
  <c r="T7" i="3"/>
  <c r="M7" i="3"/>
  <c r="O7" i="3"/>
  <c r="R6" i="3"/>
  <c r="T6" i="3"/>
  <c r="M6" i="3"/>
  <c r="O6" i="3"/>
  <c r="R5" i="3"/>
  <c r="T5" i="3"/>
  <c r="M5" i="3"/>
  <c r="O5" i="3"/>
  <c r="T4" i="3"/>
  <c r="O4" i="3"/>
  <c r="L65" i="1"/>
  <c r="K65" i="1"/>
  <c r="M65" i="1"/>
  <c r="J65" i="1"/>
  <c r="L58" i="1"/>
  <c r="K58" i="1"/>
  <c r="M58" i="1"/>
  <c r="J58" i="1"/>
  <c r="L57" i="1"/>
  <c r="K57" i="1"/>
  <c r="M57" i="1"/>
  <c r="J57" i="1"/>
  <c r="L56" i="1"/>
  <c r="K56" i="1"/>
  <c r="M56" i="1"/>
  <c r="J56" i="1"/>
  <c r="L55" i="1"/>
  <c r="K55" i="1"/>
  <c r="M55" i="1"/>
  <c r="J55" i="1"/>
  <c r="L54" i="1"/>
  <c r="K54" i="1"/>
  <c r="M54" i="1"/>
  <c r="J54" i="1"/>
  <c r="L53" i="1"/>
  <c r="K53" i="1"/>
  <c r="M53" i="1"/>
  <c r="J53" i="1"/>
  <c r="L52" i="1"/>
  <c r="K52" i="1"/>
  <c r="M52" i="1"/>
  <c r="J52" i="1"/>
  <c r="L51" i="1"/>
  <c r="K51" i="1"/>
  <c r="M51" i="1"/>
  <c r="J51" i="1"/>
  <c r="L50" i="1"/>
  <c r="K50" i="1"/>
  <c r="M50" i="1"/>
  <c r="J50" i="1"/>
  <c r="L49" i="1"/>
  <c r="K49" i="1"/>
  <c r="M49" i="1"/>
  <c r="J49" i="1"/>
  <c r="L48" i="1"/>
  <c r="K48" i="1"/>
  <c r="J48" i="1"/>
  <c r="I48" i="1"/>
  <c r="H48" i="1"/>
  <c r="G48" i="1"/>
  <c r="F48" i="1"/>
  <c r="E48" i="1"/>
  <c r="H47" i="1"/>
  <c r="I47" i="1"/>
  <c r="K47" i="1"/>
  <c r="L47" i="1"/>
  <c r="F47" i="1"/>
  <c r="G47" i="1"/>
  <c r="E47" i="1"/>
  <c r="M47" i="1"/>
  <c r="J47" i="1"/>
  <c r="H46" i="1"/>
  <c r="I46" i="1"/>
  <c r="K46" i="1"/>
  <c r="L46" i="1"/>
  <c r="F46" i="1"/>
  <c r="G46" i="1"/>
  <c r="E46" i="1"/>
  <c r="M46" i="1"/>
  <c r="J46" i="1"/>
  <c r="H45" i="1"/>
  <c r="I45" i="1"/>
  <c r="K45" i="1"/>
  <c r="L45" i="1"/>
  <c r="F45" i="1"/>
  <c r="G45" i="1"/>
  <c r="E45" i="1"/>
  <c r="M45" i="1"/>
  <c r="J45" i="1"/>
  <c r="H44" i="1"/>
  <c r="I44" i="1"/>
  <c r="K44" i="1"/>
  <c r="L44" i="1"/>
  <c r="F44" i="1"/>
  <c r="G44" i="1"/>
  <c r="E44" i="1"/>
  <c r="M44" i="1"/>
  <c r="J44" i="1"/>
  <c r="H43" i="1"/>
  <c r="I43" i="1"/>
  <c r="K43" i="1"/>
  <c r="L43" i="1"/>
  <c r="F43" i="1"/>
  <c r="G43" i="1"/>
  <c r="E43" i="1"/>
  <c r="M43" i="1"/>
  <c r="J43" i="1"/>
  <c r="H42" i="1"/>
  <c r="I42" i="1"/>
  <c r="K42" i="1"/>
  <c r="L42" i="1"/>
  <c r="F42" i="1"/>
  <c r="G42" i="1"/>
  <c r="E42" i="1"/>
  <c r="M42" i="1"/>
  <c r="J42" i="1"/>
  <c r="H41" i="1"/>
  <c r="I41" i="1"/>
  <c r="K41" i="1"/>
  <c r="L41" i="1"/>
  <c r="F41" i="1"/>
  <c r="G41" i="1"/>
  <c r="E41" i="1"/>
  <c r="M41" i="1"/>
  <c r="J41" i="1"/>
  <c r="H40" i="1"/>
  <c r="I40" i="1"/>
  <c r="K40" i="1"/>
  <c r="L40" i="1"/>
  <c r="F40" i="1"/>
  <c r="G40" i="1"/>
  <c r="E40" i="1"/>
  <c r="M40" i="1"/>
  <c r="J40" i="1"/>
  <c r="H39" i="1"/>
  <c r="I39" i="1"/>
  <c r="K39" i="1"/>
  <c r="L39" i="1"/>
  <c r="F39" i="1"/>
  <c r="G39" i="1"/>
  <c r="E39" i="1"/>
  <c r="M39" i="1"/>
  <c r="J39" i="1"/>
  <c r="H38" i="1"/>
  <c r="I38" i="1"/>
  <c r="K38" i="1"/>
  <c r="L38" i="1"/>
  <c r="F38" i="1"/>
  <c r="G38" i="1"/>
  <c r="E38" i="1"/>
  <c r="M38" i="1"/>
  <c r="J38" i="1"/>
  <c r="H37" i="1"/>
  <c r="I37" i="1"/>
  <c r="K37" i="1"/>
  <c r="L37" i="1"/>
  <c r="F37" i="1"/>
  <c r="G37" i="1"/>
  <c r="E37" i="1"/>
  <c r="M37" i="1"/>
  <c r="J37" i="1"/>
  <c r="H36" i="1"/>
  <c r="I36" i="1"/>
  <c r="K36" i="1"/>
  <c r="L36" i="1"/>
  <c r="F36" i="1"/>
  <c r="G36" i="1"/>
  <c r="E36" i="1"/>
  <c r="M36" i="1"/>
  <c r="J36" i="1"/>
  <c r="H35" i="1"/>
  <c r="I35" i="1"/>
  <c r="K35" i="1"/>
  <c r="L35" i="1"/>
  <c r="F35" i="1"/>
  <c r="G35" i="1"/>
  <c r="E35" i="1"/>
  <c r="M35" i="1"/>
  <c r="J35" i="1"/>
  <c r="H34" i="1"/>
  <c r="I34" i="1"/>
  <c r="K34" i="1"/>
  <c r="L34" i="1"/>
  <c r="F34" i="1"/>
  <c r="G34" i="1"/>
  <c r="E34" i="1"/>
  <c r="M34" i="1"/>
  <c r="J34" i="1"/>
  <c r="H33" i="1"/>
  <c r="I33" i="1"/>
  <c r="K33" i="1"/>
  <c r="L33" i="1"/>
  <c r="M33" i="1"/>
  <c r="J33" i="1"/>
  <c r="G33" i="1"/>
  <c r="F33" i="1"/>
  <c r="H32" i="1"/>
  <c r="I32" i="1"/>
  <c r="K32" i="1"/>
  <c r="L32" i="1"/>
  <c r="F32" i="1"/>
  <c r="G32" i="1"/>
  <c r="E32" i="1"/>
  <c r="M32" i="1"/>
  <c r="J32" i="1"/>
  <c r="L31" i="1"/>
  <c r="K31" i="1"/>
  <c r="J31" i="1"/>
  <c r="I31" i="1"/>
  <c r="H31" i="1"/>
  <c r="G31" i="1"/>
  <c r="F31" i="1"/>
  <c r="E31" i="1"/>
  <c r="H30" i="1"/>
  <c r="I30" i="1"/>
  <c r="K30" i="1"/>
  <c r="L30" i="1"/>
  <c r="F30" i="1"/>
  <c r="G30" i="1"/>
  <c r="E30" i="1"/>
  <c r="M30" i="1"/>
  <c r="J30" i="1"/>
  <c r="H29" i="1"/>
  <c r="I29" i="1"/>
  <c r="K29" i="1"/>
  <c r="L29" i="1"/>
  <c r="F29" i="1"/>
  <c r="G29" i="1"/>
  <c r="E29" i="1"/>
  <c r="M29" i="1"/>
  <c r="J29" i="1"/>
  <c r="H28" i="1"/>
  <c r="I28" i="1"/>
  <c r="K28" i="1"/>
  <c r="L28" i="1"/>
  <c r="F28" i="1"/>
  <c r="G28" i="1"/>
  <c r="E28" i="1"/>
  <c r="M28" i="1"/>
  <c r="J28" i="1"/>
  <c r="H27" i="1"/>
  <c r="I27" i="1"/>
  <c r="K27" i="1"/>
  <c r="L27" i="1"/>
  <c r="F27" i="1"/>
  <c r="G27" i="1"/>
  <c r="E27" i="1"/>
  <c r="M27" i="1"/>
  <c r="J27" i="1"/>
  <c r="H26" i="1"/>
  <c r="I26" i="1"/>
  <c r="K26" i="1"/>
  <c r="L26" i="1"/>
  <c r="F26" i="1"/>
  <c r="G26" i="1"/>
  <c r="E26" i="1"/>
  <c r="M26" i="1"/>
  <c r="J26" i="1"/>
  <c r="L25" i="1"/>
  <c r="K25" i="1"/>
  <c r="J25" i="1"/>
  <c r="I25" i="1"/>
  <c r="H25" i="1"/>
  <c r="G25" i="1"/>
  <c r="F25" i="1"/>
  <c r="H24" i="1"/>
  <c r="I24" i="1"/>
  <c r="K24" i="1"/>
  <c r="L24" i="1"/>
  <c r="F24" i="1"/>
  <c r="G24" i="1"/>
  <c r="E24" i="1"/>
  <c r="M24" i="1"/>
  <c r="J24" i="1"/>
  <c r="L22" i="1"/>
  <c r="K22" i="1"/>
  <c r="J22" i="1"/>
  <c r="I22" i="1"/>
  <c r="H22" i="1"/>
  <c r="G22" i="1"/>
  <c r="F22" i="1"/>
  <c r="E22" i="1"/>
  <c r="M21" i="1"/>
  <c r="L20" i="1"/>
  <c r="K20" i="1"/>
  <c r="J20" i="1"/>
  <c r="I20" i="1"/>
  <c r="H20" i="1"/>
  <c r="G20" i="1"/>
  <c r="F20" i="1"/>
  <c r="H19" i="1"/>
  <c r="I19" i="1"/>
  <c r="K19" i="1"/>
  <c r="L19" i="1"/>
  <c r="F19" i="1"/>
  <c r="G19" i="1"/>
  <c r="E19" i="1"/>
  <c r="M19" i="1"/>
  <c r="J19" i="1"/>
  <c r="H18" i="1"/>
  <c r="I18" i="1"/>
  <c r="K18" i="1"/>
  <c r="L18" i="1"/>
  <c r="F18" i="1"/>
  <c r="G18" i="1"/>
  <c r="E18" i="1"/>
  <c r="M18" i="1"/>
  <c r="J18" i="1"/>
  <c r="H17" i="1"/>
  <c r="I17" i="1"/>
  <c r="K17" i="1"/>
  <c r="L17" i="1"/>
  <c r="F17" i="1"/>
  <c r="G17" i="1"/>
  <c r="E17" i="1"/>
  <c r="M17" i="1"/>
  <c r="J17" i="1"/>
  <c r="H16" i="1"/>
  <c r="I16" i="1"/>
  <c r="K16" i="1"/>
  <c r="L16" i="1"/>
  <c r="F16" i="1"/>
  <c r="G16" i="1"/>
  <c r="E16" i="1"/>
  <c r="M16" i="1"/>
  <c r="J16" i="1"/>
  <c r="E15" i="1"/>
  <c r="M15" i="1"/>
  <c r="H14" i="1"/>
  <c r="I14" i="1"/>
  <c r="K14" i="1"/>
  <c r="L14" i="1"/>
  <c r="F14" i="1"/>
  <c r="G14" i="1"/>
  <c r="E14" i="1"/>
  <c r="M14" i="1"/>
  <c r="J14" i="1"/>
  <c r="H13" i="1"/>
  <c r="I13" i="1"/>
  <c r="K13" i="1"/>
  <c r="L13" i="1"/>
  <c r="F13" i="1"/>
  <c r="G13" i="1"/>
  <c r="E13" i="1"/>
  <c r="M13" i="1"/>
  <c r="J13" i="1"/>
  <c r="H12" i="1"/>
  <c r="I12" i="1"/>
  <c r="K12" i="1"/>
  <c r="L12" i="1"/>
  <c r="F12" i="1"/>
  <c r="G12" i="1"/>
  <c r="E12" i="1"/>
  <c r="M12" i="1"/>
  <c r="J12" i="1"/>
  <c r="M9" i="1"/>
  <c r="H8" i="1"/>
  <c r="I8" i="1"/>
  <c r="K8" i="1"/>
  <c r="L8" i="1"/>
  <c r="F8" i="1"/>
  <c r="G8" i="1"/>
  <c r="E8" i="1"/>
  <c r="M8" i="1"/>
  <c r="J8" i="1"/>
  <c r="H7" i="1"/>
  <c r="I7" i="1"/>
  <c r="K7" i="1"/>
  <c r="L7" i="1"/>
  <c r="F7" i="1"/>
  <c r="G7" i="1"/>
  <c r="E7" i="1"/>
  <c r="M7" i="1"/>
  <c r="J7" i="1"/>
  <c r="H6" i="1"/>
  <c r="I6" i="1"/>
  <c r="K6" i="1"/>
  <c r="L6" i="1"/>
  <c r="F6" i="1"/>
  <c r="G6" i="1"/>
  <c r="E6" i="1"/>
  <c r="M6" i="1"/>
  <c r="J6" i="1"/>
  <c r="H5" i="1"/>
  <c r="I5" i="1"/>
  <c r="K5" i="1"/>
  <c r="L5" i="1"/>
  <c r="F5" i="1"/>
  <c r="G5" i="1"/>
  <c r="E5" i="1"/>
  <c r="M5" i="1"/>
  <c r="J5" i="1"/>
  <c r="H4" i="1"/>
  <c r="I4" i="1"/>
  <c r="K4" i="1"/>
  <c r="L4" i="1"/>
  <c r="F4" i="1"/>
  <c r="G4" i="1"/>
  <c r="E4" i="1"/>
  <c r="M4" i="1"/>
  <c r="J4" i="1"/>
  <c r="H3" i="1"/>
  <c r="I3" i="1"/>
  <c r="K3" i="1"/>
  <c r="L3" i="1"/>
  <c r="F3" i="1"/>
  <c r="G3" i="1"/>
  <c r="E3" i="1"/>
  <c r="M3" i="1"/>
  <c r="J3" i="1"/>
  <c r="H2" i="1"/>
  <c r="I2" i="1"/>
  <c r="K2" i="1"/>
  <c r="L2" i="1"/>
  <c r="F2" i="1"/>
  <c r="G2" i="1"/>
  <c r="E2" i="1"/>
  <c r="M2" i="1"/>
  <c r="J2" i="1"/>
  <c r="M31" i="1"/>
  <c r="T4" i="11"/>
  <c r="O4" i="11"/>
  <c r="M48" i="1"/>
  <c r="P4" i="37"/>
  <c r="F66" i="1"/>
  <c r="J66" i="1"/>
  <c r="M20" i="1"/>
  <c r="M22" i="1"/>
  <c r="G66" i="1"/>
  <c r="K66" i="1"/>
  <c r="H66" i="1"/>
  <c r="L66" i="1"/>
  <c r="I66" i="1"/>
  <c r="T5" i="4"/>
  <c r="O7" i="4"/>
  <c r="O6" i="4"/>
  <c r="O5" i="4"/>
  <c r="O9" i="4"/>
  <c r="O8" i="4"/>
  <c r="O4" i="4"/>
  <c r="E25" i="1"/>
  <c r="E66" i="1"/>
  <c r="O4" i="46"/>
  <c r="T4" i="46"/>
  <c r="T4" i="47"/>
  <c r="T4" i="17"/>
  <c r="T4" i="24"/>
  <c r="T4" i="26"/>
  <c r="M66" i="1"/>
  <c r="M25" i="1"/>
</calcChain>
</file>

<file path=xl/comments1.xml><?xml version="1.0" encoding="utf-8"?>
<comments xmlns="http://schemas.openxmlformats.org/spreadsheetml/2006/main">
  <authors>
    <author>作者</author>
  </authors>
  <commentList>
    <comment ref="J11" authorId="0" shapeId="0">
      <text/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J11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15" authorId="0" shapeId="0">
      <text/>
    </comment>
    <comment ref="J16" authorId="0" shapeId="0">
      <text/>
    </comment>
    <comment ref="J17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18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19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J11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25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27" authorId="0" shapeId="0">
      <text/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J11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23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76" authorId="0" shapeId="0">
      <text/>
    </comment>
    <comment ref="J94" authorId="0" shapeId="0">
      <text/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J35" authorId="0" shapeId="0">
      <text/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J11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12" authorId="0" shapeId="0">
      <text/>
    </comment>
    <comment ref="J13" authorId="0" shapeId="0">
      <text/>
    </comment>
    <comment ref="J14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15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16" authorId="0" shapeId="0">
      <text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<sst xmlns="http://schemas.openxmlformats.org/spreadsheetml/2006/main" count="27482" uniqueCount="5912">
  <si>
    <t>一级模块</t>
  </si>
  <si>
    <t>二级模块</t>
  </si>
  <si>
    <t>测试</t>
  </si>
  <si>
    <t>总数用例</t>
  </si>
  <si>
    <t>功能用例</t>
  </si>
  <si>
    <t>冒烟用例</t>
  </si>
  <si>
    <t>通过</t>
  </si>
  <si>
    <t>失败</t>
  </si>
  <si>
    <t>未执行</t>
  </si>
  <si>
    <t>阻塞</t>
  </si>
  <si>
    <t>无效</t>
  </si>
  <si>
    <t>执行率</t>
  </si>
  <si>
    <t>备注</t>
  </si>
  <si>
    <t>预估提测时间</t>
  </si>
  <si>
    <t>暂定测试人</t>
  </si>
  <si>
    <t>销售模块</t>
  </si>
  <si>
    <t>销售价格查询</t>
  </si>
  <si>
    <t>史敏</t>
  </si>
  <si>
    <t>6月中下旬，暂定4轮（1周1轮）</t>
  </si>
  <si>
    <t>所有人</t>
  </si>
  <si>
    <t>销售订单</t>
  </si>
  <si>
    <t>王乐一</t>
  </si>
  <si>
    <t>销售退货单</t>
  </si>
  <si>
    <t>销售索赔单</t>
  </si>
  <si>
    <t>销售促销</t>
  </si>
  <si>
    <t>销售返利</t>
  </si>
  <si>
    <t>销售信用</t>
  </si>
  <si>
    <t>销售对账</t>
  </si>
  <si>
    <t>销售手工录入发票</t>
  </si>
  <si>
    <t>销售对账调整单</t>
  </si>
  <si>
    <t>采购模块</t>
  </si>
  <si>
    <t>采购合同及清单</t>
  </si>
  <si>
    <t>张清滢</t>
  </si>
  <si>
    <t>采购计划</t>
  </si>
  <si>
    <t>采购订单</t>
  </si>
  <si>
    <t>采购计划转订单</t>
  </si>
  <si>
    <t>采购退货</t>
  </si>
  <si>
    <t>采购索赔</t>
  </si>
  <si>
    <t>采购促销</t>
  </si>
  <si>
    <t>杨瑞</t>
  </si>
  <si>
    <t>采购返利</t>
  </si>
  <si>
    <t>采购对账</t>
  </si>
  <si>
    <t>销售索赔转采购索赔</t>
  </si>
  <si>
    <t>采购手工录入发票</t>
  </si>
  <si>
    <t>采购对账调整单</t>
  </si>
  <si>
    <t>仓储管理</t>
  </si>
  <si>
    <t>收货通知单</t>
  </si>
  <si>
    <t>发货通知单</t>
  </si>
  <si>
    <t>入库单</t>
  </si>
  <si>
    <t>出库单</t>
  </si>
  <si>
    <t>调拨单管理</t>
  </si>
  <si>
    <t>包装工单管理</t>
  </si>
  <si>
    <t>盘点单管理</t>
  </si>
  <si>
    <t>其他入库单申请单</t>
  </si>
  <si>
    <t>其他出库单申请单</t>
  </si>
  <si>
    <t>销售索赔旧件库存管理</t>
  </si>
  <si>
    <t>财务管理</t>
  </si>
  <si>
    <t>业务凭证模板</t>
  </si>
  <si>
    <t>收款单</t>
  </si>
  <si>
    <t>应收核销</t>
  </si>
  <si>
    <t>付款单</t>
  </si>
  <si>
    <t>应付核销</t>
  </si>
  <si>
    <t>成本调整查询</t>
  </si>
  <si>
    <t>2未执行的case</t>
  </si>
  <si>
    <t>基础数据</t>
  </si>
  <si>
    <t>仓库维护</t>
  </si>
  <si>
    <t>配送中心</t>
  </si>
  <si>
    <t>供应商维护</t>
  </si>
  <si>
    <t>姚源珍</t>
  </si>
  <si>
    <t>物料管理</t>
  </si>
  <si>
    <t>包装件维护</t>
  </si>
  <si>
    <t>翻新件维护</t>
  </si>
  <si>
    <t>采购区域</t>
  </si>
  <si>
    <t>销售区域</t>
  </si>
  <si>
    <t>客户及门店维护</t>
  </si>
  <si>
    <t>报表管理</t>
  </si>
  <si>
    <t>缺货登记报表</t>
  </si>
  <si>
    <t>即时库存报表</t>
  </si>
  <si>
    <t>物料进销存统计</t>
  </si>
  <si>
    <t>物料进销存明细表</t>
  </si>
  <si>
    <t>采购索赔统计表</t>
  </si>
  <si>
    <t>销售索赔统计表</t>
  </si>
  <si>
    <t>物料索赔率及故障率报表</t>
  </si>
  <si>
    <t>物料类型索赔率及故障率报表</t>
  </si>
  <si>
    <t>包干索赔应收报表</t>
  </si>
  <si>
    <t>采购订单交货率统计</t>
  </si>
  <si>
    <t>进销毛利明细报表</t>
  </si>
  <si>
    <t xml:space="preserve"> 进销毛利汇总报表</t>
  </si>
  <si>
    <t>经销商维度统计报表</t>
  </si>
  <si>
    <t>销售开票明细报表</t>
  </si>
  <si>
    <t>销售订单明细报表</t>
  </si>
  <si>
    <t>再索赔出库汇总报表</t>
  </si>
  <si>
    <t>commom</t>
  </si>
  <si>
    <t>用例总数</t>
  </si>
  <si>
    <t>集成场景用例（预估）</t>
  </si>
  <si>
    <t xml:space="preserve">分销配送+直送+退货
好途邦配送+直送+退货:王乐一
车享家自建配送+直送+退货：姚源珍
分销采购计划+转订单+退货：杨瑞
车享家+好途邦采购计划+转订单+退货：张清滢
无出库单流程+销索+转采索：史敏
</t>
  </si>
  <si>
    <t>联测和集成场景case比较复杂</t>
  </si>
  <si>
    <t>接口用例</t>
  </si>
  <si>
    <t>物料接口联调用例</t>
  </si>
  <si>
    <t>本周，暂定5天</t>
  </si>
  <si>
    <t>仓库联调用例（预估）</t>
  </si>
  <si>
    <t>姚源珍（仓库主数据）</t>
  </si>
  <si>
    <t>下周，暂定10天</t>
  </si>
  <si>
    <t>史敏、张清滢</t>
  </si>
  <si>
    <t>车享家联调用例（预估）</t>
  </si>
  <si>
    <t>王数</t>
  </si>
  <si>
    <t>6月初，暂定10天</t>
  </si>
  <si>
    <t>eas联调用例（预估）</t>
  </si>
  <si>
    <t>6月初开始，暂定10天</t>
  </si>
  <si>
    <t>第1轮测试执行结果</t>
  </si>
  <si>
    <t>第2轮测试执行结果</t>
  </si>
  <si>
    <t>项目：</t>
  </si>
  <si>
    <t>测试阶段：sprint14</t>
  </si>
  <si>
    <t>测试阶段：sprint2</t>
  </si>
  <si>
    <t>对应需求文档：</t>
  </si>
  <si>
    <t>浏览器：Google</t>
  </si>
  <si>
    <t>操作系统：android</t>
  </si>
  <si>
    <t>创建者：</t>
  </si>
  <si>
    <t>用例总数：</t>
  </si>
  <si>
    <t>执行率：</t>
  </si>
  <si>
    <t>创建日期：</t>
  </si>
  <si>
    <t>通过：</t>
  </si>
  <si>
    <t>更新者：</t>
  </si>
  <si>
    <t>失败：</t>
  </si>
  <si>
    <t>更新日期：</t>
  </si>
  <si>
    <t>阻塞：</t>
  </si>
  <si>
    <t>无效：</t>
  </si>
  <si>
    <t>未执行：</t>
  </si>
  <si>
    <t>模块名称</t>
  </si>
  <si>
    <t>用例编号</t>
  </si>
  <si>
    <t>用例功能点描述</t>
  </si>
  <si>
    <t>用例属性</t>
  </si>
  <si>
    <t>优先级</t>
  </si>
  <si>
    <t>是否冒烟用例</t>
  </si>
  <si>
    <t>前置条件</t>
  </si>
  <si>
    <t>执行步骤</t>
  </si>
  <si>
    <t>期望结果</t>
  </si>
  <si>
    <t>实际结果</t>
  </si>
  <si>
    <t>测试人</t>
  </si>
  <si>
    <t>系统版本</t>
  </si>
  <si>
    <t>测试日期</t>
  </si>
  <si>
    <t>结论</t>
  </si>
  <si>
    <t>收货通知单查询</t>
  </si>
  <si>
    <t>SHTZD-0001</t>
  </si>
  <si>
    <t>收货通知单页面展示正确</t>
  </si>
  <si>
    <t>正</t>
  </si>
  <si>
    <t>中</t>
  </si>
  <si>
    <t>否</t>
  </si>
  <si>
    <t>准备多条收货通知单数据(不同状态)</t>
  </si>
  <si>
    <t>1、打开收货通知单查询页面</t>
  </si>
  <si>
    <t>1、展示结果与原型显示一致
2、默认显示所有数据
3、收货单号有超链接
4、状态显示正确</t>
  </si>
  <si>
    <t>SHTZD-0002</t>
  </si>
  <si>
    <t>检查下拉框信息展示正确</t>
  </si>
  <si>
    <t>1、检查下拉框数据展示正确</t>
  </si>
  <si>
    <r>
      <rPr>
        <sz val="10"/>
        <rFont val="微软雅黑"/>
        <family val="2"/>
        <charset val="134"/>
      </rPr>
      <t xml:space="preserve">单据状态：作废、保存、提交
</t>
    </r>
  </si>
  <si>
    <t>SHTZD-0003</t>
  </si>
  <si>
    <t>点击 收货单超链接、打开收货单详情页</t>
  </si>
  <si>
    <t>是</t>
  </si>
  <si>
    <t>1、打开收货单查询页面
2、点击 收货单超链接</t>
  </si>
  <si>
    <t>打开收货单详情页面，页面内容不可编辑</t>
  </si>
  <si>
    <t>SHTZD-0004</t>
  </si>
  <si>
    <t>收货通知单页面翻页正确（21条数据）</t>
  </si>
  <si>
    <t>低</t>
  </si>
  <si>
    <t>准备21条数据</t>
  </si>
  <si>
    <t>1、打开收货通知单查询页面
2、点击下一页</t>
  </si>
  <si>
    <t>1、显示第二页、并且显示一条数据</t>
  </si>
  <si>
    <t>SHTZD-0005</t>
  </si>
  <si>
    <t>收货通知单页面翻页正确（xxx条数据）</t>
  </si>
  <si>
    <t>准备XXX条数据</t>
  </si>
  <si>
    <t>1、点击页面【首页-&gt;销售管理-&gt;销售收货通知单】
2、多次操作下一页上一页 观察结果</t>
  </si>
  <si>
    <t>翻页正常</t>
  </si>
  <si>
    <t>SHTZD-0006</t>
  </si>
  <si>
    <t>单一项条件查询正确</t>
  </si>
  <si>
    <t>生成多张收货通知单</t>
  </si>
  <si>
    <t>1、进行单一项进行查询
2、观察结果</t>
  </si>
  <si>
    <t>查询结果与输入条件一致</t>
  </si>
  <si>
    <t>SHTZD-0007</t>
  </si>
  <si>
    <t>组合条件查询查询正确</t>
  </si>
  <si>
    <t>高</t>
  </si>
  <si>
    <t>1、组合条件进行查询
2、观察结果</t>
  </si>
  <si>
    <t>SHTZD-0008</t>
  </si>
  <si>
    <t>出库时间结束时间早于开始时间，无法查询</t>
  </si>
  <si>
    <t>1、出库时间结束时间早于开始时间进行查询
2、观察结果</t>
  </si>
  <si>
    <t>无法查询</t>
  </si>
  <si>
    <t>SHTZD-0009</t>
  </si>
  <si>
    <t>不输入任何条件，点击【查询】按钮，查询结果正确</t>
  </si>
  <si>
    <t>1、不输入任何条件，点击【查询】按钮
2、观察结果页面</t>
  </si>
  <si>
    <t>展示所有出库单数据，按订单生成时间倒叙</t>
  </si>
  <si>
    <t>SHTZD-0010</t>
  </si>
  <si>
    <t>搜索条件不满足已有数据，查询结果为空</t>
  </si>
  <si>
    <t>反</t>
  </si>
  <si>
    <t>1、输入搜索条件不满足已有数据
需要测试条件：一个搜索条件、组合条件中其中都不满足和其中一个条件不满足情况
2、点击查询
3、观察结果</t>
  </si>
  <si>
    <t>结果为空</t>
  </si>
  <si>
    <t>SHTZD-0011</t>
  </si>
  <si>
    <t>点击【重置】按钮，条件全部清空</t>
  </si>
  <si>
    <t>1、所有条件输入信息
2、点击【重置】按钮
3、观察输入框</t>
  </si>
  <si>
    <t>输入框内信息清空</t>
  </si>
  <si>
    <t>SHTZD-0012</t>
  </si>
  <si>
    <t>点击【重置】按钮，进行查询，展示结果正确</t>
  </si>
  <si>
    <t>1、所有条件输入信息
2、点击【重置】按钮
3、点击查询</t>
  </si>
  <si>
    <t>展示所有结果</t>
  </si>
  <si>
    <t>SHTZD-0013</t>
  </si>
  <si>
    <t>在&gt;第一页进行查询，结果展示正确，并且从第一页开始显示</t>
  </si>
  <si>
    <t>1、不输入任何条件，点击【查询】按钮
2、通过翻页到第三页
3、输入一个条件进行查询
4、观察结果</t>
  </si>
  <si>
    <t>结果展示与输入条件一致，并且从第一页开始展示</t>
  </si>
  <si>
    <t>SHTZD-0014</t>
  </si>
  <si>
    <t>查询页面中勾选功能正常</t>
  </si>
  <si>
    <t>1、操作页面中勾选功能</t>
  </si>
  <si>
    <t>功能正常</t>
  </si>
  <si>
    <t>测试阶段：sprint3</t>
  </si>
  <si>
    <t>测试阶段：sprint4</t>
  </si>
  <si>
    <t>RKD-0001</t>
  </si>
  <si>
    <t>查询功能</t>
  </si>
  <si>
    <t>打开仓库管理-入库单</t>
  </si>
  <si>
    <t>输入渠道，点查询</t>
  </si>
  <si>
    <t>查询结果正确</t>
  </si>
  <si>
    <t>RKD-0002</t>
  </si>
  <si>
    <t>输入收货方，点查询</t>
  </si>
  <si>
    <t>RKD-0003</t>
  </si>
  <si>
    <t>输入发货方，点查询</t>
  </si>
  <si>
    <t>RKD-0004</t>
  </si>
  <si>
    <t>输入入库单号，点查询</t>
  </si>
  <si>
    <t>RKD-0005</t>
  </si>
  <si>
    <t>输入收货通知单号，点查询</t>
  </si>
  <si>
    <t>RKD-0006</t>
  </si>
  <si>
    <t>输入源单号，点查询</t>
  </si>
  <si>
    <t>RKD-0007</t>
  </si>
  <si>
    <t>输入入库左边日期“2016-5-1”，点查询</t>
  </si>
  <si>
    <t>查询到该日期及之后的出库的数据</t>
  </si>
  <si>
    <t>RKD-0008</t>
  </si>
  <si>
    <t>输入入库右边日期“2016-5-1”，点查询</t>
  </si>
  <si>
    <t>查询到该日期及之前的出库的数据</t>
  </si>
  <si>
    <t>RKD-0009</t>
  </si>
  <si>
    <t>输入入库左边日期“2016-5-11”和右边日期“2016-5-1”，点查询</t>
  </si>
  <si>
    <t>提示日期左边不能再右边之前</t>
  </si>
  <si>
    <t>RKD-0010</t>
  </si>
  <si>
    <t>输入不存在的仓库查询</t>
  </si>
  <si>
    <t>弹出界面，无法输入不存在的仓库</t>
  </si>
  <si>
    <t>RKD-0011</t>
  </si>
  <si>
    <t>点仓库</t>
  </si>
  <si>
    <t>弹出仓库录入窗口，默认显示10条记录</t>
  </si>
  <si>
    <t>RKD-0012</t>
  </si>
  <si>
    <t>点仓库，输入仓库类型，点查询</t>
  </si>
  <si>
    <t>RKD-0013</t>
  </si>
  <si>
    <t>点仓库，输入仓库编码，点查询</t>
  </si>
  <si>
    <t>支持模糊查询，且查询结果正确</t>
  </si>
  <si>
    <t>RKD-0014</t>
  </si>
  <si>
    <t>点仓库，输入仓库名称，点查询</t>
  </si>
  <si>
    <t>RKD-0015</t>
  </si>
  <si>
    <t>点仓库，点查询输入查询条件后点重置，再点查询</t>
  </si>
  <si>
    <t>重置能清空查询，再查询查询结果正确</t>
  </si>
  <si>
    <t>RKD-0016</t>
  </si>
  <si>
    <t>选择显示25、50和100条</t>
  </si>
  <si>
    <t>可以分别显示2550和100条仓库记录</t>
  </si>
  <si>
    <t>RKD-0017</t>
  </si>
  <si>
    <t>勾选全选，点确定，点查询</t>
  </si>
  <si>
    <t>显示勾选的所有仓库下的所有所有即时库存报表</t>
  </si>
  <si>
    <t>RKD-0018</t>
  </si>
  <si>
    <t>输入查询内容点查询后，点重置，再次查询</t>
  </si>
  <si>
    <t>重置成功，根据新的查询条件查询出内容；</t>
  </si>
  <si>
    <t>RKD-0019</t>
  </si>
  <si>
    <t>输入入库类型，点查询</t>
  </si>
  <si>
    <t>查询正确结果</t>
  </si>
  <si>
    <t>RKD-0020</t>
  </si>
  <si>
    <t>不输入查询条件，点查询</t>
  </si>
  <si>
    <t>查询出正确的内容</t>
  </si>
  <si>
    <t>RKD-0021</t>
  </si>
  <si>
    <t>全输入查询条件，点查询</t>
  </si>
  <si>
    <t>采购入库单</t>
  </si>
  <si>
    <t>RKD-0022</t>
  </si>
  <si>
    <t>WMS通过接口发送请求回传到采购供应链系统成功</t>
  </si>
  <si>
    <t xml:space="preserve">1、WMS通过接口回传采购入库单
</t>
  </si>
  <si>
    <t>采购入库单新增一条数据、数据信息与接口回传信息一致（金额、数量、日期、区域、供应商）</t>
  </si>
  <si>
    <t>发货通知单查询</t>
  </si>
  <si>
    <t>SCM_FHTZ_List_001</t>
  </si>
  <si>
    <t>发货通知单页面展示正确</t>
  </si>
  <si>
    <t>准备多条发货通知单数据(不同状态)</t>
  </si>
  <si>
    <t>1.点击页面【首页-&gt;销售管理-&gt;销售发货通知单】
2、观察页面展示</t>
  </si>
  <si>
    <t>1、展示结果与原型显示一致
2、默认显示所有数据
3、出库单号有超链接
4、状态显示正确</t>
  </si>
  <si>
    <t>SCM_FHTZ_List_002</t>
  </si>
  <si>
    <r>
      <rPr>
        <sz val="10"/>
        <rFont val="微软雅黑"/>
        <family val="2"/>
        <charset val="134"/>
      </rPr>
      <t xml:space="preserve">单据状态：审核、保存、提交
渠道：分销、好途邦、车享网
</t>
    </r>
  </si>
  <si>
    <t>SCM_FHTZ_List_003</t>
  </si>
  <si>
    <t>发货通知单页面翻页正确（21条数据）</t>
  </si>
  <si>
    <t>1、点击页面【首页-&gt;销售管理-&gt;销售发货通知单】
2、点击下一页</t>
  </si>
  <si>
    <t>SCM_FHTZ_List_004</t>
  </si>
  <si>
    <t>发货通知单页面翻页正确（xxx条数据）</t>
  </si>
  <si>
    <t>1、点击页面【首页-&gt;销售管理-&gt;销售发货通知单】
2、多次操作下一页上一页 观察结果</t>
  </si>
  <si>
    <t>SCM_FHTZ_List_005</t>
  </si>
  <si>
    <t>生成多张发货通知单</t>
  </si>
  <si>
    <t>SCM_FHTZ_List_006</t>
  </si>
  <si>
    <t>SCM_FHTZ_List_007</t>
  </si>
  <si>
    <t>SCM_FHTZ_List_008</t>
  </si>
  <si>
    <t>SCM_FHTZ_List_009</t>
  </si>
  <si>
    <t>SCM_FHTZ_List_010</t>
  </si>
  <si>
    <t>SCM_FHTZ_List_011</t>
  </si>
  <si>
    <t>SCM_FHTZ_List_012</t>
  </si>
  <si>
    <t>SCM_FHTZ_List_013</t>
  </si>
  <si>
    <t>取消发货通知单</t>
  </si>
  <si>
    <t>SCM_FHTZ_List_014</t>
  </si>
  <si>
    <t>取消发货通知单成功，发货通知单状态改为”SCM作废“</t>
  </si>
  <si>
    <t>SCM_FHTZ_List_015</t>
  </si>
  <si>
    <t>取消发货通知单成功，发货通知单中物料数量返回到订单中对应增加可发货数量</t>
  </si>
  <si>
    <t>SCM_FHTZ_List_016</t>
  </si>
  <si>
    <t>取消发货通知单成功，接口数据传送到wms中</t>
  </si>
  <si>
    <t>SCM_FHTZ_List_017</t>
  </si>
  <si>
    <t>一个订单生成多张发货通知单（订单物料全部发货状态为"已通知"），取消一张发货通知单，
销售订单业务状态为 部分通知</t>
  </si>
  <si>
    <t>SCM_FHTZ_List_018</t>
  </si>
  <si>
    <t>销售订单关闭，无法取消</t>
  </si>
  <si>
    <t>出库单查询</t>
  </si>
  <si>
    <t>SCM_XSCK_List_001</t>
  </si>
  <si>
    <t>出库单页面展示正确</t>
  </si>
  <si>
    <t>准备多条销售出库单数据</t>
  </si>
  <si>
    <t>1.点击页面【首页-&gt;销售管理-&gt;销售销售出库单】
2、观察页面展示</t>
  </si>
  <si>
    <t xml:space="preserve">1、展示结果与原型显示一致
2、默认显示所有数据
3、出库单号有超链接
</t>
  </si>
  <si>
    <t>SCM_XSCK_List_002</t>
  </si>
  <si>
    <r>
      <rPr>
        <sz val="10"/>
        <rFont val="微软雅黑"/>
        <family val="2"/>
        <charset val="134"/>
      </rPr>
      <t xml:space="preserve">开票状态分为：已开、未开
单据状态：审核、保存、提交
渠道：分销、好途邦、车享网
</t>
    </r>
    <r>
      <rPr>
        <sz val="10"/>
        <color indexed="10"/>
        <rFont val="微软雅黑"/>
        <family val="2"/>
        <charset val="134"/>
      </rPr>
      <t>出库类型</t>
    </r>
    <r>
      <rPr>
        <sz val="10"/>
        <rFont val="微软雅黑"/>
        <family val="2"/>
        <charset val="134"/>
      </rPr>
      <t>：WMS出库、虚拟出库</t>
    </r>
  </si>
  <si>
    <t>SCM_XSCK_List_003</t>
  </si>
  <si>
    <t>出库单页面翻页正确（21条数据）</t>
  </si>
  <si>
    <t>1、点击页面【首页-&gt;销售管理-&gt;销售销售出库单】
2、点击下一页</t>
  </si>
  <si>
    <t>SCM_XSCK_List_004</t>
  </si>
  <si>
    <t>出库单页面翻页正确（xxx条数据）</t>
  </si>
  <si>
    <t>1、点击页面【首页-&gt;销售管理-&gt;销售销售出库单】
2、多次操作下一页上一页 观察结果</t>
  </si>
  <si>
    <t>SCM_XSCK_List_005</t>
  </si>
  <si>
    <t>生成多张销售出库单</t>
  </si>
  <si>
    <t>SCM_XSCK_List_006</t>
  </si>
  <si>
    <t>SCM_XSCK_List_007</t>
  </si>
  <si>
    <t>删除查询条件 进行查询 查询结果正确</t>
  </si>
  <si>
    <t>1、选择一个查询条件进行查询
2、查询后 删除该条件 进行查询
每个可删除条件都需要验证</t>
  </si>
  <si>
    <t>SCM_XSCK_List_008</t>
  </si>
  <si>
    <t>SCM_XSCK_List_009</t>
  </si>
  <si>
    <t>SCM_XSCK_List_010</t>
  </si>
  <si>
    <t>SCM_XSCK_List_011</t>
  </si>
  <si>
    <t>SCM_XSCK_List_012</t>
  </si>
  <si>
    <t>SCM_XSCK_List_013</t>
  </si>
  <si>
    <t>SCM_XSCK_List_014</t>
  </si>
  <si>
    <t>SCM_XSCK_List_016</t>
  </si>
  <si>
    <t>导出销售出库单</t>
  </si>
  <si>
    <t>1.选择一条数据，点导出销售出库单</t>
  </si>
  <si>
    <t>1.系统自动下载出销售出库单文件</t>
  </si>
  <si>
    <t>DBD-0001</t>
  </si>
  <si>
    <t>打开仓库管理-调拨单管理</t>
  </si>
  <si>
    <t>输入调拨单号，点查询</t>
  </si>
  <si>
    <t>查询出正确内容</t>
  </si>
  <si>
    <t>DBD-0002</t>
  </si>
  <si>
    <t>选择调入仓库，点查询</t>
  </si>
  <si>
    <t>DBD-0003</t>
  </si>
  <si>
    <t>选择调出仓库，点查询</t>
  </si>
  <si>
    <t>DBD-0004</t>
  </si>
  <si>
    <t>输入调拨日期“2016-1-1”到“2016-2-1”点查询</t>
  </si>
  <si>
    <t>DBD-0005</t>
  </si>
  <si>
    <t>输入调拨日期“2016-3-1”到“2016-2-1”点查询</t>
  </si>
  <si>
    <t>无法输入错误格式</t>
  </si>
  <si>
    <t>DBD-0006</t>
  </si>
  <si>
    <t>输入调拨日期左边“2016-3-1”点查询</t>
  </si>
  <si>
    <t>DBD-0007</t>
  </si>
  <si>
    <t>输入调拨日期右边“2016-3-30”点查询</t>
  </si>
  <si>
    <t>DBD-0008</t>
  </si>
  <si>
    <t>选择状态，点查询</t>
  </si>
  <si>
    <t>DBD-0009</t>
  </si>
  <si>
    <t>输入查询条件后，点重置</t>
  </si>
  <si>
    <t>查询条件被清空</t>
  </si>
  <si>
    <t>DBD-0010</t>
  </si>
  <si>
    <t>点击查询结果的下一页和上一页</t>
  </si>
  <si>
    <t>能正常翻页，显示内容正确</t>
  </si>
  <si>
    <t>DBD-0011</t>
  </si>
  <si>
    <t>点击翻页数字</t>
  </si>
  <si>
    <t>DBD-0012</t>
  </si>
  <si>
    <t>查询列表页，点击调拨单号超链接</t>
  </si>
  <si>
    <t>进入详情页，填写项都不可编辑</t>
  </si>
  <si>
    <t>DBD-0013</t>
  </si>
  <si>
    <t>输入查询内容查询后，点重置后，换别的查询条件查询</t>
  </si>
  <si>
    <t>根据新条件查询出正确内容</t>
  </si>
  <si>
    <t>DBD-0014</t>
  </si>
  <si>
    <t>DBD-0015</t>
  </si>
  <si>
    <t>DBD-0016</t>
  </si>
  <si>
    <t>新增功能</t>
  </si>
  <si>
    <t>点新增</t>
  </si>
  <si>
    <t>跳转到新增界面</t>
  </si>
  <si>
    <t>DBD-0017</t>
  </si>
  <si>
    <t>打开仓库管理-调拨单管理，点新增</t>
  </si>
  <si>
    <t>不输入调出仓库，点保存</t>
  </si>
  <si>
    <t>提示调出仓库不为空</t>
  </si>
  <si>
    <t>DBD-0018</t>
  </si>
  <si>
    <t>不输入调入仓库，点保存</t>
  </si>
  <si>
    <t>提示不为空</t>
  </si>
  <si>
    <t>DBD-0019</t>
  </si>
  <si>
    <t>不输入SKU，点保存</t>
  </si>
  <si>
    <t>DBD-0020</t>
  </si>
  <si>
    <t>不输入SKU的数量，点保存</t>
  </si>
  <si>
    <t>DBD-0021</t>
  </si>
  <si>
    <t>输入的的SKU数据未0，点保存</t>
  </si>
  <si>
    <t>提示不为0</t>
  </si>
  <si>
    <t>DBD-0022</t>
  </si>
  <si>
    <t>输入多个SKU,点保存</t>
  </si>
  <si>
    <t>提示保存成功</t>
  </si>
  <si>
    <t>DBD-0023</t>
  </si>
  <si>
    <t>勾选已添加的SKU，点删除</t>
  </si>
  <si>
    <t>删除成功</t>
  </si>
  <si>
    <t>DBD-0024</t>
  </si>
  <si>
    <t>全选所有添加的SKU，点删除</t>
  </si>
  <si>
    <t>DBD-0025</t>
  </si>
  <si>
    <t>点新增后再点返回</t>
  </si>
  <si>
    <t>返回原来查询界面，并查询出条件的内容</t>
  </si>
  <si>
    <t>DBD-0026</t>
  </si>
  <si>
    <t>点新增输入内容后，点保存</t>
  </si>
  <si>
    <t>DBD-0027</t>
  </si>
  <si>
    <t>点新增输入内容后，点提交</t>
  </si>
  <si>
    <t>提示提交成功</t>
  </si>
  <si>
    <t>DBD-0028</t>
  </si>
  <si>
    <t>输入一样的调出和调入仓库，点保存</t>
  </si>
  <si>
    <t>提示调出仓库和调入仓库不能为相同仓库</t>
  </si>
  <si>
    <t>DBD-0029</t>
  </si>
  <si>
    <t>编辑功能</t>
  </si>
  <si>
    <t>点编辑</t>
  </si>
  <si>
    <t>跳转到编辑界面</t>
  </si>
  <si>
    <t>DBD-0030</t>
  </si>
  <si>
    <t>打开仓库管理-调拨单管理，点编辑</t>
  </si>
  <si>
    <t>DBD-0031</t>
  </si>
  <si>
    <t>DBD-0032</t>
  </si>
  <si>
    <t>DBD-0033</t>
  </si>
  <si>
    <t>DBD-0034</t>
  </si>
  <si>
    <t>DBD-0035</t>
  </si>
  <si>
    <t>DBD-0036</t>
  </si>
  <si>
    <t>DBD-0037</t>
  </si>
  <si>
    <t>点编辑后再点返回</t>
  </si>
  <si>
    <t>DBD-0038</t>
  </si>
  <si>
    <t>点编辑输入内容后，点保存</t>
  </si>
  <si>
    <t>DBD-0039</t>
  </si>
  <si>
    <t>点编辑输入内容后，点提交</t>
  </si>
  <si>
    <t>DBD-0040</t>
  </si>
  <si>
    <t>删除功能</t>
  </si>
  <si>
    <t>选择某个提交状态的内容点删除</t>
  </si>
  <si>
    <t>提示非保存状态的不能删除</t>
  </si>
  <si>
    <t>DBD-0041</t>
  </si>
  <si>
    <t>选择某个保存状态的内容点删除</t>
  </si>
  <si>
    <t>提示是否删除</t>
  </si>
  <si>
    <t>DBD-0042</t>
  </si>
  <si>
    <t>选择某个保存状态的内容点删除并取消</t>
  </si>
  <si>
    <t>返回原来界面</t>
  </si>
  <si>
    <t>DBD-0043</t>
  </si>
  <si>
    <t>选择某个保存状态的内容点删除并确定</t>
  </si>
  <si>
    <t>提示删除成功</t>
  </si>
  <si>
    <t>DBD-0044</t>
  </si>
  <si>
    <t>选择某个审核通过的内容点删除</t>
  </si>
  <si>
    <t>DBD-0045</t>
  </si>
  <si>
    <t>选择某个审核不通过的内容点删除</t>
  </si>
  <si>
    <t>DBD-0046</t>
  </si>
  <si>
    <t>选择某个作废的内容点删除</t>
  </si>
  <si>
    <t>DBD-0047</t>
  </si>
  <si>
    <t>提交功能</t>
  </si>
  <si>
    <t>选择某个保存状态的的内容点提交</t>
  </si>
  <si>
    <t>DBD-0048</t>
  </si>
  <si>
    <t>选择某个提交状态的内容点提交</t>
  </si>
  <si>
    <t>提示非提交状态的不能提交</t>
  </si>
  <si>
    <t>DBD-0049</t>
  </si>
  <si>
    <t>选择某个审核通过的内容点提交</t>
  </si>
  <si>
    <t>DBD-0050</t>
  </si>
  <si>
    <t>选择某个审核不通过的内容点提交</t>
  </si>
  <si>
    <t>DBD-0051</t>
  </si>
  <si>
    <t>选择某个作废的内容点提交</t>
  </si>
  <si>
    <t>DBD-0052</t>
  </si>
  <si>
    <t>财务审核功能</t>
  </si>
  <si>
    <t>选择某个保存状态的的内容点财务审核</t>
  </si>
  <si>
    <t>提示非提交状态不能进行审核</t>
  </si>
  <si>
    <t>DBD-0053</t>
  </si>
  <si>
    <t>选择某个提交状态的内容点财务审核</t>
  </si>
  <si>
    <t>弹出审核的页面</t>
  </si>
  <si>
    <t>DBD-0054</t>
  </si>
  <si>
    <t>选择某个提交状态的内容点财务审核，点返回</t>
  </si>
  <si>
    <t>DBD-0055</t>
  </si>
  <si>
    <t>选择某个提交状态的内容点财务审核，不输入审核理由，点审核驳回</t>
  </si>
  <si>
    <t>提示驳回必须有审批意见</t>
  </si>
  <si>
    <t>DBD-0056</t>
  </si>
  <si>
    <t>选择某个提交状态的内容点财务审核，点审核通过</t>
  </si>
  <si>
    <t>提示审核成功，状态改为审核通过</t>
  </si>
  <si>
    <t>DBD-0057</t>
  </si>
  <si>
    <t>选择某个提交状态的内容点财务审核，输入审核理由，点驳回</t>
  </si>
  <si>
    <t>提示审核成功，状态改为审核不通过</t>
  </si>
  <si>
    <t>审核驳回时状态统一改成审核驳回</t>
  </si>
  <si>
    <t>DBD-0058</t>
  </si>
  <si>
    <t>选择某个审核通过的内容点财务审核</t>
  </si>
  <si>
    <t>DBD-0059</t>
  </si>
  <si>
    <t>选择某个审核不通过的内容点财务审核</t>
  </si>
  <si>
    <t>DBD-0060</t>
  </si>
  <si>
    <t>选择某个作废的内容点财务审核</t>
  </si>
  <si>
    <t>DBD-0061</t>
  </si>
  <si>
    <t>反提交功能</t>
  </si>
  <si>
    <t>选择某个保存状态的的内容点反提交</t>
  </si>
  <si>
    <t>提示非提交状态不能进行反提交</t>
  </si>
  <si>
    <t>DBD-0062</t>
  </si>
  <si>
    <t>选择某个提交状态的内容点反提交</t>
  </si>
  <si>
    <t>状态改为保存；</t>
  </si>
  <si>
    <t>DBD-0063</t>
  </si>
  <si>
    <t>选择某个审核通过的内容点反提交</t>
  </si>
  <si>
    <t>DBD-0064</t>
  </si>
  <si>
    <t>选择某个审核不通过的内容点反提交</t>
  </si>
  <si>
    <t>DBD-0065</t>
  </si>
  <si>
    <t>选择某个作废的内容点反提交</t>
  </si>
  <si>
    <t>换包装管理</t>
  </si>
  <si>
    <t>BZGD-0001</t>
  </si>
  <si>
    <t>查询</t>
  </si>
  <si>
    <t>打开仓库管理-换包装管理</t>
  </si>
  <si>
    <t>输入包装工单号，点查询</t>
  </si>
  <si>
    <t>BZGD-0002</t>
  </si>
  <si>
    <t>输入SKU编号，点查询</t>
  </si>
  <si>
    <t>BZGD-0003</t>
  </si>
  <si>
    <t>输入SKU名称，点查询</t>
  </si>
  <si>
    <t>BZGD-0004</t>
  </si>
  <si>
    <t>输入状态，点查询</t>
  </si>
  <si>
    <t>BZGD-0005</t>
  </si>
  <si>
    <t>输入换包装后SKU编码，点查询</t>
  </si>
  <si>
    <t>BZGD-0006</t>
  </si>
  <si>
    <t>输入换包装后SKU名称，点查询</t>
  </si>
  <si>
    <t>BZGD-0007</t>
  </si>
  <si>
    <t>BZGD-0008</t>
  </si>
  <si>
    <t>输入查询条件后，点重置，然后再输入新的查询条件，点查询</t>
  </si>
  <si>
    <t>BZGD-0009</t>
  </si>
  <si>
    <t>BZGD-0010</t>
  </si>
  <si>
    <t>BZGD-0011</t>
  </si>
  <si>
    <t>查询列表页，点击包装工单号编码超链接</t>
  </si>
  <si>
    <t>BZGD-0012</t>
  </si>
  <si>
    <t>BZGD-0013</t>
  </si>
  <si>
    <t>BZGD-0014</t>
  </si>
  <si>
    <t>包装工单新增页，点击返回</t>
  </si>
  <si>
    <t>返回包装工单查询页</t>
  </si>
  <si>
    <t>BZGD-0015</t>
  </si>
  <si>
    <t>新增</t>
  </si>
  <si>
    <t>跳转到新增页面</t>
  </si>
  <si>
    <t>BZGD-0016</t>
  </si>
  <si>
    <t>打开仓库管理-换包装管理，点新增</t>
  </si>
  <si>
    <t>原BOM SKU编码为空点保存</t>
  </si>
  <si>
    <t>未做必填项校验</t>
  </si>
  <si>
    <t>BZGD-0017</t>
  </si>
  <si>
    <t>选择非bom类型的物料</t>
  </si>
  <si>
    <t>无法选择</t>
  </si>
  <si>
    <t>CXJSC-4884新增客户及门店，不填写内容，直接点保存-提示门店编码重复</t>
  </si>
  <si>
    <t>BZGD-0018</t>
  </si>
  <si>
    <t>SKU名称为空保存</t>
  </si>
  <si>
    <t>由编码带出，无法为空</t>
  </si>
  <si>
    <t>BZGD-0019</t>
  </si>
  <si>
    <t>数量为空，点保存</t>
  </si>
  <si>
    <t>BZGD-0020</t>
  </si>
  <si>
    <t>换包装后SKU编码为空，点保存</t>
  </si>
  <si>
    <t>BZGD-0021</t>
  </si>
  <si>
    <t>换包装后SKU名称为空，点保存</t>
  </si>
  <si>
    <t>BZGD-0022</t>
  </si>
  <si>
    <t>换包装后数量为空，点保存</t>
  </si>
  <si>
    <t>BZGD-0023</t>
  </si>
  <si>
    <t>备注为空，点保存</t>
  </si>
  <si>
    <t>保存成功</t>
  </si>
  <si>
    <t>BZGD-0024</t>
  </si>
  <si>
    <t>换包装所需材料为空，点保存</t>
  </si>
  <si>
    <t>BZGD-0025</t>
  </si>
  <si>
    <t>必填项填写，点击保存</t>
  </si>
  <si>
    <t>BZGD-0026</t>
  </si>
  <si>
    <t>点取消</t>
  </si>
  <si>
    <t>返回原界面</t>
  </si>
  <si>
    <t>BZGD-0027</t>
  </si>
  <si>
    <t>编辑</t>
  </si>
  <si>
    <t>选择某条数据，点编辑</t>
  </si>
  <si>
    <t>跳转到编辑页面</t>
  </si>
  <si>
    <t>BZGD-0028</t>
  </si>
  <si>
    <t>打开仓库管理-换包装管理，选择某条数据，点编辑</t>
  </si>
  <si>
    <t>BZGD-0029</t>
  </si>
  <si>
    <t>BZGD-0030</t>
  </si>
  <si>
    <t>BZGD-0031</t>
  </si>
  <si>
    <t>BZGD-0032</t>
  </si>
  <si>
    <t>BZGD-0033</t>
  </si>
  <si>
    <t>BZGD-0034</t>
  </si>
  <si>
    <t>BZGD-0035</t>
  </si>
  <si>
    <t>添加备注，点保存</t>
  </si>
  <si>
    <t>BZGD-0036</t>
  </si>
  <si>
    <t>BZGD-0037</t>
  </si>
  <si>
    <t>编辑所有必填项，点保存</t>
  </si>
  <si>
    <t>BZGD-0038</t>
  </si>
  <si>
    <t>BZGD-0039</t>
  </si>
  <si>
    <t>删除</t>
  </si>
  <si>
    <t>BZGD-0040</t>
  </si>
  <si>
    <t>BZGD-0041</t>
  </si>
  <si>
    <t>BZGD-0042</t>
  </si>
  <si>
    <t>BZGD-0043</t>
  </si>
  <si>
    <t>BZGD-0044</t>
  </si>
  <si>
    <t>BZGD-0045</t>
  </si>
  <si>
    <t>BZGD-0046</t>
  </si>
  <si>
    <t>提交</t>
  </si>
  <si>
    <t>BZGD-0047</t>
  </si>
  <si>
    <t>BZGD-0048</t>
  </si>
  <si>
    <t>BZGD-0049</t>
  </si>
  <si>
    <t>BZGD-0050</t>
  </si>
  <si>
    <t>BZGD-0051</t>
  </si>
  <si>
    <t>财务审核</t>
  </si>
  <si>
    <t>BZGD-0052</t>
  </si>
  <si>
    <t>BZGD-0053</t>
  </si>
  <si>
    <t>BZGD-0054</t>
  </si>
  <si>
    <t>提示理由不为空</t>
  </si>
  <si>
    <t>BZGD-0055</t>
  </si>
  <si>
    <t>BZGD-0056</t>
  </si>
  <si>
    <t>BZGD-0057</t>
  </si>
  <si>
    <t>BZGD-0058</t>
  </si>
  <si>
    <t>BZGD-0059</t>
  </si>
  <si>
    <t>BZGD-0060</t>
  </si>
  <si>
    <t>BZGD-0061</t>
  </si>
  <si>
    <t>BZGD-0062</t>
  </si>
  <si>
    <t>BZGD-0063</t>
  </si>
  <si>
    <t>BZGD-0064</t>
  </si>
  <si>
    <t>盘点单查询</t>
  </si>
  <si>
    <t>WLPD-0001</t>
  </si>
  <si>
    <t>打开仓库管理-盘点单查询</t>
  </si>
  <si>
    <t>输入部分盘点单号，点查询</t>
  </si>
  <si>
    <t>WLPD-0002</t>
  </si>
  <si>
    <t>输入大量盘点单号，点查询</t>
  </si>
  <si>
    <t>WLPD-0003</t>
  </si>
  <si>
    <t>输入完整盘点单号，点查询</t>
  </si>
  <si>
    <t>WLPD-0004</t>
  </si>
  <si>
    <t>输入盘点仓库，点查询</t>
  </si>
  <si>
    <t>WLPD-0005</t>
  </si>
  <si>
    <t>输入盘点仓库</t>
  </si>
  <si>
    <t>能自动带出配送中心</t>
  </si>
  <si>
    <t>WLPD-0006</t>
  </si>
  <si>
    <t>输入所属配送中心，点查询</t>
  </si>
  <si>
    <t>WLPD-0007</t>
  </si>
  <si>
    <t>输入调整左边日期“2016-5-1”，点查询</t>
  </si>
  <si>
    <t>WLPD-0008</t>
  </si>
  <si>
    <t>输入调整右边日期“2016-5-1”，点查询</t>
  </si>
  <si>
    <t>WLPD-0009</t>
  </si>
  <si>
    <t>输入调整左边日期“2016-5-11”和右边日期“2016-5-1”，点查询</t>
  </si>
  <si>
    <t>WLPD-0010</t>
  </si>
  <si>
    <t>WLPD-0011</t>
  </si>
  <si>
    <t>在弹出仓库窗口，输入仓库名称，输入查询条件，点重置，再次查询</t>
  </si>
  <si>
    <t>WLPD-0012</t>
  </si>
  <si>
    <t>WLPD-0013</t>
  </si>
  <si>
    <t>WLPD-0014</t>
  </si>
  <si>
    <t>查询列表页，点击盘点单号号超链接</t>
  </si>
  <si>
    <t>WLPD-0015</t>
  </si>
  <si>
    <t>WLPD-0016</t>
  </si>
  <si>
    <t>WLPD-0017</t>
  </si>
  <si>
    <t>WLPD-0018</t>
  </si>
  <si>
    <t>审核功能</t>
  </si>
  <si>
    <t>勾选提交状态的一条盘点单，点财务审核</t>
  </si>
  <si>
    <t>弹出审核的界面，内容不可编辑</t>
  </si>
  <si>
    <t>WLPD-0019</t>
  </si>
  <si>
    <t>勾选提交状态的多条盘点单，点财务审核</t>
  </si>
  <si>
    <t>提示只能一条一条审核</t>
  </si>
  <si>
    <t>WLPD-0020</t>
  </si>
  <si>
    <t>勾选审核通过状态的盘点单，点财务审核</t>
  </si>
  <si>
    <t>提示只有提交状态才能审核</t>
  </si>
  <si>
    <t>WLPD-0021</t>
  </si>
  <si>
    <t>勾选审核驳回状态的盘点单，点财务审核</t>
  </si>
  <si>
    <t>WLPD-0022</t>
  </si>
  <si>
    <t>不输入审核说明，点驳回</t>
  </si>
  <si>
    <t>提示审核驳回，审核的理由不能为空</t>
  </si>
  <si>
    <t>WLPD-0023</t>
  </si>
  <si>
    <t>输入大量的审核说明，点审核通过</t>
  </si>
  <si>
    <t>提示只能输入N个字符或者超过该字符时无法继续输入</t>
  </si>
  <si>
    <t>WLPD-0024</t>
  </si>
  <si>
    <t>输入大量的审核说明，点审核驳回</t>
  </si>
  <si>
    <t>WLPD-0025</t>
  </si>
  <si>
    <t>不输入审核说明，点审核通过</t>
  </si>
  <si>
    <t>提示审核成功，数据状态为审核通过</t>
  </si>
  <si>
    <t>WLPD-0026</t>
  </si>
  <si>
    <t>输入审核说明，点审核通过</t>
  </si>
  <si>
    <t>提示审核成功，数据状态为审核通过且显示审核说明</t>
  </si>
  <si>
    <t>WLPD-0027</t>
  </si>
  <si>
    <t>输入审核说明，点审核驳回</t>
  </si>
  <si>
    <t>提示审核成功，数据状态为审核驳回且显示审核说明</t>
  </si>
  <si>
    <t>WLPD-0028</t>
  </si>
  <si>
    <t>选择盘盈的数据，点审核通过</t>
  </si>
  <si>
    <t>数据状态为审核通过，且生成收货通知单</t>
  </si>
  <si>
    <t>WLPD-0029</t>
  </si>
  <si>
    <t>选择盘亏的数据，点审核通过</t>
  </si>
  <si>
    <t>数据状态为审核通过，且生成发货通知单</t>
  </si>
  <si>
    <t>WLPD-0030</t>
  </si>
  <si>
    <t>对盘盈类型的收货通知单，点收货</t>
  </si>
  <si>
    <t>提示收货成功，生成入库单，且内容正确</t>
  </si>
  <si>
    <t>WLPD-0031</t>
  </si>
  <si>
    <t>对盘亏类型的发货通知单，点收货</t>
  </si>
  <si>
    <t>提示发货成功，生成入库单，且内容正确</t>
  </si>
  <si>
    <t>WLPD-0032</t>
  </si>
  <si>
    <t>选择盘盈的数据，点审核驳回</t>
  </si>
  <si>
    <t>不会生成收货通知单</t>
  </si>
  <si>
    <t>WLPD-0033</t>
  </si>
  <si>
    <t>选择盘亏的数据，点审核驳回</t>
  </si>
  <si>
    <t>不会生成发货通知单</t>
  </si>
  <si>
    <t>WLPD-0034</t>
  </si>
  <si>
    <t>选择调整单内有多条物料，点审核并通过</t>
  </si>
  <si>
    <t>提示审核成功，且产生对应的入出库单，物料显示正确</t>
  </si>
  <si>
    <t>WLPD-0035</t>
  </si>
  <si>
    <t>选择多条物料的盘点单，点审核</t>
  </si>
  <si>
    <t>跳转到详情页面，且盘差总金额显示正确</t>
  </si>
  <si>
    <t>WLPD-0036</t>
  </si>
  <si>
    <t>选择盘点单，点审核并返回</t>
  </si>
  <si>
    <t>跳转到之前的查询条件界面且根据查询条件查询出对应的内容</t>
  </si>
  <si>
    <t>WLPD-0037</t>
  </si>
  <si>
    <t>数据生成</t>
  </si>
  <si>
    <t>新增盘盈的盘点单</t>
  </si>
  <si>
    <t>打开盘点单管理，产生一条盘盈的盘点单</t>
  </si>
  <si>
    <t>内容与数据一致</t>
  </si>
  <si>
    <t>WLPD-0038</t>
  </si>
  <si>
    <t>新增盘亏的盘点单</t>
  </si>
  <si>
    <t>打开盘点单管理，产生一条盘亏的盘点单</t>
  </si>
  <si>
    <t>选择仓库，点查询</t>
  </si>
  <si>
    <t>不选择仓库，点查询</t>
  </si>
  <si>
    <t>选择客户编码和客户名称，点查询</t>
  </si>
  <si>
    <t>不选择客户编码和客户名称，点查询</t>
  </si>
  <si>
    <t>选择物料编码，点查询</t>
  </si>
  <si>
    <t>CXJSC-4922销售索赔旧件库存管理，输入【物料编号】或【物料名称】点查询-报错</t>
  </si>
  <si>
    <t>选择物料名称，点查询</t>
  </si>
  <si>
    <t>选择入库日期，点查询</t>
  </si>
  <si>
    <t>不选择入库日期，点查询</t>
  </si>
  <si>
    <t>选择门店，点查询</t>
  </si>
  <si>
    <t>不选择门店，点查询</t>
  </si>
  <si>
    <t>输入销售索赔单号，点查询</t>
  </si>
  <si>
    <t>旧件退回</t>
  </si>
  <si>
    <t>按钮操作</t>
  </si>
  <si>
    <t>勾选未处理状态的一条数据，点旧件退回</t>
  </si>
  <si>
    <t>执行成功</t>
  </si>
  <si>
    <t>勾选未处理状态的多条数据，点旧件退回</t>
  </si>
  <si>
    <t>提示选择的数据有的不是未处理状态！</t>
  </si>
  <si>
    <t>物料报废</t>
  </si>
  <si>
    <t>勾选未处理状态的一条数据，点物料报废</t>
  </si>
  <si>
    <t>勾选未处理状态的多条数据，点物料报废</t>
  </si>
  <si>
    <t>新增索赔旧件库存处理单号</t>
  </si>
  <si>
    <t>打开索赔旧件库存管理，产生一条索赔旧件库存单</t>
  </si>
  <si>
    <t>输入其他入库申请单号，点查询</t>
  </si>
  <si>
    <t>不输入其他入库申请单号，点查询</t>
  </si>
  <si>
    <t>选择入库仓库，点查询</t>
  </si>
  <si>
    <t>不选择入库仓库，点查询</t>
  </si>
  <si>
    <t>选择VM仓库</t>
  </si>
  <si>
    <t>不显示VM仓库查询条件</t>
  </si>
  <si>
    <t>选择入库类型【仅显示：其他】，点查询</t>
  </si>
  <si>
    <t>CXJSC-5075,还显示了内部领取</t>
  </si>
  <si>
    <t>不选择入库类型，点查询</t>
  </si>
  <si>
    <t>选择单据状态，点查询</t>
  </si>
  <si>
    <t>不选择单据状态，点查询</t>
  </si>
  <si>
    <t>选择申请日期，点查询</t>
  </si>
  <si>
    <t>不选择申请日期，点查询</t>
  </si>
  <si>
    <t>输入查询条件，组合查询</t>
  </si>
  <si>
    <t>CXJSC-5075,还显示了【内部领取】</t>
  </si>
  <si>
    <t>点击申请号超链接</t>
  </si>
  <si>
    <t>跳转进入详情页，填写项不可编辑</t>
  </si>
  <si>
    <t>输入查询条件，操作任何查询保存修改操作后</t>
  </si>
  <si>
    <t>返回到查询页，保留查询条件</t>
  </si>
  <si>
    <t>新增操作</t>
  </si>
  <si>
    <t>跳转其他入库申请单新增页</t>
  </si>
  <si>
    <t>不可输入其他入库申请单号</t>
  </si>
  <si>
    <t>自动生成，其他入库申请单号</t>
  </si>
  <si>
    <t>不显示VM仓库</t>
  </si>
  <si>
    <t>不选择入库仓库，点保存</t>
  </si>
  <si>
    <t>提示必须填写</t>
  </si>
  <si>
    <t>不选择入库类型，点保存</t>
  </si>
  <si>
    <t>选择入库类型【仅显示：其他】，点保存</t>
  </si>
  <si>
    <t>单据状态显示【默认：保存】，点保存</t>
  </si>
  <si>
    <t>申请时间显示【默认：系统时间】，点保存</t>
  </si>
  <si>
    <t>所有必填项填写，不填写新增物料，点保存</t>
  </si>
  <si>
    <t>提示：请添加物料</t>
  </si>
  <si>
    <t>CXJSC-5082新增时，物料是必填项</t>
  </si>
  <si>
    <t>所有必填项填写，填写新增物料，点保存</t>
  </si>
  <si>
    <t>填写新增物料，不输入数量，点保存</t>
  </si>
  <si>
    <t>提示入库数量必须填写</t>
  </si>
  <si>
    <t>已添加的物料，点删除</t>
  </si>
  <si>
    <t>执行成功，已被删除的物料不显示</t>
  </si>
  <si>
    <t>所有必填项填写，填写新增物料，点提交</t>
  </si>
  <si>
    <t>其他入库申请单新增页，点返回</t>
  </si>
  <si>
    <t>返回其他入库申请单查询页</t>
  </si>
  <si>
    <t>编辑操作</t>
  </si>
  <si>
    <t>跳转其他入库申请单编辑页</t>
  </si>
  <si>
    <t>WLPD-0039</t>
  </si>
  <si>
    <t>编辑成功</t>
  </si>
  <si>
    <t>WLPD-0040</t>
  </si>
  <si>
    <t>WLPD-0041</t>
  </si>
  <si>
    <t>WLPD-0042</t>
  </si>
  <si>
    <t>WLPD-0043</t>
  </si>
  <si>
    <t>WLPD-0044</t>
  </si>
  <si>
    <t>编辑新增物料，编辑数量，点保存</t>
  </si>
  <si>
    <t>WLPD-0045</t>
  </si>
  <si>
    <t>WLPD-0046</t>
  </si>
  <si>
    <t>WLPD-0047</t>
  </si>
  <si>
    <t>其他入库申请单编辑页，点返回</t>
  </si>
  <si>
    <t>WLPD-0048</t>
  </si>
  <si>
    <t>点审核</t>
  </si>
  <si>
    <t>其他入库申请单查询，审核操作</t>
  </si>
  <si>
    <t>非提交状态，点审核</t>
  </si>
  <si>
    <t>提示仅提交状态，才可以审核</t>
  </si>
  <si>
    <t>WLPD-0049</t>
  </si>
  <si>
    <t>提交状态，点审核</t>
  </si>
  <si>
    <t>跳转其他入库申请单审核页</t>
  </si>
  <si>
    <t>WLPD-0050</t>
  </si>
  <si>
    <t>进入审核页，单据状态显示</t>
  </si>
  <si>
    <t>显示：提交</t>
  </si>
  <si>
    <t>WLPD-0051</t>
  </si>
  <si>
    <t>进入审核页，不填写，点审核</t>
  </si>
  <si>
    <t>提示对方科目必须填写</t>
  </si>
  <si>
    <t>WLPD-0052</t>
  </si>
  <si>
    <t>进入审核页，填写入库单位成本值</t>
  </si>
  <si>
    <t>自动计算入库总成本与入库金额</t>
  </si>
  <si>
    <t>WLPD-0053</t>
  </si>
  <si>
    <t>点通过审核</t>
  </si>
  <si>
    <t>执行成功，状态为：通过审核</t>
  </si>
  <si>
    <t>WLPD-0054</t>
  </si>
  <si>
    <t>点驳回审核</t>
  </si>
  <si>
    <t>执行成功，状态为：不通过审核</t>
  </si>
  <si>
    <t>WLPD-0055</t>
  </si>
  <si>
    <t>点取消审核</t>
  </si>
  <si>
    <t>WLPD-0056</t>
  </si>
  <si>
    <t>勾选多条，点审核</t>
  </si>
  <si>
    <t>提示只能进行一条数据审核</t>
  </si>
  <si>
    <t>WLPD-0057</t>
  </si>
  <si>
    <t>点关闭</t>
  </si>
  <si>
    <t>关闭操作</t>
  </si>
  <si>
    <t>非审核状态，点关闭</t>
  </si>
  <si>
    <t>提示仅审核状态，才可以关闭</t>
  </si>
  <si>
    <t>WLPD-0058</t>
  </si>
  <si>
    <t>审核状态，点关闭</t>
  </si>
  <si>
    <t>关闭执行成功</t>
  </si>
  <si>
    <t>WLPD-0059</t>
  </si>
  <si>
    <t>勾选多条，点关闭</t>
  </si>
  <si>
    <t>提示只能进行一条数据关闭</t>
  </si>
  <si>
    <t>WLPD-0060</t>
  </si>
  <si>
    <t>WLPD-0061</t>
  </si>
  <si>
    <t>已生成收货通知单，wms确认</t>
  </si>
  <si>
    <t>提示wms已确认，不可以关闭</t>
  </si>
  <si>
    <t>WLPD-0062</t>
  </si>
  <si>
    <t>点作废</t>
  </si>
  <si>
    <t>作废操作</t>
  </si>
  <si>
    <t>非保存状态，点作废</t>
  </si>
  <si>
    <t>提示仅保存状态，才可以作废</t>
  </si>
  <si>
    <t>WLPD-0063</t>
  </si>
  <si>
    <t>保存状态，点作废</t>
  </si>
  <si>
    <t>作废成功</t>
  </si>
  <si>
    <t>WLPD-0064</t>
  </si>
  <si>
    <t>勾选多条，点作废</t>
  </si>
  <si>
    <t>输入其他出库申请单号，点查询</t>
  </si>
  <si>
    <t>不输入其他出库申请单号，点查询</t>
  </si>
  <si>
    <t>选择出库仓库，点查询</t>
  </si>
  <si>
    <t>不选择出库仓库，点查询</t>
  </si>
  <si>
    <t>选择出库类型显示：【内部领用】【其他】，点查询</t>
  </si>
  <si>
    <t>不选择出库类型，点查询</t>
  </si>
  <si>
    <t>跳转其他出库申请单新增页</t>
  </si>
  <si>
    <t>不可编辑其他出库申请单号</t>
  </si>
  <si>
    <t>自动生成，其他出库申请单号</t>
  </si>
  <si>
    <t>不选择出库仓库，点保存</t>
  </si>
  <si>
    <t>不选择出库类型，点保存</t>
  </si>
  <si>
    <t>CXJSC-5103需要验证物料必填项</t>
  </si>
  <si>
    <t>其他出库申请单新增页，点返回</t>
  </si>
  <si>
    <t>返回其他出库申请单查询页</t>
  </si>
  <si>
    <t>跳转其他出库申请单编辑页</t>
  </si>
  <si>
    <t>其他出库申请单编辑页，点返回</t>
  </si>
  <si>
    <t>审核操作</t>
  </si>
  <si>
    <t>进入审核页，自动显示单位成本值</t>
  </si>
  <si>
    <t>自动计算成本金额</t>
  </si>
  <si>
    <t>CXJSC-5096应该取即时成本</t>
  </si>
  <si>
    <t>已生成发货通知单，wms未确认</t>
  </si>
  <si>
    <t>CXJSC-5094同步其他出库的收货通知到到WMS失败!</t>
  </si>
  <si>
    <t>已生成发货通知单，wms确认</t>
  </si>
  <si>
    <t>采购合同</t>
  </si>
  <si>
    <t>打开采购管理-采购合同</t>
  </si>
  <si>
    <t>输入供应商编码点查询</t>
  </si>
  <si>
    <t>查询出正确的结果</t>
  </si>
  <si>
    <t>输入供应商名称点查询</t>
  </si>
  <si>
    <t>输入结算方式点查询</t>
  </si>
  <si>
    <t>输入合同编码点查询</t>
  </si>
  <si>
    <t>不通过</t>
  </si>
  <si>
    <t>编码无模糊查询</t>
  </si>
  <si>
    <t>输入是否支持临采点查询</t>
  </si>
  <si>
    <t>输入状态点查询</t>
  </si>
  <si>
    <t>输入所有的组合查询条件点查询</t>
  </si>
  <si>
    <t>打开采购管理-采购合同，输入所有的组合查询条件点查询</t>
  </si>
  <si>
    <t>点重置按钮</t>
  </si>
  <si>
    <t>打开采购管理-采购合同，输入所有的组合查询条件点查询，点重置按钮</t>
  </si>
  <si>
    <t>条件被清空后，直接点查询</t>
  </si>
  <si>
    <t>查询出默认条件下的所有内容</t>
  </si>
  <si>
    <t>打开采购管理-采购合同，点新增</t>
  </si>
  <si>
    <t>不输入供应商编码，点保存</t>
  </si>
  <si>
    <t>提示供应商编码不能为空</t>
  </si>
  <si>
    <t>输入供应商编码和供应商名称</t>
  </si>
  <si>
    <t>输入供应商编码能带出供应商名称，输入供应商名称能联动带出供应商编码</t>
  </si>
  <si>
    <t>不输入供应商名称，点保存</t>
  </si>
  <si>
    <t>提示供应商名称不能为空</t>
  </si>
  <si>
    <t>不输入是否有供货清单，点保存</t>
  </si>
  <si>
    <t>提示是否有供货清单不能为空</t>
  </si>
  <si>
    <t>不输入结算方式，点保存</t>
  </si>
  <si>
    <t>提示结算方式不能为空</t>
  </si>
  <si>
    <t>输入结算方式为后付，不输入账期，点保存</t>
  </si>
  <si>
    <t>提示账期不能为空</t>
  </si>
  <si>
    <t>不输入支付方式，点保存</t>
  </si>
  <si>
    <t>提示支付方式不能为空</t>
  </si>
  <si>
    <t>不输入生效时间，点保存</t>
  </si>
  <si>
    <t>提示生效时间不能为空</t>
  </si>
  <si>
    <t>不输入终止时间，点保存</t>
  </si>
  <si>
    <t>提示终止时间不能为空</t>
  </si>
  <si>
    <t>不输入是否包干索赔，点保存</t>
  </si>
  <si>
    <t>提示是否包干索赔不能为空</t>
  </si>
  <si>
    <t>输入需要包干索赔，不输入包干索赔率，点保存</t>
  </si>
  <si>
    <t>提示包干索赔率不能为空</t>
  </si>
  <si>
    <t>不输入渠道，点保存</t>
  </si>
  <si>
    <t>提示渠道不能为空</t>
  </si>
  <si>
    <t>不输入采购员，点保存</t>
  </si>
  <si>
    <t>提示采购员不为空</t>
  </si>
  <si>
    <t>输入是否支持临采，索赔条款、备注，点保存</t>
  </si>
  <si>
    <t>变更时间、变更人和发票类型为只读，无法输入，其他保存成功</t>
  </si>
  <si>
    <t>输入必填项后，不保存，直接新增物料</t>
  </si>
  <si>
    <t>提示合同未保存是否需要先保存</t>
  </si>
  <si>
    <t>上传超大的附件</t>
  </si>
  <si>
    <t>提示“附件类型必须是.doc,.docx,.xls,.xlsx,.pdf,.png,.jpeg,.jpg,.gif,.zip中的一种,大小不能超过2M”</t>
  </si>
  <si>
    <t>上传有特殊字符名称的附件</t>
  </si>
  <si>
    <t>上传和下载正常</t>
  </si>
  <si>
    <t>上传特殊类型的附件</t>
  </si>
  <si>
    <t>选择某个保存状态的合同</t>
  </si>
  <si>
    <t>输入物料编码和物料名称</t>
  </si>
  <si>
    <t>有模糊查询</t>
  </si>
  <si>
    <t>不输入采购区域，点新增物料</t>
  </si>
  <si>
    <t>提示采购区域不为空</t>
  </si>
  <si>
    <t>输入多个采购区域，不输入物料编码</t>
  </si>
  <si>
    <t>提示物料名称不为空</t>
  </si>
  <si>
    <t>输入多个采购区域，不输入物料名称</t>
  </si>
  <si>
    <t>输入多个采购区域，且不包含该供应商的采购区域，点新增物料</t>
  </si>
  <si>
    <t>只能带出包含区域的物料</t>
  </si>
  <si>
    <t>输入多个采购区域，且部分包含，部分不包含该供应商的采购区域，点新增物料</t>
  </si>
  <si>
    <t>输入物料编码，点查询</t>
  </si>
  <si>
    <t>支持模糊查询，且显示查询的结果正确</t>
  </si>
  <si>
    <t>输入物料名称，点查询</t>
  </si>
  <si>
    <t>输入采购区域，点查询</t>
  </si>
  <si>
    <t>选择某个保存状态的合同，添加一个物料</t>
  </si>
  <si>
    <t>采购区域为空，点保存</t>
  </si>
  <si>
    <t>采购税种为空，点保存</t>
  </si>
  <si>
    <t>对分销渠道的合同，含税价为空，点保存</t>
  </si>
  <si>
    <t>阻碍</t>
  </si>
  <si>
    <t>需求变更</t>
  </si>
  <si>
    <t>对车享家渠道的合同，去税价为空，点保存</t>
  </si>
  <si>
    <t>输入含税价</t>
  </si>
  <si>
    <t>输入含税价时，去税价自动根据采购税率计算得出；</t>
  </si>
  <si>
    <t>是否主供应商为空，点保存</t>
  </si>
  <si>
    <t>是否停采为空，点保存</t>
  </si>
  <si>
    <t>停采，不输入停采时间，点保存</t>
  </si>
  <si>
    <t>最新起订量为空，点保存</t>
  </si>
  <si>
    <t>采购提前期为空，点保存</t>
  </si>
  <si>
    <t>选择某个保存状态的合同，添加多个物料</t>
  </si>
  <si>
    <t>输入一样的采购区域，点保存</t>
  </si>
  <si>
    <t>提示采购区域重复，无法保存</t>
  </si>
  <si>
    <t>对同一个物料，不同的采购区域，都选择主供应商</t>
  </si>
  <si>
    <t>可以保存</t>
  </si>
  <si>
    <t>选择其他合同内已经是主供应商的物料，相同的采购区域，也选择主供应商</t>
  </si>
  <si>
    <t>提示已经存在主供应商；</t>
  </si>
  <si>
    <t>在采购计划内新增合同内主供应商的物料A，并提交；</t>
  </si>
  <si>
    <t>在采购计划转订单内查看采购计划单号</t>
  </si>
  <si>
    <t>采购计划及采购计划转订单内能带出主供应商</t>
  </si>
  <si>
    <t>在采购计划内新增合同内不对应区域的物料A，并提交；</t>
  </si>
  <si>
    <t>在采购计划转订单内输入采购合同对应的供应商转订单</t>
  </si>
  <si>
    <t>提示获取不到采购合同</t>
  </si>
  <si>
    <t>在采购计划内新增合同内对应区域的物料A，并提交；</t>
  </si>
  <si>
    <t>转订单成功</t>
  </si>
  <si>
    <t>在采购计划内新增合同内已经停用的物料A，并提交；</t>
  </si>
  <si>
    <t>在采购计划内新增合同内没有按照最小起订量的物料A，并提交；</t>
  </si>
  <si>
    <t>提示数量与最小起订量不符；且显示的 要求到货日期正确；</t>
  </si>
  <si>
    <t>新增相同时间，不同渠道的相同采购区域物料</t>
  </si>
  <si>
    <t>点保存</t>
  </si>
  <si>
    <t>提示物料在相同区域下已经有对应的合同</t>
  </si>
  <si>
    <t>新增不同时间，相同渠道的相同采购区域物料</t>
  </si>
  <si>
    <t>新增不同时间，相同渠道的不相同采购区域物料</t>
  </si>
  <si>
    <t>打开采购管理-采购合同，选择保存状态的合同</t>
  </si>
  <si>
    <t>打开采购管理-采购合同，点编辑</t>
  </si>
  <si>
    <t>打开采购合同</t>
  </si>
  <si>
    <t>选择提交状态的合同点编辑</t>
  </si>
  <si>
    <t>提示非保存状态不能编辑</t>
  </si>
  <si>
    <t>选择审核通过状态的合同点编辑</t>
  </si>
  <si>
    <t>选择审核驳回状态的合同点编辑</t>
  </si>
  <si>
    <t>选择生效状态的合同点编辑</t>
  </si>
  <si>
    <t>选择失效状态的合同点编辑</t>
  </si>
  <si>
    <t>选择作废状态的合同点编辑</t>
  </si>
  <si>
    <t>编辑-删除</t>
  </si>
  <si>
    <t>选择某个物料，点删除</t>
  </si>
  <si>
    <t>提示确定删除么？</t>
  </si>
  <si>
    <t>打开采购管理-采购合同，点编辑，选择某个物料，点删除</t>
  </si>
  <si>
    <t>提示是否删除后取消</t>
  </si>
  <si>
    <t>提示是否删除后确定</t>
  </si>
  <si>
    <t>打开采购管理-采购合同，点编辑，选择多个物料，点删除</t>
  </si>
  <si>
    <t>编辑-导入</t>
  </si>
  <si>
    <t>点导入</t>
  </si>
  <si>
    <t>弹出导入的窗口</t>
  </si>
  <si>
    <t>打开采购管理-采购合同，点编辑，点导入</t>
  </si>
  <si>
    <t>点选择文件，并导入不为EXCEL格式的文件，点增量上传</t>
  </si>
  <si>
    <t>提示格式错误导入失败</t>
  </si>
  <si>
    <t>点选择文件，并导入超大EXCEL格式的文件，点增量上传</t>
  </si>
  <si>
    <t>提示文件过大，导入失败；</t>
  </si>
  <si>
    <t>点模板下载</t>
  </si>
  <si>
    <t>模板能正常下载并打开</t>
  </si>
  <si>
    <t>点选择文件，导入正确的模板内容，点增量上传</t>
  </si>
  <si>
    <t>提示导入成功并带出物料</t>
  </si>
  <si>
    <t>点选择文件，导入正确的模板内容，点全量上传</t>
  </si>
  <si>
    <t>提示导入成功并带出物料，且原物料被覆盖</t>
  </si>
  <si>
    <t>点选择文件，导入正确的模板内容，点返回</t>
  </si>
  <si>
    <t>编辑-复制</t>
  </si>
  <si>
    <t>选择一条物料，点复制</t>
  </si>
  <si>
    <t>新增一条与原来一模一样的物料</t>
  </si>
  <si>
    <t>选择N条物料，点复制</t>
  </si>
  <si>
    <t>新增N条与原来一模一样的物料</t>
  </si>
  <si>
    <t>选择一个物料，点变更为保存状态后，再勾选该物料，点复制</t>
  </si>
  <si>
    <t>提示有未保存的物料，请先保存</t>
  </si>
  <si>
    <t>编辑-一键保存物料</t>
  </si>
  <si>
    <t>导入几个物料后，点一键保存</t>
  </si>
  <si>
    <t>提示保存成功，查询后结果也显示正确</t>
  </si>
  <si>
    <t>提示非保存状态的不能提交</t>
  </si>
  <si>
    <t>选择某个终止的内容点提交</t>
  </si>
  <si>
    <t>选择某个生效的内容点提交</t>
  </si>
  <si>
    <t>合同审核功能</t>
  </si>
  <si>
    <t>选择某个保存状态的的内容点合同审核</t>
  </si>
  <si>
    <t>提示非提交状态的不能合同审核</t>
  </si>
  <si>
    <t>选择某个提交状态的内容点合同审核</t>
  </si>
  <si>
    <t>选择某个审核通过的内容点合同审核</t>
  </si>
  <si>
    <t>弹出审核窗口</t>
  </si>
  <si>
    <t>打开采购管理-采购合同，选择某个审核通过的内容点合同审核</t>
  </si>
  <si>
    <t>不填写审核理由，选择审核驳回</t>
  </si>
  <si>
    <t>提示审核驳回需要填写审批理由</t>
  </si>
  <si>
    <t>填写审核理由，选择审核驳回</t>
  </si>
  <si>
    <t>提示驳回成功</t>
  </si>
  <si>
    <t>填写审核理由，选择审核通过</t>
  </si>
  <si>
    <t>提示审核通过</t>
  </si>
  <si>
    <t>不填写审核理由，选择审核通过</t>
  </si>
  <si>
    <t>选择某个审核不通过的内容点合同审核</t>
  </si>
  <si>
    <t>选择某个终止的内容点合同审核</t>
  </si>
  <si>
    <t>选择某个作废的内容点合同审核</t>
  </si>
  <si>
    <t>选择某个生效的内容点合同审核</t>
  </si>
  <si>
    <t>变更功能</t>
  </si>
  <si>
    <t>选择某个保存状态的的内容点变更</t>
  </si>
  <si>
    <t>提示非审核通过状态的不能变更</t>
  </si>
  <si>
    <t>选择某个变更状态的内容点变更</t>
  </si>
  <si>
    <t>选择某个审核通过的内容点变更</t>
  </si>
  <si>
    <t>可以变更的状态</t>
  </si>
  <si>
    <t>打开采购管理-采购合同，选择某个审核通过的内容点变更</t>
  </si>
  <si>
    <t>点返回</t>
  </si>
  <si>
    <t>修改内容后，点保存</t>
  </si>
  <si>
    <t>提示保存成功，查询到内容没有覆盖，点变更后才能看到改的内容</t>
  </si>
  <si>
    <t>修改内容后，点提交</t>
  </si>
  <si>
    <t>对已经提交的合同点审核</t>
  </si>
  <si>
    <t>弹出审核的窗口</t>
  </si>
  <si>
    <t>对已经提交的合同点审核并通过</t>
  </si>
  <si>
    <t>从查询页面进入合同明细内容已经更新成功</t>
  </si>
  <si>
    <t>对提交的合同审核驳回，并不填写驳回理由</t>
  </si>
  <si>
    <t>提示驳回理由不为空</t>
  </si>
  <si>
    <t>对提交的合同填写驳回理由并审核驳回</t>
  </si>
  <si>
    <t>提示驳回成功，从查询页面进入合同明细内容不变</t>
  </si>
  <si>
    <t>选择某个审核不通过的内容点变更</t>
  </si>
  <si>
    <t>选择某个终止的内容点变更</t>
  </si>
  <si>
    <t>选择某个作废的内容点变更</t>
  </si>
  <si>
    <t>选择某个生效的内容点变更</t>
  </si>
  <si>
    <t>点延期</t>
  </si>
  <si>
    <t>弹出延期的窗口</t>
  </si>
  <si>
    <t>打开采购管理-采购合同，选择某个审核通过的内容点变更，点延期</t>
  </si>
  <si>
    <t>不选择延期时间，点确定</t>
  </si>
  <si>
    <t>提示延期时间不为空</t>
  </si>
  <si>
    <t>返回到原来变更的界面</t>
  </si>
  <si>
    <t>选择一个月延期，点确定</t>
  </si>
  <si>
    <t>提示延期成功并提交状态</t>
  </si>
  <si>
    <t>打开采购管理-采购合同，选择某个审核通过的内容点变更，点延期，选择一个月延期，点确定并审核</t>
  </si>
  <si>
    <t>不填写审核理由，点驳回</t>
  </si>
  <si>
    <t>填写审核理由，点驳回</t>
  </si>
  <si>
    <t>提示驳回成功并且查询到的内容为之前的内容</t>
  </si>
  <si>
    <t>继续变更，延期一个月，不填写审核理由，点审核通过</t>
  </si>
  <si>
    <t>提示审核通过，生效时间延后了一个月</t>
  </si>
  <si>
    <t>选择之前审核通过的延期一个月的采购合同点变更</t>
  </si>
  <si>
    <t>合同日期已经延后，再次点延期提示只能延期一次</t>
  </si>
  <si>
    <t>选择审核通过状态的采购合同，点变更</t>
  </si>
  <si>
    <t>提示确定作废么</t>
  </si>
  <si>
    <t>选择审核通过状态的采购合同，点变更后点作废</t>
  </si>
  <si>
    <t>提示确定作废么？返回</t>
  </si>
  <si>
    <t>返回原来变更界面</t>
  </si>
  <si>
    <t>提示确定作废么？确定</t>
  </si>
  <si>
    <t>返回查询页面，查询该采购合同已经是作废状态；</t>
  </si>
  <si>
    <t>选择审核通过状态的采购合同，点变更后点终止</t>
  </si>
  <si>
    <t>提示确定终止么？返回</t>
  </si>
  <si>
    <t>提示确定终止么？确定</t>
  </si>
  <si>
    <t>返回查询页面，查询该采购合同已经是终止状态；</t>
  </si>
  <si>
    <t>修改是否有供货清单、支付方式、是否支持临采、索赔条款、备注并保存</t>
  </si>
  <si>
    <t>点提交并审核通过</t>
  </si>
  <si>
    <t>修改结算方式为后付，账期不填</t>
  </si>
  <si>
    <t>修改结算方式为后付，账期修改为45天保存</t>
  </si>
  <si>
    <t>修改是否包干索赔，包干索赔率不填</t>
  </si>
  <si>
    <t>修改是否包干索赔和包干索赔率</t>
  </si>
  <si>
    <t>修改供应商编码、合同编码、供应商名称、生效时间、失效时间、变更时间、变更人、发票类型和变更状态</t>
  </si>
  <si>
    <t>无法修改，只读；</t>
  </si>
  <si>
    <t>新增采购合同，时间为当天到未来</t>
  </si>
  <si>
    <t>审核通过</t>
  </si>
  <si>
    <t>采购合同直接生效</t>
  </si>
  <si>
    <t>新增采购订单，添加合同内的物料</t>
  </si>
  <si>
    <t>可以带出合同内的基本信息，且结果正确</t>
  </si>
  <si>
    <t>新增采购合同，时间为过去到未来</t>
  </si>
  <si>
    <t>新增采购合同，时间为过去到过去</t>
  </si>
  <si>
    <t>采购合同状态直接为终止</t>
  </si>
  <si>
    <t>不可以带出合同内的基本信息</t>
  </si>
  <si>
    <t>新增采购合同，时间为未来到未来</t>
  </si>
  <si>
    <t>采购合同状态为审核通过</t>
  </si>
  <si>
    <t>新增采购合同1</t>
  </si>
  <si>
    <t>新增合同2，与合同1的供应商、有效区间一样，渠道不一样，点保存</t>
  </si>
  <si>
    <t>新增合同3，与合同1的供应商、有效区间一样，发票类型不一样，点保存</t>
  </si>
  <si>
    <t>新增合同4，与合同1的供应商、有效区间不一样，点保存</t>
  </si>
  <si>
    <t>新增合同3，与合同1的供应商、有效区间、渠道和发票类型都一样，点保存</t>
  </si>
  <si>
    <t>提示已存在相同区间的采购合同</t>
  </si>
  <si>
    <t>在新增的合同2中添加已经存在合同1中的物料，不是主供应商，点保存</t>
  </si>
  <si>
    <t>编辑合同1内的物料A为主供应商</t>
  </si>
  <si>
    <t>选择合同2中的物料，变更状态后修改物料A为主供应商,点保存</t>
  </si>
  <si>
    <t>提示已经存在主供应商，无法保存；</t>
  </si>
  <si>
    <t>合同复制</t>
  </si>
  <si>
    <t>选择提交状态的合同点合同复制</t>
  </si>
  <si>
    <t>弹出合同复制的界面</t>
  </si>
  <si>
    <t>选择审核通过状态的合同点合同复制</t>
  </si>
  <si>
    <t>选择审核驳回状态的合同点合同复制</t>
  </si>
  <si>
    <t>选择生效状态的合同点合同复制</t>
  </si>
  <si>
    <t>选择失效状态的合同点合同复制</t>
  </si>
  <si>
    <t>选择作废状态的合同点合同复制</t>
  </si>
  <si>
    <t>打开采购合同，选择采购合同点合同复制</t>
  </si>
  <si>
    <t>输入重复的合同编号，点保存</t>
  </si>
  <si>
    <t>提示合同编号不能重复</t>
  </si>
  <si>
    <t>不输入采购合同编号，点保存</t>
  </si>
  <si>
    <t>输入重复的生效时间，点保存</t>
  </si>
  <si>
    <t>提示生效区间重合无法新增</t>
  </si>
  <si>
    <t>输入重复的终止时间，点保存</t>
  </si>
  <si>
    <t>输入编号和区间，点保存</t>
  </si>
  <si>
    <t>跳转到保存界面的采购合同，内容与之前复制的合同除了编号和生效区间不一致外，其他都一样</t>
  </si>
  <si>
    <t>输入编号和区间，点返回</t>
  </si>
  <si>
    <t>返回原来的界面</t>
  </si>
  <si>
    <t>点查询列表内采购合同编码</t>
  </si>
  <si>
    <t>调整到采购合同的编辑界面</t>
  </si>
  <si>
    <r>
      <rPr>
        <sz val="10.5"/>
        <color rgb="FFFF0000"/>
        <rFont val="宋体"/>
        <family val="3"/>
        <charset val="134"/>
      </rPr>
      <t>采购合同物料列表中</t>
    </r>
    <r>
      <rPr>
        <sz val="10.5"/>
        <color rgb="FFFF0000"/>
        <rFont val="Calibri"/>
        <family val="2"/>
      </rPr>
      <t>SKU</t>
    </r>
    <r>
      <rPr>
        <sz val="10.5"/>
        <color rgb="FFFF0000"/>
        <rFont val="宋体"/>
        <family val="3"/>
        <charset val="134"/>
      </rPr>
      <t>复制按钮需要支持税种和税率及采购区域、停采、停采时间也进行复制</t>
    </r>
  </si>
  <si>
    <t>打开采购合同，选择保存状态的合同到编辑界面</t>
  </si>
  <si>
    <t>选择已经有的物料，点复制</t>
  </si>
  <si>
    <t>复制成功，且税种和税率及采购区域、停采、停采时间也进行复制</t>
  </si>
  <si>
    <t>不修改任何内容，直接点保存</t>
  </si>
  <si>
    <t>提示物料重复</t>
  </si>
  <si>
    <t>将物料状态改为保存，点复制</t>
  </si>
  <si>
    <t>新增采购计划转订单，填写对应的采购合同</t>
  </si>
  <si>
    <t>能获取到合同内的所有物料的价格</t>
  </si>
  <si>
    <t>采购合同不区分分销和车享家，都按照含税单价反算去税价</t>
  </si>
  <si>
    <t>打开采购合同，新增渠道为分销的合同</t>
  </si>
  <si>
    <t>添加物料，输入含税价</t>
  </si>
  <si>
    <t>去税价根据含税价带出来</t>
  </si>
  <si>
    <t>打开采购合同，新增渠道为车享家的合同</t>
  </si>
  <si>
    <t>新增采购合同，时间与保存状态的合同一致，点保存</t>
  </si>
  <si>
    <t>提示该时间段已经有合同无法继续新增</t>
  </si>
  <si>
    <t>采购合同-清单调整</t>
  </si>
  <si>
    <t>打开采购清单调整</t>
  </si>
  <si>
    <t>输入计划单号点查询</t>
  </si>
  <si>
    <t>可以模糊查询，并查出正确内容</t>
  </si>
  <si>
    <t>输入供应商编码，点查询</t>
  </si>
  <si>
    <t>输入供应商名称，点查询</t>
  </si>
  <si>
    <t>输入查询内容点查询后，再点重置</t>
  </si>
  <si>
    <t>重置成功</t>
  </si>
  <si>
    <t>输入查询内容点查询后，再点重置，再输入新的查询条件</t>
  </si>
  <si>
    <t>可以查询出新条件下的内容</t>
  </si>
  <si>
    <t>打开采购清单调整，点新增清单</t>
  </si>
  <si>
    <t>输入保存状态的采购合同编码</t>
  </si>
  <si>
    <t>提示只有生效的采购合同才能进行调整</t>
  </si>
  <si>
    <t>输入提交状态的合同编码</t>
  </si>
  <si>
    <t>输入审核通过状态的合同编码</t>
  </si>
  <si>
    <t>输入审核驳回状态的合同编码</t>
  </si>
  <si>
    <t>输入生效状态的合同编码</t>
  </si>
  <si>
    <t>可以继续输入</t>
  </si>
  <si>
    <t>输入失效状态的合同编码</t>
  </si>
  <si>
    <t>输入终止状态的合同编码</t>
  </si>
  <si>
    <t>不输入合同编码，点保存</t>
  </si>
  <si>
    <t>提示合同编码不为空</t>
  </si>
  <si>
    <t>提示生效时间不为空</t>
  </si>
  <si>
    <t>不输入生效区间的左边，点保存</t>
  </si>
  <si>
    <t>不输入生效区间的右边，点保存</t>
  </si>
  <si>
    <t>输入大量备注，点保存</t>
  </si>
  <si>
    <t>提示备注过大，点保存</t>
  </si>
  <si>
    <t>打开采购管理-采购合同清单</t>
  </si>
  <si>
    <t>选择保存状态的清单，点合同编码</t>
  </si>
  <si>
    <t>跳转到编辑状态的界面</t>
  </si>
  <si>
    <t>修改采购合同编码、生效区间、备注</t>
  </si>
  <si>
    <t>只读，无法修改</t>
  </si>
  <si>
    <t>点查询</t>
  </si>
  <si>
    <t>弹出查询的页面</t>
  </si>
  <si>
    <t>输入查询条件，点查询</t>
  </si>
  <si>
    <t>显示查询正确结果</t>
  </si>
  <si>
    <t>弹出新增的物料</t>
  </si>
  <si>
    <t>添加新增的物料</t>
  </si>
  <si>
    <t>可以添加成功，审核通过后合同内可以看到</t>
  </si>
  <si>
    <t>新增物料时不填写必填项保存</t>
  </si>
  <si>
    <t>会触发非空的提示</t>
  </si>
  <si>
    <t>点调整原合同</t>
  </si>
  <si>
    <t>弹出物料查询的窗口</t>
  </si>
  <si>
    <t>不输入任何内容，直接点查询</t>
  </si>
  <si>
    <t>能带出所有的原合同内容</t>
  </si>
  <si>
    <t>对原物料编辑保存并审核通过</t>
  </si>
  <si>
    <t>能覆盖原合同内容</t>
  </si>
  <si>
    <t>添加文件并上传</t>
  </si>
  <si>
    <t>成功导入并且物料显示正确</t>
  </si>
  <si>
    <t>导入相同的内容提示成功其实没有成功</t>
  </si>
  <si>
    <t>点确定</t>
  </si>
  <si>
    <t>添加多个物料，点一键保存</t>
  </si>
  <si>
    <t>当添加原来物料，点保存或者一键保存</t>
  </si>
  <si>
    <t>触发提示是否确定对原来物料进行修改</t>
  </si>
  <si>
    <t>清单调整流程</t>
  </si>
  <si>
    <t>新增合同并生效后，打开采购合同清单</t>
  </si>
  <si>
    <t>新增合同调整单左边区间超过合同区间调整单</t>
  </si>
  <si>
    <t>提示时间超过合同区间</t>
  </si>
  <si>
    <t>新增合同调整单右边区间超过合同区间调整单</t>
  </si>
  <si>
    <t>添加合同调整单区间在合同已经过去的时间范围内，并审核通过</t>
  </si>
  <si>
    <t>执行定时任务时直接状态改为终止，且不影响合同内容</t>
  </si>
  <si>
    <t>添加合同调整单区间在合同过去到当天的范围内，并审核通过</t>
  </si>
  <si>
    <t>调整单直接生效，且合同对应内容也更改</t>
  </si>
  <si>
    <t>第二天查看该合同</t>
  </si>
  <si>
    <t>合同状态为终止，且合同内容改为原来的内容</t>
  </si>
  <si>
    <t>新增合同调整单合同整个范围内，添加原物料更改物料A的主供应商为是，审核通过并保存</t>
  </si>
  <si>
    <t>新增合同调整单从今天到未来，更改物料B为停采，停采时间为当天</t>
  </si>
  <si>
    <t>调整单直接生效，且合同对应内容也更改；采购计划内获取不到已停采的内容</t>
  </si>
  <si>
    <t>目前可以获取到停采内容</t>
  </si>
  <si>
    <t>新增合同调整单从明天到未来，更改物料C为主供应商，审核通过</t>
  </si>
  <si>
    <t>调整单状态为审核通过，且合同对应内容不更改，第二天才生效，内容更改</t>
  </si>
  <si>
    <t>新增合同调整单从未来到未来在合同区间内，更改物料D为主供应商，审核通过</t>
  </si>
  <si>
    <t>调整单状态为审核通过，且时间到后状态更改为生效，且合同对应内容不更改，到时间，内容更改</t>
  </si>
  <si>
    <t>新增当天合同清单修改</t>
  </si>
  <si>
    <t>新增采购合同调整清单当天，调整原物料，更改含税单价并审核通过</t>
  </si>
  <si>
    <t>清单直接生效，且合同内容更新完成</t>
  </si>
  <si>
    <t>新增采购合同调整清单当天，调整原物料，更改采购区域并审核通过</t>
  </si>
  <si>
    <t>新增采购合同调整清单当天，添加新物料，更改采购税种并审核通过</t>
  </si>
  <si>
    <t>新增采购合同调整清单当天，添加新物料，更改最小起订量并审核通过</t>
  </si>
  <si>
    <t>新增采购合同调整清单当天，添加新物料，更改采购提前期并审核通过</t>
  </si>
  <si>
    <t>新增采购合同调整清单当天，导入新物料并审核通过</t>
  </si>
  <si>
    <t>新增采购合同调整清单当天，新增物料并审核通过</t>
  </si>
  <si>
    <t>新增2条采购合同时间一致调整清单X和Y，修改同一个物料A</t>
  </si>
  <si>
    <t>先审核X，后审核Y</t>
  </si>
  <si>
    <t>2条均为生效状态，且采购合同取Y的调整内容</t>
  </si>
  <si>
    <t>采购合同清单和合同中的采购单位及转换比例从物料上带入，并能够修改（合同清单中冗余存储）。</t>
  </si>
  <si>
    <t>新增采购合同，不填写采购单位，点保存</t>
  </si>
  <si>
    <t>提示采购单位不为空</t>
  </si>
  <si>
    <t>更改采购单位，点保存</t>
  </si>
  <si>
    <t>提示保存成功，且生成的采购订单内，采购单位取合同内的单位</t>
  </si>
  <si>
    <t>新增采购合同，不填写转换比例，点保存</t>
  </si>
  <si>
    <t>提示转换比例不为空</t>
  </si>
  <si>
    <t>更改转换比例，点保存</t>
  </si>
  <si>
    <t>提示保存成功，且生成的采购订单内，转换比例取合同内的</t>
  </si>
  <si>
    <t>新增采购合同清单，不填写采购单位，点保存</t>
  </si>
  <si>
    <t>新增采购合同清单，不填写转换比例，点保存</t>
  </si>
  <si>
    <t>采购单位及转换比例取值从物料取值更改为从采购合同取值，涉及到的模块有：采购计划，采购计划转订单，采购订单，采购退货</t>
  </si>
  <si>
    <t>打开采购管理计划</t>
  </si>
  <si>
    <t>新增采购计划</t>
  </si>
  <si>
    <t>获取到合同内的采购单位及转换比例</t>
  </si>
  <si>
    <t>打开采购管理-采购计划转订单</t>
  </si>
  <si>
    <t>打开采购管理-采购订单</t>
  </si>
  <si>
    <t>对订单提交</t>
  </si>
  <si>
    <t>打开采购管理-采购退货</t>
  </si>
  <si>
    <t>新增采购订单退货</t>
  </si>
  <si>
    <t>采购索赔采购单位显示不需要</t>
  </si>
  <si>
    <t>打开采购管理-采购索赔</t>
  </si>
  <si>
    <t>新城采购索赔单</t>
  </si>
  <si>
    <t>获取到合同内的转换比例</t>
  </si>
  <si>
    <t>采购计划查询</t>
  </si>
  <si>
    <t>采购计划页面展示正确</t>
  </si>
  <si>
    <t>1、打开采购计划页面
2、观察页面结果</t>
  </si>
  <si>
    <t>1、页面展示与图片一致
2、默认展示所有维护数据
3、翻页正确
4、采购计划号项显示为超链接
5、页面属性包含</t>
  </si>
  <si>
    <t>选项下拉框数据展示正确</t>
  </si>
  <si>
    <t>检查下拉框选项</t>
  </si>
  <si>
    <t>采购计划单状态：保存、提交、审核、待处理、处理中、已处理</t>
  </si>
  <si>
    <t>点击【采购计划单号】打开详情页面显示正确</t>
  </si>
  <si>
    <t>新增采购计划数据</t>
  </si>
  <si>
    <t>点击列表中采购计划号</t>
  </si>
  <si>
    <t>打开该采购计划详情页，显示返回按钮</t>
  </si>
  <si>
    <t>勾选取消功能正常</t>
  </si>
  <si>
    <t>准备多条采购计划数据</t>
  </si>
  <si>
    <t>1、选择某条数据操作选择项 勾选和取消勾功能
2、进行多选</t>
  </si>
  <si>
    <t>待处理状态单据，点击【作废】，作废成功，订单状态改为作废</t>
  </si>
  <si>
    <t>1、添加一条待处理状态采购计划
2、查询列表中 勾选该订单
3、点击【作废】按钮</t>
  </si>
  <si>
    <t>提示用户作废成功，订单被逻辑删除</t>
  </si>
  <si>
    <t>提交状态单据，点击【作废】，操作失败，提示用户错误信息</t>
  </si>
  <si>
    <t>1、添加一条提交状态采购计划
2、查询列表中 勾选该订单
3、点击【作废】按钮</t>
  </si>
  <si>
    <t>无法作废，提示用该订单已处理，无法作废该单据</t>
  </si>
  <si>
    <t>处理中状态单据，点击【作废】，操作失败，提示用户错误信息</t>
  </si>
  <si>
    <t>1、添加一条处理中状态采购计划
2、查询列表中 勾选该订单
3、点击【作废】按钮</t>
  </si>
  <si>
    <t>无法作废，提示用该订单处理中，无法作废该单据</t>
  </si>
  <si>
    <t>已处理状态单据，点击【作废】，操作失败，提示用户错误信息</t>
  </si>
  <si>
    <t>1、添加一条已处理中状态采购计划
2、查询列表中 勾选该订单
3、点击【作废】按钮</t>
  </si>
  <si>
    <t>勾选多条单据，点击【作废】，操作失败，提示用户错误信息</t>
  </si>
  <si>
    <t>1、添加多条采购计划数据
2、勾选多条采购计划数据
3、点击【作废】</t>
  </si>
  <si>
    <t>操作失败，提示用户错误信息</t>
  </si>
  <si>
    <t>待处理、提交状态单据，点击【转采购订单】，生成采购订单成功</t>
  </si>
  <si>
    <t>1、勾选一个待处理采购计划
2、点击【转采购订单】</t>
  </si>
  <si>
    <t>转采购订单成功</t>
  </si>
  <si>
    <t>保存状态单据，点击【转采购订单】，无法生成采购订单</t>
  </si>
  <si>
    <t>1、勾选一个保存状态采购计划
2、点击【转采购订单】</t>
  </si>
  <si>
    <t>处理中状态单据，点击【转采购订单】，无法生成采购订单</t>
  </si>
  <si>
    <t>1、勾选一个处理中采购计划
2、点击【转采购订单】</t>
  </si>
  <si>
    <t>已处理中状态单据，点击【转采购订单】，无法生成采购订单</t>
  </si>
  <si>
    <t>1、勾选一个已处理中采购计划
2、点击【转采购订单】</t>
  </si>
  <si>
    <t>待处理、提交状态单据，点击【反提交】，反提交成功</t>
  </si>
  <si>
    <t>1、新增一条待处理、提交状态计划单据
2、勾选该单据 点击【反提交】</t>
  </si>
  <si>
    <t>反提交成功，单据状态为 保存状态</t>
  </si>
  <si>
    <t>已处理、提交状态单据，点击【反提交】，反提交失败</t>
  </si>
  <si>
    <t>1、新增一条已处理、提交状态计划单据
2、勾选该单据 点击【反提交】</t>
  </si>
  <si>
    <t>保存状态单据，点击【反提交】，反提失败</t>
  </si>
  <si>
    <t>1、新增一条保存状态计划单据
2、勾选该单据 点击【反提交】</t>
  </si>
  <si>
    <t>采购计划新增</t>
  </si>
  <si>
    <t>采购计划页面，点击【新增】，页面展示为采购计划新增页</t>
  </si>
  <si>
    <t>1、采购计划页点击【新增】按钮
2、观察结果</t>
  </si>
  <si>
    <t xml:space="preserve">
1、默认没有数据展示
2、显示保存、提交、返回 、导入、下载模板、新增行、删除行、转采购订单、返回按钮
3、订单日期默认为系统登录日期
4、不生成订单号</t>
  </si>
  <si>
    <t>点击【新增行】，弹出物料选择框</t>
  </si>
  <si>
    <t>计划新增页</t>
  </si>
  <si>
    <t>1、点击【新增行】按钮
2、观察结果</t>
  </si>
  <si>
    <t>弹出选择物料界面</t>
  </si>
  <si>
    <t>需求数量、采购数量推算正确</t>
  </si>
  <si>
    <t>设置一个物料需求数量和采购数量比率为2:1</t>
  </si>
  <si>
    <t>1、添加该物料
2、需求数量输入2 
3、观察采购数量
测试点：输入采购数量为1 验证需求数量显示为2</t>
  </si>
  <si>
    <t>采购数量显示为1</t>
  </si>
  <si>
    <t>选择仓库，对应区域显示正确</t>
  </si>
  <si>
    <t>添加一个物料 ， 设定多个仓库绑定不同区域</t>
  </si>
  <si>
    <t>1、添加该物料
2、选择不同仓库
3、观察采购区域</t>
  </si>
  <si>
    <t>对应采购区域显示正确</t>
  </si>
  <si>
    <t>最低采购量验证正确</t>
  </si>
  <si>
    <t>添加一个物料，设定最小采购量</t>
  </si>
  <si>
    <t>验证点：
1、同物料相同区域的情况下&gt;=最小采购量可以添加
2、同物料相同区域的情况下&lt;最小采购量不可以添加
3、同物料相不同区域的情况下，取对应最小采购量正确</t>
  </si>
  <si>
    <t>采购数量验证正确</t>
  </si>
  <si>
    <t>验证点
1、采购数量输入框中&lt;=需求数量（换算率正确）
2、已生成订单后，采购数量&lt;=需求量-已生成订单数量</t>
  </si>
  <si>
    <t>只填必填项，保存数据成功（单个物料）</t>
  </si>
  <si>
    <t>1、正确填写必填项（添加一个物料数据）
物料编号、需求数量、采购数量、仓库、采购区域、到货日期
2、点击【保存】
3、观察结果</t>
  </si>
  <si>
    <t>1、提示保存成功
2、采购计划页面显示该数据与填写一致
3、生成计划单号正确</t>
  </si>
  <si>
    <t>填写所有项，保存数据成功（多个物料、不同仓库、不同区域）</t>
  </si>
  <si>
    <t>准备多条物料数据 包含不同仓库、不同采购区域</t>
  </si>
  <si>
    <t>1、填写所有项（添加准备的物料数据）
2、点击【保存】
3、观察结果</t>
  </si>
  <si>
    <t>1、提示保存成功
2、采购计划页面显示该数据与填写一致</t>
  </si>
  <si>
    <t>不填任何数据，无法保存</t>
  </si>
  <si>
    <t>1、不输入任何信息
2、点击【保存】</t>
  </si>
  <si>
    <t>提示用户请输入信息</t>
  </si>
  <si>
    <t>只填写非必填项，无法保存</t>
  </si>
  <si>
    <t>1、填写非必填项信息
2、点击【保存】</t>
  </si>
  <si>
    <t>提示用户输入必填项</t>
  </si>
  <si>
    <t>部分必填项不填，无法保存</t>
  </si>
  <si>
    <t>1、部分必填项不填写
2、点击【保存】</t>
  </si>
  <si>
    <t>提示用户输入对应的必填项</t>
  </si>
  <si>
    <t>多次点击【保存】按钮，只保存一条数据</t>
  </si>
  <si>
    <t>1、正确填写必填项
2、连续多次点击【保存】按钮
3、观察结果</t>
  </si>
  <si>
    <t>只保存一条数据</t>
  </si>
  <si>
    <t>不保存，直接点击【提交】，提交成功，计划状态显示提交状态</t>
  </si>
  <si>
    <t>1、打开计划新增页面面
2、正确填写必填项数据
3、点击【提交】</t>
  </si>
  <si>
    <t>提交成功，计划状态为提交状态</t>
  </si>
  <si>
    <t>填写完数据点击【返回】，填写数据不保存，返回采购计划页</t>
  </si>
  <si>
    <t>1、填写信息后点击【返回】</t>
  </si>
  <si>
    <t>展示采购计划页面，填写数据不保存</t>
  </si>
  <si>
    <t>选中一个物料，点击【删除行】，选中行被删除</t>
  </si>
  <si>
    <t>1、新增多行物料
2、勾选其中一行物料
3、观察结果</t>
  </si>
  <si>
    <t>删除行信息不被保存</t>
  </si>
  <si>
    <t>1、点击【新增行】
2、输入物料数据
3、点击【删除行】删除该物料数据
4、点击保存观察结果</t>
  </si>
  <si>
    <t>被删除行数据不被保存</t>
  </si>
  <si>
    <t>采购计划编辑</t>
  </si>
  <si>
    <t>点击采购计划号，打开该采购计划详情页，内容信息正确</t>
  </si>
  <si>
    <t>1、点击该采购计划号
2、观察打开页面内容信息</t>
  </si>
  <si>
    <t>1、内容显示与新增数据信息一致
2、显示：返回按钮</t>
  </si>
  <si>
    <t>勾选采购计划号，打开该采购计划编辑页，内容信息正确（保存状态订单）</t>
  </si>
  <si>
    <t>新增一条保存状态的采购计划</t>
  </si>
  <si>
    <t>1、勾选该采购计划，点击“修改”
2、观察打开页面内容信息</t>
  </si>
  <si>
    <t>1、内容显示与新增数据信息一致
2、保存状态编辑页面中，显示：提交、保存、返回 按钮</t>
  </si>
  <si>
    <t>勾选采购计划号，打开该采购计划编辑页，内容信息正确（提交状态订单）</t>
  </si>
  <si>
    <t>新增一条提交状态的采购计划</t>
  </si>
  <si>
    <t>1、内容显示与新增数据信息一致
2、保存状态编辑页面中，显示：反提交、返回 按钮</t>
  </si>
  <si>
    <t>【提交状态】采购计划不可以修改内容</t>
  </si>
  <si>
    <t>新增采购计划数据为提交状态</t>
  </si>
  <si>
    <t>1、打开该计划编辑页面观察</t>
  </si>
  <si>
    <t>不可以编辑</t>
  </si>
  <si>
    <t>【提交状态】采购计划 编辑页面中 反提交操作成功</t>
  </si>
  <si>
    <t xml:space="preserve">1、打开上一条用例中采购计划编辑页面
2、页面中 点击”反提交“
</t>
  </si>
  <si>
    <t>反提交成功，该计划状态为 保存状态</t>
  </si>
  <si>
    <t>【待处理状态】采购计划不可以修改内容</t>
  </si>
  <si>
    <t>添加待处理状态采购计划</t>
  </si>
  <si>
    <t>不可以编辑，显示返回按钮</t>
  </si>
  <si>
    <t>【处理中状态】采购计划不可以修改内容</t>
  </si>
  <si>
    <t>添加处理中状态采购计划</t>
  </si>
  <si>
    <t>【已处理状态】采购计划不可以修改内容</t>
  </si>
  <si>
    <t>添加已处理状态采购计划</t>
  </si>
  <si>
    <t>采购计划反提交后可以修改该订单内容</t>
  </si>
  <si>
    <t xml:space="preserve">新增采购计划数据为提交状态
</t>
  </si>
  <si>
    <t>1、操作该订单反提交
2、反提交后打开该订单编辑页</t>
  </si>
  <si>
    <t>输入项可以编辑修改</t>
  </si>
  <si>
    <t>添加一条采购计划数据（物料中需求数量与采购数量比是2：1）</t>
  </si>
  <si>
    <t>1、打开该计划编辑页面
2、需求数量输入2 
3、观察采购数量
测试点：输入采购数量为1 验证需求数量显示为2</t>
  </si>
  <si>
    <t>添加一条采购计划数据（添加一个物料 ，物料包含多个仓库绑定不同区域）</t>
  </si>
  <si>
    <t>1、打开该计划编辑页面
2、选择不同仓库
3、观察采购区域</t>
  </si>
  <si>
    <t>修改一条采购计划信息保存后显示修改后数据</t>
  </si>
  <si>
    <t>新增采购计划数据为保存状态</t>
  </si>
  <si>
    <t>1、打开该采购计划编辑页
2、修改该采购计划内所有内容
3、点击【保存】</t>
  </si>
  <si>
    <t>1、保存成功
2、采购计划查询页面展示修改后数据
3、该数据显示为修改后内容</t>
  </si>
  <si>
    <t>编辑数据只填必填项，可以保存</t>
  </si>
  <si>
    <t>1、打开该采购计划编辑页
2、修改内容为只填必填项
3、点击【保存】</t>
  </si>
  <si>
    <t>编辑数据不填任何数据，无法保存</t>
  </si>
  <si>
    <t>1、打开该采购计划编辑页
2、清空所有数据
3、点击【保存】</t>
  </si>
  <si>
    <t>无法保存提示用户输入信息</t>
  </si>
  <si>
    <t>编辑数据不填必填项，无法保存</t>
  </si>
  <si>
    <t>1、打开该采购计划编辑页
2、不填必填项，其他全填
3、点击【保存】</t>
  </si>
  <si>
    <t>无法保存提示用户输入必填项</t>
  </si>
  <si>
    <t>编辑数据部分必填项不填，无法保存</t>
  </si>
  <si>
    <t>1、打开该采购计划编辑页
2、部分必填项不填写
测试点：1种必填项不填（每一个必填项都需要测试），其他必填项全填、填写多个必填项，其余必填项不填写
必填项：需求数量、采购数量、采购区域、仓库、到货日期
3、点击【保存】</t>
  </si>
  <si>
    <t>无法保存提示用户错误信息</t>
  </si>
  <si>
    <t>计划保存状态、点击【转采购订单】，转采购订单失败</t>
  </si>
  <si>
    <t>1、打开采购计划新增页面
2、新增多个符合采购合同条件的物料
3、勾选物料 
4、点击 “保存”
5、打开该计划编辑页面 点击【转采购订单】</t>
  </si>
  <si>
    <t>计划提交状态、点击【转采购订单】，转采购订单失败</t>
  </si>
  <si>
    <t>1、打开采购计划新增页面
2、新增多个符合采购合同条件的物料
3、勾选物料 
4、点击 “提交”
5、打开该计划编辑页面 点击【转采购订单】</t>
  </si>
  <si>
    <t>计划审核状态，点击【转采购订单】，打开转采购订单页面</t>
  </si>
  <si>
    <t>添加审核状态采购计划</t>
  </si>
  <si>
    <t>1、打开采购计划编辑页面
2、勾选多个物料
3、点击【转采购订单】</t>
  </si>
  <si>
    <t>1、打开转采购订单页面</t>
  </si>
  <si>
    <t>不勾选物料，点击【转采购订单】，提示用户错误信息</t>
  </si>
  <si>
    <t>1、打开该计划编辑页面
2、不勾选物料
3、点击【转采购订单】</t>
  </si>
  <si>
    <t>无法转采购订单，提示用户勾选物料</t>
  </si>
  <si>
    <t>编辑数据修改数据后，点击【返回】，数据不作修改</t>
  </si>
  <si>
    <t>1、打开该订单编辑页面
2、修改单据内容
3、点击【返回】</t>
  </si>
  <si>
    <t>该数据不做修改</t>
  </si>
  <si>
    <t>采购计划转订单状态流</t>
  </si>
  <si>
    <t>采购计划转采购订单成功，采购计划显示：已处理状态、采购订单显示为保存状态</t>
  </si>
  <si>
    <t>添加一条审核状态采购计划</t>
  </si>
  <si>
    <t>1、将该采购计划转采购订单
2、转采购订单操作成功</t>
  </si>
  <si>
    <t>采购计划状态显示为：已处理</t>
  </si>
  <si>
    <t>采购订单反提交，对应采购计划变为：待处理状态</t>
  </si>
  <si>
    <t xml:space="preserve">1、反提交上一条用例 生成的采购订单
2、观察对应的采购计划
</t>
  </si>
  <si>
    <t>采购计划状态显示为：待处理</t>
  </si>
  <si>
    <t>采购计划中 部分物料转采购订单，采购计划状态显示为：处理中</t>
  </si>
  <si>
    <t>添加一条审核状态采购计划 包含个物料</t>
  </si>
  <si>
    <t>1、打开该采购计划，勾选部分物料
2、进行转采购订单操作
3、转采购订单成功后 观察采购计划状态</t>
  </si>
  <si>
    <t>处理中</t>
  </si>
  <si>
    <t>采购计划中 多物料转采购订单 全部转成功，采购计划状态显示为：已处理</t>
  </si>
  <si>
    <t>1、打开上一条用例中采购计划
2、勾选剩余物料
3、进行转采购订单操作
4、操作成功后 观察采购计划状态</t>
  </si>
  <si>
    <t>显示：已处理</t>
  </si>
  <si>
    <t>采购计划转采购订单-取价</t>
  </si>
  <si>
    <t>合同有效期内，没有合同清单调整，取价正确（一个合同一个物料、一个区域）</t>
  </si>
  <si>
    <t>1、添加一个提交状态合同
2、添加一个审核状态采购计划（物料信息与合同中一致、计划日期在合同有效期内）</t>
  </si>
  <si>
    <t>1、选择该采购计划
2、点击【转采购订单】
3、观察转采购订单中物料价格</t>
  </si>
  <si>
    <t>物料价格显示与合同中一致</t>
  </si>
  <si>
    <t>合同有效期内，没有合同清单调整，取价正确（一个合同多个相同物料、不同区域）</t>
  </si>
  <si>
    <t>1、添加一个提交状态合同（添加多个相同物料，不同区域的数据）
2、添加一个审核状态采购计划（物料信息与合同中一致、计划日期在合同有效期内）</t>
  </si>
  <si>
    <t>1、选择该采购计划
2、点击【转采购订单】
3、在转采购订单页面中切换区域 观察价格</t>
  </si>
  <si>
    <t>显示价格与选择的区域一致</t>
  </si>
  <si>
    <t>合同过期、没有合同清单调整、取价正确（物料包含一个合同）</t>
  </si>
  <si>
    <t>1、将上条测试用例中合同失效日期设定为&lt;当前日期
2、添加一个审核状态采购计划（物料信息与合同中一致、计划日期为当前日期）</t>
  </si>
  <si>
    <t>价格显示为0</t>
  </si>
  <si>
    <t>合同有效期内，没有合同清单调整，取价正确（同物料包含多个合同有主供应商）</t>
  </si>
  <si>
    <t>1、添加多个提交状态合同（合同都包含同意一个物料，设定其中一个合同中供应商为主供应商、多个合同有效期一致）
2、添加一个审核状态采购计划（物料信息与合同中一致、计划日期在合同有效期内）</t>
  </si>
  <si>
    <t>1、选择该采购计划
2、点击【转采购订单】
3、观察转采购订单中物料价格
测试点：切换不同供应商 检查对应价格</t>
  </si>
  <si>
    <t>1、物料价格显示主供应商价格
2、切换供应商 对应价格显示正确</t>
  </si>
  <si>
    <t>主供应商合同过期，副供应商没有过期，没有合同清单调整，取价正确（同物料包含多个合同有主供应商）</t>
  </si>
  <si>
    <t>1、将上条测试用力中主供应商合同失效日期设定为&lt;当前日期
2、添加一个审核状态采购计划（物料信息与合同中一致、计划日期为当前日期）</t>
  </si>
  <si>
    <t>物料价格显示为0</t>
  </si>
  <si>
    <t>合同有效期内、合同调整清单有效期内、取合同调整清单价格(一个物料相同区域）</t>
  </si>
  <si>
    <t>1、添加一个提交状态合同
2、针对该合同添加合同调整清单（其中添加物料信息与原合同中一致、物料价格不一致）
3、添加一个审核状态采购计划（物料信息与合同中一致、计划日期在合同调整清单有效期内）</t>
  </si>
  <si>
    <t>显示合同调整清单中价格</t>
  </si>
  <si>
    <t>合同有效期内、合同调整清单有效期内、取价正确(一个物料不同区域）</t>
  </si>
  <si>
    <t>合同有效期内，多个合同调整清单取价正确</t>
  </si>
  <si>
    <t>测试点：
1、调整清单中有主供应商 ，取主供应商物料的价格
2、没有主供应商，取最新添加的调整清单价格
2、其中一个调整清单失效，取生效中的调整清单中对应物料价格</t>
  </si>
  <si>
    <t>合同有效期内、合同调整清单过期、取合同价格</t>
  </si>
  <si>
    <t>1、将上条测试用例中 合同调整清单日期设定为&lt;当前日期 原合同日期&gt;=当前日期
2、添加一个审核状态采购计划（物料信息与合同中一致、计划日期选择当前日期)</t>
  </si>
  <si>
    <t>显示合同中价格</t>
  </si>
  <si>
    <t>采购计划转采购订单-转订单功能</t>
  </si>
  <si>
    <t>拆分数量正确</t>
  </si>
  <si>
    <t xml:space="preserve">验证点：
1、拆分总数量&lt;=采购数量
2、拆分数量数据正确 </t>
  </si>
  <si>
    <t>采购订单查询</t>
  </si>
  <si>
    <t>采购订单页面展示正确</t>
  </si>
  <si>
    <t>1、打开采购订单页面
2、观察页面结果</t>
  </si>
  <si>
    <t xml:space="preserve">1、页面展示与图片一致
2、默认展示所有维护数据
3、翻页正确
4、采购订单号项显示为超链接
5、页面属性包含
</t>
  </si>
  <si>
    <t>查询功能确认</t>
  </si>
  <si>
    <t>1、输入相应查询条件，点击查询按钮</t>
  </si>
  <si>
    <t>1、查询出所有符合条件的记录</t>
  </si>
  <si>
    <t>直接点击查询按钮</t>
  </si>
  <si>
    <t>1、不输入任何内容点击查询按钮</t>
  </si>
  <si>
    <t>1、显示所有的退货订单</t>
  </si>
  <si>
    <t>重置动作确认</t>
  </si>
  <si>
    <t>1、输入查询条件，点击重置</t>
  </si>
  <si>
    <t>1、清空所有的查询条件内容</t>
  </si>
  <si>
    <t>1、选项内容正确，符合要求</t>
  </si>
  <si>
    <t>点击【采购订单号】打开采购详情页正确</t>
  </si>
  <si>
    <t>新增采购订单数据</t>
  </si>
  <si>
    <t>点击列表中采购订单号</t>
  </si>
  <si>
    <t>打开该采购订单详情页</t>
  </si>
  <si>
    <t>准备多条采购订单数据</t>
  </si>
  <si>
    <t>选择保存状态单据，点击提交</t>
  </si>
  <si>
    <t>提交成功，订单状态为提交状态</t>
  </si>
  <si>
    <t>选择保存状态单据，点击编辑</t>
  </si>
  <si>
    <t>进入编辑页面，且能编辑保存成功</t>
  </si>
  <si>
    <t>选择提交状态单据，点击【反提交】，反提交成功，单据显示保存状态</t>
  </si>
  <si>
    <t>准备多条提交状态采购订单数据</t>
  </si>
  <si>
    <t>1、勾选一条采购订单（测试多条）
2、点击【反提交】
3、观察单据状态</t>
  </si>
  <si>
    <t>单据为保存状态</t>
  </si>
  <si>
    <t>有下游单据 无法【反提交】</t>
  </si>
  <si>
    <t>1、新增一条提交状态 采购订单
2、操作该订单 发送通知收货功能
3、发送通知收货成功后，选择该订单 点击【反提交】</t>
  </si>
  <si>
    <t>无法反提交提示用户 有下游单据</t>
  </si>
  <si>
    <t>下游单据删除或者作废后，可以【反提交】</t>
  </si>
  <si>
    <t>1、新增一条提交状态 采购订单
2、操作该订单 发送通知收货功能
3、发送通知收货成功后，删除或者作废 通知收货单据
4、选择该订单，点击【反提交】</t>
  </si>
  <si>
    <t>反提交成功</t>
  </si>
  <si>
    <t>选择提交状态单据（单条），点击【通知收货】，打开收货通知单 编辑页</t>
  </si>
  <si>
    <t>1、勾选一条采购订单（测试多条）
2、点击【通知收货】
3、观察结果</t>
  </si>
  <si>
    <t>跳转到该采购订单的收货单编辑界面</t>
  </si>
  <si>
    <t>保存状态单据，点击【通知收货】，操作失败，提示用户需要提交</t>
  </si>
  <si>
    <t>1、添加一条保存状态的采购订单数据
2、查询列表中勾选该采购订单
3、点击【通知收货】</t>
  </si>
  <si>
    <t>提示用户错误信息,无法提交</t>
  </si>
  <si>
    <t>勾选多条采购订单（提交状态），点击【通知收货】，对应生成多条收货通知单</t>
  </si>
  <si>
    <t>1、添加多条提交状态的采购订单
2、查询列表页勾选添加的订单
3、点击【通知收货】</t>
  </si>
  <si>
    <t>操作成功，生成多条对应的收货通知单</t>
  </si>
  <si>
    <t>勾选多条采购订单（提交、保存状态），点击【通知收货】，操作失败</t>
  </si>
  <si>
    <t>1、添加多条包含（提交、保存）状态的采购订单
2、查询列表页勾选添加的订单
3、点击【通知收货】</t>
  </si>
  <si>
    <t>提交状态单据，点击【关闭】，关闭成功，订单状态改为关闭</t>
  </si>
  <si>
    <t>1、添加一条提交状态的采购订单
2、查询列表中 勾选该订单
3、点击【关闭】按钮</t>
  </si>
  <si>
    <t>提示用户关只有审核通过或收货状态的采购订单才能关闭.</t>
  </si>
  <si>
    <t>保存状态单据，点击【关闭】，操作失败，提示用户错误信息</t>
  </si>
  <si>
    <t>1、添加一条保存状态采购订单
2、查询列表中 勾选该订单
3、点击【关闭】按钮</t>
  </si>
  <si>
    <t>无法关闭，提示用户只有审核通过或收货状态的采购订单才能关闭.</t>
  </si>
  <si>
    <t>勾选多条单据，点击【关闭】，操作失败，提示用户错误信息</t>
  </si>
  <si>
    <t>1、添加多条采购订单数据
2、勾选多条采购订单数据
3、点击【关闭】</t>
  </si>
  <si>
    <t>操作失败，提示用户只有审核通过或收货状态的采购订单才能关闭.</t>
  </si>
  <si>
    <t>保存状态单据，点击【作废】，作废成功，订单状态改为作废</t>
  </si>
  <si>
    <t>1、添加一条保存状态采购订单
2、查询列表中 勾选该订单
3、点击【作废】按钮</t>
  </si>
  <si>
    <t>提示用户作废成功，订单状态改为作废</t>
  </si>
  <si>
    <t>1、添加一条提交状态采购订单
2、查询列表中 勾选该订单
3、点击【作废】按钮</t>
  </si>
  <si>
    <t>无法关闭，提示用户错误信息，订单状态为保存状态</t>
  </si>
  <si>
    <t>1、添加多条采购订单数据
2、勾选多条采购订单数据
3、点击【作废】</t>
  </si>
  <si>
    <t>全部为保存状态操作成功否则操作失败，提示用户错误信息</t>
  </si>
  <si>
    <t>采购订单新增</t>
  </si>
  <si>
    <t>采购订单页面，点击【新增】，页面展示为采购订单新增页</t>
  </si>
  <si>
    <t>1、采购订单页点击【新增】按钮
2、观察结果</t>
  </si>
  <si>
    <t xml:space="preserve">
1、默认没有数据展示
2、显示保存、提交、返回 按钮
3、业务状态显示默认为：未收货
4、订单日期默认为系统登录日期
5、自动生成订单号</t>
  </si>
  <si>
    <t>新增按钮去掉</t>
  </si>
  <si>
    <t>新增多条数据，订单号递增，不重复</t>
  </si>
  <si>
    <t>1、点击新增多条数据
2、查看订单号</t>
  </si>
  <si>
    <t>订单号递增不重复</t>
  </si>
  <si>
    <t>新增页面下拉框展示数据正确</t>
  </si>
  <si>
    <t>查看下拉框选项</t>
  </si>
  <si>
    <t>1、来源单据：</t>
  </si>
  <si>
    <t>页面中不可维护项展示正确</t>
  </si>
  <si>
    <t xml:space="preserve">1、检查页面中下列项不可以维护编辑
</t>
  </si>
  <si>
    <t>无法编辑</t>
  </si>
  <si>
    <t>选择不同币别，汇率展示正确</t>
  </si>
  <si>
    <t>1、选择不同币别</t>
  </si>
  <si>
    <t>对应显示汇率正确</t>
  </si>
  <si>
    <t>通过选择/输入物料编码，物料信息显示正确</t>
  </si>
  <si>
    <t>订单新增页</t>
  </si>
  <si>
    <t>1、选择/输入一个已有物料编码
2、观察结果</t>
  </si>
  <si>
    <t>展示数据正确</t>
  </si>
  <si>
    <t>税率显示正确</t>
  </si>
  <si>
    <t>1、选择多个不同税率的物料
2、观察结果</t>
  </si>
  <si>
    <t>金额计算正确</t>
  </si>
  <si>
    <t>金额=数量*单价
1、选择一个物料，输入多个数量进行验证
验证到小数点后2位</t>
  </si>
  <si>
    <t>税额计算正确</t>
  </si>
  <si>
    <t>税额=单价*税率
1、选择一个含税物料，查看税额
验证到小数点后2位</t>
  </si>
  <si>
    <t>价税合计计算正确</t>
  </si>
  <si>
    <t>价税合计=金额+税额
1、选择一个含税物料 查看价税合计
验证到小数点后2位</t>
  </si>
  <si>
    <t>含税单价计算正确</t>
  </si>
  <si>
    <t>含税单价=单价+单价*税率
1、选择一个含税物料 查看含税单价
验证到小数点后2位</t>
  </si>
  <si>
    <t>1、正确填写必填项（添加一个物料数据）
订单类型、采购订单号客户、门店、部门、人员、订单日期、业务状态、单据状态、币别、汇率、物料编码、物料名称、需求数量、数量、可用量、收货仓库、单价
2、点击【保存】
3、观察结果</t>
  </si>
  <si>
    <t>1、提示保存成功
2、采购订单页面显示该数据与填写一致，状态为保存状态，渠道为分销</t>
  </si>
  <si>
    <t>填写所有项，保存数据成功（多个物料）</t>
  </si>
  <si>
    <t>1、填写所有项（添加多个物料数据）
2、点击【保存】
3、观察结果</t>
  </si>
  <si>
    <t>不保存，直接点击【提交】，提交成功，订单状态显示提交状态</t>
  </si>
  <si>
    <t>1、打开采购新增页面
2、正确填写必填项数据
3、点击【提交】</t>
  </si>
  <si>
    <t>1、部分必填项不填写
测试点：1种必填项不填（每一个必填项都需要测试），其他必填项全填、填写多个必填项，其余必填项不填写
必填项：订单类型、采购订单号客户、门店、部门、人员、订单日期、业务状态、单据状态、币别、汇率、物料编码、物料名称、需求数量、数量、可用量、收货仓库、单价
2、点击【保存】</t>
  </si>
  <si>
    <t>填写数量大于可用量，无法保存</t>
  </si>
  <si>
    <t>1、数量填写大于可用量，其他必填项正确填写
2、点击【保存】</t>
  </si>
  <si>
    <t>无法保存 提示用户错误信息</t>
  </si>
  <si>
    <t xml:space="preserve">采购数量为0，无法保存
</t>
  </si>
  <si>
    <t>1、采购数量输入0
2、点击【保存】</t>
  </si>
  <si>
    <t>无法保存，提示用户没有采购数量</t>
  </si>
  <si>
    <t>填写完数据点击【返回】，填写数据不保存，返回采购订单页</t>
  </si>
  <si>
    <t>展示采购订单页面，填写数据不保存</t>
  </si>
  <si>
    <t>选择多张订单（订单中包含生成出库单和没有生成出库单) 无法反提交</t>
  </si>
  <si>
    <t>提交多张订单，其中一张订单生成出库单</t>
  </si>
  <si>
    <t>1、选择这些订单 点击【反提交】</t>
  </si>
  <si>
    <t>提示用户相关信息，无法提交</t>
  </si>
  <si>
    <t>点击【新增行】，物料信息自增一行</t>
  </si>
  <si>
    <t>1、点击【新增行】
2、观察结果</t>
  </si>
  <si>
    <t>物料自增一行</t>
  </si>
  <si>
    <t>采购订单编辑</t>
  </si>
  <si>
    <t>点击采购订单号，打开该采购订单详情页，内容信息正确</t>
  </si>
  <si>
    <t>1、点击该采购订单号
2、观察打开页面内容信息</t>
  </si>
  <si>
    <t>1、内容显示与新增数据信息一致
2、保存和提交状态都选择</t>
  </si>
  <si>
    <t>勾选采购订单号，打开该采购订单编辑页，内容信息正确（保存状态订单）</t>
  </si>
  <si>
    <t>新增一条保存状态的采购订单</t>
  </si>
  <si>
    <t>1、勾选该采购订单，点击“修改”
2、观察打开页面内容信息</t>
  </si>
  <si>
    <t>勾选采购订单号，打开该采购订单编辑页，内容信息正确（提交状态订单）</t>
  </si>
  <si>
    <t>新增一条提交状态的采购订单</t>
  </si>
  <si>
    <t>【提交状态】采购订单不可以修改内容</t>
  </si>
  <si>
    <t>新增采购订单数据为提交状态</t>
  </si>
  <si>
    <t>1、设置该订单为 提交状态
2、打开该订单编辑页面观察</t>
  </si>
  <si>
    <t>该订单不可以编辑</t>
  </si>
  <si>
    <t>采购订单反提交后可以修改该订单内容</t>
  </si>
  <si>
    <t xml:space="preserve">新增采购订单数据为提交状态
</t>
  </si>
  <si>
    <t>修改一条采购订单信息保存后显示修改后数据</t>
  </si>
  <si>
    <t>新增采购订单数据为保存状态</t>
  </si>
  <si>
    <t>1、打开该采购订单编辑页
2、修改该采购订单内所有内容
3、点击【保存】</t>
  </si>
  <si>
    <t>1、保存成功
2、采购订单查询页面展示修改后数据
3、该数据显示为修改后内容</t>
  </si>
  <si>
    <t>1、打开该采购订单编辑页
2、修改内容为只填必填项
3、点击【保存】</t>
  </si>
  <si>
    <t>1、打开该采购订单编辑页
2、清空所有数据
3、点击【保存】</t>
  </si>
  <si>
    <t>1、打开该采购订单编辑页
2、不填必填项，其他全填
3、点击【保存】</t>
  </si>
  <si>
    <t>1、打开该采购订单编辑页
2、部分必填项不填写
测试点：1种必填项不填（每一个必填项都需要测试），其他必填项全填、填写多个必填项，其余必填项不填写
必填项：订单类型、采购订单号客户、门店、部门、人员、订单日期、业务状态、单据状态、币别、汇率、物料编码、物料名称、需求数量、数量、可用量、收货仓库、单价
3、点击【保存】</t>
  </si>
  <si>
    <t>审核发货动作确认</t>
  </si>
  <si>
    <t>一级审批通过动作确认</t>
  </si>
  <si>
    <t>1、提交状态的订单点击一级审核，并通过</t>
  </si>
  <si>
    <t>1、进入审核页面，审核通过后状态为一级审核</t>
  </si>
  <si>
    <t>一级审核驳回动作确认</t>
  </si>
  <si>
    <t>1、提交状态订单点击一级审核，并驳回</t>
  </si>
  <si>
    <t>1、进入审核页面，审核驳回后状态为审核驳回</t>
  </si>
  <si>
    <t>二级审批通过动作确认</t>
  </si>
  <si>
    <t>1、一级审核通过状态的订单点击一级审核，并通过</t>
  </si>
  <si>
    <t>二级审批驳回动作确认</t>
  </si>
  <si>
    <t>1、一级审核通过状态订单点击一级审核，并驳回</t>
  </si>
  <si>
    <t>分批发货动作确认</t>
  </si>
  <si>
    <t>1、二级审核通过状态订单点击分批发货</t>
  </si>
  <si>
    <t>进入分批发货页面，发货数量可编辑</t>
  </si>
  <si>
    <t>分批发货流程确认</t>
  </si>
  <si>
    <t>1、二级审核通过状态订单点击分批发货
2、编辑发货数量后点击发货</t>
  </si>
  <si>
    <t>进入分批发货页面，发货数量可编辑，
对应生成收货通知单，通知单收货数量证券</t>
  </si>
  <si>
    <t>批量整单发货动作确认</t>
  </si>
  <si>
    <t>1、二级审核通过状态订单点击批量整单收货按钮</t>
  </si>
  <si>
    <t>1、提示操作成功，对应生成收货通知单，收货数量正确</t>
  </si>
  <si>
    <t>打印动作确认</t>
  </si>
  <si>
    <t>1、勾选一条或多条记录点击打印按钮</t>
  </si>
  <si>
    <t>1、弹出文件下载保存提示，保存后打开记录内容正确</t>
  </si>
  <si>
    <t>直送采购订单提交操作</t>
  </si>
  <si>
    <t>1、只能保存状态直接点击提交按钮</t>
  </si>
  <si>
    <t>1、只有配送的订单才能直接提交，直送订单请进编辑提交
2、进入编辑页面点击提交，提交成功</t>
  </si>
  <si>
    <t>第3轮测试执行结果</t>
  </si>
  <si>
    <t>第4轮测试执行结果</t>
  </si>
  <si>
    <t>退货订单查询页面</t>
  </si>
  <si>
    <t>SCM_TH_List_001</t>
  </si>
  <si>
    <t>退货订单页面展示正确</t>
  </si>
  <si>
    <t>1、打开退货订单页面
2、观察页面结果</t>
  </si>
  <si>
    <t>1、默认展示所有维护数据
2、翻页正确
3、页面属性包含
退货类型、退货申请单号、退货客户、源销售入库单号、部门、销售人员
单据日期、退货单状态、</t>
  </si>
  <si>
    <t>1、显示正确</t>
  </si>
  <si>
    <t>准备多条退货订单数据</t>
  </si>
  <si>
    <t>保存状态退货订单，点击【作废】，作废功能正确</t>
  </si>
  <si>
    <t>新增保存状态退货订单</t>
  </si>
  <si>
    <t>1、勾选该订单
2、点击【作废】</t>
  </si>
  <si>
    <t>作废成功，列表中该订单不存在</t>
  </si>
  <si>
    <t>多条订单，点击【作废】 无法作废，提示用户无法多选</t>
  </si>
  <si>
    <t>新增多条退货订单</t>
  </si>
  <si>
    <t>1、勾选多条保存状态订单
2、点击【作废】</t>
  </si>
  <si>
    <t>提交状态退货订单，无法作废</t>
  </si>
  <si>
    <t>新增提交状态订单</t>
  </si>
  <si>
    <t>无法作废，提示用户信息</t>
  </si>
  <si>
    <t>审核状态退货订单，无法作废</t>
  </si>
  <si>
    <t>新增审核状态订单</t>
  </si>
  <si>
    <t>不勾选任何订单，点击【作废】 ，提示用户勾选单据</t>
  </si>
  <si>
    <t>1、不勾选任何单据，点击【作废】</t>
  </si>
  <si>
    <t>提示用户请勾选单据</t>
  </si>
  <si>
    <t>选择一条记录点击【订单号超链接】，显示该记录详情信息</t>
  </si>
  <si>
    <t xml:space="preserve">
1、点击【订单号超链接】</t>
  </si>
  <si>
    <t>页面展示该数据详情信息，不可编辑</t>
  </si>
  <si>
    <t>选择一条记录点击【编辑】，打开编辑页面，可以编辑</t>
  </si>
  <si>
    <t>1、勾选一条记录
2、点击【编辑】</t>
  </si>
  <si>
    <t>打开该条记录编辑页面，只有保存状态能保存</t>
  </si>
  <si>
    <t>选择多条记录点击【编辑】，提示用户无法多选</t>
  </si>
  <si>
    <t>1、勾选多条记录
2、点击【编辑】</t>
  </si>
  <si>
    <t>提示用户无法多选</t>
  </si>
  <si>
    <t>不勾选，点击【编辑】，提示用户请勾选记录</t>
  </si>
  <si>
    <t>1、不勾选记录，点击【编辑】</t>
  </si>
  <si>
    <t>提示用户请勾选记录</t>
  </si>
  <si>
    <t>提交动作确认</t>
  </si>
  <si>
    <t>1、勾选一条或多条保存状态的记录点击提交按钮</t>
  </si>
  <si>
    <t>1、提交成功，状态变为提交状态</t>
  </si>
  <si>
    <t>反提交动作确认</t>
  </si>
  <si>
    <t>1、选择一条或多条提交状态的记录点击反提交</t>
  </si>
  <si>
    <t>反提交成功，状态变为保存状态</t>
  </si>
  <si>
    <t>审核功能确认</t>
  </si>
  <si>
    <t>1、勾选一条或多条提交状态的点击审核</t>
  </si>
  <si>
    <t>1、进入审核页面，其他状态的记录无法进行审核</t>
  </si>
  <si>
    <t>点击【新增】，打开退货申请单页面</t>
  </si>
  <si>
    <t>1、退货订单页点击【新增】按钮
2、观察结果</t>
  </si>
  <si>
    <t>1、退货申请单新增页面显示正确</t>
  </si>
  <si>
    <t>新增退货申请单成功动作确认</t>
  </si>
  <si>
    <t>1、点击新增按钮
2、填写表头信息
3、新增物料信息
4、点击保存</t>
  </si>
  <si>
    <t>提示操作成功，新增退货申请单成功</t>
  </si>
  <si>
    <t>新增退货申请单失败动作确认</t>
  </si>
  <si>
    <t>1、无法保存，原因：必填项未填，物料不存在出库单</t>
  </si>
  <si>
    <t>退货单新增仓库选择</t>
  </si>
  <si>
    <t>1、点击退货仓库，选择某仓库</t>
  </si>
  <si>
    <t>1、弹出仓库弹出层，仓库信息显示正确</t>
  </si>
  <si>
    <t>申请单的表头信息必填项不填</t>
  </si>
  <si>
    <t>1、点击保存报错提示必填项必须填写</t>
  </si>
  <si>
    <t>点击【新增物料】，弹出物料选择框</t>
  </si>
  <si>
    <t>1、打开新增退货申请页面
2、点击【新增物料】
3、观察页面</t>
  </si>
  <si>
    <t>弹出物料选择框</t>
  </si>
  <si>
    <t>勾选物料，点击【删除物料】，删除物料成功</t>
  </si>
  <si>
    <t>1、打开新增退货页面
2、选择一个入库单
3、勾选该入库单下物料
4、点击 【删除物料】</t>
  </si>
  <si>
    <t>该物料被删除</t>
  </si>
  <si>
    <t>不勾选物料，点击【删除物料】，提示用户请选择物料</t>
  </si>
  <si>
    <t>1、打开新增退货页面
2、选择一个入库单
3、不勾选该入库单下物料
4、点击 【删除物料】</t>
  </si>
  <si>
    <t>提示用户请选择删除物料行</t>
  </si>
  <si>
    <t>打开新增页面，退货单申请号自增生成正确</t>
  </si>
  <si>
    <t>1、退货查询列表页中，操作多次新增功能 
2、观察新增页面中 退货单号</t>
  </si>
  <si>
    <t>物料自减一行，新增的一行被作废</t>
  </si>
  <si>
    <t>含税单价取最后一次入库单单价正确</t>
  </si>
  <si>
    <t>准备一个物料含多个入库单不同价格</t>
  </si>
  <si>
    <t>1、打开新增退货单页面
2、选择该物料
3、观察价格</t>
  </si>
  <si>
    <t>取最后一次保存的入库单价格</t>
  </si>
  <si>
    <t>退货金额显示正确</t>
  </si>
  <si>
    <t>添加一个入库单</t>
  </si>
  <si>
    <t>1、打开新增退货申请单，选择该入库单
2、物料明细中输入退货数量
3、观察退货金额</t>
  </si>
  <si>
    <t>退货金额=含税单价*退货数量</t>
  </si>
  <si>
    <t>退货申请单保存成功（勾选一个物料）</t>
  </si>
  <si>
    <t>添加一个入库单 下有多个物料</t>
  </si>
  <si>
    <t>1、打开新增退货申请单，选择一个入库单
2、勾选一个物料
3、其他必填项正确填写
4、点击“保存”</t>
  </si>
  <si>
    <t>保存成功，返回退货查询单页面 显示该数据</t>
  </si>
  <si>
    <t>退货申请单保存成功（勾选多个物料）</t>
  </si>
  <si>
    <t>1、打开新增退货申请单，选择一个入库单
2、勾选多个物料
3、其他必填项正确填写
4、点击“保存”</t>
  </si>
  <si>
    <t>退货申请单保存成功（退货数量为0）</t>
  </si>
  <si>
    <t>1、打开新增退货申请单，选择一个入库单
2、退货数量输入 0
3、其他必填项正确填写
4、点击“保存”</t>
  </si>
  <si>
    <t>退货申请单无法保存（不勾选物料）</t>
  </si>
  <si>
    <t>1、打开新增退货申请单，选择添加的入库单
2、不勾选物料
3、其他必填项正确填写
4、点击“保存”</t>
  </si>
  <si>
    <t>无法保存提示用户勾选物料</t>
  </si>
  <si>
    <t>退货申请单无法保存（不填必填项）</t>
  </si>
  <si>
    <t>1、打开新增退货申请单，选择一个入库单
2、必填项不填
必填项包含：退货数量、退货单日期
3、非必填项都填写
4、点击“保存”</t>
  </si>
  <si>
    <t>无法保存</t>
  </si>
  <si>
    <t>退货申请单直接提交成功（勾选一个物料）</t>
  </si>
  <si>
    <t>1、打开新增退货申请单，选择一个入库单
2、勾选一个物料
3、其他必填项正确填写
4、点击“直接提交”</t>
  </si>
  <si>
    <t>直接提交成功，返回退货查询单页面 显示该数据</t>
  </si>
  <si>
    <t>退货申请单直接提交成功（勾选多个物料）</t>
  </si>
  <si>
    <t>1、打开新增退货申请单，选择一个入库单
2、勾选多个物料
3、其他必填项正确填写
4、点击“直接提交”</t>
  </si>
  <si>
    <t>退货申请单直接提交成功（退货数量为0）</t>
  </si>
  <si>
    <t>1、打开新增退货申请单，选择一个入库单
2、退货数量输入 0
3、其他必填项正确填写
4、点击“直接提交”</t>
  </si>
  <si>
    <t>可以直接提交</t>
  </si>
  <si>
    <t>退货申请单无法直接提交（退货数量&gt;可退数量）</t>
  </si>
  <si>
    <t>1、打开新增退货申请单，选择一个入库单
2、退货数量输入 大于入库量
3、其他必填项正确填写
4、点击“直接提交”</t>
  </si>
  <si>
    <t>无法直接提交，提示用户退货数量不可以大于可退数量</t>
  </si>
  <si>
    <t>退货申请单无法直接提交（不勾选物料）</t>
  </si>
  <si>
    <t>1、打开新增退货申请单，选择添加的入库单
2、不勾选物料
3、其他必填项正确填写
4、点击“直接提交”</t>
  </si>
  <si>
    <t>无法直接提交提示用户勾选物料</t>
  </si>
  <si>
    <t>退货申请单无法直接提交（不填必填项）</t>
  </si>
  <si>
    <t>1、打开新增退货申请单，选择一个入库单
2、必填项不填
必填项包含：退货数量、退货单日期
3、非必填项都填写
4、点击“直接提交”</t>
  </si>
  <si>
    <t>无法直接提交</t>
  </si>
  <si>
    <t>退货编辑页</t>
  </si>
  <si>
    <t>勾选退货订单号，打开该退货订单编辑页，内容信息正确（保存状态订单）</t>
  </si>
  <si>
    <t>新增一条保存状态的退货订单</t>
  </si>
  <si>
    <t>1、勾选该退货订单，点击“修改”
2、观察打开页面内容信息</t>
  </si>
  <si>
    <t>勾选退货订单号，打开该退货订单编辑页，内容信息正确（提交状态订单）</t>
  </si>
  <si>
    <t>新增一条提交状态的退货订单</t>
  </si>
  <si>
    <t>【提交状态】退货订单不可以修改内容</t>
  </si>
  <si>
    <t>新增退货订单数据为提交状态</t>
  </si>
  <si>
    <t>退货订单反提交后可以修改该订单内容</t>
  </si>
  <si>
    <t xml:space="preserve">新增退货订单数据为提交状态
</t>
  </si>
  <si>
    <t>修改一条退货订单信息 点击【保存】，显示修改后数据正确</t>
  </si>
  <si>
    <t>新增退货订单数据为保存状态</t>
  </si>
  <si>
    <t>1、打开该退货订单编辑页
2、修改该退货订单内所有内容
测试点：1）新增入库单号 2）删除已有物料 3）修改物料退货数量
3、点击【保存】</t>
  </si>
  <si>
    <t>1、保存成功
2、退货订单查询页面展示修改后数据
3、该数据显示为修改后内容</t>
  </si>
  <si>
    <t>编辑数据只填必填项，可以【保存】</t>
  </si>
  <si>
    <t>1、打开该退货订单编辑页
2、修改内容为只填必填项
3、点击【保存】</t>
  </si>
  <si>
    <t>编辑数据不填任何数据，无法【保存】</t>
  </si>
  <si>
    <t>1、打开该退货订单编辑页
2、清空所有数据
3、点击【保存】</t>
  </si>
  <si>
    <t>编辑数据不填必填项，无法【保存】</t>
  </si>
  <si>
    <t>1、打开该退货订单编辑页
2、不填必填项，其他全填
3、点击【保存】</t>
  </si>
  <si>
    <t>编辑数据部分必填项不填，无法【保存】</t>
  </si>
  <si>
    <t>1、打开该退货订单编辑页
2、部分必填项不填写
测试点：1种必填项不填（每一个必填项都需要测试），其他必填项全填、填写多个必填项，其余必填项不填写
必填项：订单类型、退货订单号客户、门店、部门、人员、订单日期、业务状态、单据状态、币别、汇率、物料编码、物料名称、需求数量、数量、可用量、收货仓库、单价
3、点击【保存】</t>
  </si>
  <si>
    <t>修改一条退货订单信息，点击【提交】显示修改后数据正确</t>
  </si>
  <si>
    <t>1、打开该退货订单编辑页
2、修改该退货订单内所有内容
测试点：1）新增入库单号 2）删除已有物料 3）修改物料退货数量
3、点击【提交】</t>
  </si>
  <si>
    <t>1、提交成功
2、退货订单查询页面展示修改后数据
3、该数据显示为修改后内容</t>
  </si>
  <si>
    <t>编辑数据只填必填项，可以【提交】</t>
  </si>
  <si>
    <t>1、打开该退货订单编辑页
2、修改内容为只填必填项
3、点击【提交】</t>
  </si>
  <si>
    <t>提交成功</t>
  </si>
  <si>
    <t>编辑数据不填任何数据，无法【提交】</t>
  </si>
  <si>
    <t>1、打开该退货订单编辑页
2、清空所有数据
3、点击【提交】</t>
  </si>
  <si>
    <t>无法提交提示用户输入信息</t>
  </si>
  <si>
    <t>编辑数据不填必填项，无法【提交】</t>
  </si>
  <si>
    <t>1、打开该退货订单编辑页
2、不填必填项，其他全填
3、点击【提交】</t>
  </si>
  <si>
    <t>无法提交提示用户输入必填项</t>
  </si>
  <si>
    <t>编辑数据部分必填项不填，无法【提交】</t>
  </si>
  <si>
    <t>1、打开该退货订单编辑页
2、部分必填项不填写
测试点：1种必填项不填（每一个必填项都需要测试），其他必填项全填、填写多个必填项，其余必填项不填写
必填项：订单类型、退货订单号客户、门店、部门、人员、订单日期、业务状态、单据状态、币别、汇率、物料编码、物料名称、需求数量、数量、可用量、收货仓库、单价
3、点击【提交】</t>
  </si>
  <si>
    <t>无法提交提示用户错误信息</t>
  </si>
  <si>
    <t>打开采购管理-采购索赔管理</t>
  </si>
  <si>
    <t>输入采购索赔单号，点查询</t>
  </si>
  <si>
    <t>查出正确内容</t>
  </si>
  <si>
    <t>不输入任何内容点击查询</t>
  </si>
  <si>
    <t>输入不存在的采购索赔单号，点查询</t>
  </si>
  <si>
    <t>查询内容为空</t>
  </si>
  <si>
    <t>输入不存在的供应商编码，点查询</t>
  </si>
  <si>
    <t>无法输入，弹窗模式</t>
  </si>
  <si>
    <t>输入不存在的供应商名称，点查询</t>
  </si>
  <si>
    <t>输入索赔日期“2016-2-1”到“2016-2-28”，点查询</t>
  </si>
  <si>
    <t>输入索赔日期“2016-3-1”到“2016-2-29”，点查询</t>
  </si>
  <si>
    <t>无法输入不正常的日期</t>
  </si>
  <si>
    <t>输入索赔日期左边“2016-2-1”，点查询</t>
  </si>
  <si>
    <t>输入索赔日期右边“2016-2-2”，点查询</t>
  </si>
  <si>
    <t>弹出新增窗口</t>
  </si>
  <si>
    <t>打开采购管理-采购索赔管理，点新增</t>
  </si>
  <si>
    <t>返回原来查询页面默认条件且查询出所有内容</t>
  </si>
  <si>
    <t>不输入索赔单号，点保存</t>
  </si>
  <si>
    <t>系统自动生成，无法修改</t>
  </si>
  <si>
    <t>不输入供应商，点保存</t>
  </si>
  <si>
    <t>不输入仓库，点保存</t>
  </si>
  <si>
    <t>不输入索赔日期，点保存</t>
  </si>
  <si>
    <t>不输入是否需要第三方鉴定，点保存</t>
  </si>
  <si>
    <t>选择需要第三方鉴定，不输入第三方机构，点保存</t>
  </si>
  <si>
    <t>选择需要第三方鉴定，不输入第三方机构地址，点保存</t>
  </si>
  <si>
    <t>不输入供应商是否需要返旧件，点保存</t>
  </si>
  <si>
    <t>输入供应商是否需要返旧件，不输入供应商返旧件地址，点保存</t>
  </si>
  <si>
    <t>不新增物料，点保存</t>
  </si>
  <si>
    <t>新增物料后，不输入索赔数量，点保存</t>
  </si>
  <si>
    <t>默认显示0，保存也显示0</t>
  </si>
  <si>
    <t>输入几个物料后，点全选勾选，删除</t>
  </si>
  <si>
    <t>物料成功删除</t>
  </si>
  <si>
    <t>输入几个物料后，选择某一天，点删除</t>
  </si>
  <si>
    <t>被选择物料成功删除</t>
  </si>
  <si>
    <t>输入几个物料后，保存</t>
  </si>
  <si>
    <t>成功保存</t>
  </si>
  <si>
    <t>输入物料的数量为0，点保存</t>
  </si>
  <si>
    <t>提示数量不为零；</t>
  </si>
  <si>
    <t>采购索赔单生成正确</t>
  </si>
  <si>
    <t>销售转采购索赔单编辑</t>
  </si>
  <si>
    <t>能编辑索赔数量</t>
  </si>
  <si>
    <t>打开采购管理-采购索赔管理，选择某条数据</t>
  </si>
  <si>
    <t>可以编辑的页面</t>
  </si>
  <si>
    <t>打开采购管理-采购索赔管理，选择某条数据，点编辑</t>
  </si>
  <si>
    <t>修改索赔申请单，点保存</t>
  </si>
  <si>
    <t>修改供应商编码，点保存</t>
  </si>
  <si>
    <t>可以修改</t>
  </si>
  <si>
    <t>修改供应商名称，点保存</t>
  </si>
  <si>
    <t>只读，无法修改，根据编码带出</t>
  </si>
  <si>
    <t>输入几个物料后，选择某一条，点删除</t>
  </si>
  <si>
    <t>添加几个物料后，保存</t>
  </si>
  <si>
    <t>提示成功保存</t>
  </si>
  <si>
    <t>在明细页面，点提交</t>
  </si>
  <si>
    <t>在明细页面，点返回</t>
  </si>
  <si>
    <t>返回到原来查询页面，查询出之前查询条件的内容</t>
  </si>
  <si>
    <t>点删除</t>
  </si>
  <si>
    <t>点删除并取消</t>
  </si>
  <si>
    <t>点删除并确认</t>
  </si>
  <si>
    <t>选择提交的数据，点击第三方鉴定发货通知</t>
  </si>
  <si>
    <t>跳转到发货通知的页面</t>
  </si>
  <si>
    <t>第三方鉴定发货通知</t>
  </si>
  <si>
    <t>删除发货通知内的数量，默认为0，点发货</t>
  </si>
  <si>
    <t>发货总数，点发货</t>
  </si>
  <si>
    <t>发货成功，且数量在结果内显示正确</t>
  </si>
  <si>
    <t>发货一部分，点发货</t>
  </si>
  <si>
    <t>提示无发货数量可以发货</t>
  </si>
  <si>
    <t>另外选一条提交的数据，发货一部分</t>
  </si>
  <si>
    <t>第三方鉴定收货通知</t>
  </si>
  <si>
    <t>选择一条已经第三方发货的数据，点击第三方鉴定收货通知</t>
  </si>
  <si>
    <t>删除收货通知内的数量，默认为0，点发货</t>
  </si>
  <si>
    <t>收货货总数，点收货</t>
  </si>
  <si>
    <t>发收成功，且数量在结果内显示正确</t>
  </si>
  <si>
    <t>收货一部分，点收货</t>
  </si>
  <si>
    <t>提示无收货数量可以发货</t>
  </si>
  <si>
    <t>另外选一条提交的数据，收货一部分</t>
  </si>
  <si>
    <t>收货成功，且数量在结果内显示正确</t>
  </si>
  <si>
    <t>供应商发货通知</t>
  </si>
  <si>
    <t>选择提交的数据，点击供应商旧件召回发货通知</t>
  </si>
  <si>
    <t>供应商收货通知</t>
  </si>
  <si>
    <t>选择提交的数据，点击供应商旧件退回收货通知</t>
  </si>
  <si>
    <t>采购员赔付功能</t>
  </si>
  <si>
    <t>选择已反馈的数据，点财务审核</t>
  </si>
  <si>
    <t>不填写任何内容，直接点审核确定按钮</t>
  </si>
  <si>
    <t>提示审核结果不为空</t>
  </si>
  <si>
    <t>输入大量审核意见，点确定</t>
  </si>
  <si>
    <t>提示审核内容过多</t>
  </si>
  <si>
    <t>选择审核通过，点确定</t>
  </si>
  <si>
    <t>提示审核成功</t>
  </si>
  <si>
    <t>选择审核驳回，不填写内容，点确定</t>
  </si>
  <si>
    <t>提示驳回内容不为空</t>
  </si>
  <si>
    <t>选择审核驳回，输入审核理由，点确定</t>
  </si>
  <si>
    <t>返回到查询页面，保留之前的查询记录</t>
  </si>
  <si>
    <t>选择已提交状态的数据</t>
  </si>
  <si>
    <t>选择已提交的数据，点反提交</t>
  </si>
  <si>
    <t>状态变为保存</t>
  </si>
  <si>
    <t>选择进行过已经进行过第三方或者供应商收发货的已提交状态数据，点反提交</t>
  </si>
  <si>
    <t>提示数据已经进行过第三方或者供应商收发货，无法回退</t>
  </si>
  <si>
    <t>采购索赔优化</t>
  </si>
  <si>
    <t>采购再索赔全赔钱赔钱数量自动带入计划数量，可手工修改</t>
  </si>
  <si>
    <t>新增一张索赔单提交状态</t>
  </si>
  <si>
    <t>填写采购员赔付结果，填写赔付金额</t>
  </si>
  <si>
    <t>数量根据填写的金额/含税单价计算出</t>
  </si>
  <si>
    <t>新增一张索赔单提交状态，填写采购员赔付结果，填写赔付金额</t>
  </si>
  <si>
    <t>不会产生入库通知单，且金额有正常赔付</t>
  </si>
  <si>
    <t>审核驳回</t>
  </si>
  <si>
    <t>返回到待重新反馈的状态，金额等需要重新填写</t>
  </si>
  <si>
    <t>采购返利单查询</t>
  </si>
  <si>
    <t>CGFL-001</t>
  </si>
  <si>
    <t>返利单页面展示正确</t>
  </si>
  <si>
    <t>1、打开返利单页面
2、观察页面结果</t>
  </si>
  <si>
    <t>1、页面展示与图片一致
2、默认展示所有维护数据
3、翻页正确
4、页面属性包含</t>
  </si>
  <si>
    <t>CGFL-002</t>
  </si>
  <si>
    <t>1、渠道：车享家、分销、好途邦
2、订单状态：保存、提交、已审批，审核驳回</t>
  </si>
  <si>
    <t>CGFL-003</t>
  </si>
  <si>
    <t>准备多条返利单数据</t>
  </si>
  <si>
    <t>CGFL-004</t>
  </si>
  <si>
    <t>提交状态单据，点击【审核】，打开审核页面</t>
  </si>
  <si>
    <t>添加一条提交状态返利单</t>
  </si>
  <si>
    <t>1、勾选该返利单
2、点击 审核</t>
  </si>
  <si>
    <t>打开审核页面</t>
  </si>
  <si>
    <t>CGFL-005</t>
  </si>
  <si>
    <t>审核页面中，点击【审核】按钮，审核通过，返利单状态变为审核，返利总金额增加</t>
  </si>
  <si>
    <t>1、勾选上条用例中提交状态返利单
2、点击审核
3、在审核页面中 点击【审核】</t>
  </si>
  <si>
    <t>审核通过，返利单状态显示为审核</t>
  </si>
  <si>
    <t>CGFL-006</t>
  </si>
  <si>
    <t>审核页面中，点击【返回】按钮，返利单状态不变，返利总金额不增加</t>
  </si>
  <si>
    <t>1、提交状态点击审核，进入审核页面点击返回按钮</t>
  </si>
  <si>
    <t>1、取消审核</t>
  </si>
  <si>
    <t>CGFL-007</t>
  </si>
  <si>
    <t>保存状态单据，无法【审核】</t>
  </si>
  <si>
    <t>添加一条保存状态返利单</t>
  </si>
  <si>
    <t>提示用户先提交</t>
  </si>
  <si>
    <t>CGFL-008</t>
  </si>
  <si>
    <t>保存状态单据，点击【作废】，作废成功，订单被删除</t>
  </si>
  <si>
    <t>1、添加一条保存状返利单
2、查询列表中 勾选该返利单
3、点击【作废】按钮</t>
  </si>
  <si>
    <t>提示用户作废成功，返利单状态改为作废</t>
  </si>
  <si>
    <t>CGFL-009</t>
  </si>
  <si>
    <t>1、添加一条提交状态返利单
2、查询列表中 勾选返利单
3、点击【作废】按钮</t>
  </si>
  <si>
    <t>无法关闭，提示用户错误信息，返利单为提交状态（返利单号PCRN160615000003已提交或已审批返利,不能删除）</t>
  </si>
  <si>
    <t>CGFL-010</t>
  </si>
  <si>
    <t>审核状态单据，点击【作废】，操作失败，提示用户错误信息</t>
  </si>
  <si>
    <t>1、添加一条审核状态返利单
2、勾选该返利单
3、点击【作废】按钮</t>
  </si>
  <si>
    <t>无法关闭，提示用户错误信息，返利单为审核状态</t>
  </si>
  <si>
    <t>CGFL-011</t>
  </si>
  <si>
    <t>1、添加多条返利单数据
2、勾选多条返利单数据
3、点击【作废】</t>
  </si>
  <si>
    <t>CGFL-012</t>
  </si>
  <si>
    <t>勾选多条单据（保存状态），点击【作废】，操作成功，提示用户作废成功，单据被删除</t>
  </si>
  <si>
    <t>1、添加多条采购索赔数据（保存状态）
2、勾选多条采购索赔数据
3、点击【作废】</t>
  </si>
  <si>
    <t>单据逻辑删除，页面中不显示作废单据</t>
  </si>
  <si>
    <t>CGFL-013</t>
  </si>
  <si>
    <t>勾选多条单据（包含非保存和保存状态），点击【作废】，无法作废，提示用户错误信息</t>
  </si>
  <si>
    <t>1、添加多条采购索赔数据（非保存和保存状态）
2、勾选多条采购索赔数据
3、点击【作废】</t>
  </si>
  <si>
    <t>无法作废，提示用户错误信息</t>
  </si>
  <si>
    <t>CGFL-014</t>
  </si>
  <si>
    <t>勾选多条单据（保存状态），点击【编辑】，操作失败，提示用户错误信息</t>
  </si>
  <si>
    <t>勾选多条单据（保存状态），点击【编辑】</t>
  </si>
  <si>
    <t>CGFL-015</t>
  </si>
  <si>
    <t>勾选多条单据（保存状态），点击【审核】，操作失败，提示用户错误信息</t>
  </si>
  <si>
    <t>勾选多条单据（保存状态），点击【审核】</t>
  </si>
  <si>
    <t>采购返利单新增</t>
  </si>
  <si>
    <t>CGFL-016</t>
  </si>
  <si>
    <t>采购返利查询页面，点击【新增】，采购返利新增页面展示正确</t>
  </si>
  <si>
    <t>1、进入返利查询订单页面
2、点击【新增】
3、观察 返利单新增页面</t>
  </si>
  <si>
    <t>新增页面显示正确</t>
  </si>
  <si>
    <t>CGFL-017</t>
  </si>
  <si>
    <t>选择“币种”显示正确</t>
  </si>
  <si>
    <t>1、点击编辑币别</t>
  </si>
  <si>
    <t>显示人民币和美元两种币别，能被选中</t>
  </si>
  <si>
    <t>CGFL-018</t>
  </si>
  <si>
    <t>生效日期早于当前日期，提示用户无法保存</t>
  </si>
  <si>
    <t xml:space="preserve">
1、生效日期选择早于当前日期
2、点击【确定】</t>
  </si>
  <si>
    <t>提示用户生效日期不能早于当前日期，无法保存</t>
  </si>
  <si>
    <t>CGFL-019</t>
  </si>
  <si>
    <t>返利金额输入非数字，提示用户错误信息</t>
  </si>
  <si>
    <t>返利金额输入非数字，</t>
  </si>
  <si>
    <t>提示用户错误信息</t>
  </si>
  <si>
    <t>CGFL-020</t>
  </si>
  <si>
    <t>只填必填项，保存数据成功</t>
  </si>
  <si>
    <t>只填必填项，</t>
  </si>
  <si>
    <t>保存数据成功</t>
  </si>
  <si>
    <t>CGFL-021</t>
  </si>
  <si>
    <t>填写所有项，保存数据成功</t>
  </si>
  <si>
    <t>填写所有项，</t>
  </si>
  <si>
    <t>CGFL-022</t>
  </si>
  <si>
    <t>不填任何数据，</t>
  </si>
  <si>
    <t>CGFL-023</t>
  </si>
  <si>
    <t>只填写非必填项</t>
  </si>
  <si>
    <t>CGFL-024</t>
  </si>
  <si>
    <t>部分必填项不填</t>
  </si>
  <si>
    <t>CGFL-025</t>
  </si>
  <si>
    <t>只填必填项，提交数据成功</t>
  </si>
  <si>
    <t>提交数据成功</t>
  </si>
  <si>
    <t>CGFL-026</t>
  </si>
  <si>
    <t>填写所有项，提交数据成功</t>
  </si>
  <si>
    <t>CGFL-027</t>
  </si>
  <si>
    <t>不填任何数据，无法提交</t>
  </si>
  <si>
    <t>无法提交</t>
  </si>
  <si>
    <t>CGFL-028</t>
  </si>
  <si>
    <t>只填写非必填项，无法提交</t>
  </si>
  <si>
    <t>只填写非必填项，</t>
  </si>
  <si>
    <t>CGFL-029</t>
  </si>
  <si>
    <t>部分必填项不填，无法提交</t>
  </si>
  <si>
    <t>CGFL-030</t>
  </si>
  <si>
    <t>失效日期大于生效日期，提示用户无法保存</t>
  </si>
  <si>
    <t xml:space="preserve">
1、失效日期选择早于生效日期
2、点击【确定】</t>
  </si>
  <si>
    <t>提示用户失效日期不能早于生效日期，无法保存</t>
  </si>
  <si>
    <t>CGFL-031</t>
  </si>
  <si>
    <t>CGFL-032</t>
  </si>
  <si>
    <t>返利金额输入非数字，提示用户无法保存</t>
  </si>
  <si>
    <t>提示用户无法保存</t>
  </si>
  <si>
    <t>CGFL-033</t>
  </si>
  <si>
    <t>供应商选择时弹框内容确认</t>
  </si>
  <si>
    <t>1、点击供应商的选择按钮</t>
  </si>
  <si>
    <t>1、弹框显示供应商窗口，查询功能正常</t>
  </si>
  <si>
    <t>CGFL-034</t>
  </si>
  <si>
    <t>供应商填写</t>
  </si>
  <si>
    <t>1、填写了供应商</t>
  </si>
  <si>
    <t>该促销只有此供应商可以使用</t>
  </si>
  <si>
    <t>CGFL-035</t>
  </si>
  <si>
    <t>供应商不填写</t>
  </si>
  <si>
    <t>1、未填写供应商</t>
  </si>
  <si>
    <t>该促销适用于所有的供应商</t>
  </si>
  <si>
    <t>CGFL-036</t>
  </si>
  <si>
    <t xml:space="preserve"> 备注超长</t>
  </si>
  <si>
    <t>1、输入超长的备注点击保存</t>
  </si>
  <si>
    <t>保存失败提示备注字符超长</t>
  </si>
  <si>
    <t>CGFL-037</t>
  </si>
  <si>
    <t>填写完数据点击【返回】，填写数据不保存，返回采购索赔查询页面</t>
  </si>
  <si>
    <t>填写完数据点击【返回】，</t>
  </si>
  <si>
    <t>填写数据不保存，返回采购索赔查询页面</t>
  </si>
  <si>
    <t>返回采购返利查询页</t>
  </si>
  <si>
    <t>返利金额编辑</t>
  </si>
  <si>
    <t>CGFL-038</t>
  </si>
  <si>
    <t>新增一条返利单，查询列表页面中，勾选该返利单，点击【编辑】，打开编辑页面</t>
  </si>
  <si>
    <t>编辑页面中显示内容与保存一致</t>
  </si>
  <si>
    <t>CGFL-039</t>
  </si>
  <si>
    <t>保存状态返利单可已编辑，页面中按钮显示“提交""保存""返回"</t>
  </si>
  <si>
    <t>保存状态返利单可已编辑</t>
  </si>
  <si>
    <t>页面中按钮显示“提交""保存""返回"</t>
  </si>
  <si>
    <t>CGFL-040</t>
  </si>
  <si>
    <t>提交状态返利单不可编辑，页面中按钮显示“反提交""返回"</t>
  </si>
  <si>
    <t>提交状态返利单不可编辑，</t>
  </si>
  <si>
    <t>页面中按钮显示“反提交""返回"</t>
  </si>
  <si>
    <t>CGFL-041</t>
  </si>
  <si>
    <t>审批状态返利单不可编辑，页面中按钮显示"返回"</t>
  </si>
  <si>
    <t>审批状态返利单不可编辑，</t>
  </si>
  <si>
    <t>页面中按钮显示"返回"</t>
  </si>
  <si>
    <t>CGFL-042</t>
  </si>
  <si>
    <t xml:space="preserve">返利单（保存状态）修改数据后 点击【保存】，保存成功，记录修改后数据
</t>
  </si>
  <si>
    <t>测试点：1、增加、清空、修改输入内容2、修改选择内容</t>
  </si>
  <si>
    <t>CGFL-043</t>
  </si>
  <si>
    <t xml:space="preserve">返利单（保存状态）修改数据后 点击【提交】，提交成功，单据变为提交状态，记录修改后数据
</t>
  </si>
  <si>
    <t>测试点：1、增加、清空、修改输入内容 2、修改选择内容</t>
  </si>
  <si>
    <t>CGFL-044</t>
  </si>
  <si>
    <t xml:space="preserve">返利单（保存状态），选择客户添加物料后，点击【选择客户】按钮，弹出提示用户信息框，
</t>
  </si>
  <si>
    <t>点击"取消"，弹出框关闭</t>
  </si>
  <si>
    <t>CGFL-045</t>
  </si>
  <si>
    <t>返利单（保存状态），清空必填项数据，无法保存</t>
  </si>
  <si>
    <t>返利单（保存状态），清空必填项数据，点击保存</t>
  </si>
  <si>
    <t>CGFL-046</t>
  </si>
  <si>
    <t>返利单（保存状态），清空部分必填项，无法保存</t>
  </si>
  <si>
    <t>返利单（保存状态），清空部分必填项，点击保存</t>
  </si>
  <si>
    <t>CGFL-047</t>
  </si>
  <si>
    <t>返利单（保存状态），清空必填项数据，无法提交</t>
  </si>
  <si>
    <t>返利单（保存状态），清空必填项数据，点击提交</t>
  </si>
  <si>
    <t>CGFL-048</t>
  </si>
  <si>
    <t>返利单（保存状态），清空部分必填项，无法提交</t>
  </si>
  <si>
    <t>返利单（保存状态），清空部分必填项，点击提交</t>
  </si>
  <si>
    <t>CGFL-049</t>
  </si>
  <si>
    <t>返利单（保存状态），填写完数据点击【返回】，数据不做修改</t>
  </si>
  <si>
    <t>返利单（保存状态），填写完数据点击【返回】</t>
  </si>
  <si>
    <t>，数据不做修改</t>
  </si>
  <si>
    <t>CGFL-050</t>
  </si>
  <si>
    <t>返利单（提交状态）， 点击【反提交】，反提交成功，单据变为保存状态</t>
  </si>
  <si>
    <t>返利单（提交状态）， 点击【反提交】</t>
  </si>
  <si>
    <t>，反提交成功，单据变为保存状态</t>
  </si>
  <si>
    <t>CGFL-051</t>
  </si>
  <si>
    <t>返利单（提交状态），点击【返回】，返回到查询列表页面</t>
  </si>
  <si>
    <t>返利单（提交状态），点击【返回】，</t>
  </si>
  <si>
    <t>返回到查询列表页面</t>
  </si>
  <si>
    <t>CGFL-052</t>
  </si>
  <si>
    <t>返利单（审核状态），点击【返回】，返回到查询列表页面</t>
  </si>
  <si>
    <t>返利单（审核状态），点击【返回】，</t>
  </si>
  <si>
    <t>CGFL-053</t>
  </si>
  <si>
    <t>CGFL-054</t>
  </si>
  <si>
    <t>CGFL-055</t>
  </si>
  <si>
    <t>1、输入非数字字符</t>
  </si>
  <si>
    <t>提示输入的金额字符限制</t>
  </si>
  <si>
    <t>CGFL-056</t>
  </si>
  <si>
    <t>新增返利单数据为保存状态</t>
  </si>
  <si>
    <t>查询功能验证</t>
  </si>
  <si>
    <t>CGFL-057</t>
  </si>
  <si>
    <t>正确返利单号查询</t>
  </si>
  <si>
    <t>显示符合条件查询的数据列表</t>
  </si>
  <si>
    <t>CGFL-058</t>
  </si>
  <si>
    <t>错误返利单号查询</t>
  </si>
  <si>
    <t>CGFL-059</t>
  </si>
  <si>
    <t>返利类型查询</t>
  </si>
  <si>
    <t>CGFL-060</t>
  </si>
  <si>
    <t>返利名称查询</t>
  </si>
  <si>
    <t>CGFL-061</t>
  </si>
  <si>
    <t>生效日期查询</t>
  </si>
  <si>
    <t>CGFL-062</t>
  </si>
  <si>
    <t>渠道查询</t>
  </si>
  <si>
    <t>CGFL-063</t>
  </si>
  <si>
    <t>单据状态查询</t>
  </si>
  <si>
    <t>CGFL-064</t>
  </si>
  <si>
    <t>供应商查询</t>
  </si>
  <si>
    <t>CGFL-065</t>
  </si>
  <si>
    <t>不输入条件点查询</t>
  </si>
  <si>
    <t>CGFL-066</t>
  </si>
  <si>
    <t>组合条件点击查询</t>
  </si>
  <si>
    <t>重置功能验证</t>
  </si>
  <si>
    <t>CGFL-067</t>
  </si>
  <si>
    <t>查询条件重置</t>
  </si>
  <si>
    <t>点击重置按钮</t>
  </si>
  <si>
    <t>所有查询条件被清除</t>
  </si>
  <si>
    <t>CXJSC-5620</t>
  </si>
  <si>
    <t>促销新增页</t>
  </si>
  <si>
    <t>CGCX-001</t>
  </si>
  <si>
    <t>促销查询页面中，点击【新增】。页面展示为促销新增页</t>
  </si>
  <si>
    <t>1、打开促销查询页面
2、点击【新增】按钮</t>
  </si>
  <si>
    <t>打开促销新增页面 展示如图</t>
  </si>
  <si>
    <t>CGCX-002</t>
  </si>
  <si>
    <t>渠道选择功能确认</t>
  </si>
  <si>
    <t>1、点击渠道输入框</t>
  </si>
  <si>
    <t>下拉框中显示三种渠道</t>
  </si>
  <si>
    <t>CGCX-003</t>
  </si>
  <si>
    <t>促销类型与渠道关联功能确认</t>
  </si>
  <si>
    <t>1、不输入渠道选择促销类型</t>
  </si>
  <si>
    <t>提示需要先选择渠道</t>
  </si>
  <si>
    <t>CGCX-004</t>
  </si>
  <si>
    <t>输入部分信息后变更渠道</t>
  </si>
  <si>
    <t>1、输入部分内容后变更渠道</t>
  </si>
  <si>
    <t>提示渠道变更，内容会清除</t>
  </si>
  <si>
    <t>渠道无法变更CXJSC-4089</t>
  </si>
  <si>
    <t>CGCX-005</t>
  </si>
  <si>
    <t>促销类型选择“每买满数量赠品”，明细展示正确</t>
  </si>
  <si>
    <t>1、打开促销新增页面
2、促销类型选择“每买满数量赠品”</t>
  </si>
  <si>
    <t>促销明细展示正确 如图</t>
  </si>
  <si>
    <t>CGCX-006</t>
  </si>
  <si>
    <t>促销类型选择“买满数量折扣”，明细展示正确</t>
  </si>
  <si>
    <t>1、打开促销新增页面
2、促销类型选择“买满数量折扣”</t>
  </si>
  <si>
    <t>CGCX-007</t>
  </si>
  <si>
    <t>促销类型选择“订单每买满金额赠品”，明细展示正确</t>
  </si>
  <si>
    <t>1、打开促销新增页面
2、促销类型选择“订单每买满金额赠品”</t>
  </si>
  <si>
    <t>CGCX-008</t>
  </si>
  <si>
    <t>促销类型选择“订单买满金额折扣”，明细展示正确</t>
  </si>
  <si>
    <t>1、打开促销新增页面
2、促销类型选择“订单买满金额折扣”</t>
  </si>
  <si>
    <t>CGCX-009</t>
  </si>
  <si>
    <t>促销类型选择“订单买满数量折扣”，明细展示正确</t>
  </si>
  <si>
    <t>1、打开促销新增页面
2、促销类型选择“订单买满数量折扣”</t>
  </si>
  <si>
    <t>促销新增-公共部分</t>
  </si>
  <si>
    <t>CGCX-010</t>
  </si>
  <si>
    <t>必填项全填、选填项不填写、点击【保存】保存数据成功</t>
  </si>
  <si>
    <t>1、必填项全填 （促销条件：选择单物料
促销内容：选择单物料）
必填项：生效日期、失效日期、渠道、物料、数量
2、点击【保存】
测试点：选择不同渠道、促销名称输入中英文</t>
  </si>
  <si>
    <t>1、保存成功
2、查询列表中显示该条数据
3、数据信息与填写时一致
4、单据状态为保存</t>
  </si>
  <si>
    <t>CGCX-011</t>
  </si>
  <si>
    <t>必填项全填、选填项全填、点击【保存】保存数据成功</t>
  </si>
  <si>
    <t>1、必填项全填 （促销条件：选择多物料
促销内容：选择多物料）
2、勾选是否返利、勾选是否同时使用返利
3、点击【保存】</t>
  </si>
  <si>
    <t>CGCX-012</t>
  </si>
  <si>
    <t>不填任何数据、点击【保存】提示用户无法保存</t>
  </si>
  <si>
    <t xml:space="preserve">
1、 不填任何数据 点击【保存】</t>
  </si>
  <si>
    <t>无法提交、提示用户填写必填项</t>
  </si>
  <si>
    <t>CGCX-013</t>
  </si>
  <si>
    <t>部分必填项不填、点击【保存】提示用户无法保存</t>
  </si>
  <si>
    <t xml:space="preserve">
1、 部分必填项不填写
测试点：单个必填项不填、多个必填项不填
2、点击【保存】</t>
  </si>
  <si>
    <t>提示用户无法提交提示用户填写必填项</t>
  </si>
  <si>
    <t>CGCX-014</t>
  </si>
  <si>
    <t>促销内容中不选物料，点击【保存】提示用户无法保存</t>
  </si>
  <si>
    <t xml:space="preserve">
1、促销内容：物料不选
2、点击【保存】</t>
  </si>
  <si>
    <t>提示用户请选择物料，无法保存</t>
  </si>
  <si>
    <t>CGCX-015</t>
  </si>
  <si>
    <t>失效日期大于生效日期，点击【保存】提示用户无法提交</t>
  </si>
  <si>
    <t xml:space="preserve">
1、失效日期选择早于生效日期
2、点击【提交】</t>
  </si>
  <si>
    <t>提示用户失效日期不能早于生效日期，无法提交</t>
  </si>
  <si>
    <t>CGCX-016</t>
  </si>
  <si>
    <t>生效日期早于当前日期，点击【保存】提示用户无法提交</t>
  </si>
  <si>
    <t xml:space="preserve">
1、生效日期选择早于当前日期
2、点击【提交】</t>
  </si>
  <si>
    <t>提示用户生效日期不能早于当前日期，无法提交</t>
  </si>
  <si>
    <t>CGCX-017</t>
  </si>
  <si>
    <t>变更【促销类型】已选促销条件和促销内容清空</t>
  </si>
  <si>
    <t>1、变更促销类型</t>
  </si>
  <si>
    <t>提示类型变更清除促销内容确定后内容清除</t>
  </si>
  <si>
    <t>CGCX-018</t>
  </si>
  <si>
    <t>点击【返回】，数据不被保存、返回促销查询页面</t>
  </si>
  <si>
    <t>1、输入内容
2、点击【返回】</t>
  </si>
  <si>
    <t>数据不被保存、返回到促销查询页面</t>
  </si>
  <si>
    <t>CGCX-019</t>
  </si>
  <si>
    <t>CGCX-020</t>
  </si>
  <si>
    <t>CGCX-021</t>
  </si>
  <si>
    <t>促销新增-每买满数量赠送</t>
  </si>
  <si>
    <t>CGCX-022</t>
  </si>
  <si>
    <t>保存数据正确</t>
  </si>
  <si>
    <t>1、促销类型选择：每买满数量赠送
2、其他数据规范填写后保存</t>
  </si>
  <si>
    <t>1、保存成功，数据记录正确</t>
  </si>
  <si>
    <t>CGCX-023</t>
  </si>
  <si>
    <t>促销内容、促销条件 物料数量为0、点击【保存】 提示用户无法保存</t>
  </si>
  <si>
    <t xml:space="preserve">
1、促销内容和促销条件中物料数量输入为0
2、点击【保存】</t>
  </si>
  <si>
    <t>提示用户数量不能为0，无法保存</t>
  </si>
  <si>
    <t>CGCX-024</t>
  </si>
  <si>
    <t>促销内容、促销条件 输入不存在物料、点击【保存】 提示用户无法保存</t>
  </si>
  <si>
    <t>1、促销内容和促销条件中物料数量输入不存在物料
2、点击【保存】</t>
  </si>
  <si>
    <t>提示用户物料不存在，无法保存</t>
  </si>
  <si>
    <t>CGCX-025</t>
  </si>
  <si>
    <t>数量填写非数字，无法【保存】</t>
  </si>
  <si>
    <t>1、促销内容和促销条件中物料数量输入为非数字
2、点击【保存】</t>
  </si>
  <si>
    <t>提示用户请正确填写，无法保存</t>
  </si>
  <si>
    <t>CGCX-026</t>
  </si>
  <si>
    <t>促销内容、促销条件 物料数量为0、点击【提交】 提示用户无法提交</t>
  </si>
  <si>
    <t xml:space="preserve">
1、促销内容和促销条件中物料数量输入为0
2、点击【提交】</t>
  </si>
  <si>
    <t>提示用户数量不能为0，无法提交</t>
  </si>
  <si>
    <t>CGCX-027</t>
  </si>
  <si>
    <t>数量填写非数字，无法【提交】</t>
  </si>
  <si>
    <t>1、促销内容和促销条件中物料数量输入为非数字
2、点击【提交】</t>
  </si>
  <si>
    <t>提示用户请正确填写，无法提交</t>
  </si>
  <si>
    <t>CGCX-028</t>
  </si>
  <si>
    <t>数量位数超长</t>
  </si>
  <si>
    <t>1、输入的物料数量位数超长</t>
  </si>
  <si>
    <t>提示用户数量限制位数12位</t>
  </si>
  <si>
    <t>CGCX-029</t>
  </si>
  <si>
    <t>物料公共弹框内容动作确认</t>
  </si>
  <si>
    <t xml:space="preserve">1、点击增加物料按钮
</t>
  </si>
  <si>
    <t>弹框显示所有有效状态的物料，物料查询功能正确</t>
  </si>
  <si>
    <t>CGCX-030</t>
  </si>
  <si>
    <t>促销条件、促销内容删除物料功能正常</t>
  </si>
  <si>
    <t>1、促销内容和促销条件选择多个物料
2、进行删除物料操作</t>
  </si>
  <si>
    <t>删除物料正常</t>
  </si>
  <si>
    <t>促销新增-买满数量折扣</t>
  </si>
  <si>
    <t>CGCX-031</t>
  </si>
  <si>
    <t>1、促销类型选择：买满数量折扣
2、其他数据规范填写后保存</t>
  </si>
  <si>
    <t>1、保存成功，数据记录正确
2、数据库记录折扣: 输入值/100 例：输入17 数据库存入 0.17</t>
  </si>
  <si>
    <t>CGCX-032</t>
  </si>
  <si>
    <t>促销内容不选物料，点击【保存】提示用户无法保存</t>
  </si>
  <si>
    <t>CGCX-033</t>
  </si>
  <si>
    <t>促销内容中物料数量为0、点击【保存】 提示用户无法保存</t>
  </si>
  <si>
    <t xml:space="preserve">
1、促销条件中物料数量输入为0，折扣率输入10
2、点击【保存】</t>
  </si>
  <si>
    <t>CGCX-034</t>
  </si>
  <si>
    <t>折扣不输入、点击【保存】 提示用户无法保存</t>
  </si>
  <si>
    <t>1、促销条件中物料数量输入为1，折扣率不输入
2、点击【保存】</t>
  </si>
  <si>
    <t>提示用户请输入折扣，无法保存</t>
  </si>
  <si>
    <t>CGCX-035</t>
  </si>
  <si>
    <t>折扣输入非数字、点击【保存】提示用户无法保存</t>
  </si>
  <si>
    <t>1、折扣输入非数字
2、点击【保存】</t>
  </si>
  <si>
    <t>提示用户请输入数字，无法保存</t>
  </si>
  <si>
    <t>CGCX-036</t>
  </si>
  <si>
    <t>促销内容不选物料，点击【提交】提示用户无法提交</t>
  </si>
  <si>
    <t xml:space="preserve">
1、促销内容：物料不选
2、点击【提交】</t>
  </si>
  <si>
    <t>提示用户请选择物料，无法提交</t>
  </si>
  <si>
    <t>CGCX-037</t>
  </si>
  <si>
    <t>促销内容中物料数量为0、点击【提交】 提示用户无法提交</t>
  </si>
  <si>
    <t xml:space="preserve">
1、促销条件中物料数量输入为0，折扣率输入10
2、点击【提交】</t>
  </si>
  <si>
    <t>CGCX-038</t>
  </si>
  <si>
    <t>折扣不输入、点击【提交】 提示用户无法提交</t>
  </si>
  <si>
    <t>1、促销条件中物料数量输入为1，折扣率不输入
2、点击【提交】</t>
  </si>
  <si>
    <t>提示用户请输入折扣，无法提交</t>
  </si>
  <si>
    <t>CGCX-039</t>
  </si>
  <si>
    <t>折扣输入非数字、点击【提交】提示用户无法提交</t>
  </si>
  <si>
    <t>1、折扣输入非数字
2、点击【提交】</t>
  </si>
  <si>
    <t>提示用户请输入数字，无法提交</t>
  </si>
  <si>
    <t>CGCX-040</t>
  </si>
  <si>
    <t>数量填写非数字</t>
  </si>
  <si>
    <t>CGCX-041</t>
  </si>
  <si>
    <t>促销编辑</t>
  </si>
  <si>
    <t>CGCX-042</t>
  </si>
  <si>
    <t>保存状态，打开编辑页面、可以编辑</t>
  </si>
  <si>
    <t>添加一条未生效的促销活动</t>
  </si>
  <si>
    <t>1、打开该促销活动编辑页面
2、观察页面内属性</t>
  </si>
  <si>
    <t xml:space="preserve">页面内属性可以编辑 </t>
  </si>
  <si>
    <t>CGCX-043</t>
  </si>
  <si>
    <t>修改促销活动、点击【保存】、保存内容与修改后内容一致</t>
  </si>
  <si>
    <t>1、打开该促销活动编辑页面
2、修改内容
3、点击【保存】
测试点：修改物料数量，新增、减少物料、修改生效、失效日期、促销名称修改、修改渠道</t>
  </si>
  <si>
    <t>1、保存成功
2、数据信息与修改后内容一致</t>
  </si>
  <si>
    <t>CGCX-044</t>
  </si>
  <si>
    <t>提交状态，编辑页面不可编辑</t>
  </si>
  <si>
    <t>1、选择一条提交状态的物料，点击编辑按钮</t>
  </si>
  <si>
    <t>1、已提交的促销,不能修改请使用明细中的终止</t>
  </si>
  <si>
    <t>CGCX-045</t>
  </si>
  <si>
    <t>修改促销活动，点击【返回】，不保存数据</t>
  </si>
  <si>
    <t>1、打开该促销活动编辑页面
2、修改页面中数据
3、点击【返回】</t>
  </si>
  <si>
    <t>促销内容显示修改前内容</t>
  </si>
  <si>
    <t>CGCX-046</t>
  </si>
  <si>
    <t>编辑页面中必填项不填，无法保存</t>
  </si>
  <si>
    <t>1、打开该促销活动编辑页面
2、删除所有必填项
3、点击【保存】</t>
  </si>
  <si>
    <t>无法保存、提示用户错误信息</t>
  </si>
  <si>
    <t>CGCX-047</t>
  </si>
  <si>
    <t>促销活动在生效日期内，无法编辑</t>
  </si>
  <si>
    <t>添加一条生效的促销活动</t>
  </si>
  <si>
    <t>已终止或已生效的促销,不能修改</t>
  </si>
  <si>
    <t>CGCX-048</t>
  </si>
  <si>
    <t>审核通过，选择点击编辑</t>
  </si>
  <si>
    <t>1、编辑审核通过的促销</t>
  </si>
  <si>
    <t>促销查询页面</t>
  </si>
  <si>
    <t>CGCX-049</t>
  </si>
  <si>
    <t>促销活动保存状态，点击【作废】，促销活动被逻辑删除</t>
  </si>
  <si>
    <t>添加一条保存状态的 促销活动</t>
  </si>
  <si>
    <t>1、勾选该促销活动 点击【作废】</t>
  </si>
  <si>
    <t>该促销被逻辑删除，页面不再显示该条数据</t>
  </si>
  <si>
    <t>CGCX-050</t>
  </si>
  <si>
    <t>非保存状态促销活动，点击【作废】，无法作废</t>
  </si>
  <si>
    <t>添加一条非保存状态的 促销活动</t>
  </si>
  <si>
    <t>无法作废，提示促销SPMO160615000002已提交状态并且开始时间早于当前时间不能作废,请使用明细中的终止</t>
  </si>
  <si>
    <t>CGCX-051</t>
  </si>
  <si>
    <t>保存状态，点击【审核】，无法审核</t>
  </si>
  <si>
    <t>保存状态点审核</t>
  </si>
  <si>
    <t>无法审核</t>
  </si>
  <si>
    <t>CGCX-052</t>
  </si>
  <si>
    <t>提交状态，点击【审核】显示审核页面</t>
  </si>
  <si>
    <t>提交状态点审核</t>
  </si>
  <si>
    <t>进入审核页面</t>
  </si>
  <si>
    <t>CGCX-053</t>
  </si>
  <si>
    <t>审核通过状态，点击【审核】，无法审核</t>
  </si>
  <si>
    <t>审核通过点审核</t>
  </si>
  <si>
    <t>CGCX-054</t>
  </si>
  <si>
    <t>审核驳回状态，点击【审核】，无法审核</t>
  </si>
  <si>
    <t>审核驳回状态，点击【审核】</t>
  </si>
  <si>
    <t>促销-审核</t>
  </si>
  <si>
    <t>CGCX-055</t>
  </si>
  <si>
    <t>点击【审核通过】，促销单据状态为审核通过</t>
  </si>
  <si>
    <t>对提交的数据，点击【审核通过】</t>
  </si>
  <si>
    <t>促销单据状态为审核通过</t>
  </si>
  <si>
    <t>CGCX-056</t>
  </si>
  <si>
    <t>不输入审核原因，点击【审核驳回】，提示用户请填写审核原因</t>
  </si>
  <si>
    <t>不输入审核原因，点击【审核驳回】</t>
  </si>
  <si>
    <t>提示用户请填写审核原因</t>
  </si>
  <si>
    <t>CGCX-057</t>
  </si>
  <si>
    <t>输入审核原因，点击【审核驳回】，促销单据状态为审核驳回</t>
  </si>
  <si>
    <t>输入审核原因，点击【审核驳回】</t>
  </si>
  <si>
    <t>促销单据状态为审核驳回</t>
  </si>
  <si>
    <t>CGCX-058</t>
  </si>
  <si>
    <t>审核原因输入框输入验证</t>
  </si>
  <si>
    <t>可以审核</t>
  </si>
  <si>
    <t>CGCX-059</t>
  </si>
  <si>
    <t>点击【取消】，促销单据状态不变</t>
  </si>
  <si>
    <t>点击【取消】</t>
  </si>
  <si>
    <t>促销单据状态不变</t>
  </si>
  <si>
    <t>CGCX-060</t>
  </si>
  <si>
    <t>正确促销单号查询</t>
  </si>
  <si>
    <t>CGCX-061</t>
  </si>
  <si>
    <t>错误促销单号查询</t>
  </si>
  <si>
    <t>CGCX-062</t>
  </si>
  <si>
    <t>促销类型查询</t>
  </si>
  <si>
    <t>CGCX-063</t>
  </si>
  <si>
    <t>促销名称查询</t>
  </si>
  <si>
    <t>CGCX-064</t>
  </si>
  <si>
    <t>CGCX-065</t>
  </si>
  <si>
    <t>失效日期查询</t>
  </si>
  <si>
    <t>CGCX-066</t>
  </si>
  <si>
    <t>CGCX-067</t>
  </si>
  <si>
    <t>CGCX-068</t>
  </si>
  <si>
    <t>CXJSC-4855列表未显示</t>
  </si>
  <si>
    <t>CGCX-069</t>
  </si>
  <si>
    <t>CGCX-070</t>
  </si>
  <si>
    <t>重置</t>
  </si>
  <si>
    <t>CGCX-071</t>
  </si>
  <si>
    <t>测试阶段：</t>
  </si>
  <si>
    <t>浏览器：</t>
  </si>
  <si>
    <t>是否是冒烟测试用例</t>
  </si>
  <si>
    <t>测试机型</t>
  </si>
  <si>
    <t>CGFP-001</t>
  </si>
  <si>
    <t>发票页面查询动作确认</t>
  </si>
  <si>
    <t>1、选择筛选条件点击查询按钮</t>
  </si>
  <si>
    <t>1、根据筛选条件筛选出相应的列表数据</t>
  </si>
  <si>
    <t>CGFP-002</t>
  </si>
  <si>
    <t>发票页面直接点击查询按钮动作确认</t>
  </si>
  <si>
    <t>1、不输入筛选条件直接点击查询按钮</t>
  </si>
  <si>
    <t>1、显示所有的发票</t>
  </si>
  <si>
    <t>CGFP-003</t>
  </si>
  <si>
    <t>发票页面重置动作确认</t>
  </si>
  <si>
    <t>1、筛选条件输入后并查询点击重置按钮</t>
  </si>
  <si>
    <t>1、查询条件被重置</t>
  </si>
  <si>
    <t>CXJSC-5624</t>
  </si>
  <si>
    <t>CGFP-004</t>
  </si>
  <si>
    <t>新增无对账单发票</t>
  </si>
  <si>
    <t>1、点击新增无对账单发票按钮
2、输入发票号、供应商、开票金额、税额、开票时间，币种
3、点击保存/取消按钮
4、查看新增的发票信息</t>
  </si>
  <si>
    <t>1、进入新增页面
2、输入完成，显示正确
3、保存成功回到列表页新增一条记录/取消新增列表中不会新增一条记录
4、与新增时输入的值一致</t>
  </si>
  <si>
    <t>CGFP-005</t>
  </si>
  <si>
    <t>供应商弹框显示正确，查询动作确认</t>
  </si>
  <si>
    <t>1、弹框显示供应商列表，输入查询条件点击查询</t>
  </si>
  <si>
    <t>1、查询结果显示正确</t>
  </si>
  <si>
    <t>CGFP-006</t>
  </si>
  <si>
    <t>供应商弹框显示正确，分页动作确认</t>
  </si>
  <si>
    <t>1、弹框显示供应商列表，点击上一页下一页或特定页</t>
  </si>
  <si>
    <t>1、分页显示正确，翻页成功</t>
  </si>
  <si>
    <t>CGFP-007</t>
  </si>
  <si>
    <t>新增页面供应商弹框显示及选择后确认</t>
  </si>
  <si>
    <t>1、点击供应商弹框显示供应商列表，选择供应商</t>
  </si>
  <si>
    <t>1、列表内容显示正确，确认后弹框消失，供应商内容编辑成功</t>
  </si>
  <si>
    <t>CGFP-008</t>
  </si>
  <si>
    <t>新增页面供应商弹框显示及选择后取消</t>
  </si>
  <si>
    <t>1、弹框显示供应商，选择后点击取消按钮</t>
  </si>
  <si>
    <t>1、弹框消失，供应商未选择</t>
  </si>
  <si>
    <t>CGFP-009</t>
  </si>
  <si>
    <t>新增无对账单发票部分信息不输入</t>
  </si>
  <si>
    <t>1、新增发票时部分信息不输入点击提交按钮</t>
  </si>
  <si>
    <t>1、提示必填字段，不能提交</t>
  </si>
  <si>
    <t>CGFP-010</t>
  </si>
  <si>
    <t>新增无对账单发票部分信息输入不正确</t>
  </si>
  <si>
    <t>1、新增发票时部分信息输入不符合要求点击提交按钮</t>
  </si>
  <si>
    <t>1、提示字段校验条件，不能提交</t>
  </si>
  <si>
    <t>CGFP-011</t>
  </si>
  <si>
    <t>新增无对账单发票采购订单号输入超长字符</t>
  </si>
  <si>
    <t>1、新增发票时部分信息采购发票号输入超长点击提交按钮</t>
  </si>
  <si>
    <t>1、字符长度有限制，能提交成功</t>
  </si>
  <si>
    <t>CGFP-012</t>
  </si>
  <si>
    <t>新增无对账单发票采购订单号输入特殊字符</t>
  </si>
  <si>
    <t>1、部分字段中输入特殊字符</t>
  </si>
  <si>
    <t>1、采购订单号可输入特殊字段，税额等字段报错</t>
  </si>
  <si>
    <t>CGFP-013</t>
  </si>
  <si>
    <t>单条发票作废动作确认</t>
  </si>
  <si>
    <t>1、选择一条发票记录点击作废按钮</t>
  </si>
  <si>
    <t>1、提示操作成功，该条记录从列表中去除</t>
  </si>
  <si>
    <t>CGFP-014</t>
  </si>
  <si>
    <t>多条发票作废动作确认</t>
  </si>
  <si>
    <t>1、选择多条发票记录点击作废按钮</t>
  </si>
  <si>
    <t>1、提示操作成功，选择的多条记录从列表中去除</t>
  </si>
  <si>
    <t>CGFP-015</t>
  </si>
  <si>
    <t>新增对账生成的采购发票</t>
  </si>
  <si>
    <t>1、进行采购对账操作并操作成功，查看发票列表</t>
  </si>
  <si>
    <t>1、相应的新增一条系统采购对账类型的发票</t>
  </si>
  <si>
    <t>CGFP-016</t>
  </si>
  <si>
    <t>列表页分页功能确认</t>
  </si>
  <si>
    <t>1、查询所有发票，列表显示，点击上一页下一页或具体某页</t>
  </si>
  <si>
    <t>1、正确切换至相应页面，列表内容正确</t>
  </si>
  <si>
    <t>DZTZD00001</t>
  </si>
  <si>
    <t>选择渠道，点查询</t>
  </si>
  <si>
    <t>DZTZD00002</t>
  </si>
  <si>
    <t>不选择渠道，点击查询</t>
  </si>
  <si>
    <t>DZTZD00003</t>
  </si>
  <si>
    <t>DZTZD00004</t>
  </si>
  <si>
    <t>输入采购订单号，点查询</t>
  </si>
  <si>
    <t>DZTZD00005</t>
  </si>
  <si>
    <t>输入不存在的采购订单号，点查询</t>
  </si>
  <si>
    <t>DZTZD00006</t>
  </si>
  <si>
    <t>输入调整单号，点查询</t>
  </si>
  <si>
    <t>DZTZD00007</t>
  </si>
  <si>
    <t>输入不存在的调整单号，点查询</t>
  </si>
  <si>
    <t>DZTZD00008</t>
  </si>
  <si>
    <t>DZTZD00009</t>
  </si>
  <si>
    <t>不选择单据状态，点击查询</t>
  </si>
  <si>
    <t>DZTZD00010</t>
  </si>
  <si>
    <t>选择供应商编码，点查询</t>
  </si>
  <si>
    <t>DZTZD00011</t>
  </si>
  <si>
    <t>不选供应商编码，点击查询</t>
  </si>
  <si>
    <t>DZTZD00012</t>
  </si>
  <si>
    <t>全部不输入条件，点查询</t>
  </si>
  <si>
    <t>DZTZD00013</t>
  </si>
  <si>
    <t>全部输入条件，点查询</t>
  </si>
  <si>
    <t>DZTZD00014</t>
  </si>
  <si>
    <t>点击对账调整单超链接订单号</t>
  </si>
  <si>
    <t>跳转对账调整单详情页</t>
  </si>
  <si>
    <t>DZTZD00015</t>
  </si>
  <si>
    <t>操作下一页上一页</t>
  </si>
  <si>
    <t>DZTZD00016</t>
  </si>
  <si>
    <t>DZTZD00017</t>
  </si>
  <si>
    <t>生成一条对账调整单</t>
  </si>
  <si>
    <t>在采购对账新增一条采购对账调整单，点击提交后</t>
  </si>
  <si>
    <t>采购对账调整单自动一条采购对账调整单，状态为：未使用</t>
  </si>
  <si>
    <t>DZTZD00018</t>
  </si>
  <si>
    <t>改变对账调整单状态</t>
  </si>
  <si>
    <t>在采购对账，选择一条采购对账调整单，点击采购对账</t>
  </si>
  <si>
    <t>采购对账调整单对于的采购对账调整单，状态为：已使用</t>
  </si>
  <si>
    <t>DZTZD00019</t>
  </si>
  <si>
    <t>索赔审核</t>
  </si>
  <si>
    <t>打开采购管理-采购索赔管理，选择某条数据，进入审核页</t>
  </si>
  <si>
    <t>点击审核通过</t>
  </si>
  <si>
    <t>执行成功，返回对账调整查询页，单据状态：审核通过</t>
  </si>
  <si>
    <t>DZTZD00020</t>
  </si>
  <si>
    <t>点击审核驳回</t>
  </si>
  <si>
    <t>执行成功，返回对账调整查询页，单据状态：审核驳回</t>
  </si>
  <si>
    <t>DZTZD00021</t>
  </si>
  <si>
    <t>点击返回</t>
  </si>
  <si>
    <t>返回对账调整查询页</t>
  </si>
  <si>
    <t>销售管理-价格</t>
  </si>
  <si>
    <t>打开销售管理-价格管理</t>
  </si>
  <si>
    <t>SCM_TH_List_002</t>
  </si>
  <si>
    <t>SCM_TH_List_003</t>
  </si>
  <si>
    <t>输入区域，点查询</t>
  </si>
  <si>
    <t>SCM_TH_List_004</t>
  </si>
  <si>
    <t>输入有效日期“2016-2-14”-“2016-2-30”点查询</t>
  </si>
  <si>
    <t>SCM_TH_List_005</t>
  </si>
  <si>
    <t>输入有效日期“2016-2-14”-“2016-1-31”点查询</t>
  </si>
  <si>
    <t>无法输入</t>
  </si>
  <si>
    <t>SCM_TH_List_006</t>
  </si>
  <si>
    <t>SCM_TH_List_007</t>
  </si>
  <si>
    <t>输入失效日期“2016-2-14”-“2016-2-30”点查询</t>
  </si>
  <si>
    <t>SCM_TH_List_008</t>
  </si>
  <si>
    <t>输入失效日期“2016-2-14”-“2016-1-31”点查询</t>
  </si>
  <si>
    <t>SCM_TH_List_009</t>
  </si>
  <si>
    <t>点击下一页</t>
  </si>
  <si>
    <t>成功跳转到第二页，“每页显示 20 条，共XX条记录”</t>
  </si>
  <si>
    <t>SCM_TH_List_010</t>
  </si>
  <si>
    <t>点击上一页</t>
  </si>
  <si>
    <t>成功跳转到上一页，“每页显示 21 条，共XX条记录”</t>
  </si>
  <si>
    <t>输入物料一级分类，点查询</t>
  </si>
  <si>
    <t>输入物料一级分类、物料二级分类，点查询</t>
  </si>
  <si>
    <t>输入物料一级分类、物料二级分类、物料三级分类及物料四级分类，查询</t>
  </si>
  <si>
    <t>可以联动查询</t>
  </si>
  <si>
    <t>输入所有查询条件查询</t>
  </si>
  <si>
    <t>不输入内容，点查询</t>
  </si>
  <si>
    <t>SCM_TH_List_011</t>
  </si>
  <si>
    <t>输入查询内容后，点重置</t>
  </si>
  <si>
    <t>查询内容被清空</t>
  </si>
  <si>
    <t>SCM_TH_List_012</t>
  </si>
  <si>
    <t>新增导入功能</t>
  </si>
  <si>
    <t>打开销售管理-价格管理，点击导入</t>
  </si>
  <si>
    <t>直接点导入新增按钮</t>
  </si>
  <si>
    <t>弹出新增界面</t>
  </si>
  <si>
    <t>SCM_TH_List_013</t>
  </si>
  <si>
    <t>点击手工添加按钮</t>
  </si>
  <si>
    <t>弹出手工添加的界面</t>
  </si>
  <si>
    <t>SCM_TH_List_014</t>
  </si>
  <si>
    <t>点击下载模板</t>
  </si>
  <si>
    <t>可以正常下载</t>
  </si>
  <si>
    <t>SCM_TH_List_015</t>
  </si>
  <si>
    <t>点击确认上传</t>
  </si>
  <si>
    <t>可以正常上传</t>
  </si>
  <si>
    <t>添加模板上传后点保存数据</t>
  </si>
  <si>
    <t>保存成功，数据为待审批状态</t>
  </si>
  <si>
    <t>SCM_TH_List_016</t>
  </si>
  <si>
    <t>选择文件为jpg格式批量上传</t>
  </si>
  <si>
    <t>提示格式有误，只能上传excel格式</t>
  </si>
  <si>
    <t>选择非标准模板的Excel上传</t>
  </si>
  <si>
    <t>提示数据的错误信息</t>
  </si>
  <si>
    <t>直接报数据错误，没有提示具体内容</t>
  </si>
  <si>
    <t>SCM_TH_List_017</t>
  </si>
  <si>
    <t>SCM_TH_List_018</t>
  </si>
  <si>
    <t>SCM_TH_List_019</t>
  </si>
  <si>
    <t>打开销售管理-价格管理，点击导入，点手工添加</t>
  </si>
  <si>
    <t>点击新增</t>
  </si>
  <si>
    <t>列表内新增一条数据</t>
  </si>
  <si>
    <t>SCM_TH_List_020</t>
  </si>
  <si>
    <t>打开销售管理-价格管理，点击导入，点手工添加，点击新增</t>
  </si>
  <si>
    <t>不输入物料编码，点保存</t>
  </si>
  <si>
    <t>提示物料编码不为空</t>
  </si>
  <si>
    <t>SCM_TH_List_021</t>
  </si>
  <si>
    <t>不输入物料名称，点保存</t>
  </si>
  <si>
    <t>SCM_TH_List_022</t>
  </si>
  <si>
    <t>不输入销售价格，点保存</t>
  </si>
  <si>
    <t>提示销售价格不为空</t>
  </si>
  <si>
    <t>SCM_TH_List_023</t>
  </si>
  <si>
    <t>不输入生效日期，点保存</t>
  </si>
  <si>
    <t>提示生效日期不为空</t>
  </si>
  <si>
    <t>SCM_TH_List_024</t>
  </si>
  <si>
    <t>不输入失效日期，点保存</t>
  </si>
  <si>
    <t>提示失效日期不为空</t>
  </si>
  <si>
    <t>SCM_TH_List_025</t>
  </si>
  <si>
    <t>新增2行物料后保存</t>
  </si>
  <si>
    <t>SCM_TH_List_026</t>
  </si>
  <si>
    <t>新增一行物料后，点返回</t>
  </si>
  <si>
    <t>返回到原来新增界面</t>
  </si>
  <si>
    <t>SCM_TH_List_027</t>
  </si>
  <si>
    <t>新增一行物料后，点返回，再点手工添加</t>
  </si>
  <si>
    <t>原来输入的内容被清空</t>
  </si>
  <si>
    <t>SCM_TH_List_028</t>
  </si>
  <si>
    <t>新增好行后，点确认</t>
  </si>
  <si>
    <t>新增页面显示之前新增物料信息</t>
  </si>
  <si>
    <t>SCM_TH_List_029</t>
  </si>
  <si>
    <t>新增好行后，点确认，再点保存</t>
  </si>
  <si>
    <t>提示保存成功，在查询页面可以查询到</t>
  </si>
  <si>
    <t>SCM_TH_List_030</t>
  </si>
  <si>
    <t>新增好行后，点确认，再点返回</t>
  </si>
  <si>
    <t>页面跳转到查询页面，且查询不到刚刚新增的内容</t>
  </si>
  <si>
    <t>SCM_TH_List_031</t>
  </si>
  <si>
    <t>打开销售管理-价格管理，选择某条数据</t>
  </si>
  <si>
    <t>点击审核</t>
  </si>
  <si>
    <t>SCM_TH_List_032</t>
  </si>
  <si>
    <t>选择二条数据，点击审核并确定</t>
  </si>
  <si>
    <t>审核成功</t>
  </si>
  <si>
    <t>SCM_TH_List_033</t>
  </si>
  <si>
    <t>选择一条已经审核过的和一条未审核过的，点审核</t>
  </si>
  <si>
    <t>提示有状态不为提交的内容无法审核</t>
  </si>
  <si>
    <t>SCM_TH_List_034</t>
  </si>
  <si>
    <t>点审核后，不输入审核理由，点驳回</t>
  </si>
  <si>
    <t>提示审核内容不为空</t>
  </si>
  <si>
    <t>SCM_TH_List_035</t>
  </si>
  <si>
    <t>点审核后，输入审核理由，点驳回</t>
  </si>
  <si>
    <t>驳回成功</t>
  </si>
  <si>
    <t>SCM_TH_List_036</t>
  </si>
  <si>
    <t>点击按批次号审批</t>
  </si>
  <si>
    <t>弹出批次号审批窗口</t>
  </si>
  <si>
    <t>SCM_TH_List_037</t>
  </si>
  <si>
    <t>点击按批次号审批，输入批次号，点审核</t>
  </si>
  <si>
    <t>提示审批成功，页面状态该批次号的内容审批成功</t>
  </si>
  <si>
    <t>SCM_TH_List_038</t>
  </si>
  <si>
    <t>点击按批次号审批，输入批次号，不填写审批理由，点驳回</t>
  </si>
  <si>
    <t>提示审批理由不为空</t>
  </si>
  <si>
    <t>SCM_TH_List_039</t>
  </si>
  <si>
    <t>点击按批次号审批，输入批次号，填写审批理由，点驳回</t>
  </si>
  <si>
    <t>输入大量内容时报系统错误</t>
  </si>
  <si>
    <t>SCM_TH_List_040</t>
  </si>
  <si>
    <t>点击按批次号审批，输入部分已经审批过，部分还未审批的批次号，填写审批理由，点驳回</t>
  </si>
  <si>
    <t>未审批的批次号审批成功，已经审批成功的还是原来的状态</t>
  </si>
  <si>
    <t>销售价格优化</t>
  </si>
  <si>
    <t>价格政策可按照产品大类和产品小类进行筛选</t>
  </si>
  <si>
    <t>打开销售管理-销售价格优化</t>
  </si>
  <si>
    <t>输入产品大类，点查询</t>
  </si>
  <si>
    <t>已经将产品大类小类改为物料一级、二级、三级和四级分类</t>
  </si>
  <si>
    <t>输入产品小类，点查询</t>
  </si>
  <si>
    <t>输入不存在的产品大类，点查询</t>
  </si>
  <si>
    <t>无法输入，只能选择</t>
  </si>
  <si>
    <t>输入不存在的产品小类，点查询</t>
  </si>
  <si>
    <t>测试阶段：sprint1</t>
  </si>
  <si>
    <t>销售订单查询</t>
  </si>
  <si>
    <t>SCM_Sales_Query_001</t>
  </si>
  <si>
    <t>销售订单页面展示正确</t>
  </si>
  <si>
    <t>1、打开销售订单页面
2、观察页面结果</t>
  </si>
  <si>
    <t xml:space="preserve">1、页面展示与图片一致
2、默认展示所有维护数据
3、翻页正确
4、销售订单号项显示为超链接
5、页面属性包含
订单类型、销售订单号、渠道、
客户、门店、销售区域、来源单据
部门、人员、订单日期、业务状态、
单据状态、币别、汇率、销售模式（现销、赊销）、
收款条件、物料编码、、物料名称、车系车型、
经营体、OE号、规格型号、单位、需求数量、
数量、可用量、发货仓库、单价、税率、含税单价
金额、税额、价税合计、发货日期、行业务状态
</t>
  </si>
  <si>
    <t>1、订单类型：配送、SKU直送、L直送
2、渠道分为：车享家、分销、好途邦
3、单据状态分为：保存、提交、作废、关闭
4、业务状态分为：未发货（行状态全部为未发货）、配送中（只要存在一条行状态为配送中）、已发货（行状态全部为已发货）</t>
  </si>
  <si>
    <t>点击【销售订单号】打开销售详情页正确</t>
  </si>
  <si>
    <t>新增销售订单数据</t>
  </si>
  <si>
    <t>点击列表中销售订单号</t>
  </si>
  <si>
    <t>打开该销售订单详情页</t>
  </si>
  <si>
    <t>准备多条销售订单数据</t>
  </si>
  <si>
    <t>销售订单（保存状态），点击【提交】，单据提交成功</t>
  </si>
  <si>
    <t>准备多条保存状态销售订单数据</t>
  </si>
  <si>
    <t>1、勾选一条销售订单（测试多条）
2、点击【提交】
3、观察单据状态</t>
  </si>
  <si>
    <t>单据为提交状态</t>
  </si>
  <si>
    <t>销售订单（提交状态），点击【提交】，操作失败，提示用户错误信息</t>
  </si>
  <si>
    <t>准备提交状态的定</t>
  </si>
  <si>
    <t>点提交</t>
  </si>
  <si>
    <t>提示只能提交保存状态的订单</t>
  </si>
  <si>
    <t>勾选多条销售订单（保存状态），点击【提交】 单据提交成功</t>
  </si>
  <si>
    <t>1、勾选多条销售订单（测试多条）
2、点击【提交】
3、观察单据状态</t>
  </si>
  <si>
    <t>提示只能一条条提交</t>
  </si>
  <si>
    <t>勾选多条销售订单（包含保存状态、提交状态），点击【提交】 
操作失败，提示用户错误信息</t>
  </si>
  <si>
    <t>准备多条各种状态销售订单数据</t>
  </si>
  <si>
    <t>提示只能一条条提交且状态需要为保存状态</t>
  </si>
  <si>
    <t>销售订单（提交未发货状态），点击【反提交】，反提交成功，单据显示保存状态</t>
  </si>
  <si>
    <t>准备多条提交状态销售订单数据</t>
  </si>
  <si>
    <t>1、勾选一条销售订单（测试多条）
2、点击【反提交】
3、观察单据状态</t>
  </si>
  <si>
    <t>销售订单（提交已发货状态），点击【反提交】，操作失败，提示用户错误信息</t>
  </si>
  <si>
    <t>准备一条已发货状态的销售订单</t>
  </si>
  <si>
    <t>销售订单（提交发货中状态），点击【反提交】，操作失败，提示用户错误信息</t>
  </si>
  <si>
    <t>勾选多条销售订单（提交状态-未发货），点击【反提交】 单据提交成功</t>
  </si>
  <si>
    <t>勾选多条销售订单（包含提交状态-未发货、已发货、发货中），点击【反提交】，操作失败，提示用户错误信息</t>
  </si>
  <si>
    <t>勾选多条销售订单（包含提交状态，保存状态），点击【反提交】，
操作失败，提示用户错误信息</t>
  </si>
  <si>
    <t>销售订单（保存状态），点击【作废】，作废成功，该单据被删除</t>
  </si>
  <si>
    <t>销售订单（提交状态），点击【作废】，无法操作，提示用户错误信息</t>
  </si>
  <si>
    <t>勾选多条销售订单（保存状态），点击【作废】，作废成功，单据被删除</t>
  </si>
  <si>
    <t>勾选多条销售订单（包含提交状态，保存状态），点击【作废】，
操作失败，提示用户错误信息</t>
  </si>
  <si>
    <t>“车享家”、“好途邦”接口上传订单状态显示为 提交状态</t>
  </si>
  <si>
    <t>1、上传车享家，好途邦数据 查看数据状态</t>
  </si>
  <si>
    <t>显示为提交状态</t>
  </si>
  <si>
    <t>目前已经改为有多种状态</t>
  </si>
  <si>
    <t>销售订单新增</t>
  </si>
  <si>
    <t>销售订单页面，点击【新增】，页面展示为销售订单新增页</t>
  </si>
  <si>
    <t>1、销售订单页点击【新增】按钮
2、观察结果</t>
  </si>
  <si>
    <t>1、页面展示与图片一致
2、订单日期默认为系统登录日期
3、不生成订单号</t>
  </si>
  <si>
    <t>1、币别选择币别档案，返回币别名称，默认为人民币</t>
  </si>
  <si>
    <t>目前已经无此字段</t>
  </si>
  <si>
    <t>不选门店，点击【新增】，提示选择门店</t>
  </si>
  <si>
    <t>选择门店，不选择销售模式，点击【新增】提示用户请选择销售模式</t>
  </si>
  <si>
    <t>选择门店，销售模式选择“现销”，点击【新增】弹出物料选择框，显示全部物料</t>
  </si>
  <si>
    <t>选择门店，销售模式选择“赊销”，点击【新增】弹出物料选择框，
显示该客户信用（已审核状态）下的所有物料</t>
  </si>
  <si>
    <t>变更销售模式，已选物料清空</t>
  </si>
  <si>
    <t>价税合计计算正确（价税合计=含税单价*数量）</t>
  </si>
  <si>
    <t>发货仓库取数据正确</t>
  </si>
  <si>
    <r>
      <rPr>
        <sz val="10"/>
        <rFont val="微软雅黑"/>
        <family val="2"/>
        <charset val="134"/>
      </rPr>
      <t xml:space="preserve">1、渠道选择车享家
2、选择一个物料
3、观察仓库显示
</t>
    </r>
    <r>
      <rPr>
        <sz val="10"/>
        <color indexed="10"/>
        <rFont val="微软雅黑"/>
        <family val="2"/>
        <charset val="134"/>
      </rPr>
      <t>车享家：默认带出客户门店档案维护中的发货仓库
分销和好途邦：默认带出物料档案中维护的发货仓库</t>
    </r>
  </si>
  <si>
    <t>显示客户门店对应的仓库</t>
  </si>
  <si>
    <t>只填必填项，保存数据成功（选择单个物料）</t>
  </si>
  <si>
    <t>1、正确填写必填项（添加一个物料数据）
订单类型、销售订单号客户、门店、部门、人员、订单日期、业务状态、单据状态、币别、汇率、物料编码、物料名称、需求数量、数量、可用量、发货仓库、单价
2、点击【保存】
3、观察结果</t>
  </si>
  <si>
    <t>1、提示保存成功
2、销售订单页面显示该数据与填写一致，状态为保存状态，渠道为分销</t>
  </si>
  <si>
    <t>1、部分必填项不填写
测试点：1种必填项不填（每一个必填项都需要测试），其他必填项全填、填写多个必填项，其余必填项不填写
必填项：订单类型、销售订单号客户、门店、部门、人员、订单日期、业务状态、单据状态、币别、汇率、物料编码、物料名称、需求数量、数量、可用量、发货仓库、单价
2、点击【保存】</t>
  </si>
  <si>
    <t xml:space="preserve">可用量为0，无法保存
</t>
  </si>
  <si>
    <t>1、可用量为0
2、点击【保存】
测试点：
1、页面中显示可用量为0的情况
2、页面中显示可用量，实际可用量为0的情况</t>
  </si>
  <si>
    <t>无法保存，提示用户没有可用量</t>
  </si>
  <si>
    <t>数量输入大于需求数量，提示用户错误信息无法保存</t>
  </si>
  <si>
    <t>单物料 需求数量不为0，数量为0，提示用户错误信息无法保存</t>
  </si>
  <si>
    <t>多物料中包含需求数量不为0，数量为0，保存成功</t>
  </si>
  <si>
    <t>填写完数据点击【返回】，填写数据不保存，返回销售订单页</t>
  </si>
  <si>
    <t>展示销售订单页面，填写数据不保存</t>
  </si>
  <si>
    <t>【提交】成功 数据不可以编辑</t>
  </si>
  <si>
    <t>1、保存一条数据
2、保存后 点击提交
3、观察结果</t>
  </si>
  <si>
    <t>1、提示用户提交成功
2、销售订单页面显示状态为“提交”
3、销售订单详细页无法编辑</t>
  </si>
  <si>
    <t>点击【反提交】，销售订单状态为保存，可以编辑，可以提交</t>
  </si>
  <si>
    <t>1、保存提交一条数据
2、该条数据点击【反提交】
3、观察结果</t>
  </si>
  <si>
    <t>1、提示用户成功
2、销售订单页面显示状态为“保存”
3、该订单可以编辑</t>
  </si>
  <si>
    <t>生成出库单的单据无法【反提交】</t>
  </si>
  <si>
    <t>1、操作该订单生成出库单
2、选择该订单点击【反提交】</t>
  </si>
  <si>
    <t>出库单删除，对应单据可以【反提交】</t>
  </si>
  <si>
    <t>生成一张出库单</t>
  </si>
  <si>
    <t>1、删除该出库单
2、选择该订单 点击【反提交】</t>
  </si>
  <si>
    <t>现在已经没有删除按钮了</t>
  </si>
  <si>
    <t>多次操作【反提交】、【提交】功能正常</t>
  </si>
  <si>
    <t>1、多次操作【提交】【反提交】功能</t>
  </si>
  <si>
    <t>点击【删除行】，物料信息自增一行</t>
  </si>
  <si>
    <t>1、点击【新增行】
2、点击【删除行】
3、观察结果</t>
  </si>
  <si>
    <t>物料自减一行，新增的一行被删除</t>
  </si>
  <si>
    <t>销售订单编辑</t>
  </si>
  <si>
    <t>点击销售订单号，打开该销售订单编辑页，内容信息正确</t>
  </si>
  <si>
    <t>1、点击该销售订单号
2、观察打开页面内容信息</t>
  </si>
  <si>
    <t>内容显示与新增数据信息一致</t>
  </si>
  <si>
    <t>勾选一个销售订单，点击【修改】按钮，打开该销售订单编辑页，内容显示正确</t>
  </si>
  <si>
    <t>1、在销售订单查询页面中勾选该订单
2、点击【修改】按钮
3、观察打开页面内容信息</t>
  </si>
  <si>
    <t>【保存状态】销售订单可以修改内容</t>
  </si>
  <si>
    <t>新增销售订单数据为保存状态</t>
  </si>
  <si>
    <t>1、打开该销售订单编辑页
2、观察输入项</t>
  </si>
  <si>
    <t>【提交状态】销售订单不可以修改内容</t>
  </si>
  <si>
    <t>新增销售订单数据为提交状态</t>
  </si>
  <si>
    <t>销售订单反提交后可以修改该订单内容</t>
  </si>
  <si>
    <t xml:space="preserve">新增销售订单数据为提交状态
</t>
  </si>
  <si>
    <t>修改一条销售订单信息保存后显示修改后数据</t>
  </si>
  <si>
    <t>1、打开该销售订单编辑页
2、修改该销售订单内所有内容
3、点击【保存】</t>
  </si>
  <si>
    <t>1、保存成功
2、销售订单查询页面展示修改后数据
3、该数据显示为修改后内容</t>
  </si>
  <si>
    <t>1、打开该销售订单编辑页
2、修改内容为只填必填项
3、点击【保存】</t>
  </si>
  <si>
    <t>1、打开该销售订单编辑页
2、清空所有数据
3、点击【保存】</t>
  </si>
  <si>
    <t>1、打开该销售订单编辑页
2、不填必填项，其他全填
3、点击【保存】</t>
  </si>
  <si>
    <t>1、打开该销售订单编辑页
2、部分必填项不填写
测试点：1种必填项不填（每一个必填项都需要测试），其他必填项全填、填写多个必填项，其余必填项不填写
必填项：订单类型、销售订单号客户、门店、部门、人员、订单日期、业务状态、单据状态、币别、汇率、物料编码、物料名称、需求数量、数量、可用量、发货仓库、单价
3、点击【保存】</t>
  </si>
  <si>
    <t>“车享家”、“好途邦”数据，【需求数量】无法修改</t>
  </si>
  <si>
    <t>导入车享家和好途邦订单数据</t>
  </si>
  <si>
    <t>1、打开该2个渠道的销售订单数据
2、观察【需求数量】项</t>
  </si>
  <si>
    <t>无法做修改</t>
  </si>
  <si>
    <t>现在可以修改需求数量</t>
  </si>
  <si>
    <t>可用量</t>
  </si>
  <si>
    <t>销售订单提交，可用量减少正确</t>
  </si>
  <si>
    <t>1、记录一个物料库存
2、新增提交一个销售订单，选择记录的物料
3、提交后再新增一个销售订单，选择记录的物料 观察可用量</t>
  </si>
  <si>
    <t>显示可用量减少，库存减去刚才提交的数量</t>
  </si>
  <si>
    <t>销售订单不提交，可用量不变</t>
  </si>
  <si>
    <t>1、保存一张销售订单
2、再次新增一张销售订单选择物料与之前订单一致
3、观察可用量</t>
  </si>
  <si>
    <t>可用量不变</t>
  </si>
  <si>
    <t>销售订单反提交，可用量增加</t>
  </si>
  <si>
    <t>1、反提交一张销售订单
2、检查可用量</t>
  </si>
  <si>
    <t>可用量增加对应数量</t>
  </si>
  <si>
    <t>增加库存，可用量增加</t>
  </si>
  <si>
    <t>1、增加库存数量
2、检查可用量</t>
  </si>
  <si>
    <t>销售单出库，扣库存，可用数量不受影响</t>
  </si>
  <si>
    <t>1、出库单发货
2、检查库存和可用数量</t>
  </si>
  <si>
    <t>出库单发货库存减少，可用数量不受影响</t>
  </si>
  <si>
    <t>接口上传的车享家渠道配送订单销售单作废，可用数量增加</t>
  </si>
  <si>
    <t>提交一张销售订单</t>
  </si>
  <si>
    <t>1、将该销售订单作废
2、查看可用量</t>
  </si>
  <si>
    <t>可用量对应增加（只能作废接口上传的车享家渠道配送订单）</t>
  </si>
  <si>
    <t>作废按钮有问题</t>
  </si>
  <si>
    <t>导入</t>
  </si>
  <si>
    <t>点击【下载导入模板】，模板下载成功，模板内信息正确</t>
  </si>
  <si>
    <t>1、点击【下载导入模板】
2、选择一个目录下保存
3、保存成功后打开该模板</t>
  </si>
  <si>
    <t>模板内数据显示正确，模板为excel文档</t>
  </si>
  <si>
    <t>渠道为【分销】 可以导入订单</t>
  </si>
  <si>
    <t>订单模板中编写订单渠道为分销</t>
  </si>
  <si>
    <t>1、打开销售订单新增页
2、选择该模板
3、点击“确定”</t>
  </si>
  <si>
    <t>订单导入成功，销售订单列表中显示导入的订单，信息与模板中一致</t>
  </si>
  <si>
    <t>*门店编码为空， 不可以导入订单</t>
  </si>
  <si>
    <t>订单模板中编写订单*门店编码为空</t>
  </si>
  <si>
    <t>无法导入，提示用户错误信息</t>
  </si>
  <si>
    <t>渠道包含分销和好途邦，车享家， 不可以导入订单</t>
  </si>
  <si>
    <t>订单模板中编写订单渠道为分销，好途邦和车享家</t>
  </si>
  <si>
    <t>模板内无渠道字段</t>
  </si>
  <si>
    <t>渠道为空，不可以导入订单</t>
  </si>
  <si>
    <t>订单模板中编写订单渠道为空</t>
  </si>
  <si>
    <t>1、打开销售订单新增页
2、点销售订单导入，不输入渠道
3、点击“确定”</t>
  </si>
  <si>
    <t>模板中数据填写不正确，订单无法导入</t>
  </si>
  <si>
    <t>准备多个订单模板中输入错误数据
错误数据内容：必填项不填，物料号不存在、数量为0</t>
  </si>
  <si>
    <t>1、打开销售订单新增页
2、选择准备的模板
3、点击“确定”</t>
  </si>
  <si>
    <t>当数量大量数量时时无任何提示</t>
  </si>
  <si>
    <t>检查大量数据导入信息正确性</t>
  </si>
  <si>
    <t>一个模板中准备大量订单数据</t>
  </si>
  <si>
    <t>导入数据与模板数据一致</t>
  </si>
  <si>
    <t>物料取价测试</t>
  </si>
  <si>
    <t>物料一种价格，取价正确</t>
  </si>
  <si>
    <t xml:space="preserve">新增一条物料价格 </t>
  </si>
  <si>
    <t>1、打开销售订单
2、区域和订单日期选择与该物料条件一致
3、输入该物料号观察物料生成价格</t>
  </si>
  <si>
    <t>价格显示正确</t>
  </si>
  <si>
    <t>物料多种价格(不同区域)，取对应区域价格</t>
  </si>
  <si>
    <t>一个物料新增多个价格设置为不同区域</t>
  </si>
  <si>
    <t>1、打开销售订单新增页
2、选择对应区域
3、输入该物料号观察物料生成价格</t>
  </si>
  <si>
    <t>新增物料后 变更区域，物料价格更新为对应区域价格</t>
  </si>
  <si>
    <t>1、打开销售订单新增页
2、选择对应区域
3、输入该物料号生成价格
4、更换区域
5、观察物料价格</t>
  </si>
  <si>
    <t>显示为对应区域价格</t>
  </si>
  <si>
    <t>物料多种价格(审核通过，区域相同，生效时间不同)，取对应生效时间价格</t>
  </si>
  <si>
    <t>一个物料新增多个价格设置相同区域，生效时间不同</t>
  </si>
  <si>
    <t>1、打开销售订单新增页
2、选择订单日期
3、输入该物料号观察物料生成价格</t>
  </si>
  <si>
    <t>价格显示与生效时间价格一致</t>
  </si>
  <si>
    <t>物料多种价格(审核通过，区域相同，生效时间相同)，取最新价格</t>
  </si>
  <si>
    <t>一个物料新增多个价格设置为相同区域，生效时间部分相同</t>
  </si>
  <si>
    <t>1、打开销售订单新增页
2、订单日期选择有相同生效时间的日期
3、输入该物料号观察物料生成价格</t>
  </si>
  <si>
    <t>显示最新创建的价格</t>
  </si>
  <si>
    <t>物料多种价格(审核通过，区域相同，价格失效)，取生效价格</t>
  </si>
  <si>
    <t>新增1个物料2个价格 A价格失效时间在B价格的生效时间内</t>
  </si>
  <si>
    <t>1、打开销售订单新增页
2、订单日期选择A价格的失效日期
3、输入该物料号观察物料生成价格</t>
  </si>
  <si>
    <t>显示B价格</t>
  </si>
  <si>
    <t>物料多种价格(审核不通过)，无法取价</t>
  </si>
  <si>
    <t>物料一种价格（价格失效)，无法取价</t>
  </si>
  <si>
    <t>新增一个物料价格</t>
  </si>
  <si>
    <t>1、打开销售订单新增页
2、订单日期选择失效时间
3、输入该物料号观察物料生成价格</t>
  </si>
  <si>
    <t>无法取到价格</t>
  </si>
  <si>
    <t>关闭订单测试</t>
  </si>
  <si>
    <t>提交状态点击【关闭】，订单关闭成功，订单显示关闭状态</t>
  </si>
  <si>
    <t>销售订单关闭，收货通知状态为原来状态异常</t>
  </si>
  <si>
    <t>销售订单完全出库，销售订单自动关单</t>
  </si>
  <si>
    <t>销售订单7天自动关单</t>
  </si>
  <si>
    <t>关闭状态订单 无法发货操作</t>
  </si>
  <si>
    <t>关闭状态订单 无法提交</t>
  </si>
  <si>
    <t>关闭状态订单 无法修改</t>
  </si>
  <si>
    <t>销售订单关闭后 ，无法再次关闭</t>
  </si>
  <si>
    <t>点击【导出物料明细】按钮 弹出输入物料号弹框</t>
  </si>
  <si>
    <t>列名不一致，少几列</t>
  </si>
  <si>
    <t>导出物料明细</t>
  </si>
  <si>
    <t>输入物料号弹框中，输入一个物料，点击【导出】，导出该订单中包含该物料的明细</t>
  </si>
  <si>
    <t>导出excel中物料明细显示与销售订单中该物料明细显示一致</t>
  </si>
  <si>
    <t>列名不一致，少几列，内容也不符</t>
  </si>
  <si>
    <t>输入物料号弹框中，以“逗号分割”输入物料号，点击【导出】，导出该订单中包含输入物料的明细</t>
  </si>
  <si>
    <t>三个的时候只能导出最后一个</t>
  </si>
  <si>
    <t>输入物料号弹框中，输入不存在的物料，点击【导出】，提示用户输入物料不存在，无法导出</t>
  </si>
  <si>
    <t>直接导出的内容为空</t>
  </si>
  <si>
    <t>输入物料号弹框中，输入多个物料，包含不存在的物料，点击【导出】，提示用户输入物料不存在，无法导出</t>
  </si>
  <si>
    <t>输入物料号弹框中，非逗号分割输入物料号，点击【导出】，提示用户输入正确格式</t>
  </si>
  <si>
    <t>输入物料号弹框中，不输入物料号，点击【导出】，提示用户输入物料号</t>
  </si>
  <si>
    <t>输入物料号弹框中，输入重复物料，点击【导出】，提示用户输入物料中有重复</t>
  </si>
  <si>
    <t>输入物料号弹框中，输入物料，点击【x】按钮。关闭弹出框，不导出物料</t>
  </si>
  <si>
    <t>导出销售订单</t>
  </si>
  <si>
    <t>点击【导出销售订单】按钮 导出查询结果中所有销售订单信息</t>
  </si>
  <si>
    <t>导出excel中销售订单信息显示与查询结果页面中 销售订单信息一致</t>
  </si>
  <si>
    <t>列内容不一致</t>
  </si>
  <si>
    <t>根据查询页面中条件进行筛选查询，点击【导出销售订单】 导出信息与查询结果页面中销售订单一致</t>
  </si>
  <si>
    <t>1、默认展示所有维护数据
2、翻页正确
3、页面属性包含
退货类型、退货申请单号、退货客户、源销售出库单号、部门、销售人员
单据日期、退货单状态、</t>
  </si>
  <si>
    <r>
      <rPr>
        <sz val="10"/>
        <rFont val="微软雅黑"/>
        <family val="2"/>
        <charset val="134"/>
      </rPr>
      <t>1、退货类型（去掉）：实物退、实物不退
2、退货单状态：保存、提交、审核、驳回（去掉）、关闭（去掉）、异常关闭（去掉）
3、</t>
    </r>
    <r>
      <rPr>
        <sz val="10"/>
        <color indexed="10"/>
        <rFont val="微软雅黑"/>
        <family val="2"/>
        <charset val="134"/>
      </rPr>
      <t>单据来源：销售出库单</t>
    </r>
  </si>
  <si>
    <t>无作废功能了</t>
  </si>
  <si>
    <t>1、勾选多条订单
2、点击【作废】</t>
  </si>
  <si>
    <t>无法作废，提示用户不能多选</t>
  </si>
  <si>
    <t>选择一条记录点击【详情】，显示该记录详情信息</t>
  </si>
  <si>
    <t>1、勾选一条记录
2、点击【详情】</t>
  </si>
  <si>
    <t>选择多条记录点击【详情】，提示用户无法多选</t>
  </si>
  <si>
    <t>1、勾选多条记录
2、点击【详情】</t>
  </si>
  <si>
    <t>不勾选，点击【详情】，提示用户请勾选记录</t>
  </si>
  <si>
    <t>1、不勾选记录，点击【详情】</t>
  </si>
  <si>
    <t>打开该条记录编辑页面</t>
  </si>
  <si>
    <t>显示销售退货新增页面</t>
  </si>
  <si>
    <t>退货单新增</t>
  </si>
  <si>
    <t>点击【新增行】，提示用户选择退货客户</t>
  </si>
  <si>
    <t>1、打开新增退货申请页面
2、点击【新增行】
3、观察页面</t>
  </si>
  <si>
    <t>提示用户 请选择退货客户</t>
  </si>
  <si>
    <t>选择客户，点击【新增行】 弹出出库单选择框，显示该客户下所有未退货的出库单</t>
  </si>
  <si>
    <t>1、打开新增退货申请页面
2、选择客户
3、点击【新增行】
4、观察页面</t>
  </si>
  <si>
    <t>显示该客户下所有未退货的出库单</t>
  </si>
  <si>
    <t>出库单弹框中，勾选一个出库单，点击【确认】，订单中显示出库单下所有物料信息</t>
  </si>
  <si>
    <t>出库单弹框中，勾选多个出库单，点击【确认】，订单中显示出库单下所有物料信息</t>
  </si>
  <si>
    <t>出库单弹框中，勾选多个出库单，点击【返回】，订单中不显示物料明细</t>
  </si>
  <si>
    <t>出库单弹框中，勾选多个出库单，点击 弹框右上方关闭按钮，订单中不显示物料明细</t>
  </si>
  <si>
    <t>无关闭的按钮</t>
  </si>
  <si>
    <t>选择出库单后，点击【退货客户】选择按钮，变更客户成功，物料明细清空</t>
  </si>
  <si>
    <t>选择出库单后，点击【退货客户】选择按钮，不变更客户，物料明细不清空</t>
  </si>
  <si>
    <t>勾选物料，点击【删除行】，删除物料成功</t>
  </si>
  <si>
    <t>1、打开新增退货页面
2、选择一个出库单
3、勾选该出库单下物料
4、点击 【删除行】</t>
  </si>
  <si>
    <t>不勾选物料，点击【删除行】，提示用户请选择物料</t>
  </si>
  <si>
    <t>1、打开新增退货页面
2、选择一个出库单
3、不勾选该出库单下物料
4、点击 【删除行】</t>
  </si>
  <si>
    <t>提示用户请选择删除行</t>
  </si>
  <si>
    <t>不选择出库单号，返回退货单申请查询页</t>
  </si>
  <si>
    <t>1、退货查询列表页中，点击“新增”
2、弹出出库单选择框
3、弹出框中 输入一个出库单号
4、点击“返回”或 x 按钮</t>
  </si>
  <si>
    <t>弹出框关闭，展示退货单新增页面</t>
  </si>
  <si>
    <t>添加一个出库单</t>
  </si>
  <si>
    <t>1、打开新增退货申请单，选择该出库单
2、物料明细中输入退货数量
3、观察退货金额</t>
  </si>
  <si>
    <t>退货申请单保存成功（退货数量&lt;可退数量、勾选一个物料）</t>
  </si>
  <si>
    <t>添加一个出库单 下有多个物料</t>
  </si>
  <si>
    <t>1、打开新增退货申请单，选择一个出库单
2、勾选一个物料
3、退货数量输入 小于出库量
4、其他必填项正确填写
5、点击“保存”</t>
  </si>
  <si>
    <t>只要更改退货数据保存后，物料都不会被保存</t>
  </si>
  <si>
    <t>退货申请单保存成功（退货数量=可退数量、勾选多个物料）</t>
  </si>
  <si>
    <t>1、打开新增退货申请单，选择一个出库单
2、勾选多个物料
3、其中一个物料数量项： 退货数量输入 等于出库量
4、其他必填项正确填写
5、点击“保存”</t>
  </si>
  <si>
    <t>退货申请单无法保存（退货数量为0）</t>
  </si>
  <si>
    <t>1、打开新增退货申请单，选择一个出库单
2、退货数量输入 0
3、其他必填项正确填写
4、点击“保存”</t>
  </si>
  <si>
    <t>退货申请单无法保存（退货数量&gt;可退数量）</t>
  </si>
  <si>
    <t>1、打开新增退货申请单，选择一个出库单
2、退货数量输入 大于出库量
3、其他必填项正确填写
4、点击“保存”</t>
  </si>
  <si>
    <t>无法保存，提示用户退货数量不可以大于可退数量</t>
  </si>
  <si>
    <t>1、打开新增退货申请单，选择添加的出库单
2、不勾选物料
3、其他必填项正确填写
4、点击“保存”</t>
  </si>
  <si>
    <t>1、打开新增退货申请单，选择一个出库单
2、必填项不填
必填项包含：退货数量、退货单日期
3、非必填项都填写
4、点击“保存”</t>
  </si>
  <si>
    <t>退货申请单直接提交成功（退货数量&lt;可退数量、勾选一个物料）</t>
  </si>
  <si>
    <t>1、打开新增退货申请单，选择一个出库单
2、勾选一个物料
3、退货数量输入 小于出库量
4、其他必填项正确填写
5、点击“直接提交”</t>
  </si>
  <si>
    <t>销售管理-销售退货，选择保存状态的退货单，点到明细内点提交，会触发提示“操作失败。 退货单状态不是保存状态。”</t>
  </si>
  <si>
    <t>退货申请单直接提交成功（退货数量=可退数量、勾选多个物料）</t>
  </si>
  <si>
    <t>1、打开新增退货申请单，选择一个出库单
2、勾选多个物料
3、其中一个物料数量项： 退货数量输入 等于出库量
4、其他必填项正确填写
5、点击“直接提交”</t>
  </si>
  <si>
    <t>退货申请单直接无法提交（退货数量为0）</t>
  </si>
  <si>
    <t>1、打开新增退货申请单，选择一个出库单
2、退货数量输入 0
3、其他必填项正确填写
4、点击“直接提交”</t>
  </si>
  <si>
    <t>1、打开新增退货申请单，选择一个出库单
2、退货数量输入 大于出库量
3、其他必填项正确填写
4、点击“直接提交”</t>
  </si>
  <si>
    <t>1、打开新增退货申请单，选择添加的出库单
2、不勾选物料
3、其他必填项正确填写
4、点击“直接提交”</t>
  </si>
  <si>
    <t>1、打开新增退货申请单，选择一个出库单
2、必填项不填
必填项包含：退货数量、退货单日期
3、非必填项都填写
4、点击“直接提交”</t>
  </si>
  <si>
    <t>SCM_TH_List_041</t>
  </si>
  <si>
    <t>出库单全部退货，【提交】订单，选择出库单弹框中不显示该出库单，并且无法搜索到</t>
  </si>
  <si>
    <t>1、打开新增退货申请单，选择一个出库单
2、生成物料中，输入退货数量=可退数量
3、点击“提交”
4、再次打开新增退货申请单，观察弹出选择出库单框内数据
5、选择出库单框内 输入该出库单号 进行查询</t>
  </si>
  <si>
    <t>不显示该出库单</t>
  </si>
  <si>
    <t>无法进行提交操作</t>
  </si>
  <si>
    <t>SCM_TH_List_042</t>
  </si>
  <si>
    <t>出库单全部退货，提交订单【反提交】，选择出库单弹框中显示该出库单</t>
  </si>
  <si>
    <t>1、查询列表中选择上一条用例提交的退货单
2、点击“反提交”
3、打开新增销售退货申请单页、观察弹出选择出库单框内数据
4、选择出库单框内 输入该出库单号 进行查询</t>
  </si>
  <si>
    <t>显示该出库单</t>
  </si>
  <si>
    <t>SCM_TH_List_043</t>
  </si>
  <si>
    <t>出库单中一个物料全部退货，【提交】订单，再次选择该出库单，物料明细不显示该物料</t>
  </si>
  <si>
    <t>1、打开新增退货申请单，选择一个出库单
2、选择一个物料中 输入退货数量=可退数量
3、点击“提交”
4、再次打开新增退货申请单，选择该出库单</t>
  </si>
  <si>
    <t>物料明细中不显示该物料</t>
  </si>
  <si>
    <t>SCM_TH_List_044</t>
  </si>
  <si>
    <t>出库单中一个物料全部退货，【反提交】订单，再次选择该出库单，物料明细显示该物料</t>
  </si>
  <si>
    <t>1、查询列表中选择上一条用例提交的退货单
2、点击“反提交”
3、打开新增销售退货申请单，选择该出库单</t>
  </si>
  <si>
    <t>物料明细中显示该物料</t>
  </si>
  <si>
    <t>SCM_TH_List_045</t>
  </si>
  <si>
    <t>SCM_TH_List_046</t>
  </si>
  <si>
    <t>SCM_TH_List_047</t>
  </si>
  <si>
    <t>SCM_TH_List_048</t>
  </si>
  <si>
    <t>SCM_TH_List_049</t>
  </si>
  <si>
    <t>1、打开该退货订单编辑页
2、修改该退货订单内所有内容
测试点：1）新增出库单号 2）删除已有物料 3）修改物料退货数量
3、点击【保存】</t>
  </si>
  <si>
    <t>SCM_TH_List_050</t>
  </si>
  <si>
    <t>SCM_TH_List_051</t>
  </si>
  <si>
    <t>SCM_TH_List_052</t>
  </si>
  <si>
    <t>SCM_TH_List_053</t>
  </si>
  <si>
    <t>SCM_TH_List_054</t>
  </si>
  <si>
    <t>1、打开该退货订单编辑页
2、修改该退货订单内所有内容
测试点：1）新增出库单号 2）删除已有物料 3）修改物料退货数量
3、点击【提交】</t>
  </si>
  <si>
    <t>SCM_TH_List_055</t>
  </si>
  <si>
    <t>SCM_TH_List_056</t>
  </si>
  <si>
    <t>SCM_TH_List_057</t>
  </si>
  <si>
    <t>SCM_TH_List_058</t>
  </si>
  <si>
    <t>SCM_TH_List_059</t>
  </si>
  <si>
    <t>可退数量</t>
  </si>
  <si>
    <t>SCM_TH_List_060</t>
  </si>
  <si>
    <t>保存退货订单，可退数量不变</t>
  </si>
  <si>
    <t>新增一条出库单，物料数量填写100</t>
  </si>
  <si>
    <t>1、打开新增退货申请单、选择新增出库单
2、物料可退数量显示 100，物料中退货数量 输入 10
3、点击 “保存”
4、再次打开新增销售退货申请单页、选择该出库单
5、观察 物料显示可退数量</t>
  </si>
  <si>
    <t>可退数量显示为100</t>
  </si>
  <si>
    <t>SCM_TH_List_061</t>
  </si>
  <si>
    <t>提交退货订单，可退数量减少正确</t>
  </si>
  <si>
    <t>1、打开新增退货申请单、选择新增出库单
2、物料可退数量显示 100，物料中退货数量 输入 10
3、点击 “提交”
4、再次打开新增销售退货申请单页、选择该出库单
5、观察 物料显示可退数量</t>
  </si>
  <si>
    <t>可退数量显示为90</t>
  </si>
  <si>
    <t>SCM_TH_List_062</t>
  </si>
  <si>
    <t>反提交退货订单，返还可退数量正确</t>
  </si>
  <si>
    <t>1、查询列表中选择上一条用例提交的退货单
2、点击“反提交”
3、打开新增销售退货申请单页、选择该出库单
4、观察 物料显示可退数量</t>
  </si>
  <si>
    <t>销售索赔查询</t>
  </si>
  <si>
    <t>销售索赔页面展示正确</t>
  </si>
  <si>
    <t>1、打开销售索赔页面
2、观察页面结果</t>
  </si>
  <si>
    <t>1、页面展示与图片一致
2、默认展示所有维护数据
3、翻页正确
4、销售索赔号项显示为超链接</t>
  </si>
  <si>
    <t>索赔单状态：保存、提交、审核中、审核完成</t>
  </si>
  <si>
    <t>点击【销售索赔单号】打开详情页面显示正确</t>
  </si>
  <si>
    <t>新增销售索赔数据</t>
  </si>
  <si>
    <t>点击列表中销售索赔号</t>
  </si>
  <si>
    <t>打开该销售索赔详情页，显示返回按钮</t>
  </si>
  <si>
    <t>准备多条销售索赔数据</t>
  </si>
  <si>
    <t>1、添加一条保存状态销售索赔
2、查询列表中 勾选该订单
3、点击【作废】按钮</t>
  </si>
  <si>
    <t>1、添加一条提交状态销售索赔
2、查询列表中 勾选该订单
3、点击【作废】按钮</t>
  </si>
  <si>
    <t>审核中状态单据，点击【作废】，操作失败，提示用户错误信息</t>
  </si>
  <si>
    <t>1、添加一条审核中状态销售索赔
2、查询列表中 勾选该订单
3、点击【作废】按钮</t>
  </si>
  <si>
    <t>无法作废，提示用该订单审核中，无法作废该单据</t>
  </si>
  <si>
    <t>审核完成状态单据，点击【作废】，操作失败，提示用户错误信息</t>
  </si>
  <si>
    <t>1、添加一条审核完成中状态销售索赔
2、查询列表中 勾选该订单
3、点击【作废】按钮</t>
  </si>
  <si>
    <t>无法作废，提示用该订单审核完成，无法作废该单据</t>
  </si>
  <si>
    <t>1、添加多条销售索赔数据（保存状态）
2、勾选多条销售索赔数据
3、点击【作废】</t>
  </si>
  <si>
    <t>1、添加多条销售索赔数据（非保存和保存状态）
2、勾选多条销售索赔数据
3、点击【作废】</t>
  </si>
  <si>
    <t>勾选多条记录，点击【编辑】，无法打开编辑页面，提示用户错误信息</t>
  </si>
  <si>
    <t>点击“单号超链接”打开索赔申请单详情页，不可编辑</t>
  </si>
  <si>
    <t>索赔单新赠</t>
  </si>
  <si>
    <t>查询列表中点击【新增】按钮，打开索赔单新增页面</t>
  </si>
  <si>
    <t>1、页面展示与图片一致
2、索赔单日期默认显示当前日期</t>
  </si>
  <si>
    <t>选择一个“销售客户”，点击【新增行】，弹出物料选择框</t>
  </si>
  <si>
    <t>不选销售门店，点击【新增行】，提示用户请选择客户</t>
  </si>
  <si>
    <t>选择客户添加物料后，点击【选择客户】按钮，弹出提示用户信息框</t>
  </si>
  <si>
    <t>提示用户：重新选择客户会清空物料明细，确定要继续吗？</t>
  </si>
  <si>
    <t>弹出窗口没有统一</t>
  </si>
  <si>
    <t>选择客户添加物料后，点击【选择客户】按钮，弹出提示用户信息框，点击"确定"，
物料内容清空，弹出选择客户界面</t>
  </si>
  <si>
    <t>选择客户添加物料后，点击【选择客户】按钮，弹出提示用户信息框，点击"取消"，
弹出框关闭</t>
  </si>
  <si>
    <t>勾选物料，点击【删除行】，勾选的物料被删除</t>
  </si>
  <si>
    <t>不勾选物料，点击【删除行】，提示用户请勾选物料</t>
  </si>
  <si>
    <t>物料明细没有金额，无法保存</t>
  </si>
  <si>
    <t>只填必填项，提交数据成功（选择单个物料）</t>
  </si>
  <si>
    <t>填写所有项，提交数据成功（多个物料）</t>
  </si>
  <si>
    <t>物料明细没有金额，无法提交</t>
  </si>
  <si>
    <t>填写完数据点击【返回】，填写数据不保存，返回销售索赔查询页面</t>
  </si>
  <si>
    <t>索赔单编辑</t>
  </si>
  <si>
    <t>新增一条索赔单，查询列表页面中，勾选该索赔单，点击【编辑】，打开编辑页面</t>
  </si>
  <si>
    <t>保存状态索赔单可已编辑，页面中按钮显示“提交""保存""返回"</t>
  </si>
  <si>
    <t>提交状态索赔单不可编辑，页面中按钮显示“反提交""返回"</t>
  </si>
  <si>
    <t>审核中、审核完成索赔单不可编辑，页面中按钮显示“返回”</t>
  </si>
  <si>
    <t>索赔单（保存状态）修改数据后 点击【保存】，保存成功，记录修改后数据
测试点：1、增加、清空、修改输入内容 2、修改选择内容 3、增加删除物料内容</t>
  </si>
  <si>
    <t>修改多个物料的件数时保存报错</t>
  </si>
  <si>
    <t>索赔单（保存状态）修改数据后 点击【提交】，提交成功，单据变为提交状态，记录修改后数据
测试点：1、增加、清空、修改输入内容 2、修改选择内容 3、增加、删除物料内容</t>
  </si>
  <si>
    <t>索赔单（保存状态），点击【选择客户】按钮，弹出提示用户信息框</t>
  </si>
  <si>
    <t>索赔单（保存状态），点击【选择客户】按钮，弹出提示用户信息框，点击"确定"，
物料内容清空，弹出选择客户界面</t>
  </si>
  <si>
    <t>索赔单（保存状态），选择客户添加物料后，点击【选择客户】按钮，弹出提示用户信息框，
点击"取消"，弹出框关闭</t>
  </si>
  <si>
    <t>索赔单（保存状态），勾选物料，点击【删除行】，勾选的物料被删除</t>
  </si>
  <si>
    <t>索赔单（保存状态），不勾选物料，点击【删除行】，提示用户请勾选物料</t>
  </si>
  <si>
    <t>无全选的勾选</t>
  </si>
  <si>
    <t>索赔单（保存状态），清空必填项数据，无法保存</t>
  </si>
  <si>
    <t>索赔单（保存状态），清空部分必填项，无法保存</t>
  </si>
  <si>
    <t>索赔单（保存状态），新添加物料明细没有金额，无法保存</t>
  </si>
  <si>
    <t>索赔单（保存状态），清空必填项数据，无法提交</t>
  </si>
  <si>
    <t>索赔单（保存状态），清空部分必填项，无法提交</t>
  </si>
  <si>
    <t>索赔单（保存状态），新添加物料明细没有金额，无法提交</t>
  </si>
  <si>
    <t>索赔单（保存状态），填写完数据点击【返回】，数据不做修改</t>
  </si>
  <si>
    <t>索赔单（提交状态）， 点击【反提交】，反提交成功，单据变为保存状态</t>
  </si>
  <si>
    <t>编辑无法保存成功</t>
  </si>
  <si>
    <t>索赔单（提交状态），点击【返回】，返回到查询列表页面</t>
  </si>
  <si>
    <t>索赔单（审核中、审核完成状态），点击【返回】，返回到查询列表页面</t>
  </si>
  <si>
    <t>索赔单取价</t>
  </si>
  <si>
    <t>出库单（不同物料号、金额大于0），选择"渠道"、"客户"、"物料号"与出库单一致，物料价格显示取出库单中金额</t>
  </si>
  <si>
    <t>出库单（不同物料号、包含金额等于0和金额不等于0），选择"渠道"、"客户"、"物料号"与出库单一致，物料价格显示取出库单中非赠品金额，物料金额等于0不取，价格显示为空</t>
  </si>
  <si>
    <t>单出库单（同一物料号包含金额为0 和金额不为0），选择"渠道"、"客户"、"物料号"与出库单一致，物料价格显示取出库单中金额不为0的价格</t>
  </si>
  <si>
    <t>单出库单（同一物料号包含多个不同金额），选择"渠道"、"客户"、"物料号"与出库单一致，物料价格显示取出库单中最低的金额</t>
  </si>
  <si>
    <t>多张出库单（渠道相同，客户相同，相同物料不同金额，订单日期不同）、选择"渠道"、"客户"、"物料号"与出库单一致，物料价格显示取出库单中订单日期与当前日期最近的金额</t>
  </si>
  <si>
    <t>多张出库单（渠道不同，客户相同，相同物料不同金额，订单日期不同）、物料价格取与选择"渠道"、"客户"、"物料号"一致且日期与当前日期最近的出库单金额</t>
  </si>
  <si>
    <t>多张出库单（渠道不同，客户不同，相同物料不同金额，订单日期不同）、物料价格取与选择"渠道"、"客户"、"物料号"一致且日期与当前日期最近的出库单金额</t>
  </si>
  <si>
    <t>多张出库单（渠道相同，客户相同同，与当前日期最近中物料价格为0，订单日期不同）、物料价格取与选择"渠道"、"客户"、"物料号"一致且日期与当前日期最近且有金额的出库单金额</t>
  </si>
  <si>
    <t>选择"渠道"、"客户"、"物料号"没有生成出库单，物料价格不显示</t>
  </si>
  <si>
    <t>索赔单审核-索赔件返回审批</t>
  </si>
  <si>
    <t>索赔件返回审批 页面中 表头信息不可修改，物料明细 索赔数量不可修改</t>
  </si>
  <si>
    <t>索赔件返回审批 页面中 表头信息不可修改，物料明细 通过数量不可大于索赔数量，驳回数量自动根据通过数量算出</t>
  </si>
  <si>
    <t>当输入的数量为整数，相减会产生六位的小数</t>
  </si>
  <si>
    <t>勾选提交状态单据，点击【索赔件返回审批】，显示页面正确，待审核数量等于索赔数量</t>
  </si>
  <si>
    <t>页面展示正确，待索赔数量等于索赔数量</t>
  </si>
  <si>
    <t>勾选保存状态单据，点击【索赔件返回审批】，提示用户错误信息</t>
  </si>
  <si>
    <t>输入通过数量，自动算出驳回数量：驳回数量等于索赔数量-通过数量</t>
  </si>
  <si>
    <t>输入驳回数量，自动算出通过数量：驳回数量等于索赔数量-驳回数量</t>
  </si>
  <si>
    <t>勾选所有物料明细，输入通过数量和驳回数量，点击【索赔件返回审批】，审批成功，单据状态为”索赔件返回审批完成"</t>
  </si>
  <si>
    <r>
      <rPr>
        <sz val="10"/>
        <rFont val="微软雅黑"/>
        <family val="2"/>
        <charset val="134"/>
      </rPr>
      <t>所有物料全部完成，</t>
    </r>
    <r>
      <rPr>
        <sz val="10"/>
        <color indexed="10"/>
        <rFont val="微软雅黑"/>
        <family val="2"/>
        <charset val="134"/>
      </rPr>
      <t>生成收货通知单</t>
    </r>
    <r>
      <rPr>
        <sz val="10"/>
        <rFont val="微软雅黑"/>
        <family val="2"/>
        <charset val="134"/>
      </rPr>
      <t>，物料明细中收货数量等于审批通过数量</t>
    </r>
  </si>
  <si>
    <t>勾选部分物料明细，输入通过数量和驳回数量，点击【索赔件返回审批】，审批成功，单据状态为”审批中"、不生成收货通知单</t>
  </si>
  <si>
    <t>多次审批，索赔单中所有物料审批通过后生成收货通知单，收货数量与通过数量一致，订单状态为”审批中”</t>
  </si>
  <si>
    <t>审批完成后，待审批数量显示为0，驳回数量显示在“一级审批驳回”项上</t>
  </si>
  <si>
    <t>通过数量输入大于索赔数量，提示用户错误信息</t>
  </si>
  <si>
    <t>驳回数量输入大于索赔数量，提示用户错误信息</t>
  </si>
  <si>
    <t>已审核物料明细，输入通过、驳回数量，提示用户没有物料需要审核</t>
  </si>
  <si>
    <t>勾选物料，不输入通过驳回数量，点击【索赔件返回审批】，提示用户请输入审批数量</t>
  </si>
  <si>
    <t>点击【索赔件返回审批】，提示用户请勾选需要索赔的物料明细</t>
  </si>
  <si>
    <t>输入信息，点击【返回】页面不做任何改变</t>
  </si>
  <si>
    <t>索赔单审核-索赔员退回件检查审批</t>
  </si>
  <si>
    <t>索赔员退回件检查审批 页面中 表头信息不可修改，物料明细 索赔数量不可修改</t>
  </si>
  <si>
    <t>勾选“提交”状态单据，点击【索赔员退回件检查审批】，提示用户错误信息</t>
  </si>
  <si>
    <t>勾选保存状态单据，点击【索赔员退回件检查审批】，提示用户错误信息</t>
  </si>
  <si>
    <t>勾选“审批完成”状态单据，点击【索赔员退回件检查审批】，提示用户错误信息</t>
  </si>
  <si>
    <t xml:space="preserve">一级审批通过生成收货通知单，不入库，打开二级审批页面中“待审批数量”为0 </t>
  </si>
  <si>
    <t>一级审批通过生成收货通知单，收货通知单入库，打开二级审批页面中显示“待审批”=入库数量</t>
  </si>
  <si>
    <t>勾选物料，填写审批数量后，”索赔模式“不选，点击【索赔员退回件检查审批】，提示用户请选择模式</t>
  </si>
  <si>
    <t>勾选单物料，待审批数量10，物料损坏数量10，非物流损坏数量0，驳回数量0，模式选择【背靠背】，点击【索赔员退回件检查审批】，无法提交，提示用户背靠背模式非物流损坏数量不能为0</t>
  </si>
  <si>
    <t>勾选单物料，待审批数量10，物料损坏数量0，非物流损坏数量9，驳回数量0，模式选择【背靠背】，点击【索赔员退回件检查审批】，无法提交，提示用户审批数量需要等于待审批数量</t>
  </si>
  <si>
    <t>勾选单物料，待审批数量10，物料损坏数量9，非物流损坏数量0，驳回数量0，模式选择【背靠背】，点击【索赔员退回件检查审批】，无法提交，提示用户审批数量需要等于待审批数量</t>
  </si>
  <si>
    <t>勾选单物料，待审批数量10，物料损坏数量0，非物流损坏数量0，驳回数量10，模式选择【背靠背】，点击【索赔员退回件检查审批】，无法提交，提示用户背靠背模式非物流损坏数量不能为0</t>
  </si>
  <si>
    <t>勾选多个物料，部分物料不勾选，正确填写数据后，点击【索赔员退回件检查审批】，提交成功，未勾选物料不被提交</t>
  </si>
  <si>
    <t>审批数量累加大于待审批数量，点击【索赔员退回件检查审批】，无法提交，提示用户审批数量不能大于待审批数量</t>
  </si>
  <si>
    <t>审批数量输入小数，验证数量无法输入小数</t>
  </si>
  <si>
    <t>暂时为可保留2位小数</t>
  </si>
  <si>
    <t>审批数量输入非数字，验证数量无法输入非数字</t>
  </si>
  <si>
    <t>勾选单物料，待审批数量10，物料损坏数量10，非物流损坏数量0，驳回数量0，模式选择【先行赔付】，点击【索赔员退回件检查审批】，提交成功，订单状态为”审批中“</t>
  </si>
  <si>
    <t>审批成功物料，再次打开二级审批页面，不显示已审批物料</t>
  </si>
  <si>
    <t>审批完成后，待审批数量显示为0，驳回数量显示在“二级审批驳回”项上</t>
  </si>
  <si>
    <t>审核完成后没有这些字段</t>
  </si>
  <si>
    <t>勾选物料，不输入通过驳回数量，选择索赔模式，点击【索赔员退回件检查审批】，提示用户请输入审批数量</t>
  </si>
  <si>
    <t>不勾选物料，点击【索赔员退回件检查审批】，提示用户请勾选需要索赔的物料明细</t>
  </si>
  <si>
    <t>索赔单审核-索赔组分管领导审批</t>
  </si>
  <si>
    <t>勾选“提交”状态单据，点击【索赔组分管领导审批】，提示用户错误信息</t>
  </si>
  <si>
    <t>勾选保存状态单据，点击【索赔组分管领导审批】，提示用户错误信息</t>
  </si>
  <si>
    <t>勾选“审批完成”状态单据，点击【索赔组分管领导审批】，提示用户错误信息</t>
  </si>
  <si>
    <t>二级审批【先行赔付】索赔模式，勾选该索赔单点击【索赔组分管领导审批】，显示页面正确，显示该物料待审数量等于二级审批待审批数量</t>
  </si>
  <si>
    <t>二级审批【背靠背】索赔模式，采购索赔“财务审核“未审核，勾选该索赔单点击【索赔组分管领导审批】，页面中不显示该物料</t>
  </si>
  <si>
    <r>
      <rPr>
        <sz val="10"/>
        <rFont val="微软雅黑"/>
        <family val="2"/>
        <charset val="134"/>
      </rPr>
      <t>二级审批【背靠背】索赔模式，采购索赔“财务审核“已审核通过，勾选该索赔单点击【索赔组分管领导审批】，页面中显示该物料待审数量等于</t>
    </r>
    <r>
      <rPr>
        <sz val="10"/>
        <color indexed="10"/>
        <rFont val="微软雅黑"/>
        <family val="2"/>
        <charset val="134"/>
      </rPr>
      <t>二级审批待审批数量，显示采购索赔单号，采购索赔信息</t>
    </r>
  </si>
  <si>
    <t>勾选单物料，待审批数量10，物料损坏数量0，非物流损坏数量9，驳回数量0，点击【索赔组分管领导审批】，无法提交，提示用户审批数量需要等于待审批数量</t>
  </si>
  <si>
    <t>勾选单物料，待审批数量10，物料损坏数量1，非物流损坏数量10，驳回数量0，点击【索赔组分管领导审批】，无法提交，提示用户审批数量需要等于待审批数量</t>
  </si>
  <si>
    <r>
      <rPr>
        <sz val="10"/>
        <rFont val="微软雅黑"/>
        <family val="2"/>
        <charset val="134"/>
      </rPr>
      <t>单物料填写</t>
    </r>
    <r>
      <rPr>
        <sz val="10"/>
        <color indexed="10"/>
        <rFont val="微软雅黑"/>
        <family val="2"/>
        <charset val="134"/>
      </rPr>
      <t>物流损坏数量=待审批数量</t>
    </r>
    <r>
      <rPr>
        <sz val="10"/>
        <rFont val="微软雅黑"/>
        <family val="2"/>
        <charset val="134"/>
      </rPr>
      <t>（满足库存，无翻新件）审批成功，页面中赔付结果显示新件赔物，生成发货通知单，赔物数量与填写时一致</t>
    </r>
  </si>
  <si>
    <t>单物料填写物流损坏数量+非物流损坏数量=待审批数量（不满足库存，无翻新件）审批成功，页面中赔付结果显示新件赔款数量，索赔账户增加对应金额（索赔单价*索赔数量），生成红字应收（检查数据库表）</t>
  </si>
  <si>
    <t>单物料填写非物流损坏数量=待审批数量（部分满足库存，无翻新件）审批成功，页面中赔付结果显示赔新件数量，和新件赔款数量，生成发货通知单（不出库），不生成红字应收</t>
  </si>
  <si>
    <t>单物料（部分数量满足库存，无翻新件）审批成功，页面中赔付结果显示赔新件数量，和新件赔款数量，生成发货通知单（全部出库），索赔账户增加对应金额（索赔单价*索赔数量），生成红字应收（检查数据库表）</t>
  </si>
  <si>
    <t>单物料（部分满足库存，无翻新件）审批成功，页面中赔付结果显示赔新件数量，和新件赔款数量，生成发货通知单（部分出库），索赔账户增加对应金额（索赔单价*（索赔数量+未出库数量）），生成红字应收（检查数据库表）</t>
  </si>
  <si>
    <t>多物料（部分物料满足库存，部分物料不满足库存，无翻新件）审批成功，页面中赔付结果显示赔新件数量，和新件赔款数量，生成发货通知单（部分出库），索赔账户增加对应金额（索赔单价*（索赔数量+未出库数量）），生成红字应收（检查数据库表）</t>
  </si>
  <si>
    <r>
      <rPr>
        <sz val="10"/>
        <rFont val="微软雅黑"/>
        <family val="2"/>
        <charset val="134"/>
      </rPr>
      <t>单物料填写</t>
    </r>
    <r>
      <rPr>
        <sz val="10"/>
        <color indexed="10"/>
        <rFont val="微软雅黑"/>
        <family val="2"/>
        <charset val="134"/>
      </rPr>
      <t>物流损坏数量=待审批数量</t>
    </r>
    <r>
      <rPr>
        <sz val="10"/>
        <rFont val="微软雅黑"/>
        <family val="2"/>
        <charset val="134"/>
      </rPr>
      <t>（含翻新件，新件满足库存）审批成功，页面中赔付结果显示新件赔物数量，生成发货通知单</t>
    </r>
  </si>
  <si>
    <r>
      <rPr>
        <sz val="10"/>
        <rFont val="微软雅黑"/>
        <family val="2"/>
        <charset val="134"/>
      </rPr>
      <t>单物料填写</t>
    </r>
    <r>
      <rPr>
        <sz val="10"/>
        <color indexed="10"/>
        <rFont val="微软雅黑"/>
        <family val="2"/>
        <charset val="134"/>
      </rPr>
      <t>非物流损坏数量=待审批数量</t>
    </r>
    <r>
      <rPr>
        <sz val="10"/>
        <rFont val="微软雅黑"/>
        <family val="2"/>
        <charset val="134"/>
      </rPr>
      <t>（含翻新件，翻新件满足库存）审批成功，页面中赔付结果显示翻新件赔物数量，生成发货通知单</t>
    </r>
  </si>
  <si>
    <t>单物料填写非物流损坏数量=待审批数量（含翻新件，翻新件不满足库存）审批成功，页面中赔付结果显示翻新件赔款数量，索赔账户增加金额（翻新件物料销售成本价*翻新件赔款数量+），生成红字应收单</t>
  </si>
  <si>
    <t>单物料填写物流损坏数量+非物流损坏数量=待审批数量（含翻新件，新件部分满足库存，翻新件部分满足库存）审批成功，页面中赔付结果显示新件赔物数量，新件赔款数量，翻新件赔款数量，翻新件赔物数量 ，生成发货通知单（不出库），显示新件和翻新件物料，不赔款，不生成红字应收</t>
  </si>
  <si>
    <t>单物料填写物流损坏数量+非物流损坏数量=待审批数量（含翻新件，新件部分满足库存，翻新件部分满足库存）审批成功，页面中赔付结果显示新件赔物数量，新件赔款数量，翻新件赔款数量，翻新件赔物数量 ，生成发货通知单（全部出库），显示新件和翻新件物料，索赔账户增加金额（翻新件物料销售成本价*翻新件赔款数量+索赔单价*新件赔款数量），生成红字应收单</t>
  </si>
  <si>
    <t>单物料填写物流损坏数量+非物流损坏数量=待审批数量（含翻新件，新件部分满足库存，翻新件部分满足库存）审批成功，页面中赔付结果显示新件赔物数量，新件赔款数量，翻新件赔款数量，翻新件赔物数量 ，生成发货通知单（新件和翻新件部分出库），显示新件和翻新件物料，索赔账户增加金额（翻新件物料销售成本价*（翻新件赔款数量+未出库数量）+索赔单价*（新件赔款数量+未出库数量)），生成红字应收单</t>
  </si>
  <si>
    <t>多物料含翻新件和不含翻新件组合进行测试</t>
  </si>
  <si>
    <t>多次审批验证，按每次赔付结果进行赔付金额，生成红字应收
例子：
第一次审批结果：新件赔物，新件赔款，翻新件赔物，翻新件赔款
第二次审批结果：新件赔物，新件赔款，翻新件赔物，翻新件赔款
第一次审批发货通知单生成出库单，赔款金额计算根据第一次审批结果计算退款，第二次审批结果赔款金额不进行计算，生成红字应收
第二次审批发货通知单生成出库单，赔款金额计算根据第二次审批结果计算退款，第一次审批结果赔款金额不进行计算，生成红字应收</t>
  </si>
  <si>
    <t>填写驳回数量，审批成功，驳回数量 不生成任何单据</t>
  </si>
  <si>
    <t>部分物料勾选，部分物料不勾选，点击【索赔组分管领导审批】。未勾选物料不进行审批</t>
  </si>
  <si>
    <t>三级审批单据中物料全部审批完成，单据状态为“审批完成”</t>
  </si>
  <si>
    <t>勾选多个物料，选择【背靠背】和【先行赔付】，审批数量填写正确，点击【索赔员退回件检查审批】，提交成功</t>
  </si>
  <si>
    <t>销售索赔转采购索赔页面</t>
  </si>
  <si>
    <t>打开销售索赔页面显示正确</t>
  </si>
  <si>
    <t>点击【新增索赔单】，弹框中查询功能正常</t>
  </si>
  <si>
    <t>模糊查询不能查询中间或者只有后半部分的内容</t>
  </si>
  <si>
    <t>销售索赔二级审批（索赔模式：背靠背）完成，点击【新增索赔单】，显示该物料明细，索赔数量=非物流损坏数量</t>
  </si>
  <si>
    <t>销售索赔三级审批（索赔模式：先行赔付，非物流损坏数量为0）完成，点击【新增索赔单】，不显示该物料明细</t>
  </si>
  <si>
    <t>销售索赔三级审批（索赔模式：先行赔付，非物流损坏数量&gt;0）完成，点击【新增索赔单】，显示该物料明细,索赔数量=非物流损坏数量</t>
  </si>
  <si>
    <t>【新增索赔单】弹框中选择一条物料明细（含主供应商），点击【确定】，页面中物料明细显示正确 供应商默认带出主供应商</t>
  </si>
  <si>
    <t>【新增索赔单】弹框中选择一条物料明细（不含主供应商），点击【确定】，页面中物料明细显示正确 供应商为空</t>
  </si>
  <si>
    <t>【新增索赔单】弹框中选择多条物料明细（不含主供应商。含主供应商），点击【确定】，页面中物料明细显示正确，含主供应商显示供应商，不含主供应商 供应商选项为空</t>
  </si>
  <si>
    <t>供应商为空，点击【销售索赔转采购索赔】按钮，提示用户请选择供应商</t>
  </si>
  <si>
    <t>选择多条物料明细，供应商相同，点击【销售索赔转采购索赔】按钮，提交单据成功， 生成一张采购索赔单据，该单据中供应商显示正确，索赔数量正确</t>
  </si>
  <si>
    <t>选择多条物料明细，供应商不相同，点击【销售索赔转采购索赔】按钮，提交单据成功， 根据不同供应商生成多张采购索赔单据，单据中供应商显示正确，索赔数量正确</t>
  </si>
  <si>
    <t>已转采购索赔单的物料明细，再次点击【新增索赔单】按钮，弹框中不显示该数据</t>
  </si>
  <si>
    <t>已转采购索赔单的物料明细，采购索赔单作废，再次点击【新增索赔单】按钮，弹框中显示该数据</t>
  </si>
  <si>
    <t>已转采购索赔单的物料明细，在采购索赔单中删除该物料，再次点击【新增索赔单】按钮，弹框中显示该数据</t>
  </si>
  <si>
    <t>双开两页面转同一个销售索赔单物料，第一次转成功，第二次转提示用户该物料已转采购索赔单</t>
  </si>
  <si>
    <t>转成功后数据就无法查询到</t>
  </si>
  <si>
    <t>销售信用查询</t>
  </si>
  <si>
    <t>信用页面展示正确</t>
  </si>
  <si>
    <t>1、打开信用页面
2、观察页面结果</t>
  </si>
  <si>
    <t>1、页面展示与图片一致
2、默认展示所有维护数据
3、翻页正确</t>
  </si>
  <si>
    <t>1、渠道：分销、好途邦
2、订单状态：保存、提交、失效、已审批、审批变更中</t>
  </si>
  <si>
    <t>已审核状态单据，点击【作废】，操作失败，提示用户错误信息</t>
  </si>
  <si>
    <t>审核变更中状态单据，点击【作废】，操作失败，提示用户错误信息</t>
  </si>
  <si>
    <t>保存状态单据，点击【提交】，提交成功，订单状态改为提交</t>
  </si>
  <si>
    <t>提交状态单据，点击【提交】，操作失败，提示用户错误信息</t>
  </si>
  <si>
    <t>已审核状态单据，点击【提交】，操作失败，提示用户错误信息</t>
  </si>
  <si>
    <t>审核变更中状态单据，点击【提交】，操作失败，提示用户错误信息</t>
  </si>
  <si>
    <t>勾选多条单据（保存状态），点击【提交】，操作成功，提示用户提交成功，单据为提交状态</t>
  </si>
  <si>
    <t>勾选多条单据（包含非保存和保存状态），点击【提交】，无法提交，提示用户错误信息</t>
  </si>
  <si>
    <t>保存状态单据，点击【反提交】，操作失败，提示用户错误信息</t>
  </si>
  <si>
    <t>提交状态单据，点击【反提交】，操作成功，单据状态改为保存状态</t>
  </si>
  <si>
    <t>已审核状态单据，点击【反提交】，操作失败，提示用户错误信息</t>
  </si>
  <si>
    <t>审核变更中状态单据，点击【反提交】，操作失败，提示用户错误信息</t>
  </si>
  <si>
    <t>勾选多条单据（提交状态），点击【反提交】，反提交成功，单据状态为保存</t>
  </si>
  <si>
    <t>勾选多条单据（包含非提交和提交状态），点击【反提交】，操作失败，提示用户错误信息</t>
  </si>
  <si>
    <t>勾选任何状态单据，点击【失效】单据状态改为失效</t>
  </si>
  <si>
    <t>勾选多条单据（提交状态），点击【审核】，操作失败，提示用户错误信息</t>
  </si>
  <si>
    <t>销售信用新增</t>
  </si>
  <si>
    <t>销售信用查询页面，点击【新增】，销售信用新增页面展示正确</t>
  </si>
  <si>
    <t>1、进入信用查询订单页面
2、点击【新增】
3、观察 信用新增页面</t>
  </si>
  <si>
    <t>新增页面如图</t>
  </si>
  <si>
    <t>点击【添加物料】，弹出选择物料框</t>
  </si>
  <si>
    <t>选择物料框中勾选物料，点击【确认】，勾选物料框显示在新增页面中</t>
  </si>
  <si>
    <t>选择物料框中勾选物料，点击【取消】，勾选物料框不显示在新增页面中</t>
  </si>
  <si>
    <t>选择相同物料，只显示一条物料信息</t>
  </si>
  <si>
    <t>多次添加物料，显示物料明细正确</t>
  </si>
  <si>
    <t>物料明细中，点击【删除】，物料被删除</t>
  </si>
  <si>
    <t>相同币种，【客户】选项中选择已审核状态的客户，提示用户错误信息，无法选择</t>
  </si>
  <si>
    <t>提示用户：此客户信用记录已存在并已生效或者审批变更中</t>
  </si>
  <si>
    <t>币种已经没有了</t>
  </si>
  <si>
    <t>不同币种，【客户】选项中选择已审核状态的客户，可以选择</t>
  </si>
  <si>
    <t>【客户】选项中选择非审核状态（保存、提交、失效）的客户，可以选择</t>
  </si>
  <si>
    <t>信用额度输入非数字，提示用户无法保存</t>
  </si>
  <si>
    <t>销售信用编辑</t>
  </si>
  <si>
    <t>新增一条信用，查询列表页面中，勾选该信用，点击【编辑】，打开编辑页面</t>
  </si>
  <si>
    <t>保存状态信用可已编辑，页面中按钮显示“提交""保存""返回"</t>
  </si>
  <si>
    <t>提交状态信用不可编辑，页面中按钮显示“反提交""返回"</t>
  </si>
  <si>
    <t>审批状态信用不可编辑，页面中按钮显示"返回"</t>
  </si>
  <si>
    <t>审批变更中状态信用不可编辑，页面中按钮显示"返回"</t>
  </si>
  <si>
    <t>【客户】选项中选择已审核、提交的状态的客户，提示用户错误信息，无法选择</t>
  </si>
  <si>
    <t>【客户】选项中选择非审核状态（保存、失效）的客户，可以选择</t>
  </si>
  <si>
    <t>选择币种，对应汇率显示正确</t>
  </si>
  <si>
    <t>信用（保存状态）修改数据后 点击【保存】，保存成功，记录修改后数据
测试点：1、增加、清空、修改输入内容2、修改选择内容3、删除、新增物料</t>
  </si>
  <si>
    <t>信用（保存状态）修改数据后 点击【提交】，提交成功，单据变为提交状态，记录修改后数据
测试点：1、增加、清空、修改输入内容 2、修改选择内容 3、删除、新增物料</t>
  </si>
  <si>
    <t>信用（保存状态），选择客户添加物料后，点击【选择客户】按钮，弹出提示用户信息框，
点击"取消"，弹出框关闭</t>
  </si>
  <si>
    <t>信用（保存状态），清空必填项数据，无法保存</t>
  </si>
  <si>
    <t>信用（保存状态），清空部分必填项，无法保存</t>
  </si>
  <si>
    <t>信用（保存状态），清空必填项数据，无法提交</t>
  </si>
  <si>
    <t>信用（保存状态），清空部分必填项，无法提交</t>
  </si>
  <si>
    <t>信用（保存状态），填写完数据点击【返回】，数据不做修改</t>
  </si>
  <si>
    <t>信用（提交状态）， 点击【反提交】，反提交成功，单据变为保存状态</t>
  </si>
  <si>
    <t>信用（提交状态），点击【返回】，返回到查询列表页面</t>
  </si>
  <si>
    <t>信用（审核状态），点击【返回】，返回到查询列表页面</t>
  </si>
  <si>
    <t>信用（审核变更中状态），点击【返回】，返回到查询列表页面</t>
  </si>
  <si>
    <t>新增信用数据为保存状态</t>
  </si>
  <si>
    <t>销售信用审核</t>
  </si>
  <si>
    <t>信用（保存状态），点击【审核】，提示用户错误信息</t>
  </si>
  <si>
    <t>信用（失效状态），点击【审核】，提示用户错误信息</t>
  </si>
  <si>
    <t>信用（审核状态），点击【审核】，提示用户错误信息</t>
  </si>
  <si>
    <t>信用（审核变更中状态），点击【审核】，打开审核界面</t>
  </si>
  <si>
    <t>信用（提交状态），点击【审核】，打开审核界面</t>
  </si>
  <si>
    <t>信用（提交状态），审核界面，点击【通过】，信用状态该为已审核</t>
  </si>
  <si>
    <t>审核界面，点击【不通过】，信用状态该为不通过</t>
  </si>
  <si>
    <t>审核界面，点击【关闭】，信用状态不变</t>
  </si>
  <si>
    <t>信用（审核变更中状态），审核通过，该单据变为审核状态，原单据状态为失效状态</t>
  </si>
  <si>
    <t>2个信用单据（同客户，同币种、提交状态），审批通过一个信用，勾选另一个信用点击【审批】
提示用户该客户已审批通过</t>
  </si>
  <si>
    <t>2个信用单据（同客户，不同币种、提交状态），审批通过一个信用，勾选另一个信用点击【审批】、弹出审批页面做审批操作</t>
  </si>
  <si>
    <t>现在已经无币种了</t>
  </si>
  <si>
    <t>信用审批变更</t>
  </si>
  <si>
    <t>信用（保存状态），点击【审批变更】，提示用户错误信息</t>
  </si>
  <si>
    <t>信用（失效状态），点击【审批变更】，提示用户错误信息</t>
  </si>
  <si>
    <t>信用（审核变更中状态），点击【审批变更】，提示用户错误信息</t>
  </si>
  <si>
    <t>信用（提交状态），点击【审批变更】，提示用户错误信息</t>
  </si>
  <si>
    <t>信用（审核状态），点击【审批变更】，打开审批变更页面</t>
  </si>
  <si>
    <t>1、页面中只可修改信用额度、添加和删除物料
2、显示按钮：审批变更、返回</t>
  </si>
  <si>
    <t>修改"信用额度"、"物料"后 点击【审批变更】，新增一条"审批变更中"状态的信用单据，内容与修改后内容一致，原单据状态不变</t>
  </si>
  <si>
    <t>信用额度为空，点击【审批变更】，提示用户必须填写</t>
  </si>
  <si>
    <t>添加物料为空，点击【审批变更】，提示用户必须添加物料</t>
  </si>
  <si>
    <t>物料已改为可以为空</t>
  </si>
  <si>
    <t>修改"信用额度"、"物料"后 点击【返回】，返回到查询页面不做任何变更</t>
  </si>
  <si>
    <t>勾选已生成审批变更的信用单据，点击【审批变更】，提示用户错误信息</t>
  </si>
  <si>
    <t>XSCX-0001</t>
  </si>
  <si>
    <t>XSCX-0002</t>
  </si>
  <si>
    <t>XSCX-0003</t>
  </si>
  <si>
    <t>XSCX-0004</t>
  </si>
  <si>
    <t>XSCX-0005</t>
  </si>
  <si>
    <t>XSCX-0006</t>
  </si>
  <si>
    <t>XSCX-0007</t>
  </si>
  <si>
    <t>XSCX-0008</t>
  </si>
  <si>
    <t>XSCX-0009</t>
  </si>
  <si>
    <t>XSCX-0010</t>
  </si>
  <si>
    <t>提示用户无法提交</t>
  </si>
  <si>
    <t>XSCX-0011</t>
  </si>
  <si>
    <t>XSCX-0012</t>
  </si>
  <si>
    <t>XSCX-0013</t>
  </si>
  <si>
    <t>XSCX-0014</t>
  </si>
  <si>
    <t>XSCX-0015</t>
  </si>
  <si>
    <t>XSCX-0016</t>
  </si>
  <si>
    <t>XSCX-0017</t>
  </si>
  <si>
    <t>XSCX-0018</t>
  </si>
  <si>
    <t>XSCX-0019</t>
  </si>
  <si>
    <t>XSCX-0020</t>
  </si>
  <si>
    <t>XSCX-0021</t>
  </si>
  <si>
    <t>XSCX-0022</t>
  </si>
  <si>
    <t>XSCX-0023</t>
  </si>
  <si>
    <t>XSCX-0024</t>
  </si>
  <si>
    <t>XSCX-0025</t>
  </si>
  <si>
    <t>XSCX-0026</t>
  </si>
  <si>
    <t>XSCX-0027</t>
  </si>
  <si>
    <t>XSCX-0028</t>
  </si>
  <si>
    <t>XSCX-0029</t>
  </si>
  <si>
    <t>XSCX-0030</t>
  </si>
  <si>
    <t>XSCX-0031</t>
  </si>
  <si>
    <t>XSCX-0032</t>
  </si>
  <si>
    <t>XSCX-0033</t>
  </si>
  <si>
    <t>XSCX-0034</t>
  </si>
  <si>
    <t>XSCX-0035</t>
  </si>
  <si>
    <t>XSCX-0036</t>
  </si>
  <si>
    <t>XSCX-0037</t>
  </si>
  <si>
    <t>XSCX-0038</t>
  </si>
  <si>
    <t>XSCX-0039</t>
  </si>
  <si>
    <t>XSCX-0040</t>
  </si>
  <si>
    <t>该促销被逻辑删除</t>
  </si>
  <si>
    <t>XSCX-0041</t>
  </si>
  <si>
    <t>无法作废</t>
  </si>
  <si>
    <t>CXJSC-4948非保存，不可以点作废</t>
  </si>
  <si>
    <t>XSCX-0042</t>
  </si>
  <si>
    <t>提示非提交状态,不能审批</t>
  </si>
  <si>
    <t>XSCX-0043</t>
  </si>
  <si>
    <t>XSCX-0044</t>
  </si>
  <si>
    <t>XSCX-0045</t>
  </si>
  <si>
    <t>XSCX-0046</t>
  </si>
  <si>
    <t>XSCX-0047</t>
  </si>
  <si>
    <t>XSCX-0048</t>
  </si>
  <si>
    <t>XSCX-0049</t>
  </si>
  <si>
    <t>XSCX-0050</t>
  </si>
  <si>
    <t>点击【返回】，促销单据状态不变</t>
  </si>
  <si>
    <t>使用促销-每满数量赠品</t>
  </si>
  <si>
    <t>XSCX-0051</t>
  </si>
  <si>
    <t>单行物料、数量都满足条件，点击【使用促销】显示促销活动</t>
  </si>
  <si>
    <t>XSCX-0052</t>
  </si>
  <si>
    <t>物料号不满足条件，点击【使用促销】，不显示促销活动</t>
  </si>
  <si>
    <t>XSCX-0053</t>
  </si>
  <si>
    <t>物料号满足条件，数量不满足条件，点击【使用促销】，不显示促销活动</t>
  </si>
  <si>
    <t>XSCX-0054</t>
  </si>
  <si>
    <t>同一个物料多行数量累计满足条件，点击【使用促销】，显示促销活动</t>
  </si>
  <si>
    <t>XSCX-0055</t>
  </si>
  <si>
    <t>一个促销活动中包含多个物料条件，部分物料不满足条件，点击【使用促销】，不显示促销活动</t>
  </si>
  <si>
    <t>XSCX-0056</t>
  </si>
  <si>
    <t>促销活动提交状态，未生效，物料满足条件，点击【使用促销】，不显示促销活动</t>
  </si>
  <si>
    <t>XSCX-0057</t>
  </si>
  <si>
    <t>促销保存状态，生效时间内，物料满足条件，点击【使用促销】，不显示促销活动</t>
  </si>
  <si>
    <t>XSCX-0058</t>
  </si>
  <si>
    <t>促销活动提交状态，已失效，物料满足条件，点击【使用促销】，不显示促销活动</t>
  </si>
  <si>
    <t>XSCX-0059</t>
  </si>
  <si>
    <t>1、退货类型（去掉）：实物退、实物不退
2、退货单状态：保存、提交、审核、驳回（去掉）、关闭（去掉）、异常关闭（去掉）
3、单据来源：销售入库单</t>
  </si>
  <si>
    <t>XSCX-0060</t>
  </si>
  <si>
    <t>勾选促销，点击确认，赠品数量显示正确</t>
  </si>
  <si>
    <t>1、赠品不可编辑
2、赠品显示金额为0</t>
  </si>
  <si>
    <t>XSCX-0061</t>
  </si>
  <si>
    <t>已使用促销，点击【使用促销】按钮，弹框中该促销被自动勾选</t>
  </si>
  <si>
    <t>XSCX-0062</t>
  </si>
  <si>
    <t>取消已使用促销成功，赠送物料被自动删除</t>
  </si>
  <si>
    <t>赠送物料自动删除</t>
  </si>
  <si>
    <t>XSCX-0063</t>
  </si>
  <si>
    <t>使用促销后，保存订单，保存成功</t>
  </si>
  <si>
    <t xml:space="preserve">
</t>
  </si>
  <si>
    <t>XSCX-0064</t>
  </si>
  <si>
    <t>使用促销，保存订单后，订单编辑页面中显示促销正确</t>
  </si>
  <si>
    <t>XSCX-0065</t>
  </si>
  <si>
    <t>使用促销后，删除赠品，保存订单， 保存成功</t>
  </si>
  <si>
    <t>XSCX-0066</t>
  </si>
  <si>
    <t>使用促销后，促销物料条件修改为不满足条件，点击保存，促销内容删除</t>
  </si>
  <si>
    <t>1、订单无法保存，提示用户促销信息不存在自动删除
2、赠品自动删除</t>
  </si>
  <si>
    <t>XSCX-0067</t>
  </si>
  <si>
    <t>A物料赠C物料，B物料赠C物料，A和B满足条件，可以使用A和B促销，赠送对应C物料</t>
  </si>
  <si>
    <t>XSCX-0068</t>
  </si>
  <si>
    <t>A物料满100赠C物料，A物料满200赠D物料，满足可以使用2个促销，赠送C和D</t>
  </si>
  <si>
    <t>XSCX-0069</t>
  </si>
  <si>
    <t>A、B物料赠C物料,B,D物料赠E物料，A,B,D满足条件可以使用2个促销，赠送C和E</t>
  </si>
  <si>
    <t>XSCX-0070</t>
  </si>
  <si>
    <t>A、B物料赠C物料,A,B物料赠E物料，A,B满足条件可以使用2个促销，赠送C和E</t>
  </si>
  <si>
    <t>XSCX-0071</t>
  </si>
  <si>
    <t>A物料满100 赠B 物料10，输入条件A物料199 赠B物料10</t>
  </si>
  <si>
    <t>XSCX-0072</t>
  </si>
  <si>
    <t>A物料满100 赠B 物料10，输入条件A物料200 赠B物料20</t>
  </si>
  <si>
    <t>XSCX-0073</t>
  </si>
  <si>
    <t>A物料满100 赠B 物料10，输入条件A物料201 赠B物料20</t>
  </si>
  <si>
    <t>XSCX-0074</t>
  </si>
  <si>
    <t>A物料满100 赠B 物料10，输入条件A物料1000 赠B物料100</t>
  </si>
  <si>
    <t>XSCX-0075</t>
  </si>
  <si>
    <t>A物料满100 B物料满 50 赠C物料10，输入条件A物料100、B物料50，赠送C物料10</t>
  </si>
  <si>
    <t>XSCX-0076</t>
  </si>
  <si>
    <t>A物料满100 B物料满 50 赠C物料10，输入条件A物料200、B物料99，赠送C物料10</t>
  </si>
  <si>
    <t>XSCX-0077</t>
  </si>
  <si>
    <t>A物料满100 B物料满 50 赠C物料10，输入条件A物料199、B物料100，赠送C物料10</t>
  </si>
  <si>
    <t>XSCX-0078</t>
  </si>
  <si>
    <t>A物料满100 B物料满 50 赠C物料10，输入条件A物料1000、B物料500，赠送C物料 100</t>
  </si>
  <si>
    <t>XSCX-0079</t>
  </si>
  <si>
    <t>使用一个促销后，修改使用其他【买满数量赠品】促销，显示修改后的赠品</t>
  </si>
  <si>
    <t>XSCX-0080</t>
  </si>
  <si>
    <t>使用一个促销后，修改使用其他【买满数量打折】促销，赠品删除，物料折扣率，价税合计显示正确</t>
  </si>
  <si>
    <t>使用促销-买满数量打折</t>
  </si>
  <si>
    <t>XSCX-0081</t>
  </si>
  <si>
    <t>XSCX-0082</t>
  </si>
  <si>
    <t>XSCX-0083</t>
  </si>
  <si>
    <t>XSCX-0084</t>
  </si>
  <si>
    <t>同一个物料多行数量累计满足条件，点击【使用促销】，不显示促销活动</t>
  </si>
  <si>
    <t>XSCX-0085</t>
  </si>
  <si>
    <t>XSCX-0086</t>
  </si>
  <si>
    <t>XSCX-0087</t>
  </si>
  <si>
    <t>XSCX-0088</t>
  </si>
  <si>
    <t>XSCX-0089</t>
  </si>
  <si>
    <t>促销活动终止，终止后的生效时间内，物料满足条件，点击【使用促销】，不显示促销活动</t>
  </si>
  <si>
    <t>XSCX-0090</t>
  </si>
  <si>
    <t>勾选促销，点击确认，折扣率显示正确，价税合计计算正确</t>
  </si>
  <si>
    <t>XSCX-0091</t>
  </si>
  <si>
    <t>XSCX-0092</t>
  </si>
  <si>
    <t>取消已使用促销成功，折扣率显示100%，价税合计计算正确</t>
  </si>
  <si>
    <t>折扣率显示0</t>
  </si>
  <si>
    <t>XSCX-0093</t>
  </si>
  <si>
    <t>XSCX-0094</t>
  </si>
  <si>
    <t>XSCX-0095</t>
  </si>
  <si>
    <t>1、订单无法保存，提示用户促销信息不存在
2、折扣率显示100%，价税合计计算正确</t>
  </si>
  <si>
    <t>XSCX-0096</t>
  </si>
  <si>
    <t>A物料打7折，B物料打8折，A和B满足条件，可以使用A和B促销，显示对应折扣</t>
  </si>
  <si>
    <t>折扣未显示</t>
  </si>
  <si>
    <t>XSCX-0097</t>
  </si>
  <si>
    <t>A物料打7折，A物料打8折，A满足条件无法同时勾选使用2个促销，提示用户信息</t>
  </si>
  <si>
    <t>可以同时勾选促销，显示之前勾选折扣</t>
  </si>
  <si>
    <t>XSCX-0098</t>
  </si>
  <si>
    <t>A、B物料赠打6折,B,D物料打7折，A,B,D满足条件同时勾选使用2个促销，提示用户信息</t>
  </si>
  <si>
    <t>XSCX-0099</t>
  </si>
  <si>
    <t>A、B物料打6折,A,B物料打9折，A,B满足条件同时勾选使用2个促销，提示用户信息</t>
  </si>
  <si>
    <t>XSCX-0100</t>
  </si>
  <si>
    <t>XSCX-0101</t>
  </si>
  <si>
    <t>使用促销-订单满金额折</t>
  </si>
  <si>
    <t>XSCX-0102</t>
  </si>
  <si>
    <t>订单总金额满足条件，点击【使用促销】显示促销活动</t>
  </si>
  <si>
    <t>XSCX-0103</t>
  </si>
  <si>
    <t>订单总金额不满足条件，点击【使用促销】，不显示促销活动</t>
  </si>
  <si>
    <t>XSCX-0104</t>
  </si>
  <si>
    <t>促销活动提交状态，未生效，订单金额足条件，点击【使用促销】，不显示促销活动</t>
  </si>
  <si>
    <t>XSCX-0105</t>
  </si>
  <si>
    <t>促销保存状态，生效时间内，订单金额足条件，点击【使用促销】，不显示促销活动</t>
  </si>
  <si>
    <t>XSCX-0106</t>
  </si>
  <si>
    <t>促销活动提交状态，已失效，订单金额足条件，点击【使用促销】，不显示促销活动</t>
  </si>
  <si>
    <t>XSCX-0107</t>
  </si>
  <si>
    <t>促销活动终止，终止后的生效时间内，订单金额足条件，点击【使用促销】，不显示促销活动</t>
  </si>
  <si>
    <t>CXJSC-4981销售促销，选择一条数据，进入详情，点终止 报系统错误</t>
  </si>
  <si>
    <t>XSCX-0108</t>
  </si>
  <si>
    <t>XSCX-0109</t>
  </si>
  <si>
    <t>XSCX-0110</t>
  </si>
  <si>
    <t>XSCX-0111</t>
  </si>
  <si>
    <t>XSCX-0112</t>
  </si>
  <si>
    <t>XSCX-0113</t>
  </si>
  <si>
    <t>使用促销后，订单金额修改为不满足促销条件，点击保存，促销内容删除</t>
  </si>
  <si>
    <t>XSCX-0114</t>
  </si>
  <si>
    <t>无法同时使用2个相同的满金额打折促销</t>
  </si>
  <si>
    <t>使用促销-订单满金额赠品</t>
  </si>
  <si>
    <t>XSCX-0115</t>
  </si>
  <si>
    <t>XSCX-0116</t>
  </si>
  <si>
    <t>XSCX-0117</t>
  </si>
  <si>
    <t>XSCX-0118</t>
  </si>
  <si>
    <t>XSCX-0119</t>
  </si>
  <si>
    <t>XSCX-0120</t>
  </si>
  <si>
    <t>XSCX-0121</t>
  </si>
  <si>
    <t>XSCX-0122</t>
  </si>
  <si>
    <t>XSCX-0123</t>
  </si>
  <si>
    <t>取消已使用促销成功，赠品自动被删除</t>
  </si>
  <si>
    <t>XSCX-0124</t>
  </si>
  <si>
    <t>XSCX-0125</t>
  </si>
  <si>
    <t>XSCX-0126</t>
  </si>
  <si>
    <t>XSCX-0127</t>
  </si>
  <si>
    <t>同时使用2个相同的满金额赠品。2个对应赠品显示正确</t>
  </si>
  <si>
    <t>XSCX-0128</t>
  </si>
  <si>
    <t>同时使用【满金额赠】【满金额折】，页面促销内容展示正确</t>
  </si>
  <si>
    <t>使用促销-订单买满数量折扣</t>
  </si>
  <si>
    <t>XSCX-0129</t>
  </si>
  <si>
    <t xml:space="preserve">
单个促销物料数量累计满足数量条件 ，点击【使用促销】，显示促销活动</t>
  </si>
  <si>
    <t>促销条件:物料A、B、C 促销条件满数量：10</t>
  </si>
  <si>
    <t>XSCX-0130</t>
  </si>
  <si>
    <t xml:space="preserve">
部分促销物料数量累计满足数量条件 ，点击【使用促销】，显示促销活动</t>
  </si>
  <si>
    <t>XSCX-0131</t>
  </si>
  <si>
    <t xml:space="preserve">
所有促销条件物料数量累计满足数量条件 ，点击【使用促销】，显示促销活动</t>
  </si>
  <si>
    <t>XSCX-0132</t>
  </si>
  <si>
    <t>促销物料数量累计不满足数量条件，点击【使用促销】，不显示促销活动</t>
  </si>
  <si>
    <t>XSCX-0133</t>
  </si>
  <si>
    <t>非促销物料数量累计满足数量条件，点击【使用促销】，不显示促销活动</t>
  </si>
  <si>
    <t>XSCX-0134</t>
  </si>
  <si>
    <t>XSCX-0135</t>
  </si>
  <si>
    <t>XSCX-0136</t>
  </si>
  <si>
    <t>XSCX-0137</t>
  </si>
  <si>
    <t>XSCX-0138</t>
  </si>
  <si>
    <t>勾选促销，点击确认，促销物料折扣显示正确，价税合计显示正确</t>
  </si>
  <si>
    <t>XSCX-0139</t>
  </si>
  <si>
    <t>XSCX-0140</t>
  </si>
  <si>
    <t>取消已使用促销成功，，折扣率显示100%，价税合计计算正确</t>
  </si>
  <si>
    <t>XSCX-0141</t>
  </si>
  <si>
    <t>XSCX-0142</t>
  </si>
  <si>
    <t>XSCX-0143</t>
  </si>
  <si>
    <t>XSCX-0144</t>
  </si>
  <si>
    <t xml:space="preserve">相同促销物料不能同时与其他折扣促销使用 </t>
  </si>
  <si>
    <t>XSCX-0145</t>
  </si>
  <si>
    <t>使用促销-组合</t>
  </si>
  <si>
    <t>XSCX-0146</t>
  </si>
  <si>
    <t>一个物料同时使用赠品促销和折扣促销</t>
  </si>
  <si>
    <t>XSCX-0147</t>
  </si>
  <si>
    <t>一个物料同时使用赠品促销和折扣促销后，取消赠品促销，保存订单</t>
  </si>
  <si>
    <t>XSCX-0148</t>
  </si>
  <si>
    <t>一个物料同时使用赠品促销和折扣促销后，取消折扣促销，保存订单</t>
  </si>
  <si>
    <t>XSCX-0149</t>
  </si>
  <si>
    <t>一个订单中不同物料使用不同促销活动，保存订单</t>
  </si>
  <si>
    <t>XSCX-0150</t>
  </si>
  <si>
    <t>促销活动未勾选“使用返利”，先使用返利后，再使用该促销，不显示该促销活动</t>
  </si>
  <si>
    <t>销售返利单查询</t>
  </si>
  <si>
    <t>XSFL-0001</t>
  </si>
  <si>
    <t>XSFL-0002</t>
  </si>
  <si>
    <t>1、渠道：车享家、分销、好途邦
2、订单状态：保存、提交、已审批</t>
  </si>
  <si>
    <t>XSFL-0003</t>
  </si>
  <si>
    <t>XSFL-0004</t>
  </si>
  <si>
    <t>XSFL-0005</t>
  </si>
  <si>
    <t>XSFL-0006</t>
  </si>
  <si>
    <t>XSFL-0007</t>
  </si>
  <si>
    <t>XSFL-0008</t>
  </si>
  <si>
    <t>XSFL-0009</t>
  </si>
  <si>
    <t>无法关闭，提示用户错误信息，返利单为提交状态</t>
  </si>
  <si>
    <t>CXJSC-4936 销售管理 -&gt;销售促销返利查询,单据状态：【提交】【审核】，点击作废，现状：执行状态成功</t>
  </si>
  <si>
    <t>XSFL-0010</t>
  </si>
  <si>
    <t>XSFL-0011</t>
  </si>
  <si>
    <t>XSFL-0012</t>
  </si>
  <si>
    <t>CXJSC-4936销售管理 -&gt;销售促销返利查询,单据状态：【提交】【审核】，点击作废，现状：执行状态成功</t>
  </si>
  <si>
    <t>XSFL-0013</t>
  </si>
  <si>
    <t>XSFL-0014</t>
  </si>
  <si>
    <t>销售返利单新增</t>
  </si>
  <si>
    <t>XSFL-0015</t>
  </si>
  <si>
    <t>销售返利查询页面，点击【新增】，销售返利新增页面展示正确</t>
  </si>
  <si>
    <t>XSFL-0016</t>
  </si>
  <si>
    <t>XSFL-0017</t>
  </si>
  <si>
    <t>XSFL-0018</t>
  </si>
  <si>
    <t>XSFL-0019</t>
  </si>
  <si>
    <t>XSFL-0020</t>
  </si>
  <si>
    <t>XSFL-0021</t>
  </si>
  <si>
    <t>XSFL-0022</t>
  </si>
  <si>
    <t>XSFL-0023</t>
  </si>
  <si>
    <t>XSFL-0024</t>
  </si>
  <si>
    <t>XSFL-0025</t>
  </si>
  <si>
    <t>XSFL-0026</t>
  </si>
  <si>
    <t>XSFL-0027</t>
  </si>
  <si>
    <t>XSFL-0028</t>
  </si>
  <si>
    <t>XSFL-0029</t>
  </si>
  <si>
    <t>XSFL-0030</t>
  </si>
  <si>
    <t>返利单（保存状态）修改数据后 点击【保存】，保存成功，记录修改后数据
测试点：1、增加、清空、修改输入内容2、修改选择内容</t>
  </si>
  <si>
    <t>XSFL-0031</t>
  </si>
  <si>
    <t>返利单（保存状态）修改数据后 点击【提交】，提交成功，单据变为提交状态，记录修改后数据
测试点：1、增加、清空、修改输入内容 2、修改选择内容</t>
  </si>
  <si>
    <t>XSFL-0032</t>
  </si>
  <si>
    <t>返利单（保存状态），选择客户添加物料后，点击【选择客户】按钮，弹出提示用户信息框，
点击"取消"，弹出框关闭</t>
  </si>
  <si>
    <t>XSFL-0033</t>
  </si>
  <si>
    <t>XSFL-0034</t>
  </si>
  <si>
    <t>XSFL-0035</t>
  </si>
  <si>
    <t>XSFL-0036</t>
  </si>
  <si>
    <t>XSFL-0037</t>
  </si>
  <si>
    <t>XSFL-0038</t>
  </si>
  <si>
    <t>XSFL-0039</t>
  </si>
  <si>
    <t>XSFL-0040</t>
  </si>
  <si>
    <t>XSFL-0041</t>
  </si>
  <si>
    <t>XSFL-0042</t>
  </si>
  <si>
    <t>XSFL-0043</t>
  </si>
  <si>
    <t>使用返利</t>
  </si>
  <si>
    <t>XSFL-0044</t>
  </si>
  <si>
    <t>选择客户，点击【使用返利】弹出框中显示返利金额，客户信息，订单金额，使用金额输入框</t>
  </si>
  <si>
    <t>XSFL-0045</t>
  </si>
  <si>
    <t>使用返利金额输入&lt;订单金额 且&lt;=可用返利金额，可以使用</t>
  </si>
  <si>
    <t>XSFL-0046</t>
  </si>
  <si>
    <t>返利金额使用输入=订单金额，不可以使用</t>
  </si>
  <si>
    <t>XSFL-0047</t>
  </si>
  <si>
    <t>返利金额使用输入&gt;订单金额，不可以使用</t>
  </si>
  <si>
    <t>XSFL-0048</t>
  </si>
  <si>
    <t>返利金额使用输入&gt;可使用返利金额，不可以使用</t>
  </si>
  <si>
    <t>XSFL-0049</t>
  </si>
  <si>
    <t>输入使用返利金额后，点击【确定】，订单中“使用返利金额："显示输入的返利金额，“价税合计：”项金额不变</t>
  </si>
  <si>
    <t>XSFL-0050</t>
  </si>
  <si>
    <t>修改使用返利的金额，“使用返利金额”中显示最新输入的使用返利金额</t>
  </si>
  <si>
    <t>XSFL-0051</t>
  </si>
  <si>
    <t>输入使用返利金额后，点击【取消】</t>
  </si>
  <si>
    <t>订单中“本单返利金额："项 不变</t>
  </si>
  <si>
    <t>XSFL-0052</t>
  </si>
  <si>
    <t>使用返利金额后 订单提交，可返利金额扣除</t>
  </si>
  <si>
    <t>提交报错</t>
  </si>
  <si>
    <t>XSFL-0053</t>
  </si>
  <si>
    <t>修改客户，订单中【本单返利金额：】项显示为0</t>
  </si>
  <si>
    <t>XSFL-0054</t>
  </si>
  <si>
    <t>修改客户使用返利金额提交订单后，扣除对应的客户返利可用金额</t>
  </si>
  <si>
    <t>XSFL-0055</t>
  </si>
  <si>
    <t>可使用返利金额不足，订单提交时提示用户错误信息，不可提交订单</t>
  </si>
  <si>
    <t>XSFL-0056</t>
  </si>
  <si>
    <t>促销活动未勾选“使用返利”，使用该促销后，点击【使用返利】按钮，无法使用，提示用户错误信息</t>
  </si>
  <si>
    <t>XSFL-0057</t>
  </si>
  <si>
    <t>使用金额输入非数字</t>
  </si>
  <si>
    <t>测试系统</t>
  </si>
  <si>
    <t>浏览器版本</t>
  </si>
  <si>
    <t>CKWH-001</t>
  </si>
  <si>
    <t>查询仓库页面动作确认</t>
  </si>
  <si>
    <t>打开仓库管理-仓库维护</t>
  </si>
  <si>
    <t>输入仓库编码，点查询</t>
  </si>
  <si>
    <t>CKWH-002</t>
  </si>
  <si>
    <t>输入不存在的仓库编码，点查询</t>
  </si>
  <si>
    <t>CKWH-003</t>
  </si>
  <si>
    <t>输入含非法字符的的仓库编码，点查询</t>
  </si>
  <si>
    <t>CKWH-004</t>
  </si>
  <si>
    <t>输入仓库名称，点查询</t>
  </si>
  <si>
    <t>CKWH-005</t>
  </si>
  <si>
    <t>输入不存在的仓库名称，点查询</t>
  </si>
  <si>
    <t>CKWH-006</t>
  </si>
  <si>
    <t>输入仓库状态，点查询</t>
  </si>
  <si>
    <t>CKWH-007</t>
  </si>
  <si>
    <t>输入不存在的仓库，点查询</t>
  </si>
  <si>
    <t>CKWH-008</t>
  </si>
  <si>
    <t>不选择仓库类型，点查询</t>
  </si>
  <si>
    <t>CKWH-009</t>
  </si>
  <si>
    <t>选择仓库类型，点查询</t>
  </si>
  <si>
    <t>查询选择仓库类型刷选内容</t>
  </si>
  <si>
    <t>CKWH-010</t>
  </si>
  <si>
    <t>CKWH-011</t>
  </si>
  <si>
    <t>CKWH-012</t>
  </si>
  <si>
    <t>查询列表页，点击仓库编码超链接</t>
  </si>
  <si>
    <t>CKWH-013</t>
  </si>
  <si>
    <t>CKWH-014</t>
  </si>
  <si>
    <t>CKWH-015</t>
  </si>
  <si>
    <t>输入查询内容点查询后，点重置</t>
  </si>
  <si>
    <t>CXJSC-5599</t>
  </si>
  <si>
    <t>CKWH-016</t>
  </si>
  <si>
    <t>选择多条记录，点击物料清单维护</t>
  </si>
  <si>
    <t>提示有且只能选择一条记录！</t>
  </si>
  <si>
    <t>CKWH-017</t>
  </si>
  <si>
    <t>选择一条记录，点击物料清单维护</t>
  </si>
  <si>
    <t>跳转仓库物料维护界面</t>
  </si>
  <si>
    <t>CKWH-018</t>
  </si>
  <si>
    <t>跳转到新增的界面</t>
  </si>
  <si>
    <t>CKWH-019</t>
  </si>
  <si>
    <t>新增仓库动作确认</t>
  </si>
  <si>
    <t>打开仓库管理-仓库维护，点新增</t>
  </si>
  <si>
    <t>输入仓库编码</t>
  </si>
  <si>
    <t>可编辑，手动输入</t>
  </si>
  <si>
    <t>CXJSC-4532可手动输入</t>
  </si>
  <si>
    <t>CKWH-020</t>
  </si>
  <si>
    <t>CKWH-021</t>
  </si>
  <si>
    <t>CKWH-022</t>
  </si>
  <si>
    <t>输入仓库名称超长，点保存</t>
  </si>
  <si>
    <t>提示仓库名称过长</t>
  </si>
  <si>
    <t>CXJSC-4808长度未做限制</t>
  </si>
  <si>
    <t>CKWH-023</t>
  </si>
  <si>
    <t>不输入仓库名称，点保存</t>
  </si>
  <si>
    <t>CKWH-024</t>
  </si>
  <si>
    <t>不输入仓库类别，点保存</t>
  </si>
  <si>
    <t>CKWH-025</t>
  </si>
  <si>
    <t>手动输入超长仓库类别点保存</t>
  </si>
  <si>
    <t>无法手动输入，只能选择</t>
  </si>
  <si>
    <t>CKWH-026</t>
  </si>
  <si>
    <t>输入仓库地址超长，点保存</t>
  </si>
  <si>
    <t>提示仓库地址过长</t>
  </si>
  <si>
    <t>CKWH-027</t>
  </si>
  <si>
    <t>不输入仓库地址，点保存</t>
  </si>
  <si>
    <t>CKWH-028</t>
  </si>
  <si>
    <t>输入仓库管理员名称超长，点保存</t>
  </si>
  <si>
    <t>提示仓库管理员名称过长</t>
  </si>
  <si>
    <t>CKWH-029</t>
  </si>
  <si>
    <t>不输入仓库管理员名称，点保存</t>
  </si>
  <si>
    <t>CKWH-030</t>
  </si>
  <si>
    <t>输入仓库管理员电话超长，点保存</t>
  </si>
  <si>
    <t>提示电话规则有误</t>
  </si>
  <si>
    <t>CKWH-031</t>
  </si>
  <si>
    <t>不输入仓库管理员电话，点保存</t>
  </si>
  <si>
    <t>CKWH-032</t>
  </si>
  <si>
    <t>输入管理员电话15位数字</t>
  </si>
  <si>
    <t>提示规则有误</t>
  </si>
  <si>
    <t>CKWH-033</t>
  </si>
  <si>
    <t>编辑管理员电话加区号和符合一共11或12位数字（例如：021-3851383）</t>
  </si>
  <si>
    <t>CKWH-034</t>
  </si>
  <si>
    <t>输入管理员电话加区号和符合一共15位数字</t>
  </si>
  <si>
    <t>CKWH-035</t>
  </si>
  <si>
    <t>输入管理员电话特殊字符，点保存</t>
  </si>
  <si>
    <t>CKWH-036</t>
  </si>
  <si>
    <t>输入仓库管理员手机超长，点保存</t>
  </si>
  <si>
    <t>提示手机规则有误</t>
  </si>
  <si>
    <t>CKWH-037</t>
  </si>
  <si>
    <t>不输入仓库管理员手机，点保存</t>
  </si>
  <si>
    <t>CKWH-038</t>
  </si>
  <si>
    <t>输入管理员手机10位数字</t>
  </si>
  <si>
    <t>CKWH-039</t>
  </si>
  <si>
    <t>CKWH-040</t>
  </si>
  <si>
    <t>不输入是否负库存，点保存</t>
  </si>
  <si>
    <t>下拉表无法不输入</t>
  </si>
  <si>
    <t>CKWH-041</t>
  </si>
  <si>
    <t>不输入是否参与存货核算，点保存</t>
  </si>
  <si>
    <t>CKWH-042</t>
  </si>
  <si>
    <t>提示超过最大值</t>
  </si>
  <si>
    <t>CKWH-043</t>
  </si>
  <si>
    <t>所有必填项未输入，点保存</t>
  </si>
  <si>
    <t>所有必填项提示必须填写</t>
  </si>
  <si>
    <t>CKWH-044</t>
  </si>
  <si>
    <t>其他必填项未填写，仅填写所属配送中心后，点保存</t>
  </si>
  <si>
    <t>CXJSC-4806仅填写所属配送中心后，页面一直loading</t>
  </si>
  <si>
    <t>CKWH-045</t>
  </si>
  <si>
    <t>必填项正确输入，不输入备注，点保存</t>
  </si>
  <si>
    <t>CKWH-046</t>
  </si>
  <si>
    <t>必填项正确输入，填写备注，点保存</t>
  </si>
  <si>
    <t>CKWH-047</t>
  </si>
  <si>
    <t>新增多行销售区域，点全选</t>
  </si>
  <si>
    <t>全部选中销售行</t>
  </si>
  <si>
    <t>CKWH-048</t>
  </si>
  <si>
    <t>新增多行销售区域，点取消全选</t>
  </si>
  <si>
    <t>全部取消选择销售行</t>
  </si>
  <si>
    <t>CKWH-049</t>
  </si>
  <si>
    <t>必填项正确输入，新增销售区域，点保存</t>
  </si>
  <si>
    <t>保存成功【包含新增销售区域】</t>
  </si>
  <si>
    <t>CKWH-050</t>
  </si>
  <si>
    <t>必填项正确输入，未新增销售区域，点保存</t>
  </si>
  <si>
    <t>保存成功【不包含新增销售区域】</t>
  </si>
  <si>
    <t>CKWH-051</t>
  </si>
  <si>
    <t>新增仓库页，点击返回</t>
  </si>
  <si>
    <t>返回仓库中心查询</t>
  </si>
  <si>
    <t>CKWH-052</t>
  </si>
  <si>
    <t>编辑仓库动作确认</t>
  </si>
  <si>
    <t>打开仓库管理-仓库维护，点查询选择某条数据【有效】</t>
  </si>
  <si>
    <t>跳转到可编辑的界面</t>
  </si>
  <si>
    <t>CKWH-053</t>
  </si>
  <si>
    <t>选择某条数据【无效】，点编辑</t>
  </si>
  <si>
    <t>提示此仓库禁用，不能修改!</t>
  </si>
  <si>
    <t>CKWH-054</t>
  </si>
  <si>
    <t>1、选择多条数据，点击编辑按钮</t>
  </si>
  <si>
    <t>1、有且只能选择一条记录！</t>
  </si>
  <si>
    <t>CKWH-055</t>
  </si>
  <si>
    <t>打开仓库管理-仓库维护，点查询选择某条数据，点编辑</t>
  </si>
  <si>
    <t>编辑仓库编码，点保存</t>
  </si>
  <si>
    <t>不可编辑</t>
  </si>
  <si>
    <t>CKWH-056</t>
  </si>
  <si>
    <t>编辑仓库名称超长，点保存</t>
  </si>
  <si>
    <t>CKWH-057</t>
  </si>
  <si>
    <t>编辑仓库名称，点保存</t>
  </si>
  <si>
    <t>提示保存成功，返回页面查看已经修改成功</t>
  </si>
  <si>
    <t>CKWH-058</t>
  </si>
  <si>
    <t>CKWH-059</t>
  </si>
  <si>
    <t>编辑仓库类别，点保存</t>
  </si>
  <si>
    <t>CKWH-060</t>
  </si>
  <si>
    <t>手动编辑超长仓库类别点保存</t>
  </si>
  <si>
    <t>CKWH-061</t>
  </si>
  <si>
    <t>编辑仓库地址超长，点保存</t>
  </si>
  <si>
    <t>CKWH-062</t>
  </si>
  <si>
    <t>编辑仓库地址，点保存</t>
  </si>
  <si>
    <t>CKWH-063</t>
  </si>
  <si>
    <t>CKWH-064</t>
  </si>
  <si>
    <t>编辑仓库管理员名称，点击保存</t>
  </si>
  <si>
    <t>不可编辑仓库管理员名称</t>
  </si>
  <si>
    <t>CKWH-065</t>
  </si>
  <si>
    <t>编辑仓库管理员电话超长，点保存</t>
  </si>
  <si>
    <t>CKWH-066</t>
  </si>
  <si>
    <t>CKWH-067</t>
  </si>
  <si>
    <t>编辑仓库管理员电话，点保存</t>
  </si>
  <si>
    <t>CKWH-068</t>
  </si>
  <si>
    <t>编辑管理员电话15位数字</t>
  </si>
  <si>
    <t>CKWH-069</t>
  </si>
  <si>
    <t>CKWH-070</t>
  </si>
  <si>
    <t>编辑管理员电话添加正确两个电话</t>
  </si>
  <si>
    <t>CKWH-071</t>
  </si>
  <si>
    <t>编辑管理员电话添加错误两个电话</t>
  </si>
  <si>
    <t>CKWH-072</t>
  </si>
  <si>
    <t>编辑管理员电话加区号和符合一共15位数字</t>
  </si>
  <si>
    <t>CKWH-073</t>
  </si>
  <si>
    <t>编辑管理员电话特殊字符，点保存</t>
  </si>
  <si>
    <t>CKWH-074</t>
  </si>
  <si>
    <t>编辑仓库管理员手机超长，点保存</t>
  </si>
  <si>
    <t>CKWH-075</t>
  </si>
  <si>
    <t>CKWH-076</t>
  </si>
  <si>
    <t>编辑管理员手机10位数字</t>
  </si>
  <si>
    <t>CKWH-077</t>
  </si>
  <si>
    <t>编辑仓库管理员手机，点保存</t>
  </si>
  <si>
    <t>CKWH-078</t>
  </si>
  <si>
    <t>编辑管理员手机特殊字符，点保存</t>
  </si>
  <si>
    <t>CKWH-079</t>
  </si>
  <si>
    <t>不选择是否负库存，点保存</t>
  </si>
  <si>
    <t>提示负库存有误</t>
  </si>
  <si>
    <t>CKWH-080</t>
  </si>
  <si>
    <t>编辑是否负库存，点保存</t>
  </si>
  <si>
    <t>CKWH-081</t>
  </si>
  <si>
    <t>CKWH-082</t>
  </si>
  <si>
    <t>编辑是否参与存货核算，点保存</t>
  </si>
  <si>
    <t>CKWH-083</t>
  </si>
  <si>
    <t>编辑大量备注，点保存</t>
  </si>
  <si>
    <r>
      <rPr>
        <sz val="11"/>
        <color theme="1"/>
        <rFont val="宋体"/>
        <family val="3"/>
        <charset val="134"/>
      </rPr>
      <t>提示超过最大值（</t>
    </r>
    <r>
      <rPr>
        <sz val="11"/>
        <color rgb="FFFF0000"/>
        <rFont val="宋体"/>
        <family val="3"/>
        <charset val="134"/>
      </rPr>
      <t>备注限制512长度</t>
    </r>
    <r>
      <rPr>
        <sz val="11"/>
        <color theme="1"/>
        <rFont val="宋体"/>
        <family val="3"/>
        <charset val="134"/>
      </rPr>
      <t>）</t>
    </r>
  </si>
  <si>
    <t>CKWH-084</t>
  </si>
  <si>
    <t>编辑必填项，不输入备注，点保存</t>
  </si>
  <si>
    <t>CKWH-085</t>
  </si>
  <si>
    <t>编辑必填项，编辑填写备注，点保存</t>
  </si>
  <si>
    <t>CKWH-086</t>
  </si>
  <si>
    <t>CKWH-087</t>
  </si>
  <si>
    <t>CKWH-088</t>
  </si>
  <si>
    <t>编辑必填项，添加新增销售区域，点保存</t>
  </si>
  <si>
    <t>CKWH-089</t>
  </si>
  <si>
    <t>编辑必填项，删除新增销售区域，点保存</t>
  </si>
  <si>
    <t>保存成功【包含删除新增销售区域】</t>
  </si>
  <si>
    <t>CKWH-090</t>
  </si>
  <si>
    <t>编辑必填项，修改新增销售区域，点保存</t>
  </si>
  <si>
    <t>保存成功【包含修改销售区域】</t>
  </si>
  <si>
    <t>CKWH-091</t>
  </si>
  <si>
    <t>编辑仓库页，点击返回</t>
  </si>
  <si>
    <t>CKWH-092</t>
  </si>
  <si>
    <t>禁用仓库动作确认</t>
  </si>
  <si>
    <t>选择一条记录点击禁用</t>
  </si>
  <si>
    <t>提示是否禁用</t>
  </si>
  <si>
    <t>CKWH-093</t>
  </si>
  <si>
    <t>选择一条有效记录点击禁用按钮</t>
  </si>
  <si>
    <t>弹框中点取消</t>
  </si>
  <si>
    <t>CKWH-094</t>
  </si>
  <si>
    <t>弹框中点确定</t>
  </si>
  <si>
    <t>提示禁用成功，且页面状态改为无效状态；</t>
  </si>
  <si>
    <t>CKWH-095</t>
  </si>
  <si>
    <t>一个仓库含物料，物料数量为0，点禁用</t>
  </si>
  <si>
    <t>提示禁用成功</t>
  </si>
  <si>
    <t>CKWH-096</t>
  </si>
  <si>
    <t>一个仓库含物料，物料数量大于0，点禁用，点击确认</t>
  </si>
  <si>
    <t>禁用失败，提示其存在库存，不能禁用！</t>
  </si>
  <si>
    <t>CKWH-097</t>
  </si>
  <si>
    <t>已禁用的仓库</t>
  </si>
  <si>
    <t>某模块选择退货仓库时，请选择仓库搜索已禁用的仓库</t>
  </si>
  <si>
    <t>搜索记录为空</t>
  </si>
  <si>
    <t>CXJSC-4809已禁用的仓库，仓库列表仍显示</t>
  </si>
  <si>
    <t>CKWH-098</t>
  </si>
  <si>
    <t>启用仓库动作确认</t>
  </si>
  <si>
    <t>选择一条记录点击启用</t>
  </si>
  <si>
    <t>提示是否启用</t>
  </si>
  <si>
    <t>CKWH-099</t>
  </si>
  <si>
    <t>选择一条无效记录点击启用按钮</t>
  </si>
  <si>
    <t>CKWH-100</t>
  </si>
  <si>
    <t>某模块选择退货仓库时，请选择仓库搜索已启用的仓库</t>
  </si>
  <si>
    <t>可搜索到已启用的仓库</t>
  </si>
  <si>
    <t>CKWH-101</t>
  </si>
  <si>
    <t>提示启用成功，且页面状态改为有效状态；</t>
  </si>
  <si>
    <t>CKWH-102</t>
  </si>
  <si>
    <t>仓库物料维护确认</t>
  </si>
  <si>
    <t>有/无物料时</t>
  </si>
  <si>
    <t>仓库信息不可编辑，点保存</t>
  </si>
  <si>
    <t>跳转仓库中心查询</t>
  </si>
  <si>
    <t>CKWH-103</t>
  </si>
  <si>
    <t>新增物料信息，点保存</t>
  </si>
  <si>
    <t>跳转仓库中心查询，返回仓库物料维护显示该物料信息</t>
  </si>
  <si>
    <t>CKWH-104</t>
  </si>
  <si>
    <t>新增多行物料，点全选</t>
  </si>
  <si>
    <t>CKWH-105</t>
  </si>
  <si>
    <t>新增多行物料，点取消全选</t>
  </si>
  <si>
    <t>CKWH-106</t>
  </si>
  <si>
    <t>仅可修改配送到其它区域的物料，点击保存</t>
  </si>
  <si>
    <t>跳转仓库中心查询，返回仓库物料维护显示已修改该物料信息</t>
  </si>
  <si>
    <t>CKWH-107</t>
  </si>
  <si>
    <t>删除已有的物料，点击保存</t>
  </si>
  <si>
    <t>跳转仓库中心查询，返回仓库物料维护不显示该物料信息</t>
  </si>
  <si>
    <t>CKWH-108</t>
  </si>
  <si>
    <t>物料维护页，点击返回</t>
  </si>
  <si>
    <t>PSZX-001</t>
  </si>
  <si>
    <t>打开仓库管理-配送中心</t>
  </si>
  <si>
    <t>输入配送中心编码，点查询</t>
  </si>
  <si>
    <t>可以支持模糊查询，并查询出正确的内容</t>
  </si>
  <si>
    <t>PSZX-002</t>
  </si>
  <si>
    <t>输入不存在的配送中心编码，点查询</t>
  </si>
  <si>
    <t>PSZX-003</t>
  </si>
  <si>
    <t>输入配送中心名称，点查询</t>
  </si>
  <si>
    <t>PSZX-004</t>
  </si>
  <si>
    <t>输入不存在的配送中心名称，点查询</t>
  </si>
  <si>
    <t>PSZX-005</t>
  </si>
  <si>
    <t>输入配送中心状态，点查询</t>
  </si>
  <si>
    <t>PSZX-006</t>
  </si>
  <si>
    <t>不选择配送中心状态，点查询</t>
  </si>
  <si>
    <t>PSZX-007</t>
  </si>
  <si>
    <t>查询列表页，点击配送编码超链接</t>
  </si>
  <si>
    <t>CXJSC-4830配送编码不是超链接，无法进详情</t>
  </si>
  <si>
    <t>CXJSC-5610</t>
  </si>
  <si>
    <t>PSZX-008</t>
  </si>
  <si>
    <t>PSZX-009</t>
  </si>
  <si>
    <t>PSZX-010</t>
  </si>
  <si>
    <t>PSZX-011</t>
  </si>
  <si>
    <t>打开仓库管理-配送中心，点新增</t>
  </si>
  <si>
    <t>PSZX-012</t>
  </si>
  <si>
    <t>不填写配送中心编码，点保存</t>
  </si>
  <si>
    <t>只读，自动生成</t>
  </si>
  <si>
    <t>PSZX-013</t>
  </si>
  <si>
    <t>不填写配送中心名称，点保存</t>
  </si>
  <si>
    <t>PSZX-014</t>
  </si>
  <si>
    <t>不填写联系人，点保存</t>
  </si>
  <si>
    <t>PSZX-015</t>
  </si>
  <si>
    <t>不填写联系电话，点保存</t>
  </si>
  <si>
    <t>PSZX-016</t>
  </si>
  <si>
    <t>不填写Email，点保存</t>
  </si>
  <si>
    <t>PSZX-017</t>
  </si>
  <si>
    <t>不输入地址，点保存</t>
  </si>
  <si>
    <t>PSZX-018</t>
  </si>
  <si>
    <t>输入手机10位数字</t>
  </si>
  <si>
    <t>PSZX-019</t>
  </si>
  <si>
    <t>PSZX-020</t>
  </si>
  <si>
    <t>输入电话加区号和符合一共13位数字</t>
  </si>
  <si>
    <t>PSZX-021</t>
  </si>
  <si>
    <t>输入电话特殊字符，点保存</t>
  </si>
  <si>
    <t>PSZX-022</t>
  </si>
  <si>
    <t>填写大量配送中心名称，点保存</t>
  </si>
  <si>
    <t>提示内容过多</t>
  </si>
  <si>
    <t>CXJSC-4833，未做长度限制</t>
  </si>
  <si>
    <t>PSZX-023</t>
  </si>
  <si>
    <t>输入手机超长，点保存</t>
  </si>
  <si>
    <t>PSZX-024</t>
  </si>
  <si>
    <t>不输入手机，点保存</t>
  </si>
  <si>
    <t>PSZX-025</t>
  </si>
  <si>
    <t>不输入Email，点保存</t>
  </si>
  <si>
    <t>PSZX-026</t>
  </si>
  <si>
    <t>输入不符合规则的Email，点保存</t>
  </si>
  <si>
    <t>CXJSC-4810Email正则表达式不严谨</t>
  </si>
  <si>
    <t>PSZX-027</t>
  </si>
  <si>
    <t>输入大量地址，点保存</t>
  </si>
  <si>
    <t>PSZX-028</t>
  </si>
  <si>
    <t>输入大量的备注，点保存</t>
  </si>
  <si>
    <t>提示新增失败</t>
  </si>
  <si>
    <t>PSZX-029</t>
  </si>
  <si>
    <t>PSZX-030</t>
  </si>
  <si>
    <t>PSZX-031</t>
  </si>
  <si>
    <t>所有必填项输入，点保存</t>
  </si>
  <si>
    <t>PSZX-032</t>
  </si>
  <si>
    <t>新增新增配送中心页，点击返回</t>
  </si>
  <si>
    <t>返回到配送中心查询页</t>
  </si>
  <si>
    <t>PSZX-033</t>
  </si>
  <si>
    <t>打开仓库管理-配送中心，选择某条数据</t>
  </si>
  <si>
    <t>选择某条数据【有效】，点编辑</t>
  </si>
  <si>
    <t>PSZX-034</t>
  </si>
  <si>
    <t>提示此配送中心已作废，不能修改!</t>
  </si>
  <si>
    <t>PSZX-035</t>
  </si>
  <si>
    <t>PSZX-036</t>
  </si>
  <si>
    <t>PSZX-037</t>
  </si>
  <si>
    <t>PSZX-038</t>
  </si>
  <si>
    <t>PSZX-039</t>
  </si>
  <si>
    <t>PSZX-040</t>
  </si>
  <si>
    <t>PSZX-041</t>
  </si>
  <si>
    <t>PSZX-042</t>
  </si>
  <si>
    <t>PSZX-043</t>
  </si>
  <si>
    <t>编辑管理员电话加区号和符合一共11或12位数字（例如：021-3851383），点保存</t>
  </si>
  <si>
    <t>PSZX-044</t>
  </si>
  <si>
    <t>PSZX-045</t>
  </si>
  <si>
    <t>PSZX-046</t>
  </si>
  <si>
    <t>PSZX-047</t>
  </si>
  <si>
    <t>PSZX-048</t>
  </si>
  <si>
    <t>PSZX-049</t>
  </si>
  <si>
    <t>PSZX-050</t>
  </si>
  <si>
    <t>PSZX-051</t>
  </si>
  <si>
    <t>PSZX-052</t>
  </si>
  <si>
    <t>输入备注，点保存</t>
  </si>
  <si>
    <t>PSZX-053</t>
  </si>
  <si>
    <t>所有编辑必填项正确输入，点保存</t>
  </si>
  <si>
    <t>提示更新成功</t>
  </si>
  <si>
    <t>PSZX-054</t>
  </si>
  <si>
    <t>不输入内容，点返回</t>
  </si>
  <si>
    <t>返回到查询界面且根据之前保留的查询条件查询出内容</t>
  </si>
  <si>
    <t>PSZX-055</t>
  </si>
  <si>
    <t>作废功能</t>
  </si>
  <si>
    <t>选择某条无效数据，点作废</t>
  </si>
  <si>
    <t>提示作废只能作废有效数据</t>
  </si>
  <si>
    <t>PSZX-056</t>
  </si>
  <si>
    <t>选择某条有效数据，点作废</t>
  </si>
  <si>
    <t>提示是否作废，当关联到仓库时提示无法作废</t>
  </si>
  <si>
    <t>CXJSC-5611</t>
  </si>
  <si>
    <t>PSZX-057</t>
  </si>
  <si>
    <t>选择某条有效数据，点作废并取消</t>
  </si>
  <si>
    <t>返回查询界面</t>
  </si>
  <si>
    <t>PSZX-058</t>
  </si>
  <si>
    <t>选择某条有效数据，点作废并确定</t>
  </si>
  <si>
    <t>提示作废成功，状态改为无效</t>
  </si>
  <si>
    <t>GYSWH-001</t>
  </si>
  <si>
    <t>查询与重置动作确认</t>
  </si>
  <si>
    <t>打开基础数据-供应商维护</t>
  </si>
  <si>
    <t>能查询出正确结果</t>
  </si>
  <si>
    <t>GYSWH-002</t>
  </si>
  <si>
    <t>查询结果为空</t>
  </si>
  <si>
    <t>GYSWH-003</t>
  </si>
  <si>
    <t>输入大量供应商编码，点查询</t>
  </si>
  <si>
    <t>GYSWH-004</t>
  </si>
  <si>
    <t>GYSWH-005</t>
  </si>
  <si>
    <t>GYSWH-006</t>
  </si>
  <si>
    <t>输入大量供应商名称，点查询</t>
  </si>
  <si>
    <t>CXJSC-4834，未做长度限制</t>
  </si>
  <si>
    <t>GYSWH-007</t>
  </si>
  <si>
    <t>修改状态，点查询</t>
  </si>
  <si>
    <t>作废功能已去除</t>
  </si>
  <si>
    <t>GYSWH-008</t>
  </si>
  <si>
    <t>GYSWH-009</t>
  </si>
  <si>
    <t>GYSWH-010</t>
  </si>
  <si>
    <t>输入查询内容查询后，点重置</t>
  </si>
  <si>
    <t>内容被清空</t>
  </si>
  <si>
    <t>GYSWH-011</t>
  </si>
  <si>
    <t>查询列表页，点击供应商编码超链接</t>
  </si>
  <si>
    <t>GYSWH-012</t>
  </si>
  <si>
    <t>GYSWH-013</t>
  </si>
  <si>
    <t>GYSWH-014</t>
  </si>
  <si>
    <t>GYSWH-015</t>
  </si>
  <si>
    <t>新增供应商动作确认</t>
  </si>
  <si>
    <t>打开基础数据-供应商维护，点新增按钮</t>
  </si>
  <si>
    <t>跳转到新增供应商的页面</t>
  </si>
  <si>
    <t>GYSWH-016</t>
  </si>
  <si>
    <t>输入正确信息点击保存</t>
  </si>
  <si>
    <t>新增供应商成功，供应商列表中新增一条记录</t>
  </si>
  <si>
    <t>GYSWH-017</t>
  </si>
  <si>
    <t>供应商编码为空保存</t>
  </si>
  <si>
    <t>提示供应商编码不为空</t>
  </si>
  <si>
    <t>GYSWH-018</t>
  </si>
  <si>
    <t>供应商名称为空保存</t>
  </si>
  <si>
    <t>GYSWH-019</t>
  </si>
  <si>
    <t>供应商简介为空保存</t>
  </si>
  <si>
    <t>GYSWH-020</t>
  </si>
  <si>
    <t>供应商类别为空保存</t>
  </si>
  <si>
    <t>GYSWH-021</t>
  </si>
  <si>
    <t>地址为空保存</t>
  </si>
  <si>
    <t>GYSWH-022</t>
  </si>
  <si>
    <t>发票类型为空保存</t>
  </si>
  <si>
    <t>GYSWH-023</t>
  </si>
  <si>
    <t>是否合同供应商为空保存</t>
  </si>
  <si>
    <t>GYSWH-024</t>
  </si>
  <si>
    <t>是否支持紧急采购为空保存</t>
  </si>
  <si>
    <t>GYSWH-025</t>
  </si>
  <si>
    <t>供应商联系人1内的姓名为空保存</t>
  </si>
  <si>
    <t>GYSWH-026</t>
  </si>
  <si>
    <t>供应商联系人1内的移动电话为空保存</t>
  </si>
  <si>
    <t>GYSWH-027</t>
  </si>
  <si>
    <t>供应商联系人1内的Email为空保存</t>
  </si>
  <si>
    <t>GYSWH-028</t>
  </si>
  <si>
    <t>供应商联系人1内的固定电话为空保存</t>
  </si>
  <si>
    <t>GYSWH-029</t>
  </si>
  <si>
    <t>供应商联系人1内的传真为空保存</t>
  </si>
  <si>
    <t>GYSWH-030</t>
  </si>
  <si>
    <t>采购区域为空点保存</t>
  </si>
  <si>
    <t>GYSWH-031</t>
  </si>
  <si>
    <t>输入大量供应商编码，点保存</t>
  </si>
  <si>
    <t>提示超过最大值或者限制字数输入</t>
  </si>
  <si>
    <t>GYSWH-032</t>
  </si>
  <si>
    <t>输入大量供应商名称，点保存</t>
  </si>
  <si>
    <t>控制长度</t>
  </si>
  <si>
    <t>GYSWH-033</t>
  </si>
  <si>
    <t>输入大量供应商简介，点保存</t>
  </si>
  <si>
    <t>GYSWH-034</t>
  </si>
  <si>
    <t>输入大量供应商联系人1内的姓名，点保存</t>
  </si>
  <si>
    <t>GYSWH-035</t>
  </si>
  <si>
    <t>输入大量供应商联系人1内的移动电话，点保存</t>
  </si>
  <si>
    <t>GYSWH-036</t>
  </si>
  <si>
    <t>输入供应商联系人1内的移动电话10位电话</t>
  </si>
  <si>
    <t>提示移动电话规则有误</t>
  </si>
  <si>
    <t>GYSWH-037</t>
  </si>
  <si>
    <t>输入供应商联系人1内的移动电话12位电话</t>
  </si>
  <si>
    <t>GYSWH-038</t>
  </si>
  <si>
    <t>输入大量供应商联系人1内的Email，点保存</t>
  </si>
  <si>
    <t>GYSWH-039</t>
  </si>
  <si>
    <t>输入大量供应商联系人1内的固定电话，点保存</t>
  </si>
  <si>
    <t>GYSWH-040</t>
  </si>
  <si>
    <t>输入供应商联系人1内的固定电话021+电话</t>
  </si>
  <si>
    <t>提示保存失败</t>
  </si>
  <si>
    <t>现电话输入未做校验</t>
  </si>
  <si>
    <t>GYSWH-041</t>
  </si>
  <si>
    <t>输入供应商联系人1内的移动电话021-电话</t>
  </si>
  <si>
    <t>GYSWH-042</t>
  </si>
  <si>
    <t>点击采购区域内的新增行，然后不输入内容点保存</t>
  </si>
  <si>
    <t>提示内容不为空</t>
  </si>
  <si>
    <t>GYSWH-043</t>
  </si>
  <si>
    <t>必填项正确输入，点保存</t>
  </si>
  <si>
    <t>GYSWH-044</t>
  </si>
  <si>
    <t>必填项正确输入，新增采购区域，点保存</t>
  </si>
  <si>
    <t>保存成功【包含新增采购区域】</t>
  </si>
  <si>
    <t>GYSWH-045</t>
  </si>
  <si>
    <t>必填项正确输入，未新增采购区域，点保存</t>
  </si>
  <si>
    <t>提示请选择采购区域!</t>
  </si>
  <si>
    <t>GYSWH-046</t>
  </si>
  <si>
    <t>供应商维护新增页，点击返回</t>
  </si>
  <si>
    <t>返回供应商维护查询页</t>
  </si>
  <si>
    <t>GYSWH-047</t>
  </si>
  <si>
    <t>编辑供应商动作确认</t>
  </si>
  <si>
    <t>打开基础数据-供应商维护，选择某条数据</t>
  </si>
  <si>
    <t>跳转到编辑的页面</t>
  </si>
  <si>
    <t>GYSWH-048</t>
  </si>
  <si>
    <t>打开基础数据-供应商维护，选择某条数据【有效】，点编辑</t>
  </si>
  <si>
    <t>选择多条记录点编辑</t>
  </si>
  <si>
    <t>提示只能选择一条记录</t>
  </si>
  <si>
    <t>GYSWH-049</t>
  </si>
  <si>
    <t>GYSWH-050</t>
  </si>
  <si>
    <t>更新部分信息点击保存后查看</t>
  </si>
  <si>
    <t>供应商内容更新成功</t>
  </si>
  <si>
    <t>GYSWH-051</t>
  </si>
  <si>
    <t>提示只有有效状态的供应商才能编辑!</t>
  </si>
  <si>
    <t>GYSWH-052</t>
  </si>
  <si>
    <t>供应商编码编辑</t>
  </si>
  <si>
    <t>GYSWH-053</t>
  </si>
  <si>
    <t>供应商名称编辑</t>
  </si>
  <si>
    <t>GYSWH-054</t>
  </si>
  <si>
    <t>GYSWH-055</t>
  </si>
  <si>
    <t>GYSWH-056</t>
  </si>
  <si>
    <t>GYSWH-057</t>
  </si>
  <si>
    <t>GYSWH-058</t>
  </si>
  <si>
    <t>GYSWH-059</t>
  </si>
  <si>
    <t>GYSWH-060</t>
  </si>
  <si>
    <t>GYSWH-061</t>
  </si>
  <si>
    <t>GYSWH-062</t>
  </si>
  <si>
    <t>GYSWH-063</t>
  </si>
  <si>
    <t>GYSWH-064</t>
  </si>
  <si>
    <t>GYSWH-065</t>
  </si>
  <si>
    <t>GYSWH-066</t>
  </si>
  <si>
    <t>已控制长度</t>
  </si>
  <si>
    <t>GYSWH-067</t>
  </si>
  <si>
    <t>GYSWH-068</t>
  </si>
  <si>
    <t>GYSWH-069</t>
  </si>
  <si>
    <t>GYSWH-070</t>
  </si>
  <si>
    <t>GYSWH-071</t>
  </si>
  <si>
    <t>GYSWH-072</t>
  </si>
  <si>
    <t>GYSWH-073</t>
  </si>
  <si>
    <t>提示失败成功</t>
  </si>
  <si>
    <t>GYSWH-074</t>
  </si>
  <si>
    <t>GYSWH-075</t>
  </si>
  <si>
    <t>GYSWH-076</t>
  </si>
  <si>
    <t>输入多个采购区域，点保存</t>
  </si>
  <si>
    <t>GYSWH-077</t>
  </si>
  <si>
    <t>添加电话，保存</t>
  </si>
  <si>
    <t>GYSWH-078</t>
  </si>
  <si>
    <t>输入电话021+电话</t>
  </si>
  <si>
    <t>GYSWH-079</t>
  </si>
  <si>
    <t>输入电话021-电话</t>
  </si>
  <si>
    <t>GYSWH-080</t>
  </si>
  <si>
    <t>添加邮编，点保存</t>
  </si>
  <si>
    <t>GYSWH-081</t>
  </si>
  <si>
    <t>添加不符合规则的邮编，点保存</t>
  </si>
  <si>
    <t>提示邮编规则有误</t>
  </si>
  <si>
    <t>CXJSC-4835，未做校验</t>
  </si>
  <si>
    <t>未做校验</t>
  </si>
  <si>
    <t>GYSWH-082</t>
  </si>
  <si>
    <t>添加税号，点保存</t>
  </si>
  <si>
    <t>GYSWH-083</t>
  </si>
  <si>
    <t>添加地址，点保存</t>
  </si>
  <si>
    <t>GYSWH-084</t>
  </si>
  <si>
    <t>添加开户行名称，点保存</t>
  </si>
  <si>
    <t>GYSWH-085</t>
  </si>
  <si>
    <t>添加开会行账号，点保存</t>
  </si>
  <si>
    <t>GYSWH-086</t>
  </si>
  <si>
    <t>添加传真，点保存</t>
  </si>
  <si>
    <t>GYSWH-087</t>
  </si>
  <si>
    <t>输入传真021+电话</t>
  </si>
  <si>
    <t>提示传真规则有误</t>
  </si>
  <si>
    <t>GYSWH-088</t>
  </si>
  <si>
    <t>输入传真021-电话</t>
  </si>
  <si>
    <t>GYSWH-089</t>
  </si>
  <si>
    <t>添加大量传真号码，点保存</t>
  </si>
  <si>
    <t>GYSWH-090</t>
  </si>
  <si>
    <t>添加供应商联系人2的内容，点保存</t>
  </si>
  <si>
    <t>GYSWH-091</t>
  </si>
  <si>
    <t>GYSWH-092</t>
  </si>
  <si>
    <t>编辑必填项正确输入，点保存</t>
  </si>
  <si>
    <t>GYSWH-093</t>
  </si>
  <si>
    <t>编辑必填项正确输入，新增采购区域，点保存</t>
  </si>
  <si>
    <t>GYSWH-094</t>
  </si>
  <si>
    <t>编辑供应商维护页，点击返回</t>
  </si>
  <si>
    <t>WLGL-001</t>
  </si>
  <si>
    <t>根据物料号查询</t>
  </si>
  <si>
    <t>输入物料号，点查询</t>
  </si>
  <si>
    <t>能联动下拉表查询，查出的内容与过滤条件一致；</t>
  </si>
  <si>
    <t>WLGL-002</t>
  </si>
  <si>
    <t>物料号不存在查询</t>
  </si>
  <si>
    <t>输入不存在的物料号，点查询</t>
  </si>
  <si>
    <t>WLGL-003</t>
  </si>
  <si>
    <t>物料名称查询</t>
  </si>
  <si>
    <t>WLGL-004</t>
  </si>
  <si>
    <t>物料名称不存在查询</t>
  </si>
  <si>
    <t>输入不存在的物料名称，点查询</t>
  </si>
  <si>
    <t>WLGL-005</t>
  </si>
  <si>
    <t>物料根据物料分类查询</t>
  </si>
  <si>
    <t>输入物料分类，点查询</t>
  </si>
  <si>
    <t>WLGL-006</t>
  </si>
  <si>
    <t>根据一级分类查询</t>
  </si>
  <si>
    <t>WLGL-007</t>
  </si>
  <si>
    <t>根据二级分类查询</t>
  </si>
  <si>
    <t>输入物料一级分类、二级分类，点查询</t>
  </si>
  <si>
    <t>WLGL-008</t>
  </si>
  <si>
    <t>根据三级分类查询</t>
  </si>
  <si>
    <t>输入物料一级分类、二级分类、三级分类，点查询</t>
  </si>
  <si>
    <t>WLGL-009</t>
  </si>
  <si>
    <t>根据四级分类查询</t>
  </si>
  <si>
    <t>输入物料一级分类、二级分类、三级分类、四级分类，点查询</t>
  </si>
  <si>
    <t>WLGL-010</t>
  </si>
  <si>
    <t>进入详情页确认</t>
  </si>
  <si>
    <t>WLGL-011</t>
  </si>
  <si>
    <t>未选择物料状态查询</t>
  </si>
  <si>
    <t>未选择物料状态查询，点查询</t>
  </si>
  <si>
    <t>查询出未选择物料状态的内容</t>
  </si>
  <si>
    <t>WLGL-012</t>
  </si>
  <si>
    <t>选择物料状态查询</t>
  </si>
  <si>
    <t>选择物料状态查询，点查询</t>
  </si>
  <si>
    <t>查询出选择物料状态的内容</t>
  </si>
  <si>
    <t>WLGL-013</t>
  </si>
  <si>
    <t>不输入条件直接点击查询</t>
  </si>
  <si>
    <t>不输入任何值，点查询</t>
  </si>
  <si>
    <t>查询出所有的物料列表内容</t>
  </si>
  <si>
    <t>WLGL-014</t>
  </si>
  <si>
    <t>全输入条件直接点击查询</t>
  </si>
  <si>
    <t>全输入任何值，点查询</t>
  </si>
  <si>
    <t>查询出符合条件的物料列表内容</t>
  </si>
  <si>
    <t>WLGL-015</t>
  </si>
  <si>
    <t>上下页数确认</t>
  </si>
  <si>
    <t>WLGL-016</t>
  </si>
  <si>
    <t>翻页数字确认</t>
  </si>
  <si>
    <t>WLGL-017</t>
  </si>
  <si>
    <t>查询内容充值动作确认</t>
  </si>
  <si>
    <t>WLGL-018</t>
  </si>
  <si>
    <t>新增物料动作确认</t>
  </si>
  <si>
    <t>弹出新增的界面</t>
  </si>
  <si>
    <t>WLGL-019</t>
  </si>
  <si>
    <t>物料编码超长动作确认</t>
  </si>
  <si>
    <t>新增物料页面</t>
  </si>
  <si>
    <t>输入无穷大编码，点保存</t>
  </si>
  <si>
    <t>提示字符过长</t>
  </si>
  <si>
    <t>WLGL-020</t>
  </si>
  <si>
    <t>物料编码为空保存动作确认</t>
  </si>
  <si>
    <t>不输入编码，点保存</t>
  </si>
  <si>
    <t>提示编码字符长度且必填</t>
  </si>
  <si>
    <t>WLGL-021</t>
  </si>
  <si>
    <t>物料名称超长动作确认</t>
  </si>
  <si>
    <t>输入无穷大物料名称，点保存</t>
  </si>
  <si>
    <t>未做长度限制</t>
  </si>
  <si>
    <t>WLGL-022</t>
  </si>
  <si>
    <t>物料名称为空保存动作确认</t>
  </si>
  <si>
    <t>WLGL-023</t>
  </si>
  <si>
    <t>选择一级分类动作确认</t>
  </si>
  <si>
    <t>点击一级分类，弹出下拉框，选择某值</t>
  </si>
  <si>
    <t>弹出的下拉框中显示数据字典表中所有一级分类的值；输入框中显示选择的值</t>
  </si>
  <si>
    <t>WLGL-024</t>
  </si>
  <si>
    <t>不选择一级分类动作确认</t>
  </si>
  <si>
    <t>不选择一级分类，点击保存</t>
  </si>
  <si>
    <t>提示一级分类为必填，无法保存</t>
  </si>
  <si>
    <t>WLGL-025</t>
  </si>
  <si>
    <t>选择二级分类动作确认</t>
  </si>
  <si>
    <t>点击二级分类，弹出下拉框，选择某个值</t>
  </si>
  <si>
    <t>弹出的下拉框中显示数据字典表中所有二级分类的值；输入框中显示选择的值</t>
  </si>
  <si>
    <t>WLGL-026</t>
  </si>
  <si>
    <t>不选择二级分类动作确认</t>
  </si>
  <si>
    <t>不选择二级分类，点击保存</t>
  </si>
  <si>
    <t>提示二级分类为必填，无法保存</t>
  </si>
  <si>
    <t>WLGL-027</t>
  </si>
  <si>
    <t>选择三级分类动作确认</t>
  </si>
  <si>
    <t>点击三级分类，弹出下拉框，选择某个值</t>
  </si>
  <si>
    <t>弹出的下拉框中显示数据字典表中所有三级分类的值；输入框中显示选择的值</t>
  </si>
  <si>
    <t>WLGL-028</t>
  </si>
  <si>
    <t>不选择三级分类动作确认</t>
  </si>
  <si>
    <t>不选择三级分类，点击保存</t>
  </si>
  <si>
    <t>提示三级分类为必填，无法保存</t>
  </si>
  <si>
    <t>WLGL-029</t>
  </si>
  <si>
    <t>选择四级分类动作确认</t>
  </si>
  <si>
    <t>点击四级分类，弹出下拉框，选择某个值</t>
  </si>
  <si>
    <t>弹出的下拉框中显示数据字典表中所有四级分类的值；输入框中显示选择的值</t>
  </si>
  <si>
    <t>WLGL-030</t>
  </si>
  <si>
    <t>不选择四级分类动作确认</t>
  </si>
  <si>
    <t>不选择四级分类，点击保存</t>
  </si>
  <si>
    <t>提示四级分类为必填，无法保存</t>
  </si>
  <si>
    <t>WLGL-031</t>
  </si>
  <si>
    <t>不选择上一级分类编辑下一级分类动作确认</t>
  </si>
  <si>
    <t>不选择一级分类编辑二级三级四级分类；
选择一级分类不选择二级分类；</t>
  </si>
  <si>
    <t>二级三级四级分类无法编辑；
二级分类可编辑，三级四级分类无法编辑；</t>
  </si>
  <si>
    <t>WLGL-032</t>
  </si>
  <si>
    <t>选择产品品牌动作确认</t>
  </si>
  <si>
    <t>点击产品品牌，弹出下拉框，选择某个值</t>
  </si>
  <si>
    <t>弹出的下拉框中显示数据字典表中所有产品品牌的值；输入框中显示选择的值</t>
  </si>
  <si>
    <t>WLGL-033</t>
  </si>
  <si>
    <t>不选择产品品牌动作确认</t>
  </si>
  <si>
    <t>不选择产品品牌，点击保存</t>
  </si>
  <si>
    <t>提示产品品牌为可必填，保存成功</t>
  </si>
  <si>
    <t>WLGL-034</t>
  </si>
  <si>
    <t>选择核算单位动作确认</t>
  </si>
  <si>
    <t>点击核算单位，弹出下拉框，选择某个值</t>
  </si>
  <si>
    <t>弹出的下拉框中显示数据字典表中所有核算单位的值；输入框中显示选择的值</t>
  </si>
  <si>
    <t>WLGL-035</t>
  </si>
  <si>
    <t>不选择核算单位动作确认</t>
  </si>
  <si>
    <t>不选择核算单位，点击保存</t>
  </si>
  <si>
    <t>提示核算单位为必填，无法保存</t>
  </si>
  <si>
    <t>WLGL-036</t>
  </si>
  <si>
    <t>选择采购单位动作确认</t>
  </si>
  <si>
    <t>点击采购单位，弹出下拉框，选择某个值</t>
  </si>
  <si>
    <t>弹出的下拉框中显示数据字典表中所有采购单位的值；输入框中显示选择的值</t>
  </si>
  <si>
    <t>WLGL-037</t>
  </si>
  <si>
    <t>不选择采购单位动作确认</t>
  </si>
  <si>
    <t>不选择采购单位，点击保存</t>
  </si>
  <si>
    <t>提示采购单位为必填，无法保存</t>
  </si>
  <si>
    <t>WLGL-038</t>
  </si>
  <si>
    <t>选择包装类型动作确认</t>
  </si>
  <si>
    <t>点击包装类型，弹出下拉框，选择某个值</t>
  </si>
  <si>
    <t>弹出的下拉框中显示数据字典表中所有包装类型的值；输入框中显示选择的值</t>
  </si>
  <si>
    <t>WLGL-039</t>
  </si>
  <si>
    <t>不选择包装类型动作确认</t>
  </si>
  <si>
    <t>不选择包装类型，点击保存</t>
  </si>
  <si>
    <t>提示包装类型为可必填，保存成功</t>
  </si>
  <si>
    <t>WLGL-040</t>
  </si>
  <si>
    <t>选择成本核算方式动作确认</t>
  </si>
  <si>
    <t>点击成本核算方式，弹出下拉框，选择某个值</t>
  </si>
  <si>
    <t>弹出的下拉框中显示数据字典表中所有成本核算方式的值；输入框中显示选择的值</t>
  </si>
  <si>
    <t>WLGL-041</t>
  </si>
  <si>
    <t>不选择成本核算方式动作确认</t>
  </si>
  <si>
    <t>不选择成本核算方式，点击保存</t>
  </si>
  <si>
    <t>提示成本核算方式为必填，无法保存</t>
  </si>
  <si>
    <t>WLGL-042</t>
  </si>
  <si>
    <t>选择物料ABC分类动作确认</t>
  </si>
  <si>
    <t>点击物料ABC分类，弹出下拉框，选择某个值</t>
  </si>
  <si>
    <t>弹出的下拉框中显示数据字典表中所有物料ABC分类的值；输入框中显示选择的值</t>
  </si>
  <si>
    <t>WLGL-043</t>
  </si>
  <si>
    <t>不选择物料ABC分类动作确认</t>
  </si>
  <si>
    <t>不选择物料ABC分类，点击保存</t>
  </si>
  <si>
    <t>提示物料ABC分类为可必填，保存成功</t>
  </si>
  <si>
    <t>WLGL-044</t>
  </si>
  <si>
    <t>选择物料分类动作确认</t>
  </si>
  <si>
    <t>点击物料分类，弹出下拉框，选择某个值</t>
  </si>
  <si>
    <t>弹出的下拉框中显示数据字典表中所有物料分类的值；输入框中显示选择的值</t>
  </si>
  <si>
    <t>WLGL-045</t>
  </si>
  <si>
    <t>不选择物料分类动作确认</t>
  </si>
  <si>
    <t>不选择物料分类，点击保存</t>
  </si>
  <si>
    <t>提示物料分类为必填，无法保存</t>
  </si>
  <si>
    <t>WLGL-046</t>
  </si>
  <si>
    <t>采购单位转换系数输入确认</t>
  </si>
  <si>
    <t>点击采购单位转换系数输入框，输入值</t>
  </si>
  <si>
    <t>显示输入的值正确</t>
  </si>
  <si>
    <t>WLGL-047</t>
  </si>
  <si>
    <t>采购单位转换系数输入框，输入超长值</t>
  </si>
  <si>
    <t>点击采购单位转换系数输入框，输入超长值</t>
  </si>
  <si>
    <t>显示限制输入长度，超长则不允许再输入</t>
  </si>
  <si>
    <t>WLGL-048</t>
  </si>
  <si>
    <t>采购单位转换系数为空，点击保存</t>
  </si>
  <si>
    <t>能保存成功</t>
  </si>
  <si>
    <t>WLGL-049</t>
  </si>
  <si>
    <t>最小起订量输入框，输入值</t>
  </si>
  <si>
    <t>点击最小起订量输入框，输入值</t>
  </si>
  <si>
    <t>WLGL-050</t>
  </si>
  <si>
    <t>最小起订量输入框，输入超长值</t>
  </si>
  <si>
    <t>点击最小起订量输入框，输入超长值</t>
  </si>
  <si>
    <t>WLGL-051</t>
  </si>
  <si>
    <t>最小起订量为空，点击保存</t>
  </si>
  <si>
    <t>WLGL-052</t>
  </si>
  <si>
    <t>最小包装量输入框，输入值</t>
  </si>
  <si>
    <t>点击最小包装量输入框，输入值</t>
  </si>
  <si>
    <t>WLGL-053</t>
  </si>
  <si>
    <t>最小包装量输入框，输入超长值</t>
  </si>
  <si>
    <t>点击最小包装量输入框，输入超长值</t>
  </si>
  <si>
    <t>WLGL-054</t>
  </si>
  <si>
    <t>最小包装量为空，点击保存</t>
  </si>
  <si>
    <t>WLGL-055</t>
  </si>
  <si>
    <t>销售基准价输入框，输入值</t>
  </si>
  <si>
    <t>点击销售基准价输入框，输入值</t>
  </si>
  <si>
    <t>WLGL-056</t>
  </si>
  <si>
    <t>销售基准价输入框，输入超长值</t>
  </si>
  <si>
    <t>点击销售基准价输入框，输入超长值</t>
  </si>
  <si>
    <t>WLGL-057</t>
  </si>
  <si>
    <t>销售基准价换系数为空，点击保存</t>
  </si>
  <si>
    <t>WLGL-058</t>
  </si>
  <si>
    <t>选择税种动作确认</t>
  </si>
  <si>
    <t>点击税种，弹出下拉框，选择某个值</t>
  </si>
  <si>
    <t>弹出的下拉框中显示数据字典表中所有税种的值；输入框中显示选择的值</t>
  </si>
  <si>
    <t>WLGL-059</t>
  </si>
  <si>
    <t>不选择税种动作确认</t>
  </si>
  <si>
    <t>不选择税种，点击保存</t>
  </si>
  <si>
    <t>提示税种为必填，无法保存</t>
  </si>
  <si>
    <t>WLGL-060</t>
  </si>
  <si>
    <t>选择是否保质期管理动作确认</t>
  </si>
  <si>
    <t>点击是否保质期管理，弹出下拉框，选择是或否</t>
  </si>
  <si>
    <t>弹出的下拉框中显示是或否输入框中显示选择的值</t>
  </si>
  <si>
    <t>WLGL-061</t>
  </si>
  <si>
    <t>不选择是否保质期管理动作确认</t>
  </si>
  <si>
    <t>不选择是否保质期管理，点击保存</t>
  </si>
  <si>
    <t>提示是否保质期管理为必填，无法保存</t>
  </si>
  <si>
    <t>WLGL-062</t>
  </si>
  <si>
    <t>保质期天数编辑动作确认</t>
  </si>
  <si>
    <t>点击是否保质期管理选择是
点击是否保质期管理选择否</t>
  </si>
  <si>
    <t>保质期天数变为可编辑状态
保质期天数变为不可编辑状态</t>
  </si>
  <si>
    <t>WLGL-063</t>
  </si>
  <si>
    <t>输入原厂编码动作确认</t>
  </si>
  <si>
    <t>点击原厂编码输入框，输入值</t>
  </si>
  <si>
    <t>WLGL-064</t>
  </si>
  <si>
    <t>输入超长原厂编码动作确认</t>
  </si>
  <si>
    <t>点击原厂编码输入框，输入超长值</t>
  </si>
  <si>
    <t>WLGL-065</t>
  </si>
  <si>
    <t>不输入原厂编码动作确认</t>
  </si>
  <si>
    <t>原厂编码为空，点击保存</t>
  </si>
  <si>
    <t>WLGL-066</t>
  </si>
  <si>
    <t>输入69码动作确认</t>
  </si>
  <si>
    <t>点击69码输入框，输入值</t>
  </si>
  <si>
    <t>WLGL-067</t>
  </si>
  <si>
    <t>输入超长69码动作确认</t>
  </si>
  <si>
    <t>点击69码输入框，输入超长值</t>
  </si>
  <si>
    <t>WLGL-068</t>
  </si>
  <si>
    <t>不输入69码动作确认</t>
  </si>
  <si>
    <t>69码为空，点击保存</t>
  </si>
  <si>
    <t>WLGL-069</t>
  </si>
  <si>
    <t>输入规格型号动作确认</t>
  </si>
  <si>
    <t>点击规格型号输入框，输入值</t>
  </si>
  <si>
    <t>WLGL-070</t>
  </si>
  <si>
    <t>输入超长规格型号动作确认</t>
  </si>
  <si>
    <t>点击规格型号输入框，输入超长值</t>
  </si>
  <si>
    <t>WLGL-071</t>
  </si>
  <si>
    <t>不输入规格型号动作确认</t>
  </si>
  <si>
    <t>规格型号为空，点击保存</t>
  </si>
  <si>
    <t>WLGL-072</t>
  </si>
  <si>
    <t>输入产地动作确认</t>
  </si>
  <si>
    <t>点击产地输入框，输入值</t>
  </si>
  <si>
    <t>WLGL-073</t>
  </si>
  <si>
    <t>输入超长产地动作确认</t>
  </si>
  <si>
    <t>点击产地输入框，输入超长值</t>
  </si>
  <si>
    <t>WLGL-074</t>
  </si>
  <si>
    <t>不输入产地动作确认</t>
  </si>
  <si>
    <t>产地为空，点击保存</t>
  </si>
  <si>
    <t>WLGL-075</t>
  </si>
  <si>
    <t>输入规格动作确认</t>
  </si>
  <si>
    <t>点击规格输入框，输入值</t>
  </si>
  <si>
    <t>WLGL-076</t>
  </si>
  <si>
    <t>输入超长规格动作确认</t>
  </si>
  <si>
    <t>点击规格输入框，输入超长值</t>
  </si>
  <si>
    <t>WLGL-077</t>
  </si>
  <si>
    <t>不输入规格动作确认</t>
  </si>
  <si>
    <t>规格为空，点击保存</t>
  </si>
  <si>
    <t>提示规格为必填，不能保存成功</t>
  </si>
  <si>
    <t>WLGL-078</t>
  </si>
  <si>
    <t>输入长动作确认</t>
  </si>
  <si>
    <t>点击长输入框，输入值</t>
  </si>
  <si>
    <t>WLGL-079</t>
  </si>
  <si>
    <t>输入超长长动作确认</t>
  </si>
  <si>
    <t>点击长输入框，输入超长值</t>
  </si>
  <si>
    <t>WLGL-080</t>
  </si>
  <si>
    <t>不输入长动作确认</t>
  </si>
  <si>
    <t>长为空，点击保存</t>
  </si>
  <si>
    <t>WLGL-081</t>
  </si>
  <si>
    <t>输入宽动作确认</t>
  </si>
  <si>
    <t>点击宽输入框，输入值</t>
  </si>
  <si>
    <t>WLGL-082</t>
  </si>
  <si>
    <t>输入超长宽动作确认</t>
  </si>
  <si>
    <t>点击宽输入框，输入超长值</t>
  </si>
  <si>
    <t>WLGL-083</t>
  </si>
  <si>
    <t>不输入宽动作确认</t>
  </si>
  <si>
    <t>宽为空，点击保存</t>
  </si>
  <si>
    <t>WLGL-084</t>
  </si>
  <si>
    <t>输入高动作确认</t>
  </si>
  <si>
    <t>点击高输入框，输入值</t>
  </si>
  <si>
    <t>WLGL-085</t>
  </si>
  <si>
    <t>输入超长字符高动作确认</t>
  </si>
  <si>
    <t>点击高输入框，输入超长值</t>
  </si>
  <si>
    <t>WLGL-086</t>
  </si>
  <si>
    <t>不输入高动作确认</t>
  </si>
  <si>
    <t>高为空，点击保存</t>
  </si>
  <si>
    <t>WLGL-087</t>
  </si>
  <si>
    <t>输入重量动作确认</t>
  </si>
  <si>
    <t>点击重量输入框，输入值</t>
  </si>
  <si>
    <t>WLGL-088</t>
  </si>
  <si>
    <t>输入超长字符重量动作确认</t>
  </si>
  <si>
    <t>点击重量输入框，输入超长值</t>
  </si>
  <si>
    <t>WLGL-089</t>
  </si>
  <si>
    <t>不输入重量动作确认</t>
  </si>
  <si>
    <t>重量为空，点击保存</t>
  </si>
  <si>
    <t>WLGL-090</t>
  </si>
  <si>
    <t>输入标准成本价动作确认</t>
  </si>
  <si>
    <t>点击标准成本价输入框，输入值</t>
  </si>
  <si>
    <t>WLGL-091</t>
  </si>
  <si>
    <t>输入超长字符标准成本价动作确认</t>
  </si>
  <si>
    <t>点击标准成本价输入框，输入超长值</t>
  </si>
  <si>
    <t>WLGL-092</t>
  </si>
  <si>
    <t>不输入标准成本价动作确认</t>
  </si>
  <si>
    <t>标准成本价为空，点击保存</t>
  </si>
  <si>
    <t>WLGL-093</t>
  </si>
  <si>
    <t>输入适用标准动作确认</t>
  </si>
  <si>
    <t>点击适用标准输入框，输入值</t>
  </si>
  <si>
    <t>WLGL-094</t>
  </si>
  <si>
    <t>输入超长字符适用标准动作确认</t>
  </si>
  <si>
    <t>点击适用标准输入框，输入超长值</t>
  </si>
  <si>
    <t>WLGL-095</t>
  </si>
  <si>
    <t>不输入适用标准动作确认</t>
  </si>
  <si>
    <t>适用标准为空，点击保存</t>
  </si>
  <si>
    <t>WLGL-096</t>
  </si>
  <si>
    <t>选择是否季节性动作确认</t>
  </si>
  <si>
    <t>点击是否季节性，弹出下拉框，选择是或否</t>
  </si>
  <si>
    <t>WLGL-097</t>
  </si>
  <si>
    <t>不选择是否季节性动作确认</t>
  </si>
  <si>
    <t>不选择是否季节性，点击保存</t>
  </si>
  <si>
    <t>WLGL-098</t>
  </si>
  <si>
    <t>勾选Bom件包装动作确认</t>
  </si>
  <si>
    <t>点击Bom件包装前的勾选框</t>
  </si>
  <si>
    <t>该选项被勾选，能保存成功</t>
  </si>
  <si>
    <t>WLGL-099</t>
  </si>
  <si>
    <t>不勾选Bom件包装动作确认</t>
  </si>
  <si>
    <t>不选择Bom件包装，点击保存</t>
  </si>
  <si>
    <t>WLGL-100</t>
  </si>
  <si>
    <t>勾选可销售动作确认</t>
  </si>
  <si>
    <t>点击可销售后的勾选框</t>
  </si>
  <si>
    <t>WLGL-101</t>
  </si>
  <si>
    <t>不勾选可销售包装动作确认</t>
  </si>
  <si>
    <t>不选择可销售，点击保存</t>
  </si>
  <si>
    <t>WLGL-102</t>
  </si>
  <si>
    <t>输入备注动作确认</t>
  </si>
  <si>
    <t>点击备注输入框，输入值</t>
  </si>
  <si>
    <t>WLGL-103</t>
  </si>
  <si>
    <t>输入超长字符备注动作确认</t>
  </si>
  <si>
    <t>点击备注输入框，输入超长值</t>
  </si>
  <si>
    <r>
      <rPr>
        <sz val="10"/>
        <color theme="1"/>
        <rFont val="宋体"/>
        <family val="3"/>
        <charset val="134"/>
      </rPr>
      <t>显示限制输入长度，超长则不允许再输入（</t>
    </r>
    <r>
      <rPr>
        <sz val="10"/>
        <color rgb="FFFF0000"/>
        <rFont val="宋体"/>
        <family val="3"/>
        <charset val="134"/>
      </rPr>
      <t>可输入84个字</t>
    </r>
    <r>
      <rPr>
        <sz val="10"/>
        <color theme="1"/>
        <rFont val="宋体"/>
        <family val="3"/>
        <charset val="134"/>
      </rPr>
      <t>）</t>
    </r>
  </si>
  <si>
    <t>WLGL-104</t>
  </si>
  <si>
    <t>不输入备注动作确认</t>
  </si>
  <si>
    <t>备注为空，点击保存</t>
  </si>
  <si>
    <t>WLGL-105</t>
  </si>
  <si>
    <t>未输入新增物料点保存动作确认</t>
  </si>
  <si>
    <t>1、点击新增按钮
2、未输入必填项字段值
3、点击保存按钮</t>
  </si>
  <si>
    <t>1、提示所有必须项必须填写</t>
  </si>
  <si>
    <t>WLGL-106</t>
  </si>
  <si>
    <t>新增物料成功动作确认</t>
  </si>
  <si>
    <t>1、点击新增按钮
2、输入各个字段值
3、点击保存按钮
4、查看物料</t>
  </si>
  <si>
    <t>1、进入新增物料页面
2、输入完成
3、校验各个字段值是否符合条件，保存成功
4、物料列表中新增一条物料，物料状态为有效</t>
  </si>
  <si>
    <t>WLGL-107</t>
  </si>
  <si>
    <t>取消新增物料动作确认</t>
  </si>
  <si>
    <t>1、点击新增按钮
2、输入各个字段值
3、点击取消按钮</t>
  </si>
  <si>
    <t>1、进入新增物料页面
2、输入完成
3、取消成功，回到物料列表页，未新增一条物料</t>
  </si>
  <si>
    <t>WLGL-108</t>
  </si>
  <si>
    <t>物料管理新增页点返回确认</t>
  </si>
  <si>
    <t>1、物料管理新增页，点返回</t>
  </si>
  <si>
    <t>1、返回到物料管理查询页</t>
  </si>
  <si>
    <t>WLGL-109</t>
  </si>
  <si>
    <t>选择数据【有效】，点编辑确认</t>
  </si>
  <si>
    <t>1、选择某条数据【有效】，点编辑</t>
  </si>
  <si>
    <t>1、跳转到编辑界面</t>
  </si>
  <si>
    <t>WLGL-110</t>
  </si>
  <si>
    <t>选择数据【无效】，点编辑确认</t>
  </si>
  <si>
    <t>1、选择某条数据【无效】，点编辑</t>
  </si>
  <si>
    <t>1、提示此配送中心已作废，不能修改!</t>
  </si>
  <si>
    <t>没有无效数据</t>
  </si>
  <si>
    <t>WLGL-111</t>
  </si>
  <si>
    <t>多条物料编辑动作确认</t>
  </si>
  <si>
    <t>1、选择多条物料后点击编辑按钮</t>
  </si>
  <si>
    <t>1、提示只能编辑一条数据!</t>
  </si>
  <si>
    <t>WLGL-112</t>
  </si>
  <si>
    <t>编辑物料并保存动作确认</t>
  </si>
  <si>
    <t>1、选择一条物料点击编辑按钮
2、编辑可编辑字段
3、点击保存按钮</t>
  </si>
  <si>
    <t>1、进入该条物料的编辑页面，其中同步过来的物料同步的字段为不可编辑字段
2、编辑成功
3、更新成功，再次进入查看物料信息已更新</t>
  </si>
  <si>
    <t>WLGL-113</t>
  </si>
  <si>
    <t>编辑物料并取消动作确认</t>
  </si>
  <si>
    <t>1、选择一条物料点击编辑按钮
2、编辑可编辑字段
3、点击取消按钮</t>
  </si>
  <si>
    <t>1、进入该条物料的编辑页面，其中同步过来的物料同步的字段为不可编辑字段
2、编辑成功
3、编辑取消回到列表页，再次进入查看物料信息未更新</t>
  </si>
  <si>
    <t>BOMWH-001</t>
  </si>
  <si>
    <t>查询和重置动作确认</t>
  </si>
  <si>
    <t>打开物料管理-物料Bom关系管理</t>
  </si>
  <si>
    <t>选择Bom编码和名称查询</t>
  </si>
  <si>
    <t>查询出正确结果</t>
  </si>
  <si>
    <t>BOMWH-002</t>
  </si>
  <si>
    <t>不选择的Bom和名称</t>
  </si>
  <si>
    <t>BOMWH-003</t>
  </si>
  <si>
    <t>选择配件编码和名称查询</t>
  </si>
  <si>
    <t>BOMWH-004</t>
  </si>
  <si>
    <t>不选择配件编码和名称查询</t>
  </si>
  <si>
    <t>BOMWH-005</t>
  </si>
  <si>
    <t>选择创建人查询</t>
  </si>
  <si>
    <t>BOMWH-006</t>
  </si>
  <si>
    <t>不选择创建人查询</t>
  </si>
  <si>
    <t>BOMWH-007</t>
  </si>
  <si>
    <t>选择日期，点查询</t>
  </si>
  <si>
    <t>BOMWH-008</t>
  </si>
  <si>
    <t>不选择日期，点查询</t>
  </si>
  <si>
    <t>BOMWH-009</t>
  </si>
  <si>
    <t>BOMWH-010</t>
  </si>
  <si>
    <t>不选择状态，点查询</t>
  </si>
  <si>
    <t>BOMWH-011</t>
  </si>
  <si>
    <t>不选择查询条件，点查询</t>
  </si>
  <si>
    <t>BOMWH-012</t>
  </si>
  <si>
    <t>全选择查询条件，点查询</t>
  </si>
  <si>
    <t>BOMWH-013</t>
  </si>
  <si>
    <t>查询列表页，点击Bom编码【有效】超链接</t>
  </si>
  <si>
    <t>BOMWH-014</t>
  </si>
  <si>
    <t>查询列表页，点击Bom编码【无效】超链接</t>
  </si>
  <si>
    <t>CXJSC-4858，点击去报错</t>
  </si>
  <si>
    <t>BOMWH-015</t>
  </si>
  <si>
    <t>选择查询内容点查询后，点重置</t>
  </si>
  <si>
    <t>BOMWH-016</t>
  </si>
  <si>
    <t>选择多条记录，点击修改</t>
  </si>
  <si>
    <t>BOMWH-017</t>
  </si>
  <si>
    <t>选择一条记录，点击修改</t>
  </si>
  <si>
    <t>BOMWH-018</t>
  </si>
  <si>
    <t>BOMWH-019</t>
  </si>
  <si>
    <t>BOMWH-020</t>
  </si>
  <si>
    <t>选择查询信息后点击重置按钮</t>
  </si>
  <si>
    <t>选择的查询条件被重置成功</t>
  </si>
  <si>
    <t>BOMWH-021</t>
  </si>
  <si>
    <t>新增BOM件动作确认</t>
  </si>
  <si>
    <t>BOMWH-022</t>
  </si>
  <si>
    <t>打开物料管理-物料Bom关系管理，点新增</t>
  </si>
  <si>
    <t>不选择Bom编码和名称查询，点提交</t>
  </si>
  <si>
    <t>BOMWH-023</t>
  </si>
  <si>
    <t>选择的Bom和名称，点提交</t>
  </si>
  <si>
    <t>BOMWH-024</t>
  </si>
  <si>
    <t>不选择配件编码和名称查询，点提交</t>
  </si>
  <si>
    <t>BOMWH-025</t>
  </si>
  <si>
    <t>选择配件编码和名称查询，点提交</t>
  </si>
  <si>
    <t>BOMWH-026</t>
  </si>
  <si>
    <t>输入包装备注，点提交</t>
  </si>
  <si>
    <t>BOMWH-027</t>
  </si>
  <si>
    <t>输入包装备注超长，点提交</t>
  </si>
  <si>
    <t>BOMWH-028</t>
  </si>
  <si>
    <t>不输入包装备注，点提交</t>
  </si>
  <si>
    <t>提示填写规则有误</t>
  </si>
  <si>
    <t>BOMWH-029</t>
  </si>
  <si>
    <t>添加一条包装材料，点提交</t>
  </si>
  <si>
    <t>BOMWH-030</t>
  </si>
  <si>
    <t>添加多条包装材料，点提交</t>
  </si>
  <si>
    <t>BOMWH-031</t>
  </si>
  <si>
    <t>不添加包装材料，点提交</t>
  </si>
  <si>
    <t>BOMWH-032</t>
  </si>
  <si>
    <t>删除一条包装材料，点提交</t>
  </si>
  <si>
    <t>BOMWH-033</t>
  </si>
  <si>
    <t>必填项正确输入，添加包装材料，点提交</t>
  </si>
  <si>
    <t>提示提交成功【包含添加包装材料】</t>
  </si>
  <si>
    <t>BOMWH-034</t>
  </si>
  <si>
    <t>新增BOM维护页，点击返回</t>
  </si>
  <si>
    <t>返回BOM维护查询页</t>
  </si>
  <si>
    <t>BOMWH-035</t>
  </si>
  <si>
    <t>编辑BOM件动作确认</t>
  </si>
  <si>
    <t>跳转修改物料Bom关系管理页</t>
  </si>
  <si>
    <t>BOMWH-036</t>
  </si>
  <si>
    <t>编辑Bom编码和名称查询</t>
  </si>
  <si>
    <t>BOMWH-037</t>
  </si>
  <si>
    <t>BOMWH-038</t>
  </si>
  <si>
    <t>BOMWH-039</t>
  </si>
  <si>
    <t>BOMWH-040</t>
  </si>
  <si>
    <t>BOMWH-041</t>
  </si>
  <si>
    <t>BOMWH-042</t>
  </si>
  <si>
    <t>BOMWH-043</t>
  </si>
  <si>
    <t>BOMWH-044</t>
  </si>
  <si>
    <t>BOMWH-045</t>
  </si>
  <si>
    <t>BOMWH-046</t>
  </si>
  <si>
    <t>BOMWH-047</t>
  </si>
  <si>
    <t>修改物料Bom关系管理页页，点击返回</t>
  </si>
  <si>
    <t>BOMWH-048</t>
  </si>
  <si>
    <t>删除BOM件动作确认</t>
  </si>
  <si>
    <t>选择一条记录点删除</t>
  </si>
  <si>
    <t>BOMWH-049</t>
  </si>
  <si>
    <t>BOMWH-050</t>
  </si>
  <si>
    <t>提示作废成功，且页面状态改为无效状态；</t>
  </si>
  <si>
    <t>BOMWH-051</t>
  </si>
  <si>
    <t>选择多条记录点击删除</t>
  </si>
  <si>
    <t>提示不能删除多条BOM记录</t>
  </si>
  <si>
    <t>BOMWH-052</t>
  </si>
  <si>
    <t>BOM物料模板下载</t>
  </si>
  <si>
    <t>点击下载模板按钮</t>
  </si>
  <si>
    <t>系统下载的文件</t>
  </si>
  <si>
    <t>BOMWH-053</t>
  </si>
  <si>
    <t>BOM物料导入动作确认</t>
  </si>
  <si>
    <t>点击模板导入按钮</t>
  </si>
  <si>
    <t>进入BOM物料模板导入页面</t>
  </si>
  <si>
    <t>BOMWH-054</t>
  </si>
  <si>
    <t>点击选择文件，并选择文件</t>
  </si>
  <si>
    <t>弹框显示用户所有文件</t>
  </si>
  <si>
    <t>BOMWH-055</t>
  </si>
  <si>
    <t>模板导入</t>
  </si>
  <si>
    <t>点击上传按钮</t>
  </si>
  <si>
    <t>提示上传成功，列表中显示导入的BOM物料</t>
  </si>
  <si>
    <t>CXJSC-4857，上传模板报错</t>
  </si>
  <si>
    <t>BOMWH-056</t>
  </si>
  <si>
    <t>非模板导入</t>
  </si>
  <si>
    <t>提示上传失败</t>
  </si>
  <si>
    <t>FXJWH-001</t>
  </si>
  <si>
    <t>翻新件查询动作确认</t>
  </si>
  <si>
    <t>打开基础数据管理-翻新件维护</t>
  </si>
  <si>
    <t>输入翻新件物料编码，点查询</t>
  </si>
  <si>
    <t>FXJWH-002</t>
  </si>
  <si>
    <t>输入不存在的翻新件物料编码，点查询</t>
  </si>
  <si>
    <t>FXJWH-003</t>
  </si>
  <si>
    <t>输入大量的翻新件物料编码，点查询</t>
  </si>
  <si>
    <t>FXJWH-004</t>
  </si>
  <si>
    <t>输入翻新件物料名称，点查询</t>
  </si>
  <si>
    <t>FXJWH-005</t>
  </si>
  <si>
    <t>输入不存在的翻新件物料名称，点查询</t>
  </si>
  <si>
    <t>FXJWH-006</t>
  </si>
  <si>
    <t>输入大量的翻新件物料名称，点查询</t>
  </si>
  <si>
    <t>FXJWH-007</t>
  </si>
  <si>
    <t>未选择物料分类，点查询</t>
  </si>
  <si>
    <t>FXJWH-008</t>
  </si>
  <si>
    <t>选择的物料分类，点查询</t>
  </si>
  <si>
    <t>FXJWH-009</t>
  </si>
  <si>
    <t>未选择物料状态，点查询</t>
  </si>
  <si>
    <t>FXJWH-010</t>
  </si>
  <si>
    <t>选择的物料状态，点查询</t>
  </si>
  <si>
    <t>FXJWH-011</t>
  </si>
  <si>
    <t>FXJWH-012</t>
  </si>
  <si>
    <t>FXJWH-013</t>
  </si>
  <si>
    <t>FXJWH-014</t>
  </si>
  <si>
    <t>FXJWH-015</t>
  </si>
  <si>
    <t>FXJWH-016</t>
  </si>
  <si>
    <t>FXJWH-017</t>
  </si>
  <si>
    <t>新增翻新件动作确认</t>
  </si>
  <si>
    <t>跳转至新增界面</t>
  </si>
  <si>
    <t>FXJWH-018</t>
  </si>
  <si>
    <t>打开基础数据管理-翻新件维护，点新增</t>
  </si>
  <si>
    <t>原物料为空，点保存</t>
  </si>
  <si>
    <t>FXJWH-019</t>
  </si>
  <si>
    <t>翻新件物料为空，点保存</t>
  </si>
  <si>
    <t>FXJWH-020</t>
  </si>
  <si>
    <t>输入已经存在的一个原物料，点保存</t>
  </si>
  <si>
    <t>提示原物料已经存在!</t>
  </si>
  <si>
    <t>FXJWH-021</t>
  </si>
  <si>
    <t>输入已经存在的翻新件物料，点保存</t>
  </si>
  <si>
    <t>可以保存成功</t>
  </si>
  <si>
    <t>FXJWH-022</t>
  </si>
  <si>
    <t>输入原物料后，点删除</t>
  </si>
  <si>
    <t>FXJWH-023</t>
  </si>
  <si>
    <t>输入翻新件物料后，点删除</t>
  </si>
  <si>
    <t>FXJWH-024</t>
  </si>
  <si>
    <t>返回到原来查询界面，并查询出内容</t>
  </si>
  <si>
    <t>FXJWH-025</t>
  </si>
  <si>
    <t>编辑翻新件动作确认</t>
  </si>
  <si>
    <t>FXJWH-026</t>
  </si>
  <si>
    <t>打开基础数据管理-翻新件维护，点编辑</t>
  </si>
  <si>
    <t>FXJWH-027</t>
  </si>
  <si>
    <t>FXJWH-028</t>
  </si>
  <si>
    <t>重复数据添加动作确认</t>
  </si>
  <si>
    <t>提示重复不能保存</t>
  </si>
  <si>
    <t>FXJWH-029</t>
  </si>
  <si>
    <t>FXJWH-030</t>
  </si>
  <si>
    <t>删除翻新件动作确认</t>
  </si>
  <si>
    <t>FXJWH-031</t>
  </si>
  <si>
    <t>FXJWH-032</t>
  </si>
  <si>
    <t>FXJWH-033</t>
  </si>
  <si>
    <t>选择某条无效的数据，点作废</t>
  </si>
  <si>
    <t>提示选择的翻新件有的不是有效状态!</t>
  </si>
  <si>
    <t>FXJWH-034</t>
  </si>
  <si>
    <t>选择某条有效的数据，点作废</t>
  </si>
  <si>
    <t>提示是否确定作废</t>
  </si>
  <si>
    <t>FXJWH-035</t>
  </si>
  <si>
    <t>选择某条有效的数据，点作废并取消</t>
  </si>
  <si>
    <t>FXJWH-036</t>
  </si>
  <si>
    <t>选择某条有效的数据，点作废并确定</t>
  </si>
  <si>
    <t>提示作废成功</t>
  </si>
  <si>
    <t>FXJWH-037</t>
  </si>
  <si>
    <t>勾选全部有效，点作废</t>
  </si>
  <si>
    <t>FXJWH-038</t>
  </si>
  <si>
    <t>勾选部分有效和无效，点作废</t>
  </si>
  <si>
    <t>CGQY-001</t>
  </si>
  <si>
    <t>查询采购区域</t>
  </si>
  <si>
    <t>打开基础数据管理-采购区域</t>
  </si>
  <si>
    <t>不选择左边的树，点确定</t>
  </si>
  <si>
    <t>无法不选择所属上级</t>
  </si>
  <si>
    <t>CGQY-002</t>
  </si>
  <si>
    <t>新增采购区域动作确认</t>
  </si>
  <si>
    <t>点增加</t>
  </si>
  <si>
    <t>显示上级的内容为之前左边现在的区域</t>
  </si>
  <si>
    <t>CGQY-003</t>
  </si>
  <si>
    <t>采购区域名称为空，点保存</t>
  </si>
  <si>
    <t>提示采购区域名称不为空</t>
  </si>
  <si>
    <t>CGQY-004</t>
  </si>
  <si>
    <t>在采购区域名称内输入大量内容，点保存</t>
  </si>
  <si>
    <t>提示超过规定字符长度或者只能输入限定的长度</t>
  </si>
  <si>
    <t>CGQY-005</t>
  </si>
  <si>
    <t>默认启用，点保存</t>
  </si>
  <si>
    <t>保存成功，状态为启用，区域显示在对应的上级</t>
  </si>
  <si>
    <t>CGQY-006</t>
  </si>
  <si>
    <t>点增加，输入内容后，点取消</t>
  </si>
  <si>
    <t>CGQY-007</t>
  </si>
  <si>
    <t>新增采购区域，切换不启用后选择启用，点保存</t>
  </si>
  <si>
    <t>CGQY-008</t>
  </si>
  <si>
    <t>新增采购区域，是否启用选择不启用，点保存</t>
  </si>
  <si>
    <t>保存成功，状态为不启用，区域显示在对应的上级</t>
  </si>
  <si>
    <t>CGQY-009</t>
  </si>
  <si>
    <t>在供应商内添加新增的采购区域</t>
  </si>
  <si>
    <t>启用的可以添加，不启用的都能添加</t>
  </si>
  <si>
    <t>CGQY-010</t>
  </si>
  <si>
    <t>在合同内添加供应商对应区域的物料</t>
  </si>
  <si>
    <t>CGQY-011</t>
  </si>
  <si>
    <t>新增采购区域，填写好内容后，点取消</t>
  </si>
  <si>
    <t>CGQY-012</t>
  </si>
  <si>
    <t>编辑采购区域动作确认</t>
  </si>
  <si>
    <t>在树上点击某个区域</t>
  </si>
  <si>
    <t>右边显示点击区域的详细内容</t>
  </si>
  <si>
    <t>CGQY-013</t>
  </si>
  <si>
    <t>在树上点击某个区域，点选择“所属上级类型：”</t>
  </si>
  <si>
    <t>弹出可以选择上级的树</t>
  </si>
  <si>
    <t>CGQY-014</t>
  </si>
  <si>
    <t>在树上点击某个区域，点选择“所属上级类型：”，更改所属上级为上上级</t>
  </si>
  <si>
    <t>只能将上级改为当前选择区域的上级同级及上上级下</t>
  </si>
  <si>
    <t>CGQY-015</t>
  </si>
  <si>
    <t>在树上点击某个区域，点选择“所属上级类型：”，更改所属上级为自己</t>
  </si>
  <si>
    <t>CGQY-016</t>
  </si>
  <si>
    <t>在树上点击某个区域，点选择“所属上级类型：”，更改所属上级为自己的下级</t>
  </si>
  <si>
    <t>CGQY-017</t>
  </si>
  <si>
    <t>修改采购区域名称为空</t>
  </si>
  <si>
    <t>提示名称不为空</t>
  </si>
  <si>
    <t>CXJSC-4890，去掉弹框提醒</t>
  </si>
  <si>
    <t>CGQY-018</t>
  </si>
  <si>
    <t>修改采购区域名称为A并保存成功</t>
  </si>
  <si>
    <t>提示保存成功，显示为最新的名称</t>
  </si>
  <si>
    <t>CGQY-019</t>
  </si>
  <si>
    <t>在采购区域名称内输入大量的内容，点保存</t>
  </si>
  <si>
    <t>CGQY-020</t>
  </si>
  <si>
    <t>将原来启用的状态改为非启用保存</t>
  </si>
  <si>
    <t>提示保存成功，并显示状态为非启用</t>
  </si>
  <si>
    <t>CGQY-021</t>
  </si>
  <si>
    <t>将原来非启用的状态改为启用保存</t>
  </si>
  <si>
    <t>提示保存成功，并显示状态为启用</t>
  </si>
  <si>
    <t>CGQY-022</t>
  </si>
  <si>
    <t>操作确认</t>
  </si>
  <si>
    <t>点左边树的+/-号</t>
  </si>
  <si>
    <t>可以正常收缩内容</t>
  </si>
  <si>
    <t>XSQY-001</t>
  </si>
  <si>
    <t>查询销售区域</t>
  </si>
  <si>
    <t>打开基础数据管理-销售区域</t>
  </si>
  <si>
    <t>XSQY-002</t>
  </si>
  <si>
    <t>新增销售区域动作确认</t>
  </si>
  <si>
    <t>XSQY-003</t>
  </si>
  <si>
    <t>销售区域名称为空，点保存</t>
  </si>
  <si>
    <t>提示销售区域名称不为空</t>
  </si>
  <si>
    <t>XSQY-004</t>
  </si>
  <si>
    <t>在销售区域名称内输入大量内容，点保存</t>
  </si>
  <si>
    <t>XSQY-005</t>
  </si>
  <si>
    <t>XSQY-006</t>
  </si>
  <si>
    <t>XSQY-007</t>
  </si>
  <si>
    <t>新增销售区域，切换不启用后选择启用，点保存</t>
  </si>
  <si>
    <t>XSQY-008</t>
  </si>
  <si>
    <t>新增销售区域，是否启用选择不启用，点保存</t>
  </si>
  <si>
    <t>XSQY-009</t>
  </si>
  <si>
    <t>在供应商内添加新增的销售区域</t>
  </si>
  <si>
    <t>XSQY-010</t>
  </si>
  <si>
    <t>XSQY-011</t>
  </si>
  <si>
    <t>新增销售区域，填写好内容后，点取消</t>
  </si>
  <si>
    <t>XSQY-012</t>
  </si>
  <si>
    <t>编辑销售区域动作确认</t>
  </si>
  <si>
    <t>XSQY-013</t>
  </si>
  <si>
    <t>XSQY-014</t>
  </si>
  <si>
    <t>XSQY-015</t>
  </si>
  <si>
    <t>XSQY-016</t>
  </si>
  <si>
    <t>XSQY-017</t>
  </si>
  <si>
    <t>修改销售区域名称为空</t>
  </si>
  <si>
    <t>XSQY-018</t>
  </si>
  <si>
    <t>修改销售区域名称为A并保存成功</t>
  </si>
  <si>
    <t>XSQY-019</t>
  </si>
  <si>
    <t>在销售区域名称内输入大量的内容，点保存</t>
  </si>
  <si>
    <t>XSQY-020</t>
  </si>
  <si>
    <t>XSQY-021</t>
  </si>
  <si>
    <t>XSQY-022</t>
  </si>
  <si>
    <t>KHWH-001</t>
  </si>
  <si>
    <t>打开基础数据-客户维护</t>
  </si>
  <si>
    <t>输入客户编码，点查询</t>
  </si>
  <si>
    <t>KHWH-002</t>
  </si>
  <si>
    <t>输入不存在的客户编码，点查询</t>
  </si>
  <si>
    <t>KHWH-003</t>
  </si>
  <si>
    <t>输入大量客户编码，点查询</t>
  </si>
  <si>
    <t>KHWH-004</t>
  </si>
  <si>
    <t>输入客户名称，点查询</t>
  </si>
  <si>
    <t>KHWH-005</t>
  </si>
  <si>
    <t>输入不存在的客户名称，点查询</t>
  </si>
  <si>
    <t>KHWH-006</t>
  </si>
  <si>
    <t>输入大量客户名称，点查询</t>
  </si>
  <si>
    <t>KHWH-007</t>
  </si>
  <si>
    <t>输入客户简称，点查询</t>
  </si>
  <si>
    <t>KHWH-008</t>
  </si>
  <si>
    <t>输入不存在的客户简称，点查询</t>
  </si>
  <si>
    <t>KHWH-009</t>
  </si>
  <si>
    <t>输入大量客户简称，点查询</t>
  </si>
  <si>
    <t>KHWH-010</t>
  </si>
  <si>
    <t>不选择渠道查询</t>
  </si>
  <si>
    <t>KHWH-011</t>
  </si>
  <si>
    <t>选择渠道查询</t>
  </si>
  <si>
    <t>KHWH-012</t>
  </si>
  <si>
    <t>不选择客户类别查询</t>
  </si>
  <si>
    <t>KHWH-013</t>
  </si>
  <si>
    <t>选择客户类别查询</t>
  </si>
  <si>
    <t>KHWH-014</t>
  </si>
  <si>
    <t>不选择状态查询</t>
  </si>
  <si>
    <t>KHWH-015</t>
  </si>
  <si>
    <t>选择状态查询</t>
  </si>
  <si>
    <t>KHWH-016</t>
  </si>
  <si>
    <t>KHWH-017</t>
  </si>
  <si>
    <t>KHWH-018</t>
  </si>
  <si>
    <t>KHWH-019</t>
  </si>
  <si>
    <t>查询列表页，点击客户编码超链接</t>
  </si>
  <si>
    <t>KHWH-020</t>
  </si>
  <si>
    <t>KHWH-021</t>
  </si>
  <si>
    <t>KHWH-022</t>
  </si>
  <si>
    <t>KHWH-023</t>
  </si>
  <si>
    <t>新增客户动作确认</t>
  </si>
  <si>
    <t>打开基础数据-客户维护，点新增按钮</t>
  </si>
  <si>
    <t>跳转到新增客户的页面</t>
  </si>
  <si>
    <t>KHWH-024</t>
  </si>
  <si>
    <t>客户编码为空保存</t>
  </si>
  <si>
    <t>提示客户编码不为空</t>
  </si>
  <si>
    <t>KHWH-025</t>
  </si>
  <si>
    <t>客户名称为空保存</t>
  </si>
  <si>
    <t>CXJSC-4884，提示客户编码重复</t>
  </si>
  <si>
    <t>KHWH-026</t>
  </si>
  <si>
    <t>客户简称为空保存</t>
  </si>
  <si>
    <t>KHWH-027</t>
  </si>
  <si>
    <t>客户类别为空保存</t>
  </si>
  <si>
    <t>CXJSC-4885，提示客户编码重复</t>
  </si>
  <si>
    <t>KHWH-028</t>
  </si>
  <si>
    <t>不选择渠道保存</t>
  </si>
  <si>
    <t>CXJSC-4886，提示客户编码重复</t>
  </si>
  <si>
    <t>KHWH-029</t>
  </si>
  <si>
    <t>不选择税号保存</t>
  </si>
  <si>
    <t>CXJSC-4887，提示客户编码重复</t>
  </si>
  <si>
    <t>KHWH-030</t>
  </si>
  <si>
    <t>联系人为空保存</t>
  </si>
  <si>
    <t>CXJSC-4888，提示客户编码重复</t>
  </si>
  <si>
    <t>KHWH-031</t>
  </si>
  <si>
    <t>固定电话为空保存</t>
  </si>
  <si>
    <t>CXJSC-4889，提示客户编码重复</t>
  </si>
  <si>
    <t>KHWH-032</t>
  </si>
  <si>
    <t>移动电话为空保存</t>
  </si>
  <si>
    <t>CXJSC-4890，提示客户编码重复</t>
  </si>
  <si>
    <t>KHWH-033</t>
  </si>
  <si>
    <t>E-mail为空保存</t>
  </si>
  <si>
    <t>CXJSC-4891，提示客户编码重复</t>
  </si>
  <si>
    <t>KHWH-034</t>
  </si>
  <si>
    <t>传真为空保存</t>
  </si>
  <si>
    <t>CXJSC-4892，提示客户编码重复</t>
  </si>
  <si>
    <t>KHWH-035</t>
  </si>
  <si>
    <t>邮政编码为空保存</t>
  </si>
  <si>
    <t>CXJSC-4893，提示客户编码重复</t>
  </si>
  <si>
    <t>KHWH-036</t>
  </si>
  <si>
    <t>客户地址为空保存</t>
  </si>
  <si>
    <t>CXJSC-4894，提示客户编码重复</t>
  </si>
  <si>
    <t>KHWH-037</t>
  </si>
  <si>
    <t>开户行名称为空保存</t>
  </si>
  <si>
    <t>CXJSC-4895，提示客户编码重复</t>
  </si>
  <si>
    <t>KHWH-038</t>
  </si>
  <si>
    <t>开户行账号为空保存</t>
  </si>
  <si>
    <t>CXJSC-4896，提示客户编码重复</t>
  </si>
  <si>
    <t>KHWH-039</t>
  </si>
  <si>
    <t>备注为空保存</t>
  </si>
  <si>
    <t>CXJSC-4897，提示客户编码重复</t>
  </si>
  <si>
    <t>KHWH-040</t>
  </si>
  <si>
    <t>输入大量客户编码，点保存</t>
  </si>
  <si>
    <t>KHWH-041</t>
  </si>
  <si>
    <t>输入大量客户名称，点保存</t>
  </si>
  <si>
    <t>KHWH-042</t>
  </si>
  <si>
    <t>输入大量客户简称，点保存</t>
  </si>
  <si>
    <t>KHWH-043</t>
  </si>
  <si>
    <t>输入大量联系人，点保存</t>
  </si>
  <si>
    <t>KHWH-044</t>
  </si>
  <si>
    <t>输入大量固定电话，点保存</t>
  </si>
  <si>
    <t>KHWH-045</t>
  </si>
  <si>
    <t>输入大量移动电话，点保存</t>
  </si>
  <si>
    <t>KHWH-046</t>
  </si>
  <si>
    <t>输入大量E-mail，点保存</t>
  </si>
  <si>
    <t>KHWH-047</t>
  </si>
  <si>
    <t>输入大量传真，点保存</t>
  </si>
  <si>
    <t>KHWH-048</t>
  </si>
  <si>
    <t>输入大量邮政编码，点保存</t>
  </si>
  <si>
    <t>KHWH-049</t>
  </si>
  <si>
    <t>输入大量客户地址，点保存</t>
  </si>
  <si>
    <t>KHWH-050</t>
  </si>
  <si>
    <t>输入大量开户行名称，点保存</t>
  </si>
  <si>
    <t>KHWH-051</t>
  </si>
  <si>
    <t>输入大量开户行账号，点保存</t>
  </si>
  <si>
    <t>KHWH-052</t>
  </si>
  <si>
    <t>KHWH-053</t>
  </si>
  <si>
    <t>KHWH-054</t>
  </si>
  <si>
    <t>门店-填写门店编码，点查询</t>
  </si>
  <si>
    <t>KHWH-055</t>
  </si>
  <si>
    <t>门店-填写不存在门店编码，点查询</t>
  </si>
  <si>
    <t>KHWH-056</t>
  </si>
  <si>
    <t>门店-填写门店名称，点查询</t>
  </si>
  <si>
    <t>KHWH-057</t>
  </si>
  <si>
    <t>门店-填写不存在门店名称，点查询</t>
  </si>
  <si>
    <t>KHWH-058</t>
  </si>
  <si>
    <t>必填项保存后，不填写门店编码和名称，点查询</t>
  </si>
  <si>
    <t>能查询出对应的结果</t>
  </si>
  <si>
    <t>CXJSC-4869，点击门店查询，必填项内容被清空</t>
  </si>
  <si>
    <t>KHWH-059</t>
  </si>
  <si>
    <t>填写门店编码和名称，点查询</t>
  </si>
  <si>
    <t>KHWH-060</t>
  </si>
  <si>
    <t>新增门店，点保存</t>
  </si>
  <si>
    <t>保存成功【包含新增门店】</t>
  </si>
  <si>
    <t>KHWH-061</t>
  </si>
  <si>
    <t>删除门店，点保存</t>
  </si>
  <si>
    <t>保存成功【不包含删除门店】</t>
  </si>
  <si>
    <t>KHWH-062</t>
  </si>
  <si>
    <t>修改门店，点保存</t>
  </si>
  <si>
    <t>保存成功【包含修改门店】</t>
  </si>
  <si>
    <t>】</t>
  </si>
  <si>
    <t>KHWH-063</t>
  </si>
  <si>
    <t>客户维护新增页，点击返回</t>
  </si>
  <si>
    <t>返回客户维护查询页</t>
  </si>
  <si>
    <t>KHWH-064</t>
  </si>
  <si>
    <t>编辑客户动作确认</t>
  </si>
  <si>
    <t>打开基础数据-客户维护，选择某条数据</t>
  </si>
  <si>
    <t>点编辑【有效】数据</t>
  </si>
  <si>
    <t>KHWH-065</t>
  </si>
  <si>
    <t>打开基础数据-客户维护，选择某条数据【有效】，点编辑</t>
  </si>
  <si>
    <t>KHWH-066</t>
  </si>
  <si>
    <t>KHWH-067</t>
  </si>
  <si>
    <t>提示只有有效状态的客户才能编辑!</t>
  </si>
  <si>
    <t>KHWH-068</t>
  </si>
  <si>
    <t>KHWH-069</t>
  </si>
  <si>
    <t>KHWH-070</t>
  </si>
  <si>
    <t>KHWH-071</t>
  </si>
  <si>
    <t>KHWH-072</t>
  </si>
  <si>
    <t>KHWH-073</t>
  </si>
  <si>
    <t>KHWH-074</t>
  </si>
  <si>
    <t>KHWH-075</t>
  </si>
  <si>
    <t>KHWH-076</t>
  </si>
  <si>
    <t>KHWH-077</t>
  </si>
  <si>
    <t>KHWH-078</t>
  </si>
  <si>
    <t>KHWH-079</t>
  </si>
  <si>
    <t>KHWH-080</t>
  </si>
  <si>
    <t>KHWH-081</t>
  </si>
  <si>
    <t>KHWH-082</t>
  </si>
  <si>
    <t>KHWH-083</t>
  </si>
  <si>
    <t>KHWH-084</t>
  </si>
  <si>
    <t>编写大量客户编码，点保存</t>
  </si>
  <si>
    <t>提示超过最大值或者限制字数编写</t>
  </si>
  <si>
    <t>KHWH-085</t>
  </si>
  <si>
    <t>编写大量客户名称，点保存</t>
  </si>
  <si>
    <t>KHWH-086</t>
  </si>
  <si>
    <t>编写大量客户简称，点保存</t>
  </si>
  <si>
    <t>KHWH-087</t>
  </si>
  <si>
    <t>编写大量联系人，点保存</t>
  </si>
  <si>
    <t>KHWH-088</t>
  </si>
  <si>
    <t>编写大量固定电话，点保存</t>
  </si>
  <si>
    <t>KHWH-089</t>
  </si>
  <si>
    <t>编写大量移动电话，点保存</t>
  </si>
  <si>
    <t>KHWH-090</t>
  </si>
  <si>
    <t>编写大量E-mail，点保存</t>
  </si>
  <si>
    <t>KHWH-091</t>
  </si>
  <si>
    <t>编写大量传真，点保存</t>
  </si>
  <si>
    <t>KHWH-092</t>
  </si>
  <si>
    <t>编写大量邮政编码，点保存</t>
  </si>
  <si>
    <t>KHWH-093</t>
  </si>
  <si>
    <t>编写大量客户地址，点保存</t>
  </si>
  <si>
    <t>KHWH-094</t>
  </si>
  <si>
    <t>编写大量开户行名称，点保存</t>
  </si>
  <si>
    <t>KHWH-095</t>
  </si>
  <si>
    <t>编写大量开户行账号，点保存</t>
  </si>
  <si>
    <t>KHWH-096</t>
  </si>
  <si>
    <t>编写大量备注，点保存</t>
  </si>
  <si>
    <t>KHWH-097</t>
  </si>
  <si>
    <t>编辑所有必填项正确，点保存</t>
  </si>
  <si>
    <t>KHWH-098</t>
  </si>
  <si>
    <t>门店-不填写门店编码和名称，点查询</t>
  </si>
  <si>
    <t>KHWH-099</t>
  </si>
  <si>
    <t>KHWH-100</t>
  </si>
  <si>
    <t>KHWH-101</t>
  </si>
  <si>
    <t>KHWH-102</t>
  </si>
  <si>
    <t>KHWH-103</t>
  </si>
  <si>
    <t>KHWH-104</t>
  </si>
  <si>
    <t>KHWH-105</t>
  </si>
  <si>
    <t>KHWH-106</t>
  </si>
  <si>
    <t>编辑客户维护页，点击返回</t>
  </si>
  <si>
    <t>YWPZ-001</t>
  </si>
  <si>
    <t>查询动作确认</t>
  </si>
  <si>
    <t>日及帐类型筛选，选择某一特定类型点击查询按钮</t>
  </si>
  <si>
    <t>筛选符合该类型条件的节果记录</t>
  </si>
  <si>
    <t>YWPZ-002</t>
  </si>
  <si>
    <t>不选择任一特定类型点击查询按钮</t>
  </si>
  <si>
    <t>显示所有的凭证模板</t>
  </si>
  <si>
    <t>YWPZ-003</t>
  </si>
  <si>
    <t>新增动作确认</t>
  </si>
  <si>
    <t>点击新增按钮</t>
  </si>
  <si>
    <t>进入业务凭证模板新增页面，页面内容显示正确</t>
  </si>
  <si>
    <t>YWPZ-004</t>
  </si>
  <si>
    <t>进入模板新增页面</t>
  </si>
  <si>
    <t>选择日记账类型，弹出下拉列表，点击可选择</t>
  </si>
  <si>
    <t>下拉列表显示所有日记账类型，选择后输入框中显示选择的类型值</t>
  </si>
  <si>
    <t>YWPZ-005</t>
  </si>
  <si>
    <t>不选择日记账类型点击保存</t>
  </si>
  <si>
    <t>提示请选择一个选项值</t>
  </si>
  <si>
    <t>YWPZ-006</t>
  </si>
  <si>
    <t>点击新增按钮，并新增一条记录点击保存按钮</t>
  </si>
  <si>
    <t>新增一条记录输入框，输入值保存后新增一条模板记录</t>
  </si>
  <si>
    <t>YWPZ-007</t>
  </si>
  <si>
    <t>点击输入框弹出下拉列表，选择后输入框中某值</t>
  </si>
  <si>
    <t>下拉框中值显示正确，选择值后输入框中显示选择的值</t>
  </si>
  <si>
    <t>YWPZ-008</t>
  </si>
  <si>
    <t>新增记录中部分值不输入点击保存按钮</t>
  </si>
  <si>
    <t>提示需输入该选项值</t>
  </si>
  <si>
    <t>YWPZ-009</t>
  </si>
  <si>
    <t>不输入任何值点击保存按钮</t>
  </si>
  <si>
    <t>提示请选择一条记录</t>
  </si>
  <si>
    <t>YWPZ-010</t>
  </si>
  <si>
    <t>更改日记账类型值</t>
  </si>
  <si>
    <t>新增的模板将被清除</t>
  </si>
  <si>
    <t>YWPZ-011</t>
  </si>
  <si>
    <t>点击删除按钮</t>
  </si>
  <si>
    <t>YWPZ-012</t>
  </si>
  <si>
    <t>选择一条记录点击删除按钮</t>
  </si>
  <si>
    <t>YWPZ-013</t>
  </si>
  <si>
    <t>选择多条记录点击删除按钮</t>
  </si>
  <si>
    <t>YWPZ-014</t>
  </si>
  <si>
    <t>删除动作确认</t>
  </si>
  <si>
    <t>YWPZ-015</t>
  </si>
  <si>
    <t>删除成功，列表中不再显示该条记录</t>
  </si>
  <si>
    <t>YWPZ-016</t>
  </si>
  <si>
    <t>删除成功，列表中不再显示这些记录</t>
  </si>
  <si>
    <t>SKD-001</t>
  </si>
  <si>
    <t>收款单页面展示确认</t>
  </si>
  <si>
    <t>财务管理-&gt;收款单，查看页面展示</t>
  </si>
  <si>
    <t>收款单页面展示正确</t>
  </si>
  <si>
    <t>SKD-002</t>
  </si>
  <si>
    <t>点击有下拉框的选项</t>
  </si>
  <si>
    <t>单据状态：已保存、未核销、已核销、已作废
收款方式：银行转账、银行承兑汇票
收款银行：工商银行、招商银行
收款单类型：正常收款、预收款</t>
  </si>
  <si>
    <t>SKD-003</t>
  </si>
  <si>
    <t>下一页和上一页确认</t>
  </si>
  <si>
    <t>SKD-004</t>
  </si>
  <si>
    <t>翻页确认</t>
  </si>
  <si>
    <t>SKD-005</t>
  </si>
  <si>
    <t>不输入查询条件，点查询确认</t>
  </si>
  <si>
    <t>SKD-006</t>
  </si>
  <si>
    <t>全输入查询条件，点查询确认</t>
  </si>
  <si>
    <t>SKD-007</t>
  </si>
  <si>
    <t>点重置确认</t>
  </si>
  <si>
    <t>SKD-008</t>
  </si>
  <si>
    <t>收款单详情查看</t>
  </si>
  <si>
    <t>点击某条收款单的【收款单号】</t>
  </si>
  <si>
    <t>进入详情页面显示正确</t>
  </si>
  <si>
    <t>SKD-009</t>
  </si>
  <si>
    <t>勾选某条记录后再次点击取消勾选</t>
  </si>
  <si>
    <t>SKD-010</t>
  </si>
  <si>
    <t>保存状态单据，点击【作废】</t>
  </si>
  <si>
    <t>作废成功，订单状态改为作废</t>
  </si>
  <si>
    <t>SKD-011</t>
  </si>
  <si>
    <t>提交状态单据，点击【作废】</t>
  </si>
  <si>
    <t>SKD-012</t>
  </si>
  <si>
    <t>勾选多条单据（保存状态），点击【作废】</t>
  </si>
  <si>
    <t>操作成功，提示用户作废成功，单据被删除</t>
  </si>
  <si>
    <t>SKD-013</t>
  </si>
  <si>
    <t>勾选多条单据（包含非保存和保存状态），点击【作废】</t>
  </si>
  <si>
    <t>SKD-014</t>
  </si>
  <si>
    <t>勾选多条记录，点击【修改】</t>
  </si>
  <si>
    <t>无法打开编辑页面，提示用户错误信息</t>
  </si>
  <si>
    <t>SKD-015</t>
  </si>
  <si>
    <t>“收款方式”选择【银行承兑汇票】</t>
  </si>
  <si>
    <t>“收款银行”选择不显示</t>
  </si>
  <si>
    <t>SKD-016</t>
  </si>
  <si>
    <t>“收款方式”选择【银行转账】</t>
  </si>
  <si>
    <t>“收款银行”选择项显示</t>
  </si>
  <si>
    <t>SKD-017</t>
  </si>
  <si>
    <t>“收款方式”选择【请选择】</t>
  </si>
  <si>
    <t>SKD-018</t>
  </si>
  <si>
    <t>点击“单号超链接”打开详情页</t>
  </si>
  <si>
    <t>SKD-019</t>
  </si>
  <si>
    <t>收款单查询页面点击【新增收款单】</t>
  </si>
  <si>
    <t>新增预收款单</t>
  </si>
  <si>
    <t>展示新增收款单页面</t>
  </si>
  <si>
    <t>SKD-020</t>
  </si>
  <si>
    <t>SKD-021</t>
  </si>
  <si>
    <t>SKD-022</t>
  </si>
  <si>
    <t>选择“币种”对应汇率显示正确</t>
  </si>
  <si>
    <t>选择“币种”</t>
  </si>
  <si>
    <t>SKD-023</t>
  </si>
  <si>
    <t>只填必填项</t>
  </si>
  <si>
    <t>SKD-024</t>
  </si>
  <si>
    <t>填写所有项</t>
  </si>
  <si>
    <t>SKD-025</t>
  </si>
  <si>
    <t>不填任何数据</t>
  </si>
  <si>
    <t>SKD-026</t>
  </si>
  <si>
    <t>SKD-027</t>
  </si>
  <si>
    <t>SKD-028</t>
  </si>
  <si>
    <t>SKD-029</t>
  </si>
  <si>
    <t>SKD-030</t>
  </si>
  <si>
    <t>SKD-031</t>
  </si>
  <si>
    <t>SKD-032</t>
  </si>
  <si>
    <t>SKD-033</t>
  </si>
  <si>
    <t>填写完数据点击【返回】</t>
  </si>
  <si>
    <t>填写数据不保存，返回收款单查询页面</t>
  </si>
  <si>
    <t>SKD-034</t>
  </si>
  <si>
    <t>新增一条收款单，查询列表页面中，勾选该收款单，点击【编辑】</t>
  </si>
  <si>
    <t>新增一条收款单，查询列表页面中，勾选该收款单，点击【编辑】，打开编辑页面</t>
  </si>
  <si>
    <t>SKD-035</t>
  </si>
  <si>
    <t>保存状态收款单可以编辑，页面中按钮显示“提交""保存""返回"</t>
  </si>
  <si>
    <t>保存状态收款单可已编辑，页面中按钮显示“提交""保存""返回"</t>
  </si>
  <si>
    <t>按钮显示正确</t>
  </si>
  <si>
    <t>SKD-036</t>
  </si>
  <si>
    <t>提交状态收款单不可编辑</t>
  </si>
  <si>
    <t>提交状态收款单不可编辑，页面中按钮显示“反提交""返回"</t>
  </si>
  <si>
    <t>SKD-037</t>
  </si>
  <si>
    <t>SKD-038</t>
  </si>
  <si>
    <t>SKD-039</t>
  </si>
  <si>
    <t>选择“币种”显示对应汇率显示正确</t>
  </si>
  <si>
    <t>对应汇率显示正确</t>
  </si>
  <si>
    <t>SKD-040</t>
  </si>
  <si>
    <t xml:space="preserve">收款单（保存状态）修改数据后 点击【保存】
</t>
  </si>
  <si>
    <t>收款单（保存状态）修改数据后 点击【保存】</t>
  </si>
  <si>
    <t>1、保存成功，记录修改后数据
2、测试点增加、清空、修改输入内容2、修改选择内容</t>
  </si>
  <si>
    <t>SKD-041</t>
  </si>
  <si>
    <t>收款单（保存状态）修改数据后 点击【提交】</t>
  </si>
  <si>
    <t>1、提交成功，单据变为提交状态，记录修改后数据
2、测试点：增加、清空、修改输入内容 2、修改选择内容</t>
  </si>
  <si>
    <t>SKD-042</t>
  </si>
  <si>
    <t>收款单（保存状态），清空必填项数据</t>
  </si>
  <si>
    <t>SKD-043</t>
  </si>
  <si>
    <t>收款单（保存状态），清空部分必填项</t>
  </si>
  <si>
    <t>SKD-044</t>
  </si>
  <si>
    <t>SKD-045</t>
  </si>
  <si>
    <t>SKD-046</t>
  </si>
  <si>
    <t>收款单（保存状态），填写完数据点击【返回】</t>
  </si>
  <si>
    <t>数据不做修改</t>
  </si>
  <si>
    <t>SKD-047</t>
  </si>
  <si>
    <t>收款单（提交状态）， 点击【反提交】</t>
  </si>
  <si>
    <t>反提交成功，单据变为保存状态</t>
  </si>
  <si>
    <t>SKD-048</t>
  </si>
  <si>
    <t>收款单（提交状态），点击【返回】</t>
  </si>
  <si>
    <t>查询及重置功能</t>
  </si>
  <si>
    <t>打开财务管理-应收核销</t>
  </si>
  <si>
    <t>选择客户查询</t>
  </si>
  <si>
    <t>不选择客户查询</t>
  </si>
  <si>
    <t>提示客户不为空</t>
  </si>
  <si>
    <t>选择核销类型查询</t>
  </si>
  <si>
    <t>不选择核销类型查询</t>
  </si>
  <si>
    <t>提示核销类型不为空</t>
  </si>
  <si>
    <t>全部不选择后查询</t>
  </si>
  <si>
    <t>提示必填项</t>
  </si>
  <si>
    <t>全部选择后查询</t>
  </si>
  <si>
    <t>核销功能</t>
  </si>
  <si>
    <t>在查询页面选择某条数据</t>
  </si>
  <si>
    <t>核销类型-选择预收款，选择核销发票</t>
  </si>
  <si>
    <t>执行核销成功，收款单添加一条数据</t>
  </si>
  <si>
    <t>核销类型-选择银行转账，选择核销发票</t>
  </si>
  <si>
    <t>执行核销成功</t>
  </si>
  <si>
    <t>核销类型-选择正常收款-银行承兑汇票，选择核销发票</t>
  </si>
  <si>
    <t>销售手工录入发票，新增一条预付款单后，检查财务管理-&gt;  应收核销,该客户下预付款单发票</t>
  </si>
  <si>
    <t>显示添加的发票一条记录，核销状态：未核销</t>
  </si>
  <si>
    <t>发票金额大于本次核销金额，点核销后</t>
  </si>
  <si>
    <t>该发票核销状态：部分核销</t>
  </si>
  <si>
    <t>发票金额等于本次核销金额，点核销</t>
  </si>
  <si>
    <t>该发票数据消失</t>
  </si>
  <si>
    <t>不勾选发票信息，点核销</t>
  </si>
  <si>
    <t>提示请选择发票信息</t>
  </si>
  <si>
    <t>不勾选一条发票信息，填写本次核销金额：100</t>
  </si>
  <si>
    <t xml:space="preserve">
收款信息显示本次核销金额:100</t>
  </si>
  <si>
    <t>勾选一条发票信息，本次核销金额文本框显示未核销金额</t>
  </si>
  <si>
    <t>本次核销金额等于未核销金额，金额一致，并且收款信息显示本次核销金额</t>
  </si>
  <si>
    <t>勾选一条发票信息，点核销，点击确认按钮</t>
  </si>
  <si>
    <t>勾选一条发票信息，点核销，点击取消按钮</t>
  </si>
  <si>
    <t>停留在该页面</t>
  </si>
  <si>
    <t>当收款信息无时，勾选一条采购发票，点核销</t>
  </si>
  <si>
    <t>提示无收款信息无法核销</t>
  </si>
  <si>
    <t>当收款单金额小于勾选的发票信息时，点核销</t>
  </si>
  <si>
    <t>提示核销失败，金额不够</t>
  </si>
  <si>
    <t>当收款单金额=勾选的发票信息时，点核销</t>
  </si>
  <si>
    <t>提示核销成功，且收款信息金额变动</t>
  </si>
  <si>
    <t>当收款单金额&gt;勾选的发票信息时，点核销</t>
  </si>
  <si>
    <t>当勾选2条发票信息，且有对应的收款信息时，点核销</t>
  </si>
  <si>
    <t>提示核销成功</t>
  </si>
  <si>
    <t>全选采购发票信息，点核销</t>
  </si>
  <si>
    <t>提示核销成功，收款单金额变动</t>
  </si>
  <si>
    <t>打开财务管理-付款单</t>
  </si>
  <si>
    <t>输入付款单号，点查询</t>
  </si>
  <si>
    <t>输入不存在的付款单号，点查询</t>
  </si>
  <si>
    <t>内容为空</t>
  </si>
  <si>
    <t>付单类型选择“正常付款”，点查询</t>
  </si>
  <si>
    <t>选择其中一个供应商，点查询</t>
  </si>
  <si>
    <t>选择币别“人民币”</t>
  </si>
  <si>
    <t>选择币别“美元”</t>
  </si>
  <si>
    <t>输入付款单日期“2016-2-9”到“2016-2-11”，点查询</t>
  </si>
  <si>
    <t>输入付款单日期“2016-12-9”到“2016-2-12”，点查询</t>
  </si>
  <si>
    <t>输入付款单起始日期“2016-2-9”点查询</t>
  </si>
  <si>
    <t>输入付款单结束日期“2016-2-12”点查询</t>
  </si>
  <si>
    <t>输入付款方式“银行转账”，点查询</t>
  </si>
  <si>
    <t>输入付款银行“工商”，点查询</t>
  </si>
  <si>
    <t>输入某个部门，点查询</t>
  </si>
  <si>
    <t>输入付款员，点查询</t>
  </si>
  <si>
    <t>输入付款单状态，点查询</t>
  </si>
  <si>
    <t>查询出所有付款单列表</t>
  </si>
  <si>
    <t>组合条件查询</t>
  </si>
  <si>
    <t>CXJSC-5656</t>
  </si>
  <si>
    <t>新增页面功能</t>
  </si>
  <si>
    <t>弹出新增的窗口</t>
  </si>
  <si>
    <t>点新增，更改付款单号</t>
  </si>
  <si>
    <t>只读项，无法更改</t>
  </si>
  <si>
    <t>付款单类型</t>
  </si>
  <si>
    <t>默认为预付款</t>
  </si>
  <si>
    <t>点击供应商并选择</t>
  </si>
  <si>
    <t>弹框显示所有供应商，选择框查询正确</t>
  </si>
  <si>
    <t>录入供应商，点保存</t>
  </si>
  <si>
    <t>保存成功，显示正确</t>
  </si>
  <si>
    <t>币别为空，点保存</t>
  </si>
  <si>
    <t>提示不能为空</t>
  </si>
  <si>
    <t>付款单日期为空，点保存</t>
  </si>
  <si>
    <t>付款单日期为当前系统日期之前，点保存</t>
  </si>
  <si>
    <t>付款方式为空，点保存</t>
  </si>
  <si>
    <t>提示付款方式不为空</t>
  </si>
  <si>
    <t>选择付款方式为“银行转账”</t>
  </si>
  <si>
    <t>付款银行下拉表能模糊查询</t>
  </si>
  <si>
    <t>付款银行为空，点保存</t>
  </si>
  <si>
    <t>提示付款银行不为空</t>
  </si>
  <si>
    <t>付款金额为空，点保存</t>
  </si>
  <si>
    <t>提示付款金额不为空</t>
  </si>
  <si>
    <t>付款金额输入无限大值点保存</t>
  </si>
  <si>
    <t>提示付款金额最大不超过XXX</t>
  </si>
  <si>
    <t>部门为空，点保存</t>
  </si>
  <si>
    <t>付款员为空，点保存</t>
  </si>
  <si>
    <t>填写好付款单，点保存</t>
  </si>
  <si>
    <t>提示保存成功，状态为保存</t>
  </si>
  <si>
    <t>填写好付款单，点返回</t>
  </si>
  <si>
    <t>返回到原界面，新增失败</t>
  </si>
  <si>
    <t>填写好付款单，点提交</t>
  </si>
  <si>
    <t>提示提交成功，状态为提交</t>
  </si>
  <si>
    <t>查询页面选择某一条内容，点编辑按钮</t>
  </si>
  <si>
    <t>修改付款单号</t>
  </si>
  <si>
    <t>无法修改，只读</t>
  </si>
  <si>
    <t>修改付款单类型</t>
  </si>
  <si>
    <t>修改供应商，点保存</t>
  </si>
  <si>
    <t>修改币别</t>
  </si>
  <si>
    <t>修改付款日期</t>
  </si>
  <si>
    <t>修改付款日期为当前系统日期的前面日期</t>
  </si>
  <si>
    <t>提示日期不能为系统日期之前</t>
  </si>
  <si>
    <t>修改付款方式</t>
  </si>
  <si>
    <t>付款银行控件跟随付款方式变动</t>
  </si>
  <si>
    <t>修改付款银行</t>
  </si>
  <si>
    <t>修改付款金额</t>
  </si>
  <si>
    <t>修改付款金额，只能保存两位小数</t>
  </si>
  <si>
    <t>提示不符合规则无法保存</t>
  </si>
  <si>
    <t>修改部门</t>
  </si>
  <si>
    <t>修改付款员</t>
  </si>
  <si>
    <t>编辑内容后点击返回按钮</t>
  </si>
  <si>
    <t>返回到查询页面，内容未变更</t>
  </si>
  <si>
    <t>点击提交按钮</t>
  </si>
  <si>
    <t>提交成功，状态变为提交</t>
  </si>
  <si>
    <t>修改能修改的属性点击保存按钮</t>
  </si>
  <si>
    <t>提示保存成功，属性值变更</t>
  </si>
  <si>
    <t>查询页面选择某一条内容，点作废</t>
  </si>
  <si>
    <t>查询页面选择某一条内容，点作废并确定</t>
  </si>
  <si>
    <t>勾选多条记录，点击作废并确定</t>
  </si>
  <si>
    <t>提示作废成功，页面刷新</t>
  </si>
  <si>
    <t>勾选非保存状态的记录点击废除</t>
  </si>
  <si>
    <t>提示非保存状态无法废除</t>
  </si>
  <si>
    <t>勾选非保存状态的记录点击编辑</t>
  </si>
  <si>
    <t>提示非保存状态无法编辑</t>
  </si>
  <si>
    <t>打开财务管理-应付核销</t>
  </si>
  <si>
    <t>选择供应商，弹出供应商选择弹框，进行查询操作</t>
  </si>
  <si>
    <t>查询正确，选择功能正确</t>
  </si>
  <si>
    <t>只选择供应商点击查询</t>
  </si>
  <si>
    <t>提示其他两项也为必填项</t>
  </si>
  <si>
    <t>选择对应币别查询</t>
  </si>
  <si>
    <t>选择核销类型为预付款查询</t>
  </si>
  <si>
    <t>查询出正确内容，显示发票信息和付款单信息</t>
  </si>
  <si>
    <t>选择核销类型为后付款查询</t>
  </si>
  <si>
    <t>查询出正确内容，显示发票信息</t>
  </si>
  <si>
    <t>输入必填项后点击查询</t>
  </si>
  <si>
    <t>查询出正确结果、显示所有未核销的符合条件的发票</t>
  </si>
  <si>
    <t>不勾选采购发票信息，点核销</t>
  </si>
  <si>
    <t>当勾选多条发票信息，且有对应的收款信息时，点核销</t>
  </si>
  <si>
    <t>提示核销成功，收款单金额变动，变为已核销或部分核销</t>
  </si>
  <si>
    <t>选择核销方式为后付款-银行转账，输入核销金额，进行核销操作</t>
  </si>
  <si>
    <t>弹框显示银行卡信息设置，设置完成后点击确认，核销成功，对应生成一张正常收款的收款单</t>
  </si>
  <si>
    <t>选择核销方式为后付款-银行承兑汇票，输入核销金额，进行核销操作</t>
  </si>
  <si>
    <t>弹框提示是否确认核销，点击确认，核销成功，对应生成一张正常收款的收款单</t>
  </si>
  <si>
    <t>CBTZCX-001</t>
  </si>
  <si>
    <t>查询功能动作确认</t>
  </si>
  <si>
    <t>打开财务管理-成本调整查询</t>
  </si>
  <si>
    <t>输入调整仓库，点查询</t>
  </si>
  <si>
    <t>CBTZCX-002</t>
  </si>
  <si>
    <t>在弹出仓库窗口，输入仓库类型，点查询</t>
  </si>
  <si>
    <t>CBTZCX-003</t>
  </si>
  <si>
    <t>在弹出仓库窗口，输入仓库编码，点查询</t>
  </si>
  <si>
    <t>CBTZCX-004</t>
  </si>
  <si>
    <t>在弹出仓库窗口，输入仓库名称，点查询</t>
  </si>
  <si>
    <t>CBTZCX-005</t>
  </si>
  <si>
    <t>CBTZCX-006</t>
  </si>
  <si>
    <t>输入物料编码点查询</t>
  </si>
  <si>
    <t>CBTZCX-007</t>
  </si>
  <si>
    <t>输入物料部分编码点查询</t>
  </si>
  <si>
    <t>CBTZCX-008</t>
  </si>
  <si>
    <t>输入物料名称点查询</t>
  </si>
  <si>
    <t>CBTZCX-009</t>
  </si>
  <si>
    <t>输入部分物料名称点查询</t>
  </si>
  <si>
    <t>CBTZCX-010</t>
  </si>
  <si>
    <t>选择调整类型，点查询</t>
  </si>
  <si>
    <t>CBTZCX-011</t>
  </si>
  <si>
    <t>CBTZCX-012</t>
  </si>
  <si>
    <t>CBTZCX-013</t>
  </si>
  <si>
    <t>CBTZCX-014</t>
  </si>
  <si>
    <t>不输入条件，点查询</t>
  </si>
  <si>
    <t>查询出所有的内容，且显示正常</t>
  </si>
  <si>
    <t>CBTZCX-015</t>
  </si>
  <si>
    <t>CBTZCX-016</t>
  </si>
  <si>
    <t>翻页功能确认</t>
  </si>
  <si>
    <t>点第二页</t>
  </si>
  <si>
    <t>跳转到第二页，且显示内容为第二页内容</t>
  </si>
  <si>
    <t>CBTZCX-017</t>
  </si>
  <si>
    <t>点下一页</t>
  </si>
  <si>
    <t>正常跳转到下一页</t>
  </si>
  <si>
    <t>CBTZCX-018</t>
  </si>
  <si>
    <t>点上一页</t>
  </si>
  <si>
    <t>正常跳转到上一页</t>
  </si>
  <si>
    <t>CBTZCX-019</t>
  </si>
  <si>
    <t>添加没有库存但是有成本金额物料的采购订单并产生入库单</t>
  </si>
  <si>
    <t>产生一条成本调整单，金额显示正确</t>
  </si>
  <si>
    <t>CBTZCX-020</t>
  </si>
  <si>
    <t>打开销售管理-销售订单</t>
  </si>
  <si>
    <t>添加没有库存但是有成本金额物料的销售退货订单并产生负出库单</t>
  </si>
  <si>
    <t>CBTZCX-021</t>
  </si>
  <si>
    <t>财务管理-成本调整查询，点新增</t>
  </si>
  <si>
    <t>CBTZCX-022</t>
  </si>
  <si>
    <t>调整单号不可编辑</t>
  </si>
  <si>
    <t>CBTZCX-023</t>
  </si>
  <si>
    <t>不选择调整类型，点保存</t>
  </si>
  <si>
    <t>CBTZCX-024</t>
  </si>
  <si>
    <t>不选择仓库，点保存</t>
  </si>
  <si>
    <t>CBTZCX-025</t>
  </si>
  <si>
    <t>不选择物料名称，点保存</t>
  </si>
  <si>
    <t>CBTZCX-026</t>
  </si>
  <si>
    <t>不填写调整金额，点保存</t>
  </si>
  <si>
    <t>CBTZCX-027</t>
  </si>
  <si>
    <t>CBTZCX-028</t>
  </si>
  <si>
    <t>CBTZCX-029</t>
  </si>
  <si>
    <t>成本调整新增页，点击返回</t>
  </si>
  <si>
    <t>返回到成本调整查询页</t>
  </si>
  <si>
    <t>CBTZCX-030</t>
  </si>
  <si>
    <t>财务管理-成本调整查询，点编辑</t>
  </si>
  <si>
    <t>CXJSC-5039目录修改为编辑</t>
  </si>
  <si>
    <t>CBTZCX-031</t>
  </si>
  <si>
    <t>CBTZCX-032</t>
  </si>
  <si>
    <t>CBTZCX-033</t>
  </si>
  <si>
    <t>CBTZCX-034</t>
  </si>
  <si>
    <t>CBTZCX-035</t>
  </si>
  <si>
    <t>CBTZCX-036</t>
  </si>
  <si>
    <t>CBTZCX-037</t>
  </si>
  <si>
    <t>CBTZCX-038</t>
  </si>
  <si>
    <t>成本调整更新页，点击返回</t>
  </si>
  <si>
    <t>返回到成本调整更新页</t>
  </si>
  <si>
    <t>CBTZCX-039</t>
  </si>
  <si>
    <t>CBTZCX-040</t>
  </si>
  <si>
    <t>CBTZCX-041</t>
  </si>
  <si>
    <t>财务管理-成本调整查询，点作废</t>
  </si>
  <si>
    <t>选择某条数据(非保存)，点作废</t>
  </si>
  <si>
    <t>提示作废只能作废保存数据</t>
  </si>
  <si>
    <t>CXJSC-5050提交数据可以作废</t>
  </si>
  <si>
    <t>CBTZCX-042</t>
  </si>
  <si>
    <t>选择某条数据，点作废</t>
  </si>
  <si>
    <t>刷新页面，数据消失</t>
  </si>
  <si>
    <t>CXJSC-5043，点击作废，未刷新数据</t>
  </si>
  <si>
    <t>CBTZCX-043</t>
  </si>
  <si>
    <t>选择某条数据(保存)，点作废</t>
  </si>
  <si>
    <t>缺货登记管理</t>
  </si>
  <si>
    <t xml:space="preserve">销售缺货报表增加手工关闭行功能；                      需求：1、状态分为未关闭和已关闭
2、未关闭状态的转完订单则变为已关闭
3、增加手工关闭按钮，未关闭状态的可手工关闭
</t>
  </si>
  <si>
    <t>打开报表管理-缺货登记报表</t>
  </si>
  <si>
    <t>查看状态有哪些</t>
  </si>
  <si>
    <t>状态分为未关闭和已关闭</t>
  </si>
  <si>
    <t>查询条件为“未关闭”，点查询</t>
  </si>
  <si>
    <t>查询到正确内容</t>
  </si>
  <si>
    <t>查询条件为“已关闭”，点查询</t>
  </si>
  <si>
    <t>选择某个订单查看状态为未关闭，然后先转订单后，再次查看缺货报表内的状态</t>
  </si>
  <si>
    <t>未关闭状态的转完订单则变为已关闭</t>
  </si>
  <si>
    <t>选择某个未关闭状态的内容，点关闭按钮</t>
  </si>
  <si>
    <t>提示是否关闭</t>
  </si>
  <si>
    <t>无提示</t>
  </si>
  <si>
    <t>选择某个未关闭状态的内容，点关闭按钮并取消</t>
  </si>
  <si>
    <t>选择某个未关闭状态的内容，点关闭按钮并确定</t>
  </si>
  <si>
    <t>提示关闭成功，状态也改为关闭</t>
  </si>
  <si>
    <t>输入客户编码点查询</t>
  </si>
  <si>
    <t>客户名称无法输入，由编码带出</t>
  </si>
  <si>
    <t>输入物料类型，点查询</t>
  </si>
  <si>
    <t>物料名称无法输入，由编码带出</t>
  </si>
  <si>
    <t>勾选“仅显示库存满足”，点查询</t>
  </si>
  <si>
    <t>不勾选“仅显示库存满足”，点查询</t>
  </si>
  <si>
    <t>查询出所有的内容</t>
  </si>
  <si>
    <t>勾选列表内一条缺货物料信息，点快速生成订单</t>
  </si>
  <si>
    <t>提示生成成功，并且挑战到销售订单界面，生成一条销售订单；</t>
  </si>
  <si>
    <t>勾选列表内N条同一个客户的缺货物料信息，点快速生成订单</t>
  </si>
  <si>
    <t>勾选列表内N条不同客户的缺货物料信息，点快速生成订单</t>
  </si>
  <si>
    <t>提示生成成功，并且挑战到销售订单界面，生成以客户数量的N条销售订单；</t>
  </si>
  <si>
    <t>勾选列表内一条缺货物料信息，状态为未关闭的，点关闭</t>
  </si>
  <si>
    <t>缺货状态变为关闭，且不会生成销售订单</t>
  </si>
  <si>
    <t>勾选列表内一条缺货物料信息，状态为关闭的，点关闭</t>
  </si>
  <si>
    <t>提示数据非未关闭状态不能关闭</t>
  </si>
  <si>
    <t>重置功能</t>
  </si>
  <si>
    <t>输入查询条件后点重置，再点查询</t>
  </si>
  <si>
    <t>快速生成订单功能</t>
  </si>
  <si>
    <t>勾选多条物料，点快速生成订单功能</t>
  </si>
  <si>
    <t>弹出转销售订单确认窗口</t>
  </si>
  <si>
    <t>勾选多个物料，点快速生成订单功能后，选择现销点取消</t>
  </si>
  <si>
    <t>勾选多个物料，点快速生成订单功能后，选择现销点确定</t>
  </si>
  <si>
    <t>提示转销售订单成功，并显示内容正确</t>
  </si>
  <si>
    <t>勾选多个物料，点快速生成订单功能后，选择赊销点确定</t>
  </si>
  <si>
    <t>勾选一个物料，点快速生成订单功能后，选择现销点确定</t>
  </si>
  <si>
    <t>勾选一个物料，点快速生成订单功能后，选择赊销点确定</t>
  </si>
  <si>
    <t>勾选已关闭的物料，点快速生成订单功能</t>
  </si>
  <si>
    <t>提示只能选择未关闭的物料进行生成订单</t>
  </si>
  <si>
    <t>勾选已关闭的物料，点关闭</t>
  </si>
  <si>
    <t>测试阶段：sprint7</t>
  </si>
  <si>
    <t>测试阶段：sprint8</t>
  </si>
  <si>
    <t>即时库存查询</t>
  </si>
  <si>
    <t>查询条件</t>
  </si>
  <si>
    <t>打开报表管理-即时库存报表</t>
  </si>
  <si>
    <t>输入不存在的物料查询</t>
  </si>
  <si>
    <t>弹出界面，无法输入不存在的物料</t>
  </si>
  <si>
    <t>点物料</t>
  </si>
  <si>
    <t>弹出物料录入窗口，默认显示10条记录</t>
  </si>
  <si>
    <t>点物料，输入物料类型，点查询</t>
  </si>
  <si>
    <t>点物料，输入物料编码，点查询</t>
  </si>
  <si>
    <t>点物料，输入物料名称，点查询</t>
  </si>
  <si>
    <t>点物料，点查询输入查询条件后点重置，再点查询</t>
  </si>
  <si>
    <t>可以分别显示2550和100条物料记录</t>
  </si>
  <si>
    <t>显示勾选的所有物料下的所有所有即时库存报表</t>
  </si>
  <si>
    <t>输入物料一级分类、物料二级分类、三级分类及四级分类，执行步骤参考仓库和物料的测试步骤</t>
  </si>
  <si>
    <t>结果正确</t>
  </si>
  <si>
    <t>勾选去零项，点查询</t>
  </si>
  <si>
    <t>为零的内容不会被查出来；</t>
  </si>
  <si>
    <t>勾选去零项，点查询后，在去掉勾选项</t>
  </si>
  <si>
    <t>可以查询所有内容</t>
  </si>
  <si>
    <t>"即时单位成本"查询结果取值正确</t>
  </si>
  <si>
    <t>"可用数量"查询结果取值正确</t>
  </si>
  <si>
    <t>"锁库数量"查询结果取值正确</t>
  </si>
  <si>
    <t>1、查询结果与输入条件一致
2、查询条件保存在页面上</t>
  </si>
  <si>
    <t>翻页功能正常</t>
  </si>
  <si>
    <t>1、点击查询结果页面翻页</t>
  </si>
  <si>
    <t>合计显示 查询结果数据累加</t>
  </si>
  <si>
    <t>展示所有出库单数据，根据需求条件排序</t>
  </si>
  <si>
    <t>输入特殊字符进行查询，查询结果正确</t>
  </si>
  <si>
    <t>1、输入特殊字符进行查询</t>
  </si>
  <si>
    <t>点击【导出EXCEL】按钮，EXCEL中显示查询结果数据</t>
  </si>
  <si>
    <t>不查询，点击【导出EXCEL】，提示用户请先查询</t>
  </si>
  <si>
    <t>查询结果为空，点击【导出EXCEL】，提示查询结果为空，无法导出</t>
  </si>
  <si>
    <t>不输入【开始日期】、【结束日期】，点击查询，提示用户 请输入必填项</t>
  </si>
  <si>
    <t>输入【开始日期】、不输入【结束日期】，点击查询，提示用户 请输入必填项</t>
  </si>
  <si>
    <t>不输入【开始日期】、输入【结束日期】，点击查询，提示用户 请输入必填项</t>
  </si>
  <si>
    <t>“期初库存数量”取值正确（期初库存数量=选择开始日期前一天的库存数量）</t>
  </si>
  <si>
    <t>"期初库存金额"取值正确（期初库存金额=选择开始日期前一天的库存金额）</t>
  </si>
  <si>
    <t>选择"开始日期"和"结束日期" 进行查询，”【采购入库数量】统计选择时间区间内的采购入库数量累加（包含开始和结束日期，包含索赔采购新件入库数量累加）</t>
  </si>
  <si>
    <t>选择"开始日期"和"结束日期" 进行查询，”【采购入库金额】统计选择时间区间内的入库金额(采购不含税单价*入库数量) 累加 （包含开始和结束日期，包含索赔采购新件入库金额累加）</t>
  </si>
  <si>
    <t>选择"开始日期"和"结束日期" 进行查询，”【采购退货数量】统计选择时间区间内的采购负入库数量累加</t>
  </si>
  <si>
    <t xml:space="preserve">选择"开始日期"和"结束日期" 进行查询，”【采购退货金额】统计选择时间区间内的负入库金额（退货不含税单价*退货数量)累加 </t>
  </si>
  <si>
    <t>选择"开始日期"和"结束日期" 进行查询，”【采购盘盈数量】统计选择时间区间内的采购入库数量累加</t>
  </si>
  <si>
    <t xml:space="preserve">选择"开始日期"和"结束日期" 进行查询，”【采购盘盈金额】统计选择时间区间内的采购入库金额（采购盘盈不含税单价*入库数量)累加 </t>
  </si>
  <si>
    <t>选择"开始日期"和"结束日期" 进行查询，”【销售出库数量】统计选择时间区间内的销售出库数量累加（包含开始和结束日期，包含销售索赔采购新件出库数量累加）</t>
  </si>
  <si>
    <t>选择"开始日期"和"结束日期" 进行查询，”【销售出库金额】统计选择时间区间内的金额(出库数量*成本金额) 累加 （包含开始和结束日期，包含索赔采购新件出库数量*成本金额累加）</t>
  </si>
  <si>
    <t>选择"开始日期"和"结束日期" 进行查询，”【销售退货数量】统计选择时间区间内的销售负出库单数量累加</t>
  </si>
  <si>
    <t xml:space="preserve">选择"开始日期"和"结束日期" 进行查询，”【销售退货金额】统计选择时间区间内的金额（负出库数量*成本金额 ）累加 </t>
  </si>
  <si>
    <t>选择"开始日期"和"结束日期" 进行查询，”【销售盘亏数量】统计选择时间区间内的销售出库数量累加</t>
  </si>
  <si>
    <t xml:space="preserve">选择"开始日期"和"结束日期" 进行查询，”【销售盘亏金额】统计选择时间区间内的金额（销售出库数量* 成本金额)累加 </t>
  </si>
  <si>
    <t>选择"开始日期"和"结束日期" 进行查询，”【销售报废数量】统计选择时间区间内的销售出库数量累加</t>
  </si>
  <si>
    <t xml:space="preserve">选择"开始日期"和"结束日期" 进行查询，”【销售报废金额】统计选择时间区间内的金额（销售出库数量* 成本金额)累加 </t>
  </si>
  <si>
    <t>"期末结存数量"计算正确
（期末结存数量=期初库存数量+采购入库数量-采购退货数量-销售出库数量+销售退货数量+采购盘盈数量-销售盘亏数量-销售报废数量)</t>
  </si>
  <si>
    <t>"期末结存金额"计算正确
（期末结存金额=期初库存金额+采购入库金额-采购退货金额-销售出库金额+销售退货金额+采购盘盈金额-销售盘亏金额-销售报废金额)</t>
  </si>
  <si>
    <t>勾选【去零项】，点击查询，数据为0 不显示</t>
  </si>
  <si>
    <t>不勾选【去零项】，点击查询，数据为0 显示</t>
  </si>
  <si>
    <t>打开报表管理-物料进销存明细表</t>
  </si>
  <si>
    <t>点配送中心</t>
  </si>
  <si>
    <t>弹出配送中心选择窗口</t>
  </si>
  <si>
    <t>点配送中心后，输入部分配送中心编码，点查询</t>
  </si>
  <si>
    <t>支持模糊查询，查询结果正确</t>
  </si>
  <si>
    <t>点配送中心后，输入部分配送中心名称，点查询</t>
  </si>
  <si>
    <t>点配送中心后，选择每页显示10条</t>
  </si>
  <si>
    <t>页面刷新显示十条</t>
  </si>
  <si>
    <t>点配送中心后，选择每页显示25条</t>
  </si>
  <si>
    <t>页面刷新显示25条</t>
  </si>
  <si>
    <t>点配送中心后，选择每页显示50条</t>
  </si>
  <si>
    <t>页面刷新显示50条</t>
  </si>
  <si>
    <t>点配送中心后，选择每页显示100条</t>
  </si>
  <si>
    <t>页面刷新显示100条</t>
  </si>
  <si>
    <t>点配送中心后，选择每页显示100条，点翻页</t>
  </si>
  <si>
    <t>能正常翻上下页</t>
  </si>
  <si>
    <t>点配送中心后，点取消</t>
  </si>
  <si>
    <t>返回查询页面</t>
  </si>
  <si>
    <t>点配送中心输入查询条件后点重置，再点查询</t>
  </si>
  <si>
    <t>弹出仓库的查询页面</t>
  </si>
  <si>
    <t>点仓库后，输入部分仓库，点查询</t>
  </si>
  <si>
    <t>点仓库后，输入部分仓库名称，点查询</t>
  </si>
  <si>
    <t>点仓库后，选择每页显示10条</t>
  </si>
  <si>
    <t>点仓库后，选择每页显示25条</t>
  </si>
  <si>
    <t>点仓库后，选择每页显示50条</t>
  </si>
  <si>
    <t>点仓库后，选择每页显示100条</t>
  </si>
  <si>
    <t>点仓库后，选择每页显示100条，点翻页</t>
  </si>
  <si>
    <t>点仓库后，点取消</t>
  </si>
  <si>
    <t>点仓库输入查询条件后点重置，再点查询</t>
  </si>
  <si>
    <t>点仓库，添加多个仓库并确定</t>
  </si>
  <si>
    <t>显示添加的多个仓库并查询结果正确；</t>
  </si>
  <si>
    <t>弹出物料的查询页面</t>
  </si>
  <si>
    <t>点物料后，输入物料类型，点查询</t>
  </si>
  <si>
    <t>点物料后，输入部分物料编码，点查询</t>
  </si>
  <si>
    <t>点物料后，输入部分物料名称，点查询</t>
  </si>
  <si>
    <t>点物料后，选择每页显示10条</t>
  </si>
  <si>
    <t>点物料后，选择每页显示25条</t>
  </si>
  <si>
    <t>点物料后，选择每页显示50条</t>
  </si>
  <si>
    <t>点物料后，选择每页显示100条</t>
  </si>
  <si>
    <t>点物料后，选择每页显示100条，点翻页</t>
  </si>
  <si>
    <t>点物料后，点取消</t>
  </si>
  <si>
    <t>点物料输入查询条件后点重置，再点查询</t>
  </si>
  <si>
    <t>点物料，添加多个物料并确定</t>
  </si>
  <si>
    <t>结果显示正确</t>
  </si>
  <si>
    <t>勾选去零项，点查询后再去掉勾选，点查询</t>
  </si>
  <si>
    <t>查询出所有全部的结果</t>
  </si>
  <si>
    <t>开始时间为空，点查询</t>
  </si>
  <si>
    <t>开始时间输入“2016-5-19”点查询</t>
  </si>
  <si>
    <t>可以查询到正确数据</t>
  </si>
  <si>
    <t>结束时间为空，点查询</t>
  </si>
  <si>
    <t>结束时间输入“2016-5-19”点查询</t>
  </si>
  <si>
    <t>开始时间输入“2016-5-19”，结束时间输入“2016-5-20”点查询</t>
  </si>
  <si>
    <t>结束时间输入“2016-5-19”，开始时间输入“2016-5-20”点查询</t>
  </si>
  <si>
    <t>提示开始时间不能再结束时间之后</t>
  </si>
  <si>
    <t>导出功能</t>
  </si>
  <si>
    <t>输入条件，查询出结果后，点导出Excel</t>
  </si>
  <si>
    <t>可以正常导出Excel且内容正确</t>
  </si>
  <si>
    <t>不输入任何条件，点导出Excel</t>
  </si>
  <si>
    <t>可以正常导出Excel且内容为空</t>
  </si>
  <si>
    <t>数据产生</t>
  </si>
  <si>
    <t>新增一个物料销售订单并做到出库单</t>
  </si>
  <si>
    <t>销售进销存明细内改物料有相应的数量信息</t>
  </si>
  <si>
    <t>打开销售管理-销售退货</t>
  </si>
  <si>
    <t>新增一个物料销售退货并产生入库单</t>
  </si>
  <si>
    <t>打开销售管理-销售报废</t>
  </si>
  <si>
    <t>新增销售报废并产生入库单</t>
  </si>
  <si>
    <t>暂时没有该模块</t>
  </si>
  <si>
    <t>打开销售管理-销售盘亏</t>
  </si>
  <si>
    <t>新增一个物料的盘亏数据并产生销售出库单</t>
  </si>
  <si>
    <t>打开销售管理-销售领料</t>
  </si>
  <si>
    <t>新增销售领料</t>
  </si>
  <si>
    <t>对某个物料成本调整审核通过</t>
  </si>
  <si>
    <t>新增某个物料A的采购订单数量</t>
  </si>
  <si>
    <t>新增某个物料A的采购退货数量</t>
  </si>
  <si>
    <t>打开采购管理-采购盈亏（可能是成本调整产生）</t>
  </si>
  <si>
    <t>新增某个物料A的采购盈亏数量</t>
  </si>
  <si>
    <t>导出的物料进销库存明细表；打开销售报表查询页面，点导出物料明细</t>
  </si>
  <si>
    <t>进销库存内的销售出库内容，在销售报表内都有</t>
  </si>
  <si>
    <t>打开报表管理-销售索赔统计表</t>
  </si>
  <si>
    <t>点客户</t>
  </si>
  <si>
    <t>弹出客户选择窗口</t>
  </si>
  <si>
    <t>点客户后，输入部分客户编码，点查询</t>
  </si>
  <si>
    <t>点客户后，输入部分客户名称，点查询</t>
  </si>
  <si>
    <t>点客户后，选择每页显示10条</t>
  </si>
  <si>
    <t>点客户后，选择每页显示25条</t>
  </si>
  <si>
    <t>点客户后，选择每页显示50条</t>
  </si>
  <si>
    <t>点客户后，选择每页显示100条</t>
  </si>
  <si>
    <t>点客户后，选择每页显示100条，点翻页</t>
  </si>
  <si>
    <t>点客户后，点取消</t>
  </si>
  <si>
    <t>点客户输入查询条件后点重置，再点查询</t>
  </si>
  <si>
    <t>不输入年月份，点查询</t>
  </si>
  <si>
    <t>提示年月份不为空</t>
  </si>
  <si>
    <t>打开销售管理-销售索赔</t>
  </si>
  <si>
    <t>张清滢</t>
    <phoneticPr fontId="31" type="noConversion"/>
  </si>
  <si>
    <t>史敏</t>
    <phoneticPr fontId="31" type="noConversion"/>
  </si>
  <si>
    <t>第1轮测试执行结果</t>
    <phoneticPr fontId="32" type="noConversion"/>
  </si>
  <si>
    <t>第4轮测试执行结果</t>
    <phoneticPr fontId="32" type="noConversion"/>
  </si>
  <si>
    <t>项目：</t>
    <phoneticPr fontId="32" type="noConversion"/>
  </si>
  <si>
    <t>测试阶段：sprint3</t>
    <phoneticPr fontId="32" type="noConversion"/>
  </si>
  <si>
    <t>测试阶段：sprint9</t>
    <phoneticPr fontId="32" type="noConversion"/>
  </si>
  <si>
    <t>对应需求文档：</t>
    <phoneticPr fontId="32" type="noConversion"/>
  </si>
  <si>
    <t>浏览器：Google</t>
    <phoneticPr fontId="32" type="noConversion"/>
  </si>
  <si>
    <t>操作系统：android</t>
    <phoneticPr fontId="32" type="noConversion"/>
  </si>
  <si>
    <t>创建者：</t>
    <phoneticPr fontId="32" type="noConversion"/>
  </si>
  <si>
    <t>用例总数：</t>
    <phoneticPr fontId="32" type="noConversion"/>
  </si>
  <si>
    <t>执行率：</t>
    <phoneticPr fontId="32" type="noConversion"/>
  </si>
  <si>
    <t>用例总数：</t>
    <phoneticPr fontId="32" type="noConversion"/>
  </si>
  <si>
    <t>执行率：</t>
    <phoneticPr fontId="32" type="noConversion"/>
  </si>
  <si>
    <t>创建日期：</t>
    <phoneticPr fontId="32" type="noConversion"/>
  </si>
  <si>
    <t>通过：</t>
    <phoneticPr fontId="32" type="noConversion"/>
  </si>
  <si>
    <t>通过：</t>
    <phoneticPr fontId="32" type="noConversion"/>
  </si>
  <si>
    <t>更新者：</t>
    <phoneticPr fontId="32" type="noConversion"/>
  </si>
  <si>
    <t>失败：</t>
    <phoneticPr fontId="32" type="noConversion"/>
  </si>
  <si>
    <t>失败：</t>
    <phoneticPr fontId="32" type="noConversion"/>
  </si>
  <si>
    <t>更新日期：</t>
    <phoneticPr fontId="32" type="noConversion"/>
  </si>
  <si>
    <t>阻塞：</t>
    <phoneticPr fontId="32" type="noConversion"/>
  </si>
  <si>
    <t>阻塞：</t>
    <phoneticPr fontId="32" type="noConversion"/>
  </si>
  <si>
    <t>无效：</t>
    <phoneticPr fontId="32" type="noConversion"/>
  </si>
  <si>
    <t>未执行：</t>
    <phoneticPr fontId="32" type="noConversion"/>
  </si>
  <si>
    <t>模块名称</t>
    <phoneticPr fontId="32" type="noConversion"/>
  </si>
  <si>
    <t>用例编号</t>
    <phoneticPr fontId="32" type="noConversion"/>
  </si>
  <si>
    <t>用例功能点描述</t>
    <phoneticPr fontId="32" type="noConversion"/>
  </si>
  <si>
    <t>用例属性</t>
    <phoneticPr fontId="32" type="noConversion"/>
  </si>
  <si>
    <t>优先级</t>
    <phoneticPr fontId="32" type="noConversion"/>
  </si>
  <si>
    <t>是否冒烟用例</t>
    <phoneticPr fontId="32" type="noConversion"/>
  </si>
  <si>
    <t>前置条件</t>
    <phoneticPr fontId="32" type="noConversion"/>
  </si>
  <si>
    <t>执行步骤</t>
    <phoneticPr fontId="32" type="noConversion"/>
  </si>
  <si>
    <t>期望结果</t>
    <phoneticPr fontId="32" type="noConversion"/>
  </si>
  <si>
    <t>实际结果</t>
    <phoneticPr fontId="32" type="noConversion"/>
  </si>
  <si>
    <t>备注</t>
    <phoneticPr fontId="32" type="noConversion"/>
  </si>
  <si>
    <t>测试人</t>
    <phoneticPr fontId="32" type="noConversion"/>
  </si>
  <si>
    <t>系统版本</t>
    <phoneticPr fontId="32" type="noConversion"/>
  </si>
  <si>
    <t>测试日期</t>
    <phoneticPr fontId="32" type="noConversion"/>
  </si>
  <si>
    <t>结论</t>
    <phoneticPr fontId="32" type="noConversion"/>
  </si>
  <si>
    <t>采购索赔报表</t>
    <phoneticPr fontId="32" type="noConversion"/>
  </si>
  <si>
    <t>单一项条件查询正确</t>
    <phoneticPr fontId="32" type="noConversion"/>
  </si>
  <si>
    <t>1、进行单一项进行查询
2、观察结果</t>
    <phoneticPr fontId="32" type="noConversion"/>
  </si>
  <si>
    <t>1、查询结果与输入条件一致
2、查询条件保存在页面上</t>
    <phoneticPr fontId="32" type="noConversion"/>
  </si>
  <si>
    <t>组合条件查询查询正确</t>
    <phoneticPr fontId="32" type="noConversion"/>
  </si>
  <si>
    <t>1、组合条件进行查询
2、观察结果</t>
    <phoneticPr fontId="32" type="noConversion"/>
  </si>
  <si>
    <t>不输入【开始日期】、【结束日期】，点击查询，提示用户 请输入必填项</t>
    <phoneticPr fontId="32" type="noConversion"/>
  </si>
  <si>
    <t>输入【开始日期】、不输入【结束日期】，点击查询，提示用户 请输入必填项</t>
    <phoneticPr fontId="32" type="noConversion"/>
  </si>
  <si>
    <t>不输入【开始日期】、输入【结束日期】，点击查询，提示用户 请输入必填项</t>
    <phoneticPr fontId="32" type="noConversion"/>
  </si>
  <si>
    <t>“期初库存数量”取值正确（期初库存数量=选择开始日期前一天的库存数量）</t>
    <phoneticPr fontId="32" type="noConversion"/>
  </si>
  <si>
    <t>"期初库存金额"取值正确（期初库存金额=选择开始日期前一天的库存金额）</t>
    <phoneticPr fontId="32" type="noConversion"/>
  </si>
  <si>
    <t>选择"开始日期"和"结束日期" 进行查询，”【采购入库数量】统计选择时间区间内的采购入库数量累加（包含开始和结束日期，包含索赔采购新件入库数量累加）</t>
    <phoneticPr fontId="32" type="noConversion"/>
  </si>
  <si>
    <t>选择"开始日期"和"结束日期" 进行查询，”【采购入库金额】统计选择时间区间内的入库金额(采购不含税单价*入库数量) 累加 （包含开始和结束日期，包含索赔采购新件入库金额累加）</t>
    <phoneticPr fontId="32" type="noConversion"/>
  </si>
  <si>
    <t>选择"开始日期"和"结束日期" 进行查询，”【采购退货数量】统计选择时间区间内的采购负入库数量累加</t>
    <phoneticPr fontId="32" type="noConversion"/>
  </si>
  <si>
    <t xml:space="preserve">选择"开始日期"和"结束日期" 进行查询，”【采购退货金额】统计选择时间区间内的负入库金额（退货不含税单价*退货数量)累加 </t>
    <phoneticPr fontId="32" type="noConversion"/>
  </si>
  <si>
    <t>选择"开始日期"和"结束日期" 进行查询，”【采购盘盈数量】统计选择时间区间内的采购入库数量累加</t>
    <phoneticPr fontId="32" type="noConversion"/>
  </si>
  <si>
    <t xml:space="preserve">选择"开始日期"和"结束日期" 进行查询，”【采购盘盈金额】统计选择时间区间内的采购入库金额（采购盘盈不含税单价*入库数量)累加 </t>
    <phoneticPr fontId="32" type="noConversion"/>
  </si>
  <si>
    <t>选择"开始日期"和"结束日期" 进行查询，”【销售出库数量】统计选择时间区间内的销售出库数量累加（包含开始和结束日期，包含销售索赔采购新件出库数量累加）</t>
    <phoneticPr fontId="32" type="noConversion"/>
  </si>
  <si>
    <t>选择"开始日期"和"结束日期" 进行查询，”【销售出库金额】统计选择时间区间内的金额(出库数量*成本金额) 累加 （包含开始和结束日期，包含索赔采购新件出库数量*成本金额累加）</t>
    <phoneticPr fontId="32" type="noConversion"/>
  </si>
  <si>
    <t>选择"开始日期"和"结束日期" 进行查询，”【销售退货数量】统计选择时间区间内的销售负出库单数量累加</t>
    <phoneticPr fontId="32" type="noConversion"/>
  </si>
  <si>
    <t xml:space="preserve">选择"开始日期"和"结束日期" 进行查询，”【销售退货金额】统计选择时间区间内的金额（负出库数量*成本金额 ）累加 </t>
    <phoneticPr fontId="32" type="noConversion"/>
  </si>
  <si>
    <t>选择"开始日期"和"结束日期" 进行查询，”【销售盘亏数量】统计选择时间区间内的销售出库数量累加</t>
    <phoneticPr fontId="32" type="noConversion"/>
  </si>
  <si>
    <t xml:space="preserve">选择"开始日期"和"结束日期" 进行查询，”【销售盘亏金额】统计选择时间区间内的金额（销售出库数量* 成本金额)累加 </t>
    <phoneticPr fontId="32" type="noConversion"/>
  </si>
  <si>
    <t>选择"开始日期"和"结束日期" 进行查询，”【销售报废数量】统计选择时间区间内的销售出库数量累加</t>
    <phoneticPr fontId="32" type="noConversion"/>
  </si>
  <si>
    <t xml:space="preserve">选择"开始日期"和"结束日期" 进行查询，”【销售报废金额】统计选择时间区间内的金额（销售出库数量* 成本金额)累加 </t>
    <phoneticPr fontId="32" type="noConversion"/>
  </si>
  <si>
    <t>"期末结存数量"计算正确
（期末结存数量=期初库存数量+采购入库数量-采购退货数量-销售出库数量+销售退货数量+采购盘盈数量-销售盘亏数量-销售报废数量)</t>
    <phoneticPr fontId="32" type="noConversion"/>
  </si>
  <si>
    <t>勾选【去零项】，点击查询，数据为0 不显示</t>
    <phoneticPr fontId="32" type="noConversion"/>
  </si>
  <si>
    <t>不勾选【去零项】，点击查询，数据为0 显示</t>
    <phoneticPr fontId="32" type="noConversion"/>
  </si>
  <si>
    <t>翻页功能正常</t>
    <phoneticPr fontId="32" type="noConversion"/>
  </si>
  <si>
    <t>1、点击查询结果页面翻页</t>
    <phoneticPr fontId="32" type="noConversion"/>
  </si>
  <si>
    <t>翻页正常</t>
    <phoneticPr fontId="32" type="noConversion"/>
  </si>
  <si>
    <t>合计显示 查询结果数据累加</t>
    <phoneticPr fontId="32" type="noConversion"/>
  </si>
  <si>
    <t>不输入任何条件，点击【查询】按钮，查询结果正确</t>
    <phoneticPr fontId="32" type="noConversion"/>
  </si>
  <si>
    <t>1、不输入任何条件，点击【查询】按钮
2、观察结果页面</t>
    <phoneticPr fontId="32" type="noConversion"/>
  </si>
  <si>
    <t>展示所有出库单数据，根据需求条件排序</t>
    <phoneticPr fontId="32" type="noConversion"/>
  </si>
  <si>
    <t>搜索条件不满足已有数据，查询结果为空</t>
    <phoneticPr fontId="32" type="noConversion"/>
  </si>
  <si>
    <t>1、输入搜索条件不满足已有数据
需要测试条件：一个搜索条件、组合条件中其中都不满足和其中一个条件不满足情况
2、点击查询
3、观察结果</t>
    <phoneticPr fontId="32" type="noConversion"/>
  </si>
  <si>
    <t>结果为空</t>
    <phoneticPr fontId="32" type="noConversion"/>
  </si>
  <si>
    <t>点击【重置】按钮，条件全部清空</t>
    <phoneticPr fontId="32" type="noConversion"/>
  </si>
  <si>
    <t>1、所有条件输入信息
2、点击【重置】按钮
3、观察输入框</t>
    <phoneticPr fontId="32" type="noConversion"/>
  </si>
  <si>
    <t>输入框内信息清空</t>
    <phoneticPr fontId="32" type="noConversion"/>
  </si>
  <si>
    <t>点击【重置】按钮，进行查询，展示结果正确</t>
    <phoneticPr fontId="32" type="noConversion"/>
  </si>
  <si>
    <t>1、所有条件输入信息
2、点击【重置】按钮
3、点击查询</t>
    <phoneticPr fontId="32" type="noConversion"/>
  </si>
  <si>
    <t>展示所有结果</t>
    <phoneticPr fontId="32" type="noConversion"/>
  </si>
  <si>
    <t>输入特殊字符进行查询，查询结果正确</t>
    <phoneticPr fontId="32" type="noConversion"/>
  </si>
  <si>
    <t>1、输入特殊字符进行查询</t>
    <phoneticPr fontId="32" type="noConversion"/>
  </si>
  <si>
    <t>查询结果正确</t>
    <phoneticPr fontId="32" type="noConversion"/>
  </si>
  <si>
    <t>在&gt;第一页进行查询，结果展示正确，并且从第一页开始显示</t>
    <phoneticPr fontId="32" type="noConversion"/>
  </si>
  <si>
    <t>1、不输入任何条件，点击【查询】按钮
2、通过翻页到第三页
3、输入一个条件进行查询
4、观察结果</t>
    <phoneticPr fontId="32" type="noConversion"/>
  </si>
  <si>
    <t>结果展示与输入条件一致，并且从第一页开始展示</t>
    <phoneticPr fontId="32" type="noConversion"/>
  </si>
  <si>
    <t>点击【导出EXCEL】按钮，EXCEL中显示查询结果数据</t>
    <phoneticPr fontId="32" type="noConversion"/>
  </si>
  <si>
    <t>不查询，点击【导出EXCEL】，提示用户请先查询</t>
    <phoneticPr fontId="32" type="noConversion"/>
  </si>
  <si>
    <t>采购数量 退货数量不计算？</t>
    <phoneticPr fontId="32" type="noConversion"/>
  </si>
  <si>
    <t>查询结果为空，点击【导出EXCEL】，提示查询结果为空，无法导出</t>
    <phoneticPr fontId="32" type="noConversion"/>
  </si>
  <si>
    <t>1、不输入任何条件，点击【查询】按钮
2、通过翻页到第三页
3、输入一个条件进行查询
4、观察结果</t>
    <phoneticPr fontId="32" type="noConversion"/>
  </si>
  <si>
    <t>结果展示与输入条件一致，并且从第一页开始展示</t>
    <phoneticPr fontId="32" type="noConversion"/>
  </si>
  <si>
    <t>第1轮测试执行结果</t>
    <phoneticPr fontId="32" type="noConversion"/>
  </si>
  <si>
    <t>第2轮测试执行结果</t>
    <phoneticPr fontId="32" type="noConversion"/>
  </si>
  <si>
    <t>项目：</t>
    <phoneticPr fontId="32" type="noConversion"/>
  </si>
  <si>
    <t>测试阶段：sprint4</t>
    <phoneticPr fontId="32" type="noConversion"/>
  </si>
  <si>
    <t>浏览器：Google</t>
    <phoneticPr fontId="32" type="noConversion"/>
  </si>
  <si>
    <t>操作系统：android</t>
    <phoneticPr fontId="32" type="noConversion"/>
  </si>
  <si>
    <t>执行率：</t>
    <phoneticPr fontId="32" type="noConversion"/>
  </si>
  <si>
    <t>执行率：</t>
    <phoneticPr fontId="32" type="noConversion"/>
  </si>
  <si>
    <t>执行率：</t>
    <phoneticPr fontId="32" type="noConversion"/>
  </si>
  <si>
    <t>用例编号</t>
    <phoneticPr fontId="32" type="noConversion"/>
  </si>
  <si>
    <t>是否冒烟用例</t>
    <phoneticPr fontId="32" type="noConversion"/>
  </si>
  <si>
    <t>执行步骤</t>
    <phoneticPr fontId="32" type="noConversion"/>
  </si>
  <si>
    <t>备注</t>
    <phoneticPr fontId="32" type="noConversion"/>
  </si>
  <si>
    <t>结论</t>
    <phoneticPr fontId="32" type="noConversion"/>
  </si>
  <si>
    <t>物料索赔率及故障率报表</t>
    <phoneticPr fontId="31" type="noConversion"/>
  </si>
  <si>
    <t>查询功能</t>
    <phoneticPr fontId="31" type="noConversion"/>
  </si>
  <si>
    <t>打开报表管理-物料索赔率及故障率报表</t>
    <phoneticPr fontId="31" type="noConversion"/>
  </si>
  <si>
    <t>弹出物料选择窗口</t>
  </si>
  <si>
    <t>支持模糊查询，查询结果正确</t>
    <phoneticPr fontId="31" type="noConversion"/>
  </si>
  <si>
    <t>页面刷新显示十条</t>
    <phoneticPr fontId="31" type="noConversion"/>
  </si>
  <si>
    <t>页面刷新显示25条</t>
    <phoneticPr fontId="31" type="noConversion"/>
  </si>
  <si>
    <t>页面刷新显示50条</t>
    <phoneticPr fontId="31" type="noConversion"/>
  </si>
  <si>
    <t>页面刷新显示100条</t>
    <phoneticPr fontId="31" type="noConversion"/>
  </si>
  <si>
    <t>能正常翻上下页</t>
    <phoneticPr fontId="31" type="noConversion"/>
  </si>
  <si>
    <t>返回查询页面</t>
    <phoneticPr fontId="31" type="noConversion"/>
  </si>
  <si>
    <t>重置能清空查询，再查询查询结果正确</t>
    <phoneticPr fontId="31" type="noConversion"/>
  </si>
  <si>
    <t>不输入年月份，点查询</t>
    <phoneticPr fontId="31" type="noConversion"/>
  </si>
  <si>
    <t>提示年月份不为空</t>
    <phoneticPr fontId="31" type="noConversion"/>
  </si>
  <si>
    <t>输入查询条件后点重置，再点查询</t>
    <phoneticPr fontId="31" type="noConversion"/>
  </si>
  <si>
    <t>导出功能</t>
    <phoneticPr fontId="31" type="noConversion"/>
  </si>
  <si>
    <t>输入条件，查询出结果后，点导出Excel</t>
    <phoneticPr fontId="31" type="noConversion"/>
  </si>
  <si>
    <t>可以正常导出Excel且内容正确</t>
    <phoneticPr fontId="31" type="noConversion"/>
  </si>
  <si>
    <t>不输入任何条件，点导出Excel</t>
    <phoneticPr fontId="31" type="noConversion"/>
  </si>
  <si>
    <t>可以正常导出Excel且内容为空</t>
    <phoneticPr fontId="31" type="noConversion"/>
  </si>
  <si>
    <t>打开销售管理-销售索赔</t>
    <phoneticPr fontId="31" type="noConversion"/>
  </si>
  <si>
    <t>新增一个物料销售索赔订单并做到出入库单</t>
    <phoneticPr fontId="31" type="noConversion"/>
  </si>
  <si>
    <t>物料索赔率及故障率报表该物料有相应的数量信息</t>
    <phoneticPr fontId="31" type="noConversion"/>
  </si>
  <si>
    <t>打开采购管理-采购索赔</t>
    <phoneticPr fontId="31" type="noConversion"/>
  </si>
  <si>
    <t>新增一个物料采购索赔订单并做到出入库单</t>
    <phoneticPr fontId="31" type="noConversion"/>
  </si>
  <si>
    <t>打开销售管理-销售订单</t>
    <phoneticPr fontId="31" type="noConversion"/>
  </si>
  <si>
    <t>新增一个物料销售订单并做到出库单</t>
    <phoneticPr fontId="31" type="noConversion"/>
  </si>
  <si>
    <t>打开采购管理-采购订单</t>
    <phoneticPr fontId="31" type="noConversion"/>
  </si>
  <si>
    <t>新增某个物料A的采购订单数量</t>
    <phoneticPr fontId="31" type="noConversion"/>
  </si>
  <si>
    <t>第1轮测试执行结果</t>
    <phoneticPr fontId="32" type="noConversion"/>
  </si>
  <si>
    <t>第2轮测试执行结果</t>
    <phoneticPr fontId="32" type="noConversion"/>
  </si>
  <si>
    <t>项目：</t>
    <phoneticPr fontId="32" type="noConversion"/>
  </si>
  <si>
    <t>操作系统：android</t>
    <phoneticPr fontId="32" type="noConversion"/>
  </si>
  <si>
    <t>执行率：</t>
    <phoneticPr fontId="32" type="noConversion"/>
  </si>
  <si>
    <t>执行率：</t>
    <phoneticPr fontId="32" type="noConversion"/>
  </si>
  <si>
    <t>无效：</t>
    <phoneticPr fontId="32" type="noConversion"/>
  </si>
  <si>
    <t>未执行：</t>
    <phoneticPr fontId="32" type="noConversion"/>
  </si>
  <si>
    <t>用例功能点描述</t>
    <phoneticPr fontId="32" type="noConversion"/>
  </si>
  <si>
    <t>优先级</t>
    <phoneticPr fontId="32" type="noConversion"/>
  </si>
  <si>
    <t>是否冒烟用例</t>
    <phoneticPr fontId="32" type="noConversion"/>
  </si>
  <si>
    <t>期望结果</t>
    <phoneticPr fontId="32" type="noConversion"/>
  </si>
  <si>
    <t>备注</t>
    <phoneticPr fontId="32" type="noConversion"/>
  </si>
  <si>
    <t>系统版本</t>
    <phoneticPr fontId="32" type="noConversion"/>
  </si>
  <si>
    <t>测试日期</t>
    <phoneticPr fontId="32" type="noConversion"/>
  </si>
  <si>
    <t>打开报表管理-物料类型索赔率及故障率报表</t>
    <phoneticPr fontId="31" type="noConversion"/>
  </si>
  <si>
    <t>点物料大类</t>
    <phoneticPr fontId="31" type="noConversion"/>
  </si>
  <si>
    <t>弹出物料大类选择窗口</t>
  </si>
  <si>
    <t>点物料大类后，输入部分物料大类编码，点查询</t>
  </si>
  <si>
    <t>点物料大类后，输入部分物料大类名称，点查询</t>
  </si>
  <si>
    <t>点物料大类后，选择每页显示10条</t>
  </si>
  <si>
    <t>点物料大类后，选择每页显示25条</t>
  </si>
  <si>
    <t>点物料大类后，选择每页显示50条</t>
  </si>
  <si>
    <t>点物料大类后，选择每页显示100条</t>
  </si>
  <si>
    <t>点物料大类后，选择每页显示100条，点翻页</t>
  </si>
  <si>
    <t>点物料大类后，点取消</t>
  </si>
  <si>
    <t>点物料大类输入查询条件后点重置，再点查询</t>
  </si>
  <si>
    <t>提示年月份不为空</t>
    <phoneticPr fontId="31" type="noConversion"/>
  </si>
  <si>
    <t>导出功能</t>
    <phoneticPr fontId="31" type="noConversion"/>
  </si>
  <si>
    <t>可以正常导出Excel且内容正确</t>
    <phoneticPr fontId="31" type="noConversion"/>
  </si>
  <si>
    <t>物料类型索赔率及故障率报表该物料有相应的数量信息</t>
    <phoneticPr fontId="31" type="noConversion"/>
  </si>
  <si>
    <t>第1轮测试执行结果</t>
    <phoneticPr fontId="32" type="noConversion"/>
  </si>
  <si>
    <t>第2轮测试执行结果</t>
    <phoneticPr fontId="32" type="noConversion"/>
  </si>
  <si>
    <t>更新日期：</t>
    <phoneticPr fontId="32" type="noConversion"/>
  </si>
  <si>
    <t>无效：</t>
    <phoneticPr fontId="32" type="noConversion"/>
  </si>
  <si>
    <t>未执行：</t>
    <phoneticPr fontId="32" type="noConversion"/>
  </si>
  <si>
    <t>模块名称</t>
    <phoneticPr fontId="32" type="noConversion"/>
  </si>
  <si>
    <t>用例功能点描述</t>
    <phoneticPr fontId="32" type="noConversion"/>
  </si>
  <si>
    <t>用例属性</t>
    <phoneticPr fontId="32" type="noConversion"/>
  </si>
  <si>
    <t>优先级</t>
    <phoneticPr fontId="32" type="noConversion"/>
  </si>
  <si>
    <t>是否冒烟用例</t>
    <phoneticPr fontId="32" type="noConversion"/>
  </si>
  <si>
    <t>前置条件</t>
    <phoneticPr fontId="32" type="noConversion"/>
  </si>
  <si>
    <t>执行步骤</t>
    <phoneticPr fontId="32" type="noConversion"/>
  </si>
  <si>
    <t>期望结果</t>
    <phoneticPr fontId="32" type="noConversion"/>
  </si>
  <si>
    <t>实际结果</t>
    <phoneticPr fontId="32" type="noConversion"/>
  </si>
  <si>
    <t>备注</t>
    <phoneticPr fontId="32" type="noConversion"/>
  </si>
  <si>
    <t>测试人</t>
    <phoneticPr fontId="32" type="noConversion"/>
  </si>
  <si>
    <t>系统版本</t>
    <phoneticPr fontId="32" type="noConversion"/>
  </si>
  <si>
    <t>测试日期</t>
    <phoneticPr fontId="32" type="noConversion"/>
  </si>
  <si>
    <t>结论</t>
    <phoneticPr fontId="32" type="noConversion"/>
  </si>
  <si>
    <t>包干索赔应收报表</t>
    <phoneticPr fontId="31" type="noConversion"/>
  </si>
  <si>
    <t>查询功能</t>
    <phoneticPr fontId="31" type="noConversion"/>
  </si>
  <si>
    <t>打开报表管理-包干索赔应收报表</t>
    <phoneticPr fontId="31" type="noConversion"/>
  </si>
  <si>
    <t>输入查询年度，点查询</t>
    <phoneticPr fontId="31" type="noConversion"/>
  </si>
  <si>
    <t>查询出正确内容</t>
    <phoneticPr fontId="31" type="noConversion"/>
  </si>
  <si>
    <t>输入供应商编号，点查询</t>
    <phoneticPr fontId="31" type="noConversion"/>
  </si>
  <si>
    <t>输入不存在的供应商，点查询</t>
    <phoneticPr fontId="31" type="noConversion"/>
  </si>
  <si>
    <t>查询内容为空</t>
    <phoneticPr fontId="31" type="noConversion"/>
  </si>
  <si>
    <t>输入供应商名称，点查询</t>
    <phoneticPr fontId="31" type="noConversion"/>
  </si>
  <si>
    <t>输入不存在的供应商名称，点查询</t>
    <phoneticPr fontId="31" type="noConversion"/>
  </si>
  <si>
    <t>输入查询条件后，点重置</t>
    <phoneticPr fontId="31" type="noConversion"/>
  </si>
  <si>
    <t>查询条件被清空</t>
    <phoneticPr fontId="31" type="noConversion"/>
  </si>
  <si>
    <t>输入查询条件后，点重置，然后再输入新的查询条件，点查询</t>
    <phoneticPr fontId="31" type="noConversion"/>
  </si>
  <si>
    <t>导出功能</t>
    <phoneticPr fontId="31" type="noConversion"/>
  </si>
  <si>
    <t>查询到一条数据，点导出</t>
    <phoneticPr fontId="31" type="noConversion"/>
  </si>
  <si>
    <t>可以导出内容，且内容与实际相符；</t>
    <phoneticPr fontId="31" type="noConversion"/>
  </si>
  <si>
    <t>查询多条数据，点导出</t>
    <phoneticPr fontId="31" type="noConversion"/>
  </si>
  <si>
    <t>直接点导出</t>
    <phoneticPr fontId="31" type="noConversion"/>
  </si>
  <si>
    <t>导出成功，内容为空</t>
    <phoneticPr fontId="31" type="noConversion"/>
  </si>
  <si>
    <t>第1轮测试执行结果</t>
    <phoneticPr fontId="32" type="noConversion"/>
  </si>
  <si>
    <t>第2轮测试执行结果</t>
    <phoneticPr fontId="32" type="noConversion"/>
  </si>
  <si>
    <t>测试阶段：sprint3</t>
    <phoneticPr fontId="32" type="noConversion"/>
  </si>
  <si>
    <t>执行率：</t>
    <phoneticPr fontId="32" type="noConversion"/>
  </si>
  <si>
    <t>执行率：</t>
    <phoneticPr fontId="32" type="noConversion"/>
  </si>
  <si>
    <t>备注</t>
    <phoneticPr fontId="32" type="noConversion"/>
  </si>
  <si>
    <t>采购订单交货率统计表</t>
  </si>
  <si>
    <t>打开报表管理-物料进销存明细表</t>
    <phoneticPr fontId="31" type="noConversion"/>
  </si>
  <si>
    <t>点配送中心</t>
    <phoneticPr fontId="31" type="noConversion"/>
  </si>
  <si>
    <t>弹出配送中心选择窗口</t>
    <phoneticPr fontId="31" type="noConversion"/>
  </si>
  <si>
    <t>点配送中心后，输入部分配送中心编码，点查询</t>
    <phoneticPr fontId="31" type="noConversion"/>
  </si>
  <si>
    <t>点配送中心后，输入部分配送中心名称，点查询</t>
    <phoneticPr fontId="31" type="noConversion"/>
  </si>
  <si>
    <t>支持模糊查询，查询结果正确</t>
    <phoneticPr fontId="31" type="noConversion"/>
  </si>
  <si>
    <t>点配送中心后，选择每页显示10条</t>
    <phoneticPr fontId="31" type="noConversion"/>
  </si>
  <si>
    <t>页面刷新显示十条</t>
    <phoneticPr fontId="31" type="noConversion"/>
  </si>
  <si>
    <t>点配送中心后，选择每页显示25条</t>
    <phoneticPr fontId="31" type="noConversion"/>
  </si>
  <si>
    <t>页面刷新显示25条</t>
    <phoneticPr fontId="31" type="noConversion"/>
  </si>
  <si>
    <t>点配送中心后，选择每页显示50条</t>
    <phoneticPr fontId="31" type="noConversion"/>
  </si>
  <si>
    <t>点配送中心后，选择每页显示100条</t>
    <phoneticPr fontId="31" type="noConversion"/>
  </si>
  <si>
    <t>点配送中心后，选择每页显示100条，点翻页</t>
    <phoneticPr fontId="31" type="noConversion"/>
  </si>
  <si>
    <t>点配送中心后，点取消</t>
    <phoneticPr fontId="31" type="noConversion"/>
  </si>
  <si>
    <t>点配送中心输入查询条件后点重置，再点查询</t>
    <phoneticPr fontId="31" type="noConversion"/>
  </si>
  <si>
    <t>点仓库</t>
    <phoneticPr fontId="31" type="noConversion"/>
  </si>
  <si>
    <t>弹出仓库的查询页面</t>
    <phoneticPr fontId="31" type="noConversion"/>
  </si>
  <si>
    <t>点仓库，添加多个仓库并确定</t>
    <phoneticPr fontId="31" type="noConversion"/>
  </si>
  <si>
    <t>显示添加的多个仓库并查询结果正确；</t>
    <phoneticPr fontId="31" type="noConversion"/>
  </si>
  <si>
    <t>点物料</t>
    <phoneticPr fontId="31" type="noConversion"/>
  </si>
  <si>
    <t>弹出物料的查询页面</t>
    <phoneticPr fontId="31" type="noConversion"/>
  </si>
  <si>
    <t>点物料后，输入物料类型，点查询</t>
    <phoneticPr fontId="31" type="noConversion"/>
  </si>
  <si>
    <t>查询结果正确</t>
    <phoneticPr fontId="31" type="noConversion"/>
  </si>
  <si>
    <t>点物料后，输入部分物料编码，点查询</t>
    <phoneticPr fontId="31" type="noConversion"/>
  </si>
  <si>
    <t>勾选去零项，点查询</t>
    <phoneticPr fontId="31" type="noConversion"/>
  </si>
  <si>
    <t>结果显示正确</t>
    <phoneticPr fontId="31" type="noConversion"/>
  </si>
  <si>
    <t>勾选去零项，点查询后再去掉勾选，点查询</t>
    <phoneticPr fontId="31" type="noConversion"/>
  </si>
  <si>
    <t>查询出所有全部的结果</t>
    <phoneticPr fontId="31" type="noConversion"/>
  </si>
  <si>
    <t>开始时间为空，点查询</t>
    <phoneticPr fontId="31" type="noConversion"/>
  </si>
  <si>
    <t>提示不为空</t>
    <phoneticPr fontId="31" type="noConversion"/>
  </si>
  <si>
    <t>开始时间输入“2016-5-19”点查询</t>
    <phoneticPr fontId="31" type="noConversion"/>
  </si>
  <si>
    <t>可以查询到正确数据</t>
    <phoneticPr fontId="31" type="noConversion"/>
  </si>
  <si>
    <t>结束时间为空，点查询</t>
    <phoneticPr fontId="31" type="noConversion"/>
  </si>
  <si>
    <t>结束时间输入“2016-5-19”点查询</t>
    <phoneticPr fontId="31" type="noConversion"/>
  </si>
  <si>
    <t>开始时间输入“2016-5-19”，结束时间输入“2016-5-20”点查询</t>
    <phoneticPr fontId="31" type="noConversion"/>
  </si>
  <si>
    <t>结束时间输入“2016-5-19”，开始时间输入“2016-5-20”点查询</t>
    <phoneticPr fontId="31" type="noConversion"/>
  </si>
  <si>
    <t>提示开始时间不能再结束时间之后</t>
    <phoneticPr fontId="31" type="noConversion"/>
  </si>
  <si>
    <t>打开报表管理-采购订单交货率统计表</t>
    <phoneticPr fontId="31" type="noConversion"/>
  </si>
  <si>
    <t>输入条件，查询出结果后，点导出Excel</t>
    <phoneticPr fontId="31" type="noConversion"/>
  </si>
  <si>
    <t>不输入任何条件，点导出Excel</t>
    <phoneticPr fontId="31" type="noConversion"/>
  </si>
  <si>
    <t>打开采购管理-采购订单</t>
    <phoneticPr fontId="31" type="noConversion"/>
  </si>
  <si>
    <t>新增某个物料A的采购订单数量，延期一天</t>
    <phoneticPr fontId="31" type="noConversion"/>
  </si>
  <si>
    <t>采购订单交货率统计正确</t>
    <phoneticPr fontId="31" type="noConversion"/>
  </si>
  <si>
    <t>第二天采购订单收货</t>
    <phoneticPr fontId="31" type="noConversion"/>
  </si>
  <si>
    <t>采购订单交货率统计正确</t>
    <phoneticPr fontId="31" type="noConversion"/>
  </si>
  <si>
    <t>第2轮测试执行结果</t>
    <phoneticPr fontId="32" type="noConversion"/>
  </si>
  <si>
    <t>用例总数：</t>
    <phoneticPr fontId="32" type="noConversion"/>
  </si>
  <si>
    <t>执行率：</t>
    <phoneticPr fontId="32" type="noConversion"/>
  </si>
  <si>
    <t>执行率：</t>
    <phoneticPr fontId="32" type="noConversion"/>
  </si>
  <si>
    <t>优先级</t>
    <phoneticPr fontId="32" type="noConversion"/>
  </si>
  <si>
    <t>备注</t>
    <phoneticPr fontId="32" type="noConversion"/>
  </si>
  <si>
    <t>系统版本</t>
    <phoneticPr fontId="32" type="noConversion"/>
  </si>
  <si>
    <t>经销商维度报表</t>
    <phoneticPr fontId="31" type="noConversion"/>
  </si>
  <si>
    <t>打开报表管理-经销商维度报表</t>
    <phoneticPr fontId="31" type="noConversion"/>
  </si>
  <si>
    <t>查询界面，输入客户编码、客户名称和年月份，点查询</t>
    <phoneticPr fontId="31" type="noConversion"/>
  </si>
  <si>
    <t>根据查询条件查询出正确内容</t>
    <phoneticPr fontId="31" type="noConversion"/>
  </si>
  <si>
    <t>点客户编码</t>
    <phoneticPr fontId="31" type="noConversion"/>
  </si>
  <si>
    <t>弹出客户编码的录入窗口</t>
    <phoneticPr fontId="31" type="noConversion"/>
  </si>
  <si>
    <t>点客户编码，在弹出窗口内输入客户编码，点查询</t>
    <phoneticPr fontId="31" type="noConversion"/>
  </si>
  <si>
    <t>客户编码支持模糊查询，并且能根据客户编码查询出正确内容</t>
    <phoneticPr fontId="31" type="noConversion"/>
  </si>
  <si>
    <t>点客户编码，在弹出窗口内输入客户名称，点查询</t>
    <phoneticPr fontId="31" type="noConversion"/>
  </si>
  <si>
    <t>客户名称支持模糊查询，并且能根据客户名称查询出正确内容</t>
    <phoneticPr fontId="31" type="noConversion"/>
  </si>
  <si>
    <t>点客户编码，在弹出窗口内输入查询条件，点重置，再点查询</t>
    <phoneticPr fontId="31" type="noConversion"/>
  </si>
  <si>
    <t>无重置按钮</t>
    <phoneticPr fontId="31" type="noConversion"/>
  </si>
  <si>
    <t>点客户编码，在弹出窗口内点取消</t>
    <phoneticPr fontId="31" type="noConversion"/>
  </si>
  <si>
    <t>点客户编码，在弹出窗口对查询内容进行翻页操作</t>
    <phoneticPr fontId="31" type="noConversion"/>
  </si>
  <si>
    <t>翻页正常</t>
    <phoneticPr fontId="31" type="noConversion"/>
  </si>
  <si>
    <t>点客户编码，在弹出窗口内选择每页显示10、25、50、100显示</t>
    <phoneticPr fontId="31" type="noConversion"/>
  </si>
  <si>
    <t>页面条数显示正常，默认显示10条</t>
    <phoneticPr fontId="31" type="noConversion"/>
  </si>
  <si>
    <t>点客户编码，在弹出窗口选择某个客户，点确定</t>
    <phoneticPr fontId="31" type="noConversion"/>
  </si>
  <si>
    <t>客户名称能自动带出，且该控件为只读，只能通过编码带出</t>
    <phoneticPr fontId="31" type="noConversion"/>
  </si>
  <si>
    <t>输入不存在的年月份</t>
    <phoneticPr fontId="31" type="noConversion"/>
  </si>
  <si>
    <t>自动变为当前系统日期</t>
    <phoneticPr fontId="31" type="noConversion"/>
  </si>
  <si>
    <t>可以正常导出Excel且内容正确</t>
    <phoneticPr fontId="31" type="noConversion"/>
  </si>
  <si>
    <t>经销商维度报表内金额有增加出库单内的total_vat_price的金额</t>
    <phoneticPr fontId="31" type="noConversion"/>
  </si>
  <si>
    <t>打开销售管理-销售退货</t>
    <phoneticPr fontId="31" type="noConversion"/>
  </si>
  <si>
    <t>新增销售退货并产生出库单</t>
    <phoneticPr fontId="31" type="noConversion"/>
  </si>
  <si>
    <t>经销商维度报表内金额=原来销售订单total_vat_price金额-增加负出库单内的total_vat_price的金额</t>
    <phoneticPr fontId="31" type="noConversion"/>
  </si>
  <si>
    <t>第1轮测试执行结果</t>
    <phoneticPr fontId="32" type="noConversion"/>
  </si>
  <si>
    <t>第2轮测试执行结果</t>
    <phoneticPr fontId="32" type="noConversion"/>
  </si>
  <si>
    <t>项目：</t>
    <phoneticPr fontId="32" type="noConversion"/>
  </si>
  <si>
    <t>测试阶段：sprint3</t>
    <phoneticPr fontId="32" type="noConversion"/>
  </si>
  <si>
    <t>执行率：</t>
    <phoneticPr fontId="32" type="noConversion"/>
  </si>
  <si>
    <t>通过：</t>
    <phoneticPr fontId="32" type="noConversion"/>
  </si>
  <si>
    <t>失败：</t>
    <phoneticPr fontId="32" type="noConversion"/>
  </si>
  <si>
    <t>执行步骤</t>
    <phoneticPr fontId="32" type="noConversion"/>
  </si>
  <si>
    <t>期望结果</t>
    <phoneticPr fontId="32" type="noConversion"/>
  </si>
  <si>
    <t>进销毛利汇总报表</t>
    <phoneticPr fontId="31" type="noConversion"/>
  </si>
  <si>
    <t>打开报表管理-进销毛利汇总报表</t>
    <phoneticPr fontId="31" type="noConversion"/>
  </si>
  <si>
    <t>查询界面，输入出库日期、客户编码、客户名称点查询</t>
    <phoneticPr fontId="31" type="noConversion"/>
  </si>
  <si>
    <t>出库时间为空，点查询</t>
    <phoneticPr fontId="31" type="noConversion"/>
  </si>
  <si>
    <t>出库时间左边输入“2016-5-1”点查询</t>
    <phoneticPr fontId="31" type="noConversion"/>
  </si>
  <si>
    <t>可以查询起始时间“2016-5-1”到当前时间的正确数据</t>
    <phoneticPr fontId="31" type="noConversion"/>
  </si>
  <si>
    <t>出库右边时间输入“2016-5-1”点查询</t>
    <phoneticPr fontId="31" type="noConversion"/>
  </si>
  <si>
    <t>可以查询起始时间到截止时间“2016-5-1”的正确数据</t>
    <phoneticPr fontId="31" type="noConversion"/>
  </si>
  <si>
    <t>出库时间为“2016-6-1--2016-6-30”，点查询</t>
    <phoneticPr fontId="31" type="noConversion"/>
  </si>
  <si>
    <t>出库时间为“2016-7-1--2016-6-30”，点查询</t>
    <phoneticPr fontId="31" type="noConversion"/>
  </si>
  <si>
    <t>无重置按钮</t>
    <phoneticPr fontId="31" type="noConversion"/>
  </si>
  <si>
    <t>翻页正常</t>
    <phoneticPr fontId="31" type="noConversion"/>
  </si>
  <si>
    <t>页面条数显示正常，默认显示10条</t>
    <phoneticPr fontId="31" type="noConversion"/>
  </si>
  <si>
    <t>客户名称能自动带出，且该控件为只读，只能通过编码带出</t>
    <phoneticPr fontId="31" type="noConversion"/>
  </si>
  <si>
    <t>可以正常导出Excel且内容正确</t>
    <phoneticPr fontId="31" type="noConversion"/>
  </si>
  <si>
    <t>经销毛利汇总报表内金额有增加出库单内的total_vat_price的金额</t>
    <phoneticPr fontId="31" type="noConversion"/>
  </si>
  <si>
    <t>经销毛利汇总报表内金额=原来销售订单total_vat_price金额-增加负出库单内的total_vat_price的金额</t>
    <phoneticPr fontId="31" type="noConversion"/>
  </si>
  <si>
    <t>第2轮测试执行结果</t>
    <phoneticPr fontId="32" type="noConversion"/>
  </si>
  <si>
    <t>项目：</t>
    <phoneticPr fontId="32" type="noConversion"/>
  </si>
  <si>
    <t>浏览器：Google</t>
    <phoneticPr fontId="32" type="noConversion"/>
  </si>
  <si>
    <t>用例总数：</t>
    <phoneticPr fontId="32" type="noConversion"/>
  </si>
  <si>
    <t>前置条件</t>
    <phoneticPr fontId="32" type="noConversion"/>
  </si>
  <si>
    <t>系统版本</t>
    <phoneticPr fontId="32" type="noConversion"/>
  </si>
  <si>
    <t>打开报表管理-进销毛利明细报表</t>
    <phoneticPr fontId="31" type="noConversion"/>
  </si>
  <si>
    <t>查询界面，输入出库日期、客户编码、客户名称、物料编码和物料名称，点查询</t>
    <phoneticPr fontId="31" type="noConversion"/>
  </si>
  <si>
    <t>根据查询条件查询出正确内容</t>
    <phoneticPr fontId="31" type="noConversion"/>
  </si>
  <si>
    <t>输入物料编码，点查询</t>
    <phoneticPr fontId="31" type="noConversion"/>
  </si>
  <si>
    <t>物料编码支持模糊查询，并且能根据物料编码查询出正确内容</t>
    <phoneticPr fontId="31" type="noConversion"/>
  </si>
  <si>
    <t>输入物料名称，点查询</t>
    <phoneticPr fontId="31" type="noConversion"/>
  </si>
  <si>
    <t>物料名称支持模糊查询，并且能根据物料名称查询出正确内容</t>
    <phoneticPr fontId="31" type="noConversion"/>
  </si>
  <si>
    <t>经销毛利明细报表内金额有增加出库单内的total_vat_price的金额</t>
    <phoneticPr fontId="31" type="noConversion"/>
  </si>
  <si>
    <t>经销毛利明细报表内金额=原来销售订单total_vat_price金额-增加负出库单内的total_vat_price的金额</t>
    <phoneticPr fontId="31" type="noConversion"/>
  </si>
  <si>
    <t>第1轮测试执行结果</t>
    <phoneticPr fontId="32" type="noConversion"/>
  </si>
  <si>
    <t>第2轮测试执行结果</t>
    <phoneticPr fontId="32" type="noConversion"/>
  </si>
  <si>
    <t>项目：</t>
    <phoneticPr fontId="32" type="noConversion"/>
  </si>
  <si>
    <t>测试阶段：sprint4</t>
    <phoneticPr fontId="32" type="noConversion"/>
  </si>
  <si>
    <t>创建日期：</t>
    <phoneticPr fontId="32" type="noConversion"/>
  </si>
  <si>
    <t>更新者：</t>
    <phoneticPr fontId="32" type="noConversion"/>
  </si>
  <si>
    <t>优先级</t>
    <phoneticPr fontId="32" type="noConversion"/>
  </si>
  <si>
    <t>前置条件</t>
    <phoneticPr fontId="32" type="noConversion"/>
  </si>
  <si>
    <t>测试日期</t>
    <phoneticPr fontId="32" type="noConversion"/>
  </si>
  <si>
    <t>查询界面，输入渠道、出库时间、开票状态、来源单据号、客户、门店点查询</t>
    <phoneticPr fontId="31" type="noConversion"/>
  </si>
  <si>
    <t>开票状态为空，点查询</t>
    <phoneticPr fontId="31" type="noConversion"/>
  </si>
  <si>
    <t>输入开票状态，点查询</t>
    <phoneticPr fontId="31" type="noConversion"/>
  </si>
  <si>
    <t>查询出正确内容</t>
    <phoneticPr fontId="31" type="noConversion"/>
  </si>
  <si>
    <t>输入渠道，点查询</t>
    <phoneticPr fontId="31" type="noConversion"/>
  </si>
  <si>
    <t>输入来源单据号，点查询</t>
    <phoneticPr fontId="31" type="noConversion"/>
  </si>
  <si>
    <t>来源单据号支持模糊查询，并且能根据单据号查询出正确内容</t>
    <phoneticPr fontId="31" type="noConversion"/>
  </si>
  <si>
    <t>弹出客户的录入窗口</t>
  </si>
  <si>
    <t>点客户，在弹出窗口内输入客户编码，点查询</t>
    <phoneticPr fontId="31" type="noConversion"/>
  </si>
  <si>
    <t>点客户，在弹出窗口内输入客户名称，点查询</t>
  </si>
  <si>
    <t>点客户，在弹出窗口内输入查询条件，点重置，再点查询</t>
  </si>
  <si>
    <t>点客户，在弹出窗口内点取消</t>
  </si>
  <si>
    <t>点客户，在弹出窗口对查询内容进行翻页操作</t>
  </si>
  <si>
    <t>点客户，在弹出窗口内选择每页显示10、25、50、100显示</t>
  </si>
  <si>
    <t>点客户，在弹出窗口选择某个客户，点确定</t>
  </si>
  <si>
    <t>点门店</t>
  </si>
  <si>
    <t>弹出门店的录入窗口</t>
  </si>
  <si>
    <t>点门店，在弹出窗口内输入门店编码，点查询</t>
    <phoneticPr fontId="31" type="noConversion"/>
  </si>
  <si>
    <t>门店编码支持模糊查询，并且能根据门店编码查询出正确内容</t>
  </si>
  <si>
    <t>点门店，在弹出窗口内输入门店名称，点查询</t>
    <phoneticPr fontId="31" type="noConversion"/>
  </si>
  <si>
    <t>门店名称支持模糊查询，并且能根据门店名称查询出正确内容</t>
    <phoneticPr fontId="31" type="noConversion"/>
  </si>
  <si>
    <t>点门店，在弹出窗口内输入查询条件，点重置，再点查询</t>
  </si>
  <si>
    <t>点门店，在弹出窗口内点取消</t>
  </si>
  <si>
    <t>点门店，在弹出窗口对查询内容进行翻页操作</t>
  </si>
  <si>
    <t>点门店，在弹出窗口内选择每页显示10、25、50、100显示</t>
  </si>
  <si>
    <t>点门店，在弹出窗口选择某个客户，点确定</t>
  </si>
  <si>
    <t>提示开票状态不为空</t>
    <phoneticPr fontId="31" type="noConversion"/>
  </si>
  <si>
    <t>第1轮测试执行结果</t>
    <phoneticPr fontId="32" type="noConversion"/>
  </si>
  <si>
    <t>第2轮测试执行结果</t>
    <phoneticPr fontId="32" type="noConversion"/>
  </si>
  <si>
    <t>项目：</t>
    <phoneticPr fontId="32" type="noConversion"/>
  </si>
  <si>
    <t>测试阶段：sprint3</t>
    <phoneticPr fontId="32" type="noConversion"/>
  </si>
  <si>
    <t>测试阶段：sprint4</t>
    <phoneticPr fontId="32" type="noConversion"/>
  </si>
  <si>
    <t>对应需求文档：</t>
    <phoneticPr fontId="32" type="noConversion"/>
  </si>
  <si>
    <t>浏览器：Google</t>
    <phoneticPr fontId="32" type="noConversion"/>
  </si>
  <si>
    <t>操作系统：android</t>
    <phoneticPr fontId="32" type="noConversion"/>
  </si>
  <si>
    <t>用例总数：</t>
    <phoneticPr fontId="32" type="noConversion"/>
  </si>
  <si>
    <t>执行率：</t>
    <phoneticPr fontId="32" type="noConversion"/>
  </si>
  <si>
    <t>通过：</t>
    <phoneticPr fontId="32" type="noConversion"/>
  </si>
  <si>
    <t>执行率：</t>
    <phoneticPr fontId="32" type="noConversion"/>
  </si>
  <si>
    <t>执行率：</t>
    <phoneticPr fontId="32" type="noConversion"/>
  </si>
  <si>
    <t>失败：</t>
    <phoneticPr fontId="32" type="noConversion"/>
  </si>
  <si>
    <t>更新日期：</t>
    <phoneticPr fontId="32" type="noConversion"/>
  </si>
  <si>
    <t>未执行：</t>
    <phoneticPr fontId="32" type="noConversion"/>
  </si>
  <si>
    <t>执行率：</t>
    <phoneticPr fontId="32" type="noConversion"/>
  </si>
  <si>
    <t>用例功能点描述</t>
    <phoneticPr fontId="32" type="noConversion"/>
  </si>
  <si>
    <t>是否冒烟用例</t>
    <phoneticPr fontId="32" type="noConversion"/>
  </si>
  <si>
    <t>实际结果</t>
    <phoneticPr fontId="32" type="noConversion"/>
  </si>
  <si>
    <t>备注</t>
    <phoneticPr fontId="32" type="noConversion"/>
  </si>
  <si>
    <t>测试人</t>
    <phoneticPr fontId="32" type="noConversion"/>
  </si>
  <si>
    <t>系统版本</t>
    <phoneticPr fontId="32" type="noConversion"/>
  </si>
  <si>
    <t>系统版本</t>
    <phoneticPr fontId="32" type="noConversion"/>
  </si>
  <si>
    <t>测试日期</t>
    <phoneticPr fontId="32" type="noConversion"/>
  </si>
  <si>
    <t>DZTZD00001</t>
    <phoneticPr fontId="31" type="noConversion"/>
  </si>
  <si>
    <t>打开销售管理-销售对账单调整页面</t>
    <phoneticPr fontId="31" type="noConversion"/>
  </si>
  <si>
    <t>选择渠道，点查询</t>
    <phoneticPr fontId="31" type="noConversion"/>
  </si>
  <si>
    <t>查出正确内容</t>
    <phoneticPr fontId="31" type="noConversion"/>
  </si>
  <si>
    <t>不选择渠道，点击查询</t>
    <phoneticPr fontId="31" type="noConversion"/>
  </si>
  <si>
    <t>输入不存在的采购订单号，点查询</t>
    <phoneticPr fontId="31" type="noConversion"/>
  </si>
  <si>
    <t>查询内容为空</t>
    <phoneticPr fontId="31" type="noConversion"/>
  </si>
  <si>
    <t>输入采购订单号，点查询</t>
    <phoneticPr fontId="31" type="noConversion"/>
  </si>
  <si>
    <t>输入不存在的调整单号，点查询</t>
    <phoneticPr fontId="31" type="noConversion"/>
  </si>
  <si>
    <t>输入调整单号，点查询</t>
    <phoneticPr fontId="31" type="noConversion"/>
  </si>
  <si>
    <t>输入不存在的客户名称，点查询</t>
    <phoneticPr fontId="31" type="noConversion"/>
  </si>
  <si>
    <t>输入客户名称，点查询</t>
    <phoneticPr fontId="31" type="noConversion"/>
  </si>
  <si>
    <t>选择单据状态，点查询</t>
    <phoneticPr fontId="31" type="noConversion"/>
  </si>
  <si>
    <t>不选择单据状态，点击查询</t>
    <phoneticPr fontId="31" type="noConversion"/>
  </si>
  <si>
    <t>选择客户编码，点查询</t>
    <phoneticPr fontId="31" type="noConversion"/>
  </si>
  <si>
    <t>不选客户编码，点击查询</t>
    <phoneticPr fontId="31" type="noConversion"/>
  </si>
  <si>
    <t>全部不输入条件，点查询</t>
    <phoneticPr fontId="31" type="noConversion"/>
  </si>
  <si>
    <t>全部输入条件，点查询</t>
    <phoneticPr fontId="31" type="noConversion"/>
  </si>
  <si>
    <t>点击对账调整单超链接订单号</t>
    <phoneticPr fontId="31" type="noConversion"/>
  </si>
  <si>
    <t>跳转对账调整单详情页</t>
    <phoneticPr fontId="31" type="noConversion"/>
  </si>
  <si>
    <t>操作下一页上一页</t>
    <phoneticPr fontId="31" type="noConversion"/>
  </si>
  <si>
    <t>输入查询内容点查询后，再点重置</t>
    <phoneticPr fontId="31" type="noConversion"/>
  </si>
  <si>
    <t>重置成功</t>
    <phoneticPr fontId="31" type="noConversion"/>
  </si>
  <si>
    <t>勾选多条调整单，点审批</t>
    <phoneticPr fontId="31" type="noConversion"/>
  </si>
  <si>
    <t>无法对多条调整单进行审批</t>
    <phoneticPr fontId="31" type="noConversion"/>
  </si>
  <si>
    <t>DZTZD00018</t>
    <phoneticPr fontId="31" type="noConversion"/>
  </si>
  <si>
    <t>审批对账调整单</t>
    <phoneticPr fontId="31" type="noConversion"/>
  </si>
  <si>
    <t>勾选一条对账调整单，点审批</t>
    <phoneticPr fontId="31" type="noConversion"/>
  </si>
  <si>
    <t>能正常审批</t>
    <phoneticPr fontId="31" type="noConversion"/>
  </si>
  <si>
    <t>DZTZD00019</t>
    <phoneticPr fontId="31" type="noConversion"/>
  </si>
  <si>
    <t>查看对账调整单审批记录</t>
    <phoneticPr fontId="31" type="noConversion"/>
  </si>
  <si>
    <t>点击某条调整单的审批记录</t>
    <phoneticPr fontId="31" type="noConversion"/>
  </si>
  <si>
    <t>能查看到此调整单的审批记录</t>
    <phoneticPr fontId="31" type="noConversion"/>
  </si>
  <si>
    <t>功能用例</t>
    <phoneticPr fontId="35" type="noConversion"/>
  </si>
  <si>
    <t>冒烟用例</t>
    <phoneticPr fontId="35" type="noConversion"/>
  </si>
  <si>
    <t>进销毛利汇总报表</t>
    <phoneticPr fontId="35" type="noConversion"/>
  </si>
  <si>
    <t>采购索赔统计表</t>
    <phoneticPr fontId="35" type="noConversion"/>
  </si>
  <si>
    <t>新增无对账单发票销售订单号输入超长字符</t>
  </si>
  <si>
    <t>1、新增发票时部分信息销售发票号输入超长点击提交按钮</t>
  </si>
  <si>
    <t>新增无对账单发票销售订单号输入特殊字符</t>
  </si>
  <si>
    <t>1、销售订单号可输入特殊字段，税额等字段报错</t>
  </si>
  <si>
    <t>新增对账生成的销售发票</t>
  </si>
  <si>
    <t>1、进行销售对账操作并操作成功，查看发票列表</t>
  </si>
  <si>
    <t>1、相应的新增一条系统销售对账类型的发票</t>
  </si>
  <si>
    <t>已生成收货通知单，wms未确认</t>
    <phoneticPr fontId="31" type="noConversion"/>
  </si>
  <si>
    <t>关闭执行成功</t>
    <phoneticPr fontId="31" type="noConversion"/>
  </si>
  <si>
    <t>提示wms已确认，不可以关闭</t>
    <phoneticPr fontId="3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</si>
</sst>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0;[Red]0"/>
  </numFmts>
  <fonts count="37">
    <font>
      <sz val="11"/>
      <color theme="1"/>
      <name val="宋体"/>
      <charset val="134"/>
      <scheme val="minor"/>
    </font>
    <font>
      <sz val="10"/>
      <name val="微软雅黑"/>
      <family val="2"/>
      <charset val="134"/>
    </font>
    <font>
      <b/>
      <sz val="10"/>
      <name val="微软雅黑"/>
      <family val="2"/>
      <charset val="134"/>
    </font>
    <font>
      <sz val="10.5"/>
      <name val="宋体"/>
      <family val="3"/>
      <charset val="134"/>
      <scheme val="minor"/>
    </font>
    <font>
      <b/>
      <sz val="12"/>
      <name val="宋体"/>
      <family val="3"/>
      <charset val="134"/>
    </font>
    <font>
      <sz val="9"/>
      <name val="微软雅黑"/>
      <family val="2"/>
      <charset val="134"/>
    </font>
    <font>
      <sz val="9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0"/>
      <color rgb="FFFF0000"/>
      <name val="微软雅黑"/>
      <family val="2"/>
      <charset val="134"/>
    </font>
    <font>
      <b/>
      <sz val="12"/>
      <name val="微软雅黑"/>
      <family val="2"/>
      <charset val="134"/>
    </font>
    <font>
      <sz val="10"/>
      <name val="宋体"/>
      <family val="3"/>
      <charset val="134"/>
    </font>
    <font>
      <sz val="10.5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0.5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indexed="17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theme="1"/>
      <name val="宋体"/>
      <family val="3"/>
      <charset val="134"/>
    </font>
    <font>
      <sz val="10"/>
      <color indexed="10"/>
      <name val="微软雅黑"/>
      <family val="2"/>
      <charset val="134"/>
    </font>
    <font>
      <sz val="10.5"/>
      <color rgb="FFFF0000"/>
      <name val="Calibri"/>
      <family val="2"/>
    </font>
    <font>
      <sz val="10.5"/>
      <color rgb="FFFF0000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color rgb="FF000000"/>
      <name val="宋体"/>
      <family val="3"/>
      <charset val="134"/>
    </font>
    <font>
      <sz val="12"/>
      <color rgb="FF000000"/>
      <name val="Arial"/>
      <family val="2"/>
    </font>
    <font>
      <sz val="9"/>
      <name val="宋体"/>
      <family val="3"/>
      <charset val="134"/>
      <scheme val="minor"/>
    </font>
    <font>
      <sz val="11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2" fillId="11" borderId="0" applyNumberFormat="0" applyBorder="0" applyAlignment="0" applyProtection="0">
      <alignment vertical="center"/>
    </xf>
  </cellStyleXfs>
  <cellXfs count="48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1" fillId="2" borderId="1" xfId="0" applyFont="1" applyFill="1" applyBorder="1" applyAlignment="1">
      <alignment horizontal="center"/>
    </xf>
    <xf numFmtId="0" fontId="1" fillId="0" borderId="1" xfId="0" applyFont="1" applyFill="1" applyBorder="1"/>
    <xf numFmtId="0" fontId="1" fillId="0" borderId="1" xfId="0" applyFont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center" wrapText="1"/>
    </xf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0" fillId="0" borderId="0" xfId="0" applyBorder="1" applyAlignment="1">
      <alignment vertical="center" wrapText="1"/>
    </xf>
    <xf numFmtId="0" fontId="1" fillId="0" borderId="0" xfId="0" applyFont="1" applyBorder="1" applyAlignment="1">
      <alignment horizontal="left"/>
    </xf>
    <xf numFmtId="0" fontId="2" fillId="0" borderId="3" xfId="0" applyFont="1" applyBorder="1" applyAlignment="1"/>
    <xf numFmtId="10" fontId="1" fillId="0" borderId="4" xfId="0" applyNumberFormat="1" applyFont="1" applyBorder="1"/>
    <xf numFmtId="176" fontId="1" fillId="0" borderId="1" xfId="1" applyNumberFormat="1" applyFont="1" applyFill="1" applyBorder="1" applyAlignment="1" applyProtection="1">
      <alignment horizontal="right" vertical="center" wrapText="1"/>
    </xf>
    <xf numFmtId="0" fontId="2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wrapText="1"/>
    </xf>
    <xf numFmtId="0" fontId="1" fillId="0" borderId="5" xfId="0" applyFont="1" applyBorder="1" applyAlignment="1">
      <alignment vertical="center" wrapText="1"/>
    </xf>
    <xf numFmtId="0" fontId="0" fillId="0" borderId="5" xfId="0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" fillId="0" borderId="0" xfId="0" applyFont="1" applyAlignment="1"/>
    <xf numFmtId="0" fontId="1" fillId="0" borderId="0" xfId="0" applyFont="1" applyProtection="1"/>
    <xf numFmtId="0" fontId="1" fillId="0" borderId="0" xfId="0" applyFont="1" applyAlignment="1" applyProtection="1">
      <alignment horizontal="left"/>
    </xf>
    <xf numFmtId="0" fontId="1" fillId="0" borderId="0" xfId="0" applyFont="1" applyBorder="1" applyAlignment="1" applyProtection="1">
      <alignment horizontal="center"/>
    </xf>
    <xf numFmtId="0" fontId="1" fillId="0" borderId="0" xfId="0" applyFont="1" applyBorder="1" applyProtection="1"/>
    <xf numFmtId="0" fontId="1" fillId="2" borderId="1" xfId="0" applyFont="1" applyFill="1" applyBorder="1" applyAlignment="1" applyProtection="1">
      <alignment horizontal="center"/>
    </xf>
    <xf numFmtId="0" fontId="1" fillId="0" borderId="1" xfId="0" applyFont="1" applyFill="1" applyBorder="1" applyProtection="1"/>
    <xf numFmtId="0" fontId="1" fillId="0" borderId="1" xfId="0" applyFont="1" applyBorder="1" applyProtection="1"/>
    <xf numFmtId="0" fontId="2" fillId="2" borderId="1" xfId="0" applyFont="1" applyFill="1" applyBorder="1" applyProtection="1"/>
    <xf numFmtId="0" fontId="2" fillId="2" borderId="1" xfId="0" applyFont="1" applyFill="1" applyBorder="1" applyAlignment="1" applyProtection="1">
      <alignment horizont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/>
    <xf numFmtId="0" fontId="1" fillId="0" borderId="0" xfId="0" applyFont="1" applyBorder="1" applyAlignment="1" applyProtection="1">
      <alignment horizontal="left"/>
    </xf>
    <xf numFmtId="0" fontId="2" fillId="0" borderId="3" xfId="0" applyFont="1" applyBorder="1" applyAlignment="1" applyProtection="1"/>
    <xf numFmtId="10" fontId="1" fillId="0" borderId="4" xfId="0" applyNumberFormat="1" applyFont="1" applyBorder="1" applyProtection="1"/>
    <xf numFmtId="0" fontId="2" fillId="2" borderId="3" xfId="0" applyFont="1" applyFill="1" applyBorder="1" applyAlignment="1" applyProtection="1">
      <alignment horizontal="left"/>
    </xf>
    <xf numFmtId="0" fontId="2" fillId="2" borderId="2" xfId="0" applyFont="1" applyFill="1" applyBorder="1" applyProtection="1"/>
    <xf numFmtId="0" fontId="2" fillId="2" borderId="3" xfId="0" applyFont="1" applyFill="1" applyBorder="1" applyProtection="1"/>
    <xf numFmtId="0" fontId="2" fillId="2" borderId="4" xfId="0" applyFont="1" applyFill="1" applyBorder="1" applyProtection="1"/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wrapText="1"/>
    </xf>
    <xf numFmtId="0" fontId="1" fillId="0" borderId="0" xfId="0" applyFont="1" applyBorder="1" applyAlignment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wrapText="1"/>
    </xf>
    <xf numFmtId="0" fontId="1" fillId="3" borderId="1" xfId="0" applyFont="1" applyFill="1" applyBorder="1" applyAlignment="1"/>
    <xf numFmtId="0" fontId="1" fillId="0" borderId="1" xfId="0" applyFont="1" applyFill="1" applyBorder="1" applyAlignment="1">
      <alignment wrapText="1"/>
    </xf>
    <xf numFmtId="58" fontId="1" fillId="0" borderId="1" xfId="0" applyNumberFormat="1" applyFont="1" applyBorder="1" applyAlignment="1">
      <alignment horizontal="left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horizontal="center" vertical="center" wrapText="1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10" fontId="1" fillId="0" borderId="4" xfId="0" applyNumberFormat="1" applyFont="1" applyBorder="1" applyAlignment="1"/>
    <xf numFmtId="0" fontId="2" fillId="3" borderId="1" xfId="0" applyFont="1" applyFill="1" applyBorder="1" applyAlignment="1">
      <alignment horizontal="left" vertical="center"/>
    </xf>
    <xf numFmtId="0" fontId="5" fillId="0" borderId="12" xfId="0" applyFont="1" applyBorder="1" applyAlignment="1">
      <alignment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13" xfId="0" applyFont="1" applyFill="1" applyBorder="1" applyAlignment="1">
      <alignment horizontal="center" vertical="center"/>
    </xf>
    <xf numFmtId="58" fontId="5" fillId="4" borderId="1" xfId="0" applyNumberFormat="1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left" vertical="center"/>
    </xf>
    <xf numFmtId="0" fontId="5" fillId="0" borderId="7" xfId="0" applyFont="1" applyBorder="1" applyAlignment="1">
      <alignment vertical="center"/>
    </xf>
    <xf numFmtId="0" fontId="0" fillId="0" borderId="1" xfId="0" applyBorder="1"/>
    <xf numFmtId="0" fontId="0" fillId="0" borderId="3" xfId="0" applyBorder="1" applyAlignment="1">
      <alignment horizontal="left" vertical="center" wrapText="1"/>
    </xf>
    <xf numFmtId="0" fontId="5" fillId="0" borderId="1" xfId="0" applyFont="1" applyBorder="1" applyAlignment="1">
      <alignment vertical="center"/>
    </xf>
    <xf numFmtId="0" fontId="5" fillId="4" borderId="1" xfId="0" applyFont="1" applyFill="1" applyBorder="1" applyAlignment="1">
      <alignment horizontal="left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5" fillId="4" borderId="11" xfId="0" applyFont="1" applyFill="1" applyBorder="1" applyAlignment="1">
      <alignment horizontal="left" vertical="center"/>
    </xf>
    <xf numFmtId="0" fontId="5" fillId="4" borderId="13" xfId="0" applyFont="1" applyFill="1" applyBorder="1" applyAlignment="1">
      <alignment horizontal="left" vertical="center"/>
    </xf>
    <xf numFmtId="0" fontId="5" fillId="4" borderId="14" xfId="0" applyFont="1" applyFill="1" applyBorder="1" applyAlignment="1">
      <alignment horizontal="left" vertical="center"/>
    </xf>
    <xf numFmtId="0" fontId="5" fillId="0" borderId="14" xfId="0" applyFont="1" applyBorder="1" applyAlignment="1">
      <alignment vertical="center"/>
    </xf>
    <xf numFmtId="0" fontId="5" fillId="0" borderId="13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4" borderId="1" xfId="0" applyFont="1" applyFill="1" applyBorder="1" applyAlignment="1">
      <alignment horizontal="left" vertical="center"/>
    </xf>
    <xf numFmtId="0" fontId="0" fillId="0" borderId="0" xfId="0" applyBorder="1"/>
    <xf numFmtId="0" fontId="5" fillId="0" borderId="0" xfId="0" applyFont="1" applyBorder="1" applyAlignment="1">
      <alignment vertical="center"/>
    </xf>
    <xf numFmtId="0" fontId="0" fillId="0" borderId="6" xfId="0" applyFill="1" applyBorder="1" applyAlignment="1">
      <alignment horizontal="left" vertical="center" wrapText="1"/>
    </xf>
    <xf numFmtId="0" fontId="5" fillId="0" borderId="16" xfId="0" applyFont="1" applyBorder="1" applyAlignment="1">
      <alignment vertical="center"/>
    </xf>
    <xf numFmtId="0" fontId="0" fillId="0" borderId="5" xfId="0" applyBorder="1"/>
    <xf numFmtId="0" fontId="5" fillId="4" borderId="0" xfId="0" applyFont="1" applyFill="1" applyBorder="1" applyAlignment="1">
      <alignment horizontal="center" vertical="center"/>
    </xf>
    <xf numFmtId="0" fontId="5" fillId="5" borderId="0" xfId="0" applyFont="1" applyFill="1" applyBorder="1" applyAlignment="1">
      <alignment vertical="center" wrapText="1"/>
    </xf>
    <xf numFmtId="0" fontId="5" fillId="5" borderId="0" xfId="0" applyFont="1" applyFill="1" applyBorder="1" applyAlignment="1">
      <alignment horizontal="center" vertical="center" wrapText="1"/>
    </xf>
    <xf numFmtId="0" fontId="5" fillId="5" borderId="0" xfId="0" applyFont="1" applyFill="1" applyBorder="1" applyAlignment="1">
      <alignment horizontal="center" vertical="center"/>
    </xf>
    <xf numFmtId="0" fontId="5" fillId="5" borderId="0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wrapText="1"/>
    </xf>
    <xf numFmtId="0" fontId="5" fillId="4" borderId="7" xfId="0" applyFont="1" applyFill="1" applyBorder="1" applyAlignment="1">
      <alignment horizontal="center" vertical="center" wrapText="1"/>
    </xf>
    <xf numFmtId="0" fontId="6" fillId="4" borderId="1" xfId="0" applyFont="1" applyFill="1" applyBorder="1"/>
    <xf numFmtId="0" fontId="5" fillId="5" borderId="7" xfId="0" applyFont="1" applyFill="1" applyBorder="1" applyAlignment="1">
      <alignment horizontal="left" vertical="center" wrapText="1"/>
    </xf>
    <xf numFmtId="0" fontId="5" fillId="4" borderId="7" xfId="0" applyFont="1" applyFill="1" applyBorder="1" applyAlignment="1">
      <alignment horizontal="left" vertical="center" wrapText="1"/>
    </xf>
    <xf numFmtId="0" fontId="5" fillId="4" borderId="13" xfId="0" applyFont="1" applyFill="1" applyBorder="1" applyAlignment="1">
      <alignment horizontal="left" vertical="center" wrapText="1"/>
    </xf>
    <xf numFmtId="0" fontId="5" fillId="5" borderId="13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5" xfId="0" applyBorder="1" applyAlignment="1">
      <alignment vertical="center"/>
    </xf>
    <xf numFmtId="0" fontId="0" fillId="0" borderId="1" xfId="0" applyFill="1" applyBorder="1" applyAlignment="1">
      <alignment horizontal="left" vertical="center" wrapText="1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0" fontId="2" fillId="2" borderId="5" xfId="0" applyFont="1" applyFill="1" applyBorder="1" applyAlignment="1">
      <alignment wrapText="1"/>
    </xf>
    <xf numFmtId="0" fontId="1" fillId="4" borderId="7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 wrapText="1"/>
    </xf>
    <xf numFmtId="0" fontId="8" fillId="4" borderId="1" xfId="0" applyFont="1" applyFill="1" applyBorder="1"/>
    <xf numFmtId="0" fontId="8" fillId="0" borderId="1" xfId="0" applyFont="1" applyBorder="1" applyAlignment="1">
      <alignment wrapText="1"/>
    </xf>
    <xf numFmtId="0" fontId="8" fillId="0" borderId="1" xfId="0" applyFont="1" applyBorder="1"/>
    <xf numFmtId="0" fontId="7" fillId="4" borderId="0" xfId="0" applyFont="1" applyFill="1"/>
    <xf numFmtId="0" fontId="8" fillId="0" borderId="1" xfId="0" applyFont="1" applyBorder="1" applyAlignment="1">
      <alignment horizontal="left" vertical="center" wrapText="1"/>
    </xf>
    <xf numFmtId="0" fontId="1" fillId="0" borderId="12" xfId="0" applyFont="1" applyBorder="1" applyAlignment="1">
      <alignment vertical="center"/>
    </xf>
    <xf numFmtId="0" fontId="1" fillId="4" borderId="13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0" fillId="4" borderId="0" xfId="0" applyFill="1"/>
    <xf numFmtId="0" fontId="1" fillId="0" borderId="1" xfId="0" applyFont="1" applyFill="1" applyBorder="1" applyAlignment="1">
      <alignment wrapText="1"/>
    </xf>
    <xf numFmtId="58" fontId="1" fillId="0" borderId="1" xfId="0" applyNumberFormat="1" applyFont="1" applyFill="1" applyBorder="1" applyAlignment="1">
      <alignment horizontal="left" wrapText="1"/>
    </xf>
    <xf numFmtId="0" fontId="1" fillId="0" borderId="11" xfId="0" applyFont="1" applyBorder="1" applyAlignment="1">
      <alignment vertical="center" wrapText="1"/>
    </xf>
    <xf numFmtId="0" fontId="0" fillId="4" borderId="1" xfId="0" applyFill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5" fillId="0" borderId="7" xfId="0" applyFont="1" applyBorder="1" applyAlignment="1">
      <alignment vertical="center" wrapText="1"/>
    </xf>
    <xf numFmtId="0" fontId="10" fillId="0" borderId="3" xfId="0" applyFont="1" applyBorder="1" applyAlignment="1">
      <alignment horizontal="left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wrapText="1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horizontal="left" wrapText="1"/>
    </xf>
    <xf numFmtId="0" fontId="2" fillId="2" borderId="2" xfId="0" applyFont="1" applyFill="1" applyBorder="1" applyAlignment="1">
      <alignment wrapText="1"/>
    </xf>
    <xf numFmtId="0" fontId="2" fillId="0" borderId="3" xfId="0" applyFont="1" applyBorder="1" applyAlignment="1">
      <alignment wrapText="1"/>
    </xf>
    <xf numFmtId="10" fontId="1" fillId="0" borderId="4" xfId="0" applyNumberFormat="1" applyFont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58" fontId="1" fillId="0" borderId="1" xfId="0" applyNumberFormat="1" applyFont="1" applyBorder="1" applyAlignment="1">
      <alignment wrapText="1"/>
    </xf>
    <xf numFmtId="0" fontId="1" fillId="0" borderId="1" xfId="0" applyFont="1" applyBorder="1" applyAlignment="1" applyProtection="1">
      <alignment wrapText="1"/>
    </xf>
    <xf numFmtId="0" fontId="1" fillId="0" borderId="0" xfId="0" applyFont="1" applyAlignment="1" applyProtection="1">
      <alignment wrapText="1"/>
    </xf>
    <xf numFmtId="0" fontId="1" fillId="0" borderId="0" xfId="0" applyFont="1" applyAlignment="1" applyProtection="1">
      <alignment horizontal="left" wrapText="1"/>
    </xf>
    <xf numFmtId="0" fontId="1" fillId="0" borderId="0" xfId="0" applyFont="1" applyBorder="1" applyAlignment="1" applyProtection="1">
      <alignment horizontal="center" wrapText="1"/>
    </xf>
    <xf numFmtId="0" fontId="1" fillId="0" borderId="0" xfId="0" applyFont="1" applyBorder="1" applyAlignment="1" applyProtection="1">
      <alignment wrapText="1"/>
    </xf>
    <xf numFmtId="0" fontId="1" fillId="2" borderId="1" xfId="0" applyFont="1" applyFill="1" applyBorder="1" applyAlignment="1" applyProtection="1">
      <alignment horizontal="center" wrapText="1"/>
    </xf>
    <xf numFmtId="0" fontId="1" fillId="0" borderId="1" xfId="0" applyFont="1" applyFill="1" applyBorder="1" applyAlignment="1" applyProtection="1">
      <alignment wrapText="1"/>
    </xf>
    <xf numFmtId="0" fontId="2" fillId="2" borderId="1" xfId="0" applyFont="1" applyFill="1" applyBorder="1" applyAlignment="1" applyProtection="1">
      <alignment wrapText="1"/>
    </xf>
    <xf numFmtId="0" fontId="1" fillId="0" borderId="7" xfId="0" applyFont="1" applyBorder="1" applyAlignment="1" applyProtection="1">
      <alignment wrapText="1"/>
    </xf>
    <xf numFmtId="0" fontId="1" fillId="0" borderId="7" xfId="0" applyFont="1" applyFill="1" applyBorder="1" applyAlignment="1" applyProtection="1">
      <alignment wrapText="1"/>
    </xf>
    <xf numFmtId="0" fontId="1" fillId="0" borderId="7" xfId="0" applyFont="1" applyBorder="1" applyAlignment="1" applyProtection="1">
      <alignment horizontal="center" vertical="center" wrapText="1"/>
    </xf>
    <xf numFmtId="0" fontId="1" fillId="0" borderId="5" xfId="0" applyFont="1" applyBorder="1" applyAlignment="1" applyProtection="1">
      <alignment wrapText="1"/>
    </xf>
    <xf numFmtId="0" fontId="1" fillId="0" borderId="5" xfId="0" applyFont="1" applyFill="1" applyBorder="1" applyAlignment="1" applyProtection="1">
      <alignment wrapText="1"/>
    </xf>
    <xf numFmtId="0" fontId="13" fillId="3" borderId="11" xfId="0" applyFont="1" applyFill="1" applyBorder="1" applyAlignment="1">
      <alignment horizontal="left" wrapText="1"/>
    </xf>
    <xf numFmtId="0" fontId="1" fillId="0" borderId="0" xfId="0" applyFont="1" applyBorder="1" applyAlignment="1" applyProtection="1">
      <alignment horizontal="left" wrapText="1"/>
    </xf>
    <xf numFmtId="0" fontId="2" fillId="2" borderId="2" xfId="0" applyFont="1" applyFill="1" applyBorder="1" applyAlignment="1" applyProtection="1">
      <alignment wrapText="1"/>
    </xf>
    <xf numFmtId="0" fontId="2" fillId="0" borderId="3" xfId="0" applyFont="1" applyBorder="1" applyAlignment="1" applyProtection="1">
      <alignment wrapText="1"/>
    </xf>
    <xf numFmtId="10" fontId="1" fillId="0" borderId="4" xfId="0" applyNumberFormat="1" applyFont="1" applyBorder="1" applyAlignment="1" applyProtection="1">
      <alignment wrapText="1"/>
    </xf>
    <xf numFmtId="0" fontId="2" fillId="2" borderId="3" xfId="0" applyFont="1" applyFill="1" applyBorder="1" applyAlignment="1" applyProtection="1">
      <alignment horizontal="left" wrapText="1"/>
    </xf>
    <xf numFmtId="0" fontId="2" fillId="2" borderId="3" xfId="0" applyFont="1" applyFill="1" applyBorder="1" applyAlignment="1" applyProtection="1">
      <alignment wrapText="1"/>
    </xf>
    <xf numFmtId="0" fontId="2" fillId="2" borderId="4" xfId="0" applyFont="1" applyFill="1" applyBorder="1" applyAlignment="1" applyProtection="1">
      <alignment wrapText="1"/>
    </xf>
    <xf numFmtId="0" fontId="1" fillId="0" borderId="13" xfId="0" applyFont="1" applyFill="1" applyBorder="1" applyAlignment="1" applyProtection="1">
      <alignment horizontal="left" wrapText="1"/>
    </xf>
    <xf numFmtId="0" fontId="1" fillId="0" borderId="12" xfId="0" applyFont="1" applyBorder="1" applyAlignment="1" applyProtection="1">
      <alignment wrapText="1"/>
    </xf>
    <xf numFmtId="0" fontId="1" fillId="0" borderId="13" xfId="0" applyFont="1" applyBorder="1" applyAlignment="1" applyProtection="1">
      <alignment wrapText="1"/>
    </xf>
    <xf numFmtId="58" fontId="1" fillId="0" borderId="15" xfId="0" applyNumberFormat="1" applyFont="1" applyBorder="1" applyAlignment="1" applyProtection="1">
      <alignment wrapText="1"/>
    </xf>
    <xf numFmtId="0" fontId="1" fillId="0" borderId="1" xfId="0" applyFont="1" applyFill="1" applyBorder="1" applyAlignment="1" applyProtection="1">
      <alignment horizontal="left" wrapText="1"/>
    </xf>
    <xf numFmtId="0" fontId="1" fillId="0" borderId="5" xfId="0" applyFont="1" applyBorder="1" applyAlignment="1" applyProtection="1">
      <alignment horizontal="left" wrapText="1"/>
    </xf>
    <xf numFmtId="0" fontId="1" fillId="0" borderId="1" xfId="0" applyFont="1" applyBorder="1" applyAlignment="1" applyProtection="1">
      <alignment horizontal="left" wrapText="1"/>
    </xf>
    <xf numFmtId="0" fontId="1" fillId="0" borderId="13" xfId="0" applyFont="1" applyBorder="1" applyAlignment="1" applyProtection="1">
      <alignment horizontal="left" wrapText="1"/>
    </xf>
    <xf numFmtId="0" fontId="1" fillId="0" borderId="3" xfId="0" applyFont="1" applyBorder="1" applyAlignment="1" applyProtection="1">
      <alignment horizontal="left" wrapText="1"/>
    </xf>
    <xf numFmtId="0" fontId="11" fillId="0" borderId="12" xfId="0" applyFont="1" applyBorder="1" applyAlignment="1" applyProtection="1">
      <alignment wrapText="1"/>
    </xf>
    <xf numFmtId="0" fontId="1" fillId="0" borderId="7" xfId="0" applyFont="1" applyBorder="1" applyAlignment="1" applyProtection="1">
      <alignment horizontal="left" wrapText="1"/>
    </xf>
    <xf numFmtId="0" fontId="1" fillId="0" borderId="15" xfId="0" applyFont="1" applyBorder="1" applyAlignment="1" applyProtection="1">
      <alignment wrapText="1"/>
    </xf>
    <xf numFmtId="0" fontId="1" fillId="0" borderId="17" xfId="0" applyFont="1" applyBorder="1" applyAlignment="1" applyProtection="1">
      <alignment wrapText="1"/>
    </xf>
    <xf numFmtId="0" fontId="1" fillId="0" borderId="18" xfId="0" applyFont="1" applyBorder="1" applyAlignment="1" applyProtection="1">
      <alignment wrapText="1"/>
    </xf>
    <xf numFmtId="0" fontId="1" fillId="0" borderId="3" xfId="0" applyFont="1" applyBorder="1" applyAlignment="1" applyProtection="1">
      <alignment wrapText="1"/>
    </xf>
    <xf numFmtId="0" fontId="1" fillId="0" borderId="4" xfId="0" applyFont="1" applyBorder="1" applyAlignment="1" applyProtection="1">
      <alignment wrapText="1"/>
    </xf>
    <xf numFmtId="0" fontId="1" fillId="3" borderId="11" xfId="0" applyFont="1" applyFill="1" applyBorder="1" applyAlignment="1">
      <alignment horizontal="left" wrapText="1"/>
    </xf>
    <xf numFmtId="0" fontId="1" fillId="3" borderId="11" xfId="0" applyFont="1" applyFill="1" applyBorder="1" applyAlignment="1">
      <alignment wrapText="1"/>
    </xf>
    <xf numFmtId="0" fontId="1" fillId="0" borderId="11" xfId="0" applyFont="1" applyBorder="1" applyAlignment="1">
      <alignment horizontal="left" wrapText="1"/>
    </xf>
    <xf numFmtId="0" fontId="1" fillId="0" borderId="11" xfId="0" applyFont="1" applyBorder="1" applyAlignment="1">
      <alignment wrapText="1"/>
    </xf>
    <xf numFmtId="0" fontId="1" fillId="0" borderId="7" xfId="0" applyFont="1" applyBorder="1"/>
    <xf numFmtId="0" fontId="1" fillId="6" borderId="1" xfId="0" applyFont="1" applyFill="1" applyBorder="1" applyAlignment="1">
      <alignment wrapText="1"/>
    </xf>
    <xf numFmtId="0" fontId="1" fillId="6" borderId="1" xfId="0" applyFont="1" applyFill="1" applyBorder="1"/>
    <xf numFmtId="0" fontId="1" fillId="0" borderId="7" xfId="0" applyFont="1" applyBorder="1" applyAlignment="1"/>
    <xf numFmtId="0" fontId="2" fillId="2" borderId="3" xfId="0" applyFont="1" applyFill="1" applyBorder="1" applyAlignment="1">
      <alignment horizontal="left"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1" fillId="0" borderId="3" xfId="0" applyFont="1" applyBorder="1" applyAlignment="1">
      <alignment horizontal="left" wrapText="1"/>
    </xf>
    <xf numFmtId="0" fontId="1" fillId="0" borderId="1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14" xfId="0" applyFont="1" applyBorder="1"/>
    <xf numFmtId="0" fontId="1" fillId="6" borderId="1" xfId="0" applyFont="1" applyFill="1" applyBorder="1" applyAlignment="1">
      <alignment horizontal="left" wrapText="1"/>
    </xf>
    <xf numFmtId="0" fontId="1" fillId="7" borderId="1" xfId="0" applyFont="1" applyFill="1" applyBorder="1" applyAlignment="1">
      <alignment wrapText="1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left" wrapText="1"/>
    </xf>
    <xf numFmtId="0" fontId="1" fillId="0" borderId="19" xfId="0" applyFont="1" applyBorder="1"/>
    <xf numFmtId="0" fontId="1" fillId="4" borderId="1" xfId="0" applyFont="1" applyFill="1" applyBorder="1" applyAlignment="1">
      <alignment wrapText="1"/>
    </xf>
    <xf numFmtId="0" fontId="1" fillId="4" borderId="1" xfId="0" applyFont="1" applyFill="1" applyBorder="1"/>
    <xf numFmtId="0" fontId="1" fillId="4" borderId="1" xfId="0" applyFont="1" applyFill="1" applyBorder="1" applyAlignment="1">
      <alignment horizontal="left" wrapText="1"/>
    </xf>
    <xf numFmtId="0" fontId="13" fillId="0" borderId="11" xfId="0" applyFont="1" applyBorder="1" applyAlignment="1">
      <alignment wrapText="1"/>
    </xf>
    <xf numFmtId="0" fontId="1" fillId="7" borderId="0" xfId="0" applyFont="1" applyFill="1"/>
    <xf numFmtId="0" fontId="1" fillId="7" borderId="11" xfId="0" applyFont="1" applyFill="1" applyBorder="1"/>
    <xf numFmtId="0" fontId="1" fillId="0" borderId="11" xfId="0" applyFont="1" applyBorder="1"/>
    <xf numFmtId="0" fontId="1" fillId="6" borderId="11" xfId="0" applyFont="1" applyFill="1" applyBorder="1"/>
    <xf numFmtId="0" fontId="1" fillId="0" borderId="5" xfId="0" applyFont="1" applyBorder="1" applyAlignment="1"/>
    <xf numFmtId="0" fontId="2" fillId="2" borderId="3" xfId="0" applyFont="1" applyFill="1" applyBorder="1" applyAlignment="1">
      <alignment horizontal="left"/>
    </xf>
    <xf numFmtId="0" fontId="2" fillId="2" borderId="11" xfId="0" applyFont="1" applyFill="1" applyBorder="1" applyAlignment="1">
      <alignment wrapText="1"/>
    </xf>
    <xf numFmtId="0" fontId="1" fillId="0" borderId="3" xfId="0" applyFont="1" applyBorder="1" applyAlignment="1">
      <alignment horizontal="left"/>
    </xf>
    <xf numFmtId="0" fontId="1" fillId="8" borderId="1" xfId="0" applyFont="1" applyFill="1" applyBorder="1"/>
    <xf numFmtId="0" fontId="1" fillId="6" borderId="3" xfId="0" applyFont="1" applyFill="1" applyBorder="1" applyAlignment="1">
      <alignment horizontal="left"/>
    </xf>
    <xf numFmtId="0" fontId="1" fillId="6" borderId="3" xfId="0" applyFont="1" applyFill="1" applyBorder="1" applyAlignment="1">
      <alignment horizontal="left" wrapText="1"/>
    </xf>
    <xf numFmtId="0" fontId="1" fillId="9" borderId="1" xfId="0" applyFont="1" applyFill="1" applyBorder="1"/>
    <xf numFmtId="0" fontId="1" fillId="0" borderId="7" xfId="0" applyFont="1" applyBorder="1" applyProtection="1"/>
    <xf numFmtId="0" fontId="1" fillId="7" borderId="7" xfId="0" applyFont="1" applyFill="1" applyBorder="1" applyAlignment="1">
      <alignment wrapText="1"/>
    </xf>
    <xf numFmtId="0" fontId="1" fillId="7" borderId="7" xfId="0" applyFont="1" applyFill="1" applyBorder="1" applyProtection="1"/>
    <xf numFmtId="0" fontId="0" fillId="7" borderId="7" xfId="0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1" fillId="0" borderId="0" xfId="0" applyFont="1" applyAlignment="1">
      <alignment horizontal="center" wrapText="1"/>
    </xf>
    <xf numFmtId="0" fontId="0" fillId="0" borderId="1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" fillId="0" borderId="1" xfId="0" applyFont="1" applyBorder="1" applyAlignment="1" applyProtection="1"/>
    <xf numFmtId="0" fontId="1" fillId="0" borderId="0" xfId="0" applyFont="1" applyAlignment="1" applyProtection="1"/>
    <xf numFmtId="0" fontId="1" fillId="0" borderId="5" xfId="0" applyFont="1" applyBorder="1" applyAlignment="1" applyProtection="1">
      <alignment horizontal="center" vertical="center"/>
    </xf>
    <xf numFmtId="0" fontId="1" fillId="0" borderId="6" xfId="0" applyFont="1" applyBorder="1" applyAlignment="1" applyProtection="1">
      <alignment horizontal="center" vertical="center"/>
    </xf>
    <xf numFmtId="0" fontId="1" fillId="0" borderId="5" xfId="0" applyFont="1" applyBorder="1" applyProtection="1"/>
    <xf numFmtId="0" fontId="1" fillId="0" borderId="7" xfId="0" applyFont="1" applyBorder="1" applyAlignment="1" applyProtection="1"/>
    <xf numFmtId="0" fontId="1" fillId="0" borderId="12" xfId="0" applyFont="1" applyBorder="1" applyProtection="1"/>
    <xf numFmtId="0" fontId="1" fillId="0" borderId="13" xfId="0" applyFont="1" applyBorder="1" applyProtection="1"/>
    <xf numFmtId="0" fontId="1" fillId="0" borderId="15" xfId="0" applyFont="1" applyBorder="1" applyProtection="1"/>
    <xf numFmtId="0" fontId="1" fillId="0" borderId="17" xfId="0" applyFont="1" applyBorder="1" applyProtection="1"/>
    <xf numFmtId="0" fontId="1" fillId="0" borderId="18" xfId="0" applyFont="1" applyBorder="1" applyProtection="1"/>
    <xf numFmtId="0" fontId="1" fillId="0" borderId="16" xfId="0" applyFont="1" applyBorder="1" applyProtection="1"/>
    <xf numFmtId="0" fontId="1" fillId="0" borderId="16" xfId="0" applyFont="1" applyBorder="1" applyAlignment="1" applyProtection="1"/>
    <xf numFmtId="0" fontId="1" fillId="0" borderId="1" xfId="0" applyFont="1" applyBorder="1" applyAlignment="1" applyProtection="1">
      <alignment horizontal="left"/>
    </xf>
    <xf numFmtId="0" fontId="1" fillId="0" borderId="3" xfId="0" applyFont="1" applyBorder="1" applyProtection="1"/>
    <xf numFmtId="0" fontId="1" fillId="0" borderId="4" xfId="0" applyFont="1" applyBorder="1" applyProtection="1"/>
    <xf numFmtId="0" fontId="1" fillId="0" borderId="13" xfId="0" applyFont="1" applyBorder="1" applyAlignment="1" applyProtection="1">
      <alignment horizontal="left"/>
    </xf>
    <xf numFmtId="0" fontId="1" fillId="0" borderId="14" xfId="0" applyFont="1" applyBorder="1" applyProtection="1"/>
    <xf numFmtId="0" fontId="1" fillId="0" borderId="3" xfId="0" applyFont="1" applyBorder="1" applyAlignment="1" applyProtection="1"/>
    <xf numFmtId="0" fontId="1" fillId="0" borderId="4" xfId="0" applyFont="1" applyBorder="1" applyAlignment="1" applyProtection="1"/>
    <xf numFmtId="0" fontId="1" fillId="0" borderId="12" xfId="0" applyFont="1" applyBorder="1" applyAlignment="1" applyProtection="1"/>
    <xf numFmtId="0" fontId="1" fillId="0" borderId="3" xfId="0" applyFont="1" applyBorder="1" applyAlignment="1" applyProtection="1">
      <alignment horizontal="left"/>
    </xf>
    <xf numFmtId="0" fontId="1" fillId="0" borderId="1" xfId="0" applyFont="1" applyBorder="1" applyAlignment="1" applyProtection="1">
      <alignment vertical="center"/>
    </xf>
    <xf numFmtId="0" fontId="1" fillId="0" borderId="12" xfId="0" applyFont="1" applyBorder="1" applyAlignment="1">
      <alignment wrapText="1"/>
    </xf>
    <xf numFmtId="0" fontId="14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top" wrapText="1"/>
    </xf>
    <xf numFmtId="0" fontId="1" fillId="0" borderId="5" xfId="0" applyFont="1" applyBorder="1"/>
    <xf numFmtId="0" fontId="1" fillId="0" borderId="5" xfId="0" applyFont="1" applyBorder="1" applyAlignment="1">
      <alignment wrapText="1"/>
    </xf>
    <xf numFmtId="0" fontId="1" fillId="0" borderId="5" xfId="0" applyFont="1" applyBorder="1" applyAlignment="1">
      <alignment horizontal="left"/>
    </xf>
    <xf numFmtId="0" fontId="1" fillId="0" borderId="0" xfId="0" applyFont="1" applyBorder="1" applyAlignment="1">
      <alignment vertical="center"/>
    </xf>
    <xf numFmtId="0" fontId="1" fillId="0" borderId="0" xfId="0" applyFont="1" applyFill="1" applyBorder="1"/>
    <xf numFmtId="0" fontId="15" fillId="0" borderId="1" xfId="0" applyFont="1" applyBorder="1" applyAlignment="1">
      <alignment horizontal="left" vertical="center" wrapText="1"/>
    </xf>
    <xf numFmtId="0" fontId="1" fillId="0" borderId="6" xfId="0" applyFont="1" applyBorder="1"/>
    <xf numFmtId="0" fontId="0" fillId="0" borderId="6" xfId="0" applyBorder="1"/>
    <xf numFmtId="0" fontId="0" fillId="0" borderId="7" xfId="0" applyBorder="1"/>
    <xf numFmtId="0" fontId="16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horizontal="left" vertical="center" wrapText="1"/>
    </xf>
    <xf numFmtId="0" fontId="0" fillId="0" borderId="11" xfId="0" applyBorder="1"/>
    <xf numFmtId="0" fontId="0" fillId="0" borderId="1" xfId="0" applyFill="1" applyBorder="1" applyAlignment="1">
      <alignment wrapText="1"/>
    </xf>
    <xf numFmtId="0" fontId="1" fillId="0" borderId="0" xfId="0" applyFont="1" applyAlignment="1">
      <alignment vertical="center"/>
    </xf>
    <xf numFmtId="0" fontId="0" fillId="0" borderId="7" xfId="0" applyBorder="1" applyAlignment="1">
      <alignment wrapText="1"/>
    </xf>
    <xf numFmtId="0" fontId="1" fillId="0" borderId="13" xfId="0" applyFont="1" applyBorder="1" applyAlignment="1">
      <alignment wrapText="1"/>
    </xf>
    <xf numFmtId="58" fontId="1" fillId="0" borderId="15" xfId="0" applyNumberFormat="1" applyFont="1" applyBorder="1" applyAlignment="1">
      <alignment wrapText="1"/>
    </xf>
    <xf numFmtId="0" fontId="19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" fillId="0" borderId="7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2" fillId="2" borderId="4" xfId="0" applyFont="1" applyFill="1" applyBorder="1" applyAlignment="1">
      <alignment wrapText="1"/>
    </xf>
    <xf numFmtId="0" fontId="1" fillId="0" borderId="13" xfId="0" applyFont="1" applyFill="1" applyBorder="1" applyAlignment="1">
      <alignment horizontal="left" wrapText="1"/>
    </xf>
    <xf numFmtId="0" fontId="1" fillId="0" borderId="15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0" fillId="0" borderId="0" xfId="0" applyAlignment="1">
      <alignment wrapText="1"/>
    </xf>
    <xf numFmtId="0" fontId="20" fillId="3" borderId="1" xfId="0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 wrapText="1"/>
    </xf>
    <xf numFmtId="0" fontId="20" fillId="10" borderId="1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vertical="center" wrapText="1"/>
    </xf>
    <xf numFmtId="0" fontId="20" fillId="0" borderId="7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3" borderId="1" xfId="0" applyFont="1" applyFill="1" applyBorder="1" applyAlignment="1">
      <alignment vertical="center"/>
    </xf>
    <xf numFmtId="0" fontId="20" fillId="3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vertical="center"/>
    </xf>
    <xf numFmtId="0" fontId="21" fillId="8" borderId="1" xfId="0" applyFont="1" applyFill="1" applyBorder="1" applyAlignment="1">
      <alignment vertical="center"/>
    </xf>
    <xf numFmtId="0" fontId="21" fillId="4" borderId="1" xfId="0" applyFont="1" applyFill="1" applyBorder="1" applyAlignment="1">
      <alignment vertical="center"/>
    </xf>
    <xf numFmtId="0" fontId="20" fillId="4" borderId="1" xfId="0" applyFont="1" applyFill="1" applyBorder="1" applyAlignment="1">
      <alignment horizontal="right" vertical="center"/>
    </xf>
    <xf numFmtId="0" fontId="21" fillId="4" borderId="1" xfId="0" applyFont="1" applyFill="1" applyBorder="1" applyAlignment="1">
      <alignment horizontal="right" vertical="center"/>
    </xf>
    <xf numFmtId="0" fontId="20" fillId="4" borderId="6" xfId="0" applyFont="1" applyFill="1" applyBorder="1" applyAlignment="1">
      <alignment vertical="center"/>
    </xf>
    <xf numFmtId="9" fontId="20" fillId="4" borderId="1" xfId="0" applyNumberFormat="1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20" fillId="10" borderId="1" xfId="0" applyFont="1" applyFill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0" fillId="0" borderId="1" xfId="0" applyFont="1" applyBorder="1" applyAlignment="1">
      <alignment vertical="center"/>
    </xf>
    <xf numFmtId="0" fontId="20" fillId="4" borderId="0" xfId="0" applyFont="1" applyFill="1" applyBorder="1" applyAlignment="1">
      <alignment vertical="center"/>
    </xf>
    <xf numFmtId="177" fontId="20" fillId="3" borderId="1" xfId="0" applyNumberFormat="1" applyFont="1" applyFill="1" applyBorder="1" applyAlignment="1">
      <alignment horizontal="center" vertical="center"/>
    </xf>
    <xf numFmtId="9" fontId="20" fillId="3" borderId="1" xfId="0" applyNumberFormat="1" applyFont="1" applyFill="1" applyBorder="1" applyAlignment="1">
      <alignment horizontal="center" vertical="center"/>
    </xf>
    <xf numFmtId="177" fontId="20" fillId="4" borderId="1" xfId="0" applyNumberFormat="1" applyFont="1" applyFill="1" applyBorder="1" applyAlignment="1">
      <alignment vertical="center"/>
    </xf>
    <xf numFmtId="177" fontId="21" fillId="4" borderId="1" xfId="0" applyNumberFormat="1" applyFont="1" applyFill="1" applyBorder="1" applyAlignment="1">
      <alignment horizontal="right" vertical="center"/>
    </xf>
    <xf numFmtId="177" fontId="20" fillId="4" borderId="6" xfId="0" applyNumberFormat="1" applyFont="1" applyFill="1" applyBorder="1" applyAlignment="1">
      <alignment vertical="center"/>
    </xf>
    <xf numFmtId="177" fontId="20" fillId="10" borderId="1" xfId="0" applyNumberFormat="1" applyFont="1" applyFill="1" applyBorder="1" applyAlignment="1">
      <alignment vertical="center"/>
    </xf>
    <xf numFmtId="177" fontId="20" fillId="0" borderId="1" xfId="0" applyNumberFormat="1" applyFont="1" applyBorder="1" applyAlignment="1">
      <alignment vertical="center"/>
    </xf>
    <xf numFmtId="9" fontId="20" fillId="0" borderId="1" xfId="0" applyNumberFormat="1" applyFont="1" applyBorder="1" applyAlignment="1">
      <alignment vertical="center"/>
    </xf>
    <xf numFmtId="177" fontId="0" fillId="0" borderId="0" xfId="0" applyNumberFormat="1"/>
    <xf numFmtId="9" fontId="0" fillId="0" borderId="0" xfId="0" applyNumberFormat="1"/>
    <xf numFmtId="177" fontId="20" fillId="4" borderId="0" xfId="0" applyNumberFormat="1" applyFont="1" applyFill="1" applyBorder="1" applyAlignment="1">
      <alignment vertical="center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wrapText="1"/>
    </xf>
    <xf numFmtId="0" fontId="33" fillId="0" borderId="0" xfId="0" applyFont="1" applyAlignment="1">
      <alignment horizontal="left" vertical="center" wrapText="1" indent="1"/>
    </xf>
    <xf numFmtId="0" fontId="34" fillId="0" borderId="0" xfId="0" applyFont="1" applyAlignment="1">
      <alignment horizontal="left" vertical="center" wrapText="1" indent="1"/>
    </xf>
    <xf numFmtId="0" fontId="0" fillId="0" borderId="0" xfId="0" applyFont="1" applyAlignment="1">
      <alignment wrapText="1"/>
    </xf>
    <xf numFmtId="0" fontId="20" fillId="10" borderId="11" xfId="0" applyFont="1" applyFill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20" fillId="12" borderId="1" xfId="0" applyFont="1" applyFill="1" applyBorder="1" applyAlignment="1">
      <alignment vertical="center"/>
    </xf>
    <xf numFmtId="177" fontId="20" fillId="12" borderId="1" xfId="0" applyNumberFormat="1" applyFont="1" applyFill="1" applyBorder="1" applyAlignment="1">
      <alignment vertical="center"/>
    </xf>
    <xf numFmtId="0" fontId="0" fillId="12" borderId="1" xfId="0" applyFill="1" applyBorder="1" applyAlignment="1">
      <alignment vertical="center" wrapText="1"/>
    </xf>
    <xf numFmtId="0" fontId="0" fillId="12" borderId="0" xfId="0" applyFill="1"/>
    <xf numFmtId="177" fontId="36" fillId="4" borderId="1" xfId="0" applyNumberFormat="1" applyFont="1" applyFill="1" applyBorder="1" applyAlignment="1">
      <alignment horizontal="right" vertical="center"/>
    </xf>
    <xf numFmtId="0" fontId="7" fillId="0" borderId="1" xfId="0" applyFont="1" applyBorder="1" applyAlignment="1">
      <alignment horizontal="left" vertical="center" wrapText="1"/>
    </xf>
    <xf numFmtId="0" fontId="20" fillId="10" borderId="3" xfId="0" applyFont="1" applyFill="1" applyBorder="1" applyAlignment="1">
      <alignment horizontal="center" vertical="center" wrapText="1"/>
    </xf>
    <xf numFmtId="0" fontId="20" fillId="10" borderId="9" xfId="0" applyFont="1" applyFill="1" applyBorder="1" applyAlignment="1">
      <alignment horizontal="center" vertical="center" wrapText="1"/>
    </xf>
    <xf numFmtId="0" fontId="20" fillId="10" borderId="1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left" vertical="center" wrapText="1"/>
    </xf>
    <xf numFmtId="0" fontId="20" fillId="0" borderId="5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2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4" fillId="2" borderId="3" xfId="0" applyFont="1" applyFill="1" applyBorder="1" applyAlignment="1">
      <alignment wrapText="1"/>
    </xf>
    <xf numFmtId="0" fontId="4" fillId="2" borderId="4" xfId="0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2" fillId="0" borderId="2" xfId="0" applyFont="1" applyBorder="1" applyAlignment="1"/>
    <xf numFmtId="0" fontId="2" fillId="0" borderId="1" xfId="0" applyFont="1" applyBorder="1" applyAlignment="1"/>
    <xf numFmtId="0" fontId="2" fillId="2" borderId="2" xfId="0" applyFont="1" applyFill="1" applyBorder="1" applyAlignment="1"/>
    <xf numFmtId="0" fontId="4" fillId="2" borderId="1" xfId="0" applyFont="1" applyFill="1" applyBorder="1" applyAlignment="1"/>
    <xf numFmtId="0" fontId="4" fillId="2" borderId="3" xfId="0" applyFont="1" applyFill="1" applyBorder="1" applyAlignment="1"/>
    <xf numFmtId="0" fontId="4" fillId="2" borderId="4" xfId="0" applyFont="1" applyFill="1" applyBorder="1" applyAlignment="1"/>
    <xf numFmtId="0" fontId="4" fillId="0" borderId="1" xfId="0" applyFont="1" applyBorder="1" applyAlignment="1"/>
    <xf numFmtId="0" fontId="4" fillId="0" borderId="3" xfId="0" applyFont="1" applyBorder="1" applyAlignment="1"/>
    <xf numFmtId="0" fontId="4" fillId="0" borderId="4" xfId="0" applyFont="1" applyBorder="1" applyAlignment="1"/>
    <xf numFmtId="0" fontId="1" fillId="6" borderId="1" xfId="0" applyFont="1" applyFill="1" applyBorder="1" applyAlignment="1">
      <alignment horizontal="center" vertical="center"/>
    </xf>
    <xf numFmtId="0" fontId="1" fillId="0" borderId="1" xfId="0" applyFont="1" applyBorder="1" applyAlignment="1" applyProtection="1">
      <alignment horizontal="center" vertical="center"/>
    </xf>
    <xf numFmtId="0" fontId="1" fillId="0" borderId="5" xfId="0" applyFont="1" applyBorder="1" applyAlignment="1" applyProtection="1">
      <alignment horizontal="center" vertical="center"/>
    </xf>
    <xf numFmtId="0" fontId="1" fillId="0" borderId="6" xfId="0" applyFont="1" applyBorder="1" applyAlignment="1" applyProtection="1">
      <alignment horizontal="center" vertical="center"/>
    </xf>
    <xf numFmtId="0" fontId="1" fillId="0" borderId="7" xfId="0" applyFont="1" applyBorder="1" applyAlignment="1" applyProtection="1">
      <alignment horizontal="center" vertical="center"/>
    </xf>
    <xf numFmtId="0" fontId="1" fillId="0" borderId="5" xfId="0" applyFont="1" applyFill="1" applyBorder="1" applyAlignment="1" applyProtection="1">
      <alignment horizontal="center" wrapText="1"/>
    </xf>
    <xf numFmtId="0" fontId="1" fillId="0" borderId="6" xfId="0" applyFont="1" applyFill="1" applyBorder="1" applyAlignment="1" applyProtection="1">
      <alignment horizontal="center" wrapText="1"/>
    </xf>
    <xf numFmtId="0" fontId="1" fillId="0" borderId="7" xfId="0" applyFont="1" applyFill="1" applyBorder="1" applyAlignment="1" applyProtection="1">
      <alignment horizontal="center" wrapText="1"/>
    </xf>
    <xf numFmtId="0" fontId="1" fillId="0" borderId="5" xfId="0" applyFont="1" applyBorder="1" applyAlignment="1" applyProtection="1">
      <alignment horizontal="center" vertical="center" wrapText="1"/>
    </xf>
    <xf numFmtId="0" fontId="1" fillId="0" borderId="6" xfId="0" applyFont="1" applyBorder="1" applyAlignment="1" applyProtection="1">
      <alignment horizontal="center" vertical="center" wrapText="1"/>
    </xf>
    <xf numFmtId="0" fontId="1" fillId="0" borderId="7" xfId="0" applyFont="1" applyBorder="1" applyAlignment="1" applyProtection="1">
      <alignment horizontal="center" vertical="center" wrapText="1"/>
    </xf>
    <xf numFmtId="0" fontId="2" fillId="0" borderId="2" xfId="0" applyFont="1" applyBorder="1" applyAlignment="1" applyProtection="1"/>
    <xf numFmtId="0" fontId="2" fillId="0" borderId="1" xfId="0" applyFont="1" applyBorder="1" applyAlignment="1" applyProtection="1"/>
    <xf numFmtId="0" fontId="2" fillId="2" borderId="2" xfId="0" applyFont="1" applyFill="1" applyBorder="1" applyAlignment="1" applyProtection="1"/>
    <xf numFmtId="0" fontId="4" fillId="2" borderId="1" xfId="0" applyFont="1" applyFill="1" applyBorder="1" applyAlignment="1" applyProtection="1"/>
    <xf numFmtId="0" fontId="4" fillId="2" borderId="3" xfId="0" applyFont="1" applyFill="1" applyBorder="1" applyAlignment="1" applyProtection="1"/>
    <xf numFmtId="0" fontId="4" fillId="2" borderId="4" xfId="0" applyFont="1" applyFill="1" applyBorder="1" applyAlignment="1" applyProtection="1"/>
    <xf numFmtId="0" fontId="4" fillId="0" borderId="1" xfId="0" applyFont="1" applyBorder="1" applyAlignment="1" applyProtection="1"/>
    <xf numFmtId="0" fontId="4" fillId="0" borderId="3" xfId="0" applyFont="1" applyBorder="1" applyAlignment="1" applyProtection="1"/>
    <xf numFmtId="0" fontId="4" fillId="0" borderId="4" xfId="0" applyFont="1" applyBorder="1" applyAlignment="1" applyProtection="1"/>
    <xf numFmtId="0" fontId="2" fillId="0" borderId="3" xfId="0" applyFont="1" applyBorder="1" applyAlignment="1"/>
    <xf numFmtId="0" fontId="4" fillId="0" borderId="11" xfId="0" applyFont="1" applyBorder="1" applyAlignment="1"/>
    <xf numFmtId="0" fontId="2" fillId="3" borderId="2" xfId="0" applyFont="1" applyFill="1" applyBorder="1" applyAlignment="1"/>
    <xf numFmtId="0" fontId="4" fillId="3" borderId="1" xfId="0" applyFont="1" applyFill="1" applyBorder="1" applyAlignment="1"/>
    <xf numFmtId="0" fontId="4" fillId="3" borderId="3" xfId="0" applyFont="1" applyFill="1" applyBorder="1" applyAlignment="1"/>
    <xf numFmtId="0" fontId="4" fillId="3" borderId="4" xfId="0" applyFont="1" applyFill="1" applyBorder="1" applyAlignment="1"/>
    <xf numFmtId="0" fontId="0" fillId="0" borderId="1" xfId="0" applyBorder="1" applyAlignment="1">
      <alignment vertical="center" wrapText="1"/>
    </xf>
    <xf numFmtId="0" fontId="0" fillId="7" borderId="5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14" fillId="7" borderId="5" xfId="0" applyFont="1" applyFill="1" applyBorder="1" applyAlignment="1">
      <alignment horizontal="center" vertical="center"/>
    </xf>
    <xf numFmtId="0" fontId="14" fillId="7" borderId="6" xfId="0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0" borderId="1" xfId="0" applyFont="1" applyBorder="1" applyAlignment="1" applyProtection="1">
      <alignment horizontal="center" vertical="center" wrapText="1"/>
    </xf>
    <xf numFmtId="0" fontId="2" fillId="0" borderId="2" xfId="0" applyFont="1" applyBorder="1" applyAlignment="1" applyProtection="1">
      <alignment wrapText="1"/>
    </xf>
    <xf numFmtId="0" fontId="2" fillId="0" borderId="1" xfId="0" applyFont="1" applyBorder="1" applyAlignment="1" applyProtection="1">
      <alignment wrapText="1"/>
    </xf>
    <xf numFmtId="0" fontId="2" fillId="2" borderId="2" xfId="0" applyFont="1" applyFill="1" applyBorder="1" applyAlignment="1" applyProtection="1">
      <alignment wrapText="1"/>
    </xf>
    <xf numFmtId="0" fontId="12" fillId="2" borderId="1" xfId="0" applyFont="1" applyFill="1" applyBorder="1" applyAlignment="1" applyProtection="1">
      <alignment wrapText="1"/>
    </xf>
    <xf numFmtId="0" fontId="12" fillId="2" borderId="3" xfId="0" applyFont="1" applyFill="1" applyBorder="1" applyAlignment="1" applyProtection="1">
      <alignment wrapText="1"/>
    </xf>
    <xf numFmtId="0" fontId="12" fillId="2" borderId="4" xfId="0" applyFont="1" applyFill="1" applyBorder="1" applyAlignment="1" applyProtection="1">
      <alignment wrapText="1"/>
    </xf>
    <xf numFmtId="0" fontId="12" fillId="0" borderId="1" xfId="0" applyFont="1" applyBorder="1" applyAlignment="1" applyProtection="1">
      <alignment wrapText="1"/>
    </xf>
    <xf numFmtId="0" fontId="12" fillId="0" borderId="3" xfId="0" applyFont="1" applyBorder="1" applyAlignment="1" applyProtection="1">
      <alignment wrapText="1"/>
    </xf>
    <xf numFmtId="0" fontId="12" fillId="0" borderId="4" xfId="0" applyFont="1" applyBorder="1" applyAlignment="1" applyProtection="1">
      <alignment wrapText="1"/>
    </xf>
    <xf numFmtId="0" fontId="12" fillId="2" borderId="1" xfId="0" applyFont="1" applyFill="1" applyBorder="1" applyAlignment="1">
      <alignment wrapText="1"/>
    </xf>
    <xf numFmtId="0" fontId="12" fillId="2" borderId="3" xfId="0" applyFont="1" applyFill="1" applyBorder="1" applyAlignment="1">
      <alignment wrapText="1"/>
    </xf>
    <xf numFmtId="0" fontId="12" fillId="2" borderId="4" xfId="0" applyFont="1" applyFill="1" applyBorder="1" applyAlignment="1">
      <alignment wrapText="1"/>
    </xf>
    <xf numFmtId="0" fontId="12" fillId="0" borderId="1" xfId="0" applyFont="1" applyBorder="1" applyAlignment="1">
      <alignment wrapText="1"/>
    </xf>
    <xf numFmtId="0" fontId="12" fillId="0" borderId="3" xfId="0" applyFont="1" applyBorder="1" applyAlignment="1">
      <alignment wrapText="1"/>
    </xf>
    <xf numFmtId="0" fontId="12" fillId="0" borderId="4" xfId="0" applyFont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9" fillId="0" borderId="11" xfId="0" applyFont="1" applyBorder="1" applyAlignment="1"/>
    <xf numFmtId="0" fontId="9" fillId="3" borderId="1" xfId="0" applyFont="1" applyFill="1" applyBorder="1" applyAlignment="1">
      <alignment wrapText="1"/>
    </xf>
    <xf numFmtId="0" fontId="9" fillId="3" borderId="1" xfId="0" applyFont="1" applyFill="1" applyBorder="1" applyAlignment="1"/>
    <xf numFmtId="0" fontId="9" fillId="3" borderId="3" xfId="0" applyFont="1" applyFill="1" applyBorder="1" applyAlignment="1"/>
    <xf numFmtId="0" fontId="9" fillId="3" borderId="4" xfId="0" applyFont="1" applyFill="1" applyBorder="1" applyAlignment="1"/>
    <xf numFmtId="0" fontId="9" fillId="0" borderId="1" xfId="0" applyFont="1" applyBorder="1" applyAlignment="1">
      <alignment wrapText="1"/>
    </xf>
    <xf numFmtId="0" fontId="9" fillId="0" borderId="1" xfId="0" applyFont="1" applyBorder="1" applyAlignment="1"/>
    <xf numFmtId="0" fontId="9" fillId="0" borderId="3" xfId="0" applyFont="1" applyBorder="1" applyAlignment="1"/>
    <xf numFmtId="0" fontId="9" fillId="0" borderId="4" xfId="0" applyFont="1" applyBorder="1" applyAlignment="1"/>
    <xf numFmtId="0" fontId="5" fillId="4" borderId="5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" fillId="0" borderId="8" xfId="0" applyFont="1" applyBorder="1" applyAlignment="1"/>
    <xf numFmtId="0" fontId="2" fillId="0" borderId="11" xfId="0" applyFont="1" applyBorder="1" applyAlignment="1"/>
    <xf numFmtId="0" fontId="2" fillId="3" borderId="8" xfId="0" applyFont="1" applyFill="1" applyBorder="1" applyAlignment="1"/>
    <xf numFmtId="0" fontId="2" fillId="3" borderId="9" xfId="0" applyFont="1" applyFill="1" applyBorder="1" applyAlignment="1"/>
    <xf numFmtId="0" fontId="2" fillId="3" borderId="10" xfId="0" applyFont="1" applyFill="1" applyBorder="1" applyAlignment="1"/>
    <xf numFmtId="0" fontId="2" fillId="0" borderId="9" xfId="0" applyFont="1" applyBorder="1" applyAlignment="1"/>
    <xf numFmtId="0" fontId="2" fillId="0" borderId="10" xfId="0" applyFont="1" applyBorder="1" applyAlignment="1"/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</cellXfs>
  <cellStyles count="2">
    <cellStyle name="常规" xfId="0" builtinId="0"/>
    <cellStyle name="好 2 4" xfId="1"/>
  </cellStyles>
  <dxfs count="72"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  <dxf>
      <fill>
        <patternFill patternType="solid">
          <fgColor indexed="10"/>
          <bgColor indexed="25"/>
        </patternFill>
      </fill>
    </dxf>
    <dxf>
      <fill>
        <patternFill patternType="solid">
          <fgColor indexed="10"/>
          <bgColor indexed="11"/>
        </patternFill>
      </fill>
    </dxf>
    <dxf>
      <fill>
        <patternFill patternType="solid">
          <fgColor indexed="10"/>
          <bgColor indexed="2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3.xml"/><Relationship Id="rId68" Type="http://schemas.openxmlformats.org/officeDocument/2006/relationships/externalLink" Target="externalLinks/externalLink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14.xml"/><Relationship Id="rId79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4.xml"/><Relationship Id="rId69" Type="http://schemas.openxmlformats.org/officeDocument/2006/relationships/externalLink" Target="externalLinks/externalLink9.xml"/><Relationship Id="rId77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2.xml"/><Relationship Id="rId80" Type="http://schemas.openxmlformats.org/officeDocument/2006/relationships/externalLink" Target="externalLinks/externalLink2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70" Type="http://schemas.openxmlformats.org/officeDocument/2006/relationships/externalLink" Target="externalLinks/externalLink10.xml"/><Relationship Id="rId75" Type="http://schemas.openxmlformats.org/officeDocument/2006/relationships/externalLink" Target="externalLinks/externalLink1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5.xml"/><Relationship Id="rId73" Type="http://schemas.openxmlformats.org/officeDocument/2006/relationships/externalLink" Target="externalLinks/externalLink13.xml"/><Relationship Id="rId78" Type="http://schemas.openxmlformats.org/officeDocument/2006/relationships/externalLink" Target="externalLinks/externalLink1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11" Type="http://schemas.openxmlformats.org/officeDocument/2006/relationships/image" Target="../media/image11.png"/><Relationship Id="rId5" Type="http://schemas.openxmlformats.org/officeDocument/2006/relationships/image" Target="../media/image8.png"/><Relationship Id="rId10" Type="http://schemas.openxmlformats.org/officeDocument/2006/relationships/image" Target="../media/image6.png"/><Relationship Id="rId4" Type="http://schemas.openxmlformats.org/officeDocument/2006/relationships/image" Target="../media/image2.png"/><Relationship Id="rId9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8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11" Type="http://schemas.openxmlformats.org/officeDocument/2006/relationships/image" Target="../media/image16.png"/><Relationship Id="rId5" Type="http://schemas.openxmlformats.org/officeDocument/2006/relationships/image" Target="../media/image8.png"/><Relationship Id="rId10" Type="http://schemas.openxmlformats.org/officeDocument/2006/relationships/image" Target="../media/image15.png"/><Relationship Id="rId4" Type="http://schemas.openxmlformats.org/officeDocument/2006/relationships/image" Target="../media/image2.png"/><Relationship Id="rId9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12" Type="http://schemas.openxmlformats.org/officeDocument/2006/relationships/image" Target="../media/image22.png"/><Relationship Id="rId2" Type="http://schemas.openxmlformats.org/officeDocument/2006/relationships/image" Target="../media/image2.png"/><Relationship Id="rId16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1.png"/><Relationship Id="rId5" Type="http://schemas.openxmlformats.org/officeDocument/2006/relationships/image" Target="../media/image5.png"/><Relationship Id="rId15" Type="http://schemas.openxmlformats.org/officeDocument/2006/relationships/image" Target="../media/image23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Relationship Id="rId14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3.png"/><Relationship Id="rId18" Type="http://schemas.openxmlformats.org/officeDocument/2006/relationships/image" Target="../media/image15.png"/><Relationship Id="rId3" Type="http://schemas.openxmlformats.org/officeDocument/2006/relationships/image" Target="../media/image26.png"/><Relationship Id="rId21" Type="http://schemas.openxmlformats.org/officeDocument/2006/relationships/image" Target="../media/image18.png"/><Relationship Id="rId7" Type="http://schemas.openxmlformats.org/officeDocument/2006/relationships/image" Target="../media/image28.png"/><Relationship Id="rId12" Type="http://schemas.openxmlformats.org/officeDocument/2006/relationships/image" Target="../media/image32.png"/><Relationship Id="rId17" Type="http://schemas.openxmlformats.org/officeDocument/2006/relationships/image" Target="../media/image14.png"/><Relationship Id="rId25" Type="http://schemas.openxmlformats.org/officeDocument/2006/relationships/image" Target="../media/image40.png"/><Relationship Id="rId2" Type="http://schemas.openxmlformats.org/officeDocument/2006/relationships/image" Target="../media/image7.png"/><Relationship Id="rId16" Type="http://schemas.openxmlformats.org/officeDocument/2006/relationships/image" Target="../media/image36.png"/><Relationship Id="rId20" Type="http://schemas.openxmlformats.org/officeDocument/2006/relationships/image" Target="../media/image17.png"/><Relationship Id="rId1" Type="http://schemas.openxmlformats.org/officeDocument/2006/relationships/image" Target="../media/image25.png"/><Relationship Id="rId6" Type="http://schemas.openxmlformats.org/officeDocument/2006/relationships/image" Target="../media/image9.png"/><Relationship Id="rId11" Type="http://schemas.openxmlformats.org/officeDocument/2006/relationships/image" Target="../media/image31.png"/><Relationship Id="rId24" Type="http://schemas.openxmlformats.org/officeDocument/2006/relationships/image" Target="../media/image39.png"/><Relationship Id="rId5" Type="http://schemas.openxmlformats.org/officeDocument/2006/relationships/image" Target="../media/image8.png"/><Relationship Id="rId15" Type="http://schemas.openxmlformats.org/officeDocument/2006/relationships/image" Target="../media/image35.png"/><Relationship Id="rId23" Type="http://schemas.openxmlformats.org/officeDocument/2006/relationships/image" Target="../media/image38.png"/><Relationship Id="rId10" Type="http://schemas.openxmlformats.org/officeDocument/2006/relationships/image" Target="../media/image10.png"/><Relationship Id="rId19" Type="http://schemas.openxmlformats.org/officeDocument/2006/relationships/image" Target="../media/image16.png"/><Relationship Id="rId4" Type="http://schemas.openxmlformats.org/officeDocument/2006/relationships/image" Target="../media/image27.png"/><Relationship Id="rId9" Type="http://schemas.openxmlformats.org/officeDocument/2006/relationships/image" Target="../media/image30.png"/><Relationship Id="rId14" Type="http://schemas.openxmlformats.org/officeDocument/2006/relationships/image" Target="../media/image34.png"/><Relationship Id="rId22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8.png"/><Relationship Id="rId4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12" Type="http://schemas.openxmlformats.org/officeDocument/2006/relationships/image" Target="../media/image2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1.png"/><Relationship Id="rId5" Type="http://schemas.openxmlformats.org/officeDocument/2006/relationships/image" Target="../media/image5.png"/><Relationship Id="rId15" Type="http://schemas.openxmlformats.org/officeDocument/2006/relationships/image" Target="../media/image43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Relationship Id="rId14" Type="http://schemas.openxmlformats.org/officeDocument/2006/relationships/image" Target="../media/image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12" Type="http://schemas.openxmlformats.org/officeDocument/2006/relationships/image" Target="../media/image2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1.png"/><Relationship Id="rId5" Type="http://schemas.openxmlformats.org/officeDocument/2006/relationships/image" Target="../media/image5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Relationship Id="rId14" Type="http://schemas.openxmlformats.org/officeDocument/2006/relationships/image" Target="../media/image9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0.png"/><Relationship Id="rId3" Type="http://schemas.openxmlformats.org/officeDocument/2006/relationships/image" Target="../media/image27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7.png"/><Relationship Id="rId16" Type="http://schemas.openxmlformats.org/officeDocument/2006/relationships/image" Target="../media/image18.png"/><Relationship Id="rId1" Type="http://schemas.openxmlformats.org/officeDocument/2006/relationships/image" Target="../media/image25.png"/><Relationship Id="rId6" Type="http://schemas.openxmlformats.org/officeDocument/2006/relationships/image" Target="../media/image35.png"/><Relationship Id="rId11" Type="http://schemas.openxmlformats.org/officeDocument/2006/relationships/image" Target="../media/image14.png"/><Relationship Id="rId5" Type="http://schemas.openxmlformats.org/officeDocument/2006/relationships/image" Target="../media/image9.png"/><Relationship Id="rId15" Type="http://schemas.openxmlformats.org/officeDocument/2006/relationships/image" Target="../media/image17.png"/><Relationship Id="rId10" Type="http://schemas.openxmlformats.org/officeDocument/2006/relationships/image" Target="../media/image45.png"/><Relationship Id="rId4" Type="http://schemas.openxmlformats.org/officeDocument/2006/relationships/image" Target="../media/image8.png"/><Relationship Id="rId9" Type="http://schemas.openxmlformats.org/officeDocument/2006/relationships/image" Target="../media/image44.png"/><Relationship Id="rId14" Type="http://schemas.openxmlformats.org/officeDocument/2006/relationships/image" Target="../media/image16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46.png"/><Relationship Id="rId4" Type="http://schemas.openxmlformats.org/officeDocument/2006/relationships/image" Target="../media/image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4" Type="http://schemas.openxmlformats.org/officeDocument/2006/relationships/image" Target="../media/image47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5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16</xdr:row>
      <xdr:rowOff>285750</xdr:rowOff>
    </xdr:to>
    <xdr:pic>
      <xdr:nvPicPr>
        <xdr:cNvPr id="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0" y="2933700"/>
          <a:ext cx="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16</xdr:row>
      <xdr:rowOff>285750</xdr:rowOff>
    </xdr:to>
    <xdr:pic>
      <xdr:nvPicPr>
        <xdr:cNvPr id="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0" y="2933700"/>
          <a:ext cx="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16</xdr:row>
      <xdr:rowOff>285750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39450" y="2933700"/>
          <a:ext cx="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16</xdr:row>
      <xdr:rowOff>285750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29900" y="2933700"/>
          <a:ext cx="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12</xdr:row>
      <xdr:rowOff>266700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0" y="377190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0</xdr:colOff>
      <xdr:row>17</xdr:row>
      <xdr:rowOff>171450</xdr:rowOff>
    </xdr:to>
    <xdr:pic>
      <xdr:nvPicPr>
        <xdr:cNvPr id="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0" y="4610100"/>
          <a:ext cx="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0</xdr:colOff>
      <xdr:row>17</xdr:row>
      <xdr:rowOff>171450</xdr:rowOff>
    </xdr:to>
    <xdr:pic>
      <xdr:nvPicPr>
        <xdr:cNvPr id="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0" y="4610100"/>
          <a:ext cx="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38100</xdr:rowOff>
    </xdr:from>
    <xdr:to>
      <xdr:col>10</xdr:col>
      <xdr:colOff>0</xdr:colOff>
      <xdr:row>10</xdr:row>
      <xdr:rowOff>685800</xdr:rowOff>
    </xdr:to>
    <xdr:pic>
      <xdr:nvPicPr>
        <xdr:cNvPr id="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0" y="29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590550</xdr:rowOff>
    </xdr:to>
    <xdr:pic>
      <xdr:nvPicPr>
        <xdr:cNvPr id="1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44225" y="3162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13</xdr:row>
      <xdr:rowOff>0</xdr:rowOff>
    </xdr:from>
    <xdr:to>
      <xdr:col>9</xdr:col>
      <xdr:colOff>1619250</xdr:colOff>
      <xdr:row>17</xdr:row>
      <xdr:rowOff>171450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39450" y="4610100"/>
          <a:ext cx="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13</xdr:row>
      <xdr:rowOff>0</xdr:rowOff>
    </xdr:from>
    <xdr:to>
      <xdr:col>9</xdr:col>
      <xdr:colOff>1409700</xdr:colOff>
      <xdr:row>17</xdr:row>
      <xdr:rowOff>171450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29900" y="4610100"/>
          <a:ext cx="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24</xdr:row>
      <xdr:rowOff>0</xdr:rowOff>
    </xdr:from>
    <xdr:to>
      <xdr:col>9</xdr:col>
      <xdr:colOff>1085850</xdr:colOff>
      <xdr:row>24</xdr:row>
      <xdr:rowOff>171450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306050" y="11106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0</xdr:colOff>
      <xdr:row>28</xdr:row>
      <xdr:rowOff>19050</xdr:rowOff>
    </xdr:to>
    <xdr:pic>
      <xdr:nvPicPr>
        <xdr:cNvPr id="1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0" y="11106150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0</xdr:colOff>
      <xdr:row>24</xdr:row>
      <xdr:rowOff>133350</xdr:rowOff>
    </xdr:to>
    <xdr:pic>
      <xdr:nvPicPr>
        <xdr:cNvPr id="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0" y="1110615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24</xdr:row>
      <xdr:rowOff>0</xdr:rowOff>
    </xdr:from>
    <xdr:to>
      <xdr:col>9</xdr:col>
      <xdr:colOff>1724025</xdr:colOff>
      <xdr:row>24</xdr:row>
      <xdr:rowOff>0</xdr:rowOff>
    </xdr:to>
    <xdr:pic>
      <xdr:nvPicPr>
        <xdr:cNvPr id="1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44225" y="111061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24</xdr:row>
      <xdr:rowOff>0</xdr:rowOff>
    </xdr:from>
    <xdr:to>
      <xdr:col>9</xdr:col>
      <xdr:colOff>1581150</xdr:colOff>
      <xdr:row>24</xdr:row>
      <xdr:rowOff>0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01350" y="111061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11</xdr:row>
      <xdr:rowOff>133350</xdr:rowOff>
    </xdr:from>
    <xdr:to>
      <xdr:col>10</xdr:col>
      <xdr:colOff>0</xdr:colOff>
      <xdr:row>12</xdr:row>
      <xdr:rowOff>95250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3725" y="2647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31</xdr:row>
      <xdr:rowOff>0</xdr:rowOff>
    </xdr:from>
    <xdr:to>
      <xdr:col>8</xdr:col>
      <xdr:colOff>685800</xdr:colOff>
      <xdr:row>31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96125" y="84391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372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0</xdr:colOff>
      <xdr:row>31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37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32</xdr:row>
      <xdr:rowOff>0</xdr:rowOff>
    </xdr:from>
    <xdr:to>
      <xdr:col>9</xdr:col>
      <xdr:colOff>1085850</xdr:colOff>
      <xdr:row>32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06025" y="10887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0</xdr:colOff>
      <xdr:row>31</xdr:row>
      <xdr:rowOff>133350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3725" y="843915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0</xdr:colOff>
      <xdr:row>31</xdr:row>
      <xdr:rowOff>123825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3725" y="84391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44200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31</xdr:row>
      <xdr:rowOff>0</xdr:rowOff>
    </xdr:from>
    <xdr:to>
      <xdr:col>8</xdr:col>
      <xdr:colOff>685800</xdr:colOff>
      <xdr:row>31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96125" y="84391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18</xdr:row>
      <xdr:rowOff>228600</xdr:rowOff>
    </xdr:from>
    <xdr:to>
      <xdr:col>9</xdr:col>
      <xdr:colOff>1724025</xdr:colOff>
      <xdr:row>18</xdr:row>
      <xdr:rowOff>400050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44200" y="4476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2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2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2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2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2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2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2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2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3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3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3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3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3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3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4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4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4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4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4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4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8439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31</xdr:row>
      <xdr:rowOff>38100</xdr:rowOff>
    </xdr:from>
    <xdr:to>
      <xdr:col>10</xdr:col>
      <xdr:colOff>0</xdr:colOff>
      <xdr:row>32</xdr:row>
      <xdr:rowOff>0</xdr:rowOff>
    </xdr:to>
    <xdr:pic>
      <xdr:nvPicPr>
        <xdr:cNvPr id="46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3725" y="8477250"/>
          <a:ext cx="0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31</xdr:row>
      <xdr:rowOff>228600</xdr:rowOff>
    </xdr:from>
    <xdr:to>
      <xdr:col>9</xdr:col>
      <xdr:colOff>1724025</xdr:colOff>
      <xdr:row>32</xdr:row>
      <xdr:rowOff>0</xdr:rowOff>
    </xdr:to>
    <xdr:pic>
      <xdr:nvPicPr>
        <xdr:cNvPr id="4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44200" y="8667750"/>
          <a:ext cx="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31</xdr:row>
      <xdr:rowOff>200025</xdr:rowOff>
    </xdr:from>
    <xdr:to>
      <xdr:col>9</xdr:col>
      <xdr:colOff>1581150</xdr:colOff>
      <xdr:row>32</xdr:row>
      <xdr:rowOff>0</xdr:rowOff>
    </xdr:to>
    <xdr:pic>
      <xdr:nvPicPr>
        <xdr:cNvPr id="4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01325" y="8639175"/>
          <a:ext cx="0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24</xdr:row>
      <xdr:rowOff>0</xdr:rowOff>
    </xdr:from>
    <xdr:to>
      <xdr:col>9</xdr:col>
      <xdr:colOff>1724025</xdr:colOff>
      <xdr:row>24</xdr:row>
      <xdr:rowOff>209550</xdr:rowOff>
    </xdr:to>
    <xdr:pic>
      <xdr:nvPicPr>
        <xdr:cNvPr id="4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44200" y="643890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24</xdr:row>
      <xdr:rowOff>0</xdr:rowOff>
    </xdr:from>
    <xdr:to>
      <xdr:col>10</xdr:col>
      <xdr:colOff>0</xdr:colOff>
      <xdr:row>24</xdr:row>
      <xdr:rowOff>171450</xdr:rowOff>
    </xdr:to>
    <xdr:pic>
      <xdr:nvPicPr>
        <xdr:cNvPr id="50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3725" y="6438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24</xdr:row>
      <xdr:rowOff>66675</xdr:rowOff>
    </xdr:from>
    <xdr:to>
      <xdr:col>10</xdr:col>
      <xdr:colOff>0</xdr:colOff>
      <xdr:row>24</xdr:row>
      <xdr:rowOff>171450</xdr:rowOff>
    </xdr:to>
    <xdr:pic>
      <xdr:nvPicPr>
        <xdr:cNvPr id="51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3725" y="6505575"/>
          <a:ext cx="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11</xdr:row>
      <xdr:rowOff>514350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72875" y="335280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0</xdr:colOff>
      <xdr:row>15</xdr:row>
      <xdr:rowOff>209550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72875" y="3981450"/>
          <a:ext cx="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0</xdr:colOff>
      <xdr:row>15</xdr:row>
      <xdr:rowOff>209550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72875" y="3981450"/>
          <a:ext cx="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38100</xdr:rowOff>
    </xdr:from>
    <xdr:to>
      <xdr:col>10</xdr:col>
      <xdr:colOff>0</xdr:colOff>
      <xdr:row>10</xdr:row>
      <xdr:rowOff>647700</xdr:rowOff>
    </xdr:to>
    <xdr:pic>
      <xdr:nvPicPr>
        <xdr:cNvPr id="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72875" y="25527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571500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87100" y="274320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12</xdr:row>
      <xdr:rowOff>0</xdr:rowOff>
    </xdr:from>
    <xdr:to>
      <xdr:col>9</xdr:col>
      <xdr:colOff>1619250</xdr:colOff>
      <xdr:row>15</xdr:row>
      <xdr:rowOff>209550</xdr:rowOff>
    </xdr:to>
    <xdr:pic>
      <xdr:nvPicPr>
        <xdr:cNvPr id="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82325" y="3981450"/>
          <a:ext cx="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12</xdr:row>
      <xdr:rowOff>0</xdr:rowOff>
    </xdr:from>
    <xdr:to>
      <xdr:col>9</xdr:col>
      <xdr:colOff>1409700</xdr:colOff>
      <xdr:row>15</xdr:row>
      <xdr:rowOff>209550</xdr:rowOff>
    </xdr:to>
    <xdr:pic>
      <xdr:nvPicPr>
        <xdr:cNvPr id="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72775" y="3981450"/>
          <a:ext cx="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0</xdr:colOff>
      <xdr:row>25</xdr:row>
      <xdr:rowOff>361950</xdr:rowOff>
    </xdr:to>
    <xdr:pic>
      <xdr:nvPicPr>
        <xdr:cNvPr id="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72875" y="11734800"/>
          <a:ext cx="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0</xdr:colOff>
      <xdr:row>48</xdr:row>
      <xdr:rowOff>85725</xdr:rowOff>
    </xdr:to>
    <xdr:pic>
      <xdr:nvPicPr>
        <xdr:cNvPr id="1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72875" y="12363450"/>
          <a:ext cx="0" cy="595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0</xdr:colOff>
      <xdr:row>48</xdr:row>
      <xdr:rowOff>123825</xdr:rowOff>
    </xdr:to>
    <xdr:pic>
      <xdr:nvPicPr>
        <xdr:cNvPr id="1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72875" y="12363450"/>
          <a:ext cx="0" cy="599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23</xdr:row>
      <xdr:rowOff>38100</xdr:rowOff>
    </xdr:from>
    <xdr:to>
      <xdr:col>10</xdr:col>
      <xdr:colOff>0</xdr:colOff>
      <xdr:row>25</xdr:row>
      <xdr:rowOff>304800</xdr:rowOff>
    </xdr:to>
    <xdr:pic>
      <xdr:nvPicPr>
        <xdr:cNvPr id="1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72875" y="11353800"/>
          <a:ext cx="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23</xdr:row>
      <xdr:rowOff>228600</xdr:rowOff>
    </xdr:from>
    <xdr:to>
      <xdr:col>9</xdr:col>
      <xdr:colOff>1724025</xdr:colOff>
      <xdr:row>25</xdr:row>
      <xdr:rowOff>85725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87100" y="11544300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48</xdr:row>
      <xdr:rowOff>133350</xdr:rowOff>
    </xdr:to>
    <xdr:pic>
      <xdr:nvPicPr>
        <xdr:cNvPr id="1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82325" y="12363450"/>
          <a:ext cx="0" cy="600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48</xdr:row>
      <xdr:rowOff>171450</xdr:rowOff>
    </xdr:to>
    <xdr:pic>
      <xdr:nvPicPr>
        <xdr:cNvPr id="1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72775" y="12363450"/>
          <a:ext cx="0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34675" y="27432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12</xdr:row>
      <xdr:rowOff>0</xdr:rowOff>
    </xdr:from>
    <xdr:to>
      <xdr:col>9</xdr:col>
      <xdr:colOff>1619250</xdr:colOff>
      <xdr:row>14</xdr:row>
      <xdr:rowOff>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29900" y="4191000"/>
          <a:ext cx="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12</xdr:row>
      <xdr:rowOff>0</xdr:rowOff>
    </xdr:from>
    <xdr:to>
      <xdr:col>9</xdr:col>
      <xdr:colOff>1409700</xdr:colOff>
      <xdr:row>14</xdr:row>
      <xdr:rowOff>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0350" y="4191000"/>
          <a:ext cx="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1743075</xdr:colOff>
      <xdr:row>10</xdr:row>
      <xdr:rowOff>142875</xdr:rowOff>
    </xdr:from>
    <xdr:to>
      <xdr:col>9</xdr:col>
      <xdr:colOff>1743075</xdr:colOff>
      <xdr:row>10</xdr:row>
      <xdr:rowOff>171450</xdr:rowOff>
    </xdr:to>
    <xdr:pic>
      <xdr:nvPicPr>
        <xdr:cNvPr id="5" name="Picture 239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3725" y="265747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12</xdr:row>
      <xdr:rowOff>38100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14600"/>
          <a:ext cx="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28</xdr:row>
      <xdr:rowOff>0</xdr:rowOff>
    </xdr:from>
    <xdr:to>
      <xdr:col>8</xdr:col>
      <xdr:colOff>685800</xdr:colOff>
      <xdr:row>28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24750" y="72771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7277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7277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0</xdr:colOff>
      <xdr:row>11</xdr:row>
      <xdr:rowOff>76200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82350" y="2352675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0</xdr:colOff>
      <xdr:row>28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82350" y="7277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47</xdr:row>
      <xdr:rowOff>0</xdr:rowOff>
    </xdr:from>
    <xdr:to>
      <xdr:col>9</xdr:col>
      <xdr:colOff>1085850</xdr:colOff>
      <xdr:row>47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3465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70675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70675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27</xdr:row>
      <xdr:rowOff>38100</xdr:rowOff>
    </xdr:from>
    <xdr:to>
      <xdr:col>10</xdr:col>
      <xdr:colOff>0</xdr:colOff>
      <xdr:row>27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82350" y="710565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27</xdr:row>
      <xdr:rowOff>47625</xdr:rowOff>
    </xdr:from>
    <xdr:to>
      <xdr:col>10</xdr:col>
      <xdr:colOff>0</xdr:colOff>
      <xdr:row>27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82350" y="71151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7277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7277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7905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7905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41</xdr:row>
      <xdr:rowOff>0</xdr:rowOff>
    </xdr:from>
    <xdr:to>
      <xdr:col>8</xdr:col>
      <xdr:colOff>685800</xdr:colOff>
      <xdr:row>41</xdr:row>
      <xdr:rowOff>0</xdr:rowOff>
    </xdr:to>
    <xdr:pic>
      <xdr:nvPicPr>
        <xdr:cNvPr id="1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24750" y="10401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2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10401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2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10401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40</xdr:row>
      <xdr:rowOff>0</xdr:rowOff>
    </xdr:from>
    <xdr:to>
      <xdr:col>9</xdr:col>
      <xdr:colOff>1619250</xdr:colOff>
      <xdr:row>40</xdr:row>
      <xdr:rowOff>171450</xdr:rowOff>
    </xdr:to>
    <xdr:pic>
      <xdr:nvPicPr>
        <xdr:cNvPr id="2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10191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40</xdr:row>
      <xdr:rowOff>0</xdr:rowOff>
    </xdr:from>
    <xdr:to>
      <xdr:col>9</xdr:col>
      <xdr:colOff>1409700</xdr:colOff>
      <xdr:row>40</xdr:row>
      <xdr:rowOff>171450</xdr:rowOff>
    </xdr:to>
    <xdr:pic>
      <xdr:nvPicPr>
        <xdr:cNvPr id="2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10191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2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10401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2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10401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10610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10610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43</xdr:row>
      <xdr:rowOff>0</xdr:rowOff>
    </xdr:from>
    <xdr:to>
      <xdr:col>9</xdr:col>
      <xdr:colOff>1619250</xdr:colOff>
      <xdr:row>43</xdr:row>
      <xdr:rowOff>171450</xdr:rowOff>
    </xdr:to>
    <xdr:pic>
      <xdr:nvPicPr>
        <xdr:cNvPr id="2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68050" y="108204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43</xdr:row>
      <xdr:rowOff>0</xdr:rowOff>
    </xdr:from>
    <xdr:to>
      <xdr:col>9</xdr:col>
      <xdr:colOff>1409700</xdr:colOff>
      <xdr:row>43</xdr:row>
      <xdr:rowOff>171450</xdr:rowOff>
    </xdr:to>
    <xdr:pic>
      <xdr:nvPicPr>
        <xdr:cNvPr id="2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0" y="108204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24</xdr:row>
      <xdr:rowOff>0</xdr:rowOff>
    </xdr:from>
    <xdr:to>
      <xdr:col>8</xdr:col>
      <xdr:colOff>685800</xdr:colOff>
      <xdr:row>24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74104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7410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7410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24</xdr:row>
      <xdr:rowOff>0</xdr:rowOff>
    </xdr:from>
    <xdr:to>
      <xdr:col>10</xdr:col>
      <xdr:colOff>0</xdr:colOff>
      <xdr:row>24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7410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33</xdr:row>
      <xdr:rowOff>0</xdr:rowOff>
    </xdr:from>
    <xdr:to>
      <xdr:col>9</xdr:col>
      <xdr:colOff>1085850</xdr:colOff>
      <xdr:row>33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01200" y="10229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7200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7200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23</xdr:row>
      <xdr:rowOff>38100</xdr:rowOff>
    </xdr:from>
    <xdr:to>
      <xdr:col>10</xdr:col>
      <xdr:colOff>0</xdr:colOff>
      <xdr:row>23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723900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23</xdr:row>
      <xdr:rowOff>47625</xdr:rowOff>
    </xdr:from>
    <xdr:to>
      <xdr:col>9</xdr:col>
      <xdr:colOff>1962150</xdr:colOff>
      <xdr:row>23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00" y="72485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26</xdr:row>
      <xdr:rowOff>0</xdr:rowOff>
    </xdr:from>
    <xdr:to>
      <xdr:col>8</xdr:col>
      <xdr:colOff>685800</xdr:colOff>
      <xdr:row>26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7962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7962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7962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77533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77533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30</xdr:row>
      <xdr:rowOff>0</xdr:rowOff>
    </xdr:from>
    <xdr:to>
      <xdr:col>8</xdr:col>
      <xdr:colOff>685800</xdr:colOff>
      <xdr:row>30</xdr:row>
      <xdr:rowOff>0</xdr:rowOff>
    </xdr:to>
    <xdr:pic>
      <xdr:nvPicPr>
        <xdr:cNvPr id="2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92011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9201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9201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30</xdr:row>
      <xdr:rowOff>0</xdr:rowOff>
    </xdr:from>
    <xdr:to>
      <xdr:col>10</xdr:col>
      <xdr:colOff>0</xdr:colOff>
      <xdr:row>30</xdr:row>
      <xdr:rowOff>171450</xdr:rowOff>
    </xdr:to>
    <xdr:pic>
      <xdr:nvPicPr>
        <xdr:cNvPr id="2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9201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36</xdr:row>
      <xdr:rowOff>0</xdr:rowOff>
    </xdr:from>
    <xdr:to>
      <xdr:col>9</xdr:col>
      <xdr:colOff>1085850</xdr:colOff>
      <xdr:row>36</xdr:row>
      <xdr:rowOff>171450</xdr:rowOff>
    </xdr:to>
    <xdr:pic>
      <xdr:nvPicPr>
        <xdr:cNvPr id="2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01200" y="10991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8858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8858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29</xdr:row>
      <xdr:rowOff>38100</xdr:rowOff>
    </xdr:from>
    <xdr:to>
      <xdr:col>10</xdr:col>
      <xdr:colOff>0</xdr:colOff>
      <xdr:row>29</xdr:row>
      <xdr:rowOff>171450</xdr:rowOff>
    </xdr:to>
    <xdr:pic>
      <xdr:nvPicPr>
        <xdr:cNvPr id="2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889635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29</xdr:row>
      <xdr:rowOff>47625</xdr:rowOff>
    </xdr:from>
    <xdr:to>
      <xdr:col>9</xdr:col>
      <xdr:colOff>1962150</xdr:colOff>
      <xdr:row>29</xdr:row>
      <xdr:rowOff>171450</xdr:rowOff>
    </xdr:to>
    <xdr:pic>
      <xdr:nvPicPr>
        <xdr:cNvPr id="2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00" y="89058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3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33</xdr:row>
      <xdr:rowOff>0</xdr:rowOff>
    </xdr:from>
    <xdr:to>
      <xdr:col>8</xdr:col>
      <xdr:colOff>685800</xdr:colOff>
      <xdr:row>33</xdr:row>
      <xdr:rowOff>0</xdr:rowOff>
    </xdr:to>
    <xdr:pic>
      <xdr:nvPicPr>
        <xdr:cNvPr id="3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102298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0229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10229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18</xdr:row>
      <xdr:rowOff>209550</xdr:rowOff>
    </xdr:from>
    <xdr:to>
      <xdr:col>9</xdr:col>
      <xdr:colOff>1724025</xdr:colOff>
      <xdr:row>19</xdr:row>
      <xdr:rowOff>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5924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9201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9201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0229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10229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29</xdr:row>
      <xdr:rowOff>0</xdr:rowOff>
    </xdr:from>
    <xdr:to>
      <xdr:col>8</xdr:col>
      <xdr:colOff>685800</xdr:colOff>
      <xdr:row>29</xdr:row>
      <xdr:rowOff>0</xdr:rowOff>
    </xdr:to>
    <xdr:pic>
      <xdr:nvPicPr>
        <xdr:cNvPr id="4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88582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4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8858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4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8858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4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8858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4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8858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4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8858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4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8858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4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32</xdr:row>
      <xdr:rowOff>47625</xdr:rowOff>
    </xdr:from>
    <xdr:to>
      <xdr:col>9</xdr:col>
      <xdr:colOff>1962150</xdr:colOff>
      <xdr:row>32</xdr:row>
      <xdr:rowOff>171450</xdr:rowOff>
    </xdr:to>
    <xdr:pic>
      <xdr:nvPicPr>
        <xdr:cNvPr id="5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00" y="99345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32</xdr:row>
      <xdr:rowOff>0</xdr:rowOff>
    </xdr:from>
    <xdr:to>
      <xdr:col>8</xdr:col>
      <xdr:colOff>685800</xdr:colOff>
      <xdr:row>32</xdr:row>
      <xdr:rowOff>0</xdr:rowOff>
    </xdr:to>
    <xdr:pic>
      <xdr:nvPicPr>
        <xdr:cNvPr id="5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98869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5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5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9886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57150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53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24</xdr:row>
      <xdr:rowOff>0</xdr:rowOff>
    </xdr:from>
    <xdr:to>
      <xdr:col>8</xdr:col>
      <xdr:colOff>685800</xdr:colOff>
      <xdr:row>24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57721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5772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5772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24</xdr:row>
      <xdr:rowOff>0</xdr:rowOff>
    </xdr:from>
    <xdr:to>
      <xdr:col>10</xdr:col>
      <xdr:colOff>0</xdr:colOff>
      <xdr:row>24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5772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73</xdr:row>
      <xdr:rowOff>0</xdr:rowOff>
    </xdr:from>
    <xdr:to>
      <xdr:col>9</xdr:col>
      <xdr:colOff>1085850</xdr:colOff>
      <xdr:row>73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0120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5562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5562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23</xdr:row>
      <xdr:rowOff>38100</xdr:rowOff>
    </xdr:from>
    <xdr:to>
      <xdr:col>10</xdr:col>
      <xdr:colOff>0</xdr:colOff>
      <xdr:row>23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560070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23</xdr:row>
      <xdr:rowOff>47625</xdr:rowOff>
    </xdr:from>
    <xdr:to>
      <xdr:col>9</xdr:col>
      <xdr:colOff>1962150</xdr:colOff>
      <xdr:row>23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00" y="56102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57150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53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28</xdr:row>
      <xdr:rowOff>0</xdr:rowOff>
    </xdr:from>
    <xdr:to>
      <xdr:col>8</xdr:col>
      <xdr:colOff>685800</xdr:colOff>
      <xdr:row>28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68770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6877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6877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6667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6667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57150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53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44</xdr:row>
      <xdr:rowOff>0</xdr:rowOff>
    </xdr:from>
    <xdr:to>
      <xdr:col>8</xdr:col>
      <xdr:colOff>685800</xdr:colOff>
      <xdr:row>44</xdr:row>
      <xdr:rowOff>0</xdr:rowOff>
    </xdr:to>
    <xdr:pic>
      <xdr:nvPicPr>
        <xdr:cNvPr id="2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117919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44</xdr:row>
      <xdr:rowOff>0</xdr:rowOff>
    </xdr:from>
    <xdr:to>
      <xdr:col>10</xdr:col>
      <xdr:colOff>0</xdr:colOff>
      <xdr:row>44</xdr:row>
      <xdr:rowOff>171450</xdr:rowOff>
    </xdr:to>
    <xdr:pic>
      <xdr:nvPicPr>
        <xdr:cNvPr id="2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78</xdr:row>
      <xdr:rowOff>0</xdr:rowOff>
    </xdr:from>
    <xdr:to>
      <xdr:col>9</xdr:col>
      <xdr:colOff>1085850</xdr:colOff>
      <xdr:row>78</xdr:row>
      <xdr:rowOff>171450</xdr:rowOff>
    </xdr:to>
    <xdr:pic>
      <xdr:nvPicPr>
        <xdr:cNvPr id="2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01200" y="22498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2200275</xdr:colOff>
      <xdr:row>44</xdr:row>
      <xdr:rowOff>0</xdr:rowOff>
    </xdr:from>
    <xdr:to>
      <xdr:col>10</xdr:col>
      <xdr:colOff>0</xdr:colOff>
      <xdr:row>44</xdr:row>
      <xdr:rowOff>133350</xdr:rowOff>
    </xdr:to>
    <xdr:pic>
      <xdr:nvPicPr>
        <xdr:cNvPr id="2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15625" y="1179195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44</xdr:row>
      <xdr:rowOff>0</xdr:rowOff>
    </xdr:from>
    <xdr:to>
      <xdr:col>9</xdr:col>
      <xdr:colOff>1962150</xdr:colOff>
      <xdr:row>44</xdr:row>
      <xdr:rowOff>123825</xdr:rowOff>
    </xdr:to>
    <xdr:pic>
      <xdr:nvPicPr>
        <xdr:cNvPr id="2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00" y="117919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57150</xdr:rowOff>
    </xdr:to>
    <xdr:pic>
      <xdr:nvPicPr>
        <xdr:cNvPr id="3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53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73</xdr:row>
      <xdr:rowOff>0</xdr:rowOff>
    </xdr:from>
    <xdr:to>
      <xdr:col>8</xdr:col>
      <xdr:colOff>685800</xdr:colOff>
      <xdr:row>73</xdr:row>
      <xdr:rowOff>0</xdr:rowOff>
    </xdr:to>
    <xdr:pic>
      <xdr:nvPicPr>
        <xdr:cNvPr id="3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21450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73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171450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73</xdr:row>
      <xdr:rowOff>171450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50101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171450</xdr:rowOff>
    </xdr:to>
    <xdr:pic>
      <xdr:nvPicPr>
        <xdr:cNvPr id="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73</xdr:row>
      <xdr:rowOff>171450</xdr:rowOff>
    </xdr:to>
    <xdr:pic>
      <xdr:nvPicPr>
        <xdr:cNvPr id="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44</xdr:row>
      <xdr:rowOff>0</xdr:rowOff>
    </xdr:from>
    <xdr:to>
      <xdr:col>8</xdr:col>
      <xdr:colOff>685800</xdr:colOff>
      <xdr:row>44</xdr:row>
      <xdr:rowOff>0</xdr:rowOff>
    </xdr:to>
    <xdr:pic>
      <xdr:nvPicPr>
        <xdr:cNvPr id="4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117919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4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4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4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4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4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4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117919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171450</xdr:rowOff>
    </xdr:to>
    <xdr:pic>
      <xdr:nvPicPr>
        <xdr:cNvPr id="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73</xdr:row>
      <xdr:rowOff>171450</xdr:rowOff>
    </xdr:to>
    <xdr:pic>
      <xdr:nvPicPr>
        <xdr:cNvPr id="4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73</xdr:row>
      <xdr:rowOff>0</xdr:rowOff>
    </xdr:from>
    <xdr:to>
      <xdr:col>9</xdr:col>
      <xdr:colOff>1962150</xdr:colOff>
      <xdr:row>73</xdr:row>
      <xdr:rowOff>123825</xdr:rowOff>
    </xdr:to>
    <xdr:pic>
      <xdr:nvPicPr>
        <xdr:cNvPr id="5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00" y="2145030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73</xdr:row>
      <xdr:rowOff>0</xdr:rowOff>
    </xdr:from>
    <xdr:to>
      <xdr:col>8</xdr:col>
      <xdr:colOff>685800</xdr:colOff>
      <xdr:row>73</xdr:row>
      <xdr:rowOff>0</xdr:rowOff>
    </xdr:to>
    <xdr:pic>
      <xdr:nvPicPr>
        <xdr:cNvPr id="5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1300" y="21450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171450</xdr:rowOff>
    </xdr:to>
    <xdr:pic>
      <xdr:nvPicPr>
        <xdr:cNvPr id="5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73</xdr:row>
      <xdr:rowOff>171450</xdr:rowOff>
    </xdr:to>
    <xdr:pic>
      <xdr:nvPicPr>
        <xdr:cNvPr id="5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171450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73</xdr:row>
      <xdr:rowOff>171450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171450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73</xdr:row>
      <xdr:rowOff>171450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25050" y="21450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12</xdr:row>
      <xdr:rowOff>57150</xdr:rowOff>
    </xdr:to>
    <xdr:pic>
      <xdr:nvPicPr>
        <xdr:cNvPr id="5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8765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12</xdr:row>
      <xdr:rowOff>57150</xdr:rowOff>
    </xdr:to>
    <xdr:pic>
      <xdr:nvPicPr>
        <xdr:cNvPr id="5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8765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12</xdr:row>
      <xdr:rowOff>57150</xdr:rowOff>
    </xdr:to>
    <xdr:pic>
      <xdr:nvPicPr>
        <xdr:cNvPr id="6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8765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12</xdr:row>
      <xdr:rowOff>57150</xdr:rowOff>
    </xdr:to>
    <xdr:pic>
      <xdr:nvPicPr>
        <xdr:cNvPr id="6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8765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73050" y="2524125"/>
          <a:ext cx="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26</xdr:row>
      <xdr:rowOff>0</xdr:rowOff>
    </xdr:from>
    <xdr:to>
      <xdr:col>8</xdr:col>
      <xdr:colOff>685800</xdr:colOff>
      <xdr:row>26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48750" y="120300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514350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68275" y="12030075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514350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58725" y="12030075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9</xdr:col>
      <xdr:colOff>2905125</xdr:colOff>
      <xdr:row>11</xdr:row>
      <xdr:rowOff>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154150" y="2343150"/>
          <a:ext cx="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26</xdr:row>
      <xdr:rowOff>38100</xdr:rowOff>
    </xdr:from>
    <xdr:to>
      <xdr:col>9</xdr:col>
      <xdr:colOff>2409825</xdr:colOff>
      <xdr:row>27</xdr:row>
      <xdr:rowOff>161925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58850" y="120681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63</xdr:row>
      <xdr:rowOff>0</xdr:rowOff>
    </xdr:from>
    <xdr:to>
      <xdr:col>9</xdr:col>
      <xdr:colOff>1085850</xdr:colOff>
      <xdr:row>63</xdr:row>
      <xdr:rowOff>514350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34875" y="3689985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63</xdr:row>
      <xdr:rowOff>0</xdr:rowOff>
    </xdr:from>
    <xdr:to>
      <xdr:col>9</xdr:col>
      <xdr:colOff>1085850</xdr:colOff>
      <xdr:row>63</xdr:row>
      <xdr:rowOff>514350</xdr:rowOff>
    </xdr:to>
    <xdr:pic>
      <xdr:nvPicPr>
        <xdr:cNvPr id="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34875" y="3689985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67</xdr:row>
      <xdr:rowOff>0</xdr:rowOff>
    </xdr:from>
    <xdr:to>
      <xdr:col>9</xdr:col>
      <xdr:colOff>1085850</xdr:colOff>
      <xdr:row>67</xdr:row>
      <xdr:rowOff>342900</xdr:rowOff>
    </xdr:to>
    <xdr:pic>
      <xdr:nvPicPr>
        <xdr:cNvPr id="1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34875" y="3970020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67</xdr:row>
      <xdr:rowOff>0</xdr:rowOff>
    </xdr:from>
    <xdr:to>
      <xdr:col>9</xdr:col>
      <xdr:colOff>1085850</xdr:colOff>
      <xdr:row>67</xdr:row>
      <xdr:rowOff>342900</xdr:rowOff>
    </xdr:to>
    <xdr:pic>
      <xdr:nvPicPr>
        <xdr:cNvPr id="1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34875" y="3970020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76</xdr:row>
      <xdr:rowOff>0</xdr:rowOff>
    </xdr:from>
    <xdr:to>
      <xdr:col>9</xdr:col>
      <xdr:colOff>1085850</xdr:colOff>
      <xdr:row>76</xdr:row>
      <xdr:rowOff>342900</xdr:rowOff>
    </xdr:to>
    <xdr:pic>
      <xdr:nvPicPr>
        <xdr:cNvPr id="1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34875" y="483298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76</xdr:row>
      <xdr:rowOff>0</xdr:rowOff>
    </xdr:from>
    <xdr:to>
      <xdr:col>9</xdr:col>
      <xdr:colOff>1085850</xdr:colOff>
      <xdr:row>76</xdr:row>
      <xdr:rowOff>342900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34875" y="483298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1790700</xdr:colOff>
      <xdr:row>10</xdr:row>
      <xdr:rowOff>104775</xdr:rowOff>
    </xdr:from>
    <xdr:to>
      <xdr:col>9</xdr:col>
      <xdr:colOff>1790700</xdr:colOff>
      <xdr:row>11</xdr:row>
      <xdr:rowOff>0</xdr:rowOff>
    </xdr:to>
    <xdr:pic>
      <xdr:nvPicPr>
        <xdr:cNvPr id="14" name="Picture 653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9725" y="2400300"/>
          <a:ext cx="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96475" y="2524125"/>
          <a:ext cx="0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23</xdr:row>
      <xdr:rowOff>0</xdr:rowOff>
    </xdr:from>
    <xdr:to>
      <xdr:col>8</xdr:col>
      <xdr:colOff>685800</xdr:colOff>
      <xdr:row>23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76975" y="95535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28</xdr:row>
      <xdr:rowOff>142875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91700" y="9553575"/>
          <a:ext cx="0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28</xdr:row>
      <xdr:rowOff>180975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82150" y="9553575"/>
          <a:ext cx="0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10</xdr:row>
      <xdr:rowOff>47625</xdr:rowOff>
    </xdr:from>
    <xdr:to>
      <xdr:col>10</xdr:col>
      <xdr:colOff>0</xdr:colOff>
      <xdr:row>11</xdr:row>
      <xdr:rowOff>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2275" y="2343150"/>
          <a:ext cx="0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23</xdr:row>
      <xdr:rowOff>0</xdr:rowOff>
    </xdr:from>
    <xdr:to>
      <xdr:col>10</xdr:col>
      <xdr:colOff>0</xdr:colOff>
      <xdr:row>28</xdr:row>
      <xdr:rowOff>400050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2275" y="9553575"/>
          <a:ext cx="0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40</xdr:row>
      <xdr:rowOff>0</xdr:rowOff>
    </xdr:from>
    <xdr:to>
      <xdr:col>9</xdr:col>
      <xdr:colOff>1085850</xdr:colOff>
      <xdr:row>44</xdr:row>
      <xdr:rowOff>809625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258300" y="16887825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91700" y="7172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82150" y="7172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22</xdr:row>
      <xdr:rowOff>38100</xdr:rowOff>
    </xdr:from>
    <xdr:to>
      <xdr:col>10</xdr:col>
      <xdr:colOff>0</xdr:colOff>
      <xdr:row>22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2275" y="721042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22</xdr:row>
      <xdr:rowOff>47625</xdr:rowOff>
    </xdr:from>
    <xdr:to>
      <xdr:col>9</xdr:col>
      <xdr:colOff>1962150</xdr:colOff>
      <xdr:row>22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72199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16</xdr:row>
      <xdr:rowOff>276225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96475" y="2524125"/>
          <a:ext cx="0" cy="415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28</xdr:row>
      <xdr:rowOff>0</xdr:rowOff>
    </xdr:from>
    <xdr:to>
      <xdr:col>8</xdr:col>
      <xdr:colOff>685800</xdr:colOff>
      <xdr:row>28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76975" y="10810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34</xdr:row>
      <xdr:rowOff>561975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91700" y="12277725"/>
          <a:ext cx="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34</xdr:row>
      <xdr:rowOff>600075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82150" y="12277725"/>
          <a:ext cx="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10</xdr:row>
      <xdr:rowOff>47625</xdr:rowOff>
    </xdr:from>
    <xdr:to>
      <xdr:col>10</xdr:col>
      <xdr:colOff>0</xdr:colOff>
      <xdr:row>16</xdr:row>
      <xdr:rowOff>276225</xdr:rowOff>
    </xdr:to>
    <xdr:pic>
      <xdr:nvPicPr>
        <xdr:cNvPr id="1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2275" y="2343150"/>
          <a:ext cx="0" cy="433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28</xdr:row>
      <xdr:rowOff>0</xdr:rowOff>
    </xdr:from>
    <xdr:to>
      <xdr:col>10</xdr:col>
      <xdr:colOff>0</xdr:colOff>
      <xdr:row>29</xdr:row>
      <xdr:rowOff>800100</xdr:rowOff>
    </xdr:to>
    <xdr:pic>
      <xdr:nvPicPr>
        <xdr:cNvPr id="1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2275" y="10810875"/>
          <a:ext cx="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50</xdr:row>
      <xdr:rowOff>0</xdr:rowOff>
    </xdr:from>
    <xdr:to>
      <xdr:col>9</xdr:col>
      <xdr:colOff>1085850</xdr:colOff>
      <xdr:row>53</xdr:row>
      <xdr:rowOff>76200</xdr:rowOff>
    </xdr:to>
    <xdr:pic>
      <xdr:nvPicPr>
        <xdr:cNvPr id="1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258300" y="21812250"/>
          <a:ext cx="0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2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91700" y="10810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2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82150" y="10810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28</xdr:row>
      <xdr:rowOff>38100</xdr:rowOff>
    </xdr:from>
    <xdr:to>
      <xdr:col>10</xdr:col>
      <xdr:colOff>0</xdr:colOff>
      <xdr:row>28</xdr:row>
      <xdr:rowOff>171450</xdr:rowOff>
    </xdr:to>
    <xdr:pic>
      <xdr:nvPicPr>
        <xdr:cNvPr id="22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2275" y="1084897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28</xdr:row>
      <xdr:rowOff>47625</xdr:rowOff>
    </xdr:from>
    <xdr:to>
      <xdr:col>9</xdr:col>
      <xdr:colOff>1962150</xdr:colOff>
      <xdr:row>28</xdr:row>
      <xdr:rowOff>171450</xdr:rowOff>
    </xdr:to>
    <xdr:pic>
      <xdr:nvPicPr>
        <xdr:cNvPr id="2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085850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29</xdr:row>
      <xdr:rowOff>0</xdr:rowOff>
    </xdr:from>
    <xdr:to>
      <xdr:col>10</xdr:col>
      <xdr:colOff>0</xdr:colOff>
      <xdr:row>32</xdr:row>
      <xdr:rowOff>0</xdr:rowOff>
    </xdr:to>
    <xdr:pic>
      <xdr:nvPicPr>
        <xdr:cNvPr id="2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2275" y="11229975"/>
          <a:ext cx="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38100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514600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23</xdr:row>
      <xdr:rowOff>0</xdr:rowOff>
    </xdr:from>
    <xdr:to>
      <xdr:col>8</xdr:col>
      <xdr:colOff>685800</xdr:colOff>
      <xdr:row>23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59626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962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962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23</xdr:row>
      <xdr:rowOff>0</xdr:rowOff>
    </xdr:from>
    <xdr:to>
      <xdr:col>10</xdr:col>
      <xdr:colOff>0</xdr:colOff>
      <xdr:row>23</xdr:row>
      <xdr:rowOff>209550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96265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41</xdr:row>
      <xdr:rowOff>0</xdr:rowOff>
    </xdr:from>
    <xdr:to>
      <xdr:col>9</xdr:col>
      <xdr:colOff>1085850</xdr:colOff>
      <xdr:row>42</xdr:row>
      <xdr:rowOff>76200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123950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753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753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38100</xdr:rowOff>
    </xdr:from>
    <xdr:to>
      <xdr:col>10</xdr:col>
      <xdr:colOff>0</xdr:colOff>
      <xdr:row>22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79120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47625</xdr:rowOff>
    </xdr:from>
    <xdr:to>
      <xdr:col>10</xdr:col>
      <xdr:colOff>0</xdr:colOff>
      <xdr:row>22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8007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42</xdr:row>
      <xdr:rowOff>0</xdr:rowOff>
    </xdr:from>
    <xdr:to>
      <xdr:col>9</xdr:col>
      <xdr:colOff>1085850</xdr:colOff>
      <xdr:row>43</xdr:row>
      <xdr:rowOff>76200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144905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43</xdr:row>
      <xdr:rowOff>0</xdr:rowOff>
    </xdr:from>
    <xdr:to>
      <xdr:col>9</xdr:col>
      <xdr:colOff>1085850</xdr:colOff>
      <xdr:row>44</xdr:row>
      <xdr:rowOff>76200</xdr:rowOff>
    </xdr:to>
    <xdr:pic>
      <xdr:nvPicPr>
        <xdr:cNvPr id="1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165860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44</xdr:row>
      <xdr:rowOff>0</xdr:rowOff>
    </xdr:from>
    <xdr:to>
      <xdr:col>9</xdr:col>
      <xdr:colOff>1085850</xdr:colOff>
      <xdr:row>44</xdr:row>
      <xdr:rowOff>171450</xdr:rowOff>
    </xdr:to>
    <xdr:pic>
      <xdr:nvPicPr>
        <xdr:cNvPr id="1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1868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45</xdr:row>
      <xdr:rowOff>0</xdr:rowOff>
    </xdr:from>
    <xdr:to>
      <xdr:col>9</xdr:col>
      <xdr:colOff>1085850</xdr:colOff>
      <xdr:row>46</xdr:row>
      <xdr:rowOff>76200</xdr:rowOff>
    </xdr:to>
    <xdr:pic>
      <xdr:nvPicPr>
        <xdr:cNvPr id="1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07770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46</xdr:row>
      <xdr:rowOff>0</xdr:rowOff>
    </xdr:from>
    <xdr:to>
      <xdr:col>9</xdr:col>
      <xdr:colOff>1085850</xdr:colOff>
      <xdr:row>47</xdr:row>
      <xdr:rowOff>76200</xdr:rowOff>
    </xdr:to>
    <xdr:pic>
      <xdr:nvPicPr>
        <xdr:cNvPr id="1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28725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47</xdr:row>
      <xdr:rowOff>0</xdr:rowOff>
    </xdr:from>
    <xdr:to>
      <xdr:col>9</xdr:col>
      <xdr:colOff>1085850</xdr:colOff>
      <xdr:row>47</xdr:row>
      <xdr:rowOff>285750</xdr:rowOff>
    </xdr:to>
    <xdr:pic>
      <xdr:nvPicPr>
        <xdr:cNvPr id="1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49680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47</xdr:row>
      <xdr:rowOff>0</xdr:rowOff>
    </xdr:from>
    <xdr:to>
      <xdr:col>9</xdr:col>
      <xdr:colOff>1085850</xdr:colOff>
      <xdr:row>47</xdr:row>
      <xdr:rowOff>285750</xdr:rowOff>
    </xdr:to>
    <xdr:pic>
      <xdr:nvPicPr>
        <xdr:cNvPr id="1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49680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48</xdr:row>
      <xdr:rowOff>0</xdr:rowOff>
    </xdr:from>
    <xdr:to>
      <xdr:col>9</xdr:col>
      <xdr:colOff>1085850</xdr:colOff>
      <xdr:row>48</xdr:row>
      <xdr:rowOff>171450</xdr:rowOff>
    </xdr:to>
    <xdr:pic>
      <xdr:nvPicPr>
        <xdr:cNvPr id="2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839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48</xdr:row>
      <xdr:rowOff>0</xdr:rowOff>
    </xdr:from>
    <xdr:to>
      <xdr:col>9</xdr:col>
      <xdr:colOff>1085850</xdr:colOff>
      <xdr:row>48</xdr:row>
      <xdr:rowOff>171450</xdr:rowOff>
    </xdr:to>
    <xdr:pic>
      <xdr:nvPicPr>
        <xdr:cNvPr id="2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839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49</xdr:row>
      <xdr:rowOff>0</xdr:rowOff>
    </xdr:from>
    <xdr:to>
      <xdr:col>9</xdr:col>
      <xdr:colOff>1085850</xdr:colOff>
      <xdr:row>49</xdr:row>
      <xdr:rowOff>171450</xdr:rowOff>
    </xdr:to>
    <xdr:pic>
      <xdr:nvPicPr>
        <xdr:cNvPr id="2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3049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43</xdr:row>
      <xdr:rowOff>0</xdr:rowOff>
    </xdr:from>
    <xdr:to>
      <xdr:col>9</xdr:col>
      <xdr:colOff>1085850</xdr:colOff>
      <xdr:row>44</xdr:row>
      <xdr:rowOff>76200</xdr:rowOff>
    </xdr:to>
    <xdr:pic>
      <xdr:nvPicPr>
        <xdr:cNvPr id="2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165860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44</xdr:row>
      <xdr:rowOff>0</xdr:rowOff>
    </xdr:from>
    <xdr:to>
      <xdr:col>9</xdr:col>
      <xdr:colOff>1085850</xdr:colOff>
      <xdr:row>44</xdr:row>
      <xdr:rowOff>171450</xdr:rowOff>
    </xdr:to>
    <xdr:pic>
      <xdr:nvPicPr>
        <xdr:cNvPr id="2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1868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10</xdr:col>
      <xdr:colOff>1905</xdr:colOff>
      <xdr:row>12</xdr:row>
      <xdr:rowOff>226695</xdr:rowOff>
    </xdr:to>
    <xdr:pic>
      <xdr:nvPicPr>
        <xdr:cNvPr id="2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514600"/>
          <a:ext cx="11430" cy="4362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24</xdr:row>
      <xdr:rowOff>0</xdr:rowOff>
    </xdr:from>
    <xdr:to>
      <xdr:col>8</xdr:col>
      <xdr:colOff>685800</xdr:colOff>
      <xdr:row>24</xdr:row>
      <xdr:rowOff>0</xdr:rowOff>
    </xdr:to>
    <xdr:pic>
      <xdr:nvPicPr>
        <xdr:cNvPr id="2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63055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1680210</xdr:colOff>
      <xdr:row>24</xdr:row>
      <xdr:rowOff>171450</xdr:rowOff>
    </xdr:to>
    <xdr:pic>
      <xdr:nvPicPr>
        <xdr:cNvPr id="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6305550"/>
          <a:ext cx="6096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63055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3810</xdr:colOff>
      <xdr:row>10</xdr:row>
      <xdr:rowOff>171450</xdr:rowOff>
    </xdr:to>
    <xdr:pic>
      <xdr:nvPicPr>
        <xdr:cNvPr id="2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3526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24</xdr:row>
      <xdr:rowOff>0</xdr:rowOff>
    </xdr:from>
    <xdr:to>
      <xdr:col>10</xdr:col>
      <xdr:colOff>3810</xdr:colOff>
      <xdr:row>25</xdr:row>
      <xdr:rowOff>209550</xdr:rowOff>
    </xdr:to>
    <xdr:pic>
      <xdr:nvPicPr>
        <xdr:cNvPr id="30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6305550"/>
          <a:ext cx="381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44</xdr:row>
      <xdr:rowOff>0</xdr:rowOff>
    </xdr:from>
    <xdr:to>
      <xdr:col>9</xdr:col>
      <xdr:colOff>1085850</xdr:colOff>
      <xdr:row>46</xdr:row>
      <xdr:rowOff>0</xdr:rowOff>
    </xdr:to>
    <xdr:pic>
      <xdr:nvPicPr>
        <xdr:cNvPr id="3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186815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1680210</xdr:colOff>
      <xdr:row>23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962650"/>
          <a:ext cx="6096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962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23</xdr:row>
      <xdr:rowOff>38100</xdr:rowOff>
    </xdr:from>
    <xdr:to>
      <xdr:col>10</xdr:col>
      <xdr:colOff>3810</xdr:colOff>
      <xdr:row>23</xdr:row>
      <xdr:rowOff>171450</xdr:rowOff>
    </xdr:to>
    <xdr:pic>
      <xdr:nvPicPr>
        <xdr:cNvPr id="3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6000750"/>
          <a:ext cx="381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23</xdr:row>
      <xdr:rowOff>47625</xdr:rowOff>
    </xdr:from>
    <xdr:to>
      <xdr:col>10</xdr:col>
      <xdr:colOff>0</xdr:colOff>
      <xdr:row>23</xdr:row>
      <xdr:rowOff>171450</xdr:rowOff>
    </xdr:to>
    <xdr:pic>
      <xdr:nvPicPr>
        <xdr:cNvPr id="35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60102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45</xdr:row>
      <xdr:rowOff>0</xdr:rowOff>
    </xdr:from>
    <xdr:to>
      <xdr:col>9</xdr:col>
      <xdr:colOff>1085850</xdr:colOff>
      <xdr:row>46</xdr:row>
      <xdr:rowOff>76200</xdr:rowOff>
    </xdr:to>
    <xdr:pic>
      <xdr:nvPicPr>
        <xdr:cNvPr id="3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07770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46</xdr:row>
      <xdr:rowOff>0</xdr:rowOff>
    </xdr:from>
    <xdr:to>
      <xdr:col>9</xdr:col>
      <xdr:colOff>1085850</xdr:colOff>
      <xdr:row>47</xdr:row>
      <xdr:rowOff>76200</xdr:rowOff>
    </xdr:to>
    <xdr:pic>
      <xdr:nvPicPr>
        <xdr:cNvPr id="3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28725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47</xdr:row>
      <xdr:rowOff>0</xdr:rowOff>
    </xdr:from>
    <xdr:to>
      <xdr:col>9</xdr:col>
      <xdr:colOff>1085850</xdr:colOff>
      <xdr:row>47</xdr:row>
      <xdr:rowOff>171450</xdr:rowOff>
    </xdr:to>
    <xdr:pic>
      <xdr:nvPicPr>
        <xdr:cNvPr id="3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4968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48</xdr:row>
      <xdr:rowOff>0</xdr:rowOff>
    </xdr:from>
    <xdr:to>
      <xdr:col>9</xdr:col>
      <xdr:colOff>1085850</xdr:colOff>
      <xdr:row>50</xdr:row>
      <xdr:rowOff>0</xdr:rowOff>
    </xdr:to>
    <xdr:pic>
      <xdr:nvPicPr>
        <xdr:cNvPr id="3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839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49</xdr:row>
      <xdr:rowOff>0</xdr:rowOff>
    </xdr:from>
    <xdr:to>
      <xdr:col>9</xdr:col>
      <xdr:colOff>1085850</xdr:colOff>
      <xdr:row>51</xdr:row>
      <xdr:rowOff>0</xdr:rowOff>
    </xdr:to>
    <xdr:pic>
      <xdr:nvPicPr>
        <xdr:cNvPr id="4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304925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50</xdr:row>
      <xdr:rowOff>0</xdr:rowOff>
    </xdr:from>
    <xdr:to>
      <xdr:col>9</xdr:col>
      <xdr:colOff>1085850</xdr:colOff>
      <xdr:row>51</xdr:row>
      <xdr:rowOff>209550</xdr:rowOff>
    </xdr:to>
    <xdr:pic>
      <xdr:nvPicPr>
        <xdr:cNvPr id="4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32588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50</xdr:row>
      <xdr:rowOff>0</xdr:rowOff>
    </xdr:from>
    <xdr:to>
      <xdr:col>9</xdr:col>
      <xdr:colOff>1085850</xdr:colOff>
      <xdr:row>51</xdr:row>
      <xdr:rowOff>209550</xdr:rowOff>
    </xdr:to>
    <xdr:pic>
      <xdr:nvPicPr>
        <xdr:cNvPr id="4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32588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51</xdr:row>
      <xdr:rowOff>0</xdr:rowOff>
    </xdr:from>
    <xdr:to>
      <xdr:col>9</xdr:col>
      <xdr:colOff>1085850</xdr:colOff>
      <xdr:row>51</xdr:row>
      <xdr:rowOff>171450</xdr:rowOff>
    </xdr:to>
    <xdr:pic>
      <xdr:nvPicPr>
        <xdr:cNvPr id="4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34683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51</xdr:row>
      <xdr:rowOff>0</xdr:rowOff>
    </xdr:from>
    <xdr:to>
      <xdr:col>9</xdr:col>
      <xdr:colOff>1085850</xdr:colOff>
      <xdr:row>51</xdr:row>
      <xdr:rowOff>171450</xdr:rowOff>
    </xdr:to>
    <xdr:pic>
      <xdr:nvPicPr>
        <xdr:cNvPr id="4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34683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52</xdr:row>
      <xdr:rowOff>0</xdr:rowOff>
    </xdr:from>
    <xdr:to>
      <xdr:col>9</xdr:col>
      <xdr:colOff>1085850</xdr:colOff>
      <xdr:row>52</xdr:row>
      <xdr:rowOff>171450</xdr:rowOff>
    </xdr:to>
    <xdr:pic>
      <xdr:nvPicPr>
        <xdr:cNvPr id="4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3811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46</xdr:row>
      <xdr:rowOff>0</xdr:rowOff>
    </xdr:from>
    <xdr:to>
      <xdr:col>9</xdr:col>
      <xdr:colOff>1085850</xdr:colOff>
      <xdr:row>47</xdr:row>
      <xdr:rowOff>76200</xdr:rowOff>
    </xdr:to>
    <xdr:pic>
      <xdr:nvPicPr>
        <xdr:cNvPr id="4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287250"/>
          <a:ext cx="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47</xdr:row>
      <xdr:rowOff>0</xdr:rowOff>
    </xdr:from>
    <xdr:to>
      <xdr:col>9</xdr:col>
      <xdr:colOff>1085850</xdr:colOff>
      <xdr:row>47</xdr:row>
      <xdr:rowOff>171450</xdr:rowOff>
    </xdr:to>
    <xdr:pic>
      <xdr:nvPicPr>
        <xdr:cNvPr id="4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124968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24</xdr:row>
      <xdr:rowOff>47625</xdr:rowOff>
    </xdr:from>
    <xdr:to>
      <xdr:col>10</xdr:col>
      <xdr:colOff>3810</xdr:colOff>
      <xdr:row>24</xdr:row>
      <xdr:rowOff>171450</xdr:rowOff>
    </xdr:to>
    <xdr:pic>
      <xdr:nvPicPr>
        <xdr:cNvPr id="4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63531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25</xdr:row>
      <xdr:rowOff>47625</xdr:rowOff>
    </xdr:from>
    <xdr:to>
      <xdr:col>10</xdr:col>
      <xdr:colOff>3810</xdr:colOff>
      <xdr:row>25</xdr:row>
      <xdr:rowOff>171450</xdr:rowOff>
    </xdr:to>
    <xdr:pic>
      <xdr:nvPicPr>
        <xdr:cNvPr id="4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65627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26</xdr:row>
      <xdr:rowOff>47625</xdr:rowOff>
    </xdr:from>
    <xdr:to>
      <xdr:col>10</xdr:col>
      <xdr:colOff>3810</xdr:colOff>
      <xdr:row>26</xdr:row>
      <xdr:rowOff>171450</xdr:rowOff>
    </xdr:to>
    <xdr:pic>
      <xdr:nvPicPr>
        <xdr:cNvPr id="5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69056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27</xdr:row>
      <xdr:rowOff>47625</xdr:rowOff>
    </xdr:from>
    <xdr:to>
      <xdr:col>10</xdr:col>
      <xdr:colOff>3810</xdr:colOff>
      <xdr:row>27</xdr:row>
      <xdr:rowOff>171450</xdr:rowOff>
    </xdr:to>
    <xdr:pic>
      <xdr:nvPicPr>
        <xdr:cNvPr id="5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71151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47625</xdr:rowOff>
    </xdr:from>
    <xdr:to>
      <xdr:col>10</xdr:col>
      <xdr:colOff>3810</xdr:colOff>
      <xdr:row>28</xdr:row>
      <xdr:rowOff>171450</xdr:rowOff>
    </xdr:to>
    <xdr:pic>
      <xdr:nvPicPr>
        <xdr:cNvPr id="5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73247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29</xdr:row>
      <xdr:rowOff>47625</xdr:rowOff>
    </xdr:from>
    <xdr:to>
      <xdr:col>10</xdr:col>
      <xdr:colOff>3810</xdr:colOff>
      <xdr:row>29</xdr:row>
      <xdr:rowOff>171450</xdr:rowOff>
    </xdr:to>
    <xdr:pic>
      <xdr:nvPicPr>
        <xdr:cNvPr id="5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75342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30</xdr:row>
      <xdr:rowOff>47625</xdr:rowOff>
    </xdr:from>
    <xdr:to>
      <xdr:col>10</xdr:col>
      <xdr:colOff>3810</xdr:colOff>
      <xdr:row>30</xdr:row>
      <xdr:rowOff>171450</xdr:rowOff>
    </xdr:to>
    <xdr:pic>
      <xdr:nvPicPr>
        <xdr:cNvPr id="5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77438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47625</xdr:rowOff>
    </xdr:from>
    <xdr:to>
      <xdr:col>10</xdr:col>
      <xdr:colOff>3810</xdr:colOff>
      <xdr:row>31</xdr:row>
      <xdr:rowOff>171450</xdr:rowOff>
    </xdr:to>
    <xdr:pic>
      <xdr:nvPicPr>
        <xdr:cNvPr id="5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79533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32</xdr:row>
      <xdr:rowOff>47625</xdr:rowOff>
    </xdr:from>
    <xdr:to>
      <xdr:col>10</xdr:col>
      <xdr:colOff>3810</xdr:colOff>
      <xdr:row>32</xdr:row>
      <xdr:rowOff>171450</xdr:rowOff>
    </xdr:to>
    <xdr:pic>
      <xdr:nvPicPr>
        <xdr:cNvPr id="5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82962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33</xdr:row>
      <xdr:rowOff>47625</xdr:rowOff>
    </xdr:from>
    <xdr:to>
      <xdr:col>10</xdr:col>
      <xdr:colOff>3810</xdr:colOff>
      <xdr:row>33</xdr:row>
      <xdr:rowOff>171450</xdr:rowOff>
    </xdr:to>
    <xdr:pic>
      <xdr:nvPicPr>
        <xdr:cNvPr id="5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86391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34</xdr:row>
      <xdr:rowOff>47625</xdr:rowOff>
    </xdr:from>
    <xdr:to>
      <xdr:col>10</xdr:col>
      <xdr:colOff>3810</xdr:colOff>
      <xdr:row>34</xdr:row>
      <xdr:rowOff>171450</xdr:rowOff>
    </xdr:to>
    <xdr:pic>
      <xdr:nvPicPr>
        <xdr:cNvPr id="5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89820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35</xdr:row>
      <xdr:rowOff>47625</xdr:rowOff>
    </xdr:from>
    <xdr:to>
      <xdr:col>10</xdr:col>
      <xdr:colOff>3810</xdr:colOff>
      <xdr:row>35</xdr:row>
      <xdr:rowOff>171450</xdr:rowOff>
    </xdr:to>
    <xdr:pic>
      <xdr:nvPicPr>
        <xdr:cNvPr id="5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93249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36</xdr:row>
      <xdr:rowOff>47625</xdr:rowOff>
    </xdr:from>
    <xdr:to>
      <xdr:col>10</xdr:col>
      <xdr:colOff>3810</xdr:colOff>
      <xdr:row>36</xdr:row>
      <xdr:rowOff>171450</xdr:rowOff>
    </xdr:to>
    <xdr:pic>
      <xdr:nvPicPr>
        <xdr:cNvPr id="6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98393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37</xdr:row>
      <xdr:rowOff>47625</xdr:rowOff>
    </xdr:from>
    <xdr:to>
      <xdr:col>10</xdr:col>
      <xdr:colOff>3810</xdr:colOff>
      <xdr:row>37</xdr:row>
      <xdr:rowOff>171450</xdr:rowOff>
    </xdr:to>
    <xdr:pic>
      <xdr:nvPicPr>
        <xdr:cNvPr id="6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00488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38</xdr:row>
      <xdr:rowOff>47625</xdr:rowOff>
    </xdr:from>
    <xdr:to>
      <xdr:col>10</xdr:col>
      <xdr:colOff>3810</xdr:colOff>
      <xdr:row>38</xdr:row>
      <xdr:rowOff>171450</xdr:rowOff>
    </xdr:to>
    <xdr:pic>
      <xdr:nvPicPr>
        <xdr:cNvPr id="6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0391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39</xdr:row>
      <xdr:rowOff>47625</xdr:rowOff>
    </xdr:from>
    <xdr:to>
      <xdr:col>10</xdr:col>
      <xdr:colOff>3810</xdr:colOff>
      <xdr:row>39</xdr:row>
      <xdr:rowOff>171450</xdr:rowOff>
    </xdr:to>
    <xdr:pic>
      <xdr:nvPicPr>
        <xdr:cNvPr id="6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07346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40</xdr:row>
      <xdr:rowOff>47625</xdr:rowOff>
    </xdr:from>
    <xdr:to>
      <xdr:col>10</xdr:col>
      <xdr:colOff>3810</xdr:colOff>
      <xdr:row>40</xdr:row>
      <xdr:rowOff>171450</xdr:rowOff>
    </xdr:to>
    <xdr:pic>
      <xdr:nvPicPr>
        <xdr:cNvPr id="6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10775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43</xdr:row>
      <xdr:rowOff>47625</xdr:rowOff>
    </xdr:from>
    <xdr:to>
      <xdr:col>10</xdr:col>
      <xdr:colOff>3810</xdr:colOff>
      <xdr:row>43</xdr:row>
      <xdr:rowOff>171450</xdr:rowOff>
    </xdr:to>
    <xdr:pic>
      <xdr:nvPicPr>
        <xdr:cNvPr id="6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17062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44</xdr:row>
      <xdr:rowOff>47625</xdr:rowOff>
    </xdr:from>
    <xdr:to>
      <xdr:col>10</xdr:col>
      <xdr:colOff>3810</xdr:colOff>
      <xdr:row>44</xdr:row>
      <xdr:rowOff>171450</xdr:rowOff>
    </xdr:to>
    <xdr:pic>
      <xdr:nvPicPr>
        <xdr:cNvPr id="6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1915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45</xdr:row>
      <xdr:rowOff>47625</xdr:rowOff>
    </xdr:from>
    <xdr:to>
      <xdr:col>10</xdr:col>
      <xdr:colOff>3810</xdr:colOff>
      <xdr:row>45</xdr:row>
      <xdr:rowOff>171450</xdr:rowOff>
    </xdr:to>
    <xdr:pic>
      <xdr:nvPicPr>
        <xdr:cNvPr id="6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21253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46</xdr:row>
      <xdr:rowOff>47625</xdr:rowOff>
    </xdr:from>
    <xdr:to>
      <xdr:col>10</xdr:col>
      <xdr:colOff>3810</xdr:colOff>
      <xdr:row>46</xdr:row>
      <xdr:rowOff>171450</xdr:rowOff>
    </xdr:to>
    <xdr:pic>
      <xdr:nvPicPr>
        <xdr:cNvPr id="6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23348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47</xdr:row>
      <xdr:rowOff>47625</xdr:rowOff>
    </xdr:from>
    <xdr:to>
      <xdr:col>10</xdr:col>
      <xdr:colOff>3810</xdr:colOff>
      <xdr:row>47</xdr:row>
      <xdr:rowOff>171450</xdr:rowOff>
    </xdr:to>
    <xdr:pic>
      <xdr:nvPicPr>
        <xdr:cNvPr id="6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25444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48</xdr:row>
      <xdr:rowOff>47625</xdr:rowOff>
    </xdr:from>
    <xdr:to>
      <xdr:col>10</xdr:col>
      <xdr:colOff>3810</xdr:colOff>
      <xdr:row>48</xdr:row>
      <xdr:rowOff>171450</xdr:rowOff>
    </xdr:to>
    <xdr:pic>
      <xdr:nvPicPr>
        <xdr:cNvPr id="7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28873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49</xdr:row>
      <xdr:rowOff>47625</xdr:rowOff>
    </xdr:from>
    <xdr:to>
      <xdr:col>10</xdr:col>
      <xdr:colOff>3810</xdr:colOff>
      <xdr:row>49</xdr:row>
      <xdr:rowOff>171450</xdr:rowOff>
    </xdr:to>
    <xdr:pic>
      <xdr:nvPicPr>
        <xdr:cNvPr id="7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30968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50</xdr:row>
      <xdr:rowOff>47625</xdr:rowOff>
    </xdr:from>
    <xdr:to>
      <xdr:col>10</xdr:col>
      <xdr:colOff>3810</xdr:colOff>
      <xdr:row>50</xdr:row>
      <xdr:rowOff>171450</xdr:rowOff>
    </xdr:to>
    <xdr:pic>
      <xdr:nvPicPr>
        <xdr:cNvPr id="7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33064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51</xdr:row>
      <xdr:rowOff>47625</xdr:rowOff>
    </xdr:from>
    <xdr:to>
      <xdr:col>10</xdr:col>
      <xdr:colOff>3810</xdr:colOff>
      <xdr:row>51</xdr:row>
      <xdr:rowOff>171450</xdr:rowOff>
    </xdr:to>
    <xdr:pic>
      <xdr:nvPicPr>
        <xdr:cNvPr id="7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35159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52</xdr:row>
      <xdr:rowOff>47625</xdr:rowOff>
    </xdr:from>
    <xdr:to>
      <xdr:col>10</xdr:col>
      <xdr:colOff>3810</xdr:colOff>
      <xdr:row>52</xdr:row>
      <xdr:rowOff>171450</xdr:rowOff>
    </xdr:to>
    <xdr:pic>
      <xdr:nvPicPr>
        <xdr:cNvPr id="7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38588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53</xdr:row>
      <xdr:rowOff>47625</xdr:rowOff>
    </xdr:from>
    <xdr:to>
      <xdr:col>10</xdr:col>
      <xdr:colOff>3810</xdr:colOff>
      <xdr:row>53</xdr:row>
      <xdr:rowOff>171450</xdr:rowOff>
    </xdr:to>
    <xdr:pic>
      <xdr:nvPicPr>
        <xdr:cNvPr id="7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4201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54</xdr:row>
      <xdr:rowOff>47625</xdr:rowOff>
    </xdr:from>
    <xdr:to>
      <xdr:col>10</xdr:col>
      <xdr:colOff>3810</xdr:colOff>
      <xdr:row>54</xdr:row>
      <xdr:rowOff>171450</xdr:rowOff>
    </xdr:to>
    <xdr:pic>
      <xdr:nvPicPr>
        <xdr:cNvPr id="7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45446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55</xdr:row>
      <xdr:rowOff>47625</xdr:rowOff>
    </xdr:from>
    <xdr:to>
      <xdr:col>10</xdr:col>
      <xdr:colOff>3810</xdr:colOff>
      <xdr:row>55</xdr:row>
      <xdr:rowOff>171450</xdr:rowOff>
    </xdr:to>
    <xdr:pic>
      <xdr:nvPicPr>
        <xdr:cNvPr id="7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48875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56</xdr:row>
      <xdr:rowOff>47625</xdr:rowOff>
    </xdr:from>
    <xdr:to>
      <xdr:col>10</xdr:col>
      <xdr:colOff>3810</xdr:colOff>
      <xdr:row>56</xdr:row>
      <xdr:rowOff>171450</xdr:rowOff>
    </xdr:to>
    <xdr:pic>
      <xdr:nvPicPr>
        <xdr:cNvPr id="7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54019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57</xdr:row>
      <xdr:rowOff>47625</xdr:rowOff>
    </xdr:from>
    <xdr:to>
      <xdr:col>10</xdr:col>
      <xdr:colOff>3810</xdr:colOff>
      <xdr:row>57</xdr:row>
      <xdr:rowOff>171450</xdr:rowOff>
    </xdr:to>
    <xdr:pic>
      <xdr:nvPicPr>
        <xdr:cNvPr id="7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56114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58</xdr:row>
      <xdr:rowOff>47625</xdr:rowOff>
    </xdr:from>
    <xdr:to>
      <xdr:col>10</xdr:col>
      <xdr:colOff>3810</xdr:colOff>
      <xdr:row>58</xdr:row>
      <xdr:rowOff>171450</xdr:rowOff>
    </xdr:to>
    <xdr:pic>
      <xdr:nvPicPr>
        <xdr:cNvPr id="8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59543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59</xdr:row>
      <xdr:rowOff>47625</xdr:rowOff>
    </xdr:from>
    <xdr:to>
      <xdr:col>10</xdr:col>
      <xdr:colOff>3810</xdr:colOff>
      <xdr:row>59</xdr:row>
      <xdr:rowOff>171450</xdr:rowOff>
    </xdr:to>
    <xdr:pic>
      <xdr:nvPicPr>
        <xdr:cNvPr id="8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62972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60</xdr:row>
      <xdr:rowOff>47625</xdr:rowOff>
    </xdr:from>
    <xdr:to>
      <xdr:col>10</xdr:col>
      <xdr:colOff>3810</xdr:colOff>
      <xdr:row>60</xdr:row>
      <xdr:rowOff>171450</xdr:rowOff>
    </xdr:to>
    <xdr:pic>
      <xdr:nvPicPr>
        <xdr:cNvPr id="8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66401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61</xdr:row>
      <xdr:rowOff>47625</xdr:rowOff>
    </xdr:from>
    <xdr:to>
      <xdr:col>10</xdr:col>
      <xdr:colOff>3810</xdr:colOff>
      <xdr:row>61</xdr:row>
      <xdr:rowOff>171450</xdr:rowOff>
    </xdr:to>
    <xdr:pic>
      <xdr:nvPicPr>
        <xdr:cNvPr id="8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68497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65</xdr:row>
      <xdr:rowOff>47625</xdr:rowOff>
    </xdr:from>
    <xdr:to>
      <xdr:col>10</xdr:col>
      <xdr:colOff>3810</xdr:colOff>
      <xdr:row>65</xdr:row>
      <xdr:rowOff>171450</xdr:rowOff>
    </xdr:to>
    <xdr:pic>
      <xdr:nvPicPr>
        <xdr:cNvPr id="8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78212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66</xdr:row>
      <xdr:rowOff>47625</xdr:rowOff>
    </xdr:from>
    <xdr:to>
      <xdr:col>10</xdr:col>
      <xdr:colOff>3810</xdr:colOff>
      <xdr:row>66</xdr:row>
      <xdr:rowOff>171450</xdr:rowOff>
    </xdr:to>
    <xdr:pic>
      <xdr:nvPicPr>
        <xdr:cNvPr id="8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80308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67</xdr:row>
      <xdr:rowOff>47625</xdr:rowOff>
    </xdr:from>
    <xdr:to>
      <xdr:col>10</xdr:col>
      <xdr:colOff>3810</xdr:colOff>
      <xdr:row>67</xdr:row>
      <xdr:rowOff>171450</xdr:rowOff>
    </xdr:to>
    <xdr:pic>
      <xdr:nvPicPr>
        <xdr:cNvPr id="8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83737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68</xdr:row>
      <xdr:rowOff>47625</xdr:rowOff>
    </xdr:from>
    <xdr:to>
      <xdr:col>10</xdr:col>
      <xdr:colOff>3810</xdr:colOff>
      <xdr:row>68</xdr:row>
      <xdr:rowOff>171450</xdr:rowOff>
    </xdr:to>
    <xdr:pic>
      <xdr:nvPicPr>
        <xdr:cNvPr id="8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87166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69</xdr:row>
      <xdr:rowOff>47625</xdr:rowOff>
    </xdr:from>
    <xdr:to>
      <xdr:col>10</xdr:col>
      <xdr:colOff>3810</xdr:colOff>
      <xdr:row>69</xdr:row>
      <xdr:rowOff>171450</xdr:rowOff>
    </xdr:to>
    <xdr:pic>
      <xdr:nvPicPr>
        <xdr:cNvPr id="8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90595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70</xdr:row>
      <xdr:rowOff>47625</xdr:rowOff>
    </xdr:from>
    <xdr:to>
      <xdr:col>10</xdr:col>
      <xdr:colOff>3810</xdr:colOff>
      <xdr:row>70</xdr:row>
      <xdr:rowOff>171450</xdr:rowOff>
    </xdr:to>
    <xdr:pic>
      <xdr:nvPicPr>
        <xdr:cNvPr id="8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92690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71</xdr:row>
      <xdr:rowOff>47625</xdr:rowOff>
    </xdr:from>
    <xdr:to>
      <xdr:col>10</xdr:col>
      <xdr:colOff>3810</xdr:colOff>
      <xdr:row>71</xdr:row>
      <xdr:rowOff>171450</xdr:rowOff>
    </xdr:to>
    <xdr:pic>
      <xdr:nvPicPr>
        <xdr:cNvPr id="9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96119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72</xdr:row>
      <xdr:rowOff>47625</xdr:rowOff>
    </xdr:from>
    <xdr:to>
      <xdr:col>10</xdr:col>
      <xdr:colOff>3810</xdr:colOff>
      <xdr:row>72</xdr:row>
      <xdr:rowOff>171450</xdr:rowOff>
    </xdr:to>
    <xdr:pic>
      <xdr:nvPicPr>
        <xdr:cNvPr id="9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99548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73</xdr:row>
      <xdr:rowOff>47625</xdr:rowOff>
    </xdr:from>
    <xdr:to>
      <xdr:col>10</xdr:col>
      <xdr:colOff>3810</xdr:colOff>
      <xdr:row>73</xdr:row>
      <xdr:rowOff>171450</xdr:rowOff>
    </xdr:to>
    <xdr:pic>
      <xdr:nvPicPr>
        <xdr:cNvPr id="9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0297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74</xdr:row>
      <xdr:rowOff>47625</xdr:rowOff>
    </xdr:from>
    <xdr:to>
      <xdr:col>10</xdr:col>
      <xdr:colOff>3810</xdr:colOff>
      <xdr:row>74</xdr:row>
      <xdr:rowOff>171450</xdr:rowOff>
    </xdr:to>
    <xdr:pic>
      <xdr:nvPicPr>
        <xdr:cNvPr id="9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05073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75</xdr:row>
      <xdr:rowOff>47625</xdr:rowOff>
    </xdr:from>
    <xdr:to>
      <xdr:col>10</xdr:col>
      <xdr:colOff>3810</xdr:colOff>
      <xdr:row>75</xdr:row>
      <xdr:rowOff>171450</xdr:rowOff>
    </xdr:to>
    <xdr:pic>
      <xdr:nvPicPr>
        <xdr:cNvPr id="9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08502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76</xdr:row>
      <xdr:rowOff>47625</xdr:rowOff>
    </xdr:from>
    <xdr:to>
      <xdr:col>10</xdr:col>
      <xdr:colOff>3810</xdr:colOff>
      <xdr:row>76</xdr:row>
      <xdr:rowOff>171450</xdr:rowOff>
    </xdr:to>
    <xdr:pic>
      <xdr:nvPicPr>
        <xdr:cNvPr id="9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11931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77</xdr:row>
      <xdr:rowOff>47625</xdr:rowOff>
    </xdr:from>
    <xdr:to>
      <xdr:col>10</xdr:col>
      <xdr:colOff>3810</xdr:colOff>
      <xdr:row>77</xdr:row>
      <xdr:rowOff>171450</xdr:rowOff>
    </xdr:to>
    <xdr:pic>
      <xdr:nvPicPr>
        <xdr:cNvPr id="9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15360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78</xdr:row>
      <xdr:rowOff>47625</xdr:rowOff>
    </xdr:from>
    <xdr:to>
      <xdr:col>10</xdr:col>
      <xdr:colOff>3810</xdr:colOff>
      <xdr:row>78</xdr:row>
      <xdr:rowOff>171450</xdr:rowOff>
    </xdr:to>
    <xdr:pic>
      <xdr:nvPicPr>
        <xdr:cNvPr id="9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17455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79</xdr:row>
      <xdr:rowOff>47625</xdr:rowOff>
    </xdr:from>
    <xdr:to>
      <xdr:col>10</xdr:col>
      <xdr:colOff>3810</xdr:colOff>
      <xdr:row>79</xdr:row>
      <xdr:rowOff>171450</xdr:rowOff>
    </xdr:to>
    <xdr:pic>
      <xdr:nvPicPr>
        <xdr:cNvPr id="9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20884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80</xdr:row>
      <xdr:rowOff>47625</xdr:rowOff>
    </xdr:from>
    <xdr:to>
      <xdr:col>10</xdr:col>
      <xdr:colOff>3810</xdr:colOff>
      <xdr:row>80</xdr:row>
      <xdr:rowOff>171450</xdr:rowOff>
    </xdr:to>
    <xdr:pic>
      <xdr:nvPicPr>
        <xdr:cNvPr id="9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24313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81</xdr:row>
      <xdr:rowOff>47625</xdr:rowOff>
    </xdr:from>
    <xdr:to>
      <xdr:col>10</xdr:col>
      <xdr:colOff>3810</xdr:colOff>
      <xdr:row>81</xdr:row>
      <xdr:rowOff>171450</xdr:rowOff>
    </xdr:to>
    <xdr:pic>
      <xdr:nvPicPr>
        <xdr:cNvPr id="10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27742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82</xdr:row>
      <xdr:rowOff>47625</xdr:rowOff>
    </xdr:from>
    <xdr:to>
      <xdr:col>10</xdr:col>
      <xdr:colOff>3810</xdr:colOff>
      <xdr:row>82</xdr:row>
      <xdr:rowOff>171450</xdr:rowOff>
    </xdr:to>
    <xdr:pic>
      <xdr:nvPicPr>
        <xdr:cNvPr id="10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29838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83</xdr:row>
      <xdr:rowOff>47625</xdr:rowOff>
    </xdr:from>
    <xdr:to>
      <xdr:col>10</xdr:col>
      <xdr:colOff>3810</xdr:colOff>
      <xdr:row>83</xdr:row>
      <xdr:rowOff>171450</xdr:rowOff>
    </xdr:to>
    <xdr:pic>
      <xdr:nvPicPr>
        <xdr:cNvPr id="10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33267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84</xdr:row>
      <xdr:rowOff>47625</xdr:rowOff>
    </xdr:from>
    <xdr:to>
      <xdr:col>10</xdr:col>
      <xdr:colOff>3810</xdr:colOff>
      <xdr:row>84</xdr:row>
      <xdr:rowOff>171450</xdr:rowOff>
    </xdr:to>
    <xdr:pic>
      <xdr:nvPicPr>
        <xdr:cNvPr id="10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37458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85</xdr:row>
      <xdr:rowOff>47625</xdr:rowOff>
    </xdr:from>
    <xdr:to>
      <xdr:col>10</xdr:col>
      <xdr:colOff>3810</xdr:colOff>
      <xdr:row>85</xdr:row>
      <xdr:rowOff>171450</xdr:rowOff>
    </xdr:to>
    <xdr:pic>
      <xdr:nvPicPr>
        <xdr:cNvPr id="10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39553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86</xdr:row>
      <xdr:rowOff>47625</xdr:rowOff>
    </xdr:from>
    <xdr:to>
      <xdr:col>10</xdr:col>
      <xdr:colOff>3810</xdr:colOff>
      <xdr:row>86</xdr:row>
      <xdr:rowOff>171450</xdr:rowOff>
    </xdr:to>
    <xdr:pic>
      <xdr:nvPicPr>
        <xdr:cNvPr id="10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41649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87</xdr:row>
      <xdr:rowOff>47625</xdr:rowOff>
    </xdr:from>
    <xdr:to>
      <xdr:col>10</xdr:col>
      <xdr:colOff>3810</xdr:colOff>
      <xdr:row>87</xdr:row>
      <xdr:rowOff>171450</xdr:rowOff>
    </xdr:to>
    <xdr:pic>
      <xdr:nvPicPr>
        <xdr:cNvPr id="10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45840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90</xdr:row>
      <xdr:rowOff>47625</xdr:rowOff>
    </xdr:from>
    <xdr:to>
      <xdr:col>10</xdr:col>
      <xdr:colOff>3810</xdr:colOff>
      <xdr:row>90</xdr:row>
      <xdr:rowOff>171450</xdr:rowOff>
    </xdr:to>
    <xdr:pic>
      <xdr:nvPicPr>
        <xdr:cNvPr id="10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5631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91</xdr:row>
      <xdr:rowOff>47625</xdr:rowOff>
    </xdr:from>
    <xdr:to>
      <xdr:col>10</xdr:col>
      <xdr:colOff>3810</xdr:colOff>
      <xdr:row>91</xdr:row>
      <xdr:rowOff>171450</xdr:rowOff>
    </xdr:to>
    <xdr:pic>
      <xdr:nvPicPr>
        <xdr:cNvPr id="10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62604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92</xdr:row>
      <xdr:rowOff>47625</xdr:rowOff>
    </xdr:from>
    <xdr:to>
      <xdr:col>10</xdr:col>
      <xdr:colOff>3810</xdr:colOff>
      <xdr:row>92</xdr:row>
      <xdr:rowOff>171450</xdr:rowOff>
    </xdr:to>
    <xdr:pic>
      <xdr:nvPicPr>
        <xdr:cNvPr id="10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66795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12</xdr:row>
      <xdr:rowOff>47625</xdr:rowOff>
    </xdr:from>
    <xdr:to>
      <xdr:col>10</xdr:col>
      <xdr:colOff>3810</xdr:colOff>
      <xdr:row>12</xdr:row>
      <xdr:rowOff>171450</xdr:rowOff>
    </xdr:to>
    <xdr:pic>
      <xdr:nvPicPr>
        <xdr:cNvPr id="11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771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13</xdr:row>
      <xdr:rowOff>47625</xdr:rowOff>
    </xdr:from>
    <xdr:to>
      <xdr:col>10</xdr:col>
      <xdr:colOff>3810</xdr:colOff>
      <xdr:row>13</xdr:row>
      <xdr:rowOff>171450</xdr:rowOff>
    </xdr:to>
    <xdr:pic>
      <xdr:nvPicPr>
        <xdr:cNvPr id="11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31146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14</xdr:row>
      <xdr:rowOff>47625</xdr:rowOff>
    </xdr:from>
    <xdr:to>
      <xdr:col>10</xdr:col>
      <xdr:colOff>3810</xdr:colOff>
      <xdr:row>14</xdr:row>
      <xdr:rowOff>171450</xdr:rowOff>
    </xdr:to>
    <xdr:pic>
      <xdr:nvPicPr>
        <xdr:cNvPr id="11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33242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15</xdr:row>
      <xdr:rowOff>47625</xdr:rowOff>
    </xdr:from>
    <xdr:to>
      <xdr:col>10</xdr:col>
      <xdr:colOff>3810</xdr:colOff>
      <xdr:row>15</xdr:row>
      <xdr:rowOff>171450</xdr:rowOff>
    </xdr:to>
    <xdr:pic>
      <xdr:nvPicPr>
        <xdr:cNvPr id="11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36671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16</xdr:row>
      <xdr:rowOff>47625</xdr:rowOff>
    </xdr:from>
    <xdr:to>
      <xdr:col>10</xdr:col>
      <xdr:colOff>3810</xdr:colOff>
      <xdr:row>16</xdr:row>
      <xdr:rowOff>171450</xdr:rowOff>
    </xdr:to>
    <xdr:pic>
      <xdr:nvPicPr>
        <xdr:cNvPr id="11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38766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17</xdr:row>
      <xdr:rowOff>47625</xdr:rowOff>
    </xdr:from>
    <xdr:to>
      <xdr:col>10</xdr:col>
      <xdr:colOff>3810</xdr:colOff>
      <xdr:row>17</xdr:row>
      <xdr:rowOff>171450</xdr:rowOff>
    </xdr:to>
    <xdr:pic>
      <xdr:nvPicPr>
        <xdr:cNvPr id="11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42195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18</xdr:row>
      <xdr:rowOff>47625</xdr:rowOff>
    </xdr:from>
    <xdr:to>
      <xdr:col>10</xdr:col>
      <xdr:colOff>3810</xdr:colOff>
      <xdr:row>18</xdr:row>
      <xdr:rowOff>171450</xdr:rowOff>
    </xdr:to>
    <xdr:pic>
      <xdr:nvPicPr>
        <xdr:cNvPr id="11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45624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19</xdr:row>
      <xdr:rowOff>47625</xdr:rowOff>
    </xdr:from>
    <xdr:to>
      <xdr:col>10</xdr:col>
      <xdr:colOff>3810</xdr:colOff>
      <xdr:row>19</xdr:row>
      <xdr:rowOff>171450</xdr:rowOff>
    </xdr:to>
    <xdr:pic>
      <xdr:nvPicPr>
        <xdr:cNvPr id="11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49053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20</xdr:row>
      <xdr:rowOff>47625</xdr:rowOff>
    </xdr:from>
    <xdr:to>
      <xdr:col>10</xdr:col>
      <xdr:colOff>3810</xdr:colOff>
      <xdr:row>20</xdr:row>
      <xdr:rowOff>171450</xdr:rowOff>
    </xdr:to>
    <xdr:pic>
      <xdr:nvPicPr>
        <xdr:cNvPr id="11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2482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21</xdr:row>
      <xdr:rowOff>47625</xdr:rowOff>
    </xdr:from>
    <xdr:to>
      <xdr:col>10</xdr:col>
      <xdr:colOff>3810</xdr:colOff>
      <xdr:row>21</xdr:row>
      <xdr:rowOff>171450</xdr:rowOff>
    </xdr:to>
    <xdr:pic>
      <xdr:nvPicPr>
        <xdr:cNvPr id="11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5911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47625</xdr:rowOff>
    </xdr:from>
    <xdr:to>
      <xdr:col>10</xdr:col>
      <xdr:colOff>3810</xdr:colOff>
      <xdr:row>22</xdr:row>
      <xdr:rowOff>171450</xdr:rowOff>
    </xdr:to>
    <xdr:pic>
      <xdr:nvPicPr>
        <xdr:cNvPr id="12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8007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23</xdr:row>
      <xdr:rowOff>47625</xdr:rowOff>
    </xdr:from>
    <xdr:to>
      <xdr:col>10</xdr:col>
      <xdr:colOff>3810</xdr:colOff>
      <xdr:row>23</xdr:row>
      <xdr:rowOff>171450</xdr:rowOff>
    </xdr:to>
    <xdr:pic>
      <xdr:nvPicPr>
        <xdr:cNvPr id="12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60102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24</xdr:row>
      <xdr:rowOff>47625</xdr:rowOff>
    </xdr:from>
    <xdr:to>
      <xdr:col>10</xdr:col>
      <xdr:colOff>3810</xdr:colOff>
      <xdr:row>24</xdr:row>
      <xdr:rowOff>171450</xdr:rowOff>
    </xdr:to>
    <xdr:pic>
      <xdr:nvPicPr>
        <xdr:cNvPr id="12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63531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42</xdr:row>
      <xdr:rowOff>47625</xdr:rowOff>
    </xdr:from>
    <xdr:to>
      <xdr:col>10</xdr:col>
      <xdr:colOff>3810</xdr:colOff>
      <xdr:row>42</xdr:row>
      <xdr:rowOff>171450</xdr:rowOff>
    </xdr:to>
    <xdr:pic>
      <xdr:nvPicPr>
        <xdr:cNvPr id="1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14966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43</xdr:row>
      <xdr:rowOff>47625</xdr:rowOff>
    </xdr:from>
    <xdr:to>
      <xdr:col>10</xdr:col>
      <xdr:colOff>3810</xdr:colOff>
      <xdr:row>43</xdr:row>
      <xdr:rowOff>171450</xdr:rowOff>
    </xdr:to>
    <xdr:pic>
      <xdr:nvPicPr>
        <xdr:cNvPr id="12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17062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63</xdr:row>
      <xdr:rowOff>47625</xdr:rowOff>
    </xdr:from>
    <xdr:to>
      <xdr:col>10</xdr:col>
      <xdr:colOff>3810</xdr:colOff>
      <xdr:row>63</xdr:row>
      <xdr:rowOff>171450</xdr:rowOff>
    </xdr:to>
    <xdr:pic>
      <xdr:nvPicPr>
        <xdr:cNvPr id="12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74021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64</xdr:row>
      <xdr:rowOff>47625</xdr:rowOff>
    </xdr:from>
    <xdr:to>
      <xdr:col>10</xdr:col>
      <xdr:colOff>3810</xdr:colOff>
      <xdr:row>64</xdr:row>
      <xdr:rowOff>171450</xdr:rowOff>
    </xdr:to>
    <xdr:pic>
      <xdr:nvPicPr>
        <xdr:cNvPr id="12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76117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65</xdr:row>
      <xdr:rowOff>47625</xdr:rowOff>
    </xdr:from>
    <xdr:to>
      <xdr:col>10</xdr:col>
      <xdr:colOff>3810</xdr:colOff>
      <xdr:row>65</xdr:row>
      <xdr:rowOff>171450</xdr:rowOff>
    </xdr:to>
    <xdr:pic>
      <xdr:nvPicPr>
        <xdr:cNvPr id="12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178212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89</xdr:row>
      <xdr:rowOff>47625</xdr:rowOff>
    </xdr:from>
    <xdr:to>
      <xdr:col>10</xdr:col>
      <xdr:colOff>3810</xdr:colOff>
      <xdr:row>89</xdr:row>
      <xdr:rowOff>171450</xdr:rowOff>
    </xdr:to>
    <xdr:pic>
      <xdr:nvPicPr>
        <xdr:cNvPr id="12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54222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90</xdr:row>
      <xdr:rowOff>47625</xdr:rowOff>
    </xdr:from>
    <xdr:to>
      <xdr:col>10</xdr:col>
      <xdr:colOff>3810</xdr:colOff>
      <xdr:row>90</xdr:row>
      <xdr:rowOff>171450</xdr:rowOff>
    </xdr:to>
    <xdr:pic>
      <xdr:nvPicPr>
        <xdr:cNvPr id="12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5631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18</xdr:row>
      <xdr:rowOff>409575</xdr:rowOff>
    </xdr:to>
    <xdr:pic>
      <xdr:nvPicPr>
        <xdr:cNvPr id="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18</xdr:row>
      <xdr:rowOff>409575</xdr:rowOff>
    </xdr:to>
    <xdr:pic>
      <xdr:nvPicPr>
        <xdr:cNvPr id="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18</xdr:row>
      <xdr:rowOff>409575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360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18</xdr:row>
      <xdr:rowOff>409575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405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16</xdr:row>
      <xdr:rowOff>0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383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18</xdr:row>
      <xdr:rowOff>409575</xdr:rowOff>
    </xdr:to>
    <xdr:pic>
      <xdr:nvPicPr>
        <xdr:cNvPr id="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18</xdr:row>
      <xdr:rowOff>409575</xdr:rowOff>
    </xdr:to>
    <xdr:pic>
      <xdr:nvPicPr>
        <xdr:cNvPr id="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17</xdr:row>
      <xdr:rowOff>352425</xdr:rowOff>
    </xdr:to>
    <xdr:pic>
      <xdr:nvPicPr>
        <xdr:cNvPr id="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16</xdr:row>
      <xdr:rowOff>0</xdr:rowOff>
    </xdr:to>
    <xdr:pic>
      <xdr:nvPicPr>
        <xdr:cNvPr id="1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2295525"/>
          <a:ext cx="0" cy="383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18</xdr:row>
      <xdr:rowOff>409575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360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18</xdr:row>
      <xdr:rowOff>409575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405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</xdr:row>
      <xdr:rowOff>0</xdr:rowOff>
    </xdr:from>
    <xdr:to>
      <xdr:col>9</xdr:col>
      <xdr:colOff>1085850</xdr:colOff>
      <xdr:row>13</xdr:row>
      <xdr:rowOff>390525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0200" y="2295525"/>
          <a:ext cx="0" cy="255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17</xdr:row>
      <xdr:rowOff>409575</xdr:rowOff>
    </xdr:to>
    <xdr:pic>
      <xdr:nvPicPr>
        <xdr:cNvPr id="1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466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13</xdr:row>
      <xdr:rowOff>352425</xdr:rowOff>
    </xdr:to>
    <xdr:pic>
      <xdr:nvPicPr>
        <xdr:cNvPr id="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13</xdr:row>
      <xdr:rowOff>314325</xdr:rowOff>
    </xdr:to>
    <xdr:pic>
      <xdr:nvPicPr>
        <xdr:cNvPr id="1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2295525"/>
          <a:ext cx="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10</xdr:row>
      <xdr:rowOff>0</xdr:rowOff>
    </xdr:from>
    <xdr:to>
      <xdr:col>9</xdr:col>
      <xdr:colOff>1581150</xdr:colOff>
      <xdr:row>13</xdr:row>
      <xdr:rowOff>314325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25500" y="2295525"/>
          <a:ext cx="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10</xdr:row>
      <xdr:rowOff>0</xdr:rowOff>
    </xdr:from>
    <xdr:to>
      <xdr:col>9</xdr:col>
      <xdr:colOff>1752600</xdr:colOff>
      <xdr:row>14</xdr:row>
      <xdr:rowOff>657225</xdr:rowOff>
    </xdr:to>
    <xdr:pic>
      <xdr:nvPicPr>
        <xdr:cNvPr id="18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0" y="2295525"/>
          <a:ext cx="0" cy="323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1590675</xdr:colOff>
      <xdr:row>10</xdr:row>
      <xdr:rowOff>0</xdr:rowOff>
    </xdr:from>
    <xdr:to>
      <xdr:col>9</xdr:col>
      <xdr:colOff>1590675</xdr:colOff>
      <xdr:row>16</xdr:row>
      <xdr:rowOff>238125</xdr:rowOff>
    </xdr:to>
    <xdr:pic>
      <xdr:nvPicPr>
        <xdr:cNvPr id="19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35025" y="2295525"/>
          <a:ext cx="0" cy="407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1600200</xdr:colOff>
      <xdr:row>10</xdr:row>
      <xdr:rowOff>0</xdr:rowOff>
    </xdr:from>
    <xdr:to>
      <xdr:col>9</xdr:col>
      <xdr:colOff>1600200</xdr:colOff>
      <xdr:row>14</xdr:row>
      <xdr:rowOff>657225</xdr:rowOff>
    </xdr:to>
    <xdr:pic>
      <xdr:nvPicPr>
        <xdr:cNvPr id="20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44550" y="2295525"/>
          <a:ext cx="0" cy="323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18</xdr:row>
      <xdr:rowOff>409575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18</xdr:row>
      <xdr:rowOff>409575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18</xdr:row>
      <xdr:rowOff>409575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360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18</xdr:row>
      <xdr:rowOff>409575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405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13</xdr:row>
      <xdr:rowOff>314325</xdr:rowOff>
    </xdr:to>
    <xdr:pic>
      <xdr:nvPicPr>
        <xdr:cNvPr id="2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2524125"/>
          <a:ext cx="0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9</xdr:col>
      <xdr:colOff>2905125</xdr:colOff>
      <xdr:row>16</xdr:row>
      <xdr:rowOff>257175</xdr:rowOff>
    </xdr:to>
    <xdr:pic>
      <xdr:nvPicPr>
        <xdr:cNvPr id="2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2343150"/>
          <a:ext cx="0" cy="404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13</xdr:row>
      <xdr:rowOff>314325</xdr:rowOff>
    </xdr:to>
    <xdr:pic>
      <xdr:nvPicPr>
        <xdr:cNvPr id="2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2524125"/>
          <a:ext cx="0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9</xdr:col>
      <xdr:colOff>2905125</xdr:colOff>
      <xdr:row>13</xdr:row>
      <xdr:rowOff>314325</xdr:rowOff>
    </xdr:to>
    <xdr:pic>
      <xdr:nvPicPr>
        <xdr:cNvPr id="2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2343150"/>
          <a:ext cx="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1685925</xdr:colOff>
      <xdr:row>10</xdr:row>
      <xdr:rowOff>38100</xdr:rowOff>
    </xdr:from>
    <xdr:to>
      <xdr:col>9</xdr:col>
      <xdr:colOff>1685925</xdr:colOff>
      <xdr:row>12</xdr:row>
      <xdr:rowOff>419100</xdr:rowOff>
    </xdr:to>
    <xdr:pic>
      <xdr:nvPicPr>
        <xdr:cNvPr id="29" name="Picture 2980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30275" y="2333625"/>
          <a:ext cx="0" cy="191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838200</xdr:colOff>
      <xdr:row>25</xdr:row>
      <xdr:rowOff>57150</xdr:rowOff>
    </xdr:from>
    <xdr:to>
      <xdr:col>9</xdr:col>
      <xdr:colOff>838200</xdr:colOff>
      <xdr:row>25</xdr:row>
      <xdr:rowOff>171450</xdr:rowOff>
    </xdr:to>
    <xdr:pic>
      <xdr:nvPicPr>
        <xdr:cNvPr id="30" name="Picture 3029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82550" y="11639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685800</xdr:colOff>
      <xdr:row>44</xdr:row>
      <xdr:rowOff>228600</xdr:rowOff>
    </xdr:from>
    <xdr:to>
      <xdr:col>14</xdr:col>
      <xdr:colOff>0</xdr:colOff>
      <xdr:row>44</xdr:row>
      <xdr:rowOff>228600</xdr:rowOff>
    </xdr:to>
    <xdr:pic>
      <xdr:nvPicPr>
        <xdr:cNvPr id="3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06975" y="185737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45</xdr:row>
      <xdr:rowOff>0</xdr:rowOff>
    </xdr:from>
    <xdr:to>
      <xdr:col>8</xdr:col>
      <xdr:colOff>685800</xdr:colOff>
      <xdr:row>45</xdr:row>
      <xdr:rowOff>0</xdr:rowOff>
    </xdr:to>
    <xdr:pic>
      <xdr:nvPicPr>
        <xdr:cNvPr id="3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06025" y="186404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43</xdr:row>
      <xdr:rowOff>0</xdr:rowOff>
    </xdr:from>
    <xdr:to>
      <xdr:col>9</xdr:col>
      <xdr:colOff>2905125</xdr:colOff>
      <xdr:row>47</xdr:row>
      <xdr:rowOff>38100</xdr:rowOff>
    </xdr:to>
    <xdr:pic>
      <xdr:nvPicPr>
        <xdr:cNvPr id="3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17992725"/>
          <a:ext cx="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45</xdr:row>
      <xdr:rowOff>0</xdr:rowOff>
    </xdr:from>
    <xdr:to>
      <xdr:col>9</xdr:col>
      <xdr:colOff>1619250</xdr:colOff>
      <xdr:row>47</xdr:row>
      <xdr:rowOff>266700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3600" y="18640425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45</xdr:row>
      <xdr:rowOff>0</xdr:rowOff>
    </xdr:from>
    <xdr:to>
      <xdr:col>9</xdr:col>
      <xdr:colOff>1409700</xdr:colOff>
      <xdr:row>47</xdr:row>
      <xdr:rowOff>266700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4050" y="18640425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45</xdr:row>
      <xdr:rowOff>0</xdr:rowOff>
    </xdr:from>
    <xdr:to>
      <xdr:col>9</xdr:col>
      <xdr:colOff>2409825</xdr:colOff>
      <xdr:row>47</xdr:row>
      <xdr:rowOff>266700</xdr:rowOff>
    </xdr:to>
    <xdr:pic>
      <xdr:nvPicPr>
        <xdr:cNvPr id="3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54175" y="18640425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45</xdr:row>
      <xdr:rowOff>0</xdr:rowOff>
    </xdr:from>
    <xdr:to>
      <xdr:col>9</xdr:col>
      <xdr:colOff>1724025</xdr:colOff>
      <xdr:row>45</xdr:row>
      <xdr:rowOff>171450</xdr:rowOff>
    </xdr:to>
    <xdr:pic>
      <xdr:nvPicPr>
        <xdr:cNvPr id="3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186404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45</xdr:row>
      <xdr:rowOff>0</xdr:rowOff>
    </xdr:from>
    <xdr:to>
      <xdr:col>9</xdr:col>
      <xdr:colOff>2905125</xdr:colOff>
      <xdr:row>48</xdr:row>
      <xdr:rowOff>19050</xdr:rowOff>
    </xdr:to>
    <xdr:pic>
      <xdr:nvPicPr>
        <xdr:cNvPr id="3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18640425"/>
          <a:ext cx="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</xdr:colOff>
      <xdr:row>43</xdr:row>
      <xdr:rowOff>0</xdr:rowOff>
    </xdr:from>
    <xdr:to>
      <xdr:col>9</xdr:col>
      <xdr:colOff>685800</xdr:colOff>
      <xdr:row>46</xdr:row>
      <xdr:rowOff>257175</xdr:rowOff>
    </xdr:to>
    <xdr:pic>
      <xdr:nvPicPr>
        <xdr:cNvPr id="39" name="Picture 54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11025" y="17992725"/>
          <a:ext cx="61912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43</xdr:row>
      <xdr:rowOff>228600</xdr:rowOff>
    </xdr:from>
    <xdr:to>
      <xdr:col>9</xdr:col>
      <xdr:colOff>1724025</xdr:colOff>
      <xdr:row>43</xdr:row>
      <xdr:rowOff>304800</xdr:rowOff>
    </xdr:to>
    <xdr:pic>
      <xdr:nvPicPr>
        <xdr:cNvPr id="4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18221325"/>
          <a:ext cx="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43</xdr:row>
      <xdr:rowOff>47625</xdr:rowOff>
    </xdr:from>
    <xdr:to>
      <xdr:col>9</xdr:col>
      <xdr:colOff>2905125</xdr:colOff>
      <xdr:row>46</xdr:row>
      <xdr:rowOff>257175</xdr:rowOff>
    </xdr:to>
    <xdr:pic>
      <xdr:nvPicPr>
        <xdr:cNvPr id="4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18040350"/>
          <a:ext cx="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45</xdr:row>
      <xdr:rowOff>47625</xdr:rowOff>
    </xdr:from>
    <xdr:to>
      <xdr:col>9</xdr:col>
      <xdr:colOff>2905125</xdr:colOff>
      <xdr:row>46</xdr:row>
      <xdr:rowOff>219075</xdr:rowOff>
    </xdr:to>
    <xdr:pic>
      <xdr:nvPicPr>
        <xdr:cNvPr id="4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186880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</xdr:colOff>
      <xdr:row>45</xdr:row>
      <xdr:rowOff>66675</xdr:rowOff>
    </xdr:from>
    <xdr:to>
      <xdr:col>9</xdr:col>
      <xdr:colOff>685800</xdr:colOff>
      <xdr:row>45</xdr:row>
      <xdr:rowOff>171450</xdr:rowOff>
    </xdr:to>
    <xdr:pic>
      <xdr:nvPicPr>
        <xdr:cNvPr id="43" name="Picture 54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11025" y="18707100"/>
          <a:ext cx="619125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20</xdr:row>
      <xdr:rowOff>366032</xdr:rowOff>
    </xdr:to>
    <xdr:pic>
      <xdr:nvPicPr>
        <xdr:cNvPr id="4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20</xdr:row>
      <xdr:rowOff>366032</xdr:rowOff>
    </xdr:to>
    <xdr:pic>
      <xdr:nvPicPr>
        <xdr:cNvPr id="4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20</xdr:row>
      <xdr:rowOff>366032</xdr:rowOff>
    </xdr:to>
    <xdr:pic>
      <xdr:nvPicPr>
        <xdr:cNvPr id="4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360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20</xdr:row>
      <xdr:rowOff>366032</xdr:rowOff>
    </xdr:to>
    <xdr:pic>
      <xdr:nvPicPr>
        <xdr:cNvPr id="4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405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18</xdr:row>
      <xdr:rowOff>166007</xdr:rowOff>
    </xdr:to>
    <xdr:pic>
      <xdr:nvPicPr>
        <xdr:cNvPr id="4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5052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20</xdr:row>
      <xdr:rowOff>366032</xdr:rowOff>
    </xdr:to>
    <xdr:pic>
      <xdr:nvPicPr>
        <xdr:cNvPr id="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20</xdr:row>
      <xdr:rowOff>366032</xdr:rowOff>
    </xdr:to>
    <xdr:pic>
      <xdr:nvPicPr>
        <xdr:cNvPr id="5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19</xdr:row>
      <xdr:rowOff>257175</xdr:rowOff>
    </xdr:to>
    <xdr:pic>
      <xdr:nvPicPr>
        <xdr:cNvPr id="5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577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18</xdr:row>
      <xdr:rowOff>166007</xdr:rowOff>
    </xdr:to>
    <xdr:pic>
      <xdr:nvPicPr>
        <xdr:cNvPr id="5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2295525"/>
          <a:ext cx="0" cy="5052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20</xdr:row>
      <xdr:rowOff>366032</xdr:rowOff>
    </xdr:to>
    <xdr:pic>
      <xdr:nvPicPr>
        <xdr:cNvPr id="5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360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20</xdr:row>
      <xdr:rowOff>366032</xdr:rowOff>
    </xdr:to>
    <xdr:pic>
      <xdr:nvPicPr>
        <xdr:cNvPr id="5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405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</xdr:row>
      <xdr:rowOff>0</xdr:rowOff>
    </xdr:from>
    <xdr:to>
      <xdr:col>9</xdr:col>
      <xdr:colOff>1085850</xdr:colOff>
      <xdr:row>15</xdr:row>
      <xdr:rowOff>308883</xdr:rowOff>
    </xdr:to>
    <xdr:pic>
      <xdr:nvPicPr>
        <xdr:cNvPr id="5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0200" y="2295525"/>
          <a:ext cx="0" cy="37280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19</xdr:row>
      <xdr:rowOff>366032</xdr:rowOff>
    </xdr:to>
    <xdr:pic>
      <xdr:nvPicPr>
        <xdr:cNvPr id="5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58807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15</xdr:row>
      <xdr:rowOff>270783</xdr:rowOff>
    </xdr:to>
    <xdr:pic>
      <xdr:nvPicPr>
        <xdr:cNvPr id="5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36899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15</xdr:row>
      <xdr:rowOff>232683</xdr:rowOff>
    </xdr:to>
    <xdr:pic>
      <xdr:nvPicPr>
        <xdr:cNvPr id="5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2295525"/>
          <a:ext cx="0" cy="3651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10</xdr:row>
      <xdr:rowOff>0</xdr:rowOff>
    </xdr:from>
    <xdr:to>
      <xdr:col>9</xdr:col>
      <xdr:colOff>1581150</xdr:colOff>
      <xdr:row>15</xdr:row>
      <xdr:rowOff>232683</xdr:rowOff>
    </xdr:to>
    <xdr:pic>
      <xdr:nvPicPr>
        <xdr:cNvPr id="5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25500" y="2295525"/>
          <a:ext cx="0" cy="3651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10</xdr:row>
      <xdr:rowOff>0</xdr:rowOff>
    </xdr:from>
    <xdr:to>
      <xdr:col>9</xdr:col>
      <xdr:colOff>1752600</xdr:colOff>
      <xdr:row>17</xdr:row>
      <xdr:rowOff>194582</xdr:rowOff>
    </xdr:to>
    <xdr:pic>
      <xdr:nvPicPr>
        <xdr:cNvPr id="60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0" y="2295525"/>
          <a:ext cx="0" cy="44519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1590675</xdr:colOff>
      <xdr:row>10</xdr:row>
      <xdr:rowOff>0</xdr:rowOff>
    </xdr:from>
    <xdr:to>
      <xdr:col>9</xdr:col>
      <xdr:colOff>1590675</xdr:colOff>
      <xdr:row>18</xdr:row>
      <xdr:rowOff>404132</xdr:rowOff>
    </xdr:to>
    <xdr:pic>
      <xdr:nvPicPr>
        <xdr:cNvPr id="61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35025" y="2295525"/>
          <a:ext cx="0" cy="5290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1600200</xdr:colOff>
      <xdr:row>10</xdr:row>
      <xdr:rowOff>0</xdr:rowOff>
    </xdr:from>
    <xdr:to>
      <xdr:col>9</xdr:col>
      <xdr:colOff>1600200</xdr:colOff>
      <xdr:row>17</xdr:row>
      <xdr:rowOff>194582</xdr:rowOff>
    </xdr:to>
    <xdr:pic>
      <xdr:nvPicPr>
        <xdr:cNvPr id="62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44550" y="2295525"/>
          <a:ext cx="0" cy="44519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20</xdr:row>
      <xdr:rowOff>366032</xdr:rowOff>
    </xdr:to>
    <xdr:pic>
      <xdr:nvPicPr>
        <xdr:cNvPr id="6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20</xdr:row>
      <xdr:rowOff>366032</xdr:rowOff>
    </xdr:to>
    <xdr:pic>
      <xdr:nvPicPr>
        <xdr:cNvPr id="6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3520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20</xdr:row>
      <xdr:rowOff>366032</xdr:rowOff>
    </xdr:to>
    <xdr:pic>
      <xdr:nvPicPr>
        <xdr:cNvPr id="6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360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20</xdr:row>
      <xdr:rowOff>366032</xdr:rowOff>
    </xdr:to>
    <xdr:pic>
      <xdr:nvPicPr>
        <xdr:cNvPr id="6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4050" y="2295525"/>
          <a:ext cx="0" cy="650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15</xdr:row>
      <xdr:rowOff>0</xdr:rowOff>
    </xdr:to>
    <xdr:pic>
      <xdr:nvPicPr>
        <xdr:cNvPr id="6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2295525"/>
          <a:ext cx="0" cy="341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0</xdr:rowOff>
    </xdr:from>
    <xdr:to>
      <xdr:col>9</xdr:col>
      <xdr:colOff>2905125</xdr:colOff>
      <xdr:row>18</xdr:row>
      <xdr:rowOff>375557</xdr:rowOff>
    </xdr:to>
    <xdr:pic>
      <xdr:nvPicPr>
        <xdr:cNvPr id="6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2295525"/>
          <a:ext cx="0" cy="5261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15</xdr:row>
      <xdr:rowOff>0</xdr:rowOff>
    </xdr:to>
    <xdr:pic>
      <xdr:nvPicPr>
        <xdr:cNvPr id="6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2295525"/>
          <a:ext cx="0" cy="341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0</xdr:rowOff>
    </xdr:from>
    <xdr:to>
      <xdr:col>9</xdr:col>
      <xdr:colOff>2905125</xdr:colOff>
      <xdr:row>15</xdr:row>
      <xdr:rowOff>185058</xdr:rowOff>
    </xdr:to>
    <xdr:pic>
      <xdr:nvPicPr>
        <xdr:cNvPr id="7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2295525"/>
          <a:ext cx="0" cy="3604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1685925</xdr:colOff>
      <xdr:row>10</xdr:row>
      <xdr:rowOff>0</xdr:rowOff>
    </xdr:from>
    <xdr:to>
      <xdr:col>9</xdr:col>
      <xdr:colOff>1685925</xdr:colOff>
      <xdr:row>14</xdr:row>
      <xdr:rowOff>472168</xdr:rowOff>
    </xdr:to>
    <xdr:pic>
      <xdr:nvPicPr>
        <xdr:cNvPr id="71" name="Picture 2980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30275" y="2295525"/>
          <a:ext cx="0" cy="3053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838200</xdr:colOff>
      <xdr:row>25</xdr:row>
      <xdr:rowOff>57150</xdr:rowOff>
    </xdr:from>
    <xdr:to>
      <xdr:col>9</xdr:col>
      <xdr:colOff>838200</xdr:colOff>
      <xdr:row>25</xdr:row>
      <xdr:rowOff>171450</xdr:rowOff>
    </xdr:to>
    <xdr:pic>
      <xdr:nvPicPr>
        <xdr:cNvPr id="72" name="Picture 3029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82550" y="11639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49</xdr:row>
      <xdr:rowOff>0</xdr:rowOff>
    </xdr:from>
    <xdr:to>
      <xdr:col>8</xdr:col>
      <xdr:colOff>685800</xdr:colOff>
      <xdr:row>49</xdr:row>
      <xdr:rowOff>0</xdr:rowOff>
    </xdr:to>
    <xdr:pic>
      <xdr:nvPicPr>
        <xdr:cNvPr id="7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06025" y="202596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47</xdr:row>
      <xdr:rowOff>0</xdr:rowOff>
    </xdr:from>
    <xdr:to>
      <xdr:col>9</xdr:col>
      <xdr:colOff>2905125</xdr:colOff>
      <xdr:row>50</xdr:row>
      <xdr:rowOff>114301</xdr:rowOff>
    </xdr:to>
    <xdr:pic>
      <xdr:nvPicPr>
        <xdr:cNvPr id="7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19230975"/>
          <a:ext cx="0" cy="181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49</xdr:row>
      <xdr:rowOff>0</xdr:rowOff>
    </xdr:from>
    <xdr:to>
      <xdr:col>9</xdr:col>
      <xdr:colOff>1619250</xdr:colOff>
      <xdr:row>51</xdr:row>
      <xdr:rowOff>628649</xdr:rowOff>
    </xdr:to>
    <xdr:pic>
      <xdr:nvPicPr>
        <xdr:cNvPr id="7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3600" y="20259675"/>
          <a:ext cx="0" cy="151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49</xdr:row>
      <xdr:rowOff>0</xdr:rowOff>
    </xdr:from>
    <xdr:to>
      <xdr:col>9</xdr:col>
      <xdr:colOff>1409700</xdr:colOff>
      <xdr:row>51</xdr:row>
      <xdr:rowOff>628649</xdr:rowOff>
    </xdr:to>
    <xdr:pic>
      <xdr:nvPicPr>
        <xdr:cNvPr id="7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4050" y="20259675"/>
          <a:ext cx="0" cy="151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49</xdr:row>
      <xdr:rowOff>0</xdr:rowOff>
    </xdr:from>
    <xdr:to>
      <xdr:col>9</xdr:col>
      <xdr:colOff>2409825</xdr:colOff>
      <xdr:row>51</xdr:row>
      <xdr:rowOff>628649</xdr:rowOff>
    </xdr:to>
    <xdr:pic>
      <xdr:nvPicPr>
        <xdr:cNvPr id="7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54175" y="20259675"/>
          <a:ext cx="0" cy="151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49</xdr:row>
      <xdr:rowOff>0</xdr:rowOff>
    </xdr:from>
    <xdr:to>
      <xdr:col>9</xdr:col>
      <xdr:colOff>1724025</xdr:colOff>
      <xdr:row>49</xdr:row>
      <xdr:rowOff>171450</xdr:rowOff>
    </xdr:to>
    <xdr:pic>
      <xdr:nvPicPr>
        <xdr:cNvPr id="7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20259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49</xdr:row>
      <xdr:rowOff>0</xdr:rowOff>
    </xdr:from>
    <xdr:to>
      <xdr:col>9</xdr:col>
      <xdr:colOff>2905125</xdr:colOff>
      <xdr:row>51</xdr:row>
      <xdr:rowOff>624567</xdr:rowOff>
    </xdr:to>
    <xdr:pic>
      <xdr:nvPicPr>
        <xdr:cNvPr id="7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20259675"/>
          <a:ext cx="0" cy="1510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47</xdr:row>
      <xdr:rowOff>228600</xdr:rowOff>
    </xdr:from>
    <xdr:to>
      <xdr:col>9</xdr:col>
      <xdr:colOff>1724025</xdr:colOff>
      <xdr:row>47</xdr:row>
      <xdr:rowOff>304800</xdr:rowOff>
    </xdr:to>
    <xdr:pic>
      <xdr:nvPicPr>
        <xdr:cNvPr id="8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8375" y="19459575"/>
          <a:ext cx="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47</xdr:row>
      <xdr:rowOff>47625</xdr:rowOff>
    </xdr:from>
    <xdr:to>
      <xdr:col>9</xdr:col>
      <xdr:colOff>2905125</xdr:colOff>
      <xdr:row>50</xdr:row>
      <xdr:rowOff>39462</xdr:rowOff>
    </xdr:to>
    <xdr:pic>
      <xdr:nvPicPr>
        <xdr:cNvPr id="8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19278600"/>
          <a:ext cx="0" cy="1696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49</xdr:row>
      <xdr:rowOff>47625</xdr:rowOff>
    </xdr:from>
    <xdr:to>
      <xdr:col>9</xdr:col>
      <xdr:colOff>2905125</xdr:colOff>
      <xdr:row>51</xdr:row>
      <xdr:rowOff>9525</xdr:rowOff>
    </xdr:to>
    <xdr:pic>
      <xdr:nvPicPr>
        <xdr:cNvPr id="8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49475" y="20307300"/>
          <a:ext cx="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29</xdr:row>
      <xdr:rowOff>0</xdr:rowOff>
    </xdr:to>
    <xdr:pic>
      <xdr:nvPicPr>
        <xdr:cNvPr id="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295525"/>
          <a:ext cx="0" cy="1230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29</xdr:row>
      <xdr:rowOff>0</xdr:rowOff>
    </xdr:to>
    <xdr:pic>
      <xdr:nvPicPr>
        <xdr:cNvPr id="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295525"/>
          <a:ext cx="0" cy="1230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29</xdr:row>
      <xdr:rowOff>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2295525"/>
          <a:ext cx="0" cy="1230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29</xdr:row>
      <xdr:rowOff>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2295525"/>
          <a:ext cx="0" cy="1230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12</xdr:row>
      <xdr:rowOff>0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752725"/>
          <a:ext cx="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0</xdr:colOff>
      <xdr:row>26</xdr:row>
      <xdr:rowOff>0</xdr:rowOff>
    </xdr:to>
    <xdr:pic>
      <xdr:nvPicPr>
        <xdr:cNvPr id="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4257675"/>
          <a:ext cx="0" cy="864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0</xdr:colOff>
      <xdr:row>26</xdr:row>
      <xdr:rowOff>0</xdr:rowOff>
    </xdr:to>
    <xdr:pic>
      <xdr:nvPicPr>
        <xdr:cNvPr id="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4257675"/>
          <a:ext cx="0" cy="864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38100</xdr:rowOff>
    </xdr:from>
    <xdr:to>
      <xdr:col>10</xdr:col>
      <xdr:colOff>0</xdr:colOff>
      <xdr:row>12</xdr:row>
      <xdr:rowOff>0</xdr:rowOff>
    </xdr:to>
    <xdr:pic>
      <xdr:nvPicPr>
        <xdr:cNvPr id="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333625"/>
          <a:ext cx="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12</xdr:row>
      <xdr:rowOff>0</xdr:rowOff>
    </xdr:to>
    <xdr:pic>
      <xdr:nvPicPr>
        <xdr:cNvPr id="1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2524125"/>
          <a:ext cx="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13</xdr:row>
      <xdr:rowOff>0</xdr:rowOff>
    </xdr:from>
    <xdr:to>
      <xdr:col>9</xdr:col>
      <xdr:colOff>1619250</xdr:colOff>
      <xdr:row>26</xdr:row>
      <xdr:rowOff>0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4257675"/>
          <a:ext cx="0" cy="864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13</xdr:row>
      <xdr:rowOff>0</xdr:rowOff>
    </xdr:from>
    <xdr:to>
      <xdr:col>9</xdr:col>
      <xdr:colOff>1409700</xdr:colOff>
      <xdr:row>26</xdr:row>
      <xdr:rowOff>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4257675"/>
          <a:ext cx="0" cy="864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28</xdr:row>
      <xdr:rowOff>0</xdr:rowOff>
    </xdr:from>
    <xdr:to>
      <xdr:col>9</xdr:col>
      <xdr:colOff>1085850</xdr:colOff>
      <xdr:row>29</xdr:row>
      <xdr:rowOff>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25775" y="141065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0</xdr:colOff>
      <xdr:row>34</xdr:row>
      <xdr:rowOff>0</xdr:rowOff>
    </xdr:to>
    <xdr:pic>
      <xdr:nvPicPr>
        <xdr:cNvPr id="1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4601825"/>
          <a:ext cx="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28</xdr:row>
      <xdr:rowOff>38100</xdr:rowOff>
    </xdr:from>
    <xdr:to>
      <xdr:col>10</xdr:col>
      <xdr:colOff>0</xdr:colOff>
      <xdr:row>29</xdr:row>
      <xdr:rowOff>0</xdr:rowOff>
    </xdr:to>
    <xdr:pic>
      <xdr:nvPicPr>
        <xdr:cNvPr id="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414462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28</xdr:row>
      <xdr:rowOff>228600</xdr:rowOff>
    </xdr:from>
    <xdr:to>
      <xdr:col>9</xdr:col>
      <xdr:colOff>1724025</xdr:colOff>
      <xdr:row>29</xdr:row>
      <xdr:rowOff>0</xdr:rowOff>
    </xdr:to>
    <xdr:pic>
      <xdr:nvPicPr>
        <xdr:cNvPr id="1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143351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28</xdr:row>
      <xdr:rowOff>200025</xdr:rowOff>
    </xdr:from>
    <xdr:to>
      <xdr:col>9</xdr:col>
      <xdr:colOff>1581150</xdr:colOff>
      <xdr:row>29</xdr:row>
      <xdr:rowOff>0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21075" y="143065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10</xdr:row>
      <xdr:rowOff>66675</xdr:rowOff>
    </xdr:from>
    <xdr:to>
      <xdr:col>9</xdr:col>
      <xdr:colOff>1752600</xdr:colOff>
      <xdr:row>11</xdr:row>
      <xdr:rowOff>0</xdr:rowOff>
    </xdr:to>
    <xdr:pic>
      <xdr:nvPicPr>
        <xdr:cNvPr id="18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92525" y="2362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1590675</xdr:colOff>
      <xdr:row>11</xdr:row>
      <xdr:rowOff>76200</xdr:rowOff>
    </xdr:from>
    <xdr:to>
      <xdr:col>9</xdr:col>
      <xdr:colOff>1590675</xdr:colOff>
      <xdr:row>12</xdr:row>
      <xdr:rowOff>0</xdr:rowOff>
    </xdr:to>
    <xdr:pic>
      <xdr:nvPicPr>
        <xdr:cNvPr id="19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30600" y="2828925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1600200</xdr:colOff>
      <xdr:row>12</xdr:row>
      <xdr:rowOff>28575</xdr:rowOff>
    </xdr:from>
    <xdr:to>
      <xdr:col>9</xdr:col>
      <xdr:colOff>1600200</xdr:colOff>
      <xdr:row>13</xdr:row>
      <xdr:rowOff>0</xdr:rowOff>
    </xdr:to>
    <xdr:pic>
      <xdr:nvPicPr>
        <xdr:cNvPr id="20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40125" y="3514725"/>
          <a:ext cx="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0</xdr:colOff>
      <xdr:row>38</xdr:row>
      <xdr:rowOff>76200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2287250"/>
          <a:ext cx="0" cy="7172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0</xdr:colOff>
      <xdr:row>38</xdr:row>
      <xdr:rowOff>76200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2287250"/>
          <a:ext cx="0" cy="7172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38</xdr:row>
      <xdr:rowOff>76200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12287250"/>
          <a:ext cx="0" cy="7172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38</xdr:row>
      <xdr:rowOff>76200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12287250"/>
          <a:ext cx="0" cy="7172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45</xdr:row>
      <xdr:rowOff>228600</xdr:rowOff>
    </xdr:from>
    <xdr:to>
      <xdr:col>9</xdr:col>
      <xdr:colOff>1724025</xdr:colOff>
      <xdr:row>46</xdr:row>
      <xdr:rowOff>66675</xdr:rowOff>
    </xdr:to>
    <xdr:pic>
      <xdr:nvPicPr>
        <xdr:cNvPr id="2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23764875"/>
          <a:ext cx="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45</xdr:row>
      <xdr:rowOff>47625</xdr:rowOff>
    </xdr:from>
    <xdr:to>
      <xdr:col>9</xdr:col>
      <xdr:colOff>2905125</xdr:colOff>
      <xdr:row>52</xdr:row>
      <xdr:rowOff>47625</xdr:rowOff>
    </xdr:to>
    <xdr:pic>
      <xdr:nvPicPr>
        <xdr:cNvPr id="2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45050" y="23583900"/>
          <a:ext cx="0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36</xdr:row>
      <xdr:rowOff>0</xdr:rowOff>
    </xdr:to>
    <xdr:pic>
      <xdr:nvPicPr>
        <xdr:cNvPr id="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295525"/>
          <a:ext cx="0" cy="1604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36</xdr:row>
      <xdr:rowOff>0</xdr:rowOff>
    </xdr:to>
    <xdr:pic>
      <xdr:nvPicPr>
        <xdr:cNvPr id="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295525"/>
          <a:ext cx="0" cy="1604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36</xdr:row>
      <xdr:rowOff>0</xdr:rowOff>
    </xdr:to>
    <xdr:pic>
      <xdr:nvPicPr>
        <xdr:cNvPr id="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2295525"/>
          <a:ext cx="0" cy="1604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36</xdr:row>
      <xdr:rowOff>0</xdr:rowOff>
    </xdr:to>
    <xdr:pic>
      <xdr:nvPicPr>
        <xdr:cNvPr id="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2295525"/>
          <a:ext cx="0" cy="1604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14</xdr:row>
      <xdr:rowOff>0</xdr:rowOff>
    </xdr:to>
    <xdr:pic>
      <xdr:nvPicPr>
        <xdr:cNvPr id="3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752725"/>
          <a:ext cx="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0</xdr:colOff>
      <xdr:row>43</xdr:row>
      <xdr:rowOff>95250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2906375"/>
          <a:ext cx="0" cy="908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0</xdr:colOff>
      <xdr:row>43</xdr:row>
      <xdr:rowOff>133350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2906375"/>
          <a:ext cx="0" cy="912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38100</xdr:rowOff>
    </xdr:from>
    <xdr:to>
      <xdr:col>10</xdr:col>
      <xdr:colOff>0</xdr:colOff>
      <xdr:row>14</xdr:row>
      <xdr:rowOff>0</xdr:rowOff>
    </xdr:to>
    <xdr:pic>
      <xdr:nvPicPr>
        <xdr:cNvPr id="34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333625"/>
          <a:ext cx="0" cy="259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13</xdr:row>
      <xdr:rowOff>152400</xdr:rowOff>
    </xdr:to>
    <xdr:pic>
      <xdr:nvPicPr>
        <xdr:cNvPr id="3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2524125"/>
          <a:ext cx="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44</xdr:row>
      <xdr:rowOff>0</xdr:rowOff>
    </xdr:to>
    <xdr:pic>
      <xdr:nvPicPr>
        <xdr:cNvPr id="3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12906375"/>
          <a:ext cx="0" cy="948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44</xdr:row>
      <xdr:rowOff>0</xdr:rowOff>
    </xdr:to>
    <xdr:pic>
      <xdr:nvPicPr>
        <xdr:cNvPr id="3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12906375"/>
          <a:ext cx="0" cy="948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33</xdr:row>
      <xdr:rowOff>0</xdr:rowOff>
    </xdr:from>
    <xdr:to>
      <xdr:col>9</xdr:col>
      <xdr:colOff>1085850</xdr:colOff>
      <xdr:row>35</xdr:row>
      <xdr:rowOff>0</xdr:rowOff>
    </xdr:to>
    <xdr:pic>
      <xdr:nvPicPr>
        <xdr:cNvPr id="3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25775" y="16506825"/>
          <a:ext cx="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37</xdr:row>
      <xdr:rowOff>133350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6506825"/>
          <a:ext cx="0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35</xdr:row>
      <xdr:rowOff>0</xdr:rowOff>
    </xdr:to>
    <xdr:pic>
      <xdr:nvPicPr>
        <xdr:cNvPr id="40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6506825"/>
          <a:ext cx="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34</xdr:row>
      <xdr:rowOff>28575</xdr:rowOff>
    </xdr:to>
    <xdr:pic>
      <xdr:nvPicPr>
        <xdr:cNvPr id="4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165068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33</xdr:row>
      <xdr:rowOff>0</xdr:rowOff>
    </xdr:from>
    <xdr:to>
      <xdr:col>9</xdr:col>
      <xdr:colOff>1581150</xdr:colOff>
      <xdr:row>34</xdr:row>
      <xdr:rowOff>57150</xdr:rowOff>
    </xdr:to>
    <xdr:pic>
      <xdr:nvPicPr>
        <xdr:cNvPr id="4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21075" y="165068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48</xdr:row>
      <xdr:rowOff>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6506825"/>
          <a:ext cx="0" cy="962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48</xdr:row>
      <xdr:rowOff>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6506825"/>
          <a:ext cx="0" cy="962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48</xdr:row>
      <xdr:rowOff>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16506825"/>
          <a:ext cx="0" cy="962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48</xdr:row>
      <xdr:rowOff>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16506825"/>
          <a:ext cx="0" cy="962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49</xdr:row>
      <xdr:rowOff>228600</xdr:rowOff>
    </xdr:from>
    <xdr:to>
      <xdr:col>9</xdr:col>
      <xdr:colOff>1724025</xdr:colOff>
      <xdr:row>50</xdr:row>
      <xdr:rowOff>0</xdr:rowOff>
    </xdr:to>
    <xdr:pic>
      <xdr:nvPicPr>
        <xdr:cNvPr id="4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27031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49</xdr:row>
      <xdr:rowOff>47625</xdr:rowOff>
    </xdr:from>
    <xdr:to>
      <xdr:col>9</xdr:col>
      <xdr:colOff>2905125</xdr:colOff>
      <xdr:row>53</xdr:row>
      <xdr:rowOff>0</xdr:rowOff>
    </xdr:to>
    <xdr:pic>
      <xdr:nvPicPr>
        <xdr:cNvPr id="4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45050" y="26850975"/>
          <a:ext cx="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37</xdr:row>
      <xdr:rowOff>0</xdr:rowOff>
    </xdr:from>
    <xdr:to>
      <xdr:col>9</xdr:col>
      <xdr:colOff>1085850</xdr:colOff>
      <xdr:row>39</xdr:row>
      <xdr:rowOff>0</xdr:rowOff>
    </xdr:to>
    <xdr:pic>
      <xdr:nvPicPr>
        <xdr:cNvPr id="4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25775" y="18859500"/>
          <a:ext cx="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42</xdr:row>
      <xdr:rowOff>0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8859500"/>
          <a:ext cx="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39</xdr:row>
      <xdr:rowOff>0</xdr:rowOff>
    </xdr:to>
    <xdr:pic>
      <xdr:nvPicPr>
        <xdr:cNvPr id="5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8859500"/>
          <a:ext cx="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37</xdr:row>
      <xdr:rowOff>0</xdr:rowOff>
    </xdr:from>
    <xdr:to>
      <xdr:col>9</xdr:col>
      <xdr:colOff>1724025</xdr:colOff>
      <xdr:row>38</xdr:row>
      <xdr:rowOff>28575</xdr:rowOff>
    </xdr:to>
    <xdr:pic>
      <xdr:nvPicPr>
        <xdr:cNvPr id="5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18859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37</xdr:row>
      <xdr:rowOff>0</xdr:rowOff>
    </xdr:from>
    <xdr:to>
      <xdr:col>9</xdr:col>
      <xdr:colOff>1581150</xdr:colOff>
      <xdr:row>38</xdr:row>
      <xdr:rowOff>57150</xdr:rowOff>
    </xdr:to>
    <xdr:pic>
      <xdr:nvPicPr>
        <xdr:cNvPr id="5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21075" y="188595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29</xdr:row>
      <xdr:rowOff>446314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295525"/>
          <a:ext cx="0" cy="127520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29</xdr:row>
      <xdr:rowOff>446314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295525"/>
          <a:ext cx="0" cy="127520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29</xdr:row>
      <xdr:rowOff>446314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2295525"/>
          <a:ext cx="0" cy="127520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29</xdr:row>
      <xdr:rowOff>446314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2295525"/>
          <a:ext cx="0" cy="127520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0</xdr:colOff>
      <xdr:row>15</xdr:row>
      <xdr:rowOff>0</xdr:rowOff>
    </xdr:to>
    <xdr:pic>
      <xdr:nvPicPr>
        <xdr:cNvPr id="5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492442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0</xdr:colOff>
      <xdr:row>29</xdr:row>
      <xdr:rowOff>119742</xdr:rowOff>
    </xdr:to>
    <xdr:pic>
      <xdr:nvPicPr>
        <xdr:cNvPr id="5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6296025"/>
          <a:ext cx="0" cy="8425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0</xdr:colOff>
      <xdr:row>29</xdr:row>
      <xdr:rowOff>119742</xdr:rowOff>
    </xdr:to>
    <xdr:pic>
      <xdr:nvPicPr>
        <xdr:cNvPr id="6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6296025"/>
          <a:ext cx="0" cy="8425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38100</xdr:rowOff>
    </xdr:from>
    <xdr:to>
      <xdr:col>10</xdr:col>
      <xdr:colOff>0</xdr:colOff>
      <xdr:row>12</xdr:row>
      <xdr:rowOff>272143</xdr:rowOff>
    </xdr:to>
    <xdr:pic>
      <xdr:nvPicPr>
        <xdr:cNvPr id="6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333625"/>
          <a:ext cx="0" cy="1424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12</xdr:row>
      <xdr:rowOff>272143</xdr:rowOff>
    </xdr:to>
    <xdr:pic>
      <xdr:nvPicPr>
        <xdr:cNvPr id="6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2524125"/>
          <a:ext cx="0" cy="12338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16</xdr:row>
      <xdr:rowOff>0</xdr:rowOff>
    </xdr:from>
    <xdr:to>
      <xdr:col>9</xdr:col>
      <xdr:colOff>1619250</xdr:colOff>
      <xdr:row>29</xdr:row>
      <xdr:rowOff>119742</xdr:rowOff>
    </xdr:to>
    <xdr:pic>
      <xdr:nvPicPr>
        <xdr:cNvPr id="6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6296025"/>
          <a:ext cx="0" cy="8425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16</xdr:row>
      <xdr:rowOff>0</xdr:rowOff>
    </xdr:from>
    <xdr:to>
      <xdr:col>9</xdr:col>
      <xdr:colOff>1409700</xdr:colOff>
      <xdr:row>29</xdr:row>
      <xdr:rowOff>119742</xdr:rowOff>
    </xdr:to>
    <xdr:pic>
      <xdr:nvPicPr>
        <xdr:cNvPr id="6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6296025"/>
          <a:ext cx="0" cy="8425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34</xdr:row>
      <xdr:rowOff>0</xdr:rowOff>
    </xdr:from>
    <xdr:to>
      <xdr:col>9</xdr:col>
      <xdr:colOff>1085850</xdr:colOff>
      <xdr:row>35</xdr:row>
      <xdr:rowOff>1</xdr:rowOff>
    </xdr:to>
    <xdr:pic>
      <xdr:nvPicPr>
        <xdr:cNvPr id="6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25775" y="170307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0</xdr:colOff>
      <xdr:row>39</xdr:row>
      <xdr:rowOff>435428</xdr:rowOff>
    </xdr:to>
    <xdr:pic>
      <xdr:nvPicPr>
        <xdr:cNvPr id="6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7526000"/>
          <a:ext cx="0" cy="278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34</xdr:row>
      <xdr:rowOff>38100</xdr:rowOff>
    </xdr:from>
    <xdr:to>
      <xdr:col>10</xdr:col>
      <xdr:colOff>0</xdr:colOff>
      <xdr:row>35</xdr:row>
      <xdr:rowOff>1</xdr:rowOff>
    </xdr:to>
    <xdr:pic>
      <xdr:nvPicPr>
        <xdr:cNvPr id="6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70688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34</xdr:row>
      <xdr:rowOff>228600</xdr:rowOff>
    </xdr:from>
    <xdr:to>
      <xdr:col>9</xdr:col>
      <xdr:colOff>1724025</xdr:colOff>
      <xdr:row>35</xdr:row>
      <xdr:rowOff>1</xdr:rowOff>
    </xdr:to>
    <xdr:pic>
      <xdr:nvPicPr>
        <xdr:cNvPr id="6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17259300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34</xdr:row>
      <xdr:rowOff>200025</xdr:rowOff>
    </xdr:from>
    <xdr:to>
      <xdr:col>9</xdr:col>
      <xdr:colOff>1581150</xdr:colOff>
      <xdr:row>35</xdr:row>
      <xdr:rowOff>1</xdr:rowOff>
    </xdr:to>
    <xdr:pic>
      <xdr:nvPicPr>
        <xdr:cNvPr id="6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21075" y="17230725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10</xdr:row>
      <xdr:rowOff>66675</xdr:rowOff>
    </xdr:from>
    <xdr:to>
      <xdr:col>9</xdr:col>
      <xdr:colOff>1752600</xdr:colOff>
      <xdr:row>11</xdr:row>
      <xdr:rowOff>0</xdr:rowOff>
    </xdr:to>
    <xdr:pic>
      <xdr:nvPicPr>
        <xdr:cNvPr id="70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92525" y="2362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1590675</xdr:colOff>
      <xdr:row>14</xdr:row>
      <xdr:rowOff>76200</xdr:rowOff>
    </xdr:from>
    <xdr:to>
      <xdr:col>9</xdr:col>
      <xdr:colOff>1590675</xdr:colOff>
      <xdr:row>15</xdr:row>
      <xdr:rowOff>0</xdr:rowOff>
    </xdr:to>
    <xdr:pic>
      <xdr:nvPicPr>
        <xdr:cNvPr id="71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30600" y="5000625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1600200</xdr:colOff>
      <xdr:row>15</xdr:row>
      <xdr:rowOff>28575</xdr:rowOff>
    </xdr:from>
    <xdr:to>
      <xdr:col>9</xdr:col>
      <xdr:colOff>1600200</xdr:colOff>
      <xdr:row>16</xdr:row>
      <xdr:rowOff>0</xdr:rowOff>
    </xdr:to>
    <xdr:pic>
      <xdr:nvPicPr>
        <xdr:cNvPr id="72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40125" y="563880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0</xdr:colOff>
      <xdr:row>44</xdr:row>
      <xdr:rowOff>108856</xdr:rowOff>
    </xdr:to>
    <xdr:pic>
      <xdr:nvPicPr>
        <xdr:cNvPr id="7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5592425"/>
          <a:ext cx="0" cy="6909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0</xdr:colOff>
      <xdr:row>44</xdr:row>
      <xdr:rowOff>108856</xdr:rowOff>
    </xdr:to>
    <xdr:pic>
      <xdr:nvPicPr>
        <xdr:cNvPr id="7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5592425"/>
          <a:ext cx="0" cy="6909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44</xdr:row>
      <xdr:rowOff>108856</xdr:rowOff>
    </xdr:to>
    <xdr:pic>
      <xdr:nvPicPr>
        <xdr:cNvPr id="7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15592425"/>
          <a:ext cx="0" cy="6909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44</xdr:row>
      <xdr:rowOff>108856</xdr:rowOff>
    </xdr:to>
    <xdr:pic>
      <xdr:nvPicPr>
        <xdr:cNvPr id="7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15592425"/>
          <a:ext cx="0" cy="6909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53</xdr:row>
      <xdr:rowOff>228600</xdr:rowOff>
    </xdr:from>
    <xdr:to>
      <xdr:col>9</xdr:col>
      <xdr:colOff>1724025</xdr:colOff>
      <xdr:row>54</xdr:row>
      <xdr:rowOff>66675</xdr:rowOff>
    </xdr:to>
    <xdr:pic>
      <xdr:nvPicPr>
        <xdr:cNvPr id="7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291274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53</xdr:row>
      <xdr:rowOff>47625</xdr:rowOff>
    </xdr:from>
    <xdr:to>
      <xdr:col>9</xdr:col>
      <xdr:colOff>2905125</xdr:colOff>
      <xdr:row>59</xdr:row>
      <xdr:rowOff>208189</xdr:rowOff>
    </xdr:to>
    <xdr:pic>
      <xdr:nvPicPr>
        <xdr:cNvPr id="7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45050" y="28946475"/>
          <a:ext cx="0" cy="330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36</xdr:row>
      <xdr:rowOff>381000</xdr:rowOff>
    </xdr:to>
    <xdr:pic>
      <xdr:nvPicPr>
        <xdr:cNvPr id="7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295525"/>
          <a:ext cx="0" cy="1643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36</xdr:row>
      <xdr:rowOff>381000</xdr:rowOff>
    </xdr:to>
    <xdr:pic>
      <xdr:nvPicPr>
        <xdr:cNvPr id="8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295525"/>
          <a:ext cx="0" cy="1643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36</xdr:row>
      <xdr:rowOff>381000</xdr:rowOff>
    </xdr:to>
    <xdr:pic>
      <xdr:nvPicPr>
        <xdr:cNvPr id="8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2295525"/>
          <a:ext cx="0" cy="1643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36</xdr:row>
      <xdr:rowOff>381000</xdr:rowOff>
    </xdr:to>
    <xdr:pic>
      <xdr:nvPicPr>
        <xdr:cNvPr id="8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2295525"/>
          <a:ext cx="0" cy="1643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0</xdr:colOff>
      <xdr:row>17</xdr:row>
      <xdr:rowOff>0</xdr:rowOff>
    </xdr:to>
    <xdr:pic>
      <xdr:nvPicPr>
        <xdr:cNvPr id="8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4924425"/>
          <a:ext cx="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49</xdr:row>
      <xdr:rowOff>95251</xdr:rowOff>
    </xdr:to>
    <xdr:pic>
      <xdr:nvPicPr>
        <xdr:cNvPr id="8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6049625"/>
          <a:ext cx="0" cy="1084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49</xdr:row>
      <xdr:rowOff>133351</xdr:rowOff>
    </xdr:to>
    <xdr:pic>
      <xdr:nvPicPr>
        <xdr:cNvPr id="8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16049625"/>
          <a:ext cx="0" cy="1088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38100</xdr:rowOff>
    </xdr:from>
    <xdr:to>
      <xdr:col>10</xdr:col>
      <xdr:colOff>0</xdr:colOff>
      <xdr:row>15</xdr:row>
      <xdr:rowOff>65315</xdr:rowOff>
    </xdr:to>
    <xdr:pic>
      <xdr:nvPicPr>
        <xdr:cNvPr id="86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333625"/>
          <a:ext cx="0" cy="33413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14</xdr:row>
      <xdr:rowOff>283029</xdr:rowOff>
    </xdr:to>
    <xdr:pic>
      <xdr:nvPicPr>
        <xdr:cNvPr id="8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2524125"/>
          <a:ext cx="0" cy="268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50</xdr:row>
      <xdr:rowOff>1</xdr:rowOff>
    </xdr:to>
    <xdr:pic>
      <xdr:nvPicPr>
        <xdr:cNvPr id="8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16049625"/>
          <a:ext cx="0" cy="11277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50</xdr:row>
      <xdr:rowOff>1</xdr:rowOff>
    </xdr:to>
    <xdr:pic>
      <xdr:nvPicPr>
        <xdr:cNvPr id="8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16049625"/>
          <a:ext cx="0" cy="11277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41</xdr:row>
      <xdr:rowOff>0</xdr:rowOff>
    </xdr:from>
    <xdr:to>
      <xdr:col>9</xdr:col>
      <xdr:colOff>1085850</xdr:colOff>
      <xdr:row>43</xdr:row>
      <xdr:rowOff>0</xdr:rowOff>
    </xdr:to>
    <xdr:pic>
      <xdr:nvPicPr>
        <xdr:cNvPr id="9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25775" y="20907375"/>
          <a:ext cx="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0</xdr:colOff>
      <xdr:row>45</xdr:row>
      <xdr:rowOff>133350</xdr:rowOff>
    </xdr:to>
    <xdr:pic>
      <xdr:nvPicPr>
        <xdr:cNvPr id="9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0907375"/>
          <a:ext cx="0" cy="2762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0</xdr:colOff>
      <xdr:row>43</xdr:row>
      <xdr:rowOff>0</xdr:rowOff>
    </xdr:to>
    <xdr:pic>
      <xdr:nvPicPr>
        <xdr:cNvPr id="9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0907375"/>
          <a:ext cx="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41</xdr:row>
      <xdr:rowOff>0</xdr:rowOff>
    </xdr:from>
    <xdr:to>
      <xdr:col>9</xdr:col>
      <xdr:colOff>1724025</xdr:colOff>
      <xdr:row>42</xdr:row>
      <xdr:rowOff>28575</xdr:rowOff>
    </xdr:to>
    <xdr:pic>
      <xdr:nvPicPr>
        <xdr:cNvPr id="9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209073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41</xdr:row>
      <xdr:rowOff>0</xdr:rowOff>
    </xdr:from>
    <xdr:to>
      <xdr:col>9</xdr:col>
      <xdr:colOff>1581150</xdr:colOff>
      <xdr:row>42</xdr:row>
      <xdr:rowOff>57150</xdr:rowOff>
    </xdr:to>
    <xdr:pic>
      <xdr:nvPicPr>
        <xdr:cNvPr id="9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21075" y="209073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0</xdr:colOff>
      <xdr:row>56</xdr:row>
      <xdr:rowOff>0</xdr:rowOff>
    </xdr:to>
    <xdr:pic>
      <xdr:nvPicPr>
        <xdr:cNvPr id="9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0907375"/>
          <a:ext cx="0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0</xdr:colOff>
      <xdr:row>56</xdr:row>
      <xdr:rowOff>0</xdr:rowOff>
    </xdr:to>
    <xdr:pic>
      <xdr:nvPicPr>
        <xdr:cNvPr id="9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0907375"/>
          <a:ext cx="0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56</xdr:row>
      <xdr:rowOff>0</xdr:rowOff>
    </xdr:to>
    <xdr:pic>
      <xdr:nvPicPr>
        <xdr:cNvPr id="9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9175" y="20907375"/>
          <a:ext cx="0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56</xdr:row>
      <xdr:rowOff>0</xdr:rowOff>
    </xdr:to>
    <xdr:pic>
      <xdr:nvPicPr>
        <xdr:cNvPr id="9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49625" y="20907375"/>
          <a:ext cx="0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58</xdr:row>
      <xdr:rowOff>228600</xdr:rowOff>
    </xdr:from>
    <xdr:to>
      <xdr:col>9</xdr:col>
      <xdr:colOff>1724025</xdr:colOff>
      <xdr:row>59</xdr:row>
      <xdr:rowOff>0</xdr:rowOff>
    </xdr:to>
    <xdr:pic>
      <xdr:nvPicPr>
        <xdr:cNvPr id="9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31746825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58</xdr:row>
      <xdr:rowOff>47625</xdr:rowOff>
    </xdr:from>
    <xdr:to>
      <xdr:col>9</xdr:col>
      <xdr:colOff>2905125</xdr:colOff>
      <xdr:row>61</xdr:row>
      <xdr:rowOff>0</xdr:rowOff>
    </xdr:to>
    <xdr:pic>
      <xdr:nvPicPr>
        <xdr:cNvPr id="10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45050" y="31565850"/>
          <a:ext cx="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45</xdr:row>
      <xdr:rowOff>0</xdr:rowOff>
    </xdr:from>
    <xdr:to>
      <xdr:col>9</xdr:col>
      <xdr:colOff>1085850</xdr:colOff>
      <xdr:row>47</xdr:row>
      <xdr:rowOff>0</xdr:rowOff>
    </xdr:to>
    <xdr:pic>
      <xdr:nvPicPr>
        <xdr:cNvPr id="10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25775" y="23536275"/>
          <a:ext cx="0" cy="191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0</xdr:colOff>
      <xdr:row>50</xdr:row>
      <xdr:rowOff>0</xdr:rowOff>
    </xdr:to>
    <xdr:pic>
      <xdr:nvPicPr>
        <xdr:cNvPr id="10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3536275"/>
          <a:ext cx="0" cy="3790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0</xdr:colOff>
      <xdr:row>47</xdr:row>
      <xdr:rowOff>0</xdr:rowOff>
    </xdr:to>
    <xdr:pic>
      <xdr:nvPicPr>
        <xdr:cNvPr id="10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92850" y="23536275"/>
          <a:ext cx="0" cy="191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45</xdr:row>
      <xdr:rowOff>0</xdr:rowOff>
    </xdr:from>
    <xdr:to>
      <xdr:col>9</xdr:col>
      <xdr:colOff>1724025</xdr:colOff>
      <xdr:row>46</xdr:row>
      <xdr:rowOff>28575</xdr:rowOff>
    </xdr:to>
    <xdr:pic>
      <xdr:nvPicPr>
        <xdr:cNvPr id="10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0" y="23536275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45</xdr:row>
      <xdr:rowOff>0</xdr:rowOff>
    </xdr:from>
    <xdr:to>
      <xdr:col>9</xdr:col>
      <xdr:colOff>1581150</xdr:colOff>
      <xdr:row>46</xdr:row>
      <xdr:rowOff>57150</xdr:rowOff>
    </xdr:to>
    <xdr:pic>
      <xdr:nvPicPr>
        <xdr:cNvPr id="10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21075" y="23536275"/>
          <a:ext cx="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38100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92150" y="2724150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25</xdr:row>
      <xdr:rowOff>0</xdr:rowOff>
    </xdr:from>
    <xdr:to>
      <xdr:col>8</xdr:col>
      <xdr:colOff>685800</xdr:colOff>
      <xdr:row>25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44075" y="6057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87375" y="6057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1304925</xdr:colOff>
      <xdr:row>33</xdr:row>
      <xdr:rowOff>0</xdr:rowOff>
    </xdr:from>
    <xdr:to>
      <xdr:col>9</xdr:col>
      <xdr:colOff>1304925</xdr:colOff>
      <xdr:row>34</xdr:row>
      <xdr:rowOff>133350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73050" y="90868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25622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25</xdr:row>
      <xdr:rowOff>0</xdr:rowOff>
    </xdr:from>
    <xdr:to>
      <xdr:col>10</xdr:col>
      <xdr:colOff>0</xdr:colOff>
      <xdr:row>25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6057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1362075</xdr:colOff>
      <xdr:row>33</xdr:row>
      <xdr:rowOff>0</xdr:rowOff>
    </xdr:from>
    <xdr:to>
      <xdr:col>9</xdr:col>
      <xdr:colOff>1638300</xdr:colOff>
      <xdr:row>34</xdr:row>
      <xdr:rowOff>133350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0200" y="9086850"/>
          <a:ext cx="2762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87375" y="5429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5429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38100</xdr:rowOff>
    </xdr:from>
    <xdr:to>
      <xdr:col>10</xdr:col>
      <xdr:colOff>0</xdr:colOff>
      <xdr:row>22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546735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47625</xdr:rowOff>
    </xdr:from>
    <xdr:to>
      <xdr:col>10</xdr:col>
      <xdr:colOff>0</xdr:colOff>
      <xdr:row>22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54768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1419225</xdr:colOff>
      <xdr:row>33</xdr:row>
      <xdr:rowOff>0</xdr:rowOff>
    </xdr:from>
    <xdr:to>
      <xdr:col>10</xdr:col>
      <xdr:colOff>19050</xdr:colOff>
      <xdr:row>33</xdr:row>
      <xdr:rowOff>171450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87350" y="9086850"/>
          <a:ext cx="3333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33</xdr:row>
      <xdr:rowOff>0</xdr:rowOff>
    </xdr:from>
    <xdr:to>
      <xdr:col>9</xdr:col>
      <xdr:colOff>1085850</xdr:colOff>
      <xdr:row>33</xdr:row>
      <xdr:rowOff>171450</xdr:rowOff>
    </xdr:to>
    <xdr:pic>
      <xdr:nvPicPr>
        <xdr:cNvPr id="1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3975" y="9086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666750</xdr:colOff>
      <xdr:row>33</xdr:row>
      <xdr:rowOff>0</xdr:rowOff>
    </xdr:from>
    <xdr:to>
      <xdr:col>9</xdr:col>
      <xdr:colOff>685800</xdr:colOff>
      <xdr:row>33</xdr:row>
      <xdr:rowOff>171450</xdr:rowOff>
    </xdr:to>
    <xdr:pic>
      <xdr:nvPicPr>
        <xdr:cNvPr id="1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34875" y="9086850"/>
          <a:ext cx="190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714375</xdr:colOff>
      <xdr:row>33</xdr:row>
      <xdr:rowOff>0</xdr:rowOff>
    </xdr:from>
    <xdr:to>
      <xdr:col>9</xdr:col>
      <xdr:colOff>714375</xdr:colOff>
      <xdr:row>33</xdr:row>
      <xdr:rowOff>171450</xdr:rowOff>
    </xdr:to>
    <xdr:pic>
      <xdr:nvPicPr>
        <xdr:cNvPr id="1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82500" y="9086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381000</xdr:colOff>
      <xdr:row>33</xdr:row>
      <xdr:rowOff>0</xdr:rowOff>
    </xdr:from>
    <xdr:to>
      <xdr:col>9</xdr:col>
      <xdr:colOff>685800</xdr:colOff>
      <xdr:row>33</xdr:row>
      <xdr:rowOff>171450</xdr:rowOff>
    </xdr:to>
    <xdr:pic>
      <xdr:nvPicPr>
        <xdr:cNvPr id="1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49125" y="9086850"/>
          <a:ext cx="3048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752475</xdr:colOff>
      <xdr:row>33</xdr:row>
      <xdr:rowOff>0</xdr:rowOff>
    </xdr:from>
    <xdr:to>
      <xdr:col>9</xdr:col>
      <xdr:colOff>752475</xdr:colOff>
      <xdr:row>33</xdr:row>
      <xdr:rowOff>171450</xdr:rowOff>
    </xdr:to>
    <xdr:pic>
      <xdr:nvPicPr>
        <xdr:cNvPr id="1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20600" y="9086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1000125</xdr:colOff>
      <xdr:row>33</xdr:row>
      <xdr:rowOff>0</xdr:rowOff>
    </xdr:from>
    <xdr:to>
      <xdr:col>9</xdr:col>
      <xdr:colOff>1000125</xdr:colOff>
      <xdr:row>34</xdr:row>
      <xdr:rowOff>133350</xdr:rowOff>
    </xdr:to>
    <xdr:pic>
      <xdr:nvPicPr>
        <xdr:cNvPr id="1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68250" y="90868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590550</xdr:colOff>
      <xdr:row>33</xdr:row>
      <xdr:rowOff>0</xdr:rowOff>
    </xdr:from>
    <xdr:to>
      <xdr:col>9</xdr:col>
      <xdr:colOff>685800</xdr:colOff>
      <xdr:row>33</xdr:row>
      <xdr:rowOff>171450</xdr:rowOff>
    </xdr:to>
    <xdr:pic>
      <xdr:nvPicPr>
        <xdr:cNvPr id="2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58675" y="9086850"/>
          <a:ext cx="952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9</xdr:col>
      <xdr:colOff>1725930</xdr:colOff>
      <xdr:row>12</xdr:row>
      <xdr:rowOff>131445</xdr:rowOff>
    </xdr:to>
    <xdr:pic>
      <xdr:nvPicPr>
        <xdr:cNvPr id="2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92150" y="2724150"/>
          <a:ext cx="1905" cy="3409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28</xdr:row>
      <xdr:rowOff>0</xdr:rowOff>
    </xdr:from>
    <xdr:to>
      <xdr:col>8</xdr:col>
      <xdr:colOff>685800</xdr:colOff>
      <xdr:row>28</xdr:row>
      <xdr:rowOff>0</xdr:rowOff>
    </xdr:to>
    <xdr:pic>
      <xdr:nvPicPr>
        <xdr:cNvPr id="2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44075" y="74295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1485900</xdr:colOff>
      <xdr:row>33</xdr:row>
      <xdr:rowOff>0</xdr:rowOff>
    </xdr:from>
    <xdr:to>
      <xdr:col>9</xdr:col>
      <xdr:colOff>1489710</xdr:colOff>
      <xdr:row>34</xdr:row>
      <xdr:rowOff>133350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9086850"/>
          <a:ext cx="381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866775</xdr:colOff>
      <xdr:row>33</xdr:row>
      <xdr:rowOff>0</xdr:rowOff>
    </xdr:from>
    <xdr:to>
      <xdr:col>9</xdr:col>
      <xdr:colOff>866775</xdr:colOff>
      <xdr:row>33</xdr:row>
      <xdr:rowOff>171450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34900" y="9086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3810</xdr:colOff>
      <xdr:row>10</xdr:row>
      <xdr:rowOff>171450</xdr:rowOff>
    </xdr:to>
    <xdr:pic>
      <xdr:nvPicPr>
        <xdr:cNvPr id="2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25622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1123950</xdr:colOff>
      <xdr:row>33</xdr:row>
      <xdr:rowOff>0</xdr:rowOff>
    </xdr:from>
    <xdr:to>
      <xdr:col>9</xdr:col>
      <xdr:colOff>1127760</xdr:colOff>
      <xdr:row>35</xdr:row>
      <xdr:rowOff>95250</xdr:rowOff>
    </xdr:to>
    <xdr:pic>
      <xdr:nvPicPr>
        <xdr:cNvPr id="2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92075" y="9086850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1623060</xdr:colOff>
      <xdr:row>25</xdr:row>
      <xdr:rowOff>171450</xdr:rowOff>
    </xdr:to>
    <xdr:pic>
      <xdr:nvPicPr>
        <xdr:cNvPr id="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87375" y="60579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25</xdr:row>
      <xdr:rowOff>38100</xdr:rowOff>
    </xdr:from>
    <xdr:to>
      <xdr:col>10</xdr:col>
      <xdr:colOff>3810</xdr:colOff>
      <xdr:row>25</xdr:row>
      <xdr:rowOff>171450</xdr:rowOff>
    </xdr:to>
    <xdr:pic>
      <xdr:nvPicPr>
        <xdr:cNvPr id="2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6096000"/>
          <a:ext cx="381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25</xdr:row>
      <xdr:rowOff>47625</xdr:rowOff>
    </xdr:from>
    <xdr:to>
      <xdr:col>10</xdr:col>
      <xdr:colOff>0</xdr:colOff>
      <xdr:row>25</xdr:row>
      <xdr:rowOff>171450</xdr:rowOff>
    </xdr:to>
    <xdr:pic>
      <xdr:nvPicPr>
        <xdr:cNvPr id="2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61055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590550</xdr:colOff>
      <xdr:row>33</xdr:row>
      <xdr:rowOff>0</xdr:rowOff>
    </xdr:from>
    <xdr:to>
      <xdr:col>9</xdr:col>
      <xdr:colOff>685800</xdr:colOff>
      <xdr:row>33</xdr:row>
      <xdr:rowOff>171450</xdr:rowOff>
    </xdr:to>
    <xdr:pic>
      <xdr:nvPicPr>
        <xdr:cNvPr id="3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58675" y="9086850"/>
          <a:ext cx="952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638175</xdr:colOff>
      <xdr:row>33</xdr:row>
      <xdr:rowOff>0</xdr:rowOff>
    </xdr:from>
    <xdr:to>
      <xdr:col>9</xdr:col>
      <xdr:colOff>685800</xdr:colOff>
      <xdr:row>34</xdr:row>
      <xdr:rowOff>133350</xdr:rowOff>
    </xdr:to>
    <xdr:pic>
      <xdr:nvPicPr>
        <xdr:cNvPr id="3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06300" y="9086850"/>
          <a:ext cx="476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571500</xdr:colOff>
      <xdr:row>34</xdr:row>
      <xdr:rowOff>190500</xdr:rowOff>
    </xdr:from>
    <xdr:to>
      <xdr:col>9</xdr:col>
      <xdr:colOff>685800</xdr:colOff>
      <xdr:row>36</xdr:row>
      <xdr:rowOff>114300</xdr:rowOff>
    </xdr:to>
    <xdr:pic>
      <xdr:nvPicPr>
        <xdr:cNvPr id="3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39625" y="9486900"/>
          <a:ext cx="1143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581025</xdr:colOff>
      <xdr:row>33</xdr:row>
      <xdr:rowOff>0</xdr:rowOff>
    </xdr:from>
    <xdr:to>
      <xdr:col>9</xdr:col>
      <xdr:colOff>685800</xdr:colOff>
      <xdr:row>33</xdr:row>
      <xdr:rowOff>171450</xdr:rowOff>
    </xdr:to>
    <xdr:pic>
      <xdr:nvPicPr>
        <xdr:cNvPr id="3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49150" y="9086850"/>
          <a:ext cx="1047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552450</xdr:colOff>
      <xdr:row>33</xdr:row>
      <xdr:rowOff>0</xdr:rowOff>
    </xdr:from>
    <xdr:to>
      <xdr:col>9</xdr:col>
      <xdr:colOff>685800</xdr:colOff>
      <xdr:row>33</xdr:row>
      <xdr:rowOff>171450</xdr:rowOff>
    </xdr:to>
    <xdr:pic>
      <xdr:nvPicPr>
        <xdr:cNvPr id="3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20575" y="9086850"/>
          <a:ext cx="1333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800100</xdr:colOff>
      <xdr:row>33</xdr:row>
      <xdr:rowOff>0</xdr:rowOff>
    </xdr:from>
    <xdr:to>
      <xdr:col>9</xdr:col>
      <xdr:colOff>800100</xdr:colOff>
      <xdr:row>33</xdr:row>
      <xdr:rowOff>171450</xdr:rowOff>
    </xdr:to>
    <xdr:pic>
      <xdr:nvPicPr>
        <xdr:cNvPr id="3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68225" y="9086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3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3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3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3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4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5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5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5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5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5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47625</xdr:rowOff>
    </xdr:from>
    <xdr:to>
      <xdr:col>10</xdr:col>
      <xdr:colOff>3810</xdr:colOff>
      <xdr:row>28</xdr:row>
      <xdr:rowOff>171450</xdr:rowOff>
    </xdr:to>
    <xdr:pic>
      <xdr:nvPicPr>
        <xdr:cNvPr id="5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771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29</xdr:row>
      <xdr:rowOff>47625</xdr:rowOff>
    </xdr:from>
    <xdr:to>
      <xdr:col>10</xdr:col>
      <xdr:colOff>3810</xdr:colOff>
      <xdr:row>29</xdr:row>
      <xdr:rowOff>171450</xdr:rowOff>
    </xdr:to>
    <xdr:pic>
      <xdr:nvPicPr>
        <xdr:cNvPr id="5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9914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30</xdr:row>
      <xdr:rowOff>47625</xdr:rowOff>
    </xdr:from>
    <xdr:to>
      <xdr:col>10</xdr:col>
      <xdr:colOff>3810</xdr:colOff>
      <xdr:row>30</xdr:row>
      <xdr:rowOff>171450</xdr:rowOff>
    </xdr:to>
    <xdr:pic>
      <xdr:nvPicPr>
        <xdr:cNvPr id="5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5058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5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5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6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7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8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9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9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9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9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9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9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9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9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12</xdr:row>
      <xdr:rowOff>47625</xdr:rowOff>
    </xdr:from>
    <xdr:to>
      <xdr:col>10</xdr:col>
      <xdr:colOff>3810</xdr:colOff>
      <xdr:row>12</xdr:row>
      <xdr:rowOff>171450</xdr:rowOff>
    </xdr:to>
    <xdr:pic>
      <xdr:nvPicPr>
        <xdr:cNvPr id="9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29813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13</xdr:row>
      <xdr:rowOff>47625</xdr:rowOff>
    </xdr:from>
    <xdr:to>
      <xdr:col>10</xdr:col>
      <xdr:colOff>3810</xdr:colOff>
      <xdr:row>13</xdr:row>
      <xdr:rowOff>171450</xdr:rowOff>
    </xdr:to>
    <xdr:pic>
      <xdr:nvPicPr>
        <xdr:cNvPr id="9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33242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14</xdr:row>
      <xdr:rowOff>47625</xdr:rowOff>
    </xdr:from>
    <xdr:to>
      <xdr:col>10</xdr:col>
      <xdr:colOff>3810</xdr:colOff>
      <xdr:row>14</xdr:row>
      <xdr:rowOff>171450</xdr:rowOff>
    </xdr:to>
    <xdr:pic>
      <xdr:nvPicPr>
        <xdr:cNvPr id="10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3533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15</xdr:row>
      <xdr:rowOff>47625</xdr:rowOff>
    </xdr:from>
    <xdr:to>
      <xdr:col>10</xdr:col>
      <xdr:colOff>3810</xdr:colOff>
      <xdr:row>15</xdr:row>
      <xdr:rowOff>171450</xdr:rowOff>
    </xdr:to>
    <xdr:pic>
      <xdr:nvPicPr>
        <xdr:cNvPr id="10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38766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16</xdr:row>
      <xdr:rowOff>47625</xdr:rowOff>
    </xdr:from>
    <xdr:to>
      <xdr:col>10</xdr:col>
      <xdr:colOff>3810</xdr:colOff>
      <xdr:row>16</xdr:row>
      <xdr:rowOff>171450</xdr:rowOff>
    </xdr:to>
    <xdr:pic>
      <xdr:nvPicPr>
        <xdr:cNvPr id="10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40862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1504950</xdr:colOff>
      <xdr:row>19</xdr:row>
      <xdr:rowOff>190500</xdr:rowOff>
    </xdr:from>
    <xdr:to>
      <xdr:col>9</xdr:col>
      <xdr:colOff>1508760</xdr:colOff>
      <xdr:row>20</xdr:row>
      <xdr:rowOff>123825</xdr:rowOff>
    </xdr:to>
    <xdr:pic>
      <xdr:nvPicPr>
        <xdr:cNvPr id="10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73075" y="4991100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18</xdr:row>
      <xdr:rowOff>47625</xdr:rowOff>
    </xdr:from>
    <xdr:to>
      <xdr:col>10</xdr:col>
      <xdr:colOff>3810</xdr:colOff>
      <xdr:row>18</xdr:row>
      <xdr:rowOff>171450</xdr:rowOff>
    </xdr:to>
    <xdr:pic>
      <xdr:nvPicPr>
        <xdr:cNvPr id="10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46386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19</xdr:row>
      <xdr:rowOff>47625</xdr:rowOff>
    </xdr:from>
    <xdr:to>
      <xdr:col>10</xdr:col>
      <xdr:colOff>3810</xdr:colOff>
      <xdr:row>19</xdr:row>
      <xdr:rowOff>171450</xdr:rowOff>
    </xdr:to>
    <xdr:pic>
      <xdr:nvPicPr>
        <xdr:cNvPr id="10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48482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20</xdr:row>
      <xdr:rowOff>47625</xdr:rowOff>
    </xdr:from>
    <xdr:to>
      <xdr:col>10</xdr:col>
      <xdr:colOff>3810</xdr:colOff>
      <xdr:row>20</xdr:row>
      <xdr:rowOff>171450</xdr:rowOff>
    </xdr:to>
    <xdr:pic>
      <xdr:nvPicPr>
        <xdr:cNvPr id="10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5057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21</xdr:row>
      <xdr:rowOff>47625</xdr:rowOff>
    </xdr:from>
    <xdr:to>
      <xdr:col>10</xdr:col>
      <xdr:colOff>3810</xdr:colOff>
      <xdr:row>21</xdr:row>
      <xdr:rowOff>171450</xdr:rowOff>
    </xdr:to>
    <xdr:pic>
      <xdr:nvPicPr>
        <xdr:cNvPr id="10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52673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47625</xdr:rowOff>
    </xdr:from>
    <xdr:to>
      <xdr:col>10</xdr:col>
      <xdr:colOff>3810</xdr:colOff>
      <xdr:row>22</xdr:row>
      <xdr:rowOff>171450</xdr:rowOff>
    </xdr:to>
    <xdr:pic>
      <xdr:nvPicPr>
        <xdr:cNvPr id="10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54768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25</xdr:row>
      <xdr:rowOff>47625</xdr:rowOff>
    </xdr:from>
    <xdr:to>
      <xdr:col>10</xdr:col>
      <xdr:colOff>3810</xdr:colOff>
      <xdr:row>25</xdr:row>
      <xdr:rowOff>171450</xdr:rowOff>
    </xdr:to>
    <xdr:pic>
      <xdr:nvPicPr>
        <xdr:cNvPr id="10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61055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11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11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0</xdr:rowOff>
    </xdr:from>
    <xdr:to>
      <xdr:col>10</xdr:col>
      <xdr:colOff>3810</xdr:colOff>
      <xdr:row>28</xdr:row>
      <xdr:rowOff>171450</xdr:rowOff>
    </xdr:to>
    <xdr:pic>
      <xdr:nvPicPr>
        <xdr:cNvPr id="11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11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11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11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11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31</xdr:row>
      <xdr:rowOff>0</xdr:rowOff>
    </xdr:from>
    <xdr:to>
      <xdr:col>10</xdr:col>
      <xdr:colOff>3810</xdr:colOff>
      <xdr:row>31</xdr:row>
      <xdr:rowOff>171450</xdr:rowOff>
    </xdr:to>
    <xdr:pic>
      <xdr:nvPicPr>
        <xdr:cNvPr id="11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6677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11</xdr:row>
      <xdr:rowOff>47625</xdr:rowOff>
    </xdr:from>
    <xdr:to>
      <xdr:col>10</xdr:col>
      <xdr:colOff>3810</xdr:colOff>
      <xdr:row>11</xdr:row>
      <xdr:rowOff>171450</xdr:rowOff>
    </xdr:to>
    <xdr:pic>
      <xdr:nvPicPr>
        <xdr:cNvPr id="11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2771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9525</xdr:colOff>
      <xdr:row>28</xdr:row>
      <xdr:rowOff>85725</xdr:rowOff>
    </xdr:from>
    <xdr:to>
      <xdr:col>10</xdr:col>
      <xdr:colOff>13335</xdr:colOff>
      <xdr:row>28</xdr:row>
      <xdr:rowOff>257175</xdr:rowOff>
    </xdr:to>
    <xdr:pic>
      <xdr:nvPicPr>
        <xdr:cNvPr id="11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11200" y="7515225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23</xdr:row>
      <xdr:rowOff>47625</xdr:rowOff>
    </xdr:from>
    <xdr:to>
      <xdr:col>10</xdr:col>
      <xdr:colOff>3810</xdr:colOff>
      <xdr:row>23</xdr:row>
      <xdr:rowOff>171450</xdr:rowOff>
    </xdr:to>
    <xdr:pic>
      <xdr:nvPicPr>
        <xdr:cNvPr id="12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56864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24</xdr:row>
      <xdr:rowOff>47625</xdr:rowOff>
    </xdr:from>
    <xdr:to>
      <xdr:col>10</xdr:col>
      <xdr:colOff>3810</xdr:colOff>
      <xdr:row>24</xdr:row>
      <xdr:rowOff>171450</xdr:rowOff>
    </xdr:to>
    <xdr:pic>
      <xdr:nvPicPr>
        <xdr:cNvPr id="12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58959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1623060</xdr:colOff>
      <xdr:row>26</xdr:row>
      <xdr:rowOff>171450</xdr:rowOff>
    </xdr:to>
    <xdr:pic>
      <xdr:nvPicPr>
        <xdr:cNvPr id="12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87375" y="64008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26</xdr:row>
      <xdr:rowOff>38100</xdr:rowOff>
    </xdr:from>
    <xdr:to>
      <xdr:col>10</xdr:col>
      <xdr:colOff>3810</xdr:colOff>
      <xdr:row>26</xdr:row>
      <xdr:rowOff>171450</xdr:rowOff>
    </xdr:to>
    <xdr:pic>
      <xdr:nvPicPr>
        <xdr:cNvPr id="123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6438900"/>
          <a:ext cx="381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26</xdr:row>
      <xdr:rowOff>47625</xdr:rowOff>
    </xdr:from>
    <xdr:to>
      <xdr:col>10</xdr:col>
      <xdr:colOff>3810</xdr:colOff>
      <xdr:row>26</xdr:row>
      <xdr:rowOff>171450</xdr:rowOff>
    </xdr:to>
    <xdr:pic>
      <xdr:nvPicPr>
        <xdr:cNvPr id="12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64484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1623060</xdr:colOff>
      <xdr:row>27</xdr:row>
      <xdr:rowOff>171450</xdr:rowOff>
    </xdr:to>
    <xdr:pic>
      <xdr:nvPicPr>
        <xdr:cNvPr id="12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87375" y="69151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27</xdr:row>
      <xdr:rowOff>38100</xdr:rowOff>
    </xdr:from>
    <xdr:to>
      <xdr:col>10</xdr:col>
      <xdr:colOff>3810</xdr:colOff>
      <xdr:row>27</xdr:row>
      <xdr:rowOff>171450</xdr:rowOff>
    </xdr:to>
    <xdr:pic>
      <xdr:nvPicPr>
        <xdr:cNvPr id="12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6953250"/>
          <a:ext cx="381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27</xdr:row>
      <xdr:rowOff>47625</xdr:rowOff>
    </xdr:from>
    <xdr:to>
      <xdr:col>10</xdr:col>
      <xdr:colOff>3810</xdr:colOff>
      <xdr:row>27</xdr:row>
      <xdr:rowOff>171450</xdr:rowOff>
    </xdr:to>
    <xdr:pic>
      <xdr:nvPicPr>
        <xdr:cNvPr id="12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6962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1623060</xdr:colOff>
      <xdr:row>28</xdr:row>
      <xdr:rowOff>171450</xdr:rowOff>
    </xdr:to>
    <xdr:pic>
      <xdr:nvPicPr>
        <xdr:cNvPr id="12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87375" y="742950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38100</xdr:rowOff>
    </xdr:from>
    <xdr:to>
      <xdr:col>10</xdr:col>
      <xdr:colOff>3810</xdr:colOff>
      <xdr:row>28</xdr:row>
      <xdr:rowOff>171450</xdr:rowOff>
    </xdr:to>
    <xdr:pic>
      <xdr:nvPicPr>
        <xdr:cNvPr id="129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67600"/>
          <a:ext cx="381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28</xdr:row>
      <xdr:rowOff>47625</xdr:rowOff>
    </xdr:from>
    <xdr:to>
      <xdr:col>10</xdr:col>
      <xdr:colOff>3810</xdr:colOff>
      <xdr:row>28</xdr:row>
      <xdr:rowOff>171450</xdr:rowOff>
    </xdr:to>
    <xdr:pic>
      <xdr:nvPicPr>
        <xdr:cNvPr id="13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4771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1623060</xdr:colOff>
      <xdr:row>29</xdr:row>
      <xdr:rowOff>171450</xdr:rowOff>
    </xdr:to>
    <xdr:pic>
      <xdr:nvPicPr>
        <xdr:cNvPr id="1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87375" y="7943850"/>
          <a:ext cx="381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29</xdr:row>
      <xdr:rowOff>38100</xdr:rowOff>
    </xdr:from>
    <xdr:to>
      <xdr:col>10</xdr:col>
      <xdr:colOff>3810</xdr:colOff>
      <xdr:row>29</xdr:row>
      <xdr:rowOff>171450</xdr:rowOff>
    </xdr:to>
    <xdr:pic>
      <xdr:nvPicPr>
        <xdr:cNvPr id="132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981950"/>
          <a:ext cx="381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29</xdr:row>
      <xdr:rowOff>47625</xdr:rowOff>
    </xdr:from>
    <xdr:to>
      <xdr:col>10</xdr:col>
      <xdr:colOff>3810</xdr:colOff>
      <xdr:row>29</xdr:row>
      <xdr:rowOff>171450</xdr:rowOff>
    </xdr:to>
    <xdr:pic>
      <xdr:nvPicPr>
        <xdr:cNvPr id="13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79914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1623060</xdr:colOff>
      <xdr:row>31</xdr:row>
      <xdr:rowOff>95250</xdr:rowOff>
    </xdr:to>
    <xdr:pic>
      <xdr:nvPicPr>
        <xdr:cNvPr id="1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87375" y="8458200"/>
          <a:ext cx="381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30</xdr:row>
      <xdr:rowOff>38100</xdr:rowOff>
    </xdr:from>
    <xdr:to>
      <xdr:col>10</xdr:col>
      <xdr:colOff>3810</xdr:colOff>
      <xdr:row>31</xdr:row>
      <xdr:rowOff>95250</xdr:rowOff>
    </xdr:to>
    <xdr:pic>
      <xdr:nvPicPr>
        <xdr:cNvPr id="135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496300"/>
          <a:ext cx="381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30</xdr:row>
      <xdr:rowOff>47625</xdr:rowOff>
    </xdr:from>
    <xdr:to>
      <xdr:col>10</xdr:col>
      <xdr:colOff>3810</xdr:colOff>
      <xdr:row>31</xdr:row>
      <xdr:rowOff>95250</xdr:rowOff>
    </xdr:to>
    <xdr:pic>
      <xdr:nvPicPr>
        <xdr:cNvPr id="13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1675" y="8505825"/>
          <a:ext cx="381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685800</xdr:colOff>
      <xdr:row>10</xdr:row>
      <xdr:rowOff>228600</xdr:rowOff>
    </xdr:from>
    <xdr:to>
      <xdr:col>10</xdr:col>
      <xdr:colOff>0</xdr:colOff>
      <xdr:row>12</xdr:row>
      <xdr:rowOff>152400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253365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28</xdr:row>
      <xdr:rowOff>0</xdr:rowOff>
    </xdr:from>
    <xdr:to>
      <xdr:col>8</xdr:col>
      <xdr:colOff>685800</xdr:colOff>
      <xdr:row>28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77200" y="122491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28</xdr:row>
      <xdr:rowOff>0</xdr:rowOff>
    </xdr:from>
    <xdr:to>
      <xdr:col>10</xdr:col>
      <xdr:colOff>0</xdr:colOff>
      <xdr:row>29</xdr:row>
      <xdr:rowOff>9525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122491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28</xdr:row>
      <xdr:rowOff>0</xdr:rowOff>
    </xdr:from>
    <xdr:to>
      <xdr:col>10</xdr:col>
      <xdr:colOff>0</xdr:colOff>
      <xdr:row>29</xdr:row>
      <xdr:rowOff>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122491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10</xdr:row>
      <xdr:rowOff>47625</xdr:rowOff>
    </xdr:from>
    <xdr:to>
      <xdr:col>10</xdr:col>
      <xdr:colOff>0</xdr:colOff>
      <xdr:row>12</xdr:row>
      <xdr:rowOff>95250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2352675"/>
          <a:ext cx="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28</xdr:row>
      <xdr:rowOff>0</xdr:rowOff>
    </xdr:from>
    <xdr:to>
      <xdr:col>10</xdr:col>
      <xdr:colOff>0</xdr:colOff>
      <xdr:row>29</xdr:row>
      <xdr:rowOff>95250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1224915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47</xdr:row>
      <xdr:rowOff>0</xdr:rowOff>
    </xdr:from>
    <xdr:to>
      <xdr:col>10</xdr:col>
      <xdr:colOff>0</xdr:colOff>
      <xdr:row>48</xdr:row>
      <xdr:rowOff>285750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24593550"/>
          <a:ext cx="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27</xdr:row>
      <xdr:rowOff>0</xdr:rowOff>
    </xdr:from>
    <xdr:to>
      <xdr:col>10</xdr:col>
      <xdr:colOff>0</xdr:colOff>
      <xdr:row>27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117348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27</xdr:row>
      <xdr:rowOff>0</xdr:rowOff>
    </xdr:from>
    <xdr:to>
      <xdr:col>10</xdr:col>
      <xdr:colOff>0</xdr:colOff>
      <xdr:row>27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117348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27</xdr:row>
      <xdr:rowOff>38100</xdr:rowOff>
    </xdr:from>
    <xdr:to>
      <xdr:col>10</xdr:col>
      <xdr:colOff>0</xdr:colOff>
      <xdr:row>27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1177290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27</xdr:row>
      <xdr:rowOff>47625</xdr:rowOff>
    </xdr:from>
    <xdr:to>
      <xdr:col>10</xdr:col>
      <xdr:colOff>0</xdr:colOff>
      <xdr:row>27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117824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944350" y="2524125"/>
          <a:ext cx="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29</xdr:row>
      <xdr:rowOff>0</xdr:rowOff>
    </xdr:from>
    <xdr:to>
      <xdr:col>8</xdr:col>
      <xdr:colOff>685800</xdr:colOff>
      <xdr:row>29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6750" y="142684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39575" y="14268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30025" y="14268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2466975</xdr:colOff>
      <xdr:row>10</xdr:row>
      <xdr:rowOff>95250</xdr:rowOff>
    </xdr:from>
    <xdr:to>
      <xdr:col>10</xdr:col>
      <xdr:colOff>0</xdr:colOff>
      <xdr:row>11</xdr:row>
      <xdr:rowOff>0</xdr:rowOff>
    </xdr:to>
    <xdr:pic>
      <xdr:nvPicPr>
        <xdr:cNvPr id="6" name="Picture 304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87300" y="2390775"/>
          <a:ext cx="0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2105025</xdr:colOff>
      <xdr:row>29</xdr:row>
      <xdr:rowOff>95250</xdr:rowOff>
    </xdr:from>
    <xdr:to>
      <xdr:col>9</xdr:col>
      <xdr:colOff>2105025</xdr:colOff>
      <xdr:row>29</xdr:row>
      <xdr:rowOff>171450</xdr:rowOff>
    </xdr:to>
    <xdr:pic>
      <xdr:nvPicPr>
        <xdr:cNvPr id="7" name="Picture 1528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25350" y="14363700"/>
          <a:ext cx="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82525" y="2524125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25</xdr:row>
      <xdr:rowOff>0</xdr:rowOff>
    </xdr:from>
    <xdr:to>
      <xdr:col>8</xdr:col>
      <xdr:colOff>685800</xdr:colOff>
      <xdr:row>25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39175" y="110204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600075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77750" y="110204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26</xdr:row>
      <xdr:rowOff>9525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68200" y="110204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1914525</xdr:colOff>
      <xdr:row>10</xdr:row>
      <xdr:rowOff>47625</xdr:rowOff>
    </xdr:from>
    <xdr:to>
      <xdr:col>10</xdr:col>
      <xdr:colOff>0</xdr:colOff>
      <xdr:row>12</xdr:row>
      <xdr:rowOff>9525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73025" y="2343150"/>
          <a:ext cx="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1914525</xdr:colOff>
      <xdr:row>25</xdr:row>
      <xdr:rowOff>0</xdr:rowOff>
    </xdr:from>
    <xdr:to>
      <xdr:col>10</xdr:col>
      <xdr:colOff>0</xdr:colOff>
      <xdr:row>26</xdr:row>
      <xdr:rowOff>704850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73025" y="110204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50</xdr:row>
      <xdr:rowOff>0</xdr:rowOff>
    </xdr:from>
    <xdr:to>
      <xdr:col>9</xdr:col>
      <xdr:colOff>1085850</xdr:colOff>
      <xdr:row>50</xdr:row>
      <xdr:rowOff>1371600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944350" y="31727775"/>
          <a:ext cx="0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77750" y="10458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68200" y="10458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1914525</xdr:colOff>
      <xdr:row>24</xdr:row>
      <xdr:rowOff>38100</xdr:rowOff>
    </xdr:from>
    <xdr:to>
      <xdr:col>10</xdr:col>
      <xdr:colOff>0</xdr:colOff>
      <xdr:row>24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73025" y="1049655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1009650</xdr:colOff>
      <xdr:row>10</xdr:row>
      <xdr:rowOff>228600</xdr:rowOff>
    </xdr:from>
    <xdr:to>
      <xdr:col>10</xdr:col>
      <xdr:colOff>0</xdr:colOff>
      <xdr:row>13</xdr:row>
      <xdr:rowOff>590550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2524125"/>
          <a:ext cx="0" cy="246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16</xdr:row>
      <xdr:rowOff>0</xdr:rowOff>
    </xdr:from>
    <xdr:to>
      <xdr:col>10</xdr:col>
      <xdr:colOff>0</xdr:colOff>
      <xdr:row>23</xdr:row>
      <xdr:rowOff>238125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10687050"/>
          <a:ext cx="0" cy="1059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16</xdr:row>
      <xdr:rowOff>0</xdr:rowOff>
    </xdr:from>
    <xdr:to>
      <xdr:col>10</xdr:col>
      <xdr:colOff>0</xdr:colOff>
      <xdr:row>23</xdr:row>
      <xdr:rowOff>276225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10687050"/>
          <a:ext cx="0" cy="1062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10</xdr:row>
      <xdr:rowOff>47625</xdr:rowOff>
    </xdr:from>
    <xdr:to>
      <xdr:col>10</xdr:col>
      <xdr:colOff>0</xdr:colOff>
      <xdr:row>13</xdr:row>
      <xdr:rowOff>590550</xdr:rowOff>
    </xdr:to>
    <xdr:pic>
      <xdr:nvPicPr>
        <xdr:cNvPr id="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2343150"/>
          <a:ext cx="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10</xdr:row>
      <xdr:rowOff>228600</xdr:rowOff>
    </xdr:from>
    <xdr:to>
      <xdr:col>10</xdr:col>
      <xdr:colOff>0</xdr:colOff>
      <xdr:row>11</xdr:row>
      <xdr:rowOff>0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2524125"/>
          <a:ext cx="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10</xdr:row>
      <xdr:rowOff>47625</xdr:rowOff>
    </xdr:from>
    <xdr:to>
      <xdr:col>10</xdr:col>
      <xdr:colOff>0</xdr:colOff>
      <xdr:row>13</xdr:row>
      <xdr:rowOff>28575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2343150"/>
          <a:ext cx="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22</xdr:row>
      <xdr:rowOff>228600</xdr:rowOff>
    </xdr:from>
    <xdr:to>
      <xdr:col>10</xdr:col>
      <xdr:colOff>0</xdr:colOff>
      <xdr:row>22</xdr:row>
      <xdr:rowOff>228600</xdr:rowOff>
    </xdr:to>
    <xdr:pic>
      <xdr:nvPicPr>
        <xdr:cNvPr id="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20764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22</xdr:row>
      <xdr:rowOff>47625</xdr:rowOff>
    </xdr:from>
    <xdr:to>
      <xdr:col>10</xdr:col>
      <xdr:colOff>0</xdr:colOff>
      <xdr:row>23</xdr:row>
      <xdr:rowOff>342900</xdr:rowOff>
    </xdr:to>
    <xdr:pic>
      <xdr:nvPicPr>
        <xdr:cNvPr id="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20583525"/>
          <a:ext cx="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43</xdr:row>
      <xdr:rowOff>228600</xdr:rowOff>
    </xdr:from>
    <xdr:to>
      <xdr:col>10</xdr:col>
      <xdr:colOff>0</xdr:colOff>
      <xdr:row>43</xdr:row>
      <xdr:rowOff>304800</xdr:rowOff>
    </xdr:to>
    <xdr:pic>
      <xdr:nvPicPr>
        <xdr:cNvPr id="1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27574875"/>
          <a:ext cx="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43</xdr:row>
      <xdr:rowOff>47625</xdr:rowOff>
    </xdr:from>
    <xdr:to>
      <xdr:col>10</xdr:col>
      <xdr:colOff>0</xdr:colOff>
      <xdr:row>46</xdr:row>
      <xdr:rowOff>85725</xdr:rowOff>
    </xdr:to>
    <xdr:pic>
      <xdr:nvPicPr>
        <xdr:cNvPr id="1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27393900"/>
          <a:ext cx="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64</xdr:row>
      <xdr:rowOff>0</xdr:rowOff>
    </xdr:from>
    <xdr:to>
      <xdr:col>10</xdr:col>
      <xdr:colOff>0</xdr:colOff>
      <xdr:row>64</xdr:row>
      <xdr:rowOff>171450</xdr:rowOff>
    </xdr:to>
    <xdr:pic>
      <xdr:nvPicPr>
        <xdr:cNvPr id="1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35242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64</xdr:row>
      <xdr:rowOff>0</xdr:rowOff>
    </xdr:from>
    <xdr:to>
      <xdr:col>10</xdr:col>
      <xdr:colOff>0</xdr:colOff>
      <xdr:row>65</xdr:row>
      <xdr:rowOff>200025</xdr:rowOff>
    </xdr:to>
    <xdr:pic>
      <xdr:nvPicPr>
        <xdr:cNvPr id="1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3524250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75</xdr:row>
      <xdr:rowOff>0</xdr:rowOff>
    </xdr:from>
    <xdr:to>
      <xdr:col>10</xdr:col>
      <xdr:colOff>0</xdr:colOff>
      <xdr:row>75</xdr:row>
      <xdr:rowOff>171450</xdr:rowOff>
    </xdr:to>
    <xdr:pic>
      <xdr:nvPicPr>
        <xdr:cNvPr id="1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42024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75</xdr:row>
      <xdr:rowOff>0</xdr:rowOff>
    </xdr:from>
    <xdr:to>
      <xdr:col>10</xdr:col>
      <xdr:colOff>0</xdr:colOff>
      <xdr:row>76</xdr:row>
      <xdr:rowOff>171450</xdr:rowOff>
    </xdr:to>
    <xdr:pic>
      <xdr:nvPicPr>
        <xdr:cNvPr id="1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42024300"/>
          <a:ext cx="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93</xdr:row>
      <xdr:rowOff>0</xdr:rowOff>
    </xdr:from>
    <xdr:to>
      <xdr:col>10</xdr:col>
      <xdr:colOff>0</xdr:colOff>
      <xdr:row>93</xdr:row>
      <xdr:rowOff>171450</xdr:rowOff>
    </xdr:to>
    <xdr:pic>
      <xdr:nvPicPr>
        <xdr:cNvPr id="1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506158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93</xdr:row>
      <xdr:rowOff>0</xdr:rowOff>
    </xdr:from>
    <xdr:to>
      <xdr:col>10</xdr:col>
      <xdr:colOff>0</xdr:colOff>
      <xdr:row>94</xdr:row>
      <xdr:rowOff>304800</xdr:rowOff>
    </xdr:to>
    <xdr:pic>
      <xdr:nvPicPr>
        <xdr:cNvPr id="1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50615850"/>
          <a:ext cx="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115</xdr:row>
      <xdr:rowOff>0</xdr:rowOff>
    </xdr:from>
    <xdr:to>
      <xdr:col>10</xdr:col>
      <xdr:colOff>0</xdr:colOff>
      <xdr:row>115</xdr:row>
      <xdr:rowOff>171450</xdr:rowOff>
    </xdr:to>
    <xdr:pic>
      <xdr:nvPicPr>
        <xdr:cNvPr id="1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61893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115</xdr:row>
      <xdr:rowOff>0</xdr:rowOff>
    </xdr:from>
    <xdr:to>
      <xdr:col>10</xdr:col>
      <xdr:colOff>0</xdr:colOff>
      <xdr:row>116</xdr:row>
      <xdr:rowOff>57150</xdr:rowOff>
    </xdr:to>
    <xdr:pic>
      <xdr:nvPicPr>
        <xdr:cNvPr id="1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61893450"/>
          <a:ext cx="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139</xdr:row>
      <xdr:rowOff>209550</xdr:rowOff>
    </xdr:from>
    <xdr:to>
      <xdr:col>10</xdr:col>
      <xdr:colOff>0</xdr:colOff>
      <xdr:row>140</xdr:row>
      <xdr:rowOff>200025</xdr:rowOff>
    </xdr:to>
    <xdr:pic>
      <xdr:nvPicPr>
        <xdr:cNvPr id="2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193405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141</xdr:row>
      <xdr:rowOff>0</xdr:rowOff>
    </xdr:from>
    <xdr:to>
      <xdr:col>9</xdr:col>
      <xdr:colOff>114300</xdr:colOff>
      <xdr:row>141</xdr:row>
      <xdr:rowOff>0</xdr:rowOff>
    </xdr:to>
    <xdr:pic>
      <xdr:nvPicPr>
        <xdr:cNvPr id="2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67700" y="829818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141</xdr:row>
      <xdr:rowOff>0</xdr:rowOff>
    </xdr:from>
    <xdr:to>
      <xdr:col>10</xdr:col>
      <xdr:colOff>0</xdr:colOff>
      <xdr:row>153</xdr:row>
      <xdr:rowOff>257175</xdr:rowOff>
    </xdr:to>
    <xdr:pic>
      <xdr:nvPicPr>
        <xdr:cNvPr id="2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2981800"/>
          <a:ext cx="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141</xdr:row>
      <xdr:rowOff>0</xdr:rowOff>
    </xdr:from>
    <xdr:to>
      <xdr:col>10</xdr:col>
      <xdr:colOff>0</xdr:colOff>
      <xdr:row>153</xdr:row>
      <xdr:rowOff>257175</xdr:rowOff>
    </xdr:to>
    <xdr:pic>
      <xdr:nvPicPr>
        <xdr:cNvPr id="2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2981800"/>
          <a:ext cx="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141</xdr:row>
      <xdr:rowOff>0</xdr:rowOff>
    </xdr:from>
    <xdr:to>
      <xdr:col>10</xdr:col>
      <xdr:colOff>0</xdr:colOff>
      <xdr:row>141</xdr:row>
      <xdr:rowOff>200025</xdr:rowOff>
    </xdr:to>
    <xdr:pic>
      <xdr:nvPicPr>
        <xdr:cNvPr id="2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29818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141</xdr:row>
      <xdr:rowOff>228600</xdr:rowOff>
    </xdr:from>
    <xdr:to>
      <xdr:col>10</xdr:col>
      <xdr:colOff>0</xdr:colOff>
      <xdr:row>142</xdr:row>
      <xdr:rowOff>28575</xdr:rowOff>
    </xdr:to>
    <xdr:pic>
      <xdr:nvPicPr>
        <xdr:cNvPr id="2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3210400"/>
          <a:ext cx="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142</xdr:row>
      <xdr:rowOff>0</xdr:rowOff>
    </xdr:from>
    <xdr:to>
      <xdr:col>10</xdr:col>
      <xdr:colOff>0</xdr:colOff>
      <xdr:row>142</xdr:row>
      <xdr:rowOff>200025</xdr:rowOff>
    </xdr:to>
    <xdr:pic>
      <xdr:nvPicPr>
        <xdr:cNvPr id="2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32866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142</xdr:row>
      <xdr:rowOff>228600</xdr:rowOff>
    </xdr:from>
    <xdr:to>
      <xdr:col>10</xdr:col>
      <xdr:colOff>0</xdr:colOff>
      <xdr:row>143</xdr:row>
      <xdr:rowOff>76200</xdr:rowOff>
    </xdr:to>
    <xdr:pic>
      <xdr:nvPicPr>
        <xdr:cNvPr id="2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35152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143</xdr:row>
      <xdr:rowOff>0</xdr:rowOff>
    </xdr:from>
    <xdr:to>
      <xdr:col>10</xdr:col>
      <xdr:colOff>0</xdr:colOff>
      <xdr:row>143</xdr:row>
      <xdr:rowOff>200025</xdr:rowOff>
    </xdr:to>
    <xdr:pic>
      <xdr:nvPicPr>
        <xdr:cNvPr id="2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35914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143</xdr:row>
      <xdr:rowOff>228600</xdr:rowOff>
    </xdr:from>
    <xdr:to>
      <xdr:col>10</xdr:col>
      <xdr:colOff>0</xdr:colOff>
      <xdr:row>143</xdr:row>
      <xdr:rowOff>428625</xdr:rowOff>
    </xdr:to>
    <xdr:pic>
      <xdr:nvPicPr>
        <xdr:cNvPr id="2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38200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144</xdr:row>
      <xdr:rowOff>0</xdr:rowOff>
    </xdr:from>
    <xdr:to>
      <xdr:col>10</xdr:col>
      <xdr:colOff>0</xdr:colOff>
      <xdr:row>144</xdr:row>
      <xdr:rowOff>200025</xdr:rowOff>
    </xdr:to>
    <xdr:pic>
      <xdr:nvPicPr>
        <xdr:cNvPr id="3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40486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144</xdr:row>
      <xdr:rowOff>228600</xdr:rowOff>
    </xdr:from>
    <xdr:to>
      <xdr:col>10</xdr:col>
      <xdr:colOff>0</xdr:colOff>
      <xdr:row>145</xdr:row>
      <xdr:rowOff>85725</xdr:rowOff>
    </xdr:to>
    <xdr:pic>
      <xdr:nvPicPr>
        <xdr:cNvPr id="3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42772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145</xdr:row>
      <xdr:rowOff>0</xdr:rowOff>
    </xdr:from>
    <xdr:to>
      <xdr:col>10</xdr:col>
      <xdr:colOff>0</xdr:colOff>
      <xdr:row>145</xdr:row>
      <xdr:rowOff>200025</xdr:rowOff>
    </xdr:to>
    <xdr:pic>
      <xdr:nvPicPr>
        <xdr:cNvPr id="3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43534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145</xdr:row>
      <xdr:rowOff>228600</xdr:rowOff>
    </xdr:from>
    <xdr:to>
      <xdr:col>10</xdr:col>
      <xdr:colOff>0</xdr:colOff>
      <xdr:row>146</xdr:row>
      <xdr:rowOff>85725</xdr:rowOff>
    </xdr:to>
    <xdr:pic>
      <xdr:nvPicPr>
        <xdr:cNvPr id="3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45820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152</xdr:row>
      <xdr:rowOff>0</xdr:rowOff>
    </xdr:from>
    <xdr:to>
      <xdr:col>10</xdr:col>
      <xdr:colOff>0</xdr:colOff>
      <xdr:row>152</xdr:row>
      <xdr:rowOff>200025</xdr:rowOff>
    </xdr:to>
    <xdr:pic>
      <xdr:nvPicPr>
        <xdr:cNvPr id="3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69442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152</xdr:row>
      <xdr:rowOff>228600</xdr:rowOff>
    </xdr:from>
    <xdr:to>
      <xdr:col>10</xdr:col>
      <xdr:colOff>0</xdr:colOff>
      <xdr:row>153</xdr:row>
      <xdr:rowOff>247650</xdr:rowOff>
    </xdr:to>
    <xdr:pic>
      <xdr:nvPicPr>
        <xdr:cNvPr id="3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71728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153</xdr:row>
      <xdr:rowOff>0</xdr:rowOff>
    </xdr:from>
    <xdr:to>
      <xdr:col>10</xdr:col>
      <xdr:colOff>0</xdr:colOff>
      <xdr:row>153</xdr:row>
      <xdr:rowOff>200025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72490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153</xdr:row>
      <xdr:rowOff>228600</xdr:rowOff>
    </xdr:from>
    <xdr:to>
      <xdr:col>10</xdr:col>
      <xdr:colOff>0</xdr:colOff>
      <xdr:row>153</xdr:row>
      <xdr:rowOff>523875</xdr:rowOff>
    </xdr:to>
    <xdr:pic>
      <xdr:nvPicPr>
        <xdr:cNvPr id="3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747760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150</xdr:row>
      <xdr:rowOff>0</xdr:rowOff>
    </xdr:from>
    <xdr:to>
      <xdr:col>10</xdr:col>
      <xdr:colOff>0</xdr:colOff>
      <xdr:row>150</xdr:row>
      <xdr:rowOff>200025</xdr:rowOff>
    </xdr:to>
    <xdr:pic>
      <xdr:nvPicPr>
        <xdr:cNvPr id="3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63346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150</xdr:row>
      <xdr:rowOff>228600</xdr:rowOff>
    </xdr:from>
    <xdr:to>
      <xdr:col>10</xdr:col>
      <xdr:colOff>0</xdr:colOff>
      <xdr:row>151</xdr:row>
      <xdr:rowOff>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6563200"/>
          <a:ext cx="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151</xdr:row>
      <xdr:rowOff>0</xdr:rowOff>
    </xdr:from>
    <xdr:to>
      <xdr:col>10</xdr:col>
      <xdr:colOff>0</xdr:colOff>
      <xdr:row>151</xdr:row>
      <xdr:rowOff>200025</xdr:rowOff>
    </xdr:to>
    <xdr:pic>
      <xdr:nvPicPr>
        <xdr:cNvPr id="4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66394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151</xdr:row>
      <xdr:rowOff>228600</xdr:rowOff>
    </xdr:from>
    <xdr:to>
      <xdr:col>10</xdr:col>
      <xdr:colOff>0</xdr:colOff>
      <xdr:row>152</xdr:row>
      <xdr:rowOff>228600</xdr:rowOff>
    </xdr:to>
    <xdr:pic>
      <xdr:nvPicPr>
        <xdr:cNvPr id="4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68680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148</xdr:row>
      <xdr:rowOff>0</xdr:rowOff>
    </xdr:from>
    <xdr:to>
      <xdr:col>10</xdr:col>
      <xdr:colOff>0</xdr:colOff>
      <xdr:row>148</xdr:row>
      <xdr:rowOff>200025</xdr:rowOff>
    </xdr:to>
    <xdr:pic>
      <xdr:nvPicPr>
        <xdr:cNvPr id="4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54202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148</xdr:row>
      <xdr:rowOff>228600</xdr:rowOff>
    </xdr:from>
    <xdr:to>
      <xdr:col>10</xdr:col>
      <xdr:colOff>0</xdr:colOff>
      <xdr:row>148</xdr:row>
      <xdr:rowOff>428625</xdr:rowOff>
    </xdr:to>
    <xdr:pic>
      <xdr:nvPicPr>
        <xdr:cNvPr id="4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56488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149</xdr:row>
      <xdr:rowOff>0</xdr:rowOff>
    </xdr:from>
    <xdr:to>
      <xdr:col>10</xdr:col>
      <xdr:colOff>0</xdr:colOff>
      <xdr:row>149</xdr:row>
      <xdr:rowOff>200025</xdr:rowOff>
    </xdr:to>
    <xdr:pic>
      <xdr:nvPicPr>
        <xdr:cNvPr id="4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58774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149</xdr:row>
      <xdr:rowOff>228600</xdr:rowOff>
    </xdr:from>
    <xdr:to>
      <xdr:col>10</xdr:col>
      <xdr:colOff>0</xdr:colOff>
      <xdr:row>149</xdr:row>
      <xdr:rowOff>228600</xdr:rowOff>
    </xdr:to>
    <xdr:pic>
      <xdr:nvPicPr>
        <xdr:cNvPr id="4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6106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146</xdr:row>
      <xdr:rowOff>0</xdr:rowOff>
    </xdr:from>
    <xdr:to>
      <xdr:col>10</xdr:col>
      <xdr:colOff>0</xdr:colOff>
      <xdr:row>146</xdr:row>
      <xdr:rowOff>200025</xdr:rowOff>
    </xdr:to>
    <xdr:pic>
      <xdr:nvPicPr>
        <xdr:cNvPr id="4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46582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146</xdr:row>
      <xdr:rowOff>228600</xdr:rowOff>
    </xdr:from>
    <xdr:to>
      <xdr:col>10</xdr:col>
      <xdr:colOff>0</xdr:colOff>
      <xdr:row>146</xdr:row>
      <xdr:rowOff>428625</xdr:rowOff>
    </xdr:to>
    <xdr:pic>
      <xdr:nvPicPr>
        <xdr:cNvPr id="4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48868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147</xdr:row>
      <xdr:rowOff>0</xdr:rowOff>
    </xdr:from>
    <xdr:to>
      <xdr:col>10</xdr:col>
      <xdr:colOff>0</xdr:colOff>
      <xdr:row>147</xdr:row>
      <xdr:rowOff>200025</xdr:rowOff>
    </xdr:to>
    <xdr:pic>
      <xdr:nvPicPr>
        <xdr:cNvPr id="4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51154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147</xdr:row>
      <xdr:rowOff>228600</xdr:rowOff>
    </xdr:from>
    <xdr:to>
      <xdr:col>10</xdr:col>
      <xdr:colOff>0</xdr:colOff>
      <xdr:row>148</xdr:row>
      <xdr:rowOff>361950</xdr:rowOff>
    </xdr:to>
    <xdr:pic>
      <xdr:nvPicPr>
        <xdr:cNvPr id="4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53440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153</xdr:row>
      <xdr:rowOff>0</xdr:rowOff>
    </xdr:from>
    <xdr:to>
      <xdr:col>10</xdr:col>
      <xdr:colOff>0</xdr:colOff>
      <xdr:row>153</xdr:row>
      <xdr:rowOff>200025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724900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1009650</xdr:colOff>
      <xdr:row>153</xdr:row>
      <xdr:rowOff>228600</xdr:rowOff>
    </xdr:from>
    <xdr:to>
      <xdr:col>10</xdr:col>
      <xdr:colOff>0</xdr:colOff>
      <xdr:row>153</xdr:row>
      <xdr:rowOff>523875</xdr:rowOff>
    </xdr:to>
    <xdr:pic>
      <xdr:nvPicPr>
        <xdr:cNvPr id="5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82175" y="8747760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50</xdr:row>
      <xdr:rowOff>66675</xdr:rowOff>
    </xdr:to>
    <xdr:pic>
      <xdr:nvPicPr>
        <xdr:cNvPr id="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50</xdr:row>
      <xdr:rowOff>66675</xdr:rowOff>
    </xdr:to>
    <xdr:pic>
      <xdr:nvPicPr>
        <xdr:cNvPr id="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0</xdr:rowOff>
    </xdr:from>
    <xdr:to>
      <xdr:col>10</xdr:col>
      <xdr:colOff>0</xdr:colOff>
      <xdr:row>50</xdr:row>
      <xdr:rowOff>66675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50</xdr:row>
      <xdr:rowOff>66675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77450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28</xdr:row>
      <xdr:rowOff>361950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696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50</xdr:row>
      <xdr:rowOff>66675</xdr:rowOff>
    </xdr:to>
    <xdr:pic>
      <xdr:nvPicPr>
        <xdr:cNvPr id="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50</xdr:row>
      <xdr:rowOff>66675</xdr:rowOff>
    </xdr:to>
    <xdr:pic>
      <xdr:nvPicPr>
        <xdr:cNvPr id="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39</xdr:row>
      <xdr:rowOff>219075</xdr:rowOff>
    </xdr:to>
    <xdr:pic>
      <xdr:nvPicPr>
        <xdr:cNvPr id="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1666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0</xdr:rowOff>
    </xdr:from>
    <xdr:to>
      <xdr:col>10</xdr:col>
      <xdr:colOff>0</xdr:colOff>
      <xdr:row>28</xdr:row>
      <xdr:rowOff>361950</xdr:rowOff>
    </xdr:to>
    <xdr:pic>
      <xdr:nvPicPr>
        <xdr:cNvPr id="1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696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0</xdr:rowOff>
    </xdr:from>
    <xdr:to>
      <xdr:col>10</xdr:col>
      <xdr:colOff>0</xdr:colOff>
      <xdr:row>50</xdr:row>
      <xdr:rowOff>66675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50</xdr:row>
      <xdr:rowOff>66675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77450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</xdr:row>
      <xdr:rowOff>0</xdr:rowOff>
    </xdr:from>
    <xdr:to>
      <xdr:col>9</xdr:col>
      <xdr:colOff>1085850</xdr:colOff>
      <xdr:row>15</xdr:row>
      <xdr:rowOff>342900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53600" y="2295525"/>
          <a:ext cx="0" cy="2600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39</xdr:row>
      <xdr:rowOff>342900</xdr:rowOff>
    </xdr:to>
    <xdr:pic>
      <xdr:nvPicPr>
        <xdr:cNvPr id="1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1790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15</xdr:row>
      <xdr:rowOff>342900</xdr:rowOff>
    </xdr:to>
    <xdr:pic>
      <xdr:nvPicPr>
        <xdr:cNvPr id="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2600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0</xdr:rowOff>
    </xdr:from>
    <xdr:to>
      <xdr:col>10</xdr:col>
      <xdr:colOff>0</xdr:colOff>
      <xdr:row>15</xdr:row>
      <xdr:rowOff>66675</xdr:rowOff>
    </xdr:to>
    <xdr:pic>
      <xdr:nvPicPr>
        <xdr:cNvPr id="1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0</xdr:rowOff>
    </xdr:from>
    <xdr:to>
      <xdr:col>10</xdr:col>
      <xdr:colOff>0</xdr:colOff>
      <xdr:row>15</xdr:row>
      <xdr:rowOff>95250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0</xdr:rowOff>
    </xdr:from>
    <xdr:to>
      <xdr:col>10</xdr:col>
      <xdr:colOff>0</xdr:colOff>
      <xdr:row>18</xdr:row>
      <xdr:rowOff>123825</xdr:rowOff>
    </xdr:to>
    <xdr:pic>
      <xdr:nvPicPr>
        <xdr:cNvPr id="18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0</xdr:rowOff>
    </xdr:from>
    <xdr:to>
      <xdr:col>10</xdr:col>
      <xdr:colOff>0</xdr:colOff>
      <xdr:row>32</xdr:row>
      <xdr:rowOff>342900</xdr:rowOff>
    </xdr:to>
    <xdr:pic>
      <xdr:nvPicPr>
        <xdr:cNvPr id="19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824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0</xdr:rowOff>
    </xdr:from>
    <xdr:to>
      <xdr:col>10</xdr:col>
      <xdr:colOff>0</xdr:colOff>
      <xdr:row>18</xdr:row>
      <xdr:rowOff>219075</xdr:rowOff>
    </xdr:to>
    <xdr:pic>
      <xdr:nvPicPr>
        <xdr:cNvPr id="20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358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50</xdr:row>
      <xdr:rowOff>66675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50</xdr:row>
      <xdr:rowOff>66675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0</xdr:rowOff>
    </xdr:from>
    <xdr:to>
      <xdr:col>10</xdr:col>
      <xdr:colOff>0</xdr:colOff>
      <xdr:row>50</xdr:row>
      <xdr:rowOff>66675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50</xdr:row>
      <xdr:rowOff>66675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77450" y="2295525"/>
          <a:ext cx="0" cy="15505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228600</xdr:rowOff>
    </xdr:from>
    <xdr:to>
      <xdr:col>10</xdr:col>
      <xdr:colOff>0</xdr:colOff>
      <xdr:row>15</xdr:row>
      <xdr:rowOff>28575</xdr:rowOff>
    </xdr:to>
    <xdr:pic>
      <xdr:nvPicPr>
        <xdr:cNvPr id="2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524125"/>
          <a:ext cx="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47625</xdr:rowOff>
    </xdr:from>
    <xdr:to>
      <xdr:col>10</xdr:col>
      <xdr:colOff>0</xdr:colOff>
      <xdr:row>32</xdr:row>
      <xdr:rowOff>342900</xdr:rowOff>
    </xdr:to>
    <xdr:pic>
      <xdr:nvPicPr>
        <xdr:cNvPr id="2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343150"/>
          <a:ext cx="0" cy="820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228600</xdr:rowOff>
    </xdr:from>
    <xdr:to>
      <xdr:col>10</xdr:col>
      <xdr:colOff>0</xdr:colOff>
      <xdr:row>15</xdr:row>
      <xdr:rowOff>28575</xdr:rowOff>
    </xdr:to>
    <xdr:pic>
      <xdr:nvPicPr>
        <xdr:cNvPr id="2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524125"/>
          <a:ext cx="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47625</xdr:rowOff>
    </xdr:from>
    <xdr:to>
      <xdr:col>10</xdr:col>
      <xdr:colOff>0</xdr:colOff>
      <xdr:row>15</xdr:row>
      <xdr:rowOff>28575</xdr:rowOff>
    </xdr:to>
    <xdr:pic>
      <xdr:nvPicPr>
        <xdr:cNvPr id="2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343150"/>
          <a:ext cx="0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38100</xdr:rowOff>
    </xdr:from>
    <xdr:to>
      <xdr:col>10</xdr:col>
      <xdr:colOff>0</xdr:colOff>
      <xdr:row>13</xdr:row>
      <xdr:rowOff>409575</xdr:rowOff>
    </xdr:to>
    <xdr:pic>
      <xdr:nvPicPr>
        <xdr:cNvPr id="29" name="Picture 2980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333625"/>
          <a:ext cx="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838200</xdr:colOff>
      <xdr:row>34</xdr:row>
      <xdr:rowOff>57150</xdr:rowOff>
    </xdr:from>
    <xdr:to>
      <xdr:col>9</xdr:col>
      <xdr:colOff>838200</xdr:colOff>
      <xdr:row>37</xdr:row>
      <xdr:rowOff>190500</xdr:rowOff>
    </xdr:to>
    <xdr:pic>
      <xdr:nvPicPr>
        <xdr:cNvPr id="30" name="Picture 3029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05950" y="11096625"/>
          <a:ext cx="0" cy="18218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685800</xdr:colOff>
      <xdr:row>56</xdr:row>
      <xdr:rowOff>228600</xdr:rowOff>
    </xdr:from>
    <xdr:to>
      <xdr:col>14</xdr:col>
      <xdr:colOff>0</xdr:colOff>
      <xdr:row>56</xdr:row>
      <xdr:rowOff>295275</xdr:rowOff>
    </xdr:to>
    <xdr:pic>
      <xdr:nvPicPr>
        <xdr:cNvPr id="3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73050" y="19886930"/>
          <a:ext cx="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57</xdr:row>
      <xdr:rowOff>0</xdr:rowOff>
    </xdr:from>
    <xdr:to>
      <xdr:col>8</xdr:col>
      <xdr:colOff>685800</xdr:colOff>
      <xdr:row>57</xdr:row>
      <xdr:rowOff>0</xdr:rowOff>
    </xdr:to>
    <xdr:pic>
      <xdr:nvPicPr>
        <xdr:cNvPr id="3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53350" y="2017268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55</xdr:row>
      <xdr:rowOff>0</xdr:rowOff>
    </xdr:from>
    <xdr:to>
      <xdr:col>10</xdr:col>
      <xdr:colOff>0</xdr:colOff>
      <xdr:row>61</xdr:row>
      <xdr:rowOff>285750</xdr:rowOff>
    </xdr:to>
    <xdr:pic>
      <xdr:nvPicPr>
        <xdr:cNvPr id="3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19067780"/>
          <a:ext cx="0" cy="318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57</xdr:row>
      <xdr:rowOff>0</xdr:rowOff>
    </xdr:from>
    <xdr:to>
      <xdr:col>10</xdr:col>
      <xdr:colOff>0</xdr:colOff>
      <xdr:row>61</xdr:row>
      <xdr:rowOff>247650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0172680"/>
          <a:ext cx="0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57</xdr:row>
      <xdr:rowOff>0</xdr:rowOff>
    </xdr:from>
    <xdr:to>
      <xdr:col>9</xdr:col>
      <xdr:colOff>1409700</xdr:colOff>
      <xdr:row>61</xdr:row>
      <xdr:rowOff>247650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77450" y="20172680"/>
          <a:ext cx="0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57</xdr:row>
      <xdr:rowOff>0</xdr:rowOff>
    </xdr:from>
    <xdr:to>
      <xdr:col>10</xdr:col>
      <xdr:colOff>0</xdr:colOff>
      <xdr:row>61</xdr:row>
      <xdr:rowOff>209550</xdr:rowOff>
    </xdr:to>
    <xdr:pic>
      <xdr:nvPicPr>
        <xdr:cNvPr id="3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0172680"/>
          <a:ext cx="0" cy="200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57</xdr:row>
      <xdr:rowOff>0</xdr:rowOff>
    </xdr:from>
    <xdr:to>
      <xdr:col>10</xdr:col>
      <xdr:colOff>0</xdr:colOff>
      <xdr:row>57</xdr:row>
      <xdr:rowOff>295275</xdr:rowOff>
    </xdr:to>
    <xdr:pic>
      <xdr:nvPicPr>
        <xdr:cNvPr id="3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017268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57</xdr:row>
      <xdr:rowOff>0</xdr:rowOff>
    </xdr:from>
    <xdr:to>
      <xdr:col>10</xdr:col>
      <xdr:colOff>0</xdr:colOff>
      <xdr:row>64</xdr:row>
      <xdr:rowOff>209550</xdr:rowOff>
    </xdr:to>
    <xdr:pic>
      <xdr:nvPicPr>
        <xdr:cNvPr id="3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0172680"/>
          <a:ext cx="0" cy="317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55</xdr:row>
      <xdr:rowOff>228600</xdr:rowOff>
    </xdr:from>
    <xdr:to>
      <xdr:col>10</xdr:col>
      <xdr:colOff>0</xdr:colOff>
      <xdr:row>55</xdr:row>
      <xdr:rowOff>428625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19296380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55</xdr:row>
      <xdr:rowOff>47625</xdr:rowOff>
    </xdr:from>
    <xdr:to>
      <xdr:col>10</xdr:col>
      <xdr:colOff>0</xdr:colOff>
      <xdr:row>61</xdr:row>
      <xdr:rowOff>0</xdr:rowOff>
    </xdr:to>
    <xdr:pic>
      <xdr:nvPicPr>
        <xdr:cNvPr id="4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19115405"/>
          <a:ext cx="0" cy="284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57</xdr:row>
      <xdr:rowOff>47625</xdr:rowOff>
    </xdr:from>
    <xdr:to>
      <xdr:col>10</xdr:col>
      <xdr:colOff>0</xdr:colOff>
      <xdr:row>60</xdr:row>
      <xdr:rowOff>104775</xdr:rowOff>
    </xdr:to>
    <xdr:pic>
      <xdr:nvPicPr>
        <xdr:cNvPr id="4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0220305"/>
          <a:ext cx="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10</xdr:row>
      <xdr:rowOff>133350</xdr:rowOff>
    </xdr:from>
    <xdr:to>
      <xdr:col>10</xdr:col>
      <xdr:colOff>0</xdr:colOff>
      <xdr:row>13</xdr:row>
      <xdr:rowOff>409575</xdr:rowOff>
    </xdr:to>
    <xdr:pic>
      <xdr:nvPicPr>
        <xdr:cNvPr id="42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2428875"/>
          <a:ext cx="0" cy="169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685800</xdr:colOff>
      <xdr:row>89</xdr:row>
      <xdr:rowOff>228600</xdr:rowOff>
    </xdr:from>
    <xdr:to>
      <xdr:col>14</xdr:col>
      <xdr:colOff>0</xdr:colOff>
      <xdr:row>89</xdr:row>
      <xdr:rowOff>228600</xdr:rowOff>
    </xdr:to>
    <xdr:pic>
      <xdr:nvPicPr>
        <xdr:cNvPr id="4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73050" y="3476498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90</xdr:row>
      <xdr:rowOff>0</xdr:rowOff>
    </xdr:from>
    <xdr:to>
      <xdr:col>8</xdr:col>
      <xdr:colOff>685800</xdr:colOff>
      <xdr:row>90</xdr:row>
      <xdr:rowOff>0</xdr:rowOff>
    </xdr:to>
    <xdr:pic>
      <xdr:nvPicPr>
        <xdr:cNvPr id="4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53350" y="3495548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85</xdr:row>
      <xdr:rowOff>0</xdr:rowOff>
    </xdr:from>
    <xdr:to>
      <xdr:col>10</xdr:col>
      <xdr:colOff>0</xdr:colOff>
      <xdr:row>88</xdr:row>
      <xdr:rowOff>371475</xdr:rowOff>
    </xdr:to>
    <xdr:pic>
      <xdr:nvPicPr>
        <xdr:cNvPr id="4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32859980"/>
          <a:ext cx="0" cy="162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90</xdr:row>
      <xdr:rowOff>0</xdr:rowOff>
    </xdr:from>
    <xdr:to>
      <xdr:col>10</xdr:col>
      <xdr:colOff>0</xdr:colOff>
      <xdr:row>92</xdr:row>
      <xdr:rowOff>133350</xdr:rowOff>
    </xdr:to>
    <xdr:pic>
      <xdr:nvPicPr>
        <xdr:cNvPr id="4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34955480"/>
          <a:ext cx="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92</xdr:row>
      <xdr:rowOff>133350</xdr:rowOff>
    </xdr:to>
    <xdr:pic>
      <xdr:nvPicPr>
        <xdr:cNvPr id="4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77450" y="34955480"/>
          <a:ext cx="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90</xdr:row>
      <xdr:rowOff>0</xdr:rowOff>
    </xdr:from>
    <xdr:to>
      <xdr:col>10</xdr:col>
      <xdr:colOff>0</xdr:colOff>
      <xdr:row>92</xdr:row>
      <xdr:rowOff>95250</xdr:rowOff>
    </xdr:to>
    <xdr:pic>
      <xdr:nvPicPr>
        <xdr:cNvPr id="4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34955480"/>
          <a:ext cx="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90</xdr:row>
      <xdr:rowOff>0</xdr:rowOff>
    </xdr:from>
    <xdr:to>
      <xdr:col>10</xdr:col>
      <xdr:colOff>0</xdr:colOff>
      <xdr:row>90</xdr:row>
      <xdr:rowOff>171450</xdr:rowOff>
    </xdr:to>
    <xdr:pic>
      <xdr:nvPicPr>
        <xdr:cNvPr id="4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3495548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90</xdr:row>
      <xdr:rowOff>0</xdr:rowOff>
    </xdr:from>
    <xdr:to>
      <xdr:col>10</xdr:col>
      <xdr:colOff>0</xdr:colOff>
      <xdr:row>93</xdr:row>
      <xdr:rowOff>200025</xdr:rowOff>
    </xdr:to>
    <xdr:pic>
      <xdr:nvPicPr>
        <xdr:cNvPr id="5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34955480"/>
          <a:ext cx="0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85</xdr:row>
      <xdr:rowOff>228600</xdr:rowOff>
    </xdr:from>
    <xdr:to>
      <xdr:col>10</xdr:col>
      <xdr:colOff>0</xdr:colOff>
      <xdr:row>85</xdr:row>
      <xdr:rowOff>304800</xdr:rowOff>
    </xdr:to>
    <xdr:pic>
      <xdr:nvPicPr>
        <xdr:cNvPr id="5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33088580"/>
          <a:ext cx="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85</xdr:row>
      <xdr:rowOff>47625</xdr:rowOff>
    </xdr:from>
    <xdr:to>
      <xdr:col>10</xdr:col>
      <xdr:colOff>0</xdr:colOff>
      <xdr:row>88</xdr:row>
      <xdr:rowOff>285750</xdr:rowOff>
    </xdr:to>
    <xdr:pic>
      <xdr:nvPicPr>
        <xdr:cNvPr id="5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32907605"/>
          <a:ext cx="0" cy="1495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1533525</xdr:colOff>
      <xdr:row>90</xdr:row>
      <xdr:rowOff>47625</xdr:rowOff>
    </xdr:from>
    <xdr:to>
      <xdr:col>10</xdr:col>
      <xdr:colOff>0</xdr:colOff>
      <xdr:row>91</xdr:row>
      <xdr:rowOff>266700</xdr:rowOff>
    </xdr:to>
    <xdr:pic>
      <xdr:nvPicPr>
        <xdr:cNvPr id="5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01275" y="3500310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34</xdr:row>
      <xdr:rowOff>104775</xdr:rowOff>
    </xdr:to>
    <xdr:pic>
      <xdr:nvPicPr>
        <xdr:cNvPr id="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2295525"/>
          <a:ext cx="0" cy="1604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34</xdr:row>
      <xdr:rowOff>104775</xdr:rowOff>
    </xdr:to>
    <xdr:pic>
      <xdr:nvPicPr>
        <xdr:cNvPr id="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2295525"/>
          <a:ext cx="0" cy="1604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34</xdr:row>
      <xdr:rowOff>104775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2295525"/>
          <a:ext cx="0" cy="1604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34</xdr:row>
      <xdr:rowOff>104775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2295525"/>
          <a:ext cx="0" cy="1604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14</xdr:row>
      <xdr:rowOff>0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2752725"/>
          <a:ext cx="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0</xdr:colOff>
      <xdr:row>41</xdr:row>
      <xdr:rowOff>200025</xdr:rowOff>
    </xdr:to>
    <xdr:pic>
      <xdr:nvPicPr>
        <xdr:cNvPr id="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13458825"/>
          <a:ext cx="0" cy="908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0</xdr:colOff>
      <xdr:row>41</xdr:row>
      <xdr:rowOff>238125</xdr:rowOff>
    </xdr:to>
    <xdr:pic>
      <xdr:nvPicPr>
        <xdr:cNvPr id="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13458825"/>
          <a:ext cx="0" cy="912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38100</xdr:rowOff>
    </xdr:from>
    <xdr:to>
      <xdr:col>10</xdr:col>
      <xdr:colOff>0</xdr:colOff>
      <xdr:row>14</xdr:row>
      <xdr:rowOff>0</xdr:rowOff>
    </xdr:to>
    <xdr:pic>
      <xdr:nvPicPr>
        <xdr:cNvPr id="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2333625"/>
          <a:ext cx="0" cy="259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13</xdr:row>
      <xdr:rowOff>152400</xdr:rowOff>
    </xdr:to>
    <xdr:pic>
      <xdr:nvPicPr>
        <xdr:cNvPr id="1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7475" y="2524125"/>
          <a:ext cx="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41</xdr:row>
      <xdr:rowOff>600075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13458825"/>
          <a:ext cx="0" cy="948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41</xdr:row>
      <xdr:rowOff>600075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13458825"/>
          <a:ext cx="0" cy="948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33</xdr:row>
      <xdr:rowOff>0</xdr:rowOff>
    </xdr:from>
    <xdr:to>
      <xdr:col>9</xdr:col>
      <xdr:colOff>1085850</xdr:colOff>
      <xdr:row>35</xdr:row>
      <xdr:rowOff>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39300" y="17716500"/>
          <a:ext cx="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37</xdr:row>
      <xdr:rowOff>133350</xdr:rowOff>
    </xdr:to>
    <xdr:pic>
      <xdr:nvPicPr>
        <xdr:cNvPr id="1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17716500"/>
          <a:ext cx="0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35</xdr:row>
      <xdr:rowOff>0</xdr:rowOff>
    </xdr:to>
    <xdr:pic>
      <xdr:nvPicPr>
        <xdr:cNvPr id="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17716500"/>
          <a:ext cx="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34</xdr:row>
      <xdr:rowOff>28575</xdr:rowOff>
    </xdr:to>
    <xdr:pic>
      <xdr:nvPicPr>
        <xdr:cNvPr id="1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7475" y="17716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33</xdr:row>
      <xdr:rowOff>0</xdr:rowOff>
    </xdr:from>
    <xdr:to>
      <xdr:col>9</xdr:col>
      <xdr:colOff>1581150</xdr:colOff>
      <xdr:row>34</xdr:row>
      <xdr:rowOff>57150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177165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47</xdr:row>
      <xdr:rowOff>209550</xdr:rowOff>
    </xdr:to>
    <xdr:pic>
      <xdr:nvPicPr>
        <xdr:cNvPr id="1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17716500"/>
          <a:ext cx="0" cy="962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47</xdr:row>
      <xdr:rowOff>209550</xdr:rowOff>
    </xdr:to>
    <xdr:pic>
      <xdr:nvPicPr>
        <xdr:cNvPr id="1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17716500"/>
          <a:ext cx="0" cy="962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47</xdr:row>
      <xdr:rowOff>209550</xdr:rowOff>
    </xdr:to>
    <xdr:pic>
      <xdr:nvPicPr>
        <xdr:cNvPr id="2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17716500"/>
          <a:ext cx="0" cy="962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47</xdr:row>
      <xdr:rowOff>209550</xdr:rowOff>
    </xdr:to>
    <xdr:pic>
      <xdr:nvPicPr>
        <xdr:cNvPr id="2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17716500"/>
          <a:ext cx="0" cy="962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49</xdr:row>
      <xdr:rowOff>228600</xdr:rowOff>
    </xdr:from>
    <xdr:to>
      <xdr:col>9</xdr:col>
      <xdr:colOff>1724025</xdr:colOff>
      <xdr:row>50</xdr:row>
      <xdr:rowOff>0</xdr:rowOff>
    </xdr:to>
    <xdr:pic>
      <xdr:nvPicPr>
        <xdr:cNvPr id="2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7475" y="287083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49</xdr:row>
      <xdr:rowOff>47625</xdr:rowOff>
    </xdr:from>
    <xdr:to>
      <xdr:col>10</xdr:col>
      <xdr:colOff>0</xdr:colOff>
      <xdr:row>53</xdr:row>
      <xdr:rowOff>0</xdr:rowOff>
    </xdr:to>
    <xdr:pic>
      <xdr:nvPicPr>
        <xdr:cNvPr id="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28527375"/>
          <a:ext cx="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37</xdr:row>
      <xdr:rowOff>0</xdr:rowOff>
    </xdr:from>
    <xdr:to>
      <xdr:col>9</xdr:col>
      <xdr:colOff>1085850</xdr:colOff>
      <xdr:row>39</xdr:row>
      <xdr:rowOff>0</xdr:rowOff>
    </xdr:to>
    <xdr:pic>
      <xdr:nvPicPr>
        <xdr:cNvPr id="2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39300" y="20069175"/>
          <a:ext cx="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41</xdr:row>
      <xdr:rowOff>266700</xdr:rowOff>
    </xdr:to>
    <xdr:pic>
      <xdr:nvPicPr>
        <xdr:cNvPr id="2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20069175"/>
          <a:ext cx="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39</xdr:row>
      <xdr:rowOff>0</xdr:rowOff>
    </xdr:to>
    <xdr:pic>
      <xdr:nvPicPr>
        <xdr:cNvPr id="26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20069175"/>
          <a:ext cx="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37</xdr:row>
      <xdr:rowOff>0</xdr:rowOff>
    </xdr:from>
    <xdr:to>
      <xdr:col>9</xdr:col>
      <xdr:colOff>1724025</xdr:colOff>
      <xdr:row>38</xdr:row>
      <xdr:rowOff>28575</xdr:rowOff>
    </xdr:to>
    <xdr:pic>
      <xdr:nvPicPr>
        <xdr:cNvPr id="2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7475" y="20069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37</xdr:row>
      <xdr:rowOff>0</xdr:rowOff>
    </xdr:from>
    <xdr:to>
      <xdr:col>9</xdr:col>
      <xdr:colOff>1581150</xdr:colOff>
      <xdr:row>38</xdr:row>
      <xdr:rowOff>57150</xdr:rowOff>
    </xdr:to>
    <xdr:pic>
      <xdr:nvPicPr>
        <xdr:cNvPr id="2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34600" y="20069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60</xdr:row>
      <xdr:rowOff>228600</xdr:rowOff>
    </xdr:from>
    <xdr:to>
      <xdr:col>9</xdr:col>
      <xdr:colOff>1724025</xdr:colOff>
      <xdr:row>61</xdr:row>
      <xdr:rowOff>200025</xdr:rowOff>
    </xdr:to>
    <xdr:pic>
      <xdr:nvPicPr>
        <xdr:cNvPr id="2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7475" y="34156650"/>
          <a:ext cx="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98</xdr:row>
      <xdr:rowOff>0</xdr:rowOff>
    </xdr:from>
    <xdr:to>
      <xdr:col>8</xdr:col>
      <xdr:colOff>685800</xdr:colOff>
      <xdr:row>98</xdr:row>
      <xdr:rowOff>0</xdr:rowOff>
    </xdr:to>
    <xdr:pic>
      <xdr:nvPicPr>
        <xdr:cNvPr id="3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86500" y="534924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98</xdr:row>
      <xdr:rowOff>0</xdr:rowOff>
    </xdr:from>
    <xdr:to>
      <xdr:col>9</xdr:col>
      <xdr:colOff>1619250</xdr:colOff>
      <xdr:row>110</xdr:row>
      <xdr:rowOff>523875</xdr:rowOff>
    </xdr:to>
    <xdr:pic>
      <xdr:nvPicPr>
        <xdr:cNvPr id="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53492400"/>
          <a:ext cx="0" cy="806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98</xdr:row>
      <xdr:rowOff>0</xdr:rowOff>
    </xdr:from>
    <xdr:to>
      <xdr:col>9</xdr:col>
      <xdr:colOff>1409700</xdr:colOff>
      <xdr:row>111</xdr:row>
      <xdr:rowOff>66675</xdr:rowOff>
    </xdr:to>
    <xdr:pic>
      <xdr:nvPicPr>
        <xdr:cNvPr id="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53492400"/>
          <a:ext cx="0" cy="823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60</xdr:row>
      <xdr:rowOff>47625</xdr:rowOff>
    </xdr:from>
    <xdr:to>
      <xdr:col>10</xdr:col>
      <xdr:colOff>0</xdr:colOff>
      <xdr:row>67</xdr:row>
      <xdr:rowOff>219075</xdr:rowOff>
    </xdr:to>
    <xdr:pic>
      <xdr:nvPicPr>
        <xdr:cNvPr id="3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33975675"/>
          <a:ext cx="0" cy="2762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98</xdr:row>
      <xdr:rowOff>0</xdr:rowOff>
    </xdr:from>
    <xdr:to>
      <xdr:col>10</xdr:col>
      <xdr:colOff>0</xdr:colOff>
      <xdr:row>112</xdr:row>
      <xdr:rowOff>257175</xdr:rowOff>
    </xdr:to>
    <xdr:pic>
      <xdr:nvPicPr>
        <xdr:cNvPr id="3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53492400"/>
          <a:ext cx="0" cy="884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113</xdr:row>
      <xdr:rowOff>542925</xdr:rowOff>
    </xdr:to>
    <xdr:pic>
      <xdr:nvPicPr>
        <xdr:cNvPr id="3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39300" y="53492400"/>
          <a:ext cx="0" cy="9553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98</xdr:row>
      <xdr:rowOff>0</xdr:rowOff>
    </xdr:from>
    <xdr:to>
      <xdr:col>9</xdr:col>
      <xdr:colOff>1619250</xdr:colOff>
      <xdr:row>98</xdr:row>
      <xdr:rowOff>771525</xdr:rowOff>
    </xdr:to>
    <xdr:pic>
      <xdr:nvPicPr>
        <xdr:cNvPr id="3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53492400"/>
          <a:ext cx="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98</xdr:row>
      <xdr:rowOff>0</xdr:rowOff>
    </xdr:from>
    <xdr:to>
      <xdr:col>9</xdr:col>
      <xdr:colOff>1409700</xdr:colOff>
      <xdr:row>98</xdr:row>
      <xdr:rowOff>771525</xdr:rowOff>
    </xdr:to>
    <xdr:pic>
      <xdr:nvPicPr>
        <xdr:cNvPr id="3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53492400"/>
          <a:ext cx="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98</xdr:row>
      <xdr:rowOff>0</xdr:rowOff>
    </xdr:from>
    <xdr:to>
      <xdr:col>10</xdr:col>
      <xdr:colOff>0</xdr:colOff>
      <xdr:row>98</xdr:row>
      <xdr:rowOff>733425</xdr:rowOff>
    </xdr:to>
    <xdr:pic>
      <xdr:nvPicPr>
        <xdr:cNvPr id="3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53492400"/>
          <a:ext cx="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98</xdr:row>
      <xdr:rowOff>0</xdr:rowOff>
    </xdr:from>
    <xdr:to>
      <xdr:col>9</xdr:col>
      <xdr:colOff>1962150</xdr:colOff>
      <xdr:row>110</xdr:row>
      <xdr:rowOff>28575</xdr:rowOff>
    </xdr:to>
    <xdr:pic>
      <xdr:nvPicPr>
        <xdr:cNvPr id="3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15600" y="53492400"/>
          <a:ext cx="0" cy="757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90</xdr:row>
      <xdr:rowOff>228600</xdr:rowOff>
    </xdr:from>
    <xdr:to>
      <xdr:col>9</xdr:col>
      <xdr:colOff>1724025</xdr:colOff>
      <xdr:row>91</xdr:row>
      <xdr:rowOff>123825</xdr:rowOff>
    </xdr:to>
    <xdr:pic>
      <xdr:nvPicPr>
        <xdr:cNvPr id="4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7475" y="49530000"/>
          <a:ext cx="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90</xdr:row>
      <xdr:rowOff>47625</xdr:rowOff>
    </xdr:from>
    <xdr:to>
      <xdr:col>10</xdr:col>
      <xdr:colOff>0</xdr:colOff>
      <xdr:row>95</xdr:row>
      <xdr:rowOff>314325</xdr:rowOff>
    </xdr:to>
    <xdr:pic>
      <xdr:nvPicPr>
        <xdr:cNvPr id="4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49349025"/>
          <a:ext cx="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116</xdr:row>
      <xdr:rowOff>0</xdr:rowOff>
    </xdr:from>
    <xdr:to>
      <xdr:col>8</xdr:col>
      <xdr:colOff>685800</xdr:colOff>
      <xdr:row>116</xdr:row>
      <xdr:rowOff>0</xdr:rowOff>
    </xdr:to>
    <xdr:pic>
      <xdr:nvPicPr>
        <xdr:cNvPr id="4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86500" y="643890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116</xdr:row>
      <xdr:rowOff>0</xdr:rowOff>
    </xdr:from>
    <xdr:to>
      <xdr:col>9</xdr:col>
      <xdr:colOff>1619250</xdr:colOff>
      <xdr:row>121</xdr:row>
      <xdr:rowOff>390525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64389000"/>
          <a:ext cx="0" cy="3533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116</xdr:row>
      <xdr:rowOff>0</xdr:rowOff>
    </xdr:from>
    <xdr:to>
      <xdr:col>9</xdr:col>
      <xdr:colOff>1409700</xdr:colOff>
      <xdr:row>121</xdr:row>
      <xdr:rowOff>390525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64389000"/>
          <a:ext cx="0" cy="3533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116</xdr:row>
      <xdr:rowOff>0</xdr:rowOff>
    </xdr:from>
    <xdr:to>
      <xdr:col>10</xdr:col>
      <xdr:colOff>0</xdr:colOff>
      <xdr:row>122</xdr:row>
      <xdr:rowOff>419100</xdr:rowOff>
    </xdr:to>
    <xdr:pic>
      <xdr:nvPicPr>
        <xdr:cNvPr id="45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64389000"/>
          <a:ext cx="0" cy="398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116</xdr:row>
      <xdr:rowOff>0</xdr:rowOff>
    </xdr:from>
    <xdr:to>
      <xdr:col>9</xdr:col>
      <xdr:colOff>1619250</xdr:colOff>
      <xdr:row>116</xdr:row>
      <xdr:rowOff>304800</xdr:rowOff>
    </xdr:to>
    <xdr:pic>
      <xdr:nvPicPr>
        <xdr:cNvPr id="4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643890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116</xdr:row>
      <xdr:rowOff>0</xdr:rowOff>
    </xdr:from>
    <xdr:to>
      <xdr:col>9</xdr:col>
      <xdr:colOff>1409700</xdr:colOff>
      <xdr:row>116</xdr:row>
      <xdr:rowOff>304800</xdr:rowOff>
    </xdr:to>
    <xdr:pic>
      <xdr:nvPicPr>
        <xdr:cNvPr id="4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643890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116</xdr:row>
      <xdr:rowOff>0</xdr:rowOff>
    </xdr:from>
    <xdr:to>
      <xdr:col>10</xdr:col>
      <xdr:colOff>0</xdr:colOff>
      <xdr:row>116</xdr:row>
      <xdr:rowOff>266700</xdr:rowOff>
    </xdr:to>
    <xdr:pic>
      <xdr:nvPicPr>
        <xdr:cNvPr id="4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64389000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116</xdr:row>
      <xdr:rowOff>0</xdr:rowOff>
    </xdr:from>
    <xdr:to>
      <xdr:col>9</xdr:col>
      <xdr:colOff>1962150</xdr:colOff>
      <xdr:row>120</xdr:row>
      <xdr:rowOff>390525</xdr:rowOff>
    </xdr:to>
    <xdr:pic>
      <xdr:nvPicPr>
        <xdr:cNvPr id="4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15600" y="64389000"/>
          <a:ext cx="0" cy="3114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111</xdr:row>
      <xdr:rowOff>228600</xdr:rowOff>
    </xdr:from>
    <xdr:to>
      <xdr:col>9</xdr:col>
      <xdr:colOff>1724025</xdr:colOff>
      <xdr:row>111</xdr:row>
      <xdr:rowOff>342900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7475" y="618934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111</xdr:row>
      <xdr:rowOff>47625</xdr:rowOff>
    </xdr:from>
    <xdr:to>
      <xdr:col>10</xdr:col>
      <xdr:colOff>0</xdr:colOff>
      <xdr:row>113</xdr:row>
      <xdr:rowOff>466725</xdr:rowOff>
    </xdr:to>
    <xdr:pic>
      <xdr:nvPicPr>
        <xdr:cNvPr id="5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61712475"/>
          <a:ext cx="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129</xdr:row>
      <xdr:rowOff>0</xdr:rowOff>
    </xdr:from>
    <xdr:to>
      <xdr:col>8</xdr:col>
      <xdr:colOff>685800</xdr:colOff>
      <xdr:row>129</xdr:row>
      <xdr:rowOff>0</xdr:rowOff>
    </xdr:to>
    <xdr:pic>
      <xdr:nvPicPr>
        <xdr:cNvPr id="5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86500" y="717232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129</xdr:row>
      <xdr:rowOff>0</xdr:rowOff>
    </xdr:from>
    <xdr:to>
      <xdr:col>9</xdr:col>
      <xdr:colOff>1619250</xdr:colOff>
      <xdr:row>129</xdr:row>
      <xdr:rowOff>304800</xdr:rowOff>
    </xdr:to>
    <xdr:pic>
      <xdr:nvPicPr>
        <xdr:cNvPr id="5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71723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129</xdr:row>
      <xdr:rowOff>0</xdr:rowOff>
    </xdr:from>
    <xdr:to>
      <xdr:col>9</xdr:col>
      <xdr:colOff>1409700</xdr:colOff>
      <xdr:row>129</xdr:row>
      <xdr:rowOff>304800</xdr:rowOff>
    </xdr:to>
    <xdr:pic>
      <xdr:nvPicPr>
        <xdr:cNvPr id="5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71723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129</xdr:row>
      <xdr:rowOff>0</xdr:rowOff>
    </xdr:from>
    <xdr:to>
      <xdr:col>10</xdr:col>
      <xdr:colOff>0</xdr:colOff>
      <xdr:row>129</xdr:row>
      <xdr:rowOff>266700</xdr:rowOff>
    </xdr:to>
    <xdr:pic>
      <xdr:nvPicPr>
        <xdr:cNvPr id="55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71723250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124</xdr:row>
      <xdr:rowOff>228600</xdr:rowOff>
    </xdr:from>
    <xdr:to>
      <xdr:col>9</xdr:col>
      <xdr:colOff>1724025</xdr:colOff>
      <xdr:row>124</xdr:row>
      <xdr:rowOff>342900</xdr:rowOff>
    </xdr:to>
    <xdr:pic>
      <xdr:nvPicPr>
        <xdr:cNvPr id="5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7475" y="692277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124</xdr:row>
      <xdr:rowOff>47625</xdr:rowOff>
    </xdr:from>
    <xdr:to>
      <xdr:col>10</xdr:col>
      <xdr:colOff>0</xdr:colOff>
      <xdr:row>126</xdr:row>
      <xdr:rowOff>466725</xdr:rowOff>
    </xdr:to>
    <xdr:pic>
      <xdr:nvPicPr>
        <xdr:cNvPr id="5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69046725"/>
          <a:ext cx="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146</xdr:row>
      <xdr:rowOff>0</xdr:rowOff>
    </xdr:from>
    <xdr:to>
      <xdr:col>8</xdr:col>
      <xdr:colOff>685800</xdr:colOff>
      <xdr:row>146</xdr:row>
      <xdr:rowOff>0</xdr:rowOff>
    </xdr:to>
    <xdr:pic>
      <xdr:nvPicPr>
        <xdr:cNvPr id="5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86500" y="815721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146</xdr:row>
      <xdr:rowOff>0</xdr:rowOff>
    </xdr:from>
    <xdr:to>
      <xdr:col>9</xdr:col>
      <xdr:colOff>1619250</xdr:colOff>
      <xdr:row>146</xdr:row>
      <xdr:rowOff>304800</xdr:rowOff>
    </xdr:to>
    <xdr:pic>
      <xdr:nvPicPr>
        <xdr:cNvPr id="5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815721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146</xdr:row>
      <xdr:rowOff>0</xdr:rowOff>
    </xdr:from>
    <xdr:to>
      <xdr:col>9</xdr:col>
      <xdr:colOff>1409700</xdr:colOff>
      <xdr:row>146</xdr:row>
      <xdr:rowOff>304800</xdr:rowOff>
    </xdr:to>
    <xdr:pic>
      <xdr:nvPicPr>
        <xdr:cNvPr id="6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815721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146</xdr:row>
      <xdr:rowOff>0</xdr:rowOff>
    </xdr:from>
    <xdr:to>
      <xdr:col>10</xdr:col>
      <xdr:colOff>0</xdr:colOff>
      <xdr:row>146</xdr:row>
      <xdr:rowOff>266700</xdr:rowOff>
    </xdr:to>
    <xdr:pic>
      <xdr:nvPicPr>
        <xdr:cNvPr id="6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81572100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138</xdr:row>
      <xdr:rowOff>228600</xdr:rowOff>
    </xdr:from>
    <xdr:to>
      <xdr:col>9</xdr:col>
      <xdr:colOff>1724025</xdr:colOff>
      <xdr:row>138</xdr:row>
      <xdr:rowOff>228600</xdr:rowOff>
    </xdr:to>
    <xdr:pic>
      <xdr:nvPicPr>
        <xdr:cNvPr id="6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7475" y="76561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2333625</xdr:colOff>
      <xdr:row>138</xdr:row>
      <xdr:rowOff>47625</xdr:rowOff>
    </xdr:from>
    <xdr:to>
      <xdr:col>10</xdr:col>
      <xdr:colOff>0</xdr:colOff>
      <xdr:row>139</xdr:row>
      <xdr:rowOff>0</xdr:rowOff>
    </xdr:to>
    <xdr:pic>
      <xdr:nvPicPr>
        <xdr:cNvPr id="6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87075" y="76380975"/>
          <a:ext cx="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16</xdr:row>
      <xdr:rowOff>95250</xdr:rowOff>
    </xdr:to>
    <xdr:pic>
      <xdr:nvPicPr>
        <xdr:cNvPr id="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16</xdr:row>
      <xdr:rowOff>95250</xdr:rowOff>
    </xdr:to>
    <xdr:pic>
      <xdr:nvPicPr>
        <xdr:cNvPr id="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16</xdr:row>
      <xdr:rowOff>95250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06025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16</xdr:row>
      <xdr:rowOff>95250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96475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14</xdr:row>
      <xdr:rowOff>104775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383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16</xdr:row>
      <xdr:rowOff>95250</xdr:rowOff>
    </xdr:to>
    <xdr:pic>
      <xdr:nvPicPr>
        <xdr:cNvPr id="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16</xdr:row>
      <xdr:rowOff>95250</xdr:rowOff>
    </xdr:to>
    <xdr:pic>
      <xdr:nvPicPr>
        <xdr:cNvPr id="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14</xdr:row>
      <xdr:rowOff>876300</xdr:rowOff>
    </xdr:to>
    <xdr:pic>
      <xdr:nvPicPr>
        <xdr:cNvPr id="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14</xdr:row>
      <xdr:rowOff>104775</xdr:rowOff>
    </xdr:to>
    <xdr:pic>
      <xdr:nvPicPr>
        <xdr:cNvPr id="1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10800" y="2295525"/>
          <a:ext cx="0" cy="383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16</xdr:row>
      <xdr:rowOff>95250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06025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16</xdr:row>
      <xdr:rowOff>95250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96475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</xdr:row>
      <xdr:rowOff>0</xdr:rowOff>
    </xdr:from>
    <xdr:to>
      <xdr:col>9</xdr:col>
      <xdr:colOff>1085850</xdr:colOff>
      <xdr:row>12</xdr:row>
      <xdr:rowOff>76200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72625" y="2295525"/>
          <a:ext cx="0" cy="255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14</xdr:row>
      <xdr:rowOff>933450</xdr:rowOff>
    </xdr:to>
    <xdr:pic>
      <xdr:nvPicPr>
        <xdr:cNvPr id="1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466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12</xdr:row>
      <xdr:rowOff>38100</xdr:rowOff>
    </xdr:to>
    <xdr:pic>
      <xdr:nvPicPr>
        <xdr:cNvPr id="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12</xdr:row>
      <xdr:rowOff>0</xdr:rowOff>
    </xdr:to>
    <xdr:pic>
      <xdr:nvPicPr>
        <xdr:cNvPr id="1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10800" y="2295525"/>
          <a:ext cx="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10</xdr:row>
      <xdr:rowOff>0</xdr:rowOff>
    </xdr:from>
    <xdr:to>
      <xdr:col>9</xdr:col>
      <xdr:colOff>1581150</xdr:colOff>
      <xdr:row>12</xdr:row>
      <xdr:rowOff>0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67925" y="2295525"/>
          <a:ext cx="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10</xdr:row>
      <xdr:rowOff>0</xdr:rowOff>
    </xdr:from>
    <xdr:to>
      <xdr:col>9</xdr:col>
      <xdr:colOff>1752600</xdr:colOff>
      <xdr:row>12</xdr:row>
      <xdr:rowOff>762000</xdr:rowOff>
    </xdr:to>
    <xdr:pic>
      <xdr:nvPicPr>
        <xdr:cNvPr id="18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2295525"/>
          <a:ext cx="0" cy="323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1590675</xdr:colOff>
      <xdr:row>10</xdr:row>
      <xdr:rowOff>0</xdr:rowOff>
    </xdr:from>
    <xdr:to>
      <xdr:col>9</xdr:col>
      <xdr:colOff>1590675</xdr:colOff>
      <xdr:row>14</xdr:row>
      <xdr:rowOff>342900</xdr:rowOff>
    </xdr:to>
    <xdr:pic>
      <xdr:nvPicPr>
        <xdr:cNvPr id="19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77450" y="2295525"/>
          <a:ext cx="0" cy="407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1600200</xdr:colOff>
      <xdr:row>10</xdr:row>
      <xdr:rowOff>0</xdr:rowOff>
    </xdr:from>
    <xdr:to>
      <xdr:col>9</xdr:col>
      <xdr:colOff>1600200</xdr:colOff>
      <xdr:row>12</xdr:row>
      <xdr:rowOff>762000</xdr:rowOff>
    </xdr:to>
    <xdr:pic>
      <xdr:nvPicPr>
        <xdr:cNvPr id="20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86975" y="2295525"/>
          <a:ext cx="0" cy="323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16</xdr:row>
      <xdr:rowOff>95250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16</xdr:row>
      <xdr:rowOff>95250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16</xdr:row>
      <xdr:rowOff>95250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06025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16</xdr:row>
      <xdr:rowOff>95250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96475" y="2295525"/>
          <a:ext cx="0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12</xdr:row>
      <xdr:rowOff>0</xdr:rowOff>
    </xdr:to>
    <xdr:pic>
      <xdr:nvPicPr>
        <xdr:cNvPr id="2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10800" y="2524125"/>
          <a:ext cx="0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10</xdr:row>
      <xdr:rowOff>47625</xdr:rowOff>
    </xdr:from>
    <xdr:to>
      <xdr:col>10</xdr:col>
      <xdr:colOff>0</xdr:colOff>
      <xdr:row>14</xdr:row>
      <xdr:rowOff>361950</xdr:rowOff>
    </xdr:to>
    <xdr:pic>
      <xdr:nvPicPr>
        <xdr:cNvPr id="2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343150"/>
          <a:ext cx="0" cy="404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12</xdr:row>
      <xdr:rowOff>0</xdr:rowOff>
    </xdr:to>
    <xdr:pic>
      <xdr:nvPicPr>
        <xdr:cNvPr id="2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10800" y="2524125"/>
          <a:ext cx="0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10</xdr:row>
      <xdr:rowOff>47625</xdr:rowOff>
    </xdr:from>
    <xdr:to>
      <xdr:col>10</xdr:col>
      <xdr:colOff>0</xdr:colOff>
      <xdr:row>12</xdr:row>
      <xdr:rowOff>0</xdr:rowOff>
    </xdr:to>
    <xdr:pic>
      <xdr:nvPicPr>
        <xdr:cNvPr id="2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343150"/>
          <a:ext cx="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1685925</xdr:colOff>
      <xdr:row>10</xdr:row>
      <xdr:rowOff>38100</xdr:rowOff>
    </xdr:from>
    <xdr:to>
      <xdr:col>9</xdr:col>
      <xdr:colOff>1685925</xdr:colOff>
      <xdr:row>11</xdr:row>
      <xdr:rowOff>0</xdr:rowOff>
    </xdr:to>
    <xdr:pic>
      <xdr:nvPicPr>
        <xdr:cNvPr id="29" name="Picture 2980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0" y="2333625"/>
          <a:ext cx="0" cy="191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838200</xdr:colOff>
      <xdr:row>24</xdr:row>
      <xdr:rowOff>57150</xdr:rowOff>
    </xdr:from>
    <xdr:to>
      <xdr:col>9</xdr:col>
      <xdr:colOff>838200</xdr:colOff>
      <xdr:row>24</xdr:row>
      <xdr:rowOff>171450</xdr:rowOff>
    </xdr:to>
    <xdr:pic>
      <xdr:nvPicPr>
        <xdr:cNvPr id="30" name="Picture 3029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24975" y="184499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685800</xdr:colOff>
      <xdr:row>37</xdr:row>
      <xdr:rowOff>228600</xdr:rowOff>
    </xdr:from>
    <xdr:to>
      <xdr:col>14</xdr:col>
      <xdr:colOff>0</xdr:colOff>
      <xdr:row>37</xdr:row>
      <xdr:rowOff>228600</xdr:rowOff>
    </xdr:to>
    <xdr:pic>
      <xdr:nvPicPr>
        <xdr:cNvPr id="3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20725" y="25336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38</xdr:row>
      <xdr:rowOff>0</xdr:rowOff>
    </xdr:from>
    <xdr:to>
      <xdr:col>8</xdr:col>
      <xdr:colOff>685800</xdr:colOff>
      <xdr:row>38</xdr:row>
      <xdr:rowOff>0</xdr:rowOff>
    </xdr:to>
    <xdr:pic>
      <xdr:nvPicPr>
        <xdr:cNvPr id="3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24725" y="256127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36</xdr:row>
      <xdr:rowOff>0</xdr:rowOff>
    </xdr:from>
    <xdr:to>
      <xdr:col>10</xdr:col>
      <xdr:colOff>0</xdr:colOff>
      <xdr:row>38</xdr:row>
      <xdr:rowOff>152400</xdr:rowOff>
    </xdr:to>
    <xdr:pic>
      <xdr:nvPicPr>
        <xdr:cNvPr id="3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4488775"/>
          <a:ext cx="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39</xdr:row>
      <xdr:rowOff>352425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06025" y="25612725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39</xdr:row>
      <xdr:rowOff>352425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96475" y="25612725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38</xdr:row>
      <xdr:rowOff>0</xdr:rowOff>
    </xdr:from>
    <xdr:to>
      <xdr:col>10</xdr:col>
      <xdr:colOff>0</xdr:colOff>
      <xdr:row>39</xdr:row>
      <xdr:rowOff>352425</xdr:rowOff>
    </xdr:to>
    <xdr:pic>
      <xdr:nvPicPr>
        <xdr:cNvPr id="3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5612725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38</xdr:row>
      <xdr:rowOff>0</xdr:rowOff>
    </xdr:from>
    <xdr:to>
      <xdr:col>9</xdr:col>
      <xdr:colOff>1724025</xdr:colOff>
      <xdr:row>38</xdr:row>
      <xdr:rowOff>171450</xdr:rowOff>
    </xdr:to>
    <xdr:pic>
      <xdr:nvPicPr>
        <xdr:cNvPr id="3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10800" y="2561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38</xdr:row>
      <xdr:rowOff>0</xdr:rowOff>
    </xdr:from>
    <xdr:to>
      <xdr:col>10</xdr:col>
      <xdr:colOff>0</xdr:colOff>
      <xdr:row>39</xdr:row>
      <xdr:rowOff>609600</xdr:rowOff>
    </xdr:to>
    <xdr:pic>
      <xdr:nvPicPr>
        <xdr:cNvPr id="3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5612725"/>
          <a:ext cx="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36</xdr:row>
      <xdr:rowOff>228600</xdr:rowOff>
    </xdr:from>
    <xdr:to>
      <xdr:col>9</xdr:col>
      <xdr:colOff>1724025</xdr:colOff>
      <xdr:row>36</xdr:row>
      <xdr:rowOff>304800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10800" y="24717375"/>
          <a:ext cx="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36</xdr:row>
      <xdr:rowOff>47625</xdr:rowOff>
    </xdr:from>
    <xdr:to>
      <xdr:col>10</xdr:col>
      <xdr:colOff>0</xdr:colOff>
      <xdr:row>38</xdr:row>
      <xdr:rowOff>76200</xdr:rowOff>
    </xdr:to>
    <xdr:pic>
      <xdr:nvPicPr>
        <xdr:cNvPr id="4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4536400"/>
          <a:ext cx="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38</xdr:row>
      <xdr:rowOff>0</xdr:rowOff>
    </xdr:from>
    <xdr:to>
      <xdr:col>10</xdr:col>
      <xdr:colOff>0</xdr:colOff>
      <xdr:row>38</xdr:row>
      <xdr:rowOff>466725</xdr:rowOff>
    </xdr:to>
    <xdr:pic>
      <xdr:nvPicPr>
        <xdr:cNvPr id="4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2561272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53</xdr:row>
      <xdr:rowOff>228600</xdr:rowOff>
    </xdr:from>
    <xdr:to>
      <xdr:col>9</xdr:col>
      <xdr:colOff>1724025</xdr:colOff>
      <xdr:row>53</xdr:row>
      <xdr:rowOff>428625</xdr:rowOff>
    </xdr:to>
    <xdr:pic>
      <xdr:nvPicPr>
        <xdr:cNvPr id="4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10800" y="34528125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55</xdr:row>
      <xdr:rowOff>0</xdr:rowOff>
    </xdr:from>
    <xdr:to>
      <xdr:col>8</xdr:col>
      <xdr:colOff>685800</xdr:colOff>
      <xdr:row>55</xdr:row>
      <xdr:rowOff>0</xdr:rowOff>
    </xdr:to>
    <xdr:pic>
      <xdr:nvPicPr>
        <xdr:cNvPr id="4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24725" y="353472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53</xdr:row>
      <xdr:rowOff>47625</xdr:rowOff>
    </xdr:from>
    <xdr:to>
      <xdr:col>10</xdr:col>
      <xdr:colOff>0</xdr:colOff>
      <xdr:row>61</xdr:row>
      <xdr:rowOff>381000</xdr:rowOff>
    </xdr:to>
    <xdr:pic>
      <xdr:nvPicPr>
        <xdr:cNvPr id="4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34347150"/>
          <a:ext cx="0" cy="410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55</xdr:row>
      <xdr:rowOff>0</xdr:rowOff>
    </xdr:from>
    <xdr:to>
      <xdr:col>9</xdr:col>
      <xdr:colOff>1619250</xdr:colOff>
      <xdr:row>58</xdr:row>
      <xdr:rowOff>361950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06025" y="35347275"/>
          <a:ext cx="0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55</xdr:row>
      <xdr:rowOff>0</xdr:rowOff>
    </xdr:from>
    <xdr:to>
      <xdr:col>9</xdr:col>
      <xdr:colOff>1409700</xdr:colOff>
      <xdr:row>58</xdr:row>
      <xdr:rowOff>361950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96475" y="35347275"/>
          <a:ext cx="0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55</xdr:row>
      <xdr:rowOff>0</xdr:rowOff>
    </xdr:from>
    <xdr:to>
      <xdr:col>10</xdr:col>
      <xdr:colOff>0</xdr:colOff>
      <xdr:row>58</xdr:row>
      <xdr:rowOff>323850</xdr:rowOff>
    </xdr:to>
    <xdr:pic>
      <xdr:nvPicPr>
        <xdr:cNvPr id="4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35347275"/>
          <a:ext cx="0" cy="158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55</xdr:row>
      <xdr:rowOff>0</xdr:rowOff>
    </xdr:from>
    <xdr:to>
      <xdr:col>9</xdr:col>
      <xdr:colOff>1724025</xdr:colOff>
      <xdr:row>55</xdr:row>
      <xdr:rowOff>200025</xdr:rowOff>
    </xdr:to>
    <xdr:pic>
      <xdr:nvPicPr>
        <xdr:cNvPr id="4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10800" y="35347275"/>
          <a:ext cx="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2162175</xdr:colOff>
      <xdr:row>55</xdr:row>
      <xdr:rowOff>0</xdr:rowOff>
    </xdr:from>
    <xdr:to>
      <xdr:col>10</xdr:col>
      <xdr:colOff>0</xdr:colOff>
      <xdr:row>59</xdr:row>
      <xdr:rowOff>409575</xdr:rowOff>
    </xdr:to>
    <xdr:pic>
      <xdr:nvPicPr>
        <xdr:cNvPr id="4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0" y="35347275"/>
          <a:ext cx="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38100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2150" y="2752725"/>
          <a:ext cx="95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26</xdr:row>
      <xdr:rowOff>0</xdr:rowOff>
    </xdr:from>
    <xdr:to>
      <xdr:col>8</xdr:col>
      <xdr:colOff>685800</xdr:colOff>
      <xdr:row>26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6296025"/>
          <a:ext cx="1924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1304925</xdr:colOff>
      <xdr:row>32</xdr:row>
      <xdr:rowOff>0</xdr:rowOff>
    </xdr:from>
    <xdr:to>
      <xdr:col>9</xdr:col>
      <xdr:colOff>1304925</xdr:colOff>
      <xdr:row>33</xdr:row>
      <xdr:rowOff>133350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3050" y="7686675"/>
          <a:ext cx="3238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1685925</xdr:colOff>
      <xdr:row>11</xdr:row>
      <xdr:rowOff>57150</xdr:rowOff>
    </xdr:from>
    <xdr:to>
      <xdr:col>9</xdr:col>
      <xdr:colOff>1685925</xdr:colOff>
      <xdr:row>11</xdr:row>
      <xdr:rowOff>180975</xdr:rowOff>
    </xdr:to>
    <xdr:pic>
      <xdr:nvPicPr>
        <xdr:cNvPr id="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4050" y="2809875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26</xdr:row>
      <xdr:rowOff>0</xdr:rowOff>
    </xdr:from>
    <xdr:to>
      <xdr:col>9</xdr:col>
      <xdr:colOff>2409825</xdr:colOff>
      <xdr:row>26</xdr:row>
      <xdr:rowOff>171450</xdr:rowOff>
    </xdr:to>
    <xdr:pic>
      <xdr:nvPicPr>
        <xdr:cNvPr id="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6296025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1362075</xdr:colOff>
      <xdr:row>32</xdr:row>
      <xdr:rowOff>0</xdr:rowOff>
    </xdr:from>
    <xdr:to>
      <xdr:col>9</xdr:col>
      <xdr:colOff>1362075</xdr:colOff>
      <xdr:row>33</xdr:row>
      <xdr:rowOff>133350</xdr:rowOff>
    </xdr:to>
    <xdr:pic>
      <xdr:nvPicPr>
        <xdr:cNvPr id="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7686675"/>
          <a:ext cx="6477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23</xdr:row>
      <xdr:rowOff>38100</xdr:rowOff>
    </xdr:from>
    <xdr:to>
      <xdr:col>9</xdr:col>
      <xdr:colOff>2409825</xdr:colOff>
      <xdr:row>23</xdr:row>
      <xdr:rowOff>171450</xdr:rowOff>
    </xdr:to>
    <xdr:pic>
      <xdr:nvPicPr>
        <xdr:cNvPr id="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23</xdr:row>
      <xdr:rowOff>47625</xdr:rowOff>
    </xdr:from>
    <xdr:to>
      <xdr:col>9</xdr:col>
      <xdr:colOff>1962150</xdr:colOff>
      <xdr:row>23</xdr:row>
      <xdr:rowOff>171450</xdr:rowOff>
    </xdr:to>
    <xdr:pic>
      <xdr:nvPicPr>
        <xdr:cNvPr id="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57150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1419225</xdr:colOff>
      <xdr:row>32</xdr:row>
      <xdr:rowOff>0</xdr:rowOff>
    </xdr:from>
    <xdr:to>
      <xdr:col>9</xdr:col>
      <xdr:colOff>1419225</xdr:colOff>
      <xdr:row>32</xdr:row>
      <xdr:rowOff>171450</xdr:rowOff>
    </xdr:to>
    <xdr:pic>
      <xdr:nvPicPr>
        <xdr:cNvPr id="1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7350" y="7686675"/>
          <a:ext cx="6477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32</xdr:row>
      <xdr:rowOff>0</xdr:rowOff>
    </xdr:from>
    <xdr:to>
      <xdr:col>9</xdr:col>
      <xdr:colOff>1085850</xdr:colOff>
      <xdr:row>32</xdr:row>
      <xdr:rowOff>171450</xdr:rowOff>
    </xdr:to>
    <xdr:pic>
      <xdr:nvPicPr>
        <xdr:cNvPr id="1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53975" y="7686675"/>
          <a:ext cx="6477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666750</xdr:colOff>
      <xdr:row>32</xdr:row>
      <xdr:rowOff>0</xdr:rowOff>
    </xdr:from>
    <xdr:to>
      <xdr:col>9</xdr:col>
      <xdr:colOff>685800</xdr:colOff>
      <xdr:row>32</xdr:row>
      <xdr:rowOff>171450</xdr:rowOff>
    </xdr:to>
    <xdr:pic>
      <xdr:nvPicPr>
        <xdr:cNvPr id="1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4875" y="7686675"/>
          <a:ext cx="6477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714375</xdr:colOff>
      <xdr:row>32</xdr:row>
      <xdr:rowOff>0</xdr:rowOff>
    </xdr:from>
    <xdr:to>
      <xdr:col>9</xdr:col>
      <xdr:colOff>714375</xdr:colOff>
      <xdr:row>32</xdr:row>
      <xdr:rowOff>171450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7686675"/>
          <a:ext cx="6477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752475</xdr:colOff>
      <xdr:row>32</xdr:row>
      <xdr:rowOff>0</xdr:rowOff>
    </xdr:from>
    <xdr:to>
      <xdr:col>9</xdr:col>
      <xdr:colOff>752475</xdr:colOff>
      <xdr:row>32</xdr:row>
      <xdr:rowOff>171450</xdr:rowOff>
    </xdr:to>
    <xdr:pic>
      <xdr:nvPicPr>
        <xdr:cNvPr id="1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0" y="7686675"/>
          <a:ext cx="6477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1000125</xdr:colOff>
      <xdr:row>32</xdr:row>
      <xdr:rowOff>0</xdr:rowOff>
    </xdr:from>
    <xdr:to>
      <xdr:col>9</xdr:col>
      <xdr:colOff>1000125</xdr:colOff>
      <xdr:row>33</xdr:row>
      <xdr:rowOff>133350</xdr:rowOff>
    </xdr:to>
    <xdr:pic>
      <xdr:nvPicPr>
        <xdr:cNvPr id="1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0" y="7686675"/>
          <a:ext cx="6477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590550</xdr:colOff>
      <xdr:row>32</xdr:row>
      <xdr:rowOff>0</xdr:rowOff>
    </xdr:from>
    <xdr:to>
      <xdr:col>9</xdr:col>
      <xdr:colOff>685800</xdr:colOff>
      <xdr:row>32</xdr:row>
      <xdr:rowOff>171450</xdr:rowOff>
    </xdr:to>
    <xdr:pic>
      <xdr:nvPicPr>
        <xdr:cNvPr id="1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58675" y="7686675"/>
          <a:ext cx="6477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1725930</xdr:colOff>
      <xdr:row>12</xdr:row>
      <xdr:rowOff>131445</xdr:rowOff>
    </xdr:to>
    <xdr:pic>
      <xdr:nvPicPr>
        <xdr:cNvPr id="1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2150" y="2752725"/>
          <a:ext cx="11430" cy="3790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1457325</xdr:colOff>
      <xdr:row>31</xdr:row>
      <xdr:rowOff>200025</xdr:rowOff>
    </xdr:from>
    <xdr:to>
      <xdr:col>9</xdr:col>
      <xdr:colOff>1461135</xdr:colOff>
      <xdr:row>33</xdr:row>
      <xdr:rowOff>123825</xdr:rowOff>
    </xdr:to>
    <xdr:pic>
      <xdr:nvPicPr>
        <xdr:cNvPr id="1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25450" y="7677150"/>
          <a:ext cx="11811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866775</xdr:colOff>
      <xdr:row>32</xdr:row>
      <xdr:rowOff>0</xdr:rowOff>
    </xdr:from>
    <xdr:to>
      <xdr:col>9</xdr:col>
      <xdr:colOff>866775</xdr:colOff>
      <xdr:row>32</xdr:row>
      <xdr:rowOff>171450</xdr:rowOff>
    </xdr:to>
    <xdr:pic>
      <xdr:nvPicPr>
        <xdr:cNvPr id="1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4900" y="7686675"/>
          <a:ext cx="3238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3810</xdr:colOff>
      <xdr:row>10</xdr:row>
      <xdr:rowOff>171450</xdr:rowOff>
    </xdr:to>
    <xdr:pic>
      <xdr:nvPicPr>
        <xdr:cNvPr id="2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259080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1123950</xdr:colOff>
      <xdr:row>32</xdr:row>
      <xdr:rowOff>0</xdr:rowOff>
    </xdr:from>
    <xdr:to>
      <xdr:col>9</xdr:col>
      <xdr:colOff>1127760</xdr:colOff>
      <xdr:row>34</xdr:row>
      <xdr:rowOff>95250</xdr:rowOff>
    </xdr:to>
    <xdr:pic>
      <xdr:nvPicPr>
        <xdr:cNvPr id="2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2075" y="7686675"/>
          <a:ext cx="15621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26</xdr:row>
      <xdr:rowOff>38100</xdr:rowOff>
    </xdr:from>
    <xdr:to>
      <xdr:col>9</xdr:col>
      <xdr:colOff>2413635</xdr:colOff>
      <xdr:row>26</xdr:row>
      <xdr:rowOff>171450</xdr:rowOff>
    </xdr:to>
    <xdr:pic>
      <xdr:nvPicPr>
        <xdr:cNvPr id="22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6334125"/>
          <a:ext cx="381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26</xdr:row>
      <xdr:rowOff>47625</xdr:rowOff>
    </xdr:from>
    <xdr:to>
      <xdr:col>9</xdr:col>
      <xdr:colOff>1962150</xdr:colOff>
      <xdr:row>26</xdr:row>
      <xdr:rowOff>171450</xdr:rowOff>
    </xdr:to>
    <xdr:pic>
      <xdr:nvPicPr>
        <xdr:cNvPr id="2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63436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2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2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2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2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2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2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3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4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4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4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31</xdr:row>
      <xdr:rowOff>180975</xdr:rowOff>
    </xdr:to>
    <xdr:pic>
      <xdr:nvPicPr>
        <xdr:cNvPr id="4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31</xdr:row>
      <xdr:rowOff>180975</xdr:rowOff>
    </xdr:to>
    <xdr:pic>
      <xdr:nvPicPr>
        <xdr:cNvPr id="4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161925</xdr:rowOff>
    </xdr:to>
    <xdr:pic>
      <xdr:nvPicPr>
        <xdr:cNvPr id="4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4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4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4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4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5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6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7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8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8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8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8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8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8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12</xdr:row>
      <xdr:rowOff>47625</xdr:rowOff>
    </xdr:from>
    <xdr:to>
      <xdr:col>10</xdr:col>
      <xdr:colOff>3810</xdr:colOff>
      <xdr:row>12</xdr:row>
      <xdr:rowOff>171450</xdr:rowOff>
    </xdr:to>
    <xdr:pic>
      <xdr:nvPicPr>
        <xdr:cNvPr id="8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3009900"/>
          <a:ext cx="381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13</xdr:row>
      <xdr:rowOff>47625</xdr:rowOff>
    </xdr:from>
    <xdr:to>
      <xdr:col>10</xdr:col>
      <xdr:colOff>3810</xdr:colOff>
      <xdr:row>13</xdr:row>
      <xdr:rowOff>171450</xdr:rowOff>
    </xdr:to>
    <xdr:pic>
      <xdr:nvPicPr>
        <xdr:cNvPr id="8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335280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14</xdr:row>
      <xdr:rowOff>47625</xdr:rowOff>
    </xdr:from>
    <xdr:to>
      <xdr:col>10</xdr:col>
      <xdr:colOff>3810</xdr:colOff>
      <xdr:row>14</xdr:row>
      <xdr:rowOff>171450</xdr:rowOff>
    </xdr:to>
    <xdr:pic>
      <xdr:nvPicPr>
        <xdr:cNvPr id="8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3562350"/>
          <a:ext cx="381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15</xdr:row>
      <xdr:rowOff>47625</xdr:rowOff>
    </xdr:from>
    <xdr:to>
      <xdr:col>10</xdr:col>
      <xdr:colOff>3810</xdr:colOff>
      <xdr:row>15</xdr:row>
      <xdr:rowOff>171450</xdr:rowOff>
    </xdr:to>
    <xdr:pic>
      <xdr:nvPicPr>
        <xdr:cNvPr id="8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390525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16</xdr:row>
      <xdr:rowOff>47625</xdr:rowOff>
    </xdr:from>
    <xdr:to>
      <xdr:col>10</xdr:col>
      <xdr:colOff>3810</xdr:colOff>
      <xdr:row>16</xdr:row>
      <xdr:rowOff>171450</xdr:rowOff>
    </xdr:to>
    <xdr:pic>
      <xdr:nvPicPr>
        <xdr:cNvPr id="9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4114800"/>
          <a:ext cx="381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1504950</xdr:colOff>
      <xdr:row>20</xdr:row>
      <xdr:rowOff>190500</xdr:rowOff>
    </xdr:from>
    <xdr:to>
      <xdr:col>9</xdr:col>
      <xdr:colOff>1508760</xdr:colOff>
      <xdr:row>21</xdr:row>
      <xdr:rowOff>123825</xdr:rowOff>
    </xdr:to>
    <xdr:pic>
      <xdr:nvPicPr>
        <xdr:cNvPr id="9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3075" y="5229225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19</xdr:row>
      <xdr:rowOff>47625</xdr:rowOff>
    </xdr:from>
    <xdr:to>
      <xdr:col>10</xdr:col>
      <xdr:colOff>3810</xdr:colOff>
      <xdr:row>19</xdr:row>
      <xdr:rowOff>171450</xdr:rowOff>
    </xdr:to>
    <xdr:pic>
      <xdr:nvPicPr>
        <xdr:cNvPr id="9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487680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20</xdr:row>
      <xdr:rowOff>47625</xdr:rowOff>
    </xdr:from>
    <xdr:to>
      <xdr:col>10</xdr:col>
      <xdr:colOff>3810</xdr:colOff>
      <xdr:row>20</xdr:row>
      <xdr:rowOff>171450</xdr:rowOff>
    </xdr:to>
    <xdr:pic>
      <xdr:nvPicPr>
        <xdr:cNvPr id="9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508635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21</xdr:row>
      <xdr:rowOff>47625</xdr:rowOff>
    </xdr:from>
    <xdr:to>
      <xdr:col>10</xdr:col>
      <xdr:colOff>3810</xdr:colOff>
      <xdr:row>21</xdr:row>
      <xdr:rowOff>171450</xdr:rowOff>
    </xdr:to>
    <xdr:pic>
      <xdr:nvPicPr>
        <xdr:cNvPr id="9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529590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22</xdr:row>
      <xdr:rowOff>47625</xdr:rowOff>
    </xdr:from>
    <xdr:to>
      <xdr:col>10</xdr:col>
      <xdr:colOff>3810</xdr:colOff>
      <xdr:row>22</xdr:row>
      <xdr:rowOff>171450</xdr:rowOff>
    </xdr:to>
    <xdr:pic>
      <xdr:nvPicPr>
        <xdr:cNvPr id="9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550545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23</xdr:row>
      <xdr:rowOff>47625</xdr:rowOff>
    </xdr:from>
    <xdr:to>
      <xdr:col>10</xdr:col>
      <xdr:colOff>3810</xdr:colOff>
      <xdr:row>23</xdr:row>
      <xdr:rowOff>171450</xdr:rowOff>
    </xdr:to>
    <xdr:pic>
      <xdr:nvPicPr>
        <xdr:cNvPr id="9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571500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26</xdr:row>
      <xdr:rowOff>47625</xdr:rowOff>
    </xdr:from>
    <xdr:to>
      <xdr:col>10</xdr:col>
      <xdr:colOff>3810</xdr:colOff>
      <xdr:row>26</xdr:row>
      <xdr:rowOff>171450</xdr:rowOff>
    </xdr:to>
    <xdr:pic>
      <xdr:nvPicPr>
        <xdr:cNvPr id="9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6343650"/>
          <a:ext cx="381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9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9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32</xdr:row>
      <xdr:rowOff>19050</xdr:rowOff>
    </xdr:to>
    <xdr:pic>
      <xdr:nvPicPr>
        <xdr:cNvPr id="10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10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10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10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10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30</xdr:row>
      <xdr:rowOff>171450</xdr:rowOff>
    </xdr:to>
    <xdr:pic>
      <xdr:nvPicPr>
        <xdr:cNvPr id="10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11</xdr:row>
      <xdr:rowOff>47625</xdr:rowOff>
    </xdr:from>
    <xdr:to>
      <xdr:col>10</xdr:col>
      <xdr:colOff>3810</xdr:colOff>
      <xdr:row>11</xdr:row>
      <xdr:rowOff>171450</xdr:rowOff>
    </xdr:to>
    <xdr:pic>
      <xdr:nvPicPr>
        <xdr:cNvPr id="10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280035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9525</xdr:colOff>
      <xdr:row>30</xdr:row>
      <xdr:rowOff>0</xdr:rowOff>
    </xdr:from>
    <xdr:to>
      <xdr:col>10</xdr:col>
      <xdr:colOff>13335</xdr:colOff>
      <xdr:row>32</xdr:row>
      <xdr:rowOff>19050</xdr:rowOff>
    </xdr:to>
    <xdr:pic>
      <xdr:nvPicPr>
        <xdr:cNvPr id="10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600" y="7267575"/>
          <a:ext cx="381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24</xdr:row>
      <xdr:rowOff>47625</xdr:rowOff>
    </xdr:from>
    <xdr:to>
      <xdr:col>10</xdr:col>
      <xdr:colOff>3810</xdr:colOff>
      <xdr:row>24</xdr:row>
      <xdr:rowOff>171450</xdr:rowOff>
    </xdr:to>
    <xdr:pic>
      <xdr:nvPicPr>
        <xdr:cNvPr id="10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592455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25</xdr:row>
      <xdr:rowOff>47625</xdr:rowOff>
    </xdr:from>
    <xdr:to>
      <xdr:col>10</xdr:col>
      <xdr:colOff>3810</xdr:colOff>
      <xdr:row>25</xdr:row>
      <xdr:rowOff>171450</xdr:rowOff>
    </xdr:to>
    <xdr:pic>
      <xdr:nvPicPr>
        <xdr:cNvPr id="10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6134100"/>
          <a:ext cx="381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28</xdr:row>
      <xdr:rowOff>38100</xdr:rowOff>
    </xdr:from>
    <xdr:to>
      <xdr:col>9</xdr:col>
      <xdr:colOff>2413635</xdr:colOff>
      <xdr:row>29</xdr:row>
      <xdr:rowOff>95250</xdr:rowOff>
    </xdr:to>
    <xdr:pic>
      <xdr:nvPicPr>
        <xdr:cNvPr id="110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6886575"/>
          <a:ext cx="381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28</xdr:row>
      <xdr:rowOff>47625</xdr:rowOff>
    </xdr:from>
    <xdr:to>
      <xdr:col>10</xdr:col>
      <xdr:colOff>3810</xdr:colOff>
      <xdr:row>29</xdr:row>
      <xdr:rowOff>95250</xdr:rowOff>
    </xdr:to>
    <xdr:pic>
      <xdr:nvPicPr>
        <xdr:cNvPr id="111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6896100"/>
          <a:ext cx="381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29</xdr:row>
      <xdr:rowOff>38100</xdr:rowOff>
    </xdr:from>
    <xdr:to>
      <xdr:col>9</xdr:col>
      <xdr:colOff>2413635</xdr:colOff>
      <xdr:row>30</xdr:row>
      <xdr:rowOff>95250</xdr:rowOff>
    </xdr:to>
    <xdr:pic>
      <xdr:nvPicPr>
        <xdr:cNvPr id="112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7096125"/>
          <a:ext cx="381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29</xdr:row>
      <xdr:rowOff>47625</xdr:rowOff>
    </xdr:from>
    <xdr:to>
      <xdr:col>10</xdr:col>
      <xdr:colOff>3810</xdr:colOff>
      <xdr:row>30</xdr:row>
      <xdr:rowOff>95250</xdr:rowOff>
    </xdr:to>
    <xdr:pic>
      <xdr:nvPicPr>
        <xdr:cNvPr id="11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105650"/>
          <a:ext cx="381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30</xdr:row>
      <xdr:rowOff>0</xdr:rowOff>
    </xdr:from>
    <xdr:to>
      <xdr:col>9</xdr:col>
      <xdr:colOff>2413635</xdr:colOff>
      <xdr:row>31</xdr:row>
      <xdr:rowOff>57150</xdr:rowOff>
    </xdr:to>
    <xdr:pic>
      <xdr:nvPicPr>
        <xdr:cNvPr id="11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7267575"/>
          <a:ext cx="381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31</xdr:row>
      <xdr:rowOff>47625</xdr:rowOff>
    </xdr:to>
    <xdr:pic>
      <xdr:nvPicPr>
        <xdr:cNvPr id="115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30</xdr:row>
      <xdr:rowOff>0</xdr:rowOff>
    </xdr:from>
    <xdr:to>
      <xdr:col>9</xdr:col>
      <xdr:colOff>2413635</xdr:colOff>
      <xdr:row>31</xdr:row>
      <xdr:rowOff>57150</xdr:rowOff>
    </xdr:to>
    <xdr:pic>
      <xdr:nvPicPr>
        <xdr:cNvPr id="11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7267575"/>
          <a:ext cx="381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31</xdr:row>
      <xdr:rowOff>47625</xdr:rowOff>
    </xdr:to>
    <xdr:pic>
      <xdr:nvPicPr>
        <xdr:cNvPr id="11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30</xdr:row>
      <xdr:rowOff>0</xdr:rowOff>
    </xdr:from>
    <xdr:to>
      <xdr:col>9</xdr:col>
      <xdr:colOff>2413635</xdr:colOff>
      <xdr:row>31</xdr:row>
      <xdr:rowOff>57150</xdr:rowOff>
    </xdr:to>
    <xdr:pic>
      <xdr:nvPicPr>
        <xdr:cNvPr id="11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7267575"/>
          <a:ext cx="381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30</xdr:row>
      <xdr:rowOff>0</xdr:rowOff>
    </xdr:from>
    <xdr:to>
      <xdr:col>10</xdr:col>
      <xdr:colOff>3810</xdr:colOff>
      <xdr:row>31</xdr:row>
      <xdr:rowOff>47625</xdr:rowOff>
    </xdr:to>
    <xdr:pic>
      <xdr:nvPicPr>
        <xdr:cNvPr id="119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6075" y="7267575"/>
          <a:ext cx="381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9</xdr:col>
      <xdr:colOff>1685925</xdr:colOff>
      <xdr:row>13</xdr:row>
      <xdr:rowOff>57150</xdr:rowOff>
    </xdr:from>
    <xdr:ext cx="0" cy="161925"/>
    <xdr:pic>
      <xdr:nvPicPr>
        <xdr:cNvPr id="12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4050" y="3362325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9</xdr:col>
      <xdr:colOff>1724025</xdr:colOff>
      <xdr:row>12</xdr:row>
      <xdr:rowOff>228600</xdr:rowOff>
    </xdr:from>
    <xdr:ext cx="11430" cy="379095"/>
    <xdr:pic>
      <xdr:nvPicPr>
        <xdr:cNvPr id="12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2150" y="3190875"/>
          <a:ext cx="11430" cy="3790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9</xdr:col>
      <xdr:colOff>1685925</xdr:colOff>
      <xdr:row>15</xdr:row>
      <xdr:rowOff>57150</xdr:rowOff>
    </xdr:from>
    <xdr:ext cx="0" cy="161925"/>
    <xdr:pic>
      <xdr:nvPicPr>
        <xdr:cNvPr id="122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4050" y="3914775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9</xdr:col>
      <xdr:colOff>1685925</xdr:colOff>
      <xdr:row>17</xdr:row>
      <xdr:rowOff>57150</xdr:rowOff>
    </xdr:from>
    <xdr:ext cx="0" cy="161925"/>
    <xdr:pic>
      <xdr:nvPicPr>
        <xdr:cNvPr id="1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4050" y="4467225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35</xdr:row>
      <xdr:rowOff>0</xdr:rowOff>
    </xdr:from>
    <xdr:to>
      <xdr:col>8</xdr:col>
      <xdr:colOff>609600</xdr:colOff>
      <xdr:row>35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8505825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342900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8505825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382905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8505825"/>
          <a:ext cx="0" cy="382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50</xdr:row>
      <xdr:rowOff>0</xdr:rowOff>
    </xdr:from>
    <xdr:to>
      <xdr:col>9</xdr:col>
      <xdr:colOff>1085850</xdr:colOff>
      <xdr:row>51</xdr:row>
      <xdr:rowOff>152400</xdr:rowOff>
    </xdr:to>
    <xdr:pic>
      <xdr:nvPicPr>
        <xdr:cNvPr id="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06100" y="127539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171450</xdr:rowOff>
    </xdr:to>
    <xdr:pic>
      <xdr:nvPicPr>
        <xdr:cNvPr id="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8296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34</xdr:row>
      <xdr:rowOff>171450</xdr:rowOff>
    </xdr:to>
    <xdr:pic>
      <xdr:nvPicPr>
        <xdr:cNvPr id="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8296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34</xdr:row>
      <xdr:rowOff>47625</xdr:rowOff>
    </xdr:from>
    <xdr:to>
      <xdr:col>9</xdr:col>
      <xdr:colOff>1965960</xdr:colOff>
      <xdr:row>34</xdr:row>
      <xdr:rowOff>171450</xdr:rowOff>
    </xdr:to>
    <xdr:pic>
      <xdr:nvPicPr>
        <xdr:cNvPr id="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82400" y="8343900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37</xdr:row>
      <xdr:rowOff>0</xdr:rowOff>
    </xdr:from>
    <xdr:to>
      <xdr:col>9</xdr:col>
      <xdr:colOff>1619250</xdr:colOff>
      <xdr:row>37</xdr:row>
      <xdr:rowOff>192405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925830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37</xdr:row>
      <xdr:rowOff>209550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925830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39</xdr:row>
      <xdr:rowOff>0</xdr:rowOff>
    </xdr:from>
    <xdr:to>
      <xdr:col>9</xdr:col>
      <xdr:colOff>1619250</xdr:colOff>
      <xdr:row>39</xdr:row>
      <xdr:rowOff>192405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1001077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39</xdr:row>
      <xdr:rowOff>0</xdr:rowOff>
    </xdr:from>
    <xdr:to>
      <xdr:col>9</xdr:col>
      <xdr:colOff>1409700</xdr:colOff>
      <xdr:row>40</xdr:row>
      <xdr:rowOff>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1001077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45</xdr:row>
      <xdr:rowOff>0</xdr:rowOff>
    </xdr:from>
    <xdr:to>
      <xdr:col>9</xdr:col>
      <xdr:colOff>1619250</xdr:colOff>
      <xdr:row>45</xdr:row>
      <xdr:rowOff>192405</xdr:rowOff>
    </xdr:to>
    <xdr:pic>
      <xdr:nvPicPr>
        <xdr:cNvPr id="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1170622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45</xdr:row>
      <xdr:rowOff>0</xdr:rowOff>
    </xdr:from>
    <xdr:to>
      <xdr:col>9</xdr:col>
      <xdr:colOff>1409700</xdr:colOff>
      <xdr:row>46</xdr:row>
      <xdr:rowOff>0</xdr:rowOff>
    </xdr:to>
    <xdr:pic>
      <xdr:nvPicPr>
        <xdr:cNvPr id="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1170622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45</xdr:row>
      <xdr:rowOff>0</xdr:rowOff>
    </xdr:from>
    <xdr:to>
      <xdr:col>9</xdr:col>
      <xdr:colOff>1619250</xdr:colOff>
      <xdr:row>45</xdr:row>
      <xdr:rowOff>192405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1170622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45</xdr:row>
      <xdr:rowOff>0</xdr:rowOff>
    </xdr:from>
    <xdr:to>
      <xdr:col>9</xdr:col>
      <xdr:colOff>1409700</xdr:colOff>
      <xdr:row>46</xdr:row>
      <xdr:rowOff>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1170622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70</xdr:row>
      <xdr:rowOff>0</xdr:rowOff>
    </xdr:from>
    <xdr:to>
      <xdr:col>8</xdr:col>
      <xdr:colOff>609600</xdr:colOff>
      <xdr:row>70</xdr:row>
      <xdr:rowOff>0</xdr:rowOff>
    </xdr:to>
    <xdr:pic>
      <xdr:nvPicPr>
        <xdr:cNvPr id="1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1868805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70</xdr:row>
      <xdr:rowOff>0</xdr:rowOff>
    </xdr:from>
    <xdr:to>
      <xdr:col>9</xdr:col>
      <xdr:colOff>1619250</xdr:colOff>
      <xdr:row>70</xdr:row>
      <xdr:rowOff>342900</xdr:rowOff>
    </xdr:to>
    <xdr:pic>
      <xdr:nvPicPr>
        <xdr:cNvPr id="1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186880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70</xdr:row>
      <xdr:rowOff>0</xdr:rowOff>
    </xdr:from>
    <xdr:to>
      <xdr:col>9</xdr:col>
      <xdr:colOff>1409700</xdr:colOff>
      <xdr:row>70</xdr:row>
      <xdr:rowOff>382905</xdr:rowOff>
    </xdr:to>
    <xdr:pic>
      <xdr:nvPicPr>
        <xdr:cNvPr id="1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18688050"/>
          <a:ext cx="0" cy="382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90</xdr:row>
      <xdr:rowOff>0</xdr:rowOff>
    </xdr:from>
    <xdr:to>
      <xdr:col>9</xdr:col>
      <xdr:colOff>1085850</xdr:colOff>
      <xdr:row>91</xdr:row>
      <xdr:rowOff>19050</xdr:rowOff>
    </xdr:to>
    <xdr:pic>
      <xdr:nvPicPr>
        <xdr:cNvPr id="2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06100" y="2365057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69</xdr:row>
      <xdr:rowOff>0</xdr:rowOff>
    </xdr:from>
    <xdr:to>
      <xdr:col>9</xdr:col>
      <xdr:colOff>1619250</xdr:colOff>
      <xdr:row>69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18478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69</xdr:row>
      <xdr:rowOff>0</xdr:rowOff>
    </xdr:from>
    <xdr:to>
      <xdr:col>9</xdr:col>
      <xdr:colOff>1409700</xdr:colOff>
      <xdr:row>69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18478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192405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1965007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74</xdr:row>
      <xdr:rowOff>0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1965007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74</xdr:row>
      <xdr:rowOff>0</xdr:rowOff>
    </xdr:from>
    <xdr:to>
      <xdr:col>9</xdr:col>
      <xdr:colOff>1619250</xdr:colOff>
      <xdr:row>74</xdr:row>
      <xdr:rowOff>192405</xdr:rowOff>
    </xdr:to>
    <xdr:pic>
      <xdr:nvPicPr>
        <xdr:cNvPr id="2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1985962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74</xdr:row>
      <xdr:rowOff>0</xdr:rowOff>
    </xdr:from>
    <xdr:to>
      <xdr:col>9</xdr:col>
      <xdr:colOff>1409700</xdr:colOff>
      <xdr:row>75</xdr:row>
      <xdr:rowOff>0</xdr:rowOff>
    </xdr:to>
    <xdr:pic>
      <xdr:nvPicPr>
        <xdr:cNvPr id="2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1985962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83</xdr:row>
      <xdr:rowOff>0</xdr:rowOff>
    </xdr:from>
    <xdr:to>
      <xdr:col>9</xdr:col>
      <xdr:colOff>1619250</xdr:colOff>
      <xdr:row>83</xdr:row>
      <xdr:rowOff>192405</xdr:rowOff>
    </xdr:to>
    <xdr:pic>
      <xdr:nvPicPr>
        <xdr:cNvPr id="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2218372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83</xdr:row>
      <xdr:rowOff>0</xdr:rowOff>
    </xdr:from>
    <xdr:to>
      <xdr:col>9</xdr:col>
      <xdr:colOff>1409700</xdr:colOff>
      <xdr:row>84</xdr:row>
      <xdr:rowOff>0</xdr:rowOff>
    </xdr:to>
    <xdr:pic>
      <xdr:nvPicPr>
        <xdr:cNvPr id="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2218372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83</xdr:row>
      <xdr:rowOff>0</xdr:rowOff>
    </xdr:from>
    <xdr:to>
      <xdr:col>9</xdr:col>
      <xdr:colOff>1619250</xdr:colOff>
      <xdr:row>83</xdr:row>
      <xdr:rowOff>192405</xdr:rowOff>
    </xdr:to>
    <xdr:pic>
      <xdr:nvPicPr>
        <xdr:cNvPr id="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2218372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83</xdr:row>
      <xdr:rowOff>0</xdr:rowOff>
    </xdr:from>
    <xdr:to>
      <xdr:col>9</xdr:col>
      <xdr:colOff>1409700</xdr:colOff>
      <xdr:row>84</xdr:row>
      <xdr:rowOff>0</xdr:rowOff>
    </xdr:to>
    <xdr:pic>
      <xdr:nvPicPr>
        <xdr:cNvPr id="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2218372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74</xdr:row>
      <xdr:rowOff>0</xdr:rowOff>
    </xdr:to>
    <xdr:pic>
      <xdr:nvPicPr>
        <xdr:cNvPr id="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1965007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74</xdr:row>
      <xdr:rowOff>40005</xdr:rowOff>
    </xdr:to>
    <xdr:pic>
      <xdr:nvPicPr>
        <xdr:cNvPr id="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19650075"/>
          <a:ext cx="0" cy="2495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75</xdr:row>
      <xdr:rowOff>0</xdr:rowOff>
    </xdr:from>
    <xdr:to>
      <xdr:col>9</xdr:col>
      <xdr:colOff>1619250</xdr:colOff>
      <xdr:row>76</xdr:row>
      <xdr:rowOff>0</xdr:rowOff>
    </xdr:to>
    <xdr:pic>
      <xdr:nvPicPr>
        <xdr:cNvPr id="3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2006917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75</xdr:row>
      <xdr:rowOff>0</xdr:rowOff>
    </xdr:from>
    <xdr:to>
      <xdr:col>9</xdr:col>
      <xdr:colOff>1409700</xdr:colOff>
      <xdr:row>76</xdr:row>
      <xdr:rowOff>40005</xdr:rowOff>
    </xdr:to>
    <xdr:pic>
      <xdr:nvPicPr>
        <xdr:cNvPr id="3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20069175"/>
          <a:ext cx="0" cy="2495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85</xdr:row>
      <xdr:rowOff>0</xdr:rowOff>
    </xdr:from>
    <xdr:to>
      <xdr:col>9</xdr:col>
      <xdr:colOff>1619250</xdr:colOff>
      <xdr:row>86</xdr:row>
      <xdr:rowOff>133350</xdr:rowOff>
    </xdr:to>
    <xdr:pic>
      <xdr:nvPicPr>
        <xdr:cNvPr id="3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22602825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85</xdr:row>
      <xdr:rowOff>0</xdr:rowOff>
    </xdr:from>
    <xdr:to>
      <xdr:col>9</xdr:col>
      <xdr:colOff>1409700</xdr:colOff>
      <xdr:row>86</xdr:row>
      <xdr:rowOff>173355</xdr:rowOff>
    </xdr:to>
    <xdr:pic>
      <xdr:nvPicPr>
        <xdr:cNvPr id="3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22602825"/>
          <a:ext cx="0" cy="382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88</xdr:row>
      <xdr:rowOff>0</xdr:rowOff>
    </xdr:from>
    <xdr:to>
      <xdr:col>9</xdr:col>
      <xdr:colOff>1619250</xdr:colOff>
      <xdr:row>89</xdr:row>
      <xdr:rowOff>133350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23231475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88</xdr:row>
      <xdr:rowOff>0</xdr:rowOff>
    </xdr:from>
    <xdr:to>
      <xdr:col>9</xdr:col>
      <xdr:colOff>1409700</xdr:colOff>
      <xdr:row>89</xdr:row>
      <xdr:rowOff>173355</xdr:rowOff>
    </xdr:to>
    <xdr:pic>
      <xdr:nvPicPr>
        <xdr:cNvPr id="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23231475"/>
          <a:ext cx="0" cy="382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90</xdr:row>
      <xdr:rowOff>0</xdr:rowOff>
    </xdr:from>
    <xdr:to>
      <xdr:col>9</xdr:col>
      <xdr:colOff>1619250</xdr:colOff>
      <xdr:row>90</xdr:row>
      <xdr:rowOff>192405</xdr:rowOff>
    </xdr:to>
    <xdr:pic>
      <xdr:nvPicPr>
        <xdr:cNvPr id="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9500" y="2365057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91</xdr:row>
      <xdr:rowOff>0</xdr:rowOff>
    </xdr:to>
    <xdr:pic>
      <xdr:nvPicPr>
        <xdr:cNvPr id="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0" y="2365057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33</xdr:row>
      <xdr:rowOff>0</xdr:rowOff>
    </xdr:from>
    <xdr:to>
      <xdr:col>8</xdr:col>
      <xdr:colOff>609600</xdr:colOff>
      <xdr:row>33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62775" y="7530465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753046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753046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56</xdr:row>
      <xdr:rowOff>0</xdr:rowOff>
    </xdr:from>
    <xdr:to>
      <xdr:col>9</xdr:col>
      <xdr:colOff>1085850</xdr:colOff>
      <xdr:row>57</xdr:row>
      <xdr:rowOff>60960</xdr:rowOff>
    </xdr:to>
    <xdr:pic>
      <xdr:nvPicPr>
        <xdr:cNvPr id="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72775" y="12893040"/>
          <a:ext cx="0" cy="270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732091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732091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32</xdr:row>
      <xdr:rowOff>47625</xdr:rowOff>
    </xdr:from>
    <xdr:to>
      <xdr:col>9</xdr:col>
      <xdr:colOff>1965960</xdr:colOff>
      <xdr:row>32</xdr:row>
      <xdr:rowOff>171450</xdr:rowOff>
    </xdr:to>
    <xdr:pic>
      <xdr:nvPicPr>
        <xdr:cNvPr id="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7368540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192405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78352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35</xdr:row>
      <xdr:rowOff>32385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78352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192405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78352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35</xdr:row>
      <xdr:rowOff>32385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78352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36</xdr:row>
      <xdr:rowOff>192405</xdr:rowOff>
    </xdr:to>
    <xdr:pic>
      <xdr:nvPicPr>
        <xdr:cNvPr id="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2543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37</xdr:row>
      <xdr:rowOff>32385</xdr:rowOff>
    </xdr:to>
    <xdr:pic>
      <xdr:nvPicPr>
        <xdr:cNvPr id="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2543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36</xdr:row>
      <xdr:rowOff>192405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2543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37</xdr:row>
      <xdr:rowOff>32385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2543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36</xdr:row>
      <xdr:rowOff>192405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2543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37</xdr:row>
      <xdr:rowOff>32385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2543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36</xdr:row>
      <xdr:rowOff>192405</xdr:rowOff>
    </xdr:to>
    <xdr:pic>
      <xdr:nvPicPr>
        <xdr:cNvPr id="1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2543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37</xdr:row>
      <xdr:rowOff>32385</xdr:rowOff>
    </xdr:to>
    <xdr:pic>
      <xdr:nvPicPr>
        <xdr:cNvPr id="2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2543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90206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90206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192405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9020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241935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9020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192405</xdr:rowOff>
    </xdr:to>
    <xdr:pic>
      <xdr:nvPicPr>
        <xdr:cNvPr id="2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9020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241935</xdr:rowOff>
    </xdr:to>
    <xdr:pic>
      <xdr:nvPicPr>
        <xdr:cNvPr id="2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9020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171450</xdr:rowOff>
    </xdr:to>
    <xdr:pic>
      <xdr:nvPicPr>
        <xdr:cNvPr id="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90206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171450</xdr:rowOff>
    </xdr:to>
    <xdr:pic>
      <xdr:nvPicPr>
        <xdr:cNvPr id="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90206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171450</xdr:rowOff>
    </xdr:to>
    <xdr:pic>
      <xdr:nvPicPr>
        <xdr:cNvPr id="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98259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171450</xdr:rowOff>
    </xdr:to>
    <xdr:pic>
      <xdr:nvPicPr>
        <xdr:cNvPr id="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98259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57</xdr:row>
      <xdr:rowOff>0</xdr:rowOff>
    </xdr:from>
    <xdr:to>
      <xdr:col>8</xdr:col>
      <xdr:colOff>609600</xdr:colOff>
      <xdr:row>57</xdr:row>
      <xdr:rowOff>0</xdr:rowOff>
    </xdr:to>
    <xdr:pic>
      <xdr:nvPicPr>
        <xdr:cNvPr id="3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62775" y="1310259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57</xdr:row>
      <xdr:rowOff>0</xdr:rowOff>
    </xdr:from>
    <xdr:to>
      <xdr:col>9</xdr:col>
      <xdr:colOff>1619250</xdr:colOff>
      <xdr:row>57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31025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57</xdr:row>
      <xdr:rowOff>0</xdr:rowOff>
    </xdr:from>
    <xdr:to>
      <xdr:col>9</xdr:col>
      <xdr:colOff>1409700</xdr:colOff>
      <xdr:row>57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31025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56</xdr:row>
      <xdr:rowOff>0</xdr:rowOff>
    </xdr:from>
    <xdr:to>
      <xdr:col>9</xdr:col>
      <xdr:colOff>1619250</xdr:colOff>
      <xdr:row>56</xdr:row>
      <xdr:rowOff>171450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28930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56</xdr:row>
      <xdr:rowOff>0</xdr:rowOff>
    </xdr:from>
    <xdr:to>
      <xdr:col>9</xdr:col>
      <xdr:colOff>1409700</xdr:colOff>
      <xdr:row>56</xdr:row>
      <xdr:rowOff>171450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28930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58</xdr:row>
      <xdr:rowOff>0</xdr:rowOff>
    </xdr:from>
    <xdr:to>
      <xdr:col>9</xdr:col>
      <xdr:colOff>1619250</xdr:colOff>
      <xdr:row>58</xdr:row>
      <xdr:rowOff>192405</xdr:rowOff>
    </xdr:to>
    <xdr:pic>
      <xdr:nvPicPr>
        <xdr:cNvPr id="3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346454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58</xdr:row>
      <xdr:rowOff>0</xdr:rowOff>
    </xdr:from>
    <xdr:to>
      <xdr:col>9</xdr:col>
      <xdr:colOff>1409700</xdr:colOff>
      <xdr:row>59</xdr:row>
      <xdr:rowOff>32385</xdr:rowOff>
    </xdr:to>
    <xdr:pic>
      <xdr:nvPicPr>
        <xdr:cNvPr id="3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346454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58</xdr:row>
      <xdr:rowOff>0</xdr:rowOff>
    </xdr:from>
    <xdr:to>
      <xdr:col>9</xdr:col>
      <xdr:colOff>1619250</xdr:colOff>
      <xdr:row>58</xdr:row>
      <xdr:rowOff>192405</xdr:rowOff>
    </xdr:to>
    <xdr:pic>
      <xdr:nvPicPr>
        <xdr:cNvPr id="3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346454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58</xdr:row>
      <xdr:rowOff>0</xdr:rowOff>
    </xdr:from>
    <xdr:to>
      <xdr:col>9</xdr:col>
      <xdr:colOff>1409700</xdr:colOff>
      <xdr:row>59</xdr:row>
      <xdr:rowOff>32385</xdr:rowOff>
    </xdr:to>
    <xdr:pic>
      <xdr:nvPicPr>
        <xdr:cNvPr id="3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346454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59</xdr:row>
      <xdr:rowOff>0</xdr:rowOff>
    </xdr:from>
    <xdr:to>
      <xdr:col>9</xdr:col>
      <xdr:colOff>1619250</xdr:colOff>
      <xdr:row>59</xdr:row>
      <xdr:rowOff>192405</xdr:rowOff>
    </xdr:to>
    <xdr:pic>
      <xdr:nvPicPr>
        <xdr:cNvPr id="4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367409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59</xdr:row>
      <xdr:rowOff>0</xdr:rowOff>
    </xdr:from>
    <xdr:to>
      <xdr:col>9</xdr:col>
      <xdr:colOff>1409700</xdr:colOff>
      <xdr:row>60</xdr:row>
      <xdr:rowOff>32385</xdr:rowOff>
    </xdr:to>
    <xdr:pic>
      <xdr:nvPicPr>
        <xdr:cNvPr id="4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367409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59</xdr:row>
      <xdr:rowOff>0</xdr:rowOff>
    </xdr:from>
    <xdr:to>
      <xdr:col>9</xdr:col>
      <xdr:colOff>1619250</xdr:colOff>
      <xdr:row>59</xdr:row>
      <xdr:rowOff>192405</xdr:rowOff>
    </xdr:to>
    <xdr:pic>
      <xdr:nvPicPr>
        <xdr:cNvPr id="4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367409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59</xdr:row>
      <xdr:rowOff>0</xdr:rowOff>
    </xdr:from>
    <xdr:to>
      <xdr:col>9</xdr:col>
      <xdr:colOff>1409700</xdr:colOff>
      <xdr:row>60</xdr:row>
      <xdr:rowOff>32385</xdr:rowOff>
    </xdr:to>
    <xdr:pic>
      <xdr:nvPicPr>
        <xdr:cNvPr id="4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367409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60</xdr:row>
      <xdr:rowOff>0</xdr:rowOff>
    </xdr:from>
    <xdr:to>
      <xdr:col>9</xdr:col>
      <xdr:colOff>1619250</xdr:colOff>
      <xdr:row>60</xdr:row>
      <xdr:rowOff>192405</xdr:rowOff>
    </xdr:to>
    <xdr:pic>
      <xdr:nvPicPr>
        <xdr:cNvPr id="4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388364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60</xdr:row>
      <xdr:rowOff>0</xdr:rowOff>
    </xdr:from>
    <xdr:to>
      <xdr:col>9</xdr:col>
      <xdr:colOff>1409700</xdr:colOff>
      <xdr:row>61</xdr:row>
      <xdr:rowOff>32385</xdr:rowOff>
    </xdr:to>
    <xdr:pic>
      <xdr:nvPicPr>
        <xdr:cNvPr id="4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388364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60</xdr:row>
      <xdr:rowOff>0</xdr:rowOff>
    </xdr:from>
    <xdr:to>
      <xdr:col>9</xdr:col>
      <xdr:colOff>1619250</xdr:colOff>
      <xdr:row>60</xdr:row>
      <xdr:rowOff>192405</xdr:rowOff>
    </xdr:to>
    <xdr:pic>
      <xdr:nvPicPr>
        <xdr:cNvPr id="4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388364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60</xdr:row>
      <xdr:rowOff>0</xdr:rowOff>
    </xdr:from>
    <xdr:to>
      <xdr:col>9</xdr:col>
      <xdr:colOff>1409700</xdr:colOff>
      <xdr:row>61</xdr:row>
      <xdr:rowOff>32385</xdr:rowOff>
    </xdr:to>
    <xdr:pic>
      <xdr:nvPicPr>
        <xdr:cNvPr id="4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388364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61</xdr:row>
      <xdr:rowOff>0</xdr:rowOff>
    </xdr:from>
    <xdr:to>
      <xdr:col>9</xdr:col>
      <xdr:colOff>1619250</xdr:colOff>
      <xdr:row>61</xdr:row>
      <xdr:rowOff>171450</xdr:rowOff>
    </xdr:to>
    <xdr:pic>
      <xdr:nvPicPr>
        <xdr:cNvPr id="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40931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61</xdr:row>
      <xdr:rowOff>0</xdr:rowOff>
    </xdr:from>
    <xdr:to>
      <xdr:col>9</xdr:col>
      <xdr:colOff>1409700</xdr:colOff>
      <xdr:row>61</xdr:row>
      <xdr:rowOff>171450</xdr:rowOff>
    </xdr:to>
    <xdr:pic>
      <xdr:nvPicPr>
        <xdr:cNvPr id="4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40931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61</xdr:row>
      <xdr:rowOff>0</xdr:rowOff>
    </xdr:from>
    <xdr:to>
      <xdr:col>9</xdr:col>
      <xdr:colOff>1619250</xdr:colOff>
      <xdr:row>61</xdr:row>
      <xdr:rowOff>192405</xdr:rowOff>
    </xdr:to>
    <xdr:pic>
      <xdr:nvPicPr>
        <xdr:cNvPr id="5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409319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61</xdr:row>
      <xdr:rowOff>0</xdr:rowOff>
    </xdr:from>
    <xdr:to>
      <xdr:col>9</xdr:col>
      <xdr:colOff>1409700</xdr:colOff>
      <xdr:row>61</xdr:row>
      <xdr:rowOff>241935</xdr:rowOff>
    </xdr:to>
    <xdr:pic>
      <xdr:nvPicPr>
        <xdr:cNvPr id="5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409319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61</xdr:row>
      <xdr:rowOff>0</xdr:rowOff>
    </xdr:from>
    <xdr:to>
      <xdr:col>9</xdr:col>
      <xdr:colOff>1619250</xdr:colOff>
      <xdr:row>61</xdr:row>
      <xdr:rowOff>192405</xdr:rowOff>
    </xdr:to>
    <xdr:pic>
      <xdr:nvPicPr>
        <xdr:cNvPr id="5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409319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61</xdr:row>
      <xdr:rowOff>0</xdr:rowOff>
    </xdr:from>
    <xdr:to>
      <xdr:col>9</xdr:col>
      <xdr:colOff>1409700</xdr:colOff>
      <xdr:row>61</xdr:row>
      <xdr:rowOff>241935</xdr:rowOff>
    </xdr:to>
    <xdr:pic>
      <xdr:nvPicPr>
        <xdr:cNvPr id="5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409319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61</xdr:row>
      <xdr:rowOff>0</xdr:rowOff>
    </xdr:from>
    <xdr:to>
      <xdr:col>9</xdr:col>
      <xdr:colOff>1619250</xdr:colOff>
      <xdr:row>61</xdr:row>
      <xdr:rowOff>171450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40931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61</xdr:row>
      <xdr:rowOff>0</xdr:rowOff>
    </xdr:from>
    <xdr:to>
      <xdr:col>9</xdr:col>
      <xdr:colOff>1409700</xdr:colOff>
      <xdr:row>61</xdr:row>
      <xdr:rowOff>171450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40931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62</xdr:row>
      <xdr:rowOff>0</xdr:rowOff>
    </xdr:from>
    <xdr:to>
      <xdr:col>9</xdr:col>
      <xdr:colOff>1619250</xdr:colOff>
      <xdr:row>62</xdr:row>
      <xdr:rowOff>171450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44551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62</xdr:row>
      <xdr:rowOff>0</xdr:rowOff>
    </xdr:from>
    <xdr:to>
      <xdr:col>9</xdr:col>
      <xdr:colOff>1409700</xdr:colOff>
      <xdr:row>62</xdr:row>
      <xdr:rowOff>171450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44551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5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96164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5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96164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39</xdr:row>
      <xdr:rowOff>57150</xdr:rowOff>
    </xdr:to>
    <xdr:pic>
      <xdr:nvPicPr>
        <xdr:cNvPr id="6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4960620"/>
          <a:ext cx="0" cy="4293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39</xdr:row>
      <xdr:rowOff>57150</xdr:rowOff>
    </xdr:to>
    <xdr:pic>
      <xdr:nvPicPr>
        <xdr:cNvPr id="6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4960620"/>
          <a:ext cx="0" cy="4293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22</xdr:row>
      <xdr:rowOff>0</xdr:rowOff>
    </xdr:from>
    <xdr:to>
      <xdr:col>9</xdr:col>
      <xdr:colOff>1965960</xdr:colOff>
      <xdr:row>38</xdr:row>
      <xdr:rowOff>257175</xdr:rowOff>
    </xdr:to>
    <xdr:pic>
      <xdr:nvPicPr>
        <xdr:cNvPr id="6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4960620"/>
          <a:ext cx="3810" cy="4198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38</xdr:row>
      <xdr:rowOff>287655</xdr:rowOff>
    </xdr:to>
    <xdr:pic>
      <xdr:nvPicPr>
        <xdr:cNvPr id="6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5511165"/>
          <a:ext cx="0" cy="36785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39</xdr:row>
      <xdr:rowOff>9525</xdr:rowOff>
    </xdr:to>
    <xdr:pic>
      <xdr:nvPicPr>
        <xdr:cNvPr id="6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5511165"/>
          <a:ext cx="0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38</xdr:row>
      <xdr:rowOff>287655</xdr:rowOff>
    </xdr:to>
    <xdr:pic>
      <xdr:nvPicPr>
        <xdr:cNvPr id="6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5930265"/>
          <a:ext cx="0" cy="32594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39</xdr:row>
      <xdr:rowOff>9525</xdr:rowOff>
    </xdr:to>
    <xdr:pic>
      <xdr:nvPicPr>
        <xdr:cNvPr id="6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5930265"/>
          <a:ext cx="0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42</xdr:row>
      <xdr:rowOff>87630</xdr:rowOff>
    </xdr:to>
    <xdr:pic>
      <xdr:nvPicPr>
        <xdr:cNvPr id="6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044815"/>
          <a:ext cx="0" cy="18688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42</xdr:row>
      <xdr:rowOff>104775</xdr:rowOff>
    </xdr:to>
    <xdr:pic>
      <xdr:nvPicPr>
        <xdr:cNvPr id="6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044815"/>
          <a:ext cx="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42</xdr:row>
      <xdr:rowOff>87630</xdr:rowOff>
    </xdr:to>
    <xdr:pic>
      <xdr:nvPicPr>
        <xdr:cNvPr id="6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8044815"/>
          <a:ext cx="0" cy="18688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42</xdr:row>
      <xdr:rowOff>104775</xdr:rowOff>
    </xdr:to>
    <xdr:pic>
      <xdr:nvPicPr>
        <xdr:cNvPr id="7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8044815"/>
          <a:ext cx="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60</xdr:row>
      <xdr:rowOff>0</xdr:rowOff>
    </xdr:from>
    <xdr:to>
      <xdr:col>9</xdr:col>
      <xdr:colOff>1085850</xdr:colOff>
      <xdr:row>61</xdr:row>
      <xdr:rowOff>60960</xdr:rowOff>
    </xdr:to>
    <xdr:pic>
      <xdr:nvPicPr>
        <xdr:cNvPr id="7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72775" y="13883640"/>
          <a:ext cx="0" cy="270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60</xdr:row>
      <xdr:rowOff>0</xdr:rowOff>
    </xdr:from>
    <xdr:to>
      <xdr:col>9</xdr:col>
      <xdr:colOff>1619250</xdr:colOff>
      <xdr:row>60</xdr:row>
      <xdr:rowOff>171450</xdr:rowOff>
    </xdr:to>
    <xdr:pic>
      <xdr:nvPicPr>
        <xdr:cNvPr id="7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38836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60</xdr:row>
      <xdr:rowOff>0</xdr:rowOff>
    </xdr:from>
    <xdr:to>
      <xdr:col>9</xdr:col>
      <xdr:colOff>1409700</xdr:colOff>
      <xdr:row>60</xdr:row>
      <xdr:rowOff>171450</xdr:rowOff>
    </xdr:to>
    <xdr:pic>
      <xdr:nvPicPr>
        <xdr:cNvPr id="7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38836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52</xdr:row>
      <xdr:rowOff>0</xdr:rowOff>
    </xdr:from>
    <xdr:to>
      <xdr:col>9</xdr:col>
      <xdr:colOff>1619250</xdr:colOff>
      <xdr:row>52</xdr:row>
      <xdr:rowOff>171450</xdr:rowOff>
    </xdr:to>
    <xdr:pic>
      <xdr:nvPicPr>
        <xdr:cNvPr id="7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19214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52</xdr:row>
      <xdr:rowOff>0</xdr:rowOff>
    </xdr:from>
    <xdr:to>
      <xdr:col>9</xdr:col>
      <xdr:colOff>1409700</xdr:colOff>
      <xdr:row>52</xdr:row>
      <xdr:rowOff>171450</xdr:rowOff>
    </xdr:to>
    <xdr:pic>
      <xdr:nvPicPr>
        <xdr:cNvPr id="7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19214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52</xdr:row>
      <xdr:rowOff>0</xdr:rowOff>
    </xdr:from>
    <xdr:to>
      <xdr:col>9</xdr:col>
      <xdr:colOff>1619250</xdr:colOff>
      <xdr:row>52</xdr:row>
      <xdr:rowOff>192405</xdr:rowOff>
    </xdr:to>
    <xdr:pic>
      <xdr:nvPicPr>
        <xdr:cNvPr id="7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192149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52</xdr:row>
      <xdr:rowOff>0</xdr:rowOff>
    </xdr:from>
    <xdr:to>
      <xdr:col>9</xdr:col>
      <xdr:colOff>1409700</xdr:colOff>
      <xdr:row>53</xdr:row>
      <xdr:rowOff>32385</xdr:rowOff>
    </xdr:to>
    <xdr:pic>
      <xdr:nvPicPr>
        <xdr:cNvPr id="7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192149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52</xdr:row>
      <xdr:rowOff>0</xdr:rowOff>
    </xdr:from>
    <xdr:to>
      <xdr:col>9</xdr:col>
      <xdr:colOff>1619250</xdr:colOff>
      <xdr:row>52</xdr:row>
      <xdr:rowOff>192405</xdr:rowOff>
    </xdr:to>
    <xdr:pic>
      <xdr:nvPicPr>
        <xdr:cNvPr id="7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11921490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52</xdr:row>
      <xdr:rowOff>0</xdr:rowOff>
    </xdr:from>
    <xdr:to>
      <xdr:col>9</xdr:col>
      <xdr:colOff>1409700</xdr:colOff>
      <xdr:row>53</xdr:row>
      <xdr:rowOff>32385</xdr:rowOff>
    </xdr:to>
    <xdr:pic>
      <xdr:nvPicPr>
        <xdr:cNvPr id="7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192149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51</xdr:row>
      <xdr:rowOff>0</xdr:rowOff>
    </xdr:from>
    <xdr:to>
      <xdr:col>9</xdr:col>
      <xdr:colOff>1085850</xdr:colOff>
      <xdr:row>52</xdr:row>
      <xdr:rowOff>60960</xdr:rowOff>
    </xdr:to>
    <xdr:pic>
      <xdr:nvPicPr>
        <xdr:cNvPr id="8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72775" y="11711940"/>
          <a:ext cx="0" cy="270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40</xdr:row>
      <xdr:rowOff>0</xdr:rowOff>
    </xdr:from>
    <xdr:to>
      <xdr:col>9</xdr:col>
      <xdr:colOff>1619250</xdr:colOff>
      <xdr:row>40</xdr:row>
      <xdr:rowOff>171450</xdr:rowOff>
    </xdr:to>
    <xdr:pic>
      <xdr:nvPicPr>
        <xdr:cNvPr id="8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94068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40</xdr:row>
      <xdr:rowOff>0</xdr:rowOff>
    </xdr:from>
    <xdr:to>
      <xdr:col>9</xdr:col>
      <xdr:colOff>1409700</xdr:colOff>
      <xdr:row>40</xdr:row>
      <xdr:rowOff>171450</xdr:rowOff>
    </xdr:to>
    <xdr:pic>
      <xdr:nvPicPr>
        <xdr:cNvPr id="8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94068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39</xdr:row>
      <xdr:rowOff>0</xdr:rowOff>
    </xdr:from>
    <xdr:to>
      <xdr:col>9</xdr:col>
      <xdr:colOff>1619250</xdr:colOff>
      <xdr:row>39</xdr:row>
      <xdr:rowOff>171450</xdr:rowOff>
    </xdr:to>
    <xdr:pic>
      <xdr:nvPicPr>
        <xdr:cNvPr id="8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91973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39</xdr:row>
      <xdr:rowOff>0</xdr:rowOff>
    </xdr:from>
    <xdr:to>
      <xdr:col>9</xdr:col>
      <xdr:colOff>1409700</xdr:colOff>
      <xdr:row>39</xdr:row>
      <xdr:rowOff>171450</xdr:rowOff>
    </xdr:to>
    <xdr:pic>
      <xdr:nvPicPr>
        <xdr:cNvPr id="8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919734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171450</xdr:rowOff>
    </xdr:to>
    <xdr:pic>
      <xdr:nvPicPr>
        <xdr:cNvPr id="8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98259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171450</xdr:rowOff>
    </xdr:to>
    <xdr:pic>
      <xdr:nvPicPr>
        <xdr:cNvPr id="8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98259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171450</xdr:rowOff>
    </xdr:to>
    <xdr:pic>
      <xdr:nvPicPr>
        <xdr:cNvPr id="8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98259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171450</xdr:rowOff>
    </xdr:to>
    <xdr:pic>
      <xdr:nvPicPr>
        <xdr:cNvPr id="8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982599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8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634936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9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634936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192405</xdr:rowOff>
    </xdr:to>
    <xdr:pic>
      <xdr:nvPicPr>
        <xdr:cNvPr id="9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63493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29</xdr:row>
      <xdr:rowOff>32385</xdr:rowOff>
    </xdr:to>
    <xdr:pic>
      <xdr:nvPicPr>
        <xdr:cNvPr id="9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63493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192405</xdr:rowOff>
    </xdr:to>
    <xdr:pic>
      <xdr:nvPicPr>
        <xdr:cNvPr id="9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634936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29</xdr:row>
      <xdr:rowOff>32385</xdr:rowOff>
    </xdr:to>
    <xdr:pic>
      <xdr:nvPicPr>
        <xdr:cNvPr id="9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634936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192405</xdr:rowOff>
    </xdr:to>
    <xdr:pic>
      <xdr:nvPicPr>
        <xdr:cNvPr id="9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655891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30</xdr:row>
      <xdr:rowOff>32385</xdr:rowOff>
    </xdr:to>
    <xdr:pic>
      <xdr:nvPicPr>
        <xdr:cNvPr id="9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655891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192405</xdr:rowOff>
    </xdr:to>
    <xdr:pic>
      <xdr:nvPicPr>
        <xdr:cNvPr id="9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06175" y="6558915"/>
          <a:ext cx="0" cy="192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30</xdr:row>
      <xdr:rowOff>32385</xdr:rowOff>
    </xdr:to>
    <xdr:pic>
      <xdr:nvPicPr>
        <xdr:cNvPr id="9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6558915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52</xdr:row>
      <xdr:rowOff>0</xdr:rowOff>
    </xdr:from>
    <xdr:to>
      <xdr:col>9</xdr:col>
      <xdr:colOff>1409700</xdr:colOff>
      <xdr:row>53</xdr:row>
      <xdr:rowOff>32385</xdr:rowOff>
    </xdr:to>
    <xdr:pic>
      <xdr:nvPicPr>
        <xdr:cNvPr id="9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192149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52</xdr:row>
      <xdr:rowOff>0</xdr:rowOff>
    </xdr:from>
    <xdr:to>
      <xdr:col>9</xdr:col>
      <xdr:colOff>1409700</xdr:colOff>
      <xdr:row>53</xdr:row>
      <xdr:rowOff>32385</xdr:rowOff>
    </xdr:to>
    <xdr:pic>
      <xdr:nvPicPr>
        <xdr:cNvPr id="10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96625" y="11921490"/>
          <a:ext cx="0" cy="24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27</xdr:row>
      <xdr:rowOff>0</xdr:rowOff>
    </xdr:from>
    <xdr:to>
      <xdr:col>8</xdr:col>
      <xdr:colOff>609600</xdr:colOff>
      <xdr:row>27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67750" y="642747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642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642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47</xdr:row>
      <xdr:rowOff>0</xdr:rowOff>
    </xdr:from>
    <xdr:to>
      <xdr:col>9</xdr:col>
      <xdr:colOff>1085850</xdr:colOff>
      <xdr:row>47</xdr:row>
      <xdr:rowOff>179070</xdr:rowOff>
    </xdr:to>
    <xdr:pic>
      <xdr:nvPicPr>
        <xdr:cNvPr id="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63425" y="11761470"/>
          <a:ext cx="0" cy="1790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62293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62293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26</xdr:row>
      <xdr:rowOff>47625</xdr:rowOff>
    </xdr:from>
    <xdr:to>
      <xdr:col>9</xdr:col>
      <xdr:colOff>1965960</xdr:colOff>
      <xdr:row>26</xdr:row>
      <xdr:rowOff>171450</xdr:rowOff>
    </xdr:to>
    <xdr:pic>
      <xdr:nvPicPr>
        <xdr:cNvPr id="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9725" y="62769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642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642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663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663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663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663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68465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68465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68465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68465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1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265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2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265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31</xdr:row>
      <xdr:rowOff>0</xdr:rowOff>
    </xdr:from>
    <xdr:to>
      <xdr:col>9</xdr:col>
      <xdr:colOff>1619250</xdr:colOff>
      <xdr:row>31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265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31</xdr:row>
      <xdr:rowOff>0</xdr:rowOff>
    </xdr:from>
    <xdr:to>
      <xdr:col>9</xdr:col>
      <xdr:colOff>1409700</xdr:colOff>
      <xdr:row>31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265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4752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4752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2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4752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2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4752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6847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6847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6847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6847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171450</xdr:rowOff>
    </xdr:to>
    <xdr:pic>
      <xdr:nvPicPr>
        <xdr:cNvPr id="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8943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34</xdr:row>
      <xdr:rowOff>171450</xdr:rowOff>
    </xdr:to>
    <xdr:pic>
      <xdr:nvPicPr>
        <xdr:cNvPr id="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8943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171450</xdr:rowOff>
    </xdr:to>
    <xdr:pic>
      <xdr:nvPicPr>
        <xdr:cNvPr id="3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8943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34</xdr:row>
      <xdr:rowOff>171450</xdr:rowOff>
    </xdr:to>
    <xdr:pic>
      <xdr:nvPicPr>
        <xdr:cNvPr id="3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8943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171450</xdr:rowOff>
    </xdr:to>
    <xdr:pic>
      <xdr:nvPicPr>
        <xdr:cNvPr id="3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81038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171450</xdr:rowOff>
    </xdr:to>
    <xdr:pic>
      <xdr:nvPicPr>
        <xdr:cNvPr id="3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81038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171450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81038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171450</xdr:rowOff>
    </xdr:to>
    <xdr:pic>
      <xdr:nvPicPr>
        <xdr:cNvPr id="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81038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36</xdr:row>
      <xdr:rowOff>171450</xdr:rowOff>
    </xdr:to>
    <xdr:pic>
      <xdr:nvPicPr>
        <xdr:cNvPr id="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83134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36</xdr:row>
      <xdr:rowOff>171450</xdr:rowOff>
    </xdr:to>
    <xdr:pic>
      <xdr:nvPicPr>
        <xdr:cNvPr id="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83134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36</xdr:row>
      <xdr:rowOff>171450</xdr:rowOff>
    </xdr:to>
    <xdr:pic>
      <xdr:nvPicPr>
        <xdr:cNvPr id="4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83134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36</xdr:row>
      <xdr:rowOff>171450</xdr:rowOff>
    </xdr:to>
    <xdr:pic>
      <xdr:nvPicPr>
        <xdr:cNvPr id="4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83134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37</xdr:row>
      <xdr:rowOff>0</xdr:rowOff>
    </xdr:from>
    <xdr:to>
      <xdr:col>9</xdr:col>
      <xdr:colOff>1619250</xdr:colOff>
      <xdr:row>37</xdr:row>
      <xdr:rowOff>171450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85229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37</xdr:row>
      <xdr:rowOff>171450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85229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37</xdr:row>
      <xdr:rowOff>0</xdr:rowOff>
    </xdr:from>
    <xdr:to>
      <xdr:col>9</xdr:col>
      <xdr:colOff>1619250</xdr:colOff>
      <xdr:row>37</xdr:row>
      <xdr:rowOff>171450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85229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37</xdr:row>
      <xdr:rowOff>171450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85229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171450</xdr:rowOff>
    </xdr:to>
    <xdr:pic>
      <xdr:nvPicPr>
        <xdr:cNvPr id="4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8732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171450</xdr:rowOff>
    </xdr:to>
    <xdr:pic>
      <xdr:nvPicPr>
        <xdr:cNvPr id="4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8732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171450</xdr:rowOff>
    </xdr:to>
    <xdr:pic>
      <xdr:nvPicPr>
        <xdr:cNvPr id="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8732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171450</xdr:rowOff>
    </xdr:to>
    <xdr:pic>
      <xdr:nvPicPr>
        <xdr:cNvPr id="5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8732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62</xdr:row>
      <xdr:rowOff>0</xdr:rowOff>
    </xdr:from>
    <xdr:to>
      <xdr:col>8</xdr:col>
      <xdr:colOff>609600</xdr:colOff>
      <xdr:row>62</xdr:row>
      <xdr:rowOff>0</xdr:rowOff>
    </xdr:to>
    <xdr:pic>
      <xdr:nvPicPr>
        <xdr:cNvPr id="5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67750" y="1597152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62</xdr:row>
      <xdr:rowOff>0</xdr:rowOff>
    </xdr:from>
    <xdr:to>
      <xdr:col>9</xdr:col>
      <xdr:colOff>1619250</xdr:colOff>
      <xdr:row>62</xdr:row>
      <xdr:rowOff>171450</xdr:rowOff>
    </xdr:to>
    <xdr:pic>
      <xdr:nvPicPr>
        <xdr:cNvPr id="5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5971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62</xdr:row>
      <xdr:rowOff>0</xdr:rowOff>
    </xdr:from>
    <xdr:to>
      <xdr:col>9</xdr:col>
      <xdr:colOff>1409700</xdr:colOff>
      <xdr:row>62</xdr:row>
      <xdr:rowOff>171450</xdr:rowOff>
    </xdr:to>
    <xdr:pic>
      <xdr:nvPicPr>
        <xdr:cNvPr id="5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5971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80</xdr:row>
      <xdr:rowOff>0</xdr:rowOff>
    </xdr:from>
    <xdr:to>
      <xdr:col>9</xdr:col>
      <xdr:colOff>1085850</xdr:colOff>
      <xdr:row>80</xdr:row>
      <xdr:rowOff>179070</xdr:rowOff>
    </xdr:to>
    <xdr:pic>
      <xdr:nvPicPr>
        <xdr:cNvPr id="5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63425" y="20753070"/>
          <a:ext cx="0" cy="1790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61</xdr:row>
      <xdr:rowOff>0</xdr:rowOff>
    </xdr:from>
    <xdr:to>
      <xdr:col>9</xdr:col>
      <xdr:colOff>1619250</xdr:colOff>
      <xdr:row>61</xdr:row>
      <xdr:rowOff>171450</xdr:rowOff>
    </xdr:to>
    <xdr:pic>
      <xdr:nvPicPr>
        <xdr:cNvPr id="5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57619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61</xdr:row>
      <xdr:rowOff>0</xdr:rowOff>
    </xdr:from>
    <xdr:to>
      <xdr:col>9</xdr:col>
      <xdr:colOff>1409700</xdr:colOff>
      <xdr:row>61</xdr:row>
      <xdr:rowOff>171450</xdr:rowOff>
    </xdr:to>
    <xdr:pic>
      <xdr:nvPicPr>
        <xdr:cNvPr id="5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57619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62</xdr:row>
      <xdr:rowOff>0</xdr:rowOff>
    </xdr:from>
    <xdr:to>
      <xdr:col>9</xdr:col>
      <xdr:colOff>1619250</xdr:colOff>
      <xdr:row>62</xdr:row>
      <xdr:rowOff>171450</xdr:rowOff>
    </xdr:to>
    <xdr:pic>
      <xdr:nvPicPr>
        <xdr:cNvPr id="5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5971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62</xdr:row>
      <xdr:rowOff>0</xdr:rowOff>
    </xdr:from>
    <xdr:to>
      <xdr:col>9</xdr:col>
      <xdr:colOff>1409700</xdr:colOff>
      <xdr:row>62</xdr:row>
      <xdr:rowOff>171450</xdr:rowOff>
    </xdr:to>
    <xdr:pic>
      <xdr:nvPicPr>
        <xdr:cNvPr id="5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5971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63</xdr:row>
      <xdr:rowOff>0</xdr:rowOff>
    </xdr:from>
    <xdr:to>
      <xdr:col>9</xdr:col>
      <xdr:colOff>1619250</xdr:colOff>
      <xdr:row>63</xdr:row>
      <xdr:rowOff>171450</xdr:rowOff>
    </xdr:to>
    <xdr:pic>
      <xdr:nvPicPr>
        <xdr:cNvPr id="5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1810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63</xdr:row>
      <xdr:rowOff>0</xdr:rowOff>
    </xdr:from>
    <xdr:to>
      <xdr:col>9</xdr:col>
      <xdr:colOff>1409700</xdr:colOff>
      <xdr:row>63</xdr:row>
      <xdr:rowOff>171450</xdr:rowOff>
    </xdr:to>
    <xdr:pic>
      <xdr:nvPicPr>
        <xdr:cNvPr id="6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1810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63</xdr:row>
      <xdr:rowOff>0</xdr:rowOff>
    </xdr:from>
    <xdr:to>
      <xdr:col>9</xdr:col>
      <xdr:colOff>1619250</xdr:colOff>
      <xdr:row>63</xdr:row>
      <xdr:rowOff>171450</xdr:rowOff>
    </xdr:to>
    <xdr:pic>
      <xdr:nvPicPr>
        <xdr:cNvPr id="6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1810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63</xdr:row>
      <xdr:rowOff>0</xdr:rowOff>
    </xdr:from>
    <xdr:to>
      <xdr:col>9</xdr:col>
      <xdr:colOff>1409700</xdr:colOff>
      <xdr:row>63</xdr:row>
      <xdr:rowOff>171450</xdr:rowOff>
    </xdr:to>
    <xdr:pic>
      <xdr:nvPicPr>
        <xdr:cNvPr id="6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1810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64</xdr:row>
      <xdr:rowOff>0</xdr:rowOff>
    </xdr:from>
    <xdr:to>
      <xdr:col>9</xdr:col>
      <xdr:colOff>1619250</xdr:colOff>
      <xdr:row>64</xdr:row>
      <xdr:rowOff>171450</xdr:rowOff>
    </xdr:to>
    <xdr:pic>
      <xdr:nvPicPr>
        <xdr:cNvPr id="6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3906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64</xdr:row>
      <xdr:rowOff>0</xdr:rowOff>
    </xdr:from>
    <xdr:to>
      <xdr:col>9</xdr:col>
      <xdr:colOff>1409700</xdr:colOff>
      <xdr:row>64</xdr:row>
      <xdr:rowOff>171450</xdr:rowOff>
    </xdr:to>
    <xdr:pic>
      <xdr:nvPicPr>
        <xdr:cNvPr id="6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3906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64</xdr:row>
      <xdr:rowOff>0</xdr:rowOff>
    </xdr:from>
    <xdr:to>
      <xdr:col>9</xdr:col>
      <xdr:colOff>1619250</xdr:colOff>
      <xdr:row>64</xdr:row>
      <xdr:rowOff>171450</xdr:rowOff>
    </xdr:to>
    <xdr:pic>
      <xdr:nvPicPr>
        <xdr:cNvPr id="6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3906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64</xdr:row>
      <xdr:rowOff>0</xdr:rowOff>
    </xdr:from>
    <xdr:to>
      <xdr:col>9</xdr:col>
      <xdr:colOff>1409700</xdr:colOff>
      <xdr:row>64</xdr:row>
      <xdr:rowOff>171450</xdr:rowOff>
    </xdr:to>
    <xdr:pic>
      <xdr:nvPicPr>
        <xdr:cNvPr id="6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3906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65</xdr:row>
      <xdr:rowOff>0</xdr:rowOff>
    </xdr:from>
    <xdr:to>
      <xdr:col>9</xdr:col>
      <xdr:colOff>1619250</xdr:colOff>
      <xdr:row>65</xdr:row>
      <xdr:rowOff>171450</xdr:rowOff>
    </xdr:to>
    <xdr:pic>
      <xdr:nvPicPr>
        <xdr:cNvPr id="6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600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65</xdr:row>
      <xdr:rowOff>0</xdr:rowOff>
    </xdr:from>
    <xdr:to>
      <xdr:col>9</xdr:col>
      <xdr:colOff>1409700</xdr:colOff>
      <xdr:row>65</xdr:row>
      <xdr:rowOff>171450</xdr:rowOff>
    </xdr:to>
    <xdr:pic>
      <xdr:nvPicPr>
        <xdr:cNvPr id="6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600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65</xdr:row>
      <xdr:rowOff>0</xdr:rowOff>
    </xdr:from>
    <xdr:to>
      <xdr:col>9</xdr:col>
      <xdr:colOff>1619250</xdr:colOff>
      <xdr:row>65</xdr:row>
      <xdr:rowOff>171450</xdr:rowOff>
    </xdr:to>
    <xdr:pic>
      <xdr:nvPicPr>
        <xdr:cNvPr id="6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600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65</xdr:row>
      <xdr:rowOff>0</xdr:rowOff>
    </xdr:from>
    <xdr:to>
      <xdr:col>9</xdr:col>
      <xdr:colOff>1409700</xdr:colOff>
      <xdr:row>65</xdr:row>
      <xdr:rowOff>171450</xdr:rowOff>
    </xdr:to>
    <xdr:pic>
      <xdr:nvPicPr>
        <xdr:cNvPr id="7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600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67</xdr:row>
      <xdr:rowOff>0</xdr:rowOff>
    </xdr:from>
    <xdr:to>
      <xdr:col>9</xdr:col>
      <xdr:colOff>1619250</xdr:colOff>
      <xdr:row>67</xdr:row>
      <xdr:rowOff>171450</xdr:rowOff>
    </xdr:to>
    <xdr:pic>
      <xdr:nvPicPr>
        <xdr:cNvPr id="7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019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67</xdr:row>
      <xdr:rowOff>0</xdr:rowOff>
    </xdr:from>
    <xdr:to>
      <xdr:col>9</xdr:col>
      <xdr:colOff>1409700</xdr:colOff>
      <xdr:row>67</xdr:row>
      <xdr:rowOff>171450</xdr:rowOff>
    </xdr:to>
    <xdr:pic>
      <xdr:nvPicPr>
        <xdr:cNvPr id="7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019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67</xdr:row>
      <xdr:rowOff>0</xdr:rowOff>
    </xdr:from>
    <xdr:to>
      <xdr:col>9</xdr:col>
      <xdr:colOff>1619250</xdr:colOff>
      <xdr:row>67</xdr:row>
      <xdr:rowOff>171450</xdr:rowOff>
    </xdr:to>
    <xdr:pic>
      <xdr:nvPicPr>
        <xdr:cNvPr id="7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019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67</xdr:row>
      <xdr:rowOff>0</xdr:rowOff>
    </xdr:from>
    <xdr:to>
      <xdr:col>9</xdr:col>
      <xdr:colOff>1409700</xdr:colOff>
      <xdr:row>67</xdr:row>
      <xdr:rowOff>171450</xdr:rowOff>
    </xdr:to>
    <xdr:pic>
      <xdr:nvPicPr>
        <xdr:cNvPr id="7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019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68</xdr:row>
      <xdr:rowOff>0</xdr:rowOff>
    </xdr:from>
    <xdr:to>
      <xdr:col>9</xdr:col>
      <xdr:colOff>1619250</xdr:colOff>
      <xdr:row>68</xdr:row>
      <xdr:rowOff>171450</xdr:rowOff>
    </xdr:to>
    <xdr:pic>
      <xdr:nvPicPr>
        <xdr:cNvPr id="7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228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68</xdr:row>
      <xdr:rowOff>0</xdr:rowOff>
    </xdr:from>
    <xdr:to>
      <xdr:col>9</xdr:col>
      <xdr:colOff>1409700</xdr:colOff>
      <xdr:row>68</xdr:row>
      <xdr:rowOff>171450</xdr:rowOff>
    </xdr:to>
    <xdr:pic>
      <xdr:nvPicPr>
        <xdr:cNvPr id="7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228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68</xdr:row>
      <xdr:rowOff>0</xdr:rowOff>
    </xdr:from>
    <xdr:to>
      <xdr:col>9</xdr:col>
      <xdr:colOff>1619250</xdr:colOff>
      <xdr:row>68</xdr:row>
      <xdr:rowOff>171450</xdr:rowOff>
    </xdr:to>
    <xdr:pic>
      <xdr:nvPicPr>
        <xdr:cNvPr id="7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228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68</xdr:row>
      <xdr:rowOff>0</xdr:rowOff>
    </xdr:from>
    <xdr:to>
      <xdr:col>9</xdr:col>
      <xdr:colOff>1409700</xdr:colOff>
      <xdr:row>68</xdr:row>
      <xdr:rowOff>171450</xdr:rowOff>
    </xdr:to>
    <xdr:pic>
      <xdr:nvPicPr>
        <xdr:cNvPr id="7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228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69</xdr:row>
      <xdr:rowOff>0</xdr:rowOff>
    </xdr:from>
    <xdr:to>
      <xdr:col>9</xdr:col>
      <xdr:colOff>1619250</xdr:colOff>
      <xdr:row>69</xdr:row>
      <xdr:rowOff>171450</xdr:rowOff>
    </xdr:to>
    <xdr:pic>
      <xdr:nvPicPr>
        <xdr:cNvPr id="7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4383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69</xdr:row>
      <xdr:rowOff>0</xdr:rowOff>
    </xdr:from>
    <xdr:to>
      <xdr:col>9</xdr:col>
      <xdr:colOff>1409700</xdr:colOff>
      <xdr:row>69</xdr:row>
      <xdr:rowOff>171450</xdr:rowOff>
    </xdr:to>
    <xdr:pic>
      <xdr:nvPicPr>
        <xdr:cNvPr id="8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4383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69</xdr:row>
      <xdr:rowOff>0</xdr:rowOff>
    </xdr:from>
    <xdr:to>
      <xdr:col>9</xdr:col>
      <xdr:colOff>1619250</xdr:colOff>
      <xdr:row>69</xdr:row>
      <xdr:rowOff>171450</xdr:rowOff>
    </xdr:to>
    <xdr:pic>
      <xdr:nvPicPr>
        <xdr:cNvPr id="8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4383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69</xdr:row>
      <xdr:rowOff>0</xdr:rowOff>
    </xdr:from>
    <xdr:to>
      <xdr:col>9</xdr:col>
      <xdr:colOff>1409700</xdr:colOff>
      <xdr:row>69</xdr:row>
      <xdr:rowOff>171450</xdr:rowOff>
    </xdr:to>
    <xdr:pic>
      <xdr:nvPicPr>
        <xdr:cNvPr id="8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4383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70</xdr:row>
      <xdr:rowOff>0</xdr:rowOff>
    </xdr:from>
    <xdr:to>
      <xdr:col>9</xdr:col>
      <xdr:colOff>1619250</xdr:colOff>
      <xdr:row>70</xdr:row>
      <xdr:rowOff>171450</xdr:rowOff>
    </xdr:to>
    <xdr:pic>
      <xdr:nvPicPr>
        <xdr:cNvPr id="8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647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70</xdr:row>
      <xdr:rowOff>0</xdr:rowOff>
    </xdr:from>
    <xdr:to>
      <xdr:col>9</xdr:col>
      <xdr:colOff>1409700</xdr:colOff>
      <xdr:row>70</xdr:row>
      <xdr:rowOff>171450</xdr:rowOff>
    </xdr:to>
    <xdr:pic>
      <xdr:nvPicPr>
        <xdr:cNvPr id="8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647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70</xdr:row>
      <xdr:rowOff>0</xdr:rowOff>
    </xdr:from>
    <xdr:to>
      <xdr:col>9</xdr:col>
      <xdr:colOff>1619250</xdr:colOff>
      <xdr:row>70</xdr:row>
      <xdr:rowOff>171450</xdr:rowOff>
    </xdr:to>
    <xdr:pic>
      <xdr:nvPicPr>
        <xdr:cNvPr id="8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647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70</xdr:row>
      <xdr:rowOff>0</xdr:rowOff>
    </xdr:from>
    <xdr:to>
      <xdr:col>9</xdr:col>
      <xdr:colOff>1409700</xdr:colOff>
      <xdr:row>70</xdr:row>
      <xdr:rowOff>171450</xdr:rowOff>
    </xdr:to>
    <xdr:pic>
      <xdr:nvPicPr>
        <xdr:cNvPr id="8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647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71</xdr:row>
      <xdr:rowOff>0</xdr:rowOff>
    </xdr:from>
    <xdr:to>
      <xdr:col>9</xdr:col>
      <xdr:colOff>1619250</xdr:colOff>
      <xdr:row>71</xdr:row>
      <xdr:rowOff>171450</xdr:rowOff>
    </xdr:to>
    <xdr:pic>
      <xdr:nvPicPr>
        <xdr:cNvPr id="8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85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71</xdr:row>
      <xdr:rowOff>0</xdr:rowOff>
    </xdr:from>
    <xdr:to>
      <xdr:col>9</xdr:col>
      <xdr:colOff>1409700</xdr:colOff>
      <xdr:row>71</xdr:row>
      <xdr:rowOff>171450</xdr:rowOff>
    </xdr:to>
    <xdr:pic>
      <xdr:nvPicPr>
        <xdr:cNvPr id="8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85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71</xdr:row>
      <xdr:rowOff>0</xdr:rowOff>
    </xdr:from>
    <xdr:to>
      <xdr:col>9</xdr:col>
      <xdr:colOff>1619250</xdr:colOff>
      <xdr:row>71</xdr:row>
      <xdr:rowOff>171450</xdr:rowOff>
    </xdr:to>
    <xdr:pic>
      <xdr:nvPicPr>
        <xdr:cNvPr id="8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85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71</xdr:row>
      <xdr:rowOff>0</xdr:rowOff>
    </xdr:from>
    <xdr:to>
      <xdr:col>9</xdr:col>
      <xdr:colOff>1409700</xdr:colOff>
      <xdr:row>71</xdr:row>
      <xdr:rowOff>171450</xdr:rowOff>
    </xdr:to>
    <xdr:pic>
      <xdr:nvPicPr>
        <xdr:cNvPr id="9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85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72</xdr:row>
      <xdr:rowOff>0</xdr:rowOff>
    </xdr:from>
    <xdr:to>
      <xdr:col>9</xdr:col>
      <xdr:colOff>1619250</xdr:colOff>
      <xdr:row>72</xdr:row>
      <xdr:rowOff>171450</xdr:rowOff>
    </xdr:to>
    <xdr:pic>
      <xdr:nvPicPr>
        <xdr:cNvPr id="9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06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72</xdr:row>
      <xdr:rowOff>0</xdr:rowOff>
    </xdr:from>
    <xdr:to>
      <xdr:col>9</xdr:col>
      <xdr:colOff>1409700</xdr:colOff>
      <xdr:row>72</xdr:row>
      <xdr:rowOff>171450</xdr:rowOff>
    </xdr:to>
    <xdr:pic>
      <xdr:nvPicPr>
        <xdr:cNvPr id="9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06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72</xdr:row>
      <xdr:rowOff>0</xdr:rowOff>
    </xdr:from>
    <xdr:to>
      <xdr:col>9</xdr:col>
      <xdr:colOff>1619250</xdr:colOff>
      <xdr:row>72</xdr:row>
      <xdr:rowOff>171450</xdr:rowOff>
    </xdr:to>
    <xdr:pic>
      <xdr:nvPicPr>
        <xdr:cNvPr id="9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06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72</xdr:row>
      <xdr:rowOff>0</xdr:rowOff>
    </xdr:from>
    <xdr:to>
      <xdr:col>9</xdr:col>
      <xdr:colOff>1409700</xdr:colOff>
      <xdr:row>72</xdr:row>
      <xdr:rowOff>171450</xdr:rowOff>
    </xdr:to>
    <xdr:pic>
      <xdr:nvPicPr>
        <xdr:cNvPr id="9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06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171450</xdr:rowOff>
    </xdr:to>
    <xdr:pic>
      <xdr:nvPicPr>
        <xdr:cNvPr id="9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2765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73</xdr:row>
      <xdr:rowOff>171450</xdr:rowOff>
    </xdr:to>
    <xdr:pic>
      <xdr:nvPicPr>
        <xdr:cNvPr id="9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2765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73</xdr:row>
      <xdr:rowOff>0</xdr:rowOff>
    </xdr:from>
    <xdr:to>
      <xdr:col>9</xdr:col>
      <xdr:colOff>1619250</xdr:colOff>
      <xdr:row>73</xdr:row>
      <xdr:rowOff>171450</xdr:rowOff>
    </xdr:to>
    <xdr:pic>
      <xdr:nvPicPr>
        <xdr:cNvPr id="9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2765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73</xdr:row>
      <xdr:rowOff>0</xdr:rowOff>
    </xdr:from>
    <xdr:to>
      <xdr:col>9</xdr:col>
      <xdr:colOff>1409700</xdr:colOff>
      <xdr:row>73</xdr:row>
      <xdr:rowOff>171450</xdr:rowOff>
    </xdr:to>
    <xdr:pic>
      <xdr:nvPicPr>
        <xdr:cNvPr id="9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2765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9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05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10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05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10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705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10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705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66</xdr:row>
      <xdr:rowOff>0</xdr:rowOff>
    </xdr:from>
    <xdr:to>
      <xdr:col>9</xdr:col>
      <xdr:colOff>1619250</xdr:colOff>
      <xdr:row>66</xdr:row>
      <xdr:rowOff>171450</xdr:rowOff>
    </xdr:to>
    <xdr:pic>
      <xdr:nvPicPr>
        <xdr:cNvPr id="10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809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66</xdr:row>
      <xdr:rowOff>0</xdr:rowOff>
    </xdr:from>
    <xdr:to>
      <xdr:col>9</xdr:col>
      <xdr:colOff>1409700</xdr:colOff>
      <xdr:row>66</xdr:row>
      <xdr:rowOff>171450</xdr:rowOff>
    </xdr:to>
    <xdr:pic>
      <xdr:nvPicPr>
        <xdr:cNvPr id="10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809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66</xdr:row>
      <xdr:rowOff>0</xdr:rowOff>
    </xdr:from>
    <xdr:to>
      <xdr:col>9</xdr:col>
      <xdr:colOff>1619250</xdr:colOff>
      <xdr:row>66</xdr:row>
      <xdr:rowOff>171450</xdr:rowOff>
    </xdr:to>
    <xdr:pic>
      <xdr:nvPicPr>
        <xdr:cNvPr id="10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809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66</xdr:row>
      <xdr:rowOff>0</xdr:rowOff>
    </xdr:from>
    <xdr:to>
      <xdr:col>9</xdr:col>
      <xdr:colOff>1409700</xdr:colOff>
      <xdr:row>66</xdr:row>
      <xdr:rowOff>171450</xdr:rowOff>
    </xdr:to>
    <xdr:pic>
      <xdr:nvPicPr>
        <xdr:cNvPr id="10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809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64</xdr:row>
      <xdr:rowOff>0</xdr:rowOff>
    </xdr:from>
    <xdr:to>
      <xdr:col>9</xdr:col>
      <xdr:colOff>1619250</xdr:colOff>
      <xdr:row>64</xdr:row>
      <xdr:rowOff>171450</xdr:rowOff>
    </xdr:to>
    <xdr:pic>
      <xdr:nvPicPr>
        <xdr:cNvPr id="10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3906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64</xdr:row>
      <xdr:rowOff>0</xdr:rowOff>
    </xdr:from>
    <xdr:to>
      <xdr:col>9</xdr:col>
      <xdr:colOff>1409700</xdr:colOff>
      <xdr:row>64</xdr:row>
      <xdr:rowOff>171450</xdr:rowOff>
    </xdr:to>
    <xdr:pic>
      <xdr:nvPicPr>
        <xdr:cNvPr id="10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3906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64</xdr:row>
      <xdr:rowOff>0</xdr:rowOff>
    </xdr:from>
    <xdr:to>
      <xdr:col>9</xdr:col>
      <xdr:colOff>1619250</xdr:colOff>
      <xdr:row>64</xdr:row>
      <xdr:rowOff>171450</xdr:rowOff>
    </xdr:to>
    <xdr:pic>
      <xdr:nvPicPr>
        <xdr:cNvPr id="10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3906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64</xdr:row>
      <xdr:rowOff>0</xdr:rowOff>
    </xdr:from>
    <xdr:to>
      <xdr:col>9</xdr:col>
      <xdr:colOff>1409700</xdr:colOff>
      <xdr:row>64</xdr:row>
      <xdr:rowOff>171450</xdr:rowOff>
    </xdr:to>
    <xdr:pic>
      <xdr:nvPicPr>
        <xdr:cNvPr id="1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3906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65</xdr:row>
      <xdr:rowOff>0</xdr:rowOff>
    </xdr:from>
    <xdr:to>
      <xdr:col>9</xdr:col>
      <xdr:colOff>1619250</xdr:colOff>
      <xdr:row>65</xdr:row>
      <xdr:rowOff>171450</xdr:rowOff>
    </xdr:to>
    <xdr:pic>
      <xdr:nvPicPr>
        <xdr:cNvPr id="1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600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65</xdr:row>
      <xdr:rowOff>0</xdr:rowOff>
    </xdr:from>
    <xdr:to>
      <xdr:col>9</xdr:col>
      <xdr:colOff>1409700</xdr:colOff>
      <xdr:row>65</xdr:row>
      <xdr:rowOff>171450</xdr:rowOff>
    </xdr:to>
    <xdr:pic>
      <xdr:nvPicPr>
        <xdr:cNvPr id="1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600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65</xdr:row>
      <xdr:rowOff>0</xdr:rowOff>
    </xdr:from>
    <xdr:to>
      <xdr:col>9</xdr:col>
      <xdr:colOff>1619250</xdr:colOff>
      <xdr:row>65</xdr:row>
      <xdr:rowOff>171450</xdr:rowOff>
    </xdr:to>
    <xdr:pic>
      <xdr:nvPicPr>
        <xdr:cNvPr id="1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600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65</xdr:row>
      <xdr:rowOff>0</xdr:rowOff>
    </xdr:from>
    <xdr:to>
      <xdr:col>9</xdr:col>
      <xdr:colOff>1409700</xdr:colOff>
      <xdr:row>65</xdr:row>
      <xdr:rowOff>171450</xdr:rowOff>
    </xdr:to>
    <xdr:pic>
      <xdr:nvPicPr>
        <xdr:cNvPr id="1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600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66</xdr:row>
      <xdr:rowOff>0</xdr:rowOff>
    </xdr:from>
    <xdr:to>
      <xdr:col>9</xdr:col>
      <xdr:colOff>1619250</xdr:colOff>
      <xdr:row>66</xdr:row>
      <xdr:rowOff>171450</xdr:rowOff>
    </xdr:to>
    <xdr:pic>
      <xdr:nvPicPr>
        <xdr:cNvPr id="1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809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66</xdr:row>
      <xdr:rowOff>0</xdr:rowOff>
    </xdr:from>
    <xdr:to>
      <xdr:col>9</xdr:col>
      <xdr:colOff>1409700</xdr:colOff>
      <xdr:row>66</xdr:row>
      <xdr:rowOff>171450</xdr:rowOff>
    </xdr:to>
    <xdr:pic>
      <xdr:nvPicPr>
        <xdr:cNvPr id="1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809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66</xdr:row>
      <xdr:rowOff>0</xdr:rowOff>
    </xdr:from>
    <xdr:to>
      <xdr:col>9</xdr:col>
      <xdr:colOff>1619250</xdr:colOff>
      <xdr:row>66</xdr:row>
      <xdr:rowOff>171450</xdr:rowOff>
    </xdr:to>
    <xdr:pic>
      <xdr:nvPicPr>
        <xdr:cNvPr id="1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6809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66</xdr:row>
      <xdr:rowOff>0</xdr:rowOff>
    </xdr:from>
    <xdr:to>
      <xdr:col>9</xdr:col>
      <xdr:colOff>1409700</xdr:colOff>
      <xdr:row>66</xdr:row>
      <xdr:rowOff>171450</xdr:rowOff>
    </xdr:to>
    <xdr:pic>
      <xdr:nvPicPr>
        <xdr:cNvPr id="1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6809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67</xdr:row>
      <xdr:rowOff>0</xdr:rowOff>
    </xdr:from>
    <xdr:to>
      <xdr:col>9</xdr:col>
      <xdr:colOff>1619250</xdr:colOff>
      <xdr:row>67</xdr:row>
      <xdr:rowOff>171450</xdr:rowOff>
    </xdr:to>
    <xdr:pic>
      <xdr:nvPicPr>
        <xdr:cNvPr id="11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019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67</xdr:row>
      <xdr:rowOff>0</xdr:rowOff>
    </xdr:from>
    <xdr:to>
      <xdr:col>9</xdr:col>
      <xdr:colOff>1409700</xdr:colOff>
      <xdr:row>67</xdr:row>
      <xdr:rowOff>171450</xdr:rowOff>
    </xdr:to>
    <xdr:pic>
      <xdr:nvPicPr>
        <xdr:cNvPr id="12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019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67</xdr:row>
      <xdr:rowOff>0</xdr:rowOff>
    </xdr:from>
    <xdr:to>
      <xdr:col>9</xdr:col>
      <xdr:colOff>1619250</xdr:colOff>
      <xdr:row>67</xdr:row>
      <xdr:rowOff>171450</xdr:rowOff>
    </xdr:to>
    <xdr:pic>
      <xdr:nvPicPr>
        <xdr:cNvPr id="1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019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67</xdr:row>
      <xdr:rowOff>0</xdr:rowOff>
    </xdr:from>
    <xdr:to>
      <xdr:col>9</xdr:col>
      <xdr:colOff>1409700</xdr:colOff>
      <xdr:row>67</xdr:row>
      <xdr:rowOff>171450</xdr:rowOff>
    </xdr:to>
    <xdr:pic>
      <xdr:nvPicPr>
        <xdr:cNvPr id="1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019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68</xdr:row>
      <xdr:rowOff>0</xdr:rowOff>
    </xdr:from>
    <xdr:to>
      <xdr:col>9</xdr:col>
      <xdr:colOff>1619250</xdr:colOff>
      <xdr:row>68</xdr:row>
      <xdr:rowOff>171450</xdr:rowOff>
    </xdr:to>
    <xdr:pic>
      <xdr:nvPicPr>
        <xdr:cNvPr id="1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228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68</xdr:row>
      <xdr:rowOff>0</xdr:rowOff>
    </xdr:from>
    <xdr:to>
      <xdr:col>9</xdr:col>
      <xdr:colOff>1409700</xdr:colOff>
      <xdr:row>68</xdr:row>
      <xdr:rowOff>171450</xdr:rowOff>
    </xdr:to>
    <xdr:pic>
      <xdr:nvPicPr>
        <xdr:cNvPr id="1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228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68</xdr:row>
      <xdr:rowOff>0</xdr:rowOff>
    </xdr:from>
    <xdr:to>
      <xdr:col>9</xdr:col>
      <xdr:colOff>1619250</xdr:colOff>
      <xdr:row>68</xdr:row>
      <xdr:rowOff>171450</xdr:rowOff>
    </xdr:to>
    <xdr:pic>
      <xdr:nvPicPr>
        <xdr:cNvPr id="12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228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68</xdr:row>
      <xdr:rowOff>0</xdr:rowOff>
    </xdr:from>
    <xdr:to>
      <xdr:col>9</xdr:col>
      <xdr:colOff>1409700</xdr:colOff>
      <xdr:row>68</xdr:row>
      <xdr:rowOff>171450</xdr:rowOff>
    </xdr:to>
    <xdr:pic>
      <xdr:nvPicPr>
        <xdr:cNvPr id="12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228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69</xdr:row>
      <xdr:rowOff>0</xdr:rowOff>
    </xdr:from>
    <xdr:to>
      <xdr:col>9</xdr:col>
      <xdr:colOff>1619250</xdr:colOff>
      <xdr:row>69</xdr:row>
      <xdr:rowOff>171450</xdr:rowOff>
    </xdr:to>
    <xdr:pic>
      <xdr:nvPicPr>
        <xdr:cNvPr id="1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4383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69</xdr:row>
      <xdr:rowOff>0</xdr:rowOff>
    </xdr:from>
    <xdr:to>
      <xdr:col>9</xdr:col>
      <xdr:colOff>1409700</xdr:colOff>
      <xdr:row>69</xdr:row>
      <xdr:rowOff>171450</xdr:rowOff>
    </xdr:to>
    <xdr:pic>
      <xdr:nvPicPr>
        <xdr:cNvPr id="1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4383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69</xdr:row>
      <xdr:rowOff>0</xdr:rowOff>
    </xdr:from>
    <xdr:to>
      <xdr:col>9</xdr:col>
      <xdr:colOff>1619250</xdr:colOff>
      <xdr:row>69</xdr:row>
      <xdr:rowOff>171450</xdr:rowOff>
    </xdr:to>
    <xdr:pic>
      <xdr:nvPicPr>
        <xdr:cNvPr id="1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4383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69</xdr:row>
      <xdr:rowOff>0</xdr:rowOff>
    </xdr:from>
    <xdr:to>
      <xdr:col>9</xdr:col>
      <xdr:colOff>1409700</xdr:colOff>
      <xdr:row>69</xdr:row>
      <xdr:rowOff>171450</xdr:rowOff>
    </xdr:to>
    <xdr:pic>
      <xdr:nvPicPr>
        <xdr:cNvPr id="1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4383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70</xdr:row>
      <xdr:rowOff>0</xdr:rowOff>
    </xdr:from>
    <xdr:to>
      <xdr:col>9</xdr:col>
      <xdr:colOff>1619250</xdr:colOff>
      <xdr:row>70</xdr:row>
      <xdr:rowOff>171450</xdr:rowOff>
    </xdr:to>
    <xdr:pic>
      <xdr:nvPicPr>
        <xdr:cNvPr id="1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647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70</xdr:row>
      <xdr:rowOff>0</xdr:rowOff>
    </xdr:from>
    <xdr:to>
      <xdr:col>9</xdr:col>
      <xdr:colOff>1409700</xdr:colOff>
      <xdr:row>70</xdr:row>
      <xdr:rowOff>171450</xdr:rowOff>
    </xdr:to>
    <xdr:pic>
      <xdr:nvPicPr>
        <xdr:cNvPr id="1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647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70</xdr:row>
      <xdr:rowOff>0</xdr:rowOff>
    </xdr:from>
    <xdr:to>
      <xdr:col>9</xdr:col>
      <xdr:colOff>1619250</xdr:colOff>
      <xdr:row>70</xdr:row>
      <xdr:rowOff>171450</xdr:rowOff>
    </xdr:to>
    <xdr:pic>
      <xdr:nvPicPr>
        <xdr:cNvPr id="13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647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70</xdr:row>
      <xdr:rowOff>0</xdr:rowOff>
    </xdr:from>
    <xdr:to>
      <xdr:col>9</xdr:col>
      <xdr:colOff>1409700</xdr:colOff>
      <xdr:row>70</xdr:row>
      <xdr:rowOff>171450</xdr:rowOff>
    </xdr:to>
    <xdr:pic>
      <xdr:nvPicPr>
        <xdr:cNvPr id="13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647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71</xdr:row>
      <xdr:rowOff>0</xdr:rowOff>
    </xdr:from>
    <xdr:to>
      <xdr:col>9</xdr:col>
      <xdr:colOff>1619250</xdr:colOff>
      <xdr:row>71</xdr:row>
      <xdr:rowOff>171450</xdr:rowOff>
    </xdr:to>
    <xdr:pic>
      <xdr:nvPicPr>
        <xdr:cNvPr id="13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85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71</xdr:row>
      <xdr:rowOff>0</xdr:rowOff>
    </xdr:from>
    <xdr:to>
      <xdr:col>9</xdr:col>
      <xdr:colOff>1409700</xdr:colOff>
      <xdr:row>71</xdr:row>
      <xdr:rowOff>171450</xdr:rowOff>
    </xdr:to>
    <xdr:pic>
      <xdr:nvPicPr>
        <xdr:cNvPr id="13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85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71</xdr:row>
      <xdr:rowOff>0</xdr:rowOff>
    </xdr:from>
    <xdr:to>
      <xdr:col>9</xdr:col>
      <xdr:colOff>1619250</xdr:colOff>
      <xdr:row>71</xdr:row>
      <xdr:rowOff>171450</xdr:rowOff>
    </xdr:to>
    <xdr:pic>
      <xdr:nvPicPr>
        <xdr:cNvPr id="1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785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71</xdr:row>
      <xdr:rowOff>0</xdr:rowOff>
    </xdr:from>
    <xdr:to>
      <xdr:col>9</xdr:col>
      <xdr:colOff>1409700</xdr:colOff>
      <xdr:row>71</xdr:row>
      <xdr:rowOff>171450</xdr:rowOff>
    </xdr:to>
    <xdr:pic>
      <xdr:nvPicPr>
        <xdr:cNvPr id="1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78574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72</xdr:row>
      <xdr:rowOff>0</xdr:rowOff>
    </xdr:from>
    <xdr:to>
      <xdr:col>9</xdr:col>
      <xdr:colOff>1619250</xdr:colOff>
      <xdr:row>72</xdr:row>
      <xdr:rowOff>171450</xdr:rowOff>
    </xdr:to>
    <xdr:pic>
      <xdr:nvPicPr>
        <xdr:cNvPr id="1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06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72</xdr:row>
      <xdr:rowOff>0</xdr:rowOff>
    </xdr:from>
    <xdr:to>
      <xdr:col>9</xdr:col>
      <xdr:colOff>1409700</xdr:colOff>
      <xdr:row>72</xdr:row>
      <xdr:rowOff>171450</xdr:rowOff>
    </xdr:to>
    <xdr:pic>
      <xdr:nvPicPr>
        <xdr:cNvPr id="1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06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72</xdr:row>
      <xdr:rowOff>0</xdr:rowOff>
    </xdr:from>
    <xdr:to>
      <xdr:col>9</xdr:col>
      <xdr:colOff>1619250</xdr:colOff>
      <xdr:row>72</xdr:row>
      <xdr:rowOff>171450</xdr:rowOff>
    </xdr:to>
    <xdr:pic>
      <xdr:nvPicPr>
        <xdr:cNvPr id="14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06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72</xdr:row>
      <xdr:rowOff>0</xdr:rowOff>
    </xdr:from>
    <xdr:to>
      <xdr:col>9</xdr:col>
      <xdr:colOff>1409700</xdr:colOff>
      <xdr:row>72</xdr:row>
      <xdr:rowOff>171450</xdr:rowOff>
    </xdr:to>
    <xdr:pic>
      <xdr:nvPicPr>
        <xdr:cNvPr id="14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0670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74</xdr:row>
      <xdr:rowOff>0</xdr:rowOff>
    </xdr:from>
    <xdr:to>
      <xdr:col>9</xdr:col>
      <xdr:colOff>1619250</xdr:colOff>
      <xdr:row>74</xdr:row>
      <xdr:rowOff>171450</xdr:rowOff>
    </xdr:to>
    <xdr:pic>
      <xdr:nvPicPr>
        <xdr:cNvPr id="1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48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74</xdr:row>
      <xdr:rowOff>0</xdr:rowOff>
    </xdr:from>
    <xdr:to>
      <xdr:col>9</xdr:col>
      <xdr:colOff>1409700</xdr:colOff>
      <xdr:row>74</xdr:row>
      <xdr:rowOff>171450</xdr:rowOff>
    </xdr:to>
    <xdr:pic>
      <xdr:nvPicPr>
        <xdr:cNvPr id="1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48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74</xdr:row>
      <xdr:rowOff>0</xdr:rowOff>
    </xdr:from>
    <xdr:to>
      <xdr:col>9</xdr:col>
      <xdr:colOff>1619250</xdr:colOff>
      <xdr:row>74</xdr:row>
      <xdr:rowOff>171450</xdr:rowOff>
    </xdr:to>
    <xdr:pic>
      <xdr:nvPicPr>
        <xdr:cNvPr id="1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48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74</xdr:row>
      <xdr:rowOff>0</xdr:rowOff>
    </xdr:from>
    <xdr:to>
      <xdr:col>9</xdr:col>
      <xdr:colOff>1409700</xdr:colOff>
      <xdr:row>74</xdr:row>
      <xdr:rowOff>171450</xdr:rowOff>
    </xdr:to>
    <xdr:pic>
      <xdr:nvPicPr>
        <xdr:cNvPr id="1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48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74</xdr:row>
      <xdr:rowOff>0</xdr:rowOff>
    </xdr:from>
    <xdr:to>
      <xdr:col>9</xdr:col>
      <xdr:colOff>1619250</xdr:colOff>
      <xdr:row>74</xdr:row>
      <xdr:rowOff>171450</xdr:rowOff>
    </xdr:to>
    <xdr:pic>
      <xdr:nvPicPr>
        <xdr:cNvPr id="14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48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74</xdr:row>
      <xdr:rowOff>0</xdr:rowOff>
    </xdr:from>
    <xdr:to>
      <xdr:col>9</xdr:col>
      <xdr:colOff>1409700</xdr:colOff>
      <xdr:row>74</xdr:row>
      <xdr:rowOff>171450</xdr:rowOff>
    </xdr:to>
    <xdr:pic>
      <xdr:nvPicPr>
        <xdr:cNvPr id="14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48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74</xdr:row>
      <xdr:rowOff>0</xdr:rowOff>
    </xdr:from>
    <xdr:to>
      <xdr:col>9</xdr:col>
      <xdr:colOff>1619250</xdr:colOff>
      <xdr:row>74</xdr:row>
      <xdr:rowOff>171450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1848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74</xdr:row>
      <xdr:rowOff>0</xdr:rowOff>
    </xdr:from>
    <xdr:to>
      <xdr:col>9</xdr:col>
      <xdr:colOff>1409700</xdr:colOff>
      <xdr:row>74</xdr:row>
      <xdr:rowOff>171450</xdr:rowOff>
    </xdr:to>
    <xdr:pic>
      <xdr:nvPicPr>
        <xdr:cNvPr id="15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184861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84</xdr:row>
      <xdr:rowOff>171450</xdr:rowOff>
    </xdr:to>
    <xdr:pic>
      <xdr:nvPicPr>
        <xdr:cNvPr id="15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22124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84</xdr:row>
      <xdr:rowOff>171450</xdr:rowOff>
    </xdr:to>
    <xdr:pic>
      <xdr:nvPicPr>
        <xdr:cNvPr id="15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22124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84</xdr:row>
      <xdr:rowOff>171450</xdr:rowOff>
    </xdr:to>
    <xdr:pic>
      <xdr:nvPicPr>
        <xdr:cNvPr id="15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22124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84</xdr:row>
      <xdr:rowOff>171450</xdr:rowOff>
    </xdr:to>
    <xdr:pic>
      <xdr:nvPicPr>
        <xdr:cNvPr id="15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22124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84</xdr:row>
      <xdr:rowOff>171450</xdr:rowOff>
    </xdr:to>
    <xdr:pic>
      <xdr:nvPicPr>
        <xdr:cNvPr id="15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22124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84</xdr:row>
      <xdr:rowOff>171450</xdr:rowOff>
    </xdr:to>
    <xdr:pic>
      <xdr:nvPicPr>
        <xdr:cNvPr id="15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22124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84</xdr:row>
      <xdr:rowOff>171450</xdr:rowOff>
    </xdr:to>
    <xdr:pic>
      <xdr:nvPicPr>
        <xdr:cNvPr id="15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96825" y="22124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84</xdr:row>
      <xdr:rowOff>171450</xdr:rowOff>
    </xdr:to>
    <xdr:pic>
      <xdr:nvPicPr>
        <xdr:cNvPr id="15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87275" y="221246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26</xdr:row>
      <xdr:rowOff>0</xdr:rowOff>
    </xdr:from>
    <xdr:to>
      <xdr:col>8</xdr:col>
      <xdr:colOff>609600</xdr:colOff>
      <xdr:row>26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53225" y="584835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184785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49100" y="584835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182880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39550" y="584835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46</xdr:row>
      <xdr:rowOff>0</xdr:rowOff>
    </xdr:from>
    <xdr:to>
      <xdr:col>9</xdr:col>
      <xdr:colOff>1085850</xdr:colOff>
      <xdr:row>47</xdr:row>
      <xdr:rowOff>57150</xdr:rowOff>
    </xdr:to>
    <xdr:pic>
      <xdr:nvPicPr>
        <xdr:cNvPr id="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185926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49100" y="58483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39550" y="58483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26</xdr:row>
      <xdr:rowOff>0</xdr:rowOff>
    </xdr:from>
    <xdr:to>
      <xdr:col>9</xdr:col>
      <xdr:colOff>1970930</xdr:colOff>
      <xdr:row>26</xdr:row>
      <xdr:rowOff>123825</xdr:rowOff>
    </xdr:to>
    <xdr:pic>
      <xdr:nvPicPr>
        <xdr:cNvPr id="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92000" y="5848350"/>
          <a:ext cx="8255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48</xdr:row>
      <xdr:rowOff>0</xdr:rowOff>
    </xdr:from>
    <xdr:to>
      <xdr:col>9</xdr:col>
      <xdr:colOff>1085850</xdr:colOff>
      <xdr:row>49</xdr:row>
      <xdr:rowOff>95250</xdr:rowOff>
    </xdr:to>
    <xdr:pic>
      <xdr:nvPicPr>
        <xdr:cNvPr id="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246886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72</xdr:row>
      <xdr:rowOff>0</xdr:rowOff>
    </xdr:from>
    <xdr:to>
      <xdr:col>9</xdr:col>
      <xdr:colOff>1085850</xdr:colOff>
      <xdr:row>73</xdr:row>
      <xdr:rowOff>95250</xdr:rowOff>
    </xdr:to>
    <xdr:pic>
      <xdr:nvPicPr>
        <xdr:cNvPr id="1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959356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84</xdr:row>
      <xdr:rowOff>0</xdr:rowOff>
    </xdr:from>
    <xdr:to>
      <xdr:col>9</xdr:col>
      <xdr:colOff>1085850</xdr:colOff>
      <xdr:row>85</xdr:row>
      <xdr:rowOff>171450</xdr:rowOff>
    </xdr:to>
    <xdr:pic>
      <xdr:nvPicPr>
        <xdr:cNvPr id="1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48916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86</xdr:row>
      <xdr:rowOff>0</xdr:rowOff>
    </xdr:from>
    <xdr:to>
      <xdr:col>9</xdr:col>
      <xdr:colOff>1085850</xdr:colOff>
      <xdr:row>87</xdr:row>
      <xdr:rowOff>95250</xdr:rowOff>
    </xdr:to>
    <xdr:pic>
      <xdr:nvPicPr>
        <xdr:cNvPr id="1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90826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88</xdr:row>
      <xdr:rowOff>0</xdr:rowOff>
    </xdr:from>
    <xdr:to>
      <xdr:col>9</xdr:col>
      <xdr:colOff>1085850</xdr:colOff>
      <xdr:row>89</xdr:row>
      <xdr:rowOff>95250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32736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54</xdr:row>
      <xdr:rowOff>0</xdr:rowOff>
    </xdr:from>
    <xdr:to>
      <xdr:col>9</xdr:col>
      <xdr:colOff>1085850</xdr:colOff>
      <xdr:row>56</xdr:row>
      <xdr:rowOff>57150</xdr:rowOff>
    </xdr:to>
    <xdr:pic>
      <xdr:nvPicPr>
        <xdr:cNvPr id="1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42976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50</xdr:row>
      <xdr:rowOff>0</xdr:rowOff>
    </xdr:from>
    <xdr:to>
      <xdr:col>9</xdr:col>
      <xdr:colOff>1085850</xdr:colOff>
      <xdr:row>52</xdr:row>
      <xdr:rowOff>152400</xdr:rowOff>
    </xdr:to>
    <xdr:pic>
      <xdr:nvPicPr>
        <xdr:cNvPr id="1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307846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52</xdr:row>
      <xdr:rowOff>0</xdr:rowOff>
    </xdr:from>
    <xdr:to>
      <xdr:col>9</xdr:col>
      <xdr:colOff>1085850</xdr:colOff>
      <xdr:row>53</xdr:row>
      <xdr:rowOff>276225</xdr:rowOff>
    </xdr:to>
    <xdr:pic>
      <xdr:nvPicPr>
        <xdr:cNvPr id="1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368806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54</xdr:row>
      <xdr:rowOff>0</xdr:rowOff>
    </xdr:from>
    <xdr:to>
      <xdr:col>9</xdr:col>
      <xdr:colOff>1085850</xdr:colOff>
      <xdr:row>56</xdr:row>
      <xdr:rowOff>57150</xdr:rowOff>
    </xdr:to>
    <xdr:pic>
      <xdr:nvPicPr>
        <xdr:cNvPr id="1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42976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68</xdr:row>
      <xdr:rowOff>0</xdr:rowOff>
    </xdr:from>
    <xdr:to>
      <xdr:col>9</xdr:col>
      <xdr:colOff>1085850</xdr:colOff>
      <xdr:row>71</xdr:row>
      <xdr:rowOff>209550</xdr:rowOff>
    </xdr:to>
    <xdr:pic>
      <xdr:nvPicPr>
        <xdr:cNvPr id="1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8469610"/>
          <a:ext cx="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68</xdr:row>
      <xdr:rowOff>0</xdr:rowOff>
    </xdr:from>
    <xdr:to>
      <xdr:col>9</xdr:col>
      <xdr:colOff>1085850</xdr:colOff>
      <xdr:row>71</xdr:row>
      <xdr:rowOff>209550</xdr:rowOff>
    </xdr:to>
    <xdr:pic>
      <xdr:nvPicPr>
        <xdr:cNvPr id="1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8469610"/>
          <a:ext cx="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69</xdr:row>
      <xdr:rowOff>0</xdr:rowOff>
    </xdr:from>
    <xdr:to>
      <xdr:col>9</xdr:col>
      <xdr:colOff>1085850</xdr:colOff>
      <xdr:row>74</xdr:row>
      <xdr:rowOff>0</xdr:rowOff>
    </xdr:to>
    <xdr:pic>
      <xdr:nvPicPr>
        <xdr:cNvPr id="2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8679160"/>
          <a:ext cx="0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69</xdr:row>
      <xdr:rowOff>0</xdr:rowOff>
    </xdr:from>
    <xdr:to>
      <xdr:col>9</xdr:col>
      <xdr:colOff>1085850</xdr:colOff>
      <xdr:row>74</xdr:row>
      <xdr:rowOff>0</xdr:rowOff>
    </xdr:to>
    <xdr:pic>
      <xdr:nvPicPr>
        <xdr:cNvPr id="2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8679160"/>
          <a:ext cx="0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71</xdr:row>
      <xdr:rowOff>0</xdr:rowOff>
    </xdr:from>
    <xdr:to>
      <xdr:col>9</xdr:col>
      <xdr:colOff>1085850</xdr:colOff>
      <xdr:row>73</xdr:row>
      <xdr:rowOff>0</xdr:rowOff>
    </xdr:to>
    <xdr:pic>
      <xdr:nvPicPr>
        <xdr:cNvPr id="2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928876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74</xdr:row>
      <xdr:rowOff>0</xdr:rowOff>
    </xdr:from>
    <xdr:to>
      <xdr:col>9</xdr:col>
      <xdr:colOff>1085850</xdr:colOff>
      <xdr:row>77</xdr:row>
      <xdr:rowOff>0</xdr:rowOff>
    </xdr:to>
    <xdr:pic>
      <xdr:nvPicPr>
        <xdr:cNvPr id="2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010791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76</xdr:row>
      <xdr:rowOff>0</xdr:rowOff>
    </xdr:from>
    <xdr:to>
      <xdr:col>9</xdr:col>
      <xdr:colOff>1085850</xdr:colOff>
      <xdr:row>78</xdr:row>
      <xdr:rowOff>152400</xdr:rowOff>
    </xdr:to>
    <xdr:pic>
      <xdr:nvPicPr>
        <xdr:cNvPr id="2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062226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78</xdr:row>
      <xdr:rowOff>0</xdr:rowOff>
    </xdr:from>
    <xdr:to>
      <xdr:col>9</xdr:col>
      <xdr:colOff>1085850</xdr:colOff>
      <xdr:row>79</xdr:row>
      <xdr:rowOff>276225</xdr:rowOff>
    </xdr:to>
    <xdr:pic>
      <xdr:nvPicPr>
        <xdr:cNvPr id="2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104136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80</xdr:row>
      <xdr:rowOff>0</xdr:rowOff>
    </xdr:from>
    <xdr:to>
      <xdr:col>9</xdr:col>
      <xdr:colOff>1085850</xdr:colOff>
      <xdr:row>83</xdr:row>
      <xdr:rowOff>0</xdr:rowOff>
    </xdr:to>
    <xdr:pic>
      <xdr:nvPicPr>
        <xdr:cNvPr id="2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155571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82</xdr:row>
      <xdr:rowOff>0</xdr:rowOff>
    </xdr:from>
    <xdr:to>
      <xdr:col>9</xdr:col>
      <xdr:colOff>1085850</xdr:colOff>
      <xdr:row>84</xdr:row>
      <xdr:rowOff>152400</xdr:rowOff>
    </xdr:to>
    <xdr:pic>
      <xdr:nvPicPr>
        <xdr:cNvPr id="2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07006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84</xdr:row>
      <xdr:rowOff>0</xdr:rowOff>
    </xdr:from>
    <xdr:to>
      <xdr:col>9</xdr:col>
      <xdr:colOff>1085850</xdr:colOff>
      <xdr:row>86</xdr:row>
      <xdr:rowOff>85725</xdr:rowOff>
    </xdr:to>
    <xdr:pic>
      <xdr:nvPicPr>
        <xdr:cNvPr id="2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48916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86</xdr:row>
      <xdr:rowOff>0</xdr:rowOff>
    </xdr:from>
    <xdr:to>
      <xdr:col>9</xdr:col>
      <xdr:colOff>1085850</xdr:colOff>
      <xdr:row>89</xdr:row>
      <xdr:rowOff>0</xdr:rowOff>
    </xdr:to>
    <xdr:pic>
      <xdr:nvPicPr>
        <xdr:cNvPr id="2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908260"/>
          <a:ext cx="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88</xdr:row>
      <xdr:rowOff>0</xdr:rowOff>
    </xdr:from>
    <xdr:to>
      <xdr:col>9</xdr:col>
      <xdr:colOff>1085850</xdr:colOff>
      <xdr:row>91</xdr:row>
      <xdr:rowOff>76200</xdr:rowOff>
    </xdr:to>
    <xdr:pic>
      <xdr:nvPicPr>
        <xdr:cNvPr id="3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327360"/>
          <a:ext cx="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75</xdr:row>
      <xdr:rowOff>0</xdr:rowOff>
    </xdr:from>
    <xdr:to>
      <xdr:col>9</xdr:col>
      <xdr:colOff>1085850</xdr:colOff>
      <xdr:row>77</xdr:row>
      <xdr:rowOff>0</xdr:rowOff>
    </xdr:to>
    <xdr:pic>
      <xdr:nvPicPr>
        <xdr:cNvPr id="3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041271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74</xdr:row>
      <xdr:rowOff>0</xdr:rowOff>
    </xdr:from>
    <xdr:to>
      <xdr:col>9</xdr:col>
      <xdr:colOff>1085850</xdr:colOff>
      <xdr:row>76</xdr:row>
      <xdr:rowOff>85725</xdr:rowOff>
    </xdr:to>
    <xdr:pic>
      <xdr:nvPicPr>
        <xdr:cNvPr id="3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010791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77</xdr:row>
      <xdr:rowOff>0</xdr:rowOff>
    </xdr:from>
    <xdr:to>
      <xdr:col>9</xdr:col>
      <xdr:colOff>1085850</xdr:colOff>
      <xdr:row>79</xdr:row>
      <xdr:rowOff>152400</xdr:rowOff>
    </xdr:to>
    <xdr:pic>
      <xdr:nvPicPr>
        <xdr:cNvPr id="3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083181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79</xdr:row>
      <xdr:rowOff>0</xdr:rowOff>
    </xdr:from>
    <xdr:to>
      <xdr:col>9</xdr:col>
      <xdr:colOff>1085850</xdr:colOff>
      <xdr:row>81</xdr:row>
      <xdr:rowOff>152400</xdr:rowOff>
    </xdr:to>
    <xdr:pic>
      <xdr:nvPicPr>
        <xdr:cNvPr id="3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125091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78</xdr:row>
      <xdr:rowOff>0</xdr:rowOff>
    </xdr:from>
    <xdr:to>
      <xdr:col>9</xdr:col>
      <xdr:colOff>1085850</xdr:colOff>
      <xdr:row>79</xdr:row>
      <xdr:rowOff>95250</xdr:rowOff>
    </xdr:to>
    <xdr:pic>
      <xdr:nvPicPr>
        <xdr:cNvPr id="3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104136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77</xdr:row>
      <xdr:rowOff>0</xdr:rowOff>
    </xdr:from>
    <xdr:to>
      <xdr:col>9</xdr:col>
      <xdr:colOff>1085850</xdr:colOff>
      <xdr:row>79</xdr:row>
      <xdr:rowOff>0</xdr:rowOff>
    </xdr:to>
    <xdr:pic>
      <xdr:nvPicPr>
        <xdr:cNvPr id="3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083181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80</xdr:row>
      <xdr:rowOff>0</xdr:rowOff>
    </xdr:from>
    <xdr:to>
      <xdr:col>9</xdr:col>
      <xdr:colOff>1085850</xdr:colOff>
      <xdr:row>83</xdr:row>
      <xdr:rowOff>0</xdr:rowOff>
    </xdr:to>
    <xdr:pic>
      <xdr:nvPicPr>
        <xdr:cNvPr id="3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155571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82</xdr:row>
      <xdr:rowOff>0</xdr:rowOff>
    </xdr:from>
    <xdr:to>
      <xdr:col>9</xdr:col>
      <xdr:colOff>1085850</xdr:colOff>
      <xdr:row>84</xdr:row>
      <xdr:rowOff>152400</xdr:rowOff>
    </xdr:to>
    <xdr:pic>
      <xdr:nvPicPr>
        <xdr:cNvPr id="3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07006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81</xdr:row>
      <xdr:rowOff>0</xdr:rowOff>
    </xdr:from>
    <xdr:to>
      <xdr:col>9</xdr:col>
      <xdr:colOff>1085850</xdr:colOff>
      <xdr:row>83</xdr:row>
      <xdr:rowOff>0</xdr:rowOff>
    </xdr:to>
    <xdr:pic>
      <xdr:nvPicPr>
        <xdr:cNvPr id="3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186051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80</xdr:row>
      <xdr:rowOff>0</xdr:rowOff>
    </xdr:from>
    <xdr:to>
      <xdr:col>9</xdr:col>
      <xdr:colOff>1085850</xdr:colOff>
      <xdr:row>82</xdr:row>
      <xdr:rowOff>85725</xdr:rowOff>
    </xdr:to>
    <xdr:pic>
      <xdr:nvPicPr>
        <xdr:cNvPr id="4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155571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83</xdr:row>
      <xdr:rowOff>0</xdr:rowOff>
    </xdr:from>
    <xdr:to>
      <xdr:col>9</xdr:col>
      <xdr:colOff>1085850</xdr:colOff>
      <xdr:row>85</xdr:row>
      <xdr:rowOff>85725</xdr:rowOff>
    </xdr:to>
    <xdr:pic>
      <xdr:nvPicPr>
        <xdr:cNvPr id="4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27961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83</xdr:row>
      <xdr:rowOff>0</xdr:rowOff>
    </xdr:from>
    <xdr:to>
      <xdr:col>9</xdr:col>
      <xdr:colOff>1085850</xdr:colOff>
      <xdr:row>86</xdr:row>
      <xdr:rowOff>0</xdr:rowOff>
    </xdr:to>
    <xdr:pic>
      <xdr:nvPicPr>
        <xdr:cNvPr id="4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279610"/>
          <a:ext cx="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85</xdr:row>
      <xdr:rowOff>0</xdr:rowOff>
    </xdr:from>
    <xdr:to>
      <xdr:col>9</xdr:col>
      <xdr:colOff>1085850</xdr:colOff>
      <xdr:row>87</xdr:row>
      <xdr:rowOff>152400</xdr:rowOff>
    </xdr:to>
    <xdr:pic>
      <xdr:nvPicPr>
        <xdr:cNvPr id="4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69871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83</xdr:row>
      <xdr:rowOff>0</xdr:rowOff>
    </xdr:from>
    <xdr:to>
      <xdr:col>9</xdr:col>
      <xdr:colOff>1085850</xdr:colOff>
      <xdr:row>86</xdr:row>
      <xdr:rowOff>0</xdr:rowOff>
    </xdr:to>
    <xdr:pic>
      <xdr:nvPicPr>
        <xdr:cNvPr id="4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279610"/>
          <a:ext cx="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85</xdr:row>
      <xdr:rowOff>0</xdr:rowOff>
    </xdr:from>
    <xdr:to>
      <xdr:col>9</xdr:col>
      <xdr:colOff>1085850</xdr:colOff>
      <xdr:row>87</xdr:row>
      <xdr:rowOff>152400</xdr:rowOff>
    </xdr:to>
    <xdr:pic>
      <xdr:nvPicPr>
        <xdr:cNvPr id="4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69871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84</xdr:row>
      <xdr:rowOff>0</xdr:rowOff>
    </xdr:from>
    <xdr:to>
      <xdr:col>9</xdr:col>
      <xdr:colOff>1085850</xdr:colOff>
      <xdr:row>86</xdr:row>
      <xdr:rowOff>0</xdr:rowOff>
    </xdr:to>
    <xdr:pic>
      <xdr:nvPicPr>
        <xdr:cNvPr id="4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48916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83</xdr:row>
      <xdr:rowOff>0</xdr:rowOff>
    </xdr:from>
    <xdr:to>
      <xdr:col>9</xdr:col>
      <xdr:colOff>1085850</xdr:colOff>
      <xdr:row>85</xdr:row>
      <xdr:rowOff>85725</xdr:rowOff>
    </xdr:to>
    <xdr:pic>
      <xdr:nvPicPr>
        <xdr:cNvPr id="4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27961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86</xdr:row>
      <xdr:rowOff>0</xdr:rowOff>
    </xdr:from>
    <xdr:to>
      <xdr:col>9</xdr:col>
      <xdr:colOff>1085850</xdr:colOff>
      <xdr:row>88</xdr:row>
      <xdr:rowOff>85725</xdr:rowOff>
    </xdr:to>
    <xdr:pic>
      <xdr:nvPicPr>
        <xdr:cNvPr id="4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90826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86</xdr:row>
      <xdr:rowOff>0</xdr:rowOff>
    </xdr:from>
    <xdr:to>
      <xdr:col>9</xdr:col>
      <xdr:colOff>1085850</xdr:colOff>
      <xdr:row>89</xdr:row>
      <xdr:rowOff>0</xdr:rowOff>
    </xdr:to>
    <xdr:pic>
      <xdr:nvPicPr>
        <xdr:cNvPr id="4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908260"/>
          <a:ext cx="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88</xdr:row>
      <xdr:rowOff>0</xdr:rowOff>
    </xdr:from>
    <xdr:to>
      <xdr:col>9</xdr:col>
      <xdr:colOff>1085850</xdr:colOff>
      <xdr:row>91</xdr:row>
      <xdr:rowOff>76200</xdr:rowOff>
    </xdr:to>
    <xdr:pic>
      <xdr:nvPicPr>
        <xdr:cNvPr id="5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327360"/>
          <a:ext cx="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86</xdr:row>
      <xdr:rowOff>0</xdr:rowOff>
    </xdr:from>
    <xdr:to>
      <xdr:col>9</xdr:col>
      <xdr:colOff>1085850</xdr:colOff>
      <xdr:row>89</xdr:row>
      <xdr:rowOff>0</xdr:rowOff>
    </xdr:to>
    <xdr:pic>
      <xdr:nvPicPr>
        <xdr:cNvPr id="5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908260"/>
          <a:ext cx="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88</xdr:row>
      <xdr:rowOff>0</xdr:rowOff>
    </xdr:from>
    <xdr:to>
      <xdr:col>9</xdr:col>
      <xdr:colOff>1085850</xdr:colOff>
      <xdr:row>91</xdr:row>
      <xdr:rowOff>76200</xdr:rowOff>
    </xdr:to>
    <xdr:pic>
      <xdr:nvPicPr>
        <xdr:cNvPr id="5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327360"/>
          <a:ext cx="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87</xdr:row>
      <xdr:rowOff>0</xdr:rowOff>
    </xdr:from>
    <xdr:to>
      <xdr:col>9</xdr:col>
      <xdr:colOff>1085850</xdr:colOff>
      <xdr:row>89</xdr:row>
      <xdr:rowOff>0</xdr:rowOff>
    </xdr:to>
    <xdr:pic>
      <xdr:nvPicPr>
        <xdr:cNvPr id="5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11781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86</xdr:row>
      <xdr:rowOff>0</xdr:rowOff>
    </xdr:from>
    <xdr:to>
      <xdr:col>9</xdr:col>
      <xdr:colOff>1085850</xdr:colOff>
      <xdr:row>88</xdr:row>
      <xdr:rowOff>85725</xdr:rowOff>
    </xdr:to>
    <xdr:pic>
      <xdr:nvPicPr>
        <xdr:cNvPr id="5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290826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89</xdr:row>
      <xdr:rowOff>0</xdr:rowOff>
    </xdr:from>
    <xdr:to>
      <xdr:col>9</xdr:col>
      <xdr:colOff>1085850</xdr:colOff>
      <xdr:row>91</xdr:row>
      <xdr:rowOff>200025</xdr:rowOff>
    </xdr:to>
    <xdr:pic>
      <xdr:nvPicPr>
        <xdr:cNvPr id="5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53691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89</xdr:row>
      <xdr:rowOff>0</xdr:rowOff>
    </xdr:from>
    <xdr:to>
      <xdr:col>9</xdr:col>
      <xdr:colOff>1085850</xdr:colOff>
      <xdr:row>91</xdr:row>
      <xdr:rowOff>200025</xdr:rowOff>
    </xdr:to>
    <xdr:pic>
      <xdr:nvPicPr>
        <xdr:cNvPr id="5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53691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89</xdr:row>
      <xdr:rowOff>0</xdr:rowOff>
    </xdr:from>
    <xdr:to>
      <xdr:col>9</xdr:col>
      <xdr:colOff>1085850</xdr:colOff>
      <xdr:row>91</xdr:row>
      <xdr:rowOff>19050</xdr:rowOff>
    </xdr:to>
    <xdr:pic>
      <xdr:nvPicPr>
        <xdr:cNvPr id="5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53691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91</xdr:row>
      <xdr:rowOff>0</xdr:rowOff>
    </xdr:from>
    <xdr:to>
      <xdr:col>9</xdr:col>
      <xdr:colOff>1085850</xdr:colOff>
      <xdr:row>94</xdr:row>
      <xdr:rowOff>76201</xdr:rowOff>
    </xdr:to>
    <xdr:pic>
      <xdr:nvPicPr>
        <xdr:cNvPr id="5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956010"/>
          <a:ext cx="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89</xdr:row>
      <xdr:rowOff>0</xdr:rowOff>
    </xdr:from>
    <xdr:to>
      <xdr:col>9</xdr:col>
      <xdr:colOff>1085850</xdr:colOff>
      <xdr:row>92</xdr:row>
      <xdr:rowOff>76200</xdr:rowOff>
    </xdr:to>
    <xdr:pic>
      <xdr:nvPicPr>
        <xdr:cNvPr id="5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536910"/>
          <a:ext cx="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91</xdr:row>
      <xdr:rowOff>0</xdr:rowOff>
    </xdr:from>
    <xdr:to>
      <xdr:col>9</xdr:col>
      <xdr:colOff>1085850</xdr:colOff>
      <xdr:row>95</xdr:row>
      <xdr:rowOff>133350</xdr:rowOff>
    </xdr:to>
    <xdr:pic>
      <xdr:nvPicPr>
        <xdr:cNvPr id="6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956010"/>
          <a:ext cx="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89</xdr:row>
      <xdr:rowOff>0</xdr:rowOff>
    </xdr:from>
    <xdr:to>
      <xdr:col>9</xdr:col>
      <xdr:colOff>1085850</xdr:colOff>
      <xdr:row>91</xdr:row>
      <xdr:rowOff>200025</xdr:rowOff>
    </xdr:to>
    <xdr:pic>
      <xdr:nvPicPr>
        <xdr:cNvPr id="6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53691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89</xdr:row>
      <xdr:rowOff>0</xdr:rowOff>
    </xdr:from>
    <xdr:to>
      <xdr:col>9</xdr:col>
      <xdr:colOff>1085850</xdr:colOff>
      <xdr:row>92</xdr:row>
      <xdr:rowOff>76200</xdr:rowOff>
    </xdr:to>
    <xdr:pic>
      <xdr:nvPicPr>
        <xdr:cNvPr id="6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536910"/>
          <a:ext cx="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91</xdr:row>
      <xdr:rowOff>0</xdr:rowOff>
    </xdr:from>
    <xdr:to>
      <xdr:col>9</xdr:col>
      <xdr:colOff>1085850</xdr:colOff>
      <xdr:row>95</xdr:row>
      <xdr:rowOff>133350</xdr:rowOff>
    </xdr:to>
    <xdr:pic>
      <xdr:nvPicPr>
        <xdr:cNvPr id="6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956010"/>
          <a:ext cx="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89</xdr:row>
      <xdr:rowOff>0</xdr:rowOff>
    </xdr:from>
    <xdr:to>
      <xdr:col>9</xdr:col>
      <xdr:colOff>1085850</xdr:colOff>
      <xdr:row>92</xdr:row>
      <xdr:rowOff>76200</xdr:rowOff>
    </xdr:to>
    <xdr:pic>
      <xdr:nvPicPr>
        <xdr:cNvPr id="6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536910"/>
          <a:ext cx="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91</xdr:row>
      <xdr:rowOff>0</xdr:rowOff>
    </xdr:from>
    <xdr:to>
      <xdr:col>9</xdr:col>
      <xdr:colOff>1085850</xdr:colOff>
      <xdr:row>95</xdr:row>
      <xdr:rowOff>133350</xdr:rowOff>
    </xdr:to>
    <xdr:pic>
      <xdr:nvPicPr>
        <xdr:cNvPr id="6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956010"/>
          <a:ext cx="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90</xdr:row>
      <xdr:rowOff>0</xdr:rowOff>
    </xdr:from>
    <xdr:to>
      <xdr:col>9</xdr:col>
      <xdr:colOff>1085850</xdr:colOff>
      <xdr:row>92</xdr:row>
      <xdr:rowOff>0</xdr:rowOff>
    </xdr:to>
    <xdr:pic>
      <xdr:nvPicPr>
        <xdr:cNvPr id="6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74646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89</xdr:row>
      <xdr:rowOff>0</xdr:rowOff>
    </xdr:from>
    <xdr:to>
      <xdr:col>9</xdr:col>
      <xdr:colOff>1085850</xdr:colOff>
      <xdr:row>91</xdr:row>
      <xdr:rowOff>200025</xdr:rowOff>
    </xdr:to>
    <xdr:pic>
      <xdr:nvPicPr>
        <xdr:cNvPr id="6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353691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92</xdr:row>
      <xdr:rowOff>0</xdr:rowOff>
    </xdr:from>
    <xdr:to>
      <xdr:col>9</xdr:col>
      <xdr:colOff>1085850</xdr:colOff>
      <xdr:row>95</xdr:row>
      <xdr:rowOff>76200</xdr:rowOff>
    </xdr:to>
    <xdr:pic>
      <xdr:nvPicPr>
        <xdr:cNvPr id="6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165560"/>
          <a:ext cx="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92</xdr:row>
      <xdr:rowOff>0</xdr:rowOff>
    </xdr:from>
    <xdr:to>
      <xdr:col>9</xdr:col>
      <xdr:colOff>1085850</xdr:colOff>
      <xdr:row>95</xdr:row>
      <xdr:rowOff>76200</xdr:rowOff>
    </xdr:to>
    <xdr:pic>
      <xdr:nvPicPr>
        <xdr:cNvPr id="6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165560"/>
          <a:ext cx="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92</xdr:row>
      <xdr:rowOff>0</xdr:rowOff>
    </xdr:from>
    <xdr:to>
      <xdr:col>9</xdr:col>
      <xdr:colOff>1085850</xdr:colOff>
      <xdr:row>94</xdr:row>
      <xdr:rowOff>19050</xdr:rowOff>
    </xdr:to>
    <xdr:pic>
      <xdr:nvPicPr>
        <xdr:cNvPr id="7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16556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94</xdr:row>
      <xdr:rowOff>0</xdr:rowOff>
    </xdr:from>
    <xdr:to>
      <xdr:col>9</xdr:col>
      <xdr:colOff>1085850</xdr:colOff>
      <xdr:row>95</xdr:row>
      <xdr:rowOff>95251</xdr:rowOff>
    </xdr:to>
    <xdr:pic>
      <xdr:nvPicPr>
        <xdr:cNvPr id="7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58466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92</xdr:row>
      <xdr:rowOff>0</xdr:rowOff>
    </xdr:from>
    <xdr:to>
      <xdr:col>9</xdr:col>
      <xdr:colOff>1085850</xdr:colOff>
      <xdr:row>95</xdr:row>
      <xdr:rowOff>76200</xdr:rowOff>
    </xdr:to>
    <xdr:pic>
      <xdr:nvPicPr>
        <xdr:cNvPr id="7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165560"/>
          <a:ext cx="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94</xdr:row>
      <xdr:rowOff>0</xdr:rowOff>
    </xdr:from>
    <xdr:to>
      <xdr:col>9</xdr:col>
      <xdr:colOff>1085850</xdr:colOff>
      <xdr:row>97</xdr:row>
      <xdr:rowOff>47625</xdr:rowOff>
    </xdr:to>
    <xdr:pic>
      <xdr:nvPicPr>
        <xdr:cNvPr id="7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584660"/>
          <a:ext cx="0" cy="783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92</xdr:row>
      <xdr:rowOff>0</xdr:rowOff>
    </xdr:from>
    <xdr:to>
      <xdr:col>9</xdr:col>
      <xdr:colOff>1085850</xdr:colOff>
      <xdr:row>94</xdr:row>
      <xdr:rowOff>200025</xdr:rowOff>
    </xdr:to>
    <xdr:pic>
      <xdr:nvPicPr>
        <xdr:cNvPr id="7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16556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92</xdr:row>
      <xdr:rowOff>0</xdr:rowOff>
    </xdr:from>
    <xdr:to>
      <xdr:col>9</xdr:col>
      <xdr:colOff>1085850</xdr:colOff>
      <xdr:row>95</xdr:row>
      <xdr:rowOff>76200</xdr:rowOff>
    </xdr:to>
    <xdr:pic>
      <xdr:nvPicPr>
        <xdr:cNvPr id="7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165560"/>
          <a:ext cx="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94</xdr:row>
      <xdr:rowOff>0</xdr:rowOff>
    </xdr:from>
    <xdr:to>
      <xdr:col>9</xdr:col>
      <xdr:colOff>1085850</xdr:colOff>
      <xdr:row>97</xdr:row>
      <xdr:rowOff>47625</xdr:rowOff>
    </xdr:to>
    <xdr:pic>
      <xdr:nvPicPr>
        <xdr:cNvPr id="7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584660"/>
          <a:ext cx="0" cy="783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92</xdr:row>
      <xdr:rowOff>0</xdr:rowOff>
    </xdr:from>
    <xdr:to>
      <xdr:col>9</xdr:col>
      <xdr:colOff>1085850</xdr:colOff>
      <xdr:row>95</xdr:row>
      <xdr:rowOff>76200</xdr:rowOff>
    </xdr:to>
    <xdr:pic>
      <xdr:nvPicPr>
        <xdr:cNvPr id="7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165560"/>
          <a:ext cx="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94</xdr:row>
      <xdr:rowOff>0</xdr:rowOff>
    </xdr:from>
    <xdr:to>
      <xdr:col>9</xdr:col>
      <xdr:colOff>1085850</xdr:colOff>
      <xdr:row>97</xdr:row>
      <xdr:rowOff>47625</xdr:rowOff>
    </xdr:to>
    <xdr:pic>
      <xdr:nvPicPr>
        <xdr:cNvPr id="7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584660"/>
          <a:ext cx="0" cy="783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93</xdr:row>
      <xdr:rowOff>0</xdr:rowOff>
    </xdr:from>
    <xdr:to>
      <xdr:col>9</xdr:col>
      <xdr:colOff>1085850</xdr:colOff>
      <xdr:row>94</xdr:row>
      <xdr:rowOff>209550</xdr:rowOff>
    </xdr:to>
    <xdr:pic>
      <xdr:nvPicPr>
        <xdr:cNvPr id="7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37511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92</xdr:row>
      <xdr:rowOff>0</xdr:rowOff>
    </xdr:from>
    <xdr:to>
      <xdr:col>9</xdr:col>
      <xdr:colOff>1085850</xdr:colOff>
      <xdr:row>94</xdr:row>
      <xdr:rowOff>200025</xdr:rowOff>
    </xdr:to>
    <xdr:pic>
      <xdr:nvPicPr>
        <xdr:cNvPr id="8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16556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97</xdr:row>
      <xdr:rowOff>152400</xdr:rowOff>
    </xdr:to>
    <xdr:pic>
      <xdr:nvPicPr>
        <xdr:cNvPr id="8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583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97</xdr:row>
      <xdr:rowOff>152400</xdr:rowOff>
    </xdr:to>
    <xdr:pic>
      <xdr:nvPicPr>
        <xdr:cNvPr id="8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583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96</xdr:row>
      <xdr:rowOff>209550</xdr:rowOff>
    </xdr:to>
    <xdr:pic>
      <xdr:nvPicPr>
        <xdr:cNvPr id="8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97</xdr:row>
      <xdr:rowOff>152400</xdr:rowOff>
    </xdr:to>
    <xdr:pic>
      <xdr:nvPicPr>
        <xdr:cNvPr id="8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583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97</xdr:row>
      <xdr:rowOff>152400</xdr:rowOff>
    </xdr:to>
    <xdr:pic>
      <xdr:nvPicPr>
        <xdr:cNvPr id="8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583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98</xdr:row>
      <xdr:rowOff>190500</xdr:rowOff>
    </xdr:to>
    <xdr:pic>
      <xdr:nvPicPr>
        <xdr:cNvPr id="8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926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98</xdr:row>
      <xdr:rowOff>190500</xdr:rowOff>
    </xdr:to>
    <xdr:pic>
      <xdr:nvPicPr>
        <xdr:cNvPr id="8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926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96</xdr:row>
      <xdr:rowOff>209550</xdr:rowOff>
    </xdr:to>
    <xdr:pic>
      <xdr:nvPicPr>
        <xdr:cNvPr id="8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97</xdr:row>
      <xdr:rowOff>0</xdr:rowOff>
    </xdr:from>
    <xdr:to>
      <xdr:col>9</xdr:col>
      <xdr:colOff>1085850</xdr:colOff>
      <xdr:row>99</xdr:row>
      <xdr:rowOff>114301</xdr:rowOff>
    </xdr:to>
    <xdr:pic>
      <xdr:nvPicPr>
        <xdr:cNvPr id="8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320625"/>
          <a:ext cx="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98</xdr:row>
      <xdr:rowOff>190500</xdr:rowOff>
    </xdr:to>
    <xdr:pic>
      <xdr:nvPicPr>
        <xdr:cNvPr id="9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926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97</xdr:row>
      <xdr:rowOff>0</xdr:rowOff>
    </xdr:from>
    <xdr:to>
      <xdr:col>9</xdr:col>
      <xdr:colOff>1085850</xdr:colOff>
      <xdr:row>100</xdr:row>
      <xdr:rowOff>123825</xdr:rowOff>
    </xdr:to>
    <xdr:pic>
      <xdr:nvPicPr>
        <xdr:cNvPr id="9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320625"/>
          <a:ext cx="0" cy="974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97</xdr:row>
      <xdr:rowOff>152400</xdr:rowOff>
    </xdr:to>
    <xdr:pic>
      <xdr:nvPicPr>
        <xdr:cNvPr id="9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583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98</xdr:row>
      <xdr:rowOff>190500</xdr:rowOff>
    </xdr:to>
    <xdr:pic>
      <xdr:nvPicPr>
        <xdr:cNvPr id="9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926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97</xdr:row>
      <xdr:rowOff>0</xdr:rowOff>
    </xdr:from>
    <xdr:to>
      <xdr:col>9</xdr:col>
      <xdr:colOff>1085850</xdr:colOff>
      <xdr:row>100</xdr:row>
      <xdr:rowOff>123825</xdr:rowOff>
    </xdr:to>
    <xdr:pic>
      <xdr:nvPicPr>
        <xdr:cNvPr id="9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320625"/>
          <a:ext cx="0" cy="974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98</xdr:row>
      <xdr:rowOff>190500</xdr:rowOff>
    </xdr:to>
    <xdr:pic>
      <xdr:nvPicPr>
        <xdr:cNvPr id="9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926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97</xdr:row>
      <xdr:rowOff>0</xdr:rowOff>
    </xdr:from>
    <xdr:to>
      <xdr:col>9</xdr:col>
      <xdr:colOff>1085850</xdr:colOff>
      <xdr:row>100</xdr:row>
      <xdr:rowOff>123825</xdr:rowOff>
    </xdr:to>
    <xdr:pic>
      <xdr:nvPicPr>
        <xdr:cNvPr id="9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320625"/>
          <a:ext cx="0" cy="974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96</xdr:row>
      <xdr:rowOff>0</xdr:rowOff>
    </xdr:from>
    <xdr:to>
      <xdr:col>9</xdr:col>
      <xdr:colOff>1085850</xdr:colOff>
      <xdr:row>98</xdr:row>
      <xdr:rowOff>19050</xdr:rowOff>
    </xdr:to>
    <xdr:pic>
      <xdr:nvPicPr>
        <xdr:cNvPr id="9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099010"/>
          <a:ext cx="0" cy="545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95</xdr:row>
      <xdr:rowOff>0</xdr:rowOff>
    </xdr:from>
    <xdr:to>
      <xdr:col>9</xdr:col>
      <xdr:colOff>1085850</xdr:colOff>
      <xdr:row>97</xdr:row>
      <xdr:rowOff>152400</xdr:rowOff>
    </xdr:to>
    <xdr:pic>
      <xdr:nvPicPr>
        <xdr:cNvPr id="9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4889460"/>
          <a:ext cx="0" cy="583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99</xdr:row>
      <xdr:rowOff>238125</xdr:rowOff>
    </xdr:to>
    <xdr:pic>
      <xdr:nvPicPr>
        <xdr:cNvPr id="9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99</xdr:row>
      <xdr:rowOff>238125</xdr:rowOff>
    </xdr:to>
    <xdr:pic>
      <xdr:nvPicPr>
        <xdr:cNvPr id="10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99</xdr:row>
      <xdr:rowOff>238125</xdr:rowOff>
    </xdr:to>
    <xdr:pic>
      <xdr:nvPicPr>
        <xdr:cNvPr id="10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99</xdr:row>
      <xdr:rowOff>95250</xdr:rowOff>
    </xdr:to>
    <xdr:pic>
      <xdr:nvPicPr>
        <xdr:cNvPr id="10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99</xdr:row>
      <xdr:rowOff>238125</xdr:rowOff>
    </xdr:to>
    <xdr:pic>
      <xdr:nvPicPr>
        <xdr:cNvPr id="10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99</xdr:row>
      <xdr:rowOff>238125</xdr:rowOff>
    </xdr:to>
    <xdr:pic>
      <xdr:nvPicPr>
        <xdr:cNvPr id="10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101</xdr:row>
      <xdr:rowOff>104775</xdr:rowOff>
    </xdr:to>
    <xdr:pic>
      <xdr:nvPicPr>
        <xdr:cNvPr id="10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955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101</xdr:row>
      <xdr:rowOff>104775</xdr:rowOff>
    </xdr:to>
    <xdr:pic>
      <xdr:nvPicPr>
        <xdr:cNvPr id="10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955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99</xdr:row>
      <xdr:rowOff>95250</xdr:rowOff>
    </xdr:to>
    <xdr:pic>
      <xdr:nvPicPr>
        <xdr:cNvPr id="10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100</xdr:row>
      <xdr:rowOff>0</xdr:rowOff>
    </xdr:from>
    <xdr:to>
      <xdr:col>9</xdr:col>
      <xdr:colOff>1085850</xdr:colOff>
      <xdr:row>103</xdr:row>
      <xdr:rowOff>76200</xdr:rowOff>
    </xdr:to>
    <xdr:pic>
      <xdr:nvPicPr>
        <xdr:cNvPr id="10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170890"/>
          <a:ext cx="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101</xdr:row>
      <xdr:rowOff>104775</xdr:rowOff>
    </xdr:to>
    <xdr:pic>
      <xdr:nvPicPr>
        <xdr:cNvPr id="10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955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99</xdr:row>
      <xdr:rowOff>238125</xdr:rowOff>
    </xdr:to>
    <xdr:pic>
      <xdr:nvPicPr>
        <xdr:cNvPr id="11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101</xdr:row>
      <xdr:rowOff>104775</xdr:rowOff>
    </xdr:to>
    <xdr:pic>
      <xdr:nvPicPr>
        <xdr:cNvPr id="11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955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101</xdr:row>
      <xdr:rowOff>104775</xdr:rowOff>
    </xdr:to>
    <xdr:pic>
      <xdr:nvPicPr>
        <xdr:cNvPr id="11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955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99</xdr:row>
      <xdr:rowOff>0</xdr:rowOff>
    </xdr:from>
    <xdr:to>
      <xdr:col>9</xdr:col>
      <xdr:colOff>1085850</xdr:colOff>
      <xdr:row>101</xdr:row>
      <xdr:rowOff>47625</xdr:rowOff>
    </xdr:to>
    <xdr:pic>
      <xdr:nvPicPr>
        <xdr:cNvPr id="1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834975"/>
          <a:ext cx="0" cy="688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98</xdr:row>
      <xdr:rowOff>0</xdr:rowOff>
    </xdr:from>
    <xdr:to>
      <xdr:col>9</xdr:col>
      <xdr:colOff>1085850</xdr:colOff>
      <xdr:row>99</xdr:row>
      <xdr:rowOff>238125</xdr:rowOff>
    </xdr:to>
    <xdr:pic>
      <xdr:nvPicPr>
        <xdr:cNvPr id="11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562542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103</xdr:row>
      <xdr:rowOff>57150</xdr:rowOff>
    </xdr:to>
    <xdr:pic>
      <xdr:nvPicPr>
        <xdr:cNvPr id="11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102</xdr:row>
      <xdr:rowOff>276225</xdr:rowOff>
    </xdr:to>
    <xdr:pic>
      <xdr:nvPicPr>
        <xdr:cNvPr id="11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102</xdr:row>
      <xdr:rowOff>276225</xdr:rowOff>
    </xdr:to>
    <xdr:pic>
      <xdr:nvPicPr>
        <xdr:cNvPr id="11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102</xdr:row>
      <xdr:rowOff>95250</xdr:rowOff>
    </xdr:to>
    <xdr:pic>
      <xdr:nvPicPr>
        <xdr:cNvPr id="11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102</xdr:row>
      <xdr:rowOff>276225</xdr:rowOff>
    </xdr:to>
    <xdr:pic>
      <xdr:nvPicPr>
        <xdr:cNvPr id="11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102</xdr:row>
      <xdr:rowOff>276225</xdr:rowOff>
    </xdr:to>
    <xdr:pic>
      <xdr:nvPicPr>
        <xdr:cNvPr id="12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104</xdr:row>
      <xdr:rowOff>95250</xdr:rowOff>
    </xdr:to>
    <xdr:pic>
      <xdr:nvPicPr>
        <xdr:cNvPr id="12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104</xdr:row>
      <xdr:rowOff>95250</xdr:rowOff>
    </xdr:to>
    <xdr:pic>
      <xdr:nvPicPr>
        <xdr:cNvPr id="12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102</xdr:row>
      <xdr:rowOff>95250</xdr:rowOff>
    </xdr:to>
    <xdr:pic>
      <xdr:nvPicPr>
        <xdr:cNvPr id="12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103</xdr:row>
      <xdr:rowOff>0</xdr:rowOff>
    </xdr:from>
    <xdr:to>
      <xdr:col>9</xdr:col>
      <xdr:colOff>1085850</xdr:colOff>
      <xdr:row>106</xdr:row>
      <xdr:rowOff>295276</xdr:rowOff>
    </xdr:to>
    <xdr:pic>
      <xdr:nvPicPr>
        <xdr:cNvPr id="12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161490"/>
          <a:ext cx="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104</xdr:row>
      <xdr:rowOff>95250</xdr:rowOff>
    </xdr:to>
    <xdr:pic>
      <xdr:nvPicPr>
        <xdr:cNvPr id="12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102</xdr:row>
      <xdr:rowOff>276225</xdr:rowOff>
    </xdr:to>
    <xdr:pic>
      <xdr:nvPicPr>
        <xdr:cNvPr id="12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104</xdr:row>
      <xdr:rowOff>95250</xdr:rowOff>
    </xdr:to>
    <xdr:pic>
      <xdr:nvPicPr>
        <xdr:cNvPr id="12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104</xdr:row>
      <xdr:rowOff>95250</xdr:rowOff>
    </xdr:to>
    <xdr:pic>
      <xdr:nvPicPr>
        <xdr:cNvPr id="12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102</xdr:row>
      <xdr:rowOff>0</xdr:rowOff>
    </xdr:from>
    <xdr:to>
      <xdr:col>9</xdr:col>
      <xdr:colOff>1085850</xdr:colOff>
      <xdr:row>104</xdr:row>
      <xdr:rowOff>38100</xdr:rowOff>
    </xdr:to>
    <xdr:pic>
      <xdr:nvPicPr>
        <xdr:cNvPr id="12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78049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101</xdr:row>
      <xdr:rowOff>0</xdr:rowOff>
    </xdr:from>
    <xdr:to>
      <xdr:col>9</xdr:col>
      <xdr:colOff>1085850</xdr:colOff>
      <xdr:row>102</xdr:row>
      <xdr:rowOff>276225</xdr:rowOff>
    </xdr:to>
    <xdr:pic>
      <xdr:nvPicPr>
        <xdr:cNvPr id="13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647569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104</xdr:row>
      <xdr:rowOff>0</xdr:rowOff>
    </xdr:from>
    <xdr:to>
      <xdr:col>9</xdr:col>
      <xdr:colOff>1085850</xdr:colOff>
      <xdr:row>106</xdr:row>
      <xdr:rowOff>257175</xdr:rowOff>
    </xdr:to>
    <xdr:pic>
      <xdr:nvPicPr>
        <xdr:cNvPr id="13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46629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104</xdr:row>
      <xdr:rowOff>0</xdr:rowOff>
    </xdr:from>
    <xdr:to>
      <xdr:col>9</xdr:col>
      <xdr:colOff>1085850</xdr:colOff>
      <xdr:row>106</xdr:row>
      <xdr:rowOff>257175</xdr:rowOff>
    </xdr:to>
    <xdr:pic>
      <xdr:nvPicPr>
        <xdr:cNvPr id="13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46629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104</xdr:row>
      <xdr:rowOff>0</xdr:rowOff>
    </xdr:from>
    <xdr:to>
      <xdr:col>9</xdr:col>
      <xdr:colOff>1085850</xdr:colOff>
      <xdr:row>106</xdr:row>
      <xdr:rowOff>257175</xdr:rowOff>
    </xdr:to>
    <xdr:pic>
      <xdr:nvPicPr>
        <xdr:cNvPr id="13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46629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104</xdr:row>
      <xdr:rowOff>0</xdr:rowOff>
    </xdr:from>
    <xdr:to>
      <xdr:col>9</xdr:col>
      <xdr:colOff>1085850</xdr:colOff>
      <xdr:row>106</xdr:row>
      <xdr:rowOff>114300</xdr:rowOff>
    </xdr:to>
    <xdr:pic>
      <xdr:nvPicPr>
        <xdr:cNvPr id="13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46629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104</xdr:row>
      <xdr:rowOff>0</xdr:rowOff>
    </xdr:from>
    <xdr:to>
      <xdr:col>9</xdr:col>
      <xdr:colOff>1085850</xdr:colOff>
      <xdr:row>106</xdr:row>
      <xdr:rowOff>257175</xdr:rowOff>
    </xdr:to>
    <xdr:pic>
      <xdr:nvPicPr>
        <xdr:cNvPr id="13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46629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104</xdr:row>
      <xdr:rowOff>0</xdr:rowOff>
    </xdr:from>
    <xdr:to>
      <xdr:col>9</xdr:col>
      <xdr:colOff>1085850</xdr:colOff>
      <xdr:row>106</xdr:row>
      <xdr:rowOff>257175</xdr:rowOff>
    </xdr:to>
    <xdr:pic>
      <xdr:nvPicPr>
        <xdr:cNvPr id="13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46629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104</xdr:row>
      <xdr:rowOff>0</xdr:rowOff>
    </xdr:from>
    <xdr:to>
      <xdr:col>9</xdr:col>
      <xdr:colOff>1085850</xdr:colOff>
      <xdr:row>106</xdr:row>
      <xdr:rowOff>114300</xdr:rowOff>
    </xdr:to>
    <xdr:pic>
      <xdr:nvPicPr>
        <xdr:cNvPr id="13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46629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104</xdr:row>
      <xdr:rowOff>0</xdr:rowOff>
    </xdr:from>
    <xdr:to>
      <xdr:col>9</xdr:col>
      <xdr:colOff>1085850</xdr:colOff>
      <xdr:row>106</xdr:row>
      <xdr:rowOff>257175</xdr:rowOff>
    </xdr:to>
    <xdr:pic>
      <xdr:nvPicPr>
        <xdr:cNvPr id="13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46629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104</xdr:row>
      <xdr:rowOff>0</xdr:rowOff>
    </xdr:from>
    <xdr:to>
      <xdr:col>9</xdr:col>
      <xdr:colOff>1085850</xdr:colOff>
      <xdr:row>106</xdr:row>
      <xdr:rowOff>257175</xdr:rowOff>
    </xdr:to>
    <xdr:pic>
      <xdr:nvPicPr>
        <xdr:cNvPr id="13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746629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110</xdr:row>
      <xdr:rowOff>0</xdr:rowOff>
    </xdr:to>
    <xdr:pic>
      <xdr:nvPicPr>
        <xdr:cNvPr id="14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075890"/>
          <a:ext cx="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110</xdr:row>
      <xdr:rowOff>0</xdr:rowOff>
    </xdr:to>
    <xdr:pic>
      <xdr:nvPicPr>
        <xdr:cNvPr id="14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075890"/>
          <a:ext cx="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110</xdr:row>
      <xdr:rowOff>0</xdr:rowOff>
    </xdr:to>
    <xdr:pic>
      <xdr:nvPicPr>
        <xdr:cNvPr id="14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075890"/>
          <a:ext cx="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108</xdr:row>
      <xdr:rowOff>276225</xdr:rowOff>
    </xdr:to>
    <xdr:pic>
      <xdr:nvPicPr>
        <xdr:cNvPr id="14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075890"/>
          <a:ext cx="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110</xdr:row>
      <xdr:rowOff>0</xdr:rowOff>
    </xdr:to>
    <xdr:pic>
      <xdr:nvPicPr>
        <xdr:cNvPr id="14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075890"/>
          <a:ext cx="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110</xdr:row>
      <xdr:rowOff>0</xdr:rowOff>
    </xdr:to>
    <xdr:pic>
      <xdr:nvPicPr>
        <xdr:cNvPr id="14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075890"/>
          <a:ext cx="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108</xdr:row>
      <xdr:rowOff>276225</xdr:rowOff>
    </xdr:to>
    <xdr:pic>
      <xdr:nvPicPr>
        <xdr:cNvPr id="14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075890"/>
          <a:ext cx="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110</xdr:row>
      <xdr:rowOff>0</xdr:rowOff>
    </xdr:to>
    <xdr:pic>
      <xdr:nvPicPr>
        <xdr:cNvPr id="14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075890"/>
          <a:ext cx="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110</xdr:row>
      <xdr:rowOff>0</xdr:rowOff>
    </xdr:to>
    <xdr:pic>
      <xdr:nvPicPr>
        <xdr:cNvPr id="14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075890"/>
          <a:ext cx="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108</xdr:row>
      <xdr:rowOff>0</xdr:rowOff>
    </xdr:from>
    <xdr:to>
      <xdr:col>9</xdr:col>
      <xdr:colOff>1085850</xdr:colOff>
      <xdr:row>114</xdr:row>
      <xdr:rowOff>0</xdr:rowOff>
    </xdr:to>
    <xdr:pic>
      <xdr:nvPicPr>
        <xdr:cNvPr id="14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68549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108</xdr:row>
      <xdr:rowOff>0</xdr:rowOff>
    </xdr:from>
    <xdr:to>
      <xdr:col>9</xdr:col>
      <xdr:colOff>1085850</xdr:colOff>
      <xdr:row>114</xdr:row>
      <xdr:rowOff>0</xdr:rowOff>
    </xdr:to>
    <xdr:pic>
      <xdr:nvPicPr>
        <xdr:cNvPr id="15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68549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108</xdr:row>
      <xdr:rowOff>0</xdr:rowOff>
    </xdr:from>
    <xdr:to>
      <xdr:col>9</xdr:col>
      <xdr:colOff>1085850</xdr:colOff>
      <xdr:row>114</xdr:row>
      <xdr:rowOff>0</xdr:rowOff>
    </xdr:to>
    <xdr:pic>
      <xdr:nvPicPr>
        <xdr:cNvPr id="15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68549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108</xdr:row>
      <xdr:rowOff>0</xdr:rowOff>
    </xdr:from>
    <xdr:to>
      <xdr:col>9</xdr:col>
      <xdr:colOff>1085850</xdr:colOff>
      <xdr:row>111</xdr:row>
      <xdr:rowOff>295275</xdr:rowOff>
    </xdr:to>
    <xdr:pic>
      <xdr:nvPicPr>
        <xdr:cNvPr id="15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685490"/>
          <a:ext cx="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108</xdr:row>
      <xdr:rowOff>0</xdr:rowOff>
    </xdr:from>
    <xdr:to>
      <xdr:col>9</xdr:col>
      <xdr:colOff>1085850</xdr:colOff>
      <xdr:row>114</xdr:row>
      <xdr:rowOff>0</xdr:rowOff>
    </xdr:to>
    <xdr:pic>
      <xdr:nvPicPr>
        <xdr:cNvPr id="15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68549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108</xdr:row>
      <xdr:rowOff>0</xdr:rowOff>
    </xdr:from>
    <xdr:to>
      <xdr:col>9</xdr:col>
      <xdr:colOff>1085850</xdr:colOff>
      <xdr:row>114</xdr:row>
      <xdr:rowOff>0</xdr:rowOff>
    </xdr:to>
    <xdr:pic>
      <xdr:nvPicPr>
        <xdr:cNvPr id="15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68549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108</xdr:row>
      <xdr:rowOff>0</xdr:rowOff>
    </xdr:from>
    <xdr:to>
      <xdr:col>9</xdr:col>
      <xdr:colOff>1085850</xdr:colOff>
      <xdr:row>111</xdr:row>
      <xdr:rowOff>295275</xdr:rowOff>
    </xdr:to>
    <xdr:pic>
      <xdr:nvPicPr>
        <xdr:cNvPr id="15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685490"/>
          <a:ext cx="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108</xdr:row>
      <xdr:rowOff>0</xdr:rowOff>
    </xdr:from>
    <xdr:to>
      <xdr:col>9</xdr:col>
      <xdr:colOff>1085850</xdr:colOff>
      <xdr:row>114</xdr:row>
      <xdr:rowOff>0</xdr:rowOff>
    </xdr:to>
    <xdr:pic>
      <xdr:nvPicPr>
        <xdr:cNvPr id="15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68549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108</xdr:row>
      <xdr:rowOff>0</xdr:rowOff>
    </xdr:from>
    <xdr:to>
      <xdr:col>9</xdr:col>
      <xdr:colOff>1085850</xdr:colOff>
      <xdr:row>114</xdr:row>
      <xdr:rowOff>0</xdr:rowOff>
    </xdr:to>
    <xdr:pic>
      <xdr:nvPicPr>
        <xdr:cNvPr id="15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868549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113</xdr:row>
      <xdr:rowOff>133350</xdr:rowOff>
    </xdr:to>
    <xdr:pic>
      <xdr:nvPicPr>
        <xdr:cNvPr id="15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112</xdr:row>
      <xdr:rowOff>95250</xdr:rowOff>
    </xdr:to>
    <xdr:pic>
      <xdr:nvPicPr>
        <xdr:cNvPr id="15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112</xdr:row>
      <xdr:rowOff>95250</xdr:rowOff>
    </xdr:to>
    <xdr:pic>
      <xdr:nvPicPr>
        <xdr:cNvPr id="16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111</xdr:row>
      <xdr:rowOff>95250</xdr:rowOff>
    </xdr:to>
    <xdr:pic>
      <xdr:nvPicPr>
        <xdr:cNvPr id="16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112</xdr:row>
      <xdr:rowOff>95250</xdr:rowOff>
    </xdr:to>
    <xdr:pic>
      <xdr:nvPicPr>
        <xdr:cNvPr id="16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112</xdr:row>
      <xdr:rowOff>95250</xdr:rowOff>
    </xdr:to>
    <xdr:pic>
      <xdr:nvPicPr>
        <xdr:cNvPr id="16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115</xdr:row>
      <xdr:rowOff>295275</xdr:rowOff>
    </xdr:to>
    <xdr:pic>
      <xdr:nvPicPr>
        <xdr:cNvPr id="16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115</xdr:row>
      <xdr:rowOff>295275</xdr:rowOff>
    </xdr:to>
    <xdr:pic>
      <xdr:nvPicPr>
        <xdr:cNvPr id="16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111</xdr:row>
      <xdr:rowOff>95250</xdr:rowOff>
    </xdr:to>
    <xdr:pic>
      <xdr:nvPicPr>
        <xdr:cNvPr id="16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115</xdr:row>
      <xdr:rowOff>295275</xdr:rowOff>
    </xdr:to>
    <xdr:pic>
      <xdr:nvPicPr>
        <xdr:cNvPr id="16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112</xdr:row>
      <xdr:rowOff>95250</xdr:rowOff>
    </xdr:to>
    <xdr:pic>
      <xdr:nvPicPr>
        <xdr:cNvPr id="16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115</xdr:row>
      <xdr:rowOff>295275</xdr:rowOff>
    </xdr:to>
    <xdr:pic>
      <xdr:nvPicPr>
        <xdr:cNvPr id="16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115</xdr:row>
      <xdr:rowOff>295275</xdr:rowOff>
    </xdr:to>
    <xdr:pic>
      <xdr:nvPicPr>
        <xdr:cNvPr id="17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111</xdr:row>
      <xdr:rowOff>0</xdr:rowOff>
    </xdr:from>
    <xdr:to>
      <xdr:col>9</xdr:col>
      <xdr:colOff>1085850</xdr:colOff>
      <xdr:row>115</xdr:row>
      <xdr:rowOff>238125</xdr:rowOff>
    </xdr:to>
    <xdr:pic>
      <xdr:nvPicPr>
        <xdr:cNvPr id="17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504640"/>
          <a:ext cx="0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110</xdr:row>
      <xdr:rowOff>0</xdr:rowOff>
    </xdr:from>
    <xdr:to>
      <xdr:col>9</xdr:col>
      <xdr:colOff>1085850</xdr:colOff>
      <xdr:row>112</xdr:row>
      <xdr:rowOff>95250</xdr:rowOff>
    </xdr:to>
    <xdr:pic>
      <xdr:nvPicPr>
        <xdr:cNvPr id="17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2919984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113</xdr:row>
      <xdr:rowOff>0</xdr:rowOff>
    </xdr:from>
    <xdr:to>
      <xdr:col>9</xdr:col>
      <xdr:colOff>1085850</xdr:colOff>
      <xdr:row>115</xdr:row>
      <xdr:rowOff>542925</xdr:rowOff>
    </xdr:to>
    <xdr:pic>
      <xdr:nvPicPr>
        <xdr:cNvPr id="17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30190440"/>
          <a:ext cx="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113</xdr:row>
      <xdr:rowOff>0</xdr:rowOff>
    </xdr:from>
    <xdr:to>
      <xdr:col>9</xdr:col>
      <xdr:colOff>1085850</xdr:colOff>
      <xdr:row>115</xdr:row>
      <xdr:rowOff>542925</xdr:rowOff>
    </xdr:to>
    <xdr:pic>
      <xdr:nvPicPr>
        <xdr:cNvPr id="17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30190440"/>
          <a:ext cx="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54</xdr:row>
      <xdr:rowOff>0</xdr:rowOff>
    </xdr:from>
    <xdr:to>
      <xdr:col>9</xdr:col>
      <xdr:colOff>1085850</xdr:colOff>
      <xdr:row>55</xdr:row>
      <xdr:rowOff>276225</xdr:rowOff>
    </xdr:to>
    <xdr:pic>
      <xdr:nvPicPr>
        <xdr:cNvPr id="17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429766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56</xdr:row>
      <xdr:rowOff>0</xdr:rowOff>
    </xdr:from>
    <xdr:to>
      <xdr:col>9</xdr:col>
      <xdr:colOff>1085850</xdr:colOff>
      <xdr:row>58</xdr:row>
      <xdr:rowOff>57150</xdr:rowOff>
    </xdr:to>
    <xdr:pic>
      <xdr:nvPicPr>
        <xdr:cNvPr id="17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49072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56</xdr:row>
      <xdr:rowOff>0</xdr:rowOff>
    </xdr:from>
    <xdr:to>
      <xdr:col>9</xdr:col>
      <xdr:colOff>1085850</xdr:colOff>
      <xdr:row>58</xdr:row>
      <xdr:rowOff>57150</xdr:rowOff>
    </xdr:to>
    <xdr:pic>
      <xdr:nvPicPr>
        <xdr:cNvPr id="17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49072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56</xdr:row>
      <xdr:rowOff>0</xdr:rowOff>
    </xdr:from>
    <xdr:to>
      <xdr:col>9</xdr:col>
      <xdr:colOff>1085850</xdr:colOff>
      <xdr:row>57</xdr:row>
      <xdr:rowOff>276225</xdr:rowOff>
    </xdr:to>
    <xdr:pic>
      <xdr:nvPicPr>
        <xdr:cNvPr id="17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490726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58</xdr:row>
      <xdr:rowOff>0</xdr:rowOff>
    </xdr:from>
    <xdr:to>
      <xdr:col>9</xdr:col>
      <xdr:colOff>1085850</xdr:colOff>
      <xdr:row>60</xdr:row>
      <xdr:rowOff>57150</xdr:rowOff>
    </xdr:to>
    <xdr:pic>
      <xdr:nvPicPr>
        <xdr:cNvPr id="17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55168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58</xdr:row>
      <xdr:rowOff>0</xdr:rowOff>
    </xdr:from>
    <xdr:to>
      <xdr:col>9</xdr:col>
      <xdr:colOff>1085850</xdr:colOff>
      <xdr:row>60</xdr:row>
      <xdr:rowOff>57150</xdr:rowOff>
    </xdr:to>
    <xdr:pic>
      <xdr:nvPicPr>
        <xdr:cNvPr id="18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55168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58</xdr:row>
      <xdr:rowOff>0</xdr:rowOff>
    </xdr:from>
    <xdr:to>
      <xdr:col>9</xdr:col>
      <xdr:colOff>1085850</xdr:colOff>
      <xdr:row>59</xdr:row>
      <xdr:rowOff>276225</xdr:rowOff>
    </xdr:to>
    <xdr:pic>
      <xdr:nvPicPr>
        <xdr:cNvPr id="18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551686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60</xdr:row>
      <xdr:rowOff>0</xdr:rowOff>
    </xdr:from>
    <xdr:to>
      <xdr:col>9</xdr:col>
      <xdr:colOff>1085850</xdr:colOff>
      <xdr:row>62</xdr:row>
      <xdr:rowOff>57150</xdr:rowOff>
    </xdr:to>
    <xdr:pic>
      <xdr:nvPicPr>
        <xdr:cNvPr id="18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61264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60</xdr:row>
      <xdr:rowOff>0</xdr:rowOff>
    </xdr:from>
    <xdr:to>
      <xdr:col>9</xdr:col>
      <xdr:colOff>1085850</xdr:colOff>
      <xdr:row>62</xdr:row>
      <xdr:rowOff>57150</xdr:rowOff>
    </xdr:to>
    <xdr:pic>
      <xdr:nvPicPr>
        <xdr:cNvPr id="18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61264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60</xdr:row>
      <xdr:rowOff>0</xdr:rowOff>
    </xdr:from>
    <xdr:to>
      <xdr:col>9</xdr:col>
      <xdr:colOff>1085850</xdr:colOff>
      <xdr:row>61</xdr:row>
      <xdr:rowOff>276225</xdr:rowOff>
    </xdr:to>
    <xdr:pic>
      <xdr:nvPicPr>
        <xdr:cNvPr id="18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612646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62</xdr:row>
      <xdr:rowOff>0</xdr:rowOff>
    </xdr:from>
    <xdr:to>
      <xdr:col>9</xdr:col>
      <xdr:colOff>1085850</xdr:colOff>
      <xdr:row>64</xdr:row>
      <xdr:rowOff>57150</xdr:rowOff>
    </xdr:to>
    <xdr:pic>
      <xdr:nvPicPr>
        <xdr:cNvPr id="18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67360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62</xdr:row>
      <xdr:rowOff>0</xdr:rowOff>
    </xdr:from>
    <xdr:to>
      <xdr:col>9</xdr:col>
      <xdr:colOff>1085850</xdr:colOff>
      <xdr:row>64</xdr:row>
      <xdr:rowOff>57150</xdr:rowOff>
    </xdr:to>
    <xdr:pic>
      <xdr:nvPicPr>
        <xdr:cNvPr id="18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67360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62</xdr:row>
      <xdr:rowOff>0</xdr:rowOff>
    </xdr:from>
    <xdr:to>
      <xdr:col>9</xdr:col>
      <xdr:colOff>1085850</xdr:colOff>
      <xdr:row>63</xdr:row>
      <xdr:rowOff>276225</xdr:rowOff>
    </xdr:to>
    <xdr:pic>
      <xdr:nvPicPr>
        <xdr:cNvPr id="18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673606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55</xdr:row>
      <xdr:rowOff>0</xdr:rowOff>
    </xdr:from>
    <xdr:to>
      <xdr:col>9</xdr:col>
      <xdr:colOff>1085850</xdr:colOff>
      <xdr:row>56</xdr:row>
      <xdr:rowOff>0</xdr:rowOff>
    </xdr:to>
    <xdr:pic>
      <xdr:nvPicPr>
        <xdr:cNvPr id="18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460246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54</xdr:row>
      <xdr:rowOff>0</xdr:rowOff>
    </xdr:from>
    <xdr:to>
      <xdr:col>9</xdr:col>
      <xdr:colOff>1085850</xdr:colOff>
      <xdr:row>55</xdr:row>
      <xdr:rowOff>209550</xdr:rowOff>
    </xdr:to>
    <xdr:pic>
      <xdr:nvPicPr>
        <xdr:cNvPr id="18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429766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58</xdr:row>
      <xdr:rowOff>0</xdr:rowOff>
    </xdr:from>
    <xdr:to>
      <xdr:col>9</xdr:col>
      <xdr:colOff>1085850</xdr:colOff>
      <xdr:row>59</xdr:row>
      <xdr:rowOff>0</xdr:rowOff>
    </xdr:to>
    <xdr:pic>
      <xdr:nvPicPr>
        <xdr:cNvPr id="19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551686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57</xdr:row>
      <xdr:rowOff>0</xdr:rowOff>
    </xdr:from>
    <xdr:to>
      <xdr:col>9</xdr:col>
      <xdr:colOff>1085850</xdr:colOff>
      <xdr:row>58</xdr:row>
      <xdr:rowOff>209550</xdr:rowOff>
    </xdr:to>
    <xdr:pic>
      <xdr:nvPicPr>
        <xdr:cNvPr id="19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521206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61</xdr:row>
      <xdr:rowOff>0</xdr:rowOff>
    </xdr:from>
    <xdr:to>
      <xdr:col>9</xdr:col>
      <xdr:colOff>1085850</xdr:colOff>
      <xdr:row>62</xdr:row>
      <xdr:rowOff>0</xdr:rowOff>
    </xdr:to>
    <xdr:pic>
      <xdr:nvPicPr>
        <xdr:cNvPr id="19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643126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60</xdr:row>
      <xdr:rowOff>0</xdr:rowOff>
    </xdr:from>
    <xdr:to>
      <xdr:col>9</xdr:col>
      <xdr:colOff>1085850</xdr:colOff>
      <xdr:row>61</xdr:row>
      <xdr:rowOff>209550</xdr:rowOff>
    </xdr:to>
    <xdr:pic>
      <xdr:nvPicPr>
        <xdr:cNvPr id="19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612646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63</xdr:row>
      <xdr:rowOff>0</xdr:rowOff>
    </xdr:from>
    <xdr:to>
      <xdr:col>9</xdr:col>
      <xdr:colOff>1085850</xdr:colOff>
      <xdr:row>64</xdr:row>
      <xdr:rowOff>276225</xdr:rowOff>
    </xdr:to>
    <xdr:pic>
      <xdr:nvPicPr>
        <xdr:cNvPr id="19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704086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65</xdr:row>
      <xdr:rowOff>0</xdr:rowOff>
    </xdr:from>
    <xdr:to>
      <xdr:col>9</xdr:col>
      <xdr:colOff>1085850</xdr:colOff>
      <xdr:row>66</xdr:row>
      <xdr:rowOff>209550</xdr:rowOff>
    </xdr:to>
    <xdr:pic>
      <xdr:nvPicPr>
        <xdr:cNvPr id="19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765046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63</xdr:row>
      <xdr:rowOff>0</xdr:rowOff>
    </xdr:from>
    <xdr:to>
      <xdr:col>9</xdr:col>
      <xdr:colOff>1085850</xdr:colOff>
      <xdr:row>65</xdr:row>
      <xdr:rowOff>57150</xdr:rowOff>
    </xdr:to>
    <xdr:pic>
      <xdr:nvPicPr>
        <xdr:cNvPr id="196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70408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63</xdr:row>
      <xdr:rowOff>0</xdr:rowOff>
    </xdr:from>
    <xdr:to>
      <xdr:col>9</xdr:col>
      <xdr:colOff>1085850</xdr:colOff>
      <xdr:row>65</xdr:row>
      <xdr:rowOff>57150</xdr:rowOff>
    </xdr:to>
    <xdr:pic>
      <xdr:nvPicPr>
        <xdr:cNvPr id="19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704086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63</xdr:row>
      <xdr:rowOff>0</xdr:rowOff>
    </xdr:from>
    <xdr:to>
      <xdr:col>9</xdr:col>
      <xdr:colOff>1085850</xdr:colOff>
      <xdr:row>64</xdr:row>
      <xdr:rowOff>276225</xdr:rowOff>
    </xdr:to>
    <xdr:pic>
      <xdr:nvPicPr>
        <xdr:cNvPr id="19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704086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65</xdr:row>
      <xdr:rowOff>0</xdr:rowOff>
    </xdr:from>
    <xdr:to>
      <xdr:col>9</xdr:col>
      <xdr:colOff>1085850</xdr:colOff>
      <xdr:row>66</xdr:row>
      <xdr:rowOff>276225</xdr:rowOff>
    </xdr:to>
    <xdr:pic>
      <xdr:nvPicPr>
        <xdr:cNvPr id="19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765046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64</xdr:row>
      <xdr:rowOff>0</xdr:rowOff>
    </xdr:from>
    <xdr:to>
      <xdr:col>9</xdr:col>
      <xdr:colOff>1085850</xdr:colOff>
      <xdr:row>65</xdr:row>
      <xdr:rowOff>0</xdr:rowOff>
    </xdr:to>
    <xdr:pic>
      <xdr:nvPicPr>
        <xdr:cNvPr id="200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734566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63</xdr:row>
      <xdr:rowOff>0</xdr:rowOff>
    </xdr:from>
    <xdr:to>
      <xdr:col>9</xdr:col>
      <xdr:colOff>1085850</xdr:colOff>
      <xdr:row>64</xdr:row>
      <xdr:rowOff>209550</xdr:rowOff>
    </xdr:to>
    <xdr:pic>
      <xdr:nvPicPr>
        <xdr:cNvPr id="201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15700" y="1704086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36</xdr:row>
      <xdr:rowOff>0</xdr:rowOff>
    </xdr:from>
    <xdr:to>
      <xdr:col>8</xdr:col>
      <xdr:colOff>609600</xdr:colOff>
      <xdr:row>36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58025" y="766572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37</xdr:row>
      <xdr:rowOff>184785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766572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37</xdr:row>
      <xdr:rowOff>182880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76657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50</xdr:row>
      <xdr:rowOff>0</xdr:rowOff>
    </xdr:from>
    <xdr:to>
      <xdr:col>9</xdr:col>
      <xdr:colOff>1085850</xdr:colOff>
      <xdr:row>51</xdr:row>
      <xdr:rowOff>68580</xdr:rowOff>
    </xdr:to>
    <xdr:pic>
      <xdr:nvPicPr>
        <xdr:cNvPr id="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20400" y="10180320"/>
          <a:ext cx="0" cy="278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171450</xdr:rowOff>
    </xdr:to>
    <xdr:pic>
      <xdr:nvPicPr>
        <xdr:cNvPr id="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7456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171450</xdr:rowOff>
    </xdr:to>
    <xdr:pic>
      <xdr:nvPicPr>
        <xdr:cNvPr id="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74561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35</xdr:row>
      <xdr:rowOff>47625</xdr:rowOff>
    </xdr:from>
    <xdr:to>
      <xdr:col>9</xdr:col>
      <xdr:colOff>1965960</xdr:colOff>
      <xdr:row>35</xdr:row>
      <xdr:rowOff>171450</xdr:rowOff>
    </xdr:to>
    <xdr:pic>
      <xdr:nvPicPr>
        <xdr:cNvPr id="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750379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41</xdr:row>
      <xdr:rowOff>0</xdr:rowOff>
    </xdr:from>
    <xdr:to>
      <xdr:col>8</xdr:col>
      <xdr:colOff>609600</xdr:colOff>
      <xdr:row>41</xdr:row>
      <xdr:rowOff>0</xdr:rowOff>
    </xdr:to>
    <xdr:pic>
      <xdr:nvPicPr>
        <xdr:cNvPr id="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58025" y="850392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184785</xdr:rowOff>
    </xdr:to>
    <xdr:pic>
      <xdr:nvPicPr>
        <xdr:cNvPr id="1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850392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182880</xdr:rowOff>
    </xdr:to>
    <xdr:pic>
      <xdr:nvPicPr>
        <xdr:cNvPr id="1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85039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171450</xdr:rowOff>
    </xdr:to>
    <xdr:pic>
      <xdr:nvPicPr>
        <xdr:cNvPr id="1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7875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171450</xdr:rowOff>
    </xdr:to>
    <xdr:pic>
      <xdr:nvPicPr>
        <xdr:cNvPr id="1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7875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184785</xdr:rowOff>
    </xdr:to>
    <xdr:pic>
      <xdr:nvPicPr>
        <xdr:cNvPr id="1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871347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182880</xdr:rowOff>
    </xdr:to>
    <xdr:pic>
      <xdr:nvPicPr>
        <xdr:cNvPr id="1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871347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51</xdr:row>
      <xdr:rowOff>0</xdr:rowOff>
    </xdr:from>
    <xdr:to>
      <xdr:col>8</xdr:col>
      <xdr:colOff>609600</xdr:colOff>
      <xdr:row>51</xdr:row>
      <xdr:rowOff>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58025" y="1038987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51</xdr:row>
      <xdr:rowOff>0</xdr:rowOff>
    </xdr:from>
    <xdr:to>
      <xdr:col>9</xdr:col>
      <xdr:colOff>1619250</xdr:colOff>
      <xdr:row>51</xdr:row>
      <xdr:rowOff>184785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38987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51</xdr:row>
      <xdr:rowOff>0</xdr:rowOff>
    </xdr:from>
    <xdr:to>
      <xdr:col>9</xdr:col>
      <xdr:colOff>1409700</xdr:colOff>
      <xdr:row>51</xdr:row>
      <xdr:rowOff>182880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38987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50</xdr:row>
      <xdr:rowOff>0</xdr:rowOff>
    </xdr:from>
    <xdr:to>
      <xdr:col>9</xdr:col>
      <xdr:colOff>1619250</xdr:colOff>
      <xdr:row>50</xdr:row>
      <xdr:rowOff>171450</xdr:rowOff>
    </xdr:to>
    <xdr:pic>
      <xdr:nvPicPr>
        <xdr:cNvPr id="1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1803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50</xdr:row>
      <xdr:rowOff>0</xdr:rowOff>
    </xdr:from>
    <xdr:to>
      <xdr:col>9</xdr:col>
      <xdr:colOff>1409700</xdr:colOff>
      <xdr:row>50</xdr:row>
      <xdr:rowOff>171450</xdr:rowOff>
    </xdr:to>
    <xdr:pic>
      <xdr:nvPicPr>
        <xdr:cNvPr id="2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1803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55</xdr:row>
      <xdr:rowOff>0</xdr:rowOff>
    </xdr:from>
    <xdr:to>
      <xdr:col>8</xdr:col>
      <xdr:colOff>609600</xdr:colOff>
      <xdr:row>55</xdr:row>
      <xdr:rowOff>0</xdr:rowOff>
    </xdr:to>
    <xdr:pic>
      <xdr:nvPicPr>
        <xdr:cNvPr id="2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58025" y="1122807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55</xdr:row>
      <xdr:rowOff>0</xdr:rowOff>
    </xdr:from>
    <xdr:to>
      <xdr:col>9</xdr:col>
      <xdr:colOff>1619250</xdr:colOff>
      <xdr:row>55</xdr:row>
      <xdr:rowOff>184785</xdr:rowOff>
    </xdr:to>
    <xdr:pic>
      <xdr:nvPicPr>
        <xdr:cNvPr id="2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122807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55</xdr:row>
      <xdr:rowOff>0</xdr:rowOff>
    </xdr:from>
    <xdr:to>
      <xdr:col>9</xdr:col>
      <xdr:colOff>1409700</xdr:colOff>
      <xdr:row>55</xdr:row>
      <xdr:rowOff>182880</xdr:rowOff>
    </xdr:to>
    <xdr:pic>
      <xdr:nvPicPr>
        <xdr:cNvPr id="2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122807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2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1018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2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1018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57</xdr:row>
      <xdr:rowOff>0</xdr:rowOff>
    </xdr:from>
    <xdr:to>
      <xdr:col>9</xdr:col>
      <xdr:colOff>1619250</xdr:colOff>
      <xdr:row>57</xdr:row>
      <xdr:rowOff>184785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164717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57</xdr:row>
      <xdr:rowOff>0</xdr:rowOff>
    </xdr:from>
    <xdr:to>
      <xdr:col>9</xdr:col>
      <xdr:colOff>1409700</xdr:colOff>
      <xdr:row>57</xdr:row>
      <xdr:rowOff>182880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164717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37</xdr:row>
      <xdr:rowOff>171450</xdr:rowOff>
    </xdr:to>
    <xdr:pic>
      <xdr:nvPicPr>
        <xdr:cNvPr id="2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7665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37</xdr:row>
      <xdr:rowOff>171450</xdr:rowOff>
    </xdr:to>
    <xdr:pic>
      <xdr:nvPicPr>
        <xdr:cNvPr id="2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76657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36</xdr:row>
      <xdr:rowOff>47625</xdr:rowOff>
    </xdr:from>
    <xdr:to>
      <xdr:col>9</xdr:col>
      <xdr:colOff>1965960</xdr:colOff>
      <xdr:row>37</xdr:row>
      <xdr:rowOff>123825</xdr:rowOff>
    </xdr:to>
    <xdr:pic>
      <xdr:nvPicPr>
        <xdr:cNvPr id="3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7665720"/>
          <a:ext cx="381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184785</xdr:rowOff>
    </xdr:to>
    <xdr:pic>
      <xdr:nvPicPr>
        <xdr:cNvPr id="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787527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182880</xdr:rowOff>
    </xdr:to>
    <xdr:pic>
      <xdr:nvPicPr>
        <xdr:cNvPr id="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787527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171450</xdr:rowOff>
    </xdr:to>
    <xdr:pic>
      <xdr:nvPicPr>
        <xdr:cNvPr id="3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7875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171450</xdr:rowOff>
    </xdr:to>
    <xdr:pic>
      <xdr:nvPicPr>
        <xdr:cNvPr id="3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78752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38</xdr:row>
      <xdr:rowOff>47625</xdr:rowOff>
    </xdr:from>
    <xdr:to>
      <xdr:col>9</xdr:col>
      <xdr:colOff>1965960</xdr:colOff>
      <xdr:row>38</xdr:row>
      <xdr:rowOff>171450</xdr:rowOff>
    </xdr:to>
    <xdr:pic>
      <xdr:nvPicPr>
        <xdr:cNvPr id="35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792289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39</xdr:row>
      <xdr:rowOff>0</xdr:rowOff>
    </xdr:from>
    <xdr:to>
      <xdr:col>9</xdr:col>
      <xdr:colOff>1619250</xdr:colOff>
      <xdr:row>39</xdr:row>
      <xdr:rowOff>171450</xdr:rowOff>
    </xdr:to>
    <xdr:pic>
      <xdr:nvPicPr>
        <xdr:cNvPr id="3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8084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39</xdr:row>
      <xdr:rowOff>0</xdr:rowOff>
    </xdr:from>
    <xdr:to>
      <xdr:col>9</xdr:col>
      <xdr:colOff>1409700</xdr:colOff>
      <xdr:row>39</xdr:row>
      <xdr:rowOff>171450</xdr:rowOff>
    </xdr:to>
    <xdr:pic>
      <xdr:nvPicPr>
        <xdr:cNvPr id="3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8084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39</xdr:row>
      <xdr:rowOff>0</xdr:rowOff>
    </xdr:from>
    <xdr:to>
      <xdr:col>9</xdr:col>
      <xdr:colOff>1619250</xdr:colOff>
      <xdr:row>39</xdr:row>
      <xdr:rowOff>184785</xdr:rowOff>
    </xdr:to>
    <xdr:pic>
      <xdr:nvPicPr>
        <xdr:cNvPr id="3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808482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39</xdr:row>
      <xdr:rowOff>0</xdr:rowOff>
    </xdr:from>
    <xdr:to>
      <xdr:col>9</xdr:col>
      <xdr:colOff>1409700</xdr:colOff>
      <xdr:row>39</xdr:row>
      <xdr:rowOff>182880</xdr:rowOff>
    </xdr:to>
    <xdr:pic>
      <xdr:nvPicPr>
        <xdr:cNvPr id="3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80848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39</xdr:row>
      <xdr:rowOff>0</xdr:rowOff>
    </xdr:from>
    <xdr:to>
      <xdr:col>9</xdr:col>
      <xdr:colOff>1619250</xdr:colOff>
      <xdr:row>39</xdr:row>
      <xdr:rowOff>171450</xdr:rowOff>
    </xdr:to>
    <xdr:pic>
      <xdr:nvPicPr>
        <xdr:cNvPr id="4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8084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39</xdr:row>
      <xdr:rowOff>0</xdr:rowOff>
    </xdr:from>
    <xdr:to>
      <xdr:col>9</xdr:col>
      <xdr:colOff>1409700</xdr:colOff>
      <xdr:row>39</xdr:row>
      <xdr:rowOff>171450</xdr:rowOff>
    </xdr:to>
    <xdr:pic>
      <xdr:nvPicPr>
        <xdr:cNvPr id="4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80848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39</xdr:row>
      <xdr:rowOff>47625</xdr:rowOff>
    </xdr:from>
    <xdr:to>
      <xdr:col>9</xdr:col>
      <xdr:colOff>1965960</xdr:colOff>
      <xdr:row>39</xdr:row>
      <xdr:rowOff>171450</xdr:rowOff>
    </xdr:to>
    <xdr:pic>
      <xdr:nvPicPr>
        <xdr:cNvPr id="4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813244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40</xdr:row>
      <xdr:rowOff>0</xdr:rowOff>
    </xdr:from>
    <xdr:to>
      <xdr:col>9</xdr:col>
      <xdr:colOff>1619250</xdr:colOff>
      <xdr:row>40</xdr:row>
      <xdr:rowOff>184785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829437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40</xdr:row>
      <xdr:rowOff>0</xdr:rowOff>
    </xdr:from>
    <xdr:to>
      <xdr:col>9</xdr:col>
      <xdr:colOff>1409700</xdr:colOff>
      <xdr:row>40</xdr:row>
      <xdr:rowOff>182880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829437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8503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8503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184785</xdr:rowOff>
    </xdr:to>
    <xdr:pic>
      <xdr:nvPicPr>
        <xdr:cNvPr id="4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850392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182880</xdr:rowOff>
    </xdr:to>
    <xdr:pic>
      <xdr:nvPicPr>
        <xdr:cNvPr id="4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85039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8503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5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85039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41</xdr:row>
      <xdr:rowOff>47625</xdr:rowOff>
    </xdr:from>
    <xdr:to>
      <xdr:col>9</xdr:col>
      <xdr:colOff>1965960</xdr:colOff>
      <xdr:row>41</xdr:row>
      <xdr:rowOff>171450</xdr:rowOff>
    </xdr:to>
    <xdr:pic>
      <xdr:nvPicPr>
        <xdr:cNvPr id="5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855154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49</xdr:row>
      <xdr:rowOff>0</xdr:rowOff>
    </xdr:from>
    <xdr:to>
      <xdr:col>8</xdr:col>
      <xdr:colOff>609600</xdr:colOff>
      <xdr:row>49</xdr:row>
      <xdr:rowOff>0</xdr:rowOff>
    </xdr:to>
    <xdr:pic>
      <xdr:nvPicPr>
        <xdr:cNvPr id="5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58025" y="1018032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49</xdr:row>
      <xdr:rowOff>0</xdr:rowOff>
    </xdr:from>
    <xdr:to>
      <xdr:col>9</xdr:col>
      <xdr:colOff>1619250</xdr:colOff>
      <xdr:row>50</xdr:row>
      <xdr:rowOff>184785</xdr:rowOff>
    </xdr:to>
    <xdr:pic>
      <xdr:nvPicPr>
        <xdr:cNvPr id="5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18032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49</xdr:row>
      <xdr:rowOff>0</xdr:rowOff>
    </xdr:from>
    <xdr:to>
      <xdr:col>9</xdr:col>
      <xdr:colOff>1409700</xdr:colOff>
      <xdr:row>50</xdr:row>
      <xdr:rowOff>182880</xdr:rowOff>
    </xdr:to>
    <xdr:pic>
      <xdr:nvPicPr>
        <xdr:cNvPr id="5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1803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48</xdr:row>
      <xdr:rowOff>0</xdr:rowOff>
    </xdr:from>
    <xdr:to>
      <xdr:col>9</xdr:col>
      <xdr:colOff>1619250</xdr:colOff>
      <xdr:row>48</xdr:row>
      <xdr:rowOff>171450</xdr:rowOff>
    </xdr:to>
    <xdr:pic>
      <xdr:nvPicPr>
        <xdr:cNvPr id="5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99707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48</xdr:row>
      <xdr:rowOff>0</xdr:rowOff>
    </xdr:from>
    <xdr:to>
      <xdr:col>9</xdr:col>
      <xdr:colOff>1409700</xdr:colOff>
      <xdr:row>48</xdr:row>
      <xdr:rowOff>171450</xdr:rowOff>
    </xdr:to>
    <xdr:pic>
      <xdr:nvPicPr>
        <xdr:cNvPr id="5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99707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48</xdr:row>
      <xdr:rowOff>47625</xdr:rowOff>
    </xdr:from>
    <xdr:to>
      <xdr:col>9</xdr:col>
      <xdr:colOff>1965960</xdr:colOff>
      <xdr:row>48</xdr:row>
      <xdr:rowOff>171450</xdr:rowOff>
    </xdr:to>
    <xdr:pic>
      <xdr:nvPicPr>
        <xdr:cNvPr id="57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1001839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54</xdr:row>
      <xdr:rowOff>0</xdr:rowOff>
    </xdr:from>
    <xdr:to>
      <xdr:col>8</xdr:col>
      <xdr:colOff>609600</xdr:colOff>
      <xdr:row>54</xdr:row>
      <xdr:rowOff>0</xdr:rowOff>
    </xdr:to>
    <xdr:pic>
      <xdr:nvPicPr>
        <xdr:cNvPr id="5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58025" y="1101852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184785</xdr:rowOff>
    </xdr:to>
    <xdr:pic>
      <xdr:nvPicPr>
        <xdr:cNvPr id="5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101852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182880</xdr:rowOff>
    </xdr:to>
    <xdr:pic>
      <xdr:nvPicPr>
        <xdr:cNvPr id="6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10185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51</xdr:row>
      <xdr:rowOff>0</xdr:rowOff>
    </xdr:from>
    <xdr:to>
      <xdr:col>9</xdr:col>
      <xdr:colOff>1619250</xdr:colOff>
      <xdr:row>51</xdr:row>
      <xdr:rowOff>171450</xdr:rowOff>
    </xdr:to>
    <xdr:pic>
      <xdr:nvPicPr>
        <xdr:cNvPr id="6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3898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51</xdr:row>
      <xdr:rowOff>0</xdr:rowOff>
    </xdr:from>
    <xdr:to>
      <xdr:col>9</xdr:col>
      <xdr:colOff>1409700</xdr:colOff>
      <xdr:row>51</xdr:row>
      <xdr:rowOff>171450</xdr:rowOff>
    </xdr:to>
    <xdr:pic>
      <xdr:nvPicPr>
        <xdr:cNvPr id="6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3898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55</xdr:row>
      <xdr:rowOff>0</xdr:rowOff>
    </xdr:from>
    <xdr:to>
      <xdr:col>9</xdr:col>
      <xdr:colOff>1619250</xdr:colOff>
      <xdr:row>55</xdr:row>
      <xdr:rowOff>184785</xdr:rowOff>
    </xdr:to>
    <xdr:pic>
      <xdr:nvPicPr>
        <xdr:cNvPr id="6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122807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55</xdr:row>
      <xdr:rowOff>0</xdr:rowOff>
    </xdr:from>
    <xdr:to>
      <xdr:col>9</xdr:col>
      <xdr:colOff>1409700</xdr:colOff>
      <xdr:row>55</xdr:row>
      <xdr:rowOff>182880</xdr:rowOff>
    </xdr:to>
    <xdr:pic>
      <xdr:nvPicPr>
        <xdr:cNvPr id="6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122807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49</xdr:row>
      <xdr:rowOff>0</xdr:rowOff>
    </xdr:from>
    <xdr:to>
      <xdr:col>9</xdr:col>
      <xdr:colOff>1619250</xdr:colOff>
      <xdr:row>50</xdr:row>
      <xdr:rowOff>171450</xdr:rowOff>
    </xdr:to>
    <xdr:pic>
      <xdr:nvPicPr>
        <xdr:cNvPr id="6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1803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49</xdr:row>
      <xdr:rowOff>0</xdr:rowOff>
    </xdr:from>
    <xdr:to>
      <xdr:col>9</xdr:col>
      <xdr:colOff>1409700</xdr:colOff>
      <xdr:row>50</xdr:row>
      <xdr:rowOff>171450</xdr:rowOff>
    </xdr:to>
    <xdr:pic>
      <xdr:nvPicPr>
        <xdr:cNvPr id="6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1803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49</xdr:row>
      <xdr:rowOff>47625</xdr:rowOff>
    </xdr:from>
    <xdr:to>
      <xdr:col>9</xdr:col>
      <xdr:colOff>1965960</xdr:colOff>
      <xdr:row>50</xdr:row>
      <xdr:rowOff>123825</xdr:rowOff>
    </xdr:to>
    <xdr:pic>
      <xdr:nvPicPr>
        <xdr:cNvPr id="67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10180320"/>
          <a:ext cx="381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51</xdr:row>
      <xdr:rowOff>0</xdr:rowOff>
    </xdr:from>
    <xdr:to>
      <xdr:col>9</xdr:col>
      <xdr:colOff>1619250</xdr:colOff>
      <xdr:row>51</xdr:row>
      <xdr:rowOff>184785</xdr:rowOff>
    </xdr:to>
    <xdr:pic>
      <xdr:nvPicPr>
        <xdr:cNvPr id="6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38987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51</xdr:row>
      <xdr:rowOff>0</xdr:rowOff>
    </xdr:from>
    <xdr:to>
      <xdr:col>9</xdr:col>
      <xdr:colOff>1409700</xdr:colOff>
      <xdr:row>51</xdr:row>
      <xdr:rowOff>182880</xdr:rowOff>
    </xdr:to>
    <xdr:pic>
      <xdr:nvPicPr>
        <xdr:cNvPr id="6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38987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51</xdr:row>
      <xdr:rowOff>0</xdr:rowOff>
    </xdr:from>
    <xdr:to>
      <xdr:col>9</xdr:col>
      <xdr:colOff>1619250</xdr:colOff>
      <xdr:row>51</xdr:row>
      <xdr:rowOff>171450</xdr:rowOff>
    </xdr:to>
    <xdr:pic>
      <xdr:nvPicPr>
        <xdr:cNvPr id="7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3898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51</xdr:row>
      <xdr:rowOff>0</xdr:rowOff>
    </xdr:from>
    <xdr:to>
      <xdr:col>9</xdr:col>
      <xdr:colOff>1409700</xdr:colOff>
      <xdr:row>51</xdr:row>
      <xdr:rowOff>171450</xdr:rowOff>
    </xdr:to>
    <xdr:pic>
      <xdr:nvPicPr>
        <xdr:cNvPr id="7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38987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51</xdr:row>
      <xdr:rowOff>47625</xdr:rowOff>
    </xdr:from>
    <xdr:to>
      <xdr:col>9</xdr:col>
      <xdr:colOff>1965960</xdr:colOff>
      <xdr:row>51</xdr:row>
      <xdr:rowOff>171450</xdr:rowOff>
    </xdr:to>
    <xdr:pic>
      <xdr:nvPicPr>
        <xdr:cNvPr id="7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1043749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52</xdr:row>
      <xdr:rowOff>0</xdr:rowOff>
    </xdr:from>
    <xdr:to>
      <xdr:col>9</xdr:col>
      <xdr:colOff>1619250</xdr:colOff>
      <xdr:row>52</xdr:row>
      <xdr:rowOff>171450</xdr:rowOff>
    </xdr:to>
    <xdr:pic>
      <xdr:nvPicPr>
        <xdr:cNvPr id="7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5994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52</xdr:row>
      <xdr:rowOff>0</xdr:rowOff>
    </xdr:from>
    <xdr:to>
      <xdr:col>9</xdr:col>
      <xdr:colOff>1409700</xdr:colOff>
      <xdr:row>52</xdr:row>
      <xdr:rowOff>171450</xdr:rowOff>
    </xdr:to>
    <xdr:pic>
      <xdr:nvPicPr>
        <xdr:cNvPr id="7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5994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52</xdr:row>
      <xdr:rowOff>0</xdr:rowOff>
    </xdr:from>
    <xdr:to>
      <xdr:col>9</xdr:col>
      <xdr:colOff>1619250</xdr:colOff>
      <xdr:row>52</xdr:row>
      <xdr:rowOff>184785</xdr:rowOff>
    </xdr:to>
    <xdr:pic>
      <xdr:nvPicPr>
        <xdr:cNvPr id="7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59942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52</xdr:row>
      <xdr:rowOff>0</xdr:rowOff>
    </xdr:from>
    <xdr:to>
      <xdr:col>9</xdr:col>
      <xdr:colOff>1409700</xdr:colOff>
      <xdr:row>52</xdr:row>
      <xdr:rowOff>182880</xdr:rowOff>
    </xdr:to>
    <xdr:pic>
      <xdr:nvPicPr>
        <xdr:cNvPr id="7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5994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52</xdr:row>
      <xdr:rowOff>0</xdr:rowOff>
    </xdr:from>
    <xdr:to>
      <xdr:col>9</xdr:col>
      <xdr:colOff>1619250</xdr:colOff>
      <xdr:row>52</xdr:row>
      <xdr:rowOff>171450</xdr:rowOff>
    </xdr:to>
    <xdr:pic>
      <xdr:nvPicPr>
        <xdr:cNvPr id="7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5994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52</xdr:row>
      <xdr:rowOff>0</xdr:rowOff>
    </xdr:from>
    <xdr:to>
      <xdr:col>9</xdr:col>
      <xdr:colOff>1409700</xdr:colOff>
      <xdr:row>52</xdr:row>
      <xdr:rowOff>171450</xdr:rowOff>
    </xdr:to>
    <xdr:pic>
      <xdr:nvPicPr>
        <xdr:cNvPr id="7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5994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52</xdr:row>
      <xdr:rowOff>47625</xdr:rowOff>
    </xdr:from>
    <xdr:to>
      <xdr:col>9</xdr:col>
      <xdr:colOff>1965960</xdr:colOff>
      <xdr:row>52</xdr:row>
      <xdr:rowOff>171450</xdr:rowOff>
    </xdr:to>
    <xdr:pic>
      <xdr:nvPicPr>
        <xdr:cNvPr id="7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1064704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184785</xdr:rowOff>
    </xdr:to>
    <xdr:pic>
      <xdr:nvPicPr>
        <xdr:cNvPr id="8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080897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182880</xdr:rowOff>
    </xdr:to>
    <xdr:pic>
      <xdr:nvPicPr>
        <xdr:cNvPr id="8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080897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8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1018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8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1018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184785</xdr:rowOff>
    </xdr:to>
    <xdr:pic>
      <xdr:nvPicPr>
        <xdr:cNvPr id="8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1018520"/>
          <a:ext cx="0" cy="184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182880</xdr:rowOff>
    </xdr:to>
    <xdr:pic>
      <xdr:nvPicPr>
        <xdr:cNvPr id="8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10185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8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11018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8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44250" y="1101852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54</xdr:row>
      <xdr:rowOff>47625</xdr:rowOff>
    </xdr:from>
    <xdr:to>
      <xdr:col>9</xdr:col>
      <xdr:colOff>1965960</xdr:colOff>
      <xdr:row>54</xdr:row>
      <xdr:rowOff>171450</xdr:rowOff>
    </xdr:to>
    <xdr:pic>
      <xdr:nvPicPr>
        <xdr:cNvPr id="8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1106614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27</xdr:row>
      <xdr:rowOff>0</xdr:rowOff>
    </xdr:from>
    <xdr:to>
      <xdr:col>8</xdr:col>
      <xdr:colOff>609600</xdr:colOff>
      <xdr:row>27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86575" y="293370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31</xdr:row>
      <xdr:rowOff>171450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34650" y="2933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31</xdr:row>
      <xdr:rowOff>171450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325100" y="2933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44</xdr:row>
      <xdr:rowOff>0</xdr:rowOff>
    </xdr:from>
    <xdr:to>
      <xdr:col>9</xdr:col>
      <xdr:colOff>1085850</xdr:colOff>
      <xdr:row>45</xdr:row>
      <xdr:rowOff>171450</xdr:rowOff>
    </xdr:to>
    <xdr:pic>
      <xdr:nvPicPr>
        <xdr:cNvPr id="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01250" y="41148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34650" y="2724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325100" y="2724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26</xdr:row>
      <xdr:rowOff>47625</xdr:rowOff>
    </xdr:from>
    <xdr:to>
      <xdr:col>9</xdr:col>
      <xdr:colOff>1965960</xdr:colOff>
      <xdr:row>26</xdr:row>
      <xdr:rowOff>171450</xdr:rowOff>
    </xdr:to>
    <xdr:pic>
      <xdr:nvPicPr>
        <xdr:cNvPr id="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77550" y="27717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31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34650" y="2933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31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325100" y="2933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39</xdr:row>
      <xdr:rowOff>171450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34650" y="3695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39</xdr:row>
      <xdr:rowOff>171450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325100" y="3695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39</xdr:row>
      <xdr:rowOff>171450</xdr:rowOff>
    </xdr:to>
    <xdr:pic>
      <xdr:nvPicPr>
        <xdr:cNvPr id="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34650" y="3695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39</xdr:row>
      <xdr:rowOff>171450</xdr:rowOff>
    </xdr:to>
    <xdr:pic>
      <xdr:nvPicPr>
        <xdr:cNvPr id="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325100" y="3695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25</xdr:row>
      <xdr:rowOff>0</xdr:rowOff>
    </xdr:from>
    <xdr:to>
      <xdr:col>8</xdr:col>
      <xdr:colOff>609600</xdr:colOff>
      <xdr:row>25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05575" y="634365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58450" y="634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8900" y="634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58450" y="6000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8900" y="6000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24</xdr:row>
      <xdr:rowOff>47625</xdr:rowOff>
    </xdr:from>
    <xdr:to>
      <xdr:col>9</xdr:col>
      <xdr:colOff>1965960</xdr:colOff>
      <xdr:row>24</xdr:row>
      <xdr:rowOff>171450</xdr:rowOff>
    </xdr:to>
    <xdr:pic>
      <xdr:nvPicPr>
        <xdr:cNvPr id="7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01350" y="60483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23</xdr:row>
      <xdr:rowOff>0</xdr:rowOff>
    </xdr:from>
    <xdr:to>
      <xdr:col>8</xdr:col>
      <xdr:colOff>609600</xdr:colOff>
      <xdr:row>23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86550" y="548640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54864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54864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22</xdr:row>
      <xdr:rowOff>47625</xdr:rowOff>
    </xdr:from>
    <xdr:to>
      <xdr:col>9</xdr:col>
      <xdr:colOff>1965960</xdr:colOff>
      <xdr:row>22</xdr:row>
      <xdr:rowOff>171450</xdr:rowOff>
    </xdr:to>
    <xdr:pic>
      <xdr:nvPicPr>
        <xdr:cNvPr id="7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82325" y="519112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26</xdr:row>
      <xdr:rowOff>0</xdr:rowOff>
    </xdr:from>
    <xdr:to>
      <xdr:col>8</xdr:col>
      <xdr:colOff>609600</xdr:colOff>
      <xdr:row>26</xdr:row>
      <xdr:rowOff>0</xdr:rowOff>
    </xdr:to>
    <xdr:pic>
      <xdr:nvPicPr>
        <xdr:cNvPr id="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86550" y="685800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27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68580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27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68580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634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634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25</xdr:row>
      <xdr:rowOff>0</xdr:rowOff>
    </xdr:from>
    <xdr:to>
      <xdr:col>8</xdr:col>
      <xdr:colOff>609600</xdr:colOff>
      <xdr:row>25</xdr:row>
      <xdr:rowOff>0</xdr:rowOff>
    </xdr:to>
    <xdr:pic>
      <xdr:nvPicPr>
        <xdr:cNvPr id="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86550" y="634365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1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634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6343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1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39425" y="6000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1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9875" y="6000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24</xdr:row>
      <xdr:rowOff>47625</xdr:rowOff>
    </xdr:from>
    <xdr:to>
      <xdr:col>9</xdr:col>
      <xdr:colOff>1965960</xdr:colOff>
      <xdr:row>24</xdr:row>
      <xdr:rowOff>171450</xdr:rowOff>
    </xdr:to>
    <xdr:pic>
      <xdr:nvPicPr>
        <xdr:cNvPr id="1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82325" y="6048375"/>
          <a:ext cx="381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34</xdr:row>
      <xdr:rowOff>0</xdr:rowOff>
    </xdr:from>
    <xdr:to>
      <xdr:col>8</xdr:col>
      <xdr:colOff>609600</xdr:colOff>
      <xdr:row>34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808482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209550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8084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34</xdr:row>
      <xdr:rowOff>209550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8084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62</xdr:row>
      <xdr:rowOff>0</xdr:rowOff>
    </xdr:from>
    <xdr:to>
      <xdr:col>9</xdr:col>
      <xdr:colOff>1085850</xdr:colOff>
      <xdr:row>62</xdr:row>
      <xdr:rowOff>169545</xdr:rowOff>
    </xdr:to>
    <xdr:pic>
      <xdr:nvPicPr>
        <xdr:cNvPr id="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48975" y="18952845"/>
          <a:ext cx="0" cy="1695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34</xdr:row>
      <xdr:rowOff>0</xdr:rowOff>
    </xdr:to>
    <xdr:pic>
      <xdr:nvPicPr>
        <xdr:cNvPr id="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7886700"/>
          <a:ext cx="0" cy="198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34</xdr:row>
      <xdr:rowOff>0</xdr:rowOff>
    </xdr:to>
    <xdr:pic>
      <xdr:nvPicPr>
        <xdr:cNvPr id="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7886700"/>
          <a:ext cx="0" cy="198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33</xdr:row>
      <xdr:rowOff>47625</xdr:rowOff>
    </xdr:from>
    <xdr:to>
      <xdr:col>9</xdr:col>
      <xdr:colOff>1965960</xdr:colOff>
      <xdr:row>34</xdr:row>
      <xdr:rowOff>0</xdr:rowOff>
    </xdr:to>
    <xdr:pic>
      <xdr:nvPicPr>
        <xdr:cNvPr id="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7934325"/>
          <a:ext cx="3810" cy="150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209550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8084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34</xdr:row>
      <xdr:rowOff>209550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8084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209550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862774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209550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862774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209550</xdr:rowOff>
    </xdr:to>
    <xdr:pic>
      <xdr:nvPicPr>
        <xdr:cNvPr id="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862774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209550</xdr:rowOff>
    </xdr:to>
    <xdr:pic>
      <xdr:nvPicPr>
        <xdr:cNvPr id="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862774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36</xdr:row>
      <xdr:rowOff>209550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9170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36</xdr:row>
      <xdr:rowOff>209550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9170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36</xdr:row>
      <xdr:rowOff>209550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9170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36</xdr:row>
      <xdr:rowOff>209550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9170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209550</xdr:rowOff>
    </xdr:to>
    <xdr:pic>
      <xdr:nvPicPr>
        <xdr:cNvPr id="1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02565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209550</xdr:rowOff>
    </xdr:to>
    <xdr:pic>
      <xdr:nvPicPr>
        <xdr:cNvPr id="2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02565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209550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02565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209550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02565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40</xdr:row>
      <xdr:rowOff>0</xdr:rowOff>
    </xdr:from>
    <xdr:to>
      <xdr:col>9</xdr:col>
      <xdr:colOff>1619250</xdr:colOff>
      <xdr:row>40</xdr:row>
      <xdr:rowOff>209550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1342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40</xdr:row>
      <xdr:rowOff>0</xdr:rowOff>
    </xdr:from>
    <xdr:to>
      <xdr:col>9</xdr:col>
      <xdr:colOff>1409700</xdr:colOff>
      <xdr:row>40</xdr:row>
      <xdr:rowOff>209550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1342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40</xdr:row>
      <xdr:rowOff>0</xdr:rowOff>
    </xdr:from>
    <xdr:to>
      <xdr:col>9</xdr:col>
      <xdr:colOff>1619250</xdr:colOff>
      <xdr:row>40</xdr:row>
      <xdr:rowOff>209550</xdr:rowOff>
    </xdr:to>
    <xdr:pic>
      <xdr:nvPicPr>
        <xdr:cNvPr id="2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1342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40</xdr:row>
      <xdr:rowOff>0</xdr:rowOff>
    </xdr:from>
    <xdr:to>
      <xdr:col>9</xdr:col>
      <xdr:colOff>1409700</xdr:colOff>
      <xdr:row>40</xdr:row>
      <xdr:rowOff>209550</xdr:rowOff>
    </xdr:to>
    <xdr:pic>
      <xdr:nvPicPr>
        <xdr:cNvPr id="2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1342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209550</xdr:rowOff>
    </xdr:to>
    <xdr:pic>
      <xdr:nvPicPr>
        <xdr:cNvPr id="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18852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209550</xdr:rowOff>
    </xdr:to>
    <xdr:pic>
      <xdr:nvPicPr>
        <xdr:cNvPr id="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18852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209550</xdr:rowOff>
    </xdr:to>
    <xdr:pic>
      <xdr:nvPicPr>
        <xdr:cNvPr id="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18852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209550</xdr:rowOff>
    </xdr:to>
    <xdr:pic>
      <xdr:nvPicPr>
        <xdr:cNvPr id="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18852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209550</xdr:rowOff>
    </xdr:to>
    <xdr:pic>
      <xdr:nvPicPr>
        <xdr:cNvPr id="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2428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209550</xdr:rowOff>
    </xdr:to>
    <xdr:pic>
      <xdr:nvPicPr>
        <xdr:cNvPr id="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2428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209550</xdr:rowOff>
    </xdr:to>
    <xdr:pic>
      <xdr:nvPicPr>
        <xdr:cNvPr id="3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2428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209550</xdr:rowOff>
    </xdr:to>
    <xdr:pic>
      <xdr:nvPicPr>
        <xdr:cNvPr id="3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2428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43</xdr:row>
      <xdr:rowOff>0</xdr:rowOff>
    </xdr:from>
    <xdr:to>
      <xdr:col>9</xdr:col>
      <xdr:colOff>1619250</xdr:colOff>
      <xdr:row>43</xdr:row>
      <xdr:rowOff>209550</xdr:rowOff>
    </xdr:to>
    <xdr:pic>
      <xdr:nvPicPr>
        <xdr:cNvPr id="3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297114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43</xdr:row>
      <xdr:rowOff>0</xdr:rowOff>
    </xdr:from>
    <xdr:to>
      <xdr:col>9</xdr:col>
      <xdr:colOff>1409700</xdr:colOff>
      <xdr:row>43</xdr:row>
      <xdr:rowOff>209550</xdr:rowOff>
    </xdr:to>
    <xdr:pic>
      <xdr:nvPicPr>
        <xdr:cNvPr id="3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297114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43</xdr:row>
      <xdr:rowOff>0</xdr:rowOff>
    </xdr:from>
    <xdr:to>
      <xdr:col>9</xdr:col>
      <xdr:colOff>1619250</xdr:colOff>
      <xdr:row>43</xdr:row>
      <xdr:rowOff>209550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297114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43</xdr:row>
      <xdr:rowOff>0</xdr:rowOff>
    </xdr:from>
    <xdr:to>
      <xdr:col>9</xdr:col>
      <xdr:colOff>1409700</xdr:colOff>
      <xdr:row>43</xdr:row>
      <xdr:rowOff>209550</xdr:rowOff>
    </xdr:to>
    <xdr:pic>
      <xdr:nvPicPr>
        <xdr:cNvPr id="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297114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209550</xdr:rowOff>
    </xdr:to>
    <xdr:pic>
      <xdr:nvPicPr>
        <xdr:cNvPr id="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35140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209550</xdr:rowOff>
    </xdr:to>
    <xdr:pic>
      <xdr:nvPicPr>
        <xdr:cNvPr id="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35140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209550</xdr:rowOff>
    </xdr:to>
    <xdr:pic>
      <xdr:nvPicPr>
        <xdr:cNvPr id="4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35140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209550</xdr:rowOff>
    </xdr:to>
    <xdr:pic>
      <xdr:nvPicPr>
        <xdr:cNvPr id="4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35140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45</xdr:row>
      <xdr:rowOff>0</xdr:rowOff>
    </xdr:from>
    <xdr:to>
      <xdr:col>9</xdr:col>
      <xdr:colOff>1619250</xdr:colOff>
      <xdr:row>45</xdr:row>
      <xdr:rowOff>209550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40569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45</xdr:row>
      <xdr:rowOff>0</xdr:rowOff>
    </xdr:from>
    <xdr:to>
      <xdr:col>9</xdr:col>
      <xdr:colOff>1409700</xdr:colOff>
      <xdr:row>45</xdr:row>
      <xdr:rowOff>209550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40569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45</xdr:row>
      <xdr:rowOff>0</xdr:rowOff>
    </xdr:from>
    <xdr:to>
      <xdr:col>9</xdr:col>
      <xdr:colOff>1619250</xdr:colOff>
      <xdr:row>45</xdr:row>
      <xdr:rowOff>209550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40569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45</xdr:row>
      <xdr:rowOff>0</xdr:rowOff>
    </xdr:from>
    <xdr:to>
      <xdr:col>9</xdr:col>
      <xdr:colOff>1409700</xdr:colOff>
      <xdr:row>45</xdr:row>
      <xdr:rowOff>209550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40569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46</xdr:row>
      <xdr:rowOff>0</xdr:rowOff>
    </xdr:from>
    <xdr:to>
      <xdr:col>9</xdr:col>
      <xdr:colOff>1619250</xdr:colOff>
      <xdr:row>46</xdr:row>
      <xdr:rowOff>209550</xdr:rowOff>
    </xdr:to>
    <xdr:pic>
      <xdr:nvPicPr>
        <xdr:cNvPr id="4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4599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46</xdr:row>
      <xdr:rowOff>0</xdr:rowOff>
    </xdr:from>
    <xdr:to>
      <xdr:col>9</xdr:col>
      <xdr:colOff>1409700</xdr:colOff>
      <xdr:row>46</xdr:row>
      <xdr:rowOff>209550</xdr:rowOff>
    </xdr:to>
    <xdr:pic>
      <xdr:nvPicPr>
        <xdr:cNvPr id="4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4599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46</xdr:row>
      <xdr:rowOff>0</xdr:rowOff>
    </xdr:from>
    <xdr:to>
      <xdr:col>9</xdr:col>
      <xdr:colOff>1619250</xdr:colOff>
      <xdr:row>46</xdr:row>
      <xdr:rowOff>209550</xdr:rowOff>
    </xdr:to>
    <xdr:pic>
      <xdr:nvPicPr>
        <xdr:cNvPr id="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4599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46</xdr:row>
      <xdr:rowOff>0</xdr:rowOff>
    </xdr:from>
    <xdr:to>
      <xdr:col>9</xdr:col>
      <xdr:colOff>1409700</xdr:colOff>
      <xdr:row>46</xdr:row>
      <xdr:rowOff>209550</xdr:rowOff>
    </xdr:to>
    <xdr:pic>
      <xdr:nvPicPr>
        <xdr:cNvPr id="5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14599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78</xdr:row>
      <xdr:rowOff>0</xdr:rowOff>
    </xdr:from>
    <xdr:to>
      <xdr:col>8</xdr:col>
      <xdr:colOff>609600</xdr:colOff>
      <xdr:row>78</xdr:row>
      <xdr:rowOff>0</xdr:rowOff>
    </xdr:to>
    <xdr:pic>
      <xdr:nvPicPr>
        <xdr:cNvPr id="5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2328672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78</xdr:row>
      <xdr:rowOff>0</xdr:rowOff>
    </xdr:from>
    <xdr:to>
      <xdr:col>9</xdr:col>
      <xdr:colOff>1619250</xdr:colOff>
      <xdr:row>79</xdr:row>
      <xdr:rowOff>0</xdr:rowOff>
    </xdr:to>
    <xdr:pic>
      <xdr:nvPicPr>
        <xdr:cNvPr id="5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78</xdr:row>
      <xdr:rowOff>0</xdr:rowOff>
    </xdr:from>
    <xdr:to>
      <xdr:col>9</xdr:col>
      <xdr:colOff>1409700</xdr:colOff>
      <xdr:row>79</xdr:row>
      <xdr:rowOff>0</xdr:rowOff>
    </xdr:to>
    <xdr:pic>
      <xdr:nvPicPr>
        <xdr:cNvPr id="5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96</xdr:row>
      <xdr:rowOff>0</xdr:rowOff>
    </xdr:from>
    <xdr:to>
      <xdr:col>9</xdr:col>
      <xdr:colOff>1085850</xdr:colOff>
      <xdr:row>96</xdr:row>
      <xdr:rowOff>169545</xdr:rowOff>
    </xdr:to>
    <xdr:pic>
      <xdr:nvPicPr>
        <xdr:cNvPr id="54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48975" y="27058620"/>
          <a:ext cx="0" cy="1695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77</xdr:row>
      <xdr:rowOff>0</xdr:rowOff>
    </xdr:from>
    <xdr:to>
      <xdr:col>9</xdr:col>
      <xdr:colOff>1619250</xdr:colOff>
      <xdr:row>77</xdr:row>
      <xdr:rowOff>209550</xdr:rowOff>
    </xdr:to>
    <xdr:pic>
      <xdr:nvPicPr>
        <xdr:cNvPr id="5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27437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77</xdr:row>
      <xdr:rowOff>0</xdr:rowOff>
    </xdr:from>
    <xdr:to>
      <xdr:col>9</xdr:col>
      <xdr:colOff>1409700</xdr:colOff>
      <xdr:row>77</xdr:row>
      <xdr:rowOff>209550</xdr:rowOff>
    </xdr:to>
    <xdr:pic>
      <xdr:nvPicPr>
        <xdr:cNvPr id="5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27437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78</xdr:row>
      <xdr:rowOff>0</xdr:rowOff>
    </xdr:from>
    <xdr:to>
      <xdr:col>9</xdr:col>
      <xdr:colOff>1619250</xdr:colOff>
      <xdr:row>79</xdr:row>
      <xdr:rowOff>0</xdr:rowOff>
    </xdr:to>
    <xdr:pic>
      <xdr:nvPicPr>
        <xdr:cNvPr id="5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78</xdr:row>
      <xdr:rowOff>0</xdr:rowOff>
    </xdr:from>
    <xdr:to>
      <xdr:col>9</xdr:col>
      <xdr:colOff>1409700</xdr:colOff>
      <xdr:row>79</xdr:row>
      <xdr:rowOff>0</xdr:rowOff>
    </xdr:to>
    <xdr:pic>
      <xdr:nvPicPr>
        <xdr:cNvPr id="5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79</xdr:row>
      <xdr:rowOff>0</xdr:rowOff>
    </xdr:from>
    <xdr:to>
      <xdr:col>9</xdr:col>
      <xdr:colOff>1619250</xdr:colOff>
      <xdr:row>80</xdr:row>
      <xdr:rowOff>0</xdr:rowOff>
    </xdr:to>
    <xdr:pic>
      <xdr:nvPicPr>
        <xdr:cNvPr id="5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79</xdr:row>
      <xdr:rowOff>0</xdr:rowOff>
    </xdr:from>
    <xdr:to>
      <xdr:col>9</xdr:col>
      <xdr:colOff>1409700</xdr:colOff>
      <xdr:row>80</xdr:row>
      <xdr:rowOff>0</xdr:rowOff>
    </xdr:to>
    <xdr:pic>
      <xdr:nvPicPr>
        <xdr:cNvPr id="6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79</xdr:row>
      <xdr:rowOff>0</xdr:rowOff>
    </xdr:from>
    <xdr:to>
      <xdr:col>9</xdr:col>
      <xdr:colOff>1619250</xdr:colOff>
      <xdr:row>80</xdr:row>
      <xdr:rowOff>0</xdr:rowOff>
    </xdr:to>
    <xdr:pic>
      <xdr:nvPicPr>
        <xdr:cNvPr id="6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79</xdr:row>
      <xdr:rowOff>0</xdr:rowOff>
    </xdr:from>
    <xdr:to>
      <xdr:col>9</xdr:col>
      <xdr:colOff>1409700</xdr:colOff>
      <xdr:row>80</xdr:row>
      <xdr:rowOff>0</xdr:rowOff>
    </xdr:to>
    <xdr:pic>
      <xdr:nvPicPr>
        <xdr:cNvPr id="6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80</xdr:row>
      <xdr:rowOff>0</xdr:rowOff>
    </xdr:from>
    <xdr:to>
      <xdr:col>9</xdr:col>
      <xdr:colOff>1619250</xdr:colOff>
      <xdr:row>81</xdr:row>
      <xdr:rowOff>0</xdr:rowOff>
    </xdr:to>
    <xdr:pic>
      <xdr:nvPicPr>
        <xdr:cNvPr id="6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80</xdr:row>
      <xdr:rowOff>0</xdr:rowOff>
    </xdr:from>
    <xdr:to>
      <xdr:col>9</xdr:col>
      <xdr:colOff>1409700</xdr:colOff>
      <xdr:row>81</xdr:row>
      <xdr:rowOff>0</xdr:rowOff>
    </xdr:to>
    <xdr:pic>
      <xdr:nvPicPr>
        <xdr:cNvPr id="6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80</xdr:row>
      <xdr:rowOff>0</xdr:rowOff>
    </xdr:from>
    <xdr:to>
      <xdr:col>9</xdr:col>
      <xdr:colOff>1619250</xdr:colOff>
      <xdr:row>81</xdr:row>
      <xdr:rowOff>0</xdr:rowOff>
    </xdr:to>
    <xdr:pic>
      <xdr:nvPicPr>
        <xdr:cNvPr id="6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80</xdr:row>
      <xdr:rowOff>0</xdr:rowOff>
    </xdr:from>
    <xdr:to>
      <xdr:col>9</xdr:col>
      <xdr:colOff>1409700</xdr:colOff>
      <xdr:row>81</xdr:row>
      <xdr:rowOff>0</xdr:rowOff>
    </xdr:to>
    <xdr:pic>
      <xdr:nvPicPr>
        <xdr:cNvPr id="6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81</xdr:row>
      <xdr:rowOff>0</xdr:rowOff>
    </xdr:from>
    <xdr:to>
      <xdr:col>9</xdr:col>
      <xdr:colOff>1619250</xdr:colOff>
      <xdr:row>82</xdr:row>
      <xdr:rowOff>0</xdr:rowOff>
    </xdr:to>
    <xdr:pic>
      <xdr:nvPicPr>
        <xdr:cNvPr id="6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81</xdr:row>
      <xdr:rowOff>0</xdr:rowOff>
    </xdr:from>
    <xdr:to>
      <xdr:col>9</xdr:col>
      <xdr:colOff>1409700</xdr:colOff>
      <xdr:row>82</xdr:row>
      <xdr:rowOff>0</xdr:rowOff>
    </xdr:to>
    <xdr:pic>
      <xdr:nvPicPr>
        <xdr:cNvPr id="6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81</xdr:row>
      <xdr:rowOff>0</xdr:rowOff>
    </xdr:from>
    <xdr:to>
      <xdr:col>9</xdr:col>
      <xdr:colOff>1619250</xdr:colOff>
      <xdr:row>82</xdr:row>
      <xdr:rowOff>0</xdr:rowOff>
    </xdr:to>
    <xdr:pic>
      <xdr:nvPicPr>
        <xdr:cNvPr id="6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81</xdr:row>
      <xdr:rowOff>0</xdr:rowOff>
    </xdr:from>
    <xdr:to>
      <xdr:col>9</xdr:col>
      <xdr:colOff>1409700</xdr:colOff>
      <xdr:row>82</xdr:row>
      <xdr:rowOff>0</xdr:rowOff>
    </xdr:to>
    <xdr:pic>
      <xdr:nvPicPr>
        <xdr:cNvPr id="7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83</xdr:row>
      <xdr:rowOff>0</xdr:rowOff>
    </xdr:from>
    <xdr:to>
      <xdr:col>9</xdr:col>
      <xdr:colOff>1619250</xdr:colOff>
      <xdr:row>84</xdr:row>
      <xdr:rowOff>0</xdr:rowOff>
    </xdr:to>
    <xdr:pic>
      <xdr:nvPicPr>
        <xdr:cNvPr id="7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83</xdr:row>
      <xdr:rowOff>0</xdr:rowOff>
    </xdr:from>
    <xdr:to>
      <xdr:col>9</xdr:col>
      <xdr:colOff>1409700</xdr:colOff>
      <xdr:row>84</xdr:row>
      <xdr:rowOff>0</xdr:rowOff>
    </xdr:to>
    <xdr:pic>
      <xdr:nvPicPr>
        <xdr:cNvPr id="7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83</xdr:row>
      <xdr:rowOff>0</xdr:rowOff>
    </xdr:from>
    <xdr:to>
      <xdr:col>9</xdr:col>
      <xdr:colOff>1619250</xdr:colOff>
      <xdr:row>84</xdr:row>
      <xdr:rowOff>0</xdr:rowOff>
    </xdr:to>
    <xdr:pic>
      <xdr:nvPicPr>
        <xdr:cNvPr id="7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83</xdr:row>
      <xdr:rowOff>0</xdr:rowOff>
    </xdr:from>
    <xdr:to>
      <xdr:col>9</xdr:col>
      <xdr:colOff>1409700</xdr:colOff>
      <xdr:row>84</xdr:row>
      <xdr:rowOff>0</xdr:rowOff>
    </xdr:to>
    <xdr:pic>
      <xdr:nvPicPr>
        <xdr:cNvPr id="7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85</xdr:row>
      <xdr:rowOff>0</xdr:rowOff>
    </xdr:to>
    <xdr:pic>
      <xdr:nvPicPr>
        <xdr:cNvPr id="7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85</xdr:row>
      <xdr:rowOff>0</xdr:rowOff>
    </xdr:to>
    <xdr:pic>
      <xdr:nvPicPr>
        <xdr:cNvPr id="7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85</xdr:row>
      <xdr:rowOff>0</xdr:rowOff>
    </xdr:to>
    <xdr:pic>
      <xdr:nvPicPr>
        <xdr:cNvPr id="7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85</xdr:row>
      <xdr:rowOff>0</xdr:rowOff>
    </xdr:to>
    <xdr:pic>
      <xdr:nvPicPr>
        <xdr:cNvPr id="7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85</xdr:row>
      <xdr:rowOff>0</xdr:rowOff>
    </xdr:from>
    <xdr:to>
      <xdr:col>9</xdr:col>
      <xdr:colOff>1619250</xdr:colOff>
      <xdr:row>86</xdr:row>
      <xdr:rowOff>0</xdr:rowOff>
    </xdr:to>
    <xdr:pic>
      <xdr:nvPicPr>
        <xdr:cNvPr id="7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85</xdr:row>
      <xdr:rowOff>0</xdr:rowOff>
    </xdr:from>
    <xdr:to>
      <xdr:col>9</xdr:col>
      <xdr:colOff>1409700</xdr:colOff>
      <xdr:row>86</xdr:row>
      <xdr:rowOff>0</xdr:rowOff>
    </xdr:to>
    <xdr:pic>
      <xdr:nvPicPr>
        <xdr:cNvPr id="8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85</xdr:row>
      <xdr:rowOff>0</xdr:rowOff>
    </xdr:from>
    <xdr:to>
      <xdr:col>9</xdr:col>
      <xdr:colOff>1619250</xdr:colOff>
      <xdr:row>86</xdr:row>
      <xdr:rowOff>0</xdr:rowOff>
    </xdr:to>
    <xdr:pic>
      <xdr:nvPicPr>
        <xdr:cNvPr id="8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85</xdr:row>
      <xdr:rowOff>0</xdr:rowOff>
    </xdr:from>
    <xdr:to>
      <xdr:col>9</xdr:col>
      <xdr:colOff>1409700</xdr:colOff>
      <xdr:row>86</xdr:row>
      <xdr:rowOff>0</xdr:rowOff>
    </xdr:to>
    <xdr:pic>
      <xdr:nvPicPr>
        <xdr:cNvPr id="8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86</xdr:row>
      <xdr:rowOff>0</xdr:rowOff>
    </xdr:from>
    <xdr:to>
      <xdr:col>9</xdr:col>
      <xdr:colOff>1619250</xdr:colOff>
      <xdr:row>87</xdr:row>
      <xdr:rowOff>0</xdr:rowOff>
    </xdr:to>
    <xdr:pic>
      <xdr:nvPicPr>
        <xdr:cNvPr id="8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86</xdr:row>
      <xdr:rowOff>0</xdr:rowOff>
    </xdr:from>
    <xdr:to>
      <xdr:col>9</xdr:col>
      <xdr:colOff>1409700</xdr:colOff>
      <xdr:row>87</xdr:row>
      <xdr:rowOff>0</xdr:rowOff>
    </xdr:to>
    <xdr:pic>
      <xdr:nvPicPr>
        <xdr:cNvPr id="8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86</xdr:row>
      <xdr:rowOff>0</xdr:rowOff>
    </xdr:from>
    <xdr:to>
      <xdr:col>9</xdr:col>
      <xdr:colOff>1619250</xdr:colOff>
      <xdr:row>87</xdr:row>
      <xdr:rowOff>0</xdr:rowOff>
    </xdr:to>
    <xdr:pic>
      <xdr:nvPicPr>
        <xdr:cNvPr id="8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86</xdr:row>
      <xdr:rowOff>0</xdr:rowOff>
    </xdr:from>
    <xdr:to>
      <xdr:col>9</xdr:col>
      <xdr:colOff>1409700</xdr:colOff>
      <xdr:row>87</xdr:row>
      <xdr:rowOff>0</xdr:rowOff>
    </xdr:to>
    <xdr:pic>
      <xdr:nvPicPr>
        <xdr:cNvPr id="8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87</xdr:row>
      <xdr:rowOff>0</xdr:rowOff>
    </xdr:from>
    <xdr:to>
      <xdr:col>9</xdr:col>
      <xdr:colOff>1619250</xdr:colOff>
      <xdr:row>88</xdr:row>
      <xdr:rowOff>0</xdr:rowOff>
    </xdr:to>
    <xdr:pic>
      <xdr:nvPicPr>
        <xdr:cNvPr id="8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87</xdr:row>
      <xdr:rowOff>0</xdr:rowOff>
    </xdr:from>
    <xdr:to>
      <xdr:col>9</xdr:col>
      <xdr:colOff>1409700</xdr:colOff>
      <xdr:row>88</xdr:row>
      <xdr:rowOff>0</xdr:rowOff>
    </xdr:to>
    <xdr:pic>
      <xdr:nvPicPr>
        <xdr:cNvPr id="8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87</xdr:row>
      <xdr:rowOff>0</xdr:rowOff>
    </xdr:from>
    <xdr:to>
      <xdr:col>9</xdr:col>
      <xdr:colOff>1619250</xdr:colOff>
      <xdr:row>88</xdr:row>
      <xdr:rowOff>0</xdr:rowOff>
    </xdr:to>
    <xdr:pic>
      <xdr:nvPicPr>
        <xdr:cNvPr id="8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87</xdr:row>
      <xdr:rowOff>0</xdr:rowOff>
    </xdr:from>
    <xdr:to>
      <xdr:col>9</xdr:col>
      <xdr:colOff>1409700</xdr:colOff>
      <xdr:row>88</xdr:row>
      <xdr:rowOff>0</xdr:rowOff>
    </xdr:to>
    <xdr:pic>
      <xdr:nvPicPr>
        <xdr:cNvPr id="9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88</xdr:row>
      <xdr:rowOff>0</xdr:rowOff>
    </xdr:from>
    <xdr:to>
      <xdr:col>9</xdr:col>
      <xdr:colOff>1619250</xdr:colOff>
      <xdr:row>89</xdr:row>
      <xdr:rowOff>0</xdr:rowOff>
    </xdr:to>
    <xdr:pic>
      <xdr:nvPicPr>
        <xdr:cNvPr id="9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88</xdr:row>
      <xdr:rowOff>0</xdr:rowOff>
    </xdr:from>
    <xdr:to>
      <xdr:col>9</xdr:col>
      <xdr:colOff>1409700</xdr:colOff>
      <xdr:row>89</xdr:row>
      <xdr:rowOff>0</xdr:rowOff>
    </xdr:to>
    <xdr:pic>
      <xdr:nvPicPr>
        <xdr:cNvPr id="9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88</xdr:row>
      <xdr:rowOff>0</xdr:rowOff>
    </xdr:from>
    <xdr:to>
      <xdr:col>9</xdr:col>
      <xdr:colOff>1619250</xdr:colOff>
      <xdr:row>89</xdr:row>
      <xdr:rowOff>0</xdr:rowOff>
    </xdr:to>
    <xdr:pic>
      <xdr:nvPicPr>
        <xdr:cNvPr id="9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88</xdr:row>
      <xdr:rowOff>0</xdr:rowOff>
    </xdr:from>
    <xdr:to>
      <xdr:col>9</xdr:col>
      <xdr:colOff>1409700</xdr:colOff>
      <xdr:row>89</xdr:row>
      <xdr:rowOff>0</xdr:rowOff>
    </xdr:to>
    <xdr:pic>
      <xdr:nvPicPr>
        <xdr:cNvPr id="9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89</xdr:row>
      <xdr:rowOff>0</xdr:rowOff>
    </xdr:from>
    <xdr:to>
      <xdr:col>9</xdr:col>
      <xdr:colOff>1619250</xdr:colOff>
      <xdr:row>90</xdr:row>
      <xdr:rowOff>0</xdr:rowOff>
    </xdr:to>
    <xdr:pic>
      <xdr:nvPicPr>
        <xdr:cNvPr id="9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89</xdr:row>
      <xdr:rowOff>0</xdr:rowOff>
    </xdr:from>
    <xdr:to>
      <xdr:col>9</xdr:col>
      <xdr:colOff>1409700</xdr:colOff>
      <xdr:row>90</xdr:row>
      <xdr:rowOff>0</xdr:rowOff>
    </xdr:to>
    <xdr:pic>
      <xdr:nvPicPr>
        <xdr:cNvPr id="9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89</xdr:row>
      <xdr:rowOff>0</xdr:rowOff>
    </xdr:from>
    <xdr:to>
      <xdr:col>9</xdr:col>
      <xdr:colOff>1619250</xdr:colOff>
      <xdr:row>90</xdr:row>
      <xdr:rowOff>0</xdr:rowOff>
    </xdr:to>
    <xdr:pic>
      <xdr:nvPicPr>
        <xdr:cNvPr id="9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89</xdr:row>
      <xdr:rowOff>0</xdr:rowOff>
    </xdr:from>
    <xdr:to>
      <xdr:col>9</xdr:col>
      <xdr:colOff>1409700</xdr:colOff>
      <xdr:row>90</xdr:row>
      <xdr:rowOff>0</xdr:rowOff>
    </xdr:to>
    <xdr:pic>
      <xdr:nvPicPr>
        <xdr:cNvPr id="9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37</xdr:row>
      <xdr:rowOff>0</xdr:rowOff>
    </xdr:from>
    <xdr:to>
      <xdr:col>9</xdr:col>
      <xdr:colOff>1619250</xdr:colOff>
      <xdr:row>37</xdr:row>
      <xdr:rowOff>209550</xdr:rowOff>
    </xdr:to>
    <xdr:pic>
      <xdr:nvPicPr>
        <xdr:cNvPr id="9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97135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37</xdr:row>
      <xdr:rowOff>209550</xdr:rowOff>
    </xdr:to>
    <xdr:pic>
      <xdr:nvPicPr>
        <xdr:cNvPr id="10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97135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37</xdr:row>
      <xdr:rowOff>0</xdr:rowOff>
    </xdr:from>
    <xdr:to>
      <xdr:col>9</xdr:col>
      <xdr:colOff>1619250</xdr:colOff>
      <xdr:row>37</xdr:row>
      <xdr:rowOff>209550</xdr:rowOff>
    </xdr:to>
    <xdr:pic>
      <xdr:nvPicPr>
        <xdr:cNvPr id="10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97135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37</xdr:row>
      <xdr:rowOff>209550</xdr:rowOff>
    </xdr:to>
    <xdr:pic>
      <xdr:nvPicPr>
        <xdr:cNvPr id="10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9713595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82</xdr:row>
      <xdr:rowOff>0</xdr:rowOff>
    </xdr:from>
    <xdr:to>
      <xdr:col>9</xdr:col>
      <xdr:colOff>1619250</xdr:colOff>
      <xdr:row>83</xdr:row>
      <xdr:rowOff>0</xdr:rowOff>
    </xdr:to>
    <xdr:pic>
      <xdr:nvPicPr>
        <xdr:cNvPr id="10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82</xdr:row>
      <xdr:rowOff>0</xdr:rowOff>
    </xdr:from>
    <xdr:to>
      <xdr:col>9</xdr:col>
      <xdr:colOff>1409700</xdr:colOff>
      <xdr:row>83</xdr:row>
      <xdr:rowOff>0</xdr:rowOff>
    </xdr:to>
    <xdr:pic>
      <xdr:nvPicPr>
        <xdr:cNvPr id="10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82</xdr:row>
      <xdr:rowOff>0</xdr:rowOff>
    </xdr:from>
    <xdr:to>
      <xdr:col>9</xdr:col>
      <xdr:colOff>1619250</xdr:colOff>
      <xdr:row>83</xdr:row>
      <xdr:rowOff>0</xdr:rowOff>
    </xdr:to>
    <xdr:pic>
      <xdr:nvPicPr>
        <xdr:cNvPr id="10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82</xdr:row>
      <xdr:rowOff>0</xdr:rowOff>
    </xdr:from>
    <xdr:to>
      <xdr:col>9</xdr:col>
      <xdr:colOff>1409700</xdr:colOff>
      <xdr:row>83</xdr:row>
      <xdr:rowOff>0</xdr:rowOff>
    </xdr:to>
    <xdr:pic>
      <xdr:nvPicPr>
        <xdr:cNvPr id="10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80</xdr:row>
      <xdr:rowOff>0</xdr:rowOff>
    </xdr:from>
    <xdr:to>
      <xdr:col>9</xdr:col>
      <xdr:colOff>1619250</xdr:colOff>
      <xdr:row>81</xdr:row>
      <xdr:rowOff>0</xdr:rowOff>
    </xdr:to>
    <xdr:pic>
      <xdr:nvPicPr>
        <xdr:cNvPr id="10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80</xdr:row>
      <xdr:rowOff>0</xdr:rowOff>
    </xdr:from>
    <xdr:to>
      <xdr:col>9</xdr:col>
      <xdr:colOff>1409700</xdr:colOff>
      <xdr:row>81</xdr:row>
      <xdr:rowOff>0</xdr:rowOff>
    </xdr:to>
    <xdr:pic>
      <xdr:nvPicPr>
        <xdr:cNvPr id="10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80</xdr:row>
      <xdr:rowOff>0</xdr:rowOff>
    </xdr:from>
    <xdr:to>
      <xdr:col>9</xdr:col>
      <xdr:colOff>1619250</xdr:colOff>
      <xdr:row>81</xdr:row>
      <xdr:rowOff>0</xdr:rowOff>
    </xdr:to>
    <xdr:pic>
      <xdr:nvPicPr>
        <xdr:cNvPr id="10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80</xdr:row>
      <xdr:rowOff>0</xdr:rowOff>
    </xdr:from>
    <xdr:to>
      <xdr:col>9</xdr:col>
      <xdr:colOff>1409700</xdr:colOff>
      <xdr:row>81</xdr:row>
      <xdr:rowOff>0</xdr:rowOff>
    </xdr:to>
    <xdr:pic>
      <xdr:nvPicPr>
        <xdr:cNvPr id="1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81</xdr:row>
      <xdr:rowOff>0</xdr:rowOff>
    </xdr:from>
    <xdr:to>
      <xdr:col>9</xdr:col>
      <xdr:colOff>1619250</xdr:colOff>
      <xdr:row>82</xdr:row>
      <xdr:rowOff>0</xdr:rowOff>
    </xdr:to>
    <xdr:pic>
      <xdr:nvPicPr>
        <xdr:cNvPr id="1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81</xdr:row>
      <xdr:rowOff>0</xdr:rowOff>
    </xdr:from>
    <xdr:to>
      <xdr:col>9</xdr:col>
      <xdr:colOff>1409700</xdr:colOff>
      <xdr:row>82</xdr:row>
      <xdr:rowOff>0</xdr:rowOff>
    </xdr:to>
    <xdr:pic>
      <xdr:nvPicPr>
        <xdr:cNvPr id="1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81</xdr:row>
      <xdr:rowOff>0</xdr:rowOff>
    </xdr:from>
    <xdr:to>
      <xdr:col>9</xdr:col>
      <xdr:colOff>1619250</xdr:colOff>
      <xdr:row>82</xdr:row>
      <xdr:rowOff>0</xdr:rowOff>
    </xdr:to>
    <xdr:pic>
      <xdr:nvPicPr>
        <xdr:cNvPr id="1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81</xdr:row>
      <xdr:rowOff>0</xdr:rowOff>
    </xdr:from>
    <xdr:to>
      <xdr:col>9</xdr:col>
      <xdr:colOff>1409700</xdr:colOff>
      <xdr:row>82</xdr:row>
      <xdr:rowOff>0</xdr:rowOff>
    </xdr:to>
    <xdr:pic>
      <xdr:nvPicPr>
        <xdr:cNvPr id="1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82</xdr:row>
      <xdr:rowOff>0</xdr:rowOff>
    </xdr:from>
    <xdr:to>
      <xdr:col>9</xdr:col>
      <xdr:colOff>1619250</xdr:colOff>
      <xdr:row>83</xdr:row>
      <xdr:rowOff>0</xdr:rowOff>
    </xdr:to>
    <xdr:pic>
      <xdr:nvPicPr>
        <xdr:cNvPr id="1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82</xdr:row>
      <xdr:rowOff>0</xdr:rowOff>
    </xdr:from>
    <xdr:to>
      <xdr:col>9</xdr:col>
      <xdr:colOff>1409700</xdr:colOff>
      <xdr:row>83</xdr:row>
      <xdr:rowOff>0</xdr:rowOff>
    </xdr:to>
    <xdr:pic>
      <xdr:nvPicPr>
        <xdr:cNvPr id="1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82</xdr:row>
      <xdr:rowOff>0</xdr:rowOff>
    </xdr:from>
    <xdr:to>
      <xdr:col>9</xdr:col>
      <xdr:colOff>1619250</xdr:colOff>
      <xdr:row>83</xdr:row>
      <xdr:rowOff>0</xdr:rowOff>
    </xdr:to>
    <xdr:pic>
      <xdr:nvPicPr>
        <xdr:cNvPr id="1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82</xdr:row>
      <xdr:rowOff>0</xdr:rowOff>
    </xdr:from>
    <xdr:to>
      <xdr:col>9</xdr:col>
      <xdr:colOff>1409700</xdr:colOff>
      <xdr:row>83</xdr:row>
      <xdr:rowOff>0</xdr:rowOff>
    </xdr:to>
    <xdr:pic>
      <xdr:nvPicPr>
        <xdr:cNvPr id="1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83</xdr:row>
      <xdr:rowOff>0</xdr:rowOff>
    </xdr:from>
    <xdr:to>
      <xdr:col>9</xdr:col>
      <xdr:colOff>1619250</xdr:colOff>
      <xdr:row>84</xdr:row>
      <xdr:rowOff>0</xdr:rowOff>
    </xdr:to>
    <xdr:pic>
      <xdr:nvPicPr>
        <xdr:cNvPr id="11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83</xdr:row>
      <xdr:rowOff>0</xdr:rowOff>
    </xdr:from>
    <xdr:to>
      <xdr:col>9</xdr:col>
      <xdr:colOff>1409700</xdr:colOff>
      <xdr:row>84</xdr:row>
      <xdr:rowOff>0</xdr:rowOff>
    </xdr:to>
    <xdr:pic>
      <xdr:nvPicPr>
        <xdr:cNvPr id="12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83</xdr:row>
      <xdr:rowOff>0</xdr:rowOff>
    </xdr:from>
    <xdr:to>
      <xdr:col>9</xdr:col>
      <xdr:colOff>1619250</xdr:colOff>
      <xdr:row>84</xdr:row>
      <xdr:rowOff>0</xdr:rowOff>
    </xdr:to>
    <xdr:pic>
      <xdr:nvPicPr>
        <xdr:cNvPr id="1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83</xdr:row>
      <xdr:rowOff>0</xdr:rowOff>
    </xdr:from>
    <xdr:to>
      <xdr:col>9</xdr:col>
      <xdr:colOff>1409700</xdr:colOff>
      <xdr:row>84</xdr:row>
      <xdr:rowOff>0</xdr:rowOff>
    </xdr:to>
    <xdr:pic>
      <xdr:nvPicPr>
        <xdr:cNvPr id="1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85</xdr:row>
      <xdr:rowOff>0</xdr:rowOff>
    </xdr:to>
    <xdr:pic>
      <xdr:nvPicPr>
        <xdr:cNvPr id="1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85</xdr:row>
      <xdr:rowOff>0</xdr:rowOff>
    </xdr:to>
    <xdr:pic>
      <xdr:nvPicPr>
        <xdr:cNvPr id="1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85</xdr:row>
      <xdr:rowOff>0</xdr:rowOff>
    </xdr:to>
    <xdr:pic>
      <xdr:nvPicPr>
        <xdr:cNvPr id="12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85</xdr:row>
      <xdr:rowOff>0</xdr:rowOff>
    </xdr:to>
    <xdr:pic>
      <xdr:nvPicPr>
        <xdr:cNvPr id="12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85</xdr:row>
      <xdr:rowOff>0</xdr:rowOff>
    </xdr:from>
    <xdr:to>
      <xdr:col>9</xdr:col>
      <xdr:colOff>1619250</xdr:colOff>
      <xdr:row>86</xdr:row>
      <xdr:rowOff>0</xdr:rowOff>
    </xdr:to>
    <xdr:pic>
      <xdr:nvPicPr>
        <xdr:cNvPr id="1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85</xdr:row>
      <xdr:rowOff>0</xdr:rowOff>
    </xdr:from>
    <xdr:to>
      <xdr:col>9</xdr:col>
      <xdr:colOff>1409700</xdr:colOff>
      <xdr:row>86</xdr:row>
      <xdr:rowOff>0</xdr:rowOff>
    </xdr:to>
    <xdr:pic>
      <xdr:nvPicPr>
        <xdr:cNvPr id="1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85</xdr:row>
      <xdr:rowOff>0</xdr:rowOff>
    </xdr:from>
    <xdr:to>
      <xdr:col>9</xdr:col>
      <xdr:colOff>1619250</xdr:colOff>
      <xdr:row>86</xdr:row>
      <xdr:rowOff>0</xdr:rowOff>
    </xdr:to>
    <xdr:pic>
      <xdr:nvPicPr>
        <xdr:cNvPr id="1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85</xdr:row>
      <xdr:rowOff>0</xdr:rowOff>
    </xdr:from>
    <xdr:to>
      <xdr:col>9</xdr:col>
      <xdr:colOff>1409700</xdr:colOff>
      <xdr:row>86</xdr:row>
      <xdr:rowOff>0</xdr:rowOff>
    </xdr:to>
    <xdr:pic>
      <xdr:nvPicPr>
        <xdr:cNvPr id="1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86</xdr:row>
      <xdr:rowOff>0</xdr:rowOff>
    </xdr:from>
    <xdr:to>
      <xdr:col>9</xdr:col>
      <xdr:colOff>1619250</xdr:colOff>
      <xdr:row>87</xdr:row>
      <xdr:rowOff>0</xdr:rowOff>
    </xdr:to>
    <xdr:pic>
      <xdr:nvPicPr>
        <xdr:cNvPr id="1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86</xdr:row>
      <xdr:rowOff>0</xdr:rowOff>
    </xdr:from>
    <xdr:to>
      <xdr:col>9</xdr:col>
      <xdr:colOff>1409700</xdr:colOff>
      <xdr:row>87</xdr:row>
      <xdr:rowOff>0</xdr:rowOff>
    </xdr:to>
    <xdr:pic>
      <xdr:nvPicPr>
        <xdr:cNvPr id="1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86</xdr:row>
      <xdr:rowOff>0</xdr:rowOff>
    </xdr:from>
    <xdr:to>
      <xdr:col>9</xdr:col>
      <xdr:colOff>1619250</xdr:colOff>
      <xdr:row>87</xdr:row>
      <xdr:rowOff>0</xdr:rowOff>
    </xdr:to>
    <xdr:pic>
      <xdr:nvPicPr>
        <xdr:cNvPr id="13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86</xdr:row>
      <xdr:rowOff>0</xdr:rowOff>
    </xdr:from>
    <xdr:to>
      <xdr:col>9</xdr:col>
      <xdr:colOff>1409700</xdr:colOff>
      <xdr:row>87</xdr:row>
      <xdr:rowOff>0</xdr:rowOff>
    </xdr:to>
    <xdr:pic>
      <xdr:nvPicPr>
        <xdr:cNvPr id="13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87</xdr:row>
      <xdr:rowOff>0</xdr:rowOff>
    </xdr:from>
    <xdr:to>
      <xdr:col>9</xdr:col>
      <xdr:colOff>1619250</xdr:colOff>
      <xdr:row>88</xdr:row>
      <xdr:rowOff>0</xdr:rowOff>
    </xdr:to>
    <xdr:pic>
      <xdr:nvPicPr>
        <xdr:cNvPr id="13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87</xdr:row>
      <xdr:rowOff>0</xdr:rowOff>
    </xdr:from>
    <xdr:to>
      <xdr:col>9</xdr:col>
      <xdr:colOff>1409700</xdr:colOff>
      <xdr:row>88</xdr:row>
      <xdr:rowOff>0</xdr:rowOff>
    </xdr:to>
    <xdr:pic>
      <xdr:nvPicPr>
        <xdr:cNvPr id="13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87</xdr:row>
      <xdr:rowOff>0</xdr:rowOff>
    </xdr:from>
    <xdr:to>
      <xdr:col>9</xdr:col>
      <xdr:colOff>1619250</xdr:colOff>
      <xdr:row>88</xdr:row>
      <xdr:rowOff>0</xdr:rowOff>
    </xdr:to>
    <xdr:pic>
      <xdr:nvPicPr>
        <xdr:cNvPr id="1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87</xdr:row>
      <xdr:rowOff>0</xdr:rowOff>
    </xdr:from>
    <xdr:to>
      <xdr:col>9</xdr:col>
      <xdr:colOff>1409700</xdr:colOff>
      <xdr:row>88</xdr:row>
      <xdr:rowOff>0</xdr:rowOff>
    </xdr:to>
    <xdr:pic>
      <xdr:nvPicPr>
        <xdr:cNvPr id="1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88</xdr:row>
      <xdr:rowOff>0</xdr:rowOff>
    </xdr:from>
    <xdr:to>
      <xdr:col>9</xdr:col>
      <xdr:colOff>1619250</xdr:colOff>
      <xdr:row>89</xdr:row>
      <xdr:rowOff>0</xdr:rowOff>
    </xdr:to>
    <xdr:pic>
      <xdr:nvPicPr>
        <xdr:cNvPr id="1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88</xdr:row>
      <xdr:rowOff>0</xdr:rowOff>
    </xdr:from>
    <xdr:to>
      <xdr:col>9</xdr:col>
      <xdr:colOff>1409700</xdr:colOff>
      <xdr:row>89</xdr:row>
      <xdr:rowOff>0</xdr:rowOff>
    </xdr:to>
    <xdr:pic>
      <xdr:nvPicPr>
        <xdr:cNvPr id="1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88</xdr:row>
      <xdr:rowOff>0</xdr:rowOff>
    </xdr:from>
    <xdr:to>
      <xdr:col>9</xdr:col>
      <xdr:colOff>1619250</xdr:colOff>
      <xdr:row>89</xdr:row>
      <xdr:rowOff>0</xdr:rowOff>
    </xdr:to>
    <xdr:pic>
      <xdr:nvPicPr>
        <xdr:cNvPr id="14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88</xdr:row>
      <xdr:rowOff>0</xdr:rowOff>
    </xdr:from>
    <xdr:to>
      <xdr:col>9</xdr:col>
      <xdr:colOff>1409700</xdr:colOff>
      <xdr:row>89</xdr:row>
      <xdr:rowOff>0</xdr:rowOff>
    </xdr:to>
    <xdr:pic>
      <xdr:nvPicPr>
        <xdr:cNvPr id="14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90</xdr:row>
      <xdr:rowOff>0</xdr:rowOff>
    </xdr:from>
    <xdr:to>
      <xdr:col>9</xdr:col>
      <xdr:colOff>1619250</xdr:colOff>
      <xdr:row>91</xdr:row>
      <xdr:rowOff>0</xdr:rowOff>
    </xdr:to>
    <xdr:pic>
      <xdr:nvPicPr>
        <xdr:cNvPr id="1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91</xdr:row>
      <xdr:rowOff>0</xdr:rowOff>
    </xdr:to>
    <xdr:pic>
      <xdr:nvPicPr>
        <xdr:cNvPr id="1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90</xdr:row>
      <xdr:rowOff>0</xdr:rowOff>
    </xdr:from>
    <xdr:to>
      <xdr:col>9</xdr:col>
      <xdr:colOff>1619250</xdr:colOff>
      <xdr:row>91</xdr:row>
      <xdr:rowOff>0</xdr:rowOff>
    </xdr:to>
    <xdr:pic>
      <xdr:nvPicPr>
        <xdr:cNvPr id="1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91</xdr:row>
      <xdr:rowOff>0</xdr:rowOff>
    </xdr:to>
    <xdr:pic>
      <xdr:nvPicPr>
        <xdr:cNvPr id="1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90</xdr:row>
      <xdr:rowOff>0</xdr:rowOff>
    </xdr:from>
    <xdr:to>
      <xdr:col>9</xdr:col>
      <xdr:colOff>1619250</xdr:colOff>
      <xdr:row>91</xdr:row>
      <xdr:rowOff>0</xdr:rowOff>
    </xdr:to>
    <xdr:pic>
      <xdr:nvPicPr>
        <xdr:cNvPr id="14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91</xdr:row>
      <xdr:rowOff>0</xdr:rowOff>
    </xdr:to>
    <xdr:pic>
      <xdr:nvPicPr>
        <xdr:cNvPr id="14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90</xdr:row>
      <xdr:rowOff>0</xdr:rowOff>
    </xdr:from>
    <xdr:to>
      <xdr:col>9</xdr:col>
      <xdr:colOff>1619250</xdr:colOff>
      <xdr:row>91</xdr:row>
      <xdr:rowOff>0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91</xdr:row>
      <xdr:rowOff>0</xdr:rowOff>
    </xdr:to>
    <xdr:pic>
      <xdr:nvPicPr>
        <xdr:cNvPr id="15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100</xdr:row>
      <xdr:rowOff>0</xdr:rowOff>
    </xdr:from>
    <xdr:to>
      <xdr:col>9</xdr:col>
      <xdr:colOff>1619250</xdr:colOff>
      <xdr:row>101</xdr:row>
      <xdr:rowOff>133350</xdr:rowOff>
    </xdr:to>
    <xdr:pic>
      <xdr:nvPicPr>
        <xdr:cNvPr id="15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789682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100</xdr:row>
      <xdr:rowOff>0</xdr:rowOff>
    </xdr:from>
    <xdr:to>
      <xdr:col>9</xdr:col>
      <xdr:colOff>1409700</xdr:colOff>
      <xdr:row>101</xdr:row>
      <xdr:rowOff>133350</xdr:rowOff>
    </xdr:to>
    <xdr:pic>
      <xdr:nvPicPr>
        <xdr:cNvPr id="15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789682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100</xdr:row>
      <xdr:rowOff>0</xdr:rowOff>
    </xdr:from>
    <xdr:to>
      <xdr:col>9</xdr:col>
      <xdr:colOff>1619250</xdr:colOff>
      <xdr:row>101</xdr:row>
      <xdr:rowOff>133350</xdr:rowOff>
    </xdr:to>
    <xdr:pic>
      <xdr:nvPicPr>
        <xdr:cNvPr id="15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789682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100</xdr:row>
      <xdr:rowOff>0</xdr:rowOff>
    </xdr:from>
    <xdr:to>
      <xdr:col>9</xdr:col>
      <xdr:colOff>1409700</xdr:colOff>
      <xdr:row>101</xdr:row>
      <xdr:rowOff>133350</xdr:rowOff>
    </xdr:to>
    <xdr:pic>
      <xdr:nvPicPr>
        <xdr:cNvPr id="15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789682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100</xdr:row>
      <xdr:rowOff>0</xdr:rowOff>
    </xdr:from>
    <xdr:to>
      <xdr:col>9</xdr:col>
      <xdr:colOff>1619250</xdr:colOff>
      <xdr:row>101</xdr:row>
      <xdr:rowOff>133350</xdr:rowOff>
    </xdr:to>
    <xdr:pic>
      <xdr:nvPicPr>
        <xdr:cNvPr id="15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789682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100</xdr:row>
      <xdr:rowOff>0</xdr:rowOff>
    </xdr:from>
    <xdr:to>
      <xdr:col>9</xdr:col>
      <xdr:colOff>1409700</xdr:colOff>
      <xdr:row>101</xdr:row>
      <xdr:rowOff>133350</xdr:rowOff>
    </xdr:to>
    <xdr:pic>
      <xdr:nvPicPr>
        <xdr:cNvPr id="15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789682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100</xdr:row>
      <xdr:rowOff>0</xdr:rowOff>
    </xdr:from>
    <xdr:to>
      <xdr:col>9</xdr:col>
      <xdr:colOff>1619250</xdr:colOff>
      <xdr:row>101</xdr:row>
      <xdr:rowOff>133350</xdr:rowOff>
    </xdr:to>
    <xdr:pic>
      <xdr:nvPicPr>
        <xdr:cNvPr id="15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789682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100</xdr:row>
      <xdr:rowOff>0</xdr:rowOff>
    </xdr:from>
    <xdr:to>
      <xdr:col>9</xdr:col>
      <xdr:colOff>1409700</xdr:colOff>
      <xdr:row>101</xdr:row>
      <xdr:rowOff>133350</xdr:rowOff>
    </xdr:to>
    <xdr:pic>
      <xdr:nvPicPr>
        <xdr:cNvPr id="15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789682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78</xdr:row>
      <xdr:rowOff>0</xdr:rowOff>
    </xdr:from>
    <xdr:to>
      <xdr:col>8</xdr:col>
      <xdr:colOff>609600</xdr:colOff>
      <xdr:row>78</xdr:row>
      <xdr:rowOff>0</xdr:rowOff>
    </xdr:to>
    <xdr:pic>
      <xdr:nvPicPr>
        <xdr:cNvPr id="15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2328672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78</xdr:row>
      <xdr:rowOff>0</xdr:rowOff>
    </xdr:from>
    <xdr:to>
      <xdr:col>9</xdr:col>
      <xdr:colOff>1619250</xdr:colOff>
      <xdr:row>79</xdr:row>
      <xdr:rowOff>0</xdr:rowOff>
    </xdr:to>
    <xdr:pic>
      <xdr:nvPicPr>
        <xdr:cNvPr id="16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78</xdr:row>
      <xdr:rowOff>0</xdr:rowOff>
    </xdr:from>
    <xdr:to>
      <xdr:col>9</xdr:col>
      <xdr:colOff>1409700</xdr:colOff>
      <xdr:row>79</xdr:row>
      <xdr:rowOff>0</xdr:rowOff>
    </xdr:to>
    <xdr:pic>
      <xdr:nvPicPr>
        <xdr:cNvPr id="16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106</xdr:row>
      <xdr:rowOff>0</xdr:rowOff>
    </xdr:from>
    <xdr:to>
      <xdr:col>9</xdr:col>
      <xdr:colOff>1085850</xdr:colOff>
      <xdr:row>106</xdr:row>
      <xdr:rowOff>169545</xdr:rowOff>
    </xdr:to>
    <xdr:pic>
      <xdr:nvPicPr>
        <xdr:cNvPr id="16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48975" y="29154120"/>
          <a:ext cx="0" cy="1695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77</xdr:row>
      <xdr:rowOff>0</xdr:rowOff>
    </xdr:from>
    <xdr:to>
      <xdr:col>9</xdr:col>
      <xdr:colOff>1619250</xdr:colOff>
      <xdr:row>77</xdr:row>
      <xdr:rowOff>190500</xdr:rowOff>
    </xdr:to>
    <xdr:pic>
      <xdr:nvPicPr>
        <xdr:cNvPr id="16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2743795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77</xdr:row>
      <xdr:rowOff>0</xdr:rowOff>
    </xdr:from>
    <xdr:to>
      <xdr:col>9</xdr:col>
      <xdr:colOff>1409700</xdr:colOff>
      <xdr:row>77</xdr:row>
      <xdr:rowOff>190500</xdr:rowOff>
    </xdr:to>
    <xdr:pic>
      <xdr:nvPicPr>
        <xdr:cNvPr id="16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2743795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77</xdr:row>
      <xdr:rowOff>47625</xdr:rowOff>
    </xdr:from>
    <xdr:to>
      <xdr:col>9</xdr:col>
      <xdr:colOff>1965960</xdr:colOff>
      <xdr:row>77</xdr:row>
      <xdr:rowOff>190500</xdr:rowOff>
    </xdr:to>
    <xdr:pic>
      <xdr:nvPicPr>
        <xdr:cNvPr id="165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2791420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78</xdr:row>
      <xdr:rowOff>0</xdr:rowOff>
    </xdr:from>
    <xdr:to>
      <xdr:col>9</xdr:col>
      <xdr:colOff>1619250</xdr:colOff>
      <xdr:row>79</xdr:row>
      <xdr:rowOff>0</xdr:rowOff>
    </xdr:to>
    <xdr:pic>
      <xdr:nvPicPr>
        <xdr:cNvPr id="16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78</xdr:row>
      <xdr:rowOff>0</xdr:rowOff>
    </xdr:from>
    <xdr:to>
      <xdr:col>9</xdr:col>
      <xdr:colOff>1409700</xdr:colOff>
      <xdr:row>79</xdr:row>
      <xdr:rowOff>0</xdr:rowOff>
    </xdr:to>
    <xdr:pic>
      <xdr:nvPicPr>
        <xdr:cNvPr id="16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79</xdr:row>
      <xdr:rowOff>0</xdr:rowOff>
    </xdr:from>
    <xdr:to>
      <xdr:col>9</xdr:col>
      <xdr:colOff>1619250</xdr:colOff>
      <xdr:row>80</xdr:row>
      <xdr:rowOff>0</xdr:rowOff>
    </xdr:to>
    <xdr:pic>
      <xdr:nvPicPr>
        <xdr:cNvPr id="16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79</xdr:row>
      <xdr:rowOff>0</xdr:rowOff>
    </xdr:from>
    <xdr:to>
      <xdr:col>9</xdr:col>
      <xdr:colOff>1409700</xdr:colOff>
      <xdr:row>80</xdr:row>
      <xdr:rowOff>0</xdr:rowOff>
    </xdr:to>
    <xdr:pic>
      <xdr:nvPicPr>
        <xdr:cNvPr id="16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79</xdr:row>
      <xdr:rowOff>0</xdr:rowOff>
    </xdr:from>
    <xdr:to>
      <xdr:col>9</xdr:col>
      <xdr:colOff>1619250</xdr:colOff>
      <xdr:row>80</xdr:row>
      <xdr:rowOff>0</xdr:rowOff>
    </xdr:to>
    <xdr:pic>
      <xdr:nvPicPr>
        <xdr:cNvPr id="17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79</xdr:row>
      <xdr:rowOff>0</xdr:rowOff>
    </xdr:from>
    <xdr:to>
      <xdr:col>9</xdr:col>
      <xdr:colOff>1409700</xdr:colOff>
      <xdr:row>80</xdr:row>
      <xdr:rowOff>0</xdr:rowOff>
    </xdr:to>
    <xdr:pic>
      <xdr:nvPicPr>
        <xdr:cNvPr id="17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80</xdr:row>
      <xdr:rowOff>0</xdr:rowOff>
    </xdr:from>
    <xdr:to>
      <xdr:col>9</xdr:col>
      <xdr:colOff>1619250</xdr:colOff>
      <xdr:row>81</xdr:row>
      <xdr:rowOff>0</xdr:rowOff>
    </xdr:to>
    <xdr:pic>
      <xdr:nvPicPr>
        <xdr:cNvPr id="17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80</xdr:row>
      <xdr:rowOff>0</xdr:rowOff>
    </xdr:from>
    <xdr:to>
      <xdr:col>9</xdr:col>
      <xdr:colOff>1409700</xdr:colOff>
      <xdr:row>81</xdr:row>
      <xdr:rowOff>0</xdr:rowOff>
    </xdr:to>
    <xdr:pic>
      <xdr:nvPicPr>
        <xdr:cNvPr id="17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80</xdr:row>
      <xdr:rowOff>0</xdr:rowOff>
    </xdr:from>
    <xdr:to>
      <xdr:col>9</xdr:col>
      <xdr:colOff>1619250</xdr:colOff>
      <xdr:row>81</xdr:row>
      <xdr:rowOff>0</xdr:rowOff>
    </xdr:to>
    <xdr:pic>
      <xdr:nvPicPr>
        <xdr:cNvPr id="17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80</xdr:row>
      <xdr:rowOff>0</xdr:rowOff>
    </xdr:from>
    <xdr:to>
      <xdr:col>9</xdr:col>
      <xdr:colOff>1409700</xdr:colOff>
      <xdr:row>81</xdr:row>
      <xdr:rowOff>0</xdr:rowOff>
    </xdr:to>
    <xdr:pic>
      <xdr:nvPicPr>
        <xdr:cNvPr id="17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82</xdr:row>
      <xdr:rowOff>0</xdr:rowOff>
    </xdr:from>
    <xdr:to>
      <xdr:col>9</xdr:col>
      <xdr:colOff>1619250</xdr:colOff>
      <xdr:row>83</xdr:row>
      <xdr:rowOff>0</xdr:rowOff>
    </xdr:to>
    <xdr:pic>
      <xdr:nvPicPr>
        <xdr:cNvPr id="17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82</xdr:row>
      <xdr:rowOff>0</xdr:rowOff>
    </xdr:from>
    <xdr:to>
      <xdr:col>9</xdr:col>
      <xdr:colOff>1409700</xdr:colOff>
      <xdr:row>83</xdr:row>
      <xdr:rowOff>0</xdr:rowOff>
    </xdr:to>
    <xdr:pic>
      <xdr:nvPicPr>
        <xdr:cNvPr id="17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82</xdr:row>
      <xdr:rowOff>0</xdr:rowOff>
    </xdr:from>
    <xdr:to>
      <xdr:col>9</xdr:col>
      <xdr:colOff>1619250</xdr:colOff>
      <xdr:row>83</xdr:row>
      <xdr:rowOff>0</xdr:rowOff>
    </xdr:to>
    <xdr:pic>
      <xdr:nvPicPr>
        <xdr:cNvPr id="17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82</xdr:row>
      <xdr:rowOff>0</xdr:rowOff>
    </xdr:from>
    <xdr:to>
      <xdr:col>9</xdr:col>
      <xdr:colOff>1409700</xdr:colOff>
      <xdr:row>83</xdr:row>
      <xdr:rowOff>0</xdr:rowOff>
    </xdr:to>
    <xdr:pic>
      <xdr:nvPicPr>
        <xdr:cNvPr id="17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85</xdr:row>
      <xdr:rowOff>0</xdr:rowOff>
    </xdr:to>
    <xdr:pic>
      <xdr:nvPicPr>
        <xdr:cNvPr id="18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85</xdr:row>
      <xdr:rowOff>0</xdr:rowOff>
    </xdr:to>
    <xdr:pic>
      <xdr:nvPicPr>
        <xdr:cNvPr id="18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85</xdr:row>
      <xdr:rowOff>0</xdr:rowOff>
    </xdr:to>
    <xdr:pic>
      <xdr:nvPicPr>
        <xdr:cNvPr id="18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85</xdr:row>
      <xdr:rowOff>0</xdr:rowOff>
    </xdr:to>
    <xdr:pic>
      <xdr:nvPicPr>
        <xdr:cNvPr id="18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85</xdr:row>
      <xdr:rowOff>0</xdr:rowOff>
    </xdr:from>
    <xdr:to>
      <xdr:col>9</xdr:col>
      <xdr:colOff>1619250</xdr:colOff>
      <xdr:row>86</xdr:row>
      <xdr:rowOff>0</xdr:rowOff>
    </xdr:to>
    <xdr:pic>
      <xdr:nvPicPr>
        <xdr:cNvPr id="18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85</xdr:row>
      <xdr:rowOff>0</xdr:rowOff>
    </xdr:from>
    <xdr:to>
      <xdr:col>9</xdr:col>
      <xdr:colOff>1409700</xdr:colOff>
      <xdr:row>86</xdr:row>
      <xdr:rowOff>0</xdr:rowOff>
    </xdr:to>
    <xdr:pic>
      <xdr:nvPicPr>
        <xdr:cNvPr id="18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85</xdr:row>
      <xdr:rowOff>0</xdr:rowOff>
    </xdr:from>
    <xdr:to>
      <xdr:col>9</xdr:col>
      <xdr:colOff>1619250</xdr:colOff>
      <xdr:row>86</xdr:row>
      <xdr:rowOff>0</xdr:rowOff>
    </xdr:to>
    <xdr:pic>
      <xdr:nvPicPr>
        <xdr:cNvPr id="18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85</xdr:row>
      <xdr:rowOff>0</xdr:rowOff>
    </xdr:from>
    <xdr:to>
      <xdr:col>9</xdr:col>
      <xdr:colOff>1409700</xdr:colOff>
      <xdr:row>86</xdr:row>
      <xdr:rowOff>0</xdr:rowOff>
    </xdr:to>
    <xdr:pic>
      <xdr:nvPicPr>
        <xdr:cNvPr id="18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86</xdr:row>
      <xdr:rowOff>0</xdr:rowOff>
    </xdr:from>
    <xdr:to>
      <xdr:col>9</xdr:col>
      <xdr:colOff>1619250</xdr:colOff>
      <xdr:row>87</xdr:row>
      <xdr:rowOff>0</xdr:rowOff>
    </xdr:to>
    <xdr:pic>
      <xdr:nvPicPr>
        <xdr:cNvPr id="18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86</xdr:row>
      <xdr:rowOff>0</xdr:rowOff>
    </xdr:from>
    <xdr:to>
      <xdr:col>9</xdr:col>
      <xdr:colOff>1409700</xdr:colOff>
      <xdr:row>87</xdr:row>
      <xdr:rowOff>0</xdr:rowOff>
    </xdr:to>
    <xdr:pic>
      <xdr:nvPicPr>
        <xdr:cNvPr id="18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86</xdr:row>
      <xdr:rowOff>0</xdr:rowOff>
    </xdr:from>
    <xdr:to>
      <xdr:col>9</xdr:col>
      <xdr:colOff>1619250</xdr:colOff>
      <xdr:row>87</xdr:row>
      <xdr:rowOff>0</xdr:rowOff>
    </xdr:to>
    <xdr:pic>
      <xdr:nvPicPr>
        <xdr:cNvPr id="19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86</xdr:row>
      <xdr:rowOff>0</xdr:rowOff>
    </xdr:from>
    <xdr:to>
      <xdr:col>9</xdr:col>
      <xdr:colOff>1409700</xdr:colOff>
      <xdr:row>87</xdr:row>
      <xdr:rowOff>0</xdr:rowOff>
    </xdr:to>
    <xdr:pic>
      <xdr:nvPicPr>
        <xdr:cNvPr id="19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87</xdr:row>
      <xdr:rowOff>0</xdr:rowOff>
    </xdr:from>
    <xdr:to>
      <xdr:col>9</xdr:col>
      <xdr:colOff>1619250</xdr:colOff>
      <xdr:row>88</xdr:row>
      <xdr:rowOff>0</xdr:rowOff>
    </xdr:to>
    <xdr:pic>
      <xdr:nvPicPr>
        <xdr:cNvPr id="19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87</xdr:row>
      <xdr:rowOff>0</xdr:rowOff>
    </xdr:from>
    <xdr:to>
      <xdr:col>9</xdr:col>
      <xdr:colOff>1409700</xdr:colOff>
      <xdr:row>88</xdr:row>
      <xdr:rowOff>0</xdr:rowOff>
    </xdr:to>
    <xdr:pic>
      <xdr:nvPicPr>
        <xdr:cNvPr id="19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87</xdr:row>
      <xdr:rowOff>0</xdr:rowOff>
    </xdr:from>
    <xdr:to>
      <xdr:col>9</xdr:col>
      <xdr:colOff>1619250</xdr:colOff>
      <xdr:row>88</xdr:row>
      <xdr:rowOff>0</xdr:rowOff>
    </xdr:to>
    <xdr:pic>
      <xdr:nvPicPr>
        <xdr:cNvPr id="19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87</xdr:row>
      <xdr:rowOff>0</xdr:rowOff>
    </xdr:from>
    <xdr:to>
      <xdr:col>9</xdr:col>
      <xdr:colOff>1409700</xdr:colOff>
      <xdr:row>88</xdr:row>
      <xdr:rowOff>0</xdr:rowOff>
    </xdr:to>
    <xdr:pic>
      <xdr:nvPicPr>
        <xdr:cNvPr id="19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88</xdr:row>
      <xdr:rowOff>0</xdr:rowOff>
    </xdr:from>
    <xdr:to>
      <xdr:col>9</xdr:col>
      <xdr:colOff>1619250</xdr:colOff>
      <xdr:row>89</xdr:row>
      <xdr:rowOff>0</xdr:rowOff>
    </xdr:to>
    <xdr:pic>
      <xdr:nvPicPr>
        <xdr:cNvPr id="19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88</xdr:row>
      <xdr:rowOff>0</xdr:rowOff>
    </xdr:from>
    <xdr:to>
      <xdr:col>9</xdr:col>
      <xdr:colOff>1409700</xdr:colOff>
      <xdr:row>89</xdr:row>
      <xdr:rowOff>0</xdr:rowOff>
    </xdr:to>
    <xdr:pic>
      <xdr:nvPicPr>
        <xdr:cNvPr id="19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88</xdr:row>
      <xdr:rowOff>0</xdr:rowOff>
    </xdr:from>
    <xdr:to>
      <xdr:col>9</xdr:col>
      <xdr:colOff>1619250</xdr:colOff>
      <xdr:row>89</xdr:row>
      <xdr:rowOff>0</xdr:rowOff>
    </xdr:to>
    <xdr:pic>
      <xdr:nvPicPr>
        <xdr:cNvPr id="19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88</xdr:row>
      <xdr:rowOff>0</xdr:rowOff>
    </xdr:from>
    <xdr:to>
      <xdr:col>9</xdr:col>
      <xdr:colOff>1409700</xdr:colOff>
      <xdr:row>89</xdr:row>
      <xdr:rowOff>0</xdr:rowOff>
    </xdr:to>
    <xdr:pic>
      <xdr:nvPicPr>
        <xdr:cNvPr id="19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89</xdr:row>
      <xdr:rowOff>0</xdr:rowOff>
    </xdr:from>
    <xdr:to>
      <xdr:col>9</xdr:col>
      <xdr:colOff>1619250</xdr:colOff>
      <xdr:row>90</xdr:row>
      <xdr:rowOff>0</xdr:rowOff>
    </xdr:to>
    <xdr:pic>
      <xdr:nvPicPr>
        <xdr:cNvPr id="20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89</xdr:row>
      <xdr:rowOff>0</xdr:rowOff>
    </xdr:from>
    <xdr:to>
      <xdr:col>9</xdr:col>
      <xdr:colOff>1409700</xdr:colOff>
      <xdr:row>90</xdr:row>
      <xdr:rowOff>0</xdr:rowOff>
    </xdr:to>
    <xdr:pic>
      <xdr:nvPicPr>
        <xdr:cNvPr id="20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89</xdr:row>
      <xdr:rowOff>0</xdr:rowOff>
    </xdr:from>
    <xdr:to>
      <xdr:col>9</xdr:col>
      <xdr:colOff>1619250</xdr:colOff>
      <xdr:row>90</xdr:row>
      <xdr:rowOff>0</xdr:rowOff>
    </xdr:to>
    <xdr:pic>
      <xdr:nvPicPr>
        <xdr:cNvPr id="20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89</xdr:row>
      <xdr:rowOff>0</xdr:rowOff>
    </xdr:from>
    <xdr:to>
      <xdr:col>9</xdr:col>
      <xdr:colOff>1409700</xdr:colOff>
      <xdr:row>90</xdr:row>
      <xdr:rowOff>0</xdr:rowOff>
    </xdr:to>
    <xdr:pic>
      <xdr:nvPicPr>
        <xdr:cNvPr id="20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90</xdr:row>
      <xdr:rowOff>0</xdr:rowOff>
    </xdr:from>
    <xdr:to>
      <xdr:col>9</xdr:col>
      <xdr:colOff>1619250</xdr:colOff>
      <xdr:row>91</xdr:row>
      <xdr:rowOff>0</xdr:rowOff>
    </xdr:to>
    <xdr:pic>
      <xdr:nvPicPr>
        <xdr:cNvPr id="20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91</xdr:row>
      <xdr:rowOff>0</xdr:rowOff>
    </xdr:to>
    <xdr:pic>
      <xdr:nvPicPr>
        <xdr:cNvPr id="20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90</xdr:row>
      <xdr:rowOff>0</xdr:rowOff>
    </xdr:from>
    <xdr:to>
      <xdr:col>9</xdr:col>
      <xdr:colOff>1619250</xdr:colOff>
      <xdr:row>91</xdr:row>
      <xdr:rowOff>0</xdr:rowOff>
    </xdr:to>
    <xdr:pic>
      <xdr:nvPicPr>
        <xdr:cNvPr id="20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91</xdr:row>
      <xdr:rowOff>0</xdr:rowOff>
    </xdr:to>
    <xdr:pic>
      <xdr:nvPicPr>
        <xdr:cNvPr id="20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81</xdr:row>
      <xdr:rowOff>0</xdr:rowOff>
    </xdr:from>
    <xdr:to>
      <xdr:col>9</xdr:col>
      <xdr:colOff>1619250</xdr:colOff>
      <xdr:row>82</xdr:row>
      <xdr:rowOff>0</xdr:rowOff>
    </xdr:to>
    <xdr:pic>
      <xdr:nvPicPr>
        <xdr:cNvPr id="20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81</xdr:row>
      <xdr:rowOff>0</xdr:rowOff>
    </xdr:from>
    <xdr:to>
      <xdr:col>9</xdr:col>
      <xdr:colOff>1409700</xdr:colOff>
      <xdr:row>82</xdr:row>
      <xdr:rowOff>0</xdr:rowOff>
    </xdr:to>
    <xdr:pic>
      <xdr:nvPicPr>
        <xdr:cNvPr id="20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81</xdr:row>
      <xdr:rowOff>0</xdr:rowOff>
    </xdr:from>
    <xdr:to>
      <xdr:col>9</xdr:col>
      <xdr:colOff>1619250</xdr:colOff>
      <xdr:row>82</xdr:row>
      <xdr:rowOff>0</xdr:rowOff>
    </xdr:to>
    <xdr:pic>
      <xdr:nvPicPr>
        <xdr:cNvPr id="21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81</xdr:row>
      <xdr:rowOff>0</xdr:rowOff>
    </xdr:from>
    <xdr:to>
      <xdr:col>9</xdr:col>
      <xdr:colOff>1409700</xdr:colOff>
      <xdr:row>82</xdr:row>
      <xdr:rowOff>0</xdr:rowOff>
    </xdr:to>
    <xdr:pic>
      <xdr:nvPicPr>
        <xdr:cNvPr id="21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78</xdr:row>
      <xdr:rowOff>0</xdr:rowOff>
    </xdr:from>
    <xdr:to>
      <xdr:col>9</xdr:col>
      <xdr:colOff>1619250</xdr:colOff>
      <xdr:row>79</xdr:row>
      <xdr:rowOff>0</xdr:rowOff>
    </xdr:to>
    <xdr:pic>
      <xdr:nvPicPr>
        <xdr:cNvPr id="21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78</xdr:row>
      <xdr:rowOff>0</xdr:rowOff>
    </xdr:from>
    <xdr:to>
      <xdr:col>9</xdr:col>
      <xdr:colOff>1409700</xdr:colOff>
      <xdr:row>79</xdr:row>
      <xdr:rowOff>0</xdr:rowOff>
    </xdr:to>
    <xdr:pic>
      <xdr:nvPicPr>
        <xdr:cNvPr id="21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2867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78</xdr:row>
      <xdr:rowOff>0</xdr:rowOff>
    </xdr:from>
    <xdr:to>
      <xdr:col>9</xdr:col>
      <xdr:colOff>1619250</xdr:colOff>
      <xdr:row>78</xdr:row>
      <xdr:rowOff>190500</xdr:rowOff>
    </xdr:to>
    <xdr:pic>
      <xdr:nvPicPr>
        <xdr:cNvPr id="21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2867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78</xdr:row>
      <xdr:rowOff>0</xdr:rowOff>
    </xdr:from>
    <xdr:to>
      <xdr:col>9</xdr:col>
      <xdr:colOff>1409700</xdr:colOff>
      <xdr:row>78</xdr:row>
      <xdr:rowOff>190500</xdr:rowOff>
    </xdr:to>
    <xdr:pic>
      <xdr:nvPicPr>
        <xdr:cNvPr id="21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2867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78</xdr:row>
      <xdr:rowOff>47625</xdr:rowOff>
    </xdr:from>
    <xdr:to>
      <xdr:col>9</xdr:col>
      <xdr:colOff>1965960</xdr:colOff>
      <xdr:row>78</xdr:row>
      <xdr:rowOff>190500</xdr:rowOff>
    </xdr:to>
    <xdr:pic>
      <xdr:nvPicPr>
        <xdr:cNvPr id="21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333434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79</xdr:row>
      <xdr:rowOff>0</xdr:rowOff>
    </xdr:from>
    <xdr:to>
      <xdr:col>9</xdr:col>
      <xdr:colOff>1619250</xdr:colOff>
      <xdr:row>80</xdr:row>
      <xdr:rowOff>0</xdr:rowOff>
    </xdr:to>
    <xdr:pic>
      <xdr:nvPicPr>
        <xdr:cNvPr id="2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79</xdr:row>
      <xdr:rowOff>0</xdr:rowOff>
    </xdr:from>
    <xdr:to>
      <xdr:col>9</xdr:col>
      <xdr:colOff>1409700</xdr:colOff>
      <xdr:row>80</xdr:row>
      <xdr:rowOff>0</xdr:rowOff>
    </xdr:to>
    <xdr:pic>
      <xdr:nvPicPr>
        <xdr:cNvPr id="2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4962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79</xdr:row>
      <xdr:rowOff>0</xdr:rowOff>
    </xdr:from>
    <xdr:to>
      <xdr:col>9</xdr:col>
      <xdr:colOff>1619250</xdr:colOff>
      <xdr:row>79</xdr:row>
      <xdr:rowOff>190500</xdr:rowOff>
    </xdr:to>
    <xdr:pic>
      <xdr:nvPicPr>
        <xdr:cNvPr id="21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4962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79</xdr:row>
      <xdr:rowOff>0</xdr:rowOff>
    </xdr:from>
    <xdr:to>
      <xdr:col>9</xdr:col>
      <xdr:colOff>1409700</xdr:colOff>
      <xdr:row>79</xdr:row>
      <xdr:rowOff>190500</xdr:rowOff>
    </xdr:to>
    <xdr:pic>
      <xdr:nvPicPr>
        <xdr:cNvPr id="22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4962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79</xdr:row>
      <xdr:rowOff>47625</xdr:rowOff>
    </xdr:from>
    <xdr:to>
      <xdr:col>9</xdr:col>
      <xdr:colOff>1965960</xdr:colOff>
      <xdr:row>79</xdr:row>
      <xdr:rowOff>190500</xdr:rowOff>
    </xdr:to>
    <xdr:pic>
      <xdr:nvPicPr>
        <xdr:cNvPr id="22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354389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80</xdr:row>
      <xdr:rowOff>0</xdr:rowOff>
    </xdr:from>
    <xdr:to>
      <xdr:col>9</xdr:col>
      <xdr:colOff>1619250</xdr:colOff>
      <xdr:row>81</xdr:row>
      <xdr:rowOff>0</xdr:rowOff>
    </xdr:to>
    <xdr:pic>
      <xdr:nvPicPr>
        <xdr:cNvPr id="22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80</xdr:row>
      <xdr:rowOff>0</xdr:rowOff>
    </xdr:from>
    <xdr:to>
      <xdr:col>9</xdr:col>
      <xdr:colOff>1409700</xdr:colOff>
      <xdr:row>81</xdr:row>
      <xdr:rowOff>0</xdr:rowOff>
    </xdr:to>
    <xdr:pic>
      <xdr:nvPicPr>
        <xdr:cNvPr id="22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7058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80</xdr:row>
      <xdr:rowOff>0</xdr:rowOff>
    </xdr:from>
    <xdr:to>
      <xdr:col>9</xdr:col>
      <xdr:colOff>1619250</xdr:colOff>
      <xdr:row>80</xdr:row>
      <xdr:rowOff>190500</xdr:rowOff>
    </xdr:to>
    <xdr:pic>
      <xdr:nvPicPr>
        <xdr:cNvPr id="22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7058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80</xdr:row>
      <xdr:rowOff>0</xdr:rowOff>
    </xdr:from>
    <xdr:to>
      <xdr:col>9</xdr:col>
      <xdr:colOff>1409700</xdr:colOff>
      <xdr:row>80</xdr:row>
      <xdr:rowOff>190500</xdr:rowOff>
    </xdr:to>
    <xdr:pic>
      <xdr:nvPicPr>
        <xdr:cNvPr id="22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7058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80</xdr:row>
      <xdr:rowOff>47625</xdr:rowOff>
    </xdr:from>
    <xdr:to>
      <xdr:col>9</xdr:col>
      <xdr:colOff>1965960</xdr:colOff>
      <xdr:row>80</xdr:row>
      <xdr:rowOff>190500</xdr:rowOff>
    </xdr:to>
    <xdr:pic>
      <xdr:nvPicPr>
        <xdr:cNvPr id="22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375344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81</xdr:row>
      <xdr:rowOff>0</xdr:rowOff>
    </xdr:from>
    <xdr:to>
      <xdr:col>9</xdr:col>
      <xdr:colOff>1619250</xdr:colOff>
      <xdr:row>82</xdr:row>
      <xdr:rowOff>0</xdr:rowOff>
    </xdr:to>
    <xdr:pic>
      <xdr:nvPicPr>
        <xdr:cNvPr id="2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81</xdr:row>
      <xdr:rowOff>0</xdr:rowOff>
    </xdr:from>
    <xdr:to>
      <xdr:col>9</xdr:col>
      <xdr:colOff>1409700</xdr:colOff>
      <xdr:row>82</xdr:row>
      <xdr:rowOff>0</xdr:rowOff>
    </xdr:to>
    <xdr:pic>
      <xdr:nvPicPr>
        <xdr:cNvPr id="2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9153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81</xdr:row>
      <xdr:rowOff>0</xdr:rowOff>
    </xdr:from>
    <xdr:to>
      <xdr:col>9</xdr:col>
      <xdr:colOff>1619250</xdr:colOff>
      <xdr:row>81</xdr:row>
      <xdr:rowOff>190500</xdr:rowOff>
    </xdr:to>
    <xdr:pic>
      <xdr:nvPicPr>
        <xdr:cNvPr id="2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39153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81</xdr:row>
      <xdr:rowOff>0</xdr:rowOff>
    </xdr:from>
    <xdr:to>
      <xdr:col>9</xdr:col>
      <xdr:colOff>1409700</xdr:colOff>
      <xdr:row>81</xdr:row>
      <xdr:rowOff>190500</xdr:rowOff>
    </xdr:to>
    <xdr:pic>
      <xdr:nvPicPr>
        <xdr:cNvPr id="2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39153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81</xdr:row>
      <xdr:rowOff>47625</xdr:rowOff>
    </xdr:from>
    <xdr:to>
      <xdr:col>9</xdr:col>
      <xdr:colOff>1965960</xdr:colOff>
      <xdr:row>81</xdr:row>
      <xdr:rowOff>190500</xdr:rowOff>
    </xdr:to>
    <xdr:pic>
      <xdr:nvPicPr>
        <xdr:cNvPr id="23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396299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82</xdr:row>
      <xdr:rowOff>0</xdr:rowOff>
    </xdr:from>
    <xdr:to>
      <xdr:col>9</xdr:col>
      <xdr:colOff>1619250</xdr:colOff>
      <xdr:row>83</xdr:row>
      <xdr:rowOff>0</xdr:rowOff>
    </xdr:to>
    <xdr:pic>
      <xdr:nvPicPr>
        <xdr:cNvPr id="2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82</xdr:row>
      <xdr:rowOff>0</xdr:rowOff>
    </xdr:from>
    <xdr:to>
      <xdr:col>9</xdr:col>
      <xdr:colOff>1409700</xdr:colOff>
      <xdr:row>83</xdr:row>
      <xdr:rowOff>0</xdr:rowOff>
    </xdr:to>
    <xdr:pic>
      <xdr:nvPicPr>
        <xdr:cNvPr id="2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1249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82</xdr:row>
      <xdr:rowOff>0</xdr:rowOff>
    </xdr:from>
    <xdr:to>
      <xdr:col>9</xdr:col>
      <xdr:colOff>1619250</xdr:colOff>
      <xdr:row>82</xdr:row>
      <xdr:rowOff>190500</xdr:rowOff>
    </xdr:to>
    <xdr:pic>
      <xdr:nvPicPr>
        <xdr:cNvPr id="2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1249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82</xdr:row>
      <xdr:rowOff>0</xdr:rowOff>
    </xdr:from>
    <xdr:to>
      <xdr:col>9</xdr:col>
      <xdr:colOff>1409700</xdr:colOff>
      <xdr:row>82</xdr:row>
      <xdr:rowOff>190500</xdr:rowOff>
    </xdr:to>
    <xdr:pic>
      <xdr:nvPicPr>
        <xdr:cNvPr id="2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1249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82</xdr:row>
      <xdr:rowOff>47625</xdr:rowOff>
    </xdr:from>
    <xdr:to>
      <xdr:col>9</xdr:col>
      <xdr:colOff>1965960</xdr:colOff>
      <xdr:row>82</xdr:row>
      <xdr:rowOff>190500</xdr:rowOff>
    </xdr:to>
    <xdr:pic>
      <xdr:nvPicPr>
        <xdr:cNvPr id="23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417254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83</xdr:row>
      <xdr:rowOff>0</xdr:rowOff>
    </xdr:from>
    <xdr:to>
      <xdr:col>9</xdr:col>
      <xdr:colOff>1619250</xdr:colOff>
      <xdr:row>84</xdr:row>
      <xdr:rowOff>0</xdr:rowOff>
    </xdr:to>
    <xdr:pic>
      <xdr:nvPicPr>
        <xdr:cNvPr id="2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83</xdr:row>
      <xdr:rowOff>0</xdr:rowOff>
    </xdr:from>
    <xdr:to>
      <xdr:col>9</xdr:col>
      <xdr:colOff>1409700</xdr:colOff>
      <xdr:row>84</xdr:row>
      <xdr:rowOff>0</xdr:rowOff>
    </xdr:to>
    <xdr:pic>
      <xdr:nvPicPr>
        <xdr:cNvPr id="2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3344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83</xdr:row>
      <xdr:rowOff>0</xdr:rowOff>
    </xdr:from>
    <xdr:to>
      <xdr:col>9</xdr:col>
      <xdr:colOff>1619250</xdr:colOff>
      <xdr:row>83</xdr:row>
      <xdr:rowOff>190500</xdr:rowOff>
    </xdr:to>
    <xdr:pic>
      <xdr:nvPicPr>
        <xdr:cNvPr id="2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3344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83</xdr:row>
      <xdr:rowOff>0</xdr:rowOff>
    </xdr:from>
    <xdr:to>
      <xdr:col>9</xdr:col>
      <xdr:colOff>1409700</xdr:colOff>
      <xdr:row>83</xdr:row>
      <xdr:rowOff>190500</xdr:rowOff>
    </xdr:to>
    <xdr:pic>
      <xdr:nvPicPr>
        <xdr:cNvPr id="2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3344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83</xdr:row>
      <xdr:rowOff>47625</xdr:rowOff>
    </xdr:from>
    <xdr:to>
      <xdr:col>9</xdr:col>
      <xdr:colOff>1965960</xdr:colOff>
      <xdr:row>83</xdr:row>
      <xdr:rowOff>190500</xdr:rowOff>
    </xdr:to>
    <xdr:pic>
      <xdr:nvPicPr>
        <xdr:cNvPr id="24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438209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85</xdr:row>
      <xdr:rowOff>0</xdr:rowOff>
    </xdr:to>
    <xdr:pic>
      <xdr:nvPicPr>
        <xdr:cNvPr id="24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85</xdr:row>
      <xdr:rowOff>0</xdr:rowOff>
    </xdr:to>
    <xdr:pic>
      <xdr:nvPicPr>
        <xdr:cNvPr id="24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5440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84</xdr:row>
      <xdr:rowOff>0</xdr:rowOff>
    </xdr:from>
    <xdr:to>
      <xdr:col>9</xdr:col>
      <xdr:colOff>1619250</xdr:colOff>
      <xdr:row>84</xdr:row>
      <xdr:rowOff>190500</xdr:rowOff>
    </xdr:to>
    <xdr:pic>
      <xdr:nvPicPr>
        <xdr:cNvPr id="24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5440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84</xdr:row>
      <xdr:rowOff>0</xdr:rowOff>
    </xdr:from>
    <xdr:to>
      <xdr:col>9</xdr:col>
      <xdr:colOff>1409700</xdr:colOff>
      <xdr:row>84</xdr:row>
      <xdr:rowOff>190500</xdr:rowOff>
    </xdr:to>
    <xdr:pic>
      <xdr:nvPicPr>
        <xdr:cNvPr id="24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5440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84</xdr:row>
      <xdr:rowOff>47625</xdr:rowOff>
    </xdr:from>
    <xdr:to>
      <xdr:col>9</xdr:col>
      <xdr:colOff>1965960</xdr:colOff>
      <xdr:row>84</xdr:row>
      <xdr:rowOff>190500</xdr:rowOff>
    </xdr:to>
    <xdr:pic>
      <xdr:nvPicPr>
        <xdr:cNvPr id="24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459164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85</xdr:row>
      <xdr:rowOff>0</xdr:rowOff>
    </xdr:from>
    <xdr:to>
      <xdr:col>9</xdr:col>
      <xdr:colOff>1619250</xdr:colOff>
      <xdr:row>86</xdr:row>
      <xdr:rowOff>0</xdr:rowOff>
    </xdr:to>
    <xdr:pic>
      <xdr:nvPicPr>
        <xdr:cNvPr id="24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85</xdr:row>
      <xdr:rowOff>0</xdr:rowOff>
    </xdr:from>
    <xdr:to>
      <xdr:col>9</xdr:col>
      <xdr:colOff>1409700</xdr:colOff>
      <xdr:row>86</xdr:row>
      <xdr:rowOff>0</xdr:rowOff>
    </xdr:to>
    <xdr:pic>
      <xdr:nvPicPr>
        <xdr:cNvPr id="24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7535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85</xdr:row>
      <xdr:rowOff>0</xdr:rowOff>
    </xdr:from>
    <xdr:to>
      <xdr:col>9</xdr:col>
      <xdr:colOff>1619250</xdr:colOff>
      <xdr:row>85</xdr:row>
      <xdr:rowOff>190500</xdr:rowOff>
    </xdr:to>
    <xdr:pic>
      <xdr:nvPicPr>
        <xdr:cNvPr id="2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7535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85</xdr:row>
      <xdr:rowOff>0</xdr:rowOff>
    </xdr:from>
    <xdr:to>
      <xdr:col>9</xdr:col>
      <xdr:colOff>1409700</xdr:colOff>
      <xdr:row>85</xdr:row>
      <xdr:rowOff>190500</xdr:rowOff>
    </xdr:to>
    <xdr:pic>
      <xdr:nvPicPr>
        <xdr:cNvPr id="25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7535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85</xdr:row>
      <xdr:rowOff>47625</xdr:rowOff>
    </xdr:from>
    <xdr:to>
      <xdr:col>9</xdr:col>
      <xdr:colOff>1965960</xdr:colOff>
      <xdr:row>85</xdr:row>
      <xdr:rowOff>190500</xdr:rowOff>
    </xdr:to>
    <xdr:pic>
      <xdr:nvPicPr>
        <xdr:cNvPr id="25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480119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86</xdr:row>
      <xdr:rowOff>0</xdr:rowOff>
    </xdr:from>
    <xdr:to>
      <xdr:col>9</xdr:col>
      <xdr:colOff>1619250</xdr:colOff>
      <xdr:row>87</xdr:row>
      <xdr:rowOff>0</xdr:rowOff>
    </xdr:to>
    <xdr:pic>
      <xdr:nvPicPr>
        <xdr:cNvPr id="25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86</xdr:row>
      <xdr:rowOff>0</xdr:rowOff>
    </xdr:from>
    <xdr:to>
      <xdr:col>9</xdr:col>
      <xdr:colOff>1409700</xdr:colOff>
      <xdr:row>87</xdr:row>
      <xdr:rowOff>0</xdr:rowOff>
    </xdr:to>
    <xdr:pic>
      <xdr:nvPicPr>
        <xdr:cNvPr id="25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9631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86</xdr:row>
      <xdr:rowOff>0</xdr:rowOff>
    </xdr:from>
    <xdr:to>
      <xdr:col>9</xdr:col>
      <xdr:colOff>1619250</xdr:colOff>
      <xdr:row>86</xdr:row>
      <xdr:rowOff>190500</xdr:rowOff>
    </xdr:to>
    <xdr:pic>
      <xdr:nvPicPr>
        <xdr:cNvPr id="2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49631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86</xdr:row>
      <xdr:rowOff>0</xdr:rowOff>
    </xdr:from>
    <xdr:to>
      <xdr:col>9</xdr:col>
      <xdr:colOff>1409700</xdr:colOff>
      <xdr:row>86</xdr:row>
      <xdr:rowOff>190500</xdr:rowOff>
    </xdr:to>
    <xdr:pic>
      <xdr:nvPicPr>
        <xdr:cNvPr id="2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49631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86</xdr:row>
      <xdr:rowOff>47625</xdr:rowOff>
    </xdr:from>
    <xdr:to>
      <xdr:col>9</xdr:col>
      <xdr:colOff>1965960</xdr:colOff>
      <xdr:row>86</xdr:row>
      <xdr:rowOff>190500</xdr:rowOff>
    </xdr:to>
    <xdr:pic>
      <xdr:nvPicPr>
        <xdr:cNvPr id="25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501074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87</xdr:row>
      <xdr:rowOff>0</xdr:rowOff>
    </xdr:from>
    <xdr:to>
      <xdr:col>9</xdr:col>
      <xdr:colOff>1619250</xdr:colOff>
      <xdr:row>88</xdr:row>
      <xdr:rowOff>0</xdr:rowOff>
    </xdr:to>
    <xdr:pic>
      <xdr:nvPicPr>
        <xdr:cNvPr id="25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87</xdr:row>
      <xdr:rowOff>0</xdr:rowOff>
    </xdr:from>
    <xdr:to>
      <xdr:col>9</xdr:col>
      <xdr:colOff>1409700</xdr:colOff>
      <xdr:row>88</xdr:row>
      <xdr:rowOff>0</xdr:rowOff>
    </xdr:to>
    <xdr:pic>
      <xdr:nvPicPr>
        <xdr:cNvPr id="25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1726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87</xdr:row>
      <xdr:rowOff>0</xdr:rowOff>
    </xdr:from>
    <xdr:to>
      <xdr:col>9</xdr:col>
      <xdr:colOff>1619250</xdr:colOff>
      <xdr:row>87</xdr:row>
      <xdr:rowOff>190500</xdr:rowOff>
    </xdr:to>
    <xdr:pic>
      <xdr:nvPicPr>
        <xdr:cNvPr id="25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1726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87</xdr:row>
      <xdr:rowOff>0</xdr:rowOff>
    </xdr:from>
    <xdr:to>
      <xdr:col>9</xdr:col>
      <xdr:colOff>1409700</xdr:colOff>
      <xdr:row>87</xdr:row>
      <xdr:rowOff>190500</xdr:rowOff>
    </xdr:to>
    <xdr:pic>
      <xdr:nvPicPr>
        <xdr:cNvPr id="26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1726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87</xdr:row>
      <xdr:rowOff>47625</xdr:rowOff>
    </xdr:from>
    <xdr:to>
      <xdr:col>9</xdr:col>
      <xdr:colOff>1965960</xdr:colOff>
      <xdr:row>87</xdr:row>
      <xdr:rowOff>190500</xdr:rowOff>
    </xdr:to>
    <xdr:pic>
      <xdr:nvPicPr>
        <xdr:cNvPr id="26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522029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88</xdr:row>
      <xdr:rowOff>0</xdr:rowOff>
    </xdr:from>
    <xdr:to>
      <xdr:col>9</xdr:col>
      <xdr:colOff>1619250</xdr:colOff>
      <xdr:row>89</xdr:row>
      <xdr:rowOff>0</xdr:rowOff>
    </xdr:to>
    <xdr:pic>
      <xdr:nvPicPr>
        <xdr:cNvPr id="26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88</xdr:row>
      <xdr:rowOff>0</xdr:rowOff>
    </xdr:from>
    <xdr:to>
      <xdr:col>9</xdr:col>
      <xdr:colOff>1409700</xdr:colOff>
      <xdr:row>89</xdr:row>
      <xdr:rowOff>0</xdr:rowOff>
    </xdr:to>
    <xdr:pic>
      <xdr:nvPicPr>
        <xdr:cNvPr id="26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3822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88</xdr:row>
      <xdr:rowOff>0</xdr:rowOff>
    </xdr:from>
    <xdr:to>
      <xdr:col>9</xdr:col>
      <xdr:colOff>1619250</xdr:colOff>
      <xdr:row>88</xdr:row>
      <xdr:rowOff>190500</xdr:rowOff>
    </xdr:to>
    <xdr:pic>
      <xdr:nvPicPr>
        <xdr:cNvPr id="26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3822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88</xdr:row>
      <xdr:rowOff>0</xdr:rowOff>
    </xdr:from>
    <xdr:to>
      <xdr:col>9</xdr:col>
      <xdr:colOff>1409700</xdr:colOff>
      <xdr:row>88</xdr:row>
      <xdr:rowOff>190500</xdr:rowOff>
    </xdr:to>
    <xdr:pic>
      <xdr:nvPicPr>
        <xdr:cNvPr id="26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3822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88</xdr:row>
      <xdr:rowOff>47625</xdr:rowOff>
    </xdr:from>
    <xdr:to>
      <xdr:col>9</xdr:col>
      <xdr:colOff>1965960</xdr:colOff>
      <xdr:row>88</xdr:row>
      <xdr:rowOff>190500</xdr:rowOff>
    </xdr:to>
    <xdr:pic>
      <xdr:nvPicPr>
        <xdr:cNvPr id="26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542984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89</xdr:row>
      <xdr:rowOff>0</xdr:rowOff>
    </xdr:from>
    <xdr:to>
      <xdr:col>9</xdr:col>
      <xdr:colOff>1619250</xdr:colOff>
      <xdr:row>90</xdr:row>
      <xdr:rowOff>0</xdr:rowOff>
    </xdr:to>
    <xdr:pic>
      <xdr:nvPicPr>
        <xdr:cNvPr id="26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89</xdr:row>
      <xdr:rowOff>0</xdr:rowOff>
    </xdr:from>
    <xdr:to>
      <xdr:col>9</xdr:col>
      <xdr:colOff>1409700</xdr:colOff>
      <xdr:row>90</xdr:row>
      <xdr:rowOff>0</xdr:rowOff>
    </xdr:to>
    <xdr:pic>
      <xdr:nvPicPr>
        <xdr:cNvPr id="26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59177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89</xdr:row>
      <xdr:rowOff>0</xdr:rowOff>
    </xdr:from>
    <xdr:to>
      <xdr:col>9</xdr:col>
      <xdr:colOff>1619250</xdr:colOff>
      <xdr:row>89</xdr:row>
      <xdr:rowOff>190500</xdr:rowOff>
    </xdr:to>
    <xdr:pic>
      <xdr:nvPicPr>
        <xdr:cNvPr id="26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5917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89</xdr:row>
      <xdr:rowOff>0</xdr:rowOff>
    </xdr:from>
    <xdr:to>
      <xdr:col>9</xdr:col>
      <xdr:colOff>1409700</xdr:colOff>
      <xdr:row>89</xdr:row>
      <xdr:rowOff>190500</xdr:rowOff>
    </xdr:to>
    <xdr:pic>
      <xdr:nvPicPr>
        <xdr:cNvPr id="27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59177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89</xdr:row>
      <xdr:rowOff>47625</xdr:rowOff>
    </xdr:from>
    <xdr:to>
      <xdr:col>9</xdr:col>
      <xdr:colOff>1965960</xdr:colOff>
      <xdr:row>89</xdr:row>
      <xdr:rowOff>190500</xdr:rowOff>
    </xdr:to>
    <xdr:pic>
      <xdr:nvPicPr>
        <xdr:cNvPr id="27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563939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90</xdr:row>
      <xdr:rowOff>0</xdr:rowOff>
    </xdr:from>
    <xdr:to>
      <xdr:col>9</xdr:col>
      <xdr:colOff>1619250</xdr:colOff>
      <xdr:row>91</xdr:row>
      <xdr:rowOff>0</xdr:rowOff>
    </xdr:to>
    <xdr:pic>
      <xdr:nvPicPr>
        <xdr:cNvPr id="27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91</xdr:row>
      <xdr:rowOff>0</xdr:rowOff>
    </xdr:to>
    <xdr:pic>
      <xdr:nvPicPr>
        <xdr:cNvPr id="27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801320"/>
          <a:ext cx="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90</xdr:row>
      <xdr:rowOff>0</xdr:rowOff>
    </xdr:from>
    <xdr:to>
      <xdr:col>9</xdr:col>
      <xdr:colOff>1619250</xdr:colOff>
      <xdr:row>90</xdr:row>
      <xdr:rowOff>190500</xdr:rowOff>
    </xdr:to>
    <xdr:pic>
      <xdr:nvPicPr>
        <xdr:cNvPr id="27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258013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90</xdr:row>
      <xdr:rowOff>0</xdr:rowOff>
    </xdr:from>
    <xdr:to>
      <xdr:col>9</xdr:col>
      <xdr:colOff>1409700</xdr:colOff>
      <xdr:row>90</xdr:row>
      <xdr:rowOff>190500</xdr:rowOff>
    </xdr:to>
    <xdr:pic>
      <xdr:nvPicPr>
        <xdr:cNvPr id="27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2580132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90</xdr:row>
      <xdr:rowOff>47625</xdr:rowOff>
    </xdr:from>
    <xdr:to>
      <xdr:col>9</xdr:col>
      <xdr:colOff>1965960</xdr:colOff>
      <xdr:row>90</xdr:row>
      <xdr:rowOff>190500</xdr:rowOff>
    </xdr:to>
    <xdr:pic>
      <xdr:nvPicPr>
        <xdr:cNvPr id="27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25848945"/>
          <a:ext cx="381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1722120</xdr:colOff>
      <xdr:row>10</xdr:row>
      <xdr:rowOff>228600</xdr:rowOff>
    </xdr:from>
    <xdr:to>
      <xdr:col>9</xdr:col>
      <xdr:colOff>1722120</xdr:colOff>
      <xdr:row>11</xdr:row>
      <xdr:rowOff>22860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80145" y="2743200"/>
          <a:ext cx="0" cy="20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68580</xdr:colOff>
      <xdr:row>17</xdr:row>
      <xdr:rowOff>0</xdr:rowOff>
    </xdr:from>
    <xdr:to>
      <xdr:col>8</xdr:col>
      <xdr:colOff>609600</xdr:colOff>
      <xdr:row>17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12055" y="4812665"/>
          <a:ext cx="54102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1615440</xdr:colOff>
      <xdr:row>17</xdr:row>
      <xdr:rowOff>0</xdr:rowOff>
    </xdr:from>
    <xdr:to>
      <xdr:col>9</xdr:col>
      <xdr:colOff>1615440</xdr:colOff>
      <xdr:row>22</xdr:row>
      <xdr:rowOff>417195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73465" y="4812665"/>
          <a:ext cx="0" cy="1674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17</xdr:row>
      <xdr:rowOff>0</xdr:rowOff>
    </xdr:from>
    <xdr:to>
      <xdr:col>9</xdr:col>
      <xdr:colOff>1409700</xdr:colOff>
      <xdr:row>22</xdr:row>
      <xdr:rowOff>417195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67725" y="4812665"/>
          <a:ext cx="0" cy="1674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2407920</xdr:colOff>
      <xdr:row>17</xdr:row>
      <xdr:rowOff>0</xdr:rowOff>
    </xdr:from>
    <xdr:to>
      <xdr:col>9</xdr:col>
      <xdr:colOff>2407920</xdr:colOff>
      <xdr:row>23</xdr:row>
      <xdr:rowOff>76200</xdr:rowOff>
    </xdr:to>
    <xdr:pic>
      <xdr:nvPicPr>
        <xdr:cNvPr id="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65945" y="4812665"/>
          <a:ext cx="0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1082040</xdr:colOff>
      <xdr:row>17</xdr:row>
      <xdr:rowOff>0</xdr:rowOff>
    </xdr:from>
    <xdr:to>
      <xdr:col>9</xdr:col>
      <xdr:colOff>1082040</xdr:colOff>
      <xdr:row>23</xdr:row>
      <xdr:rowOff>205740</xdr:rowOff>
    </xdr:to>
    <xdr:pic>
      <xdr:nvPicPr>
        <xdr:cNvPr id="7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140065" y="4812665"/>
          <a:ext cx="0" cy="1882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1615440</xdr:colOff>
      <xdr:row>17</xdr:row>
      <xdr:rowOff>0</xdr:rowOff>
    </xdr:from>
    <xdr:to>
      <xdr:col>9</xdr:col>
      <xdr:colOff>1615440</xdr:colOff>
      <xdr:row>18</xdr:row>
      <xdr:rowOff>205740</xdr:rowOff>
    </xdr:to>
    <xdr:pic>
      <xdr:nvPicPr>
        <xdr:cNvPr id="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73465" y="4812665"/>
          <a:ext cx="0" cy="4152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17</xdr:row>
      <xdr:rowOff>0</xdr:rowOff>
    </xdr:from>
    <xdr:to>
      <xdr:col>9</xdr:col>
      <xdr:colOff>1409700</xdr:colOff>
      <xdr:row>18</xdr:row>
      <xdr:rowOff>205740</xdr:rowOff>
    </xdr:to>
    <xdr:pic>
      <xdr:nvPicPr>
        <xdr:cNvPr id="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67725" y="4812665"/>
          <a:ext cx="0" cy="4152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2407920</xdr:colOff>
      <xdr:row>17</xdr:row>
      <xdr:rowOff>0</xdr:rowOff>
    </xdr:from>
    <xdr:to>
      <xdr:col>9</xdr:col>
      <xdr:colOff>2407920</xdr:colOff>
      <xdr:row>18</xdr:row>
      <xdr:rowOff>205740</xdr:rowOff>
    </xdr:to>
    <xdr:pic>
      <xdr:nvPicPr>
        <xdr:cNvPr id="10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65945" y="4812665"/>
          <a:ext cx="0" cy="4152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1958340</xdr:colOff>
      <xdr:row>17</xdr:row>
      <xdr:rowOff>0</xdr:rowOff>
    </xdr:from>
    <xdr:to>
      <xdr:col>9</xdr:col>
      <xdr:colOff>1958340</xdr:colOff>
      <xdr:row>22</xdr:row>
      <xdr:rowOff>417195</xdr:rowOff>
    </xdr:to>
    <xdr:pic>
      <xdr:nvPicPr>
        <xdr:cNvPr id="1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16365" y="4812665"/>
          <a:ext cx="0" cy="1674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1722120</xdr:colOff>
      <xdr:row>17</xdr:row>
      <xdr:rowOff>0</xdr:rowOff>
    </xdr:from>
    <xdr:to>
      <xdr:col>9</xdr:col>
      <xdr:colOff>1722120</xdr:colOff>
      <xdr:row>17</xdr:row>
      <xdr:rowOff>182880</xdr:rowOff>
    </xdr:to>
    <xdr:pic>
      <xdr:nvPicPr>
        <xdr:cNvPr id="1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80145" y="4812665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68580</xdr:colOff>
      <xdr:row>33</xdr:row>
      <xdr:rowOff>0</xdr:rowOff>
    </xdr:from>
    <xdr:to>
      <xdr:col>8</xdr:col>
      <xdr:colOff>609600</xdr:colOff>
      <xdr:row>33</xdr:row>
      <xdr:rowOff>0</xdr:rowOff>
    </xdr:to>
    <xdr:pic>
      <xdr:nvPicPr>
        <xdr:cNvPr id="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12055" y="10051415"/>
          <a:ext cx="54102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1615440</xdr:colOff>
      <xdr:row>33</xdr:row>
      <xdr:rowOff>0</xdr:rowOff>
    </xdr:from>
    <xdr:to>
      <xdr:col>9</xdr:col>
      <xdr:colOff>1615440</xdr:colOff>
      <xdr:row>36</xdr:row>
      <xdr:rowOff>91440</xdr:rowOff>
    </xdr:to>
    <xdr:pic>
      <xdr:nvPicPr>
        <xdr:cNvPr id="1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73465" y="10051415"/>
          <a:ext cx="0" cy="720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36</xdr:row>
      <xdr:rowOff>91440</xdr:rowOff>
    </xdr:to>
    <xdr:pic>
      <xdr:nvPicPr>
        <xdr:cNvPr id="1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67725" y="10051415"/>
          <a:ext cx="0" cy="720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2407920</xdr:colOff>
      <xdr:row>33</xdr:row>
      <xdr:rowOff>0</xdr:rowOff>
    </xdr:from>
    <xdr:to>
      <xdr:col>9</xdr:col>
      <xdr:colOff>2407920</xdr:colOff>
      <xdr:row>36</xdr:row>
      <xdr:rowOff>60960</xdr:rowOff>
    </xdr:to>
    <xdr:pic>
      <xdr:nvPicPr>
        <xdr:cNvPr id="1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65945" y="10051415"/>
          <a:ext cx="0" cy="689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1722120</xdr:colOff>
      <xdr:row>33</xdr:row>
      <xdr:rowOff>0</xdr:rowOff>
    </xdr:from>
    <xdr:to>
      <xdr:col>9</xdr:col>
      <xdr:colOff>1722120</xdr:colOff>
      <xdr:row>33</xdr:row>
      <xdr:rowOff>182880</xdr:rowOff>
    </xdr:to>
    <xdr:pic>
      <xdr:nvPicPr>
        <xdr:cNvPr id="1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80145" y="10051415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68580</xdr:colOff>
      <xdr:row>45</xdr:row>
      <xdr:rowOff>0</xdr:rowOff>
    </xdr:from>
    <xdr:to>
      <xdr:col>8</xdr:col>
      <xdr:colOff>609600</xdr:colOff>
      <xdr:row>45</xdr:row>
      <xdr:rowOff>0</xdr:rowOff>
    </xdr:to>
    <xdr:pic>
      <xdr:nvPicPr>
        <xdr:cNvPr id="1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12055" y="13575665"/>
          <a:ext cx="54102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1615440</xdr:colOff>
      <xdr:row>45</xdr:row>
      <xdr:rowOff>0</xdr:rowOff>
    </xdr:from>
    <xdr:to>
      <xdr:col>9</xdr:col>
      <xdr:colOff>1615440</xdr:colOff>
      <xdr:row>46</xdr:row>
      <xdr:rowOff>350520</xdr:rowOff>
    </xdr:to>
    <xdr:pic>
      <xdr:nvPicPr>
        <xdr:cNvPr id="1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73465" y="13575665"/>
          <a:ext cx="0" cy="769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45</xdr:row>
      <xdr:rowOff>0</xdr:rowOff>
    </xdr:from>
    <xdr:to>
      <xdr:col>9</xdr:col>
      <xdr:colOff>1409700</xdr:colOff>
      <xdr:row>46</xdr:row>
      <xdr:rowOff>350520</xdr:rowOff>
    </xdr:to>
    <xdr:pic>
      <xdr:nvPicPr>
        <xdr:cNvPr id="2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67725" y="13575665"/>
          <a:ext cx="0" cy="769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2407920</xdr:colOff>
      <xdr:row>45</xdr:row>
      <xdr:rowOff>0</xdr:rowOff>
    </xdr:from>
    <xdr:to>
      <xdr:col>9</xdr:col>
      <xdr:colOff>2407920</xdr:colOff>
      <xdr:row>46</xdr:row>
      <xdr:rowOff>350520</xdr:rowOff>
    </xdr:to>
    <xdr:pic>
      <xdr:nvPicPr>
        <xdr:cNvPr id="2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65945" y="13575665"/>
          <a:ext cx="0" cy="769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1722120</xdr:colOff>
      <xdr:row>45</xdr:row>
      <xdr:rowOff>0</xdr:rowOff>
    </xdr:from>
    <xdr:to>
      <xdr:col>9</xdr:col>
      <xdr:colOff>1722120</xdr:colOff>
      <xdr:row>45</xdr:row>
      <xdr:rowOff>182880</xdr:rowOff>
    </xdr:to>
    <xdr:pic>
      <xdr:nvPicPr>
        <xdr:cNvPr id="2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80145" y="13575665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1722120</xdr:colOff>
      <xdr:row>43</xdr:row>
      <xdr:rowOff>228600</xdr:rowOff>
    </xdr:from>
    <xdr:to>
      <xdr:col>9</xdr:col>
      <xdr:colOff>1722120</xdr:colOff>
      <xdr:row>43</xdr:row>
      <xdr:rowOff>304800</xdr:rowOff>
    </xdr:to>
    <xdr:pic>
      <xdr:nvPicPr>
        <xdr:cNvPr id="2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80145" y="12546965"/>
          <a:ext cx="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33</xdr:row>
      <xdr:rowOff>0</xdr:rowOff>
    </xdr:from>
    <xdr:to>
      <xdr:col>8</xdr:col>
      <xdr:colOff>609600</xdr:colOff>
      <xdr:row>33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81900" y="963930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182880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49000" y="92964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182880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39450" y="92964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32</xdr:row>
      <xdr:rowOff>47625</xdr:rowOff>
    </xdr:from>
    <xdr:to>
      <xdr:col>10</xdr:col>
      <xdr:colOff>0</xdr:colOff>
      <xdr:row>32</xdr:row>
      <xdr:rowOff>182880</xdr:rowOff>
    </xdr:to>
    <xdr:pic>
      <xdr:nvPicPr>
        <xdr:cNvPr id="5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91900" y="9344025"/>
          <a:ext cx="171450" cy="135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23</xdr:row>
      <xdr:rowOff>0</xdr:rowOff>
    </xdr:from>
    <xdr:to>
      <xdr:col>8</xdr:col>
      <xdr:colOff>609600</xdr:colOff>
      <xdr:row>23</xdr:row>
      <xdr:rowOff>0</xdr:rowOff>
    </xdr:to>
    <xdr:pic>
      <xdr:nvPicPr>
        <xdr:cNvPr id="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43800" y="582930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24</xdr:row>
      <xdr:rowOff>9525</xdr:rowOff>
    </xdr:to>
    <xdr:pic>
      <xdr:nvPicPr>
        <xdr:cNvPr id="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5829300"/>
          <a:ext cx="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24</xdr:row>
      <xdr:rowOff>47625</xdr:rowOff>
    </xdr:to>
    <xdr:pic>
      <xdr:nvPicPr>
        <xdr:cNvPr id="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5829300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40</xdr:row>
      <xdr:rowOff>0</xdr:rowOff>
    </xdr:from>
    <xdr:to>
      <xdr:col>9</xdr:col>
      <xdr:colOff>1085850</xdr:colOff>
      <xdr:row>42</xdr:row>
      <xdr:rowOff>194310</xdr:rowOff>
    </xdr:to>
    <xdr:pic>
      <xdr:nvPicPr>
        <xdr:cNvPr id="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48975" y="9925050"/>
          <a:ext cx="0" cy="6134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5619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56197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22</xdr:row>
      <xdr:rowOff>47625</xdr:rowOff>
    </xdr:from>
    <xdr:to>
      <xdr:col>10</xdr:col>
      <xdr:colOff>0</xdr:colOff>
      <xdr:row>22</xdr:row>
      <xdr:rowOff>171450</xdr:rowOff>
    </xdr:to>
    <xdr:pic>
      <xdr:nvPicPr>
        <xdr:cNvPr id="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5667375"/>
          <a:ext cx="17145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19</xdr:row>
      <xdr:rowOff>0</xdr:rowOff>
    </xdr:from>
    <xdr:to>
      <xdr:col>8</xdr:col>
      <xdr:colOff>609600</xdr:colOff>
      <xdr:row>19</xdr:row>
      <xdr:rowOff>0</xdr:rowOff>
    </xdr:to>
    <xdr:pic>
      <xdr:nvPicPr>
        <xdr:cNvPr id="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43800" y="472440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19</xdr:row>
      <xdr:rowOff>0</xdr:rowOff>
    </xdr:from>
    <xdr:to>
      <xdr:col>9</xdr:col>
      <xdr:colOff>1619250</xdr:colOff>
      <xdr:row>20</xdr:row>
      <xdr:rowOff>9525</xdr:rowOff>
    </xdr:to>
    <xdr:pic>
      <xdr:nvPicPr>
        <xdr:cNvPr id="1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47244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19</xdr:row>
      <xdr:rowOff>0</xdr:rowOff>
    </xdr:from>
    <xdr:to>
      <xdr:col>9</xdr:col>
      <xdr:colOff>1409700</xdr:colOff>
      <xdr:row>20</xdr:row>
      <xdr:rowOff>47625</xdr:rowOff>
    </xdr:to>
    <xdr:pic>
      <xdr:nvPicPr>
        <xdr:cNvPr id="1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47244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36</xdr:row>
      <xdr:rowOff>0</xdr:rowOff>
    </xdr:from>
    <xdr:to>
      <xdr:col>9</xdr:col>
      <xdr:colOff>1085850</xdr:colOff>
      <xdr:row>39</xdr:row>
      <xdr:rowOff>3810</xdr:rowOff>
    </xdr:to>
    <xdr:pic>
      <xdr:nvPicPr>
        <xdr:cNvPr id="12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48975" y="8953500"/>
          <a:ext cx="0" cy="7658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18</xdr:row>
      <xdr:rowOff>0</xdr:rowOff>
    </xdr:from>
    <xdr:to>
      <xdr:col>9</xdr:col>
      <xdr:colOff>1619250</xdr:colOff>
      <xdr:row>18</xdr:row>
      <xdr:rowOff>171450</xdr:rowOff>
    </xdr:to>
    <xdr:pic>
      <xdr:nvPicPr>
        <xdr:cNvPr id="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4381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18</xdr:row>
      <xdr:rowOff>0</xdr:rowOff>
    </xdr:from>
    <xdr:to>
      <xdr:col>9</xdr:col>
      <xdr:colOff>1409700</xdr:colOff>
      <xdr:row>18</xdr:row>
      <xdr:rowOff>171450</xdr:rowOff>
    </xdr:to>
    <xdr:pic>
      <xdr:nvPicPr>
        <xdr:cNvPr id="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72825" y="4381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18</xdr:row>
      <xdr:rowOff>47625</xdr:rowOff>
    </xdr:from>
    <xdr:to>
      <xdr:col>10</xdr:col>
      <xdr:colOff>0</xdr:colOff>
      <xdr:row>18</xdr:row>
      <xdr:rowOff>171450</xdr:rowOff>
    </xdr:to>
    <xdr:pic>
      <xdr:nvPicPr>
        <xdr:cNvPr id="15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5" y="4429125"/>
          <a:ext cx="17145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182880</xdr:rowOff>
    </xdr:to>
    <xdr:pic>
      <xdr:nvPicPr>
        <xdr:cNvPr id="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48925" y="57531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182880</xdr:rowOff>
    </xdr:to>
    <xdr:pic>
      <xdr:nvPicPr>
        <xdr:cNvPr id="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57531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22</xdr:row>
      <xdr:rowOff>47625</xdr:rowOff>
    </xdr:from>
    <xdr:to>
      <xdr:col>10</xdr:col>
      <xdr:colOff>0</xdr:colOff>
      <xdr:row>22</xdr:row>
      <xdr:rowOff>182880</xdr:rowOff>
    </xdr:to>
    <xdr:pic>
      <xdr:nvPicPr>
        <xdr:cNvPr id="4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91825" y="5800725"/>
          <a:ext cx="171450" cy="135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24</xdr:row>
      <xdr:rowOff>1905</xdr:rowOff>
    </xdr:to>
    <xdr:pic>
      <xdr:nvPicPr>
        <xdr:cNvPr id="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48925" y="6096000"/>
          <a:ext cx="0" cy="3448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24</xdr:row>
      <xdr:rowOff>1905</xdr:rowOff>
    </xdr:to>
    <xdr:pic>
      <xdr:nvPicPr>
        <xdr:cNvPr id="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6096000"/>
          <a:ext cx="0" cy="3448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23</xdr:row>
      <xdr:rowOff>47625</xdr:rowOff>
    </xdr:from>
    <xdr:to>
      <xdr:col>10</xdr:col>
      <xdr:colOff>0</xdr:colOff>
      <xdr:row>24</xdr:row>
      <xdr:rowOff>1905</xdr:rowOff>
    </xdr:to>
    <xdr:pic>
      <xdr:nvPicPr>
        <xdr:cNvPr id="7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91825" y="6143625"/>
          <a:ext cx="171450" cy="297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182880</xdr:rowOff>
    </xdr:to>
    <xdr:pic>
      <xdr:nvPicPr>
        <xdr:cNvPr id="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48925" y="60960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182880</xdr:rowOff>
    </xdr:to>
    <xdr:pic>
      <xdr:nvPicPr>
        <xdr:cNvPr id="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39375" y="60960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23</xdr:row>
      <xdr:rowOff>47625</xdr:rowOff>
    </xdr:from>
    <xdr:to>
      <xdr:col>10</xdr:col>
      <xdr:colOff>0</xdr:colOff>
      <xdr:row>23</xdr:row>
      <xdr:rowOff>182880</xdr:rowOff>
    </xdr:to>
    <xdr:pic>
      <xdr:nvPicPr>
        <xdr:cNvPr id="1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91825" y="6143625"/>
          <a:ext cx="171450" cy="135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20550" y="251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23</xdr:row>
      <xdr:rowOff>0</xdr:rowOff>
    </xdr:from>
    <xdr:to>
      <xdr:col>8</xdr:col>
      <xdr:colOff>685800</xdr:colOff>
      <xdr:row>23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72475" y="62674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915775" y="6267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06225" y="6267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3007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23</xdr:row>
      <xdr:rowOff>0</xdr:rowOff>
    </xdr:from>
    <xdr:to>
      <xdr:col>10</xdr:col>
      <xdr:colOff>0</xdr:colOff>
      <xdr:row>23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30075" y="62674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41</xdr:row>
      <xdr:rowOff>0</xdr:rowOff>
    </xdr:from>
    <xdr:to>
      <xdr:col>9</xdr:col>
      <xdr:colOff>1085850</xdr:colOff>
      <xdr:row>41</xdr:row>
      <xdr:rowOff>190500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82375" y="12820650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915775" y="6057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06225" y="6057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38100</xdr:rowOff>
    </xdr:from>
    <xdr:to>
      <xdr:col>10</xdr:col>
      <xdr:colOff>0</xdr:colOff>
      <xdr:row>22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30075" y="609600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47625</xdr:rowOff>
    </xdr:from>
    <xdr:to>
      <xdr:col>10</xdr:col>
      <xdr:colOff>0</xdr:colOff>
      <xdr:row>22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30075" y="61055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37</xdr:row>
      <xdr:rowOff>552450</xdr:rowOff>
    </xdr:to>
    <xdr:pic>
      <xdr:nvPicPr>
        <xdr:cNvPr id="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7048500"/>
          <a:ext cx="0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37</xdr:row>
      <xdr:rowOff>552450</xdr:rowOff>
    </xdr:to>
    <xdr:pic>
      <xdr:nvPicPr>
        <xdr:cNvPr id="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7048500"/>
          <a:ext cx="0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37</xdr:row>
      <xdr:rowOff>552450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64125" y="7048500"/>
          <a:ext cx="0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37</xdr:row>
      <xdr:rowOff>552450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54575" y="7048500"/>
          <a:ext cx="0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33</xdr:row>
      <xdr:rowOff>171450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7467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10</xdr:col>
      <xdr:colOff>0</xdr:colOff>
      <xdr:row>38</xdr:row>
      <xdr:rowOff>76200</xdr:rowOff>
    </xdr:to>
    <xdr:pic>
      <xdr:nvPicPr>
        <xdr:cNvPr id="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305800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10</xdr:col>
      <xdr:colOff>0</xdr:colOff>
      <xdr:row>38</xdr:row>
      <xdr:rowOff>76200</xdr:rowOff>
    </xdr:to>
    <xdr:pic>
      <xdr:nvPicPr>
        <xdr:cNvPr id="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305800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38100</xdr:rowOff>
    </xdr:from>
    <xdr:to>
      <xdr:col>10</xdr:col>
      <xdr:colOff>0</xdr:colOff>
      <xdr:row>32</xdr:row>
      <xdr:rowOff>171450</xdr:rowOff>
    </xdr:to>
    <xdr:pic>
      <xdr:nvPicPr>
        <xdr:cNvPr id="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708660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32</xdr:row>
      <xdr:rowOff>238125</xdr:rowOff>
    </xdr:to>
    <xdr:pic>
      <xdr:nvPicPr>
        <xdr:cNvPr id="1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7277100"/>
          <a:ext cx="0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38</xdr:row>
      <xdr:rowOff>76200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64125" y="8305800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38</xdr:row>
      <xdr:rowOff>76200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54575" y="8305800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37</xdr:row>
      <xdr:rowOff>0</xdr:rowOff>
    </xdr:from>
    <xdr:to>
      <xdr:col>9</xdr:col>
      <xdr:colOff>1085850</xdr:colOff>
      <xdr:row>37</xdr:row>
      <xdr:rowOff>171450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30725" y="8724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37</xdr:row>
      <xdr:rowOff>857250</xdr:rowOff>
    </xdr:to>
    <xdr:pic>
      <xdr:nvPicPr>
        <xdr:cNvPr id="1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37</xdr:row>
      <xdr:rowOff>171450</xdr:rowOff>
    </xdr:to>
    <xdr:pic>
      <xdr:nvPicPr>
        <xdr:cNvPr id="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37</xdr:row>
      <xdr:rowOff>0</xdr:rowOff>
    </xdr:from>
    <xdr:to>
      <xdr:col>9</xdr:col>
      <xdr:colOff>1724025</xdr:colOff>
      <xdr:row>37</xdr:row>
      <xdr:rowOff>171450</xdr:rowOff>
    </xdr:to>
    <xdr:pic>
      <xdr:nvPicPr>
        <xdr:cNvPr id="1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8724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37</xdr:row>
      <xdr:rowOff>0</xdr:rowOff>
    </xdr:from>
    <xdr:to>
      <xdr:col>9</xdr:col>
      <xdr:colOff>1581150</xdr:colOff>
      <xdr:row>37</xdr:row>
      <xdr:rowOff>171450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26025" y="8724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32</xdr:row>
      <xdr:rowOff>66675</xdr:rowOff>
    </xdr:from>
    <xdr:to>
      <xdr:col>9</xdr:col>
      <xdr:colOff>1752600</xdr:colOff>
      <xdr:row>32</xdr:row>
      <xdr:rowOff>171450</xdr:rowOff>
    </xdr:to>
    <xdr:pic>
      <xdr:nvPicPr>
        <xdr:cNvPr id="18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97475" y="7115175"/>
          <a:ext cx="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1590675</xdr:colOff>
      <xdr:row>33</xdr:row>
      <xdr:rowOff>76200</xdr:rowOff>
    </xdr:from>
    <xdr:to>
      <xdr:col>9</xdr:col>
      <xdr:colOff>1590675</xdr:colOff>
      <xdr:row>33</xdr:row>
      <xdr:rowOff>171450</xdr:rowOff>
    </xdr:to>
    <xdr:pic>
      <xdr:nvPicPr>
        <xdr:cNvPr id="19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35550" y="7543800"/>
          <a:ext cx="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1600200</xdr:colOff>
      <xdr:row>34</xdr:row>
      <xdr:rowOff>28575</xdr:rowOff>
    </xdr:from>
    <xdr:to>
      <xdr:col>9</xdr:col>
      <xdr:colOff>1600200</xdr:colOff>
      <xdr:row>34</xdr:row>
      <xdr:rowOff>171450</xdr:rowOff>
    </xdr:to>
    <xdr:pic>
      <xdr:nvPicPr>
        <xdr:cNvPr id="20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45075" y="7915275"/>
          <a:ext cx="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38</xdr:row>
      <xdr:rowOff>323850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38</xdr:row>
      <xdr:rowOff>323850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37</xdr:row>
      <xdr:rowOff>0</xdr:rowOff>
    </xdr:from>
    <xdr:to>
      <xdr:col>9</xdr:col>
      <xdr:colOff>1619250</xdr:colOff>
      <xdr:row>38</xdr:row>
      <xdr:rowOff>323850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64125" y="8724900"/>
          <a:ext cx="0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38</xdr:row>
      <xdr:rowOff>323850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54575" y="8724900"/>
          <a:ext cx="0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37</xdr:row>
      <xdr:rowOff>0</xdr:rowOff>
    </xdr:from>
    <xdr:to>
      <xdr:col>9</xdr:col>
      <xdr:colOff>1724025</xdr:colOff>
      <xdr:row>37</xdr:row>
      <xdr:rowOff>342900</xdr:rowOff>
    </xdr:to>
    <xdr:pic>
      <xdr:nvPicPr>
        <xdr:cNvPr id="2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872490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37</xdr:row>
      <xdr:rowOff>0</xdr:rowOff>
    </xdr:from>
    <xdr:to>
      <xdr:col>9</xdr:col>
      <xdr:colOff>2905125</xdr:colOff>
      <xdr:row>38</xdr:row>
      <xdr:rowOff>152400</xdr:rowOff>
    </xdr:to>
    <xdr:pic>
      <xdr:nvPicPr>
        <xdr:cNvPr id="2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000" y="8724900"/>
          <a:ext cx="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38</xdr:row>
      <xdr:rowOff>19050</xdr:rowOff>
    </xdr:to>
    <xdr:pic>
      <xdr:nvPicPr>
        <xdr:cNvPr id="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7048500"/>
          <a:ext cx="0" cy="274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38</xdr:row>
      <xdr:rowOff>19050</xdr:rowOff>
    </xdr:to>
    <xdr:pic>
      <xdr:nvPicPr>
        <xdr:cNvPr id="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7048500"/>
          <a:ext cx="0" cy="274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38</xdr:row>
      <xdr:rowOff>19050</xdr:rowOff>
    </xdr:to>
    <xdr:pic>
      <xdr:nvPicPr>
        <xdr:cNvPr id="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64125" y="7048500"/>
          <a:ext cx="0" cy="274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38</xdr:row>
      <xdr:rowOff>19050</xdr:rowOff>
    </xdr:to>
    <xdr:pic>
      <xdr:nvPicPr>
        <xdr:cNvPr id="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54575" y="7048500"/>
          <a:ext cx="0" cy="274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33</xdr:row>
      <xdr:rowOff>266700</xdr:rowOff>
    </xdr:to>
    <xdr:pic>
      <xdr:nvPicPr>
        <xdr:cNvPr id="3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7467600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38</xdr:row>
      <xdr:rowOff>495300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38</xdr:row>
      <xdr:rowOff>495300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38100</xdr:rowOff>
    </xdr:from>
    <xdr:to>
      <xdr:col>10</xdr:col>
      <xdr:colOff>0</xdr:colOff>
      <xdr:row>32</xdr:row>
      <xdr:rowOff>342900</xdr:rowOff>
    </xdr:to>
    <xdr:pic>
      <xdr:nvPicPr>
        <xdr:cNvPr id="34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70866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32</xdr:row>
      <xdr:rowOff>400050</xdr:rowOff>
    </xdr:to>
    <xdr:pic>
      <xdr:nvPicPr>
        <xdr:cNvPr id="3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7277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37</xdr:row>
      <xdr:rowOff>0</xdr:rowOff>
    </xdr:from>
    <xdr:to>
      <xdr:col>9</xdr:col>
      <xdr:colOff>1619250</xdr:colOff>
      <xdr:row>38</xdr:row>
      <xdr:rowOff>495300</xdr:rowOff>
    </xdr:to>
    <xdr:pic>
      <xdr:nvPicPr>
        <xdr:cNvPr id="3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64125" y="8724900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38</xdr:row>
      <xdr:rowOff>523875</xdr:rowOff>
    </xdr:to>
    <xdr:pic>
      <xdr:nvPicPr>
        <xdr:cNvPr id="3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54575" y="8724900"/>
          <a:ext cx="0" cy="157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37</xdr:row>
      <xdr:rowOff>0</xdr:rowOff>
    </xdr:from>
    <xdr:to>
      <xdr:col>9</xdr:col>
      <xdr:colOff>1085850</xdr:colOff>
      <xdr:row>37</xdr:row>
      <xdr:rowOff>323850</xdr:rowOff>
    </xdr:to>
    <xdr:pic>
      <xdr:nvPicPr>
        <xdr:cNvPr id="3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30725" y="87249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37</xdr:row>
      <xdr:rowOff>857250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37</xdr:row>
      <xdr:rowOff>323850</xdr:rowOff>
    </xdr:to>
    <xdr:pic>
      <xdr:nvPicPr>
        <xdr:cNvPr id="40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37</xdr:row>
      <xdr:rowOff>0</xdr:rowOff>
    </xdr:from>
    <xdr:to>
      <xdr:col>9</xdr:col>
      <xdr:colOff>1724025</xdr:colOff>
      <xdr:row>37</xdr:row>
      <xdr:rowOff>171450</xdr:rowOff>
    </xdr:to>
    <xdr:pic>
      <xdr:nvPicPr>
        <xdr:cNvPr id="4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8724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37</xdr:row>
      <xdr:rowOff>0</xdr:rowOff>
    </xdr:from>
    <xdr:to>
      <xdr:col>9</xdr:col>
      <xdr:colOff>1581150</xdr:colOff>
      <xdr:row>37</xdr:row>
      <xdr:rowOff>171450</xdr:rowOff>
    </xdr:to>
    <xdr:pic>
      <xdr:nvPicPr>
        <xdr:cNvPr id="4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26025" y="8724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39</xdr:row>
      <xdr:rowOff>38100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39</xdr:row>
      <xdr:rowOff>38100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37</xdr:row>
      <xdr:rowOff>0</xdr:rowOff>
    </xdr:from>
    <xdr:to>
      <xdr:col>9</xdr:col>
      <xdr:colOff>1619250</xdr:colOff>
      <xdr:row>39</xdr:row>
      <xdr:rowOff>38100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64125" y="872490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39</xdr:row>
      <xdr:rowOff>38100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54575" y="8724900"/>
          <a:ext cx="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37</xdr:row>
      <xdr:rowOff>0</xdr:rowOff>
    </xdr:from>
    <xdr:to>
      <xdr:col>9</xdr:col>
      <xdr:colOff>1724025</xdr:colOff>
      <xdr:row>37</xdr:row>
      <xdr:rowOff>171450</xdr:rowOff>
    </xdr:to>
    <xdr:pic>
      <xdr:nvPicPr>
        <xdr:cNvPr id="4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8724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37</xdr:row>
      <xdr:rowOff>0</xdr:rowOff>
    </xdr:from>
    <xdr:to>
      <xdr:col>9</xdr:col>
      <xdr:colOff>2905125</xdr:colOff>
      <xdr:row>37</xdr:row>
      <xdr:rowOff>742950</xdr:rowOff>
    </xdr:to>
    <xdr:pic>
      <xdr:nvPicPr>
        <xdr:cNvPr id="4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000" y="8724900"/>
          <a:ext cx="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37</xdr:row>
      <xdr:rowOff>0</xdr:rowOff>
    </xdr:from>
    <xdr:to>
      <xdr:col>9</xdr:col>
      <xdr:colOff>1085850</xdr:colOff>
      <xdr:row>37</xdr:row>
      <xdr:rowOff>323850</xdr:rowOff>
    </xdr:to>
    <xdr:pic>
      <xdr:nvPicPr>
        <xdr:cNvPr id="4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30725" y="87249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37</xdr:row>
      <xdr:rowOff>857250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37</xdr:row>
      <xdr:rowOff>323850</xdr:rowOff>
    </xdr:to>
    <xdr:pic>
      <xdr:nvPicPr>
        <xdr:cNvPr id="5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87249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37</xdr:row>
      <xdr:rowOff>0</xdr:rowOff>
    </xdr:from>
    <xdr:to>
      <xdr:col>9</xdr:col>
      <xdr:colOff>1724025</xdr:colOff>
      <xdr:row>37</xdr:row>
      <xdr:rowOff>171450</xdr:rowOff>
    </xdr:to>
    <xdr:pic>
      <xdr:nvPicPr>
        <xdr:cNvPr id="5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8724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37</xdr:row>
      <xdr:rowOff>0</xdr:rowOff>
    </xdr:from>
    <xdr:to>
      <xdr:col>9</xdr:col>
      <xdr:colOff>1581150</xdr:colOff>
      <xdr:row>37</xdr:row>
      <xdr:rowOff>171450</xdr:rowOff>
    </xdr:to>
    <xdr:pic>
      <xdr:nvPicPr>
        <xdr:cNvPr id="5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26025" y="8724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0</xdr:colOff>
      <xdr:row>30</xdr:row>
      <xdr:rowOff>104775</xdr:rowOff>
    </xdr:to>
    <xdr:pic>
      <xdr:nvPicPr>
        <xdr:cNvPr id="54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6419850"/>
          <a:ext cx="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15</xdr:row>
      <xdr:rowOff>0</xdr:rowOff>
    </xdr:from>
    <xdr:to>
      <xdr:col>9</xdr:col>
      <xdr:colOff>1724025</xdr:colOff>
      <xdr:row>15</xdr:row>
      <xdr:rowOff>171450</xdr:rowOff>
    </xdr:to>
    <xdr:pic>
      <xdr:nvPicPr>
        <xdr:cNvPr id="5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33528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15</xdr:row>
      <xdr:rowOff>0</xdr:rowOff>
    </xdr:from>
    <xdr:to>
      <xdr:col>9</xdr:col>
      <xdr:colOff>1752600</xdr:colOff>
      <xdr:row>15</xdr:row>
      <xdr:rowOff>171450</xdr:rowOff>
    </xdr:to>
    <xdr:pic>
      <xdr:nvPicPr>
        <xdr:cNvPr id="56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97475" y="33528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0</xdr:colOff>
      <xdr:row>31</xdr:row>
      <xdr:rowOff>152400</xdr:rowOff>
    </xdr:to>
    <xdr:pic>
      <xdr:nvPicPr>
        <xdr:cNvPr id="5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641985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29</xdr:row>
      <xdr:rowOff>0</xdr:rowOff>
    </xdr:from>
    <xdr:to>
      <xdr:col>9</xdr:col>
      <xdr:colOff>1724025</xdr:colOff>
      <xdr:row>31</xdr:row>
      <xdr:rowOff>19050</xdr:rowOff>
    </xdr:to>
    <xdr:pic>
      <xdr:nvPicPr>
        <xdr:cNvPr id="5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641985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15</xdr:row>
      <xdr:rowOff>66675</xdr:rowOff>
    </xdr:from>
    <xdr:to>
      <xdr:col>9</xdr:col>
      <xdr:colOff>1752600</xdr:colOff>
      <xdr:row>15</xdr:row>
      <xdr:rowOff>171450</xdr:rowOff>
    </xdr:to>
    <xdr:pic>
      <xdr:nvPicPr>
        <xdr:cNvPr id="59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97475" y="3419475"/>
          <a:ext cx="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23</xdr:row>
      <xdr:rowOff>0</xdr:rowOff>
    </xdr:from>
    <xdr:to>
      <xdr:col>9</xdr:col>
      <xdr:colOff>1724025</xdr:colOff>
      <xdr:row>23</xdr:row>
      <xdr:rowOff>171450</xdr:rowOff>
    </xdr:to>
    <xdr:pic>
      <xdr:nvPicPr>
        <xdr:cNvPr id="6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68900" y="5029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23</xdr:row>
      <xdr:rowOff>0</xdr:rowOff>
    </xdr:from>
    <xdr:to>
      <xdr:col>9</xdr:col>
      <xdr:colOff>1752600</xdr:colOff>
      <xdr:row>23</xdr:row>
      <xdr:rowOff>171450</xdr:rowOff>
    </xdr:to>
    <xdr:pic>
      <xdr:nvPicPr>
        <xdr:cNvPr id="61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97475" y="5029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23</xdr:row>
      <xdr:rowOff>66675</xdr:rowOff>
    </xdr:from>
    <xdr:to>
      <xdr:col>9</xdr:col>
      <xdr:colOff>1752600</xdr:colOff>
      <xdr:row>23</xdr:row>
      <xdr:rowOff>171450</xdr:rowOff>
    </xdr:to>
    <xdr:pic>
      <xdr:nvPicPr>
        <xdr:cNvPr id="62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97475" y="5095875"/>
          <a:ext cx="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5676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676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676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21</xdr:row>
      <xdr:rowOff>0</xdr:rowOff>
    </xdr:from>
    <xdr:to>
      <xdr:col>10</xdr:col>
      <xdr:colOff>0</xdr:colOff>
      <xdr:row>21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676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35</xdr:row>
      <xdr:rowOff>0</xdr:rowOff>
    </xdr:from>
    <xdr:to>
      <xdr:col>9</xdr:col>
      <xdr:colOff>1085850</xdr:colOff>
      <xdr:row>35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96774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676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676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21</xdr:row>
      <xdr:rowOff>0</xdr:rowOff>
    </xdr:from>
    <xdr:to>
      <xdr:col>10</xdr:col>
      <xdr:colOff>0</xdr:colOff>
      <xdr:row>21</xdr:row>
      <xdr:rowOff>133350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67690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21</xdr:row>
      <xdr:rowOff>0</xdr:rowOff>
    </xdr:from>
    <xdr:to>
      <xdr:col>10</xdr:col>
      <xdr:colOff>0</xdr:colOff>
      <xdr:row>21</xdr:row>
      <xdr:rowOff>123825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67690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5676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676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676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119634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119634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285750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7432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285750</xdr:rowOff>
    </xdr:to>
    <xdr:pic>
      <xdr:nvPicPr>
        <xdr:cNvPr id="2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7432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2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5676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2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5676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285750</xdr:rowOff>
    </xdr:to>
    <xdr:pic>
      <xdr:nvPicPr>
        <xdr:cNvPr id="2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59055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285750</xdr:rowOff>
    </xdr:to>
    <xdr:pic>
      <xdr:nvPicPr>
        <xdr:cNvPr id="2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59055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33</xdr:row>
      <xdr:rowOff>0</xdr:rowOff>
    </xdr:from>
    <xdr:to>
      <xdr:col>8</xdr:col>
      <xdr:colOff>685800</xdr:colOff>
      <xdr:row>33</xdr:row>
      <xdr:rowOff>0</xdr:rowOff>
    </xdr:to>
    <xdr:pic>
      <xdr:nvPicPr>
        <xdr:cNvPr id="2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89916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8991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8991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2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8991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2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8991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33</xdr:row>
      <xdr:rowOff>0</xdr:rowOff>
    </xdr:from>
    <xdr:to>
      <xdr:col>8</xdr:col>
      <xdr:colOff>685800</xdr:colOff>
      <xdr:row>33</xdr:row>
      <xdr:rowOff>0</xdr:rowOff>
    </xdr:to>
    <xdr:pic>
      <xdr:nvPicPr>
        <xdr:cNvPr id="3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89916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8991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8991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33</xdr:row>
      <xdr:rowOff>171450</xdr:rowOff>
    </xdr:to>
    <xdr:pic>
      <xdr:nvPicPr>
        <xdr:cNvPr id="3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8991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33</xdr:row>
      <xdr:rowOff>171450</xdr:rowOff>
    </xdr:to>
    <xdr:pic>
      <xdr:nvPicPr>
        <xdr:cNvPr id="3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8991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228600</xdr:rowOff>
    </xdr:from>
    <xdr:to>
      <xdr:col>9</xdr:col>
      <xdr:colOff>1724025</xdr:colOff>
      <xdr:row>33</xdr:row>
      <xdr:rowOff>285750</xdr:rowOff>
    </xdr:to>
    <xdr:pic>
      <xdr:nvPicPr>
        <xdr:cNvPr id="3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92202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228600</xdr:rowOff>
    </xdr:from>
    <xdr:to>
      <xdr:col>9</xdr:col>
      <xdr:colOff>1724025</xdr:colOff>
      <xdr:row>33</xdr:row>
      <xdr:rowOff>285750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92202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8648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8648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8648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8648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4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8648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4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8648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0</xdr:rowOff>
    </xdr:from>
    <xdr:to>
      <xdr:col>9</xdr:col>
      <xdr:colOff>1724025</xdr:colOff>
      <xdr:row>32</xdr:row>
      <xdr:rowOff>171450</xdr:rowOff>
    </xdr:to>
    <xdr:pic>
      <xdr:nvPicPr>
        <xdr:cNvPr id="4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8648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0</xdr:rowOff>
    </xdr:from>
    <xdr:to>
      <xdr:col>9</xdr:col>
      <xdr:colOff>1724025</xdr:colOff>
      <xdr:row>32</xdr:row>
      <xdr:rowOff>171450</xdr:rowOff>
    </xdr:to>
    <xdr:pic>
      <xdr:nvPicPr>
        <xdr:cNvPr id="4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86487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32</xdr:row>
      <xdr:rowOff>285750</xdr:rowOff>
    </xdr:to>
    <xdr:pic>
      <xdr:nvPicPr>
        <xdr:cNvPr id="4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88773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32</xdr:row>
      <xdr:rowOff>285750</xdr:rowOff>
    </xdr:to>
    <xdr:pic>
      <xdr:nvPicPr>
        <xdr:cNvPr id="4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88773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24</xdr:row>
      <xdr:rowOff>266700</xdr:rowOff>
    </xdr:to>
    <xdr:pic>
      <xdr:nvPicPr>
        <xdr:cNvPr id="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2324100"/>
          <a:ext cx="0" cy="1468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24</xdr:row>
      <xdr:rowOff>266700</xdr:rowOff>
    </xdr:to>
    <xdr:pic>
      <xdr:nvPicPr>
        <xdr:cNvPr id="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2324100"/>
          <a:ext cx="0" cy="1468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24</xdr:row>
      <xdr:rowOff>266700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5925" y="2324100"/>
          <a:ext cx="0" cy="1468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24</xdr:row>
      <xdr:rowOff>266700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6375" y="2324100"/>
          <a:ext cx="0" cy="1468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11</xdr:row>
      <xdr:rowOff>171450</xdr:rowOff>
    </xdr:to>
    <xdr:pic>
      <xdr:nvPicPr>
        <xdr:cNvPr id="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27336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43</xdr:row>
      <xdr:rowOff>57150</xdr:rowOff>
    </xdr:to>
    <xdr:pic>
      <xdr:nvPicPr>
        <xdr:cNvPr id="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230475"/>
          <a:ext cx="0" cy="1093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43</xdr:row>
      <xdr:rowOff>57150</xdr:rowOff>
    </xdr:to>
    <xdr:pic>
      <xdr:nvPicPr>
        <xdr:cNvPr id="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230475"/>
          <a:ext cx="0" cy="1093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10</xdr:row>
      <xdr:rowOff>342900</xdr:rowOff>
    </xdr:to>
    <xdr:pic>
      <xdr:nvPicPr>
        <xdr:cNvPr id="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2324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10</xdr:row>
      <xdr:rowOff>342900</xdr:rowOff>
    </xdr:to>
    <xdr:pic>
      <xdr:nvPicPr>
        <xdr:cNvPr id="1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2324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37</xdr:row>
      <xdr:rowOff>0</xdr:rowOff>
    </xdr:from>
    <xdr:to>
      <xdr:col>9</xdr:col>
      <xdr:colOff>1619250</xdr:colOff>
      <xdr:row>43</xdr:row>
      <xdr:rowOff>57150</xdr:rowOff>
    </xdr:to>
    <xdr:pic>
      <xdr:nvPicPr>
        <xdr:cNvPr id="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5925" y="15230475"/>
          <a:ext cx="0" cy="1093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43</xdr:row>
      <xdr:rowOff>57150</xdr:rowOff>
    </xdr:to>
    <xdr:pic>
      <xdr:nvPicPr>
        <xdr:cNvPr id="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6375" y="15230475"/>
          <a:ext cx="0" cy="1093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38</xdr:row>
      <xdr:rowOff>0</xdr:rowOff>
    </xdr:from>
    <xdr:to>
      <xdr:col>9</xdr:col>
      <xdr:colOff>1085850</xdr:colOff>
      <xdr:row>38</xdr:row>
      <xdr:rowOff>419100</xdr:rowOff>
    </xdr:to>
    <xdr:pic>
      <xdr:nvPicPr>
        <xdr:cNvPr id="13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92525" y="15782925"/>
          <a:ext cx="0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39</xdr:row>
      <xdr:rowOff>352425</xdr:rowOff>
    </xdr:to>
    <xdr:pic>
      <xdr:nvPicPr>
        <xdr:cNvPr id="1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699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38</xdr:row>
      <xdr:rowOff>381000</xdr:rowOff>
    </xdr:to>
    <xdr:pic>
      <xdr:nvPicPr>
        <xdr:cNvPr id="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38</xdr:row>
      <xdr:rowOff>0</xdr:rowOff>
    </xdr:from>
    <xdr:to>
      <xdr:col>9</xdr:col>
      <xdr:colOff>1724025</xdr:colOff>
      <xdr:row>38</xdr:row>
      <xdr:rowOff>228600</xdr:rowOff>
    </xdr:to>
    <xdr:pic>
      <xdr:nvPicPr>
        <xdr:cNvPr id="1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782925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38</xdr:row>
      <xdr:rowOff>0</xdr:rowOff>
    </xdr:from>
    <xdr:to>
      <xdr:col>9</xdr:col>
      <xdr:colOff>1581150</xdr:colOff>
      <xdr:row>38</xdr:row>
      <xdr:rowOff>257175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7825" y="15782925"/>
          <a:ext cx="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10</xdr:row>
      <xdr:rowOff>0</xdr:rowOff>
    </xdr:from>
    <xdr:to>
      <xdr:col>9</xdr:col>
      <xdr:colOff>1752600</xdr:colOff>
      <xdr:row>10</xdr:row>
      <xdr:rowOff>171450</xdr:rowOff>
    </xdr:to>
    <xdr:pic>
      <xdr:nvPicPr>
        <xdr:cNvPr id="18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9275" y="23241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1590675</xdr:colOff>
      <xdr:row>11</xdr:row>
      <xdr:rowOff>76200</xdr:rowOff>
    </xdr:from>
    <xdr:to>
      <xdr:col>9</xdr:col>
      <xdr:colOff>1590675</xdr:colOff>
      <xdr:row>11</xdr:row>
      <xdr:rowOff>171450</xdr:rowOff>
    </xdr:to>
    <xdr:pic>
      <xdr:nvPicPr>
        <xdr:cNvPr id="19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2809875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1600200</xdr:colOff>
      <xdr:row>35</xdr:row>
      <xdr:rowOff>28575</xdr:rowOff>
    </xdr:from>
    <xdr:to>
      <xdr:col>9</xdr:col>
      <xdr:colOff>1600200</xdr:colOff>
      <xdr:row>35</xdr:row>
      <xdr:rowOff>171450</xdr:rowOff>
    </xdr:to>
    <xdr:pic>
      <xdr:nvPicPr>
        <xdr:cNvPr id="20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6875" y="14573250"/>
          <a:ext cx="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43</xdr:row>
      <xdr:rowOff>76200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1009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43</xdr:row>
      <xdr:rowOff>76200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1009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43</xdr:row>
      <xdr:rowOff>76200</xdr:rowOff>
    </xdr:to>
    <xdr:pic>
      <xdr:nvPicPr>
        <xdr:cNvPr id="2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5925" y="15782925"/>
          <a:ext cx="0" cy="1009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43</xdr:row>
      <xdr:rowOff>76200</xdr:rowOff>
    </xdr:to>
    <xdr:pic>
      <xdr:nvPicPr>
        <xdr:cNvPr id="2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6375" y="15782925"/>
          <a:ext cx="0" cy="1009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38</xdr:row>
      <xdr:rowOff>0</xdr:rowOff>
    </xdr:from>
    <xdr:to>
      <xdr:col>9</xdr:col>
      <xdr:colOff>1724025</xdr:colOff>
      <xdr:row>38</xdr:row>
      <xdr:rowOff>828675</xdr:rowOff>
    </xdr:to>
    <xdr:pic>
      <xdr:nvPicPr>
        <xdr:cNvPr id="2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782925"/>
          <a:ext cx="0" cy="3714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38</xdr:row>
      <xdr:rowOff>0</xdr:rowOff>
    </xdr:from>
    <xdr:to>
      <xdr:col>9</xdr:col>
      <xdr:colOff>2905125</xdr:colOff>
      <xdr:row>40</xdr:row>
      <xdr:rowOff>571500</xdr:rowOff>
    </xdr:to>
    <xdr:pic>
      <xdr:nvPicPr>
        <xdr:cNvPr id="2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15782925"/>
          <a:ext cx="0" cy="866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26</xdr:row>
      <xdr:rowOff>171450</xdr:rowOff>
    </xdr:to>
    <xdr:pic>
      <xdr:nvPicPr>
        <xdr:cNvPr id="2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2324100"/>
          <a:ext cx="0" cy="1872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26</xdr:row>
      <xdr:rowOff>171450</xdr:rowOff>
    </xdr:to>
    <xdr:pic>
      <xdr:nvPicPr>
        <xdr:cNvPr id="2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2324100"/>
          <a:ext cx="0" cy="1872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10</xdr:row>
      <xdr:rowOff>0</xdr:rowOff>
    </xdr:from>
    <xdr:to>
      <xdr:col>9</xdr:col>
      <xdr:colOff>1619250</xdr:colOff>
      <xdr:row>26</xdr:row>
      <xdr:rowOff>171450</xdr:rowOff>
    </xdr:to>
    <xdr:pic>
      <xdr:nvPicPr>
        <xdr:cNvPr id="2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5925" y="2324100"/>
          <a:ext cx="0" cy="1872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10</xdr:row>
      <xdr:rowOff>0</xdr:rowOff>
    </xdr:from>
    <xdr:to>
      <xdr:col>9</xdr:col>
      <xdr:colOff>1409700</xdr:colOff>
      <xdr:row>26</xdr:row>
      <xdr:rowOff>171450</xdr:rowOff>
    </xdr:to>
    <xdr:pic>
      <xdr:nvPicPr>
        <xdr:cNvPr id="3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6375" y="2324100"/>
          <a:ext cx="0" cy="1872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12</xdr:row>
      <xdr:rowOff>95250</xdr:rowOff>
    </xdr:to>
    <xdr:pic>
      <xdr:nvPicPr>
        <xdr:cNvPr id="3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2733675"/>
          <a:ext cx="0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44</xdr:row>
      <xdr:rowOff>828675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11268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45</xdr:row>
      <xdr:rowOff>19050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1129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0</xdr:colOff>
      <xdr:row>11</xdr:row>
      <xdr:rowOff>266700</xdr:rowOff>
    </xdr:to>
    <xdr:pic>
      <xdr:nvPicPr>
        <xdr:cNvPr id="34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2324100"/>
          <a:ext cx="0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11</xdr:row>
      <xdr:rowOff>95250</xdr:rowOff>
    </xdr:to>
    <xdr:pic>
      <xdr:nvPicPr>
        <xdr:cNvPr id="3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2324100"/>
          <a:ext cx="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45</xdr:row>
      <xdr:rowOff>57150</xdr:rowOff>
    </xdr:to>
    <xdr:pic>
      <xdr:nvPicPr>
        <xdr:cNvPr id="3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5925" y="15782925"/>
          <a:ext cx="0" cy="11344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45</xdr:row>
      <xdr:rowOff>57150</xdr:rowOff>
    </xdr:to>
    <xdr:pic>
      <xdr:nvPicPr>
        <xdr:cNvPr id="3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6375" y="15782925"/>
          <a:ext cx="0" cy="1137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38</xdr:row>
      <xdr:rowOff>0</xdr:rowOff>
    </xdr:from>
    <xdr:to>
      <xdr:col>9</xdr:col>
      <xdr:colOff>1085850</xdr:colOff>
      <xdr:row>38</xdr:row>
      <xdr:rowOff>666750</xdr:rowOff>
    </xdr:to>
    <xdr:pic>
      <xdr:nvPicPr>
        <xdr:cNvPr id="3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92525" y="15782925"/>
          <a:ext cx="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39</xdr:row>
      <xdr:rowOff>495300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781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38</xdr:row>
      <xdr:rowOff>628650</xdr:rowOff>
    </xdr:to>
    <xdr:pic>
      <xdr:nvPicPr>
        <xdr:cNvPr id="40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285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38</xdr:row>
      <xdr:rowOff>0</xdr:rowOff>
    </xdr:from>
    <xdr:to>
      <xdr:col>9</xdr:col>
      <xdr:colOff>1724025</xdr:colOff>
      <xdr:row>38</xdr:row>
      <xdr:rowOff>476250</xdr:rowOff>
    </xdr:to>
    <xdr:pic>
      <xdr:nvPicPr>
        <xdr:cNvPr id="4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782925"/>
          <a:ext cx="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38</xdr:row>
      <xdr:rowOff>0</xdr:rowOff>
    </xdr:from>
    <xdr:to>
      <xdr:col>9</xdr:col>
      <xdr:colOff>1581150</xdr:colOff>
      <xdr:row>38</xdr:row>
      <xdr:rowOff>504825</xdr:rowOff>
    </xdr:to>
    <xdr:pic>
      <xdr:nvPicPr>
        <xdr:cNvPr id="4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7825" y="15782925"/>
          <a:ext cx="0" cy="207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46</xdr:row>
      <xdr:rowOff>38100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1160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46</xdr:row>
      <xdr:rowOff>38100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1160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46</xdr:row>
      <xdr:rowOff>38100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5925" y="15782925"/>
          <a:ext cx="0" cy="1160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46</xdr:row>
      <xdr:rowOff>38100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6375" y="15782925"/>
          <a:ext cx="0" cy="1160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38</xdr:row>
      <xdr:rowOff>0</xdr:rowOff>
    </xdr:from>
    <xdr:to>
      <xdr:col>9</xdr:col>
      <xdr:colOff>1724025</xdr:colOff>
      <xdr:row>38</xdr:row>
      <xdr:rowOff>257175</xdr:rowOff>
    </xdr:to>
    <xdr:pic>
      <xdr:nvPicPr>
        <xdr:cNvPr id="4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782925"/>
          <a:ext cx="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38</xdr:row>
      <xdr:rowOff>0</xdr:rowOff>
    </xdr:from>
    <xdr:to>
      <xdr:col>9</xdr:col>
      <xdr:colOff>2905125</xdr:colOff>
      <xdr:row>39</xdr:row>
      <xdr:rowOff>152400</xdr:rowOff>
    </xdr:to>
    <xdr:pic>
      <xdr:nvPicPr>
        <xdr:cNvPr id="48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15782925"/>
          <a:ext cx="0" cy="611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38</xdr:row>
      <xdr:rowOff>0</xdr:rowOff>
    </xdr:from>
    <xdr:to>
      <xdr:col>9</xdr:col>
      <xdr:colOff>1085850</xdr:colOff>
      <xdr:row>38</xdr:row>
      <xdr:rowOff>666750</xdr:rowOff>
    </xdr:to>
    <xdr:pic>
      <xdr:nvPicPr>
        <xdr:cNvPr id="49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92525" y="15782925"/>
          <a:ext cx="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39</xdr:row>
      <xdr:rowOff>495300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781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0</xdr:colOff>
      <xdr:row>38</xdr:row>
      <xdr:rowOff>628650</xdr:rowOff>
    </xdr:to>
    <xdr:pic>
      <xdr:nvPicPr>
        <xdr:cNvPr id="5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59600" y="15782925"/>
          <a:ext cx="0" cy="285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38</xdr:row>
      <xdr:rowOff>0</xdr:rowOff>
    </xdr:from>
    <xdr:to>
      <xdr:col>9</xdr:col>
      <xdr:colOff>1724025</xdr:colOff>
      <xdr:row>38</xdr:row>
      <xdr:rowOff>476250</xdr:rowOff>
    </xdr:to>
    <xdr:pic>
      <xdr:nvPicPr>
        <xdr:cNvPr id="5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782925"/>
          <a:ext cx="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1581150</xdr:colOff>
      <xdr:row>38</xdr:row>
      <xdr:rowOff>0</xdr:rowOff>
    </xdr:from>
    <xdr:to>
      <xdr:col>9</xdr:col>
      <xdr:colOff>1581150</xdr:colOff>
      <xdr:row>38</xdr:row>
      <xdr:rowOff>504825</xdr:rowOff>
    </xdr:to>
    <xdr:pic>
      <xdr:nvPicPr>
        <xdr:cNvPr id="5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7825" y="15782925"/>
          <a:ext cx="0" cy="207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10</xdr:row>
      <xdr:rowOff>0</xdr:rowOff>
    </xdr:from>
    <xdr:to>
      <xdr:col>9</xdr:col>
      <xdr:colOff>1752600</xdr:colOff>
      <xdr:row>10</xdr:row>
      <xdr:rowOff>171450</xdr:rowOff>
    </xdr:to>
    <xdr:pic>
      <xdr:nvPicPr>
        <xdr:cNvPr id="54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9275" y="23241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0</xdr:rowOff>
    </xdr:from>
    <xdr:to>
      <xdr:col>9</xdr:col>
      <xdr:colOff>1724025</xdr:colOff>
      <xdr:row>10</xdr:row>
      <xdr:rowOff>342900</xdr:rowOff>
    </xdr:to>
    <xdr:pic>
      <xdr:nvPicPr>
        <xdr:cNvPr id="5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2324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10</xdr:row>
      <xdr:rowOff>0</xdr:rowOff>
    </xdr:from>
    <xdr:to>
      <xdr:col>9</xdr:col>
      <xdr:colOff>1752600</xdr:colOff>
      <xdr:row>10</xdr:row>
      <xdr:rowOff>171450</xdr:rowOff>
    </xdr:to>
    <xdr:pic>
      <xdr:nvPicPr>
        <xdr:cNvPr id="56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9275" y="23241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1752600</xdr:colOff>
      <xdr:row>10</xdr:row>
      <xdr:rowOff>66675</xdr:rowOff>
    </xdr:from>
    <xdr:to>
      <xdr:col>9</xdr:col>
      <xdr:colOff>1752600</xdr:colOff>
      <xdr:row>10</xdr:row>
      <xdr:rowOff>171450</xdr:rowOff>
    </xdr:to>
    <xdr:pic>
      <xdr:nvPicPr>
        <xdr:cNvPr id="57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9275" y="2390775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23</xdr:row>
      <xdr:rowOff>0</xdr:rowOff>
    </xdr:from>
    <xdr:to>
      <xdr:col>8</xdr:col>
      <xdr:colOff>685800</xdr:colOff>
      <xdr:row>23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5829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829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829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23</xdr:row>
      <xdr:rowOff>0</xdr:rowOff>
    </xdr:from>
    <xdr:to>
      <xdr:col>10</xdr:col>
      <xdr:colOff>0</xdr:colOff>
      <xdr:row>23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829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37</xdr:row>
      <xdr:rowOff>0</xdr:rowOff>
    </xdr:from>
    <xdr:to>
      <xdr:col>9</xdr:col>
      <xdr:colOff>1085850</xdr:colOff>
      <xdr:row>37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9163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4864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4864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38100</xdr:rowOff>
    </xdr:from>
    <xdr:to>
      <xdr:col>10</xdr:col>
      <xdr:colOff>0</xdr:colOff>
      <xdr:row>22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52450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22</xdr:row>
      <xdr:rowOff>47625</xdr:rowOff>
    </xdr:from>
    <xdr:to>
      <xdr:col>10</xdr:col>
      <xdr:colOff>0</xdr:colOff>
      <xdr:row>22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5340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25</xdr:row>
      <xdr:rowOff>0</xdr:rowOff>
    </xdr:from>
    <xdr:to>
      <xdr:col>8</xdr:col>
      <xdr:colOff>685800</xdr:colOff>
      <xdr:row>25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65151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6515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6515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6515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6515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2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51435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23526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21</xdr:row>
      <xdr:rowOff>0</xdr:rowOff>
    </xdr:from>
    <xdr:to>
      <xdr:col>10</xdr:col>
      <xdr:colOff>0</xdr:colOff>
      <xdr:row>21</xdr:row>
      <xdr:rowOff>171450</xdr:rowOff>
    </xdr:to>
    <xdr:pic>
      <xdr:nvPicPr>
        <xdr:cNvPr id="2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32</xdr:row>
      <xdr:rowOff>0</xdr:rowOff>
    </xdr:from>
    <xdr:to>
      <xdr:col>9</xdr:col>
      <xdr:colOff>1085850</xdr:colOff>
      <xdr:row>32</xdr:row>
      <xdr:rowOff>171450</xdr:rowOff>
    </xdr:to>
    <xdr:pic>
      <xdr:nvPicPr>
        <xdr:cNvPr id="2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54025" y="81153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21</xdr:row>
      <xdr:rowOff>0</xdr:rowOff>
    </xdr:from>
    <xdr:to>
      <xdr:col>10</xdr:col>
      <xdr:colOff>0</xdr:colOff>
      <xdr:row>21</xdr:row>
      <xdr:rowOff>133350</xdr:rowOff>
    </xdr:to>
    <xdr:pic>
      <xdr:nvPicPr>
        <xdr:cNvPr id="2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143500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1733550</xdr:colOff>
      <xdr:row>21</xdr:row>
      <xdr:rowOff>0</xdr:rowOff>
    </xdr:from>
    <xdr:to>
      <xdr:col>10</xdr:col>
      <xdr:colOff>0</xdr:colOff>
      <xdr:row>21</xdr:row>
      <xdr:rowOff>123825</xdr:rowOff>
    </xdr:to>
    <xdr:pic>
      <xdr:nvPicPr>
        <xdr:cNvPr id="2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01725" y="514350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209550</xdr:rowOff>
    </xdr:from>
    <xdr:to>
      <xdr:col>9</xdr:col>
      <xdr:colOff>1724025</xdr:colOff>
      <xdr:row>11</xdr:row>
      <xdr:rowOff>171450</xdr:rowOff>
    </xdr:to>
    <xdr:pic>
      <xdr:nvPicPr>
        <xdr:cNvPr id="3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5146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3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51435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10001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10001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7432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3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27432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3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5143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4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5372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4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5372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30</xdr:row>
      <xdr:rowOff>0</xdr:rowOff>
    </xdr:from>
    <xdr:to>
      <xdr:col>8</xdr:col>
      <xdr:colOff>685800</xdr:colOff>
      <xdr:row>30</xdr:row>
      <xdr:rowOff>0</xdr:rowOff>
    </xdr:to>
    <xdr:pic>
      <xdr:nvPicPr>
        <xdr:cNvPr id="4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76962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7696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7696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7696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7696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30</xdr:row>
      <xdr:rowOff>0</xdr:rowOff>
    </xdr:from>
    <xdr:to>
      <xdr:col>8</xdr:col>
      <xdr:colOff>685800</xdr:colOff>
      <xdr:row>30</xdr:row>
      <xdr:rowOff>0</xdr:rowOff>
    </xdr:to>
    <xdr:pic>
      <xdr:nvPicPr>
        <xdr:cNvPr id="4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44125" y="76962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7696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4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7696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30</xdr:row>
      <xdr:rowOff>0</xdr:rowOff>
    </xdr:from>
    <xdr:to>
      <xdr:col>9</xdr:col>
      <xdr:colOff>1724025</xdr:colOff>
      <xdr:row>30</xdr:row>
      <xdr:rowOff>171450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7696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30</xdr:row>
      <xdr:rowOff>0</xdr:rowOff>
    </xdr:from>
    <xdr:to>
      <xdr:col>9</xdr:col>
      <xdr:colOff>1724025</xdr:colOff>
      <xdr:row>30</xdr:row>
      <xdr:rowOff>171450</xdr:rowOff>
    </xdr:to>
    <xdr:pic>
      <xdr:nvPicPr>
        <xdr:cNvPr id="5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76962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30</xdr:row>
      <xdr:rowOff>209550</xdr:rowOff>
    </xdr:from>
    <xdr:to>
      <xdr:col>9</xdr:col>
      <xdr:colOff>1724025</xdr:colOff>
      <xdr:row>31</xdr:row>
      <xdr:rowOff>57150</xdr:rowOff>
    </xdr:to>
    <xdr:pic>
      <xdr:nvPicPr>
        <xdr:cNvPr id="5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790575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30</xdr:row>
      <xdr:rowOff>209550</xdr:rowOff>
    </xdr:from>
    <xdr:to>
      <xdr:col>9</xdr:col>
      <xdr:colOff>1724025</xdr:colOff>
      <xdr:row>31</xdr:row>
      <xdr:rowOff>57150</xdr:rowOff>
    </xdr:to>
    <xdr:pic>
      <xdr:nvPicPr>
        <xdr:cNvPr id="5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790575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5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87425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5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77875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29</xdr:row>
      <xdr:rowOff>0</xdr:rowOff>
    </xdr:from>
    <xdr:to>
      <xdr:col>9</xdr:col>
      <xdr:colOff>1724025</xdr:colOff>
      <xdr:row>29</xdr:row>
      <xdr:rowOff>171450</xdr:rowOff>
    </xdr:to>
    <xdr:pic>
      <xdr:nvPicPr>
        <xdr:cNvPr id="6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29</xdr:row>
      <xdr:rowOff>0</xdr:rowOff>
    </xdr:from>
    <xdr:to>
      <xdr:col>9</xdr:col>
      <xdr:colOff>1724025</xdr:colOff>
      <xdr:row>29</xdr:row>
      <xdr:rowOff>171450</xdr:rowOff>
    </xdr:to>
    <xdr:pic>
      <xdr:nvPicPr>
        <xdr:cNvPr id="6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74866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29</xdr:row>
      <xdr:rowOff>209550</xdr:rowOff>
    </xdr:from>
    <xdr:to>
      <xdr:col>9</xdr:col>
      <xdr:colOff>1724025</xdr:colOff>
      <xdr:row>30</xdr:row>
      <xdr:rowOff>57150</xdr:rowOff>
    </xdr:to>
    <xdr:pic>
      <xdr:nvPicPr>
        <xdr:cNvPr id="6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76962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29</xdr:row>
      <xdr:rowOff>209550</xdr:rowOff>
    </xdr:from>
    <xdr:to>
      <xdr:col>9</xdr:col>
      <xdr:colOff>1724025</xdr:colOff>
      <xdr:row>30</xdr:row>
      <xdr:rowOff>57150</xdr:rowOff>
    </xdr:to>
    <xdr:pic>
      <xdr:nvPicPr>
        <xdr:cNvPr id="6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92200" y="76962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4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1720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21</xdr:row>
      <xdr:rowOff>0</xdr:rowOff>
    </xdr:from>
    <xdr:to>
      <xdr:col>10</xdr:col>
      <xdr:colOff>0</xdr:colOff>
      <xdr:row>21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35</xdr:row>
      <xdr:rowOff>0</xdr:rowOff>
    </xdr:from>
    <xdr:to>
      <xdr:col>9</xdr:col>
      <xdr:colOff>1085850</xdr:colOff>
      <xdr:row>35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4025" y="9039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21</xdr:row>
      <xdr:rowOff>0</xdr:rowOff>
    </xdr:from>
    <xdr:to>
      <xdr:col>10</xdr:col>
      <xdr:colOff>0</xdr:colOff>
      <xdr:row>21</xdr:row>
      <xdr:rowOff>133350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17207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21</xdr:row>
      <xdr:rowOff>0</xdr:rowOff>
    </xdr:from>
    <xdr:to>
      <xdr:col>10</xdr:col>
      <xdr:colOff>0</xdr:colOff>
      <xdr:row>21</xdr:row>
      <xdr:rowOff>123825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1720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4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1720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0925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0925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771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2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771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2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2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2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4006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2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4006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33</xdr:row>
      <xdr:rowOff>0</xdr:rowOff>
    </xdr:from>
    <xdr:to>
      <xdr:col>8</xdr:col>
      <xdr:colOff>685800</xdr:colOff>
      <xdr:row>33</xdr:row>
      <xdr:rowOff>0</xdr:rowOff>
    </xdr:to>
    <xdr:pic>
      <xdr:nvPicPr>
        <xdr:cNvPr id="2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86201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620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620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2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620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2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620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33</xdr:row>
      <xdr:rowOff>0</xdr:rowOff>
    </xdr:from>
    <xdr:to>
      <xdr:col>8</xdr:col>
      <xdr:colOff>685800</xdr:colOff>
      <xdr:row>33</xdr:row>
      <xdr:rowOff>0</xdr:rowOff>
    </xdr:to>
    <xdr:pic>
      <xdr:nvPicPr>
        <xdr:cNvPr id="3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86201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620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620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33</xdr:row>
      <xdr:rowOff>171450</xdr:rowOff>
    </xdr:to>
    <xdr:pic>
      <xdr:nvPicPr>
        <xdr:cNvPr id="3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620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33</xdr:row>
      <xdr:rowOff>171450</xdr:rowOff>
    </xdr:to>
    <xdr:pic>
      <xdr:nvPicPr>
        <xdr:cNvPr id="3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620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228600</xdr:rowOff>
    </xdr:from>
    <xdr:to>
      <xdr:col>9</xdr:col>
      <xdr:colOff>1724025</xdr:colOff>
      <xdr:row>34</xdr:row>
      <xdr:rowOff>57150</xdr:rowOff>
    </xdr:to>
    <xdr:pic>
      <xdr:nvPicPr>
        <xdr:cNvPr id="3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8296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228600</xdr:rowOff>
    </xdr:from>
    <xdr:to>
      <xdr:col>9</xdr:col>
      <xdr:colOff>1724025</xdr:colOff>
      <xdr:row>34</xdr:row>
      <xdr:rowOff>57150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8296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410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410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410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410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4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410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4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410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0</xdr:rowOff>
    </xdr:from>
    <xdr:to>
      <xdr:col>9</xdr:col>
      <xdr:colOff>1724025</xdr:colOff>
      <xdr:row>32</xdr:row>
      <xdr:rowOff>171450</xdr:rowOff>
    </xdr:to>
    <xdr:pic>
      <xdr:nvPicPr>
        <xdr:cNvPr id="4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410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0</xdr:rowOff>
    </xdr:from>
    <xdr:to>
      <xdr:col>9</xdr:col>
      <xdr:colOff>1724025</xdr:colOff>
      <xdr:row>32</xdr:row>
      <xdr:rowOff>171450</xdr:rowOff>
    </xdr:to>
    <xdr:pic>
      <xdr:nvPicPr>
        <xdr:cNvPr id="4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410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33</xdr:row>
      <xdr:rowOff>57150</xdr:rowOff>
    </xdr:to>
    <xdr:pic>
      <xdr:nvPicPr>
        <xdr:cNvPr id="4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6201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33</xdr:row>
      <xdr:rowOff>57150</xdr:rowOff>
    </xdr:to>
    <xdr:pic>
      <xdr:nvPicPr>
        <xdr:cNvPr id="4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6201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4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4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23</xdr:row>
      <xdr:rowOff>0</xdr:rowOff>
    </xdr:from>
    <xdr:to>
      <xdr:col>8</xdr:col>
      <xdr:colOff>685800</xdr:colOff>
      <xdr:row>23</xdr:row>
      <xdr:rowOff>0</xdr:rowOff>
    </xdr:to>
    <xdr:pic>
      <xdr:nvPicPr>
        <xdr:cNvPr id="4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857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5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5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514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5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514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5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4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25</xdr:row>
      <xdr:rowOff>0</xdr:rowOff>
    </xdr:from>
    <xdr:to>
      <xdr:col>8</xdr:col>
      <xdr:colOff>685800</xdr:colOff>
      <xdr:row>25</xdr:row>
      <xdr:rowOff>0</xdr:rowOff>
    </xdr:to>
    <xdr:pic>
      <xdr:nvPicPr>
        <xdr:cNvPr id="5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65436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5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543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5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543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5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543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5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543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5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4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6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1720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6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6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6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6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6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4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1720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6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6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6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771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7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771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7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7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17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7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4006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7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4006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7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200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7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200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7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200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7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200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7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886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8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886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8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886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8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886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8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229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8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229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8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229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8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229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38100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62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857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21</xdr:row>
      <xdr:rowOff>0</xdr:rowOff>
    </xdr:from>
    <xdr:to>
      <xdr:col>10</xdr:col>
      <xdr:colOff>0</xdr:colOff>
      <xdr:row>21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28</xdr:row>
      <xdr:rowOff>0</xdr:rowOff>
    </xdr:from>
    <xdr:to>
      <xdr:col>9</xdr:col>
      <xdr:colOff>1085850</xdr:colOff>
      <xdr:row>28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402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21</xdr:row>
      <xdr:rowOff>0</xdr:rowOff>
    </xdr:from>
    <xdr:to>
      <xdr:col>10</xdr:col>
      <xdr:colOff>0</xdr:colOff>
      <xdr:row>21</xdr:row>
      <xdr:rowOff>133350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85787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21</xdr:row>
      <xdr:rowOff>0</xdr:rowOff>
    </xdr:from>
    <xdr:to>
      <xdr:col>10</xdr:col>
      <xdr:colOff>0</xdr:colOff>
      <xdr:row>21</xdr:row>
      <xdr:rowOff>123825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8578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38100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62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857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9241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2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9241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2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2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2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60864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2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60864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28</xdr:row>
      <xdr:rowOff>0</xdr:rowOff>
    </xdr:from>
    <xdr:to>
      <xdr:col>8</xdr:col>
      <xdr:colOff>685800</xdr:colOff>
      <xdr:row>28</xdr:row>
      <xdr:rowOff>0</xdr:rowOff>
    </xdr:to>
    <xdr:pic>
      <xdr:nvPicPr>
        <xdr:cNvPr id="2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89439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2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2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28</xdr:row>
      <xdr:rowOff>0</xdr:rowOff>
    </xdr:from>
    <xdr:to>
      <xdr:col>8</xdr:col>
      <xdr:colOff>685800</xdr:colOff>
      <xdr:row>28</xdr:row>
      <xdr:rowOff>0</xdr:rowOff>
    </xdr:to>
    <xdr:pic>
      <xdr:nvPicPr>
        <xdr:cNvPr id="3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89439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28</xdr:row>
      <xdr:rowOff>0</xdr:rowOff>
    </xdr:from>
    <xdr:to>
      <xdr:col>9</xdr:col>
      <xdr:colOff>1724025</xdr:colOff>
      <xdr:row>28</xdr:row>
      <xdr:rowOff>171450</xdr:rowOff>
    </xdr:to>
    <xdr:pic>
      <xdr:nvPicPr>
        <xdr:cNvPr id="3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28</xdr:row>
      <xdr:rowOff>0</xdr:rowOff>
    </xdr:from>
    <xdr:to>
      <xdr:col>9</xdr:col>
      <xdr:colOff>1724025</xdr:colOff>
      <xdr:row>28</xdr:row>
      <xdr:rowOff>171450</xdr:rowOff>
    </xdr:to>
    <xdr:pic>
      <xdr:nvPicPr>
        <xdr:cNvPr id="3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28</xdr:row>
      <xdr:rowOff>0</xdr:rowOff>
    </xdr:from>
    <xdr:to>
      <xdr:col>9</xdr:col>
      <xdr:colOff>1724025</xdr:colOff>
      <xdr:row>28</xdr:row>
      <xdr:rowOff>57150</xdr:rowOff>
    </xdr:to>
    <xdr:pic>
      <xdr:nvPicPr>
        <xdr:cNvPr id="3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439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28</xdr:row>
      <xdr:rowOff>0</xdr:rowOff>
    </xdr:from>
    <xdr:to>
      <xdr:col>9</xdr:col>
      <xdr:colOff>1724025</xdr:colOff>
      <xdr:row>28</xdr:row>
      <xdr:rowOff>57150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439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4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4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28</xdr:row>
      <xdr:rowOff>0</xdr:rowOff>
    </xdr:from>
    <xdr:to>
      <xdr:col>9</xdr:col>
      <xdr:colOff>1724025</xdr:colOff>
      <xdr:row>28</xdr:row>
      <xdr:rowOff>171450</xdr:rowOff>
    </xdr:to>
    <xdr:pic>
      <xdr:nvPicPr>
        <xdr:cNvPr id="4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28</xdr:row>
      <xdr:rowOff>0</xdr:rowOff>
    </xdr:from>
    <xdr:to>
      <xdr:col>9</xdr:col>
      <xdr:colOff>1724025</xdr:colOff>
      <xdr:row>28</xdr:row>
      <xdr:rowOff>171450</xdr:rowOff>
    </xdr:to>
    <xdr:pic>
      <xdr:nvPicPr>
        <xdr:cNvPr id="4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43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28</xdr:row>
      <xdr:rowOff>0</xdr:rowOff>
    </xdr:from>
    <xdr:to>
      <xdr:col>9</xdr:col>
      <xdr:colOff>1724025</xdr:colOff>
      <xdr:row>28</xdr:row>
      <xdr:rowOff>57150</xdr:rowOff>
    </xdr:to>
    <xdr:pic>
      <xdr:nvPicPr>
        <xdr:cNvPr id="4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439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28</xdr:row>
      <xdr:rowOff>0</xdr:rowOff>
    </xdr:from>
    <xdr:to>
      <xdr:col>9</xdr:col>
      <xdr:colOff>1724025</xdr:colOff>
      <xdr:row>28</xdr:row>
      <xdr:rowOff>57150</xdr:rowOff>
    </xdr:to>
    <xdr:pic>
      <xdr:nvPicPr>
        <xdr:cNvPr id="4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439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4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622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4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857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5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5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5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5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622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5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857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5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5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5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9241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5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9241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5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6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6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60864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6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60864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6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622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23</xdr:row>
      <xdr:rowOff>0</xdr:rowOff>
    </xdr:from>
    <xdr:to>
      <xdr:col>8</xdr:col>
      <xdr:colOff>685800</xdr:colOff>
      <xdr:row>23</xdr:row>
      <xdr:rowOff>0</xdr:rowOff>
    </xdr:to>
    <xdr:pic>
      <xdr:nvPicPr>
        <xdr:cNvPr id="6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65436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6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543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6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543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6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200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6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200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6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622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25</xdr:row>
      <xdr:rowOff>0</xdr:rowOff>
    </xdr:from>
    <xdr:to>
      <xdr:col>8</xdr:col>
      <xdr:colOff>685800</xdr:colOff>
      <xdr:row>25</xdr:row>
      <xdr:rowOff>0</xdr:rowOff>
    </xdr:to>
    <xdr:pic>
      <xdr:nvPicPr>
        <xdr:cNvPr id="7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74009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7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4009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7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4009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7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4009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7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4009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7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622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7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857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7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7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7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8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8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622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8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857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8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8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8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9241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8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9241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8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8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857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8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60864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9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60864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9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886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9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886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9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6886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9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68865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9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915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9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915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9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915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9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915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9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10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10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10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10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4009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0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4009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10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4009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0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4009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10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915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10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915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10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7915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1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915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1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11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11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11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1714500</xdr:colOff>
      <xdr:row>11</xdr:row>
      <xdr:rowOff>180975</xdr:rowOff>
    </xdr:from>
    <xdr:to>
      <xdr:col>9</xdr:col>
      <xdr:colOff>1714500</xdr:colOff>
      <xdr:row>12</xdr:row>
      <xdr:rowOff>114300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2675" y="2724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23</xdr:row>
      <xdr:rowOff>0</xdr:rowOff>
    </xdr:from>
    <xdr:to>
      <xdr:col>8</xdr:col>
      <xdr:colOff>685800</xdr:colOff>
      <xdr:row>23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7626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762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762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23</xdr:row>
      <xdr:rowOff>0</xdr:rowOff>
    </xdr:from>
    <xdr:to>
      <xdr:col>10</xdr:col>
      <xdr:colOff>0</xdr:colOff>
      <xdr:row>23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762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40</xdr:row>
      <xdr:rowOff>0</xdr:rowOff>
    </xdr:from>
    <xdr:to>
      <xdr:col>9</xdr:col>
      <xdr:colOff>1085850</xdr:colOff>
      <xdr:row>40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4025" y="9324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553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553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22</xdr:row>
      <xdr:rowOff>38100</xdr:rowOff>
    </xdr:from>
    <xdr:to>
      <xdr:col>10</xdr:col>
      <xdr:colOff>0</xdr:colOff>
      <xdr:row>22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59117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22</xdr:row>
      <xdr:rowOff>47625</xdr:rowOff>
    </xdr:from>
    <xdr:to>
      <xdr:col>10</xdr:col>
      <xdr:colOff>0</xdr:colOff>
      <xdr:row>22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60070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1714500</xdr:colOff>
      <xdr:row>13</xdr:row>
      <xdr:rowOff>180975</xdr:rowOff>
    </xdr:from>
    <xdr:to>
      <xdr:col>9</xdr:col>
      <xdr:colOff>1714500</xdr:colOff>
      <xdr:row>14</xdr:row>
      <xdr:rowOff>114300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2675" y="31432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4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7054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21</xdr:row>
      <xdr:rowOff>0</xdr:rowOff>
    </xdr:from>
    <xdr:to>
      <xdr:col>10</xdr:col>
      <xdr:colOff>0</xdr:colOff>
      <xdr:row>21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35</xdr:row>
      <xdr:rowOff>0</xdr:rowOff>
    </xdr:from>
    <xdr:to>
      <xdr:col>9</xdr:col>
      <xdr:colOff>1085850</xdr:colOff>
      <xdr:row>35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4025" y="9705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21</xdr:row>
      <xdr:rowOff>0</xdr:rowOff>
    </xdr:from>
    <xdr:to>
      <xdr:col>10</xdr:col>
      <xdr:colOff>0</xdr:colOff>
      <xdr:row>21</xdr:row>
      <xdr:rowOff>133350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70547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21</xdr:row>
      <xdr:rowOff>0</xdr:rowOff>
    </xdr:from>
    <xdr:to>
      <xdr:col>10</xdr:col>
      <xdr:colOff>0</xdr:colOff>
      <xdr:row>21</xdr:row>
      <xdr:rowOff>123825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57054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11</xdr:row>
      <xdr:rowOff>171450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54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57054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1991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1991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771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11</xdr:row>
      <xdr:rowOff>228600</xdr:rowOff>
    </xdr:to>
    <xdr:pic>
      <xdr:nvPicPr>
        <xdr:cNvPr id="2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2771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2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2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7054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2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9340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2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59340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33</xdr:row>
      <xdr:rowOff>0</xdr:rowOff>
    </xdr:from>
    <xdr:to>
      <xdr:col>8</xdr:col>
      <xdr:colOff>685800</xdr:colOff>
      <xdr:row>33</xdr:row>
      <xdr:rowOff>0</xdr:rowOff>
    </xdr:to>
    <xdr:pic>
      <xdr:nvPicPr>
        <xdr:cNvPr id="2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90201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9020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9020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2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9020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2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9020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33</xdr:row>
      <xdr:rowOff>0</xdr:rowOff>
    </xdr:from>
    <xdr:to>
      <xdr:col>8</xdr:col>
      <xdr:colOff>685800</xdr:colOff>
      <xdr:row>33</xdr:row>
      <xdr:rowOff>0</xdr:rowOff>
    </xdr:to>
    <xdr:pic>
      <xdr:nvPicPr>
        <xdr:cNvPr id="3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90201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3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9020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3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9020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33</xdr:row>
      <xdr:rowOff>171450</xdr:rowOff>
    </xdr:to>
    <xdr:pic>
      <xdr:nvPicPr>
        <xdr:cNvPr id="3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9020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33</xdr:row>
      <xdr:rowOff>171450</xdr:rowOff>
    </xdr:to>
    <xdr:pic>
      <xdr:nvPicPr>
        <xdr:cNvPr id="3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9020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228600</xdr:rowOff>
    </xdr:from>
    <xdr:to>
      <xdr:col>9</xdr:col>
      <xdr:colOff>1724025</xdr:colOff>
      <xdr:row>33</xdr:row>
      <xdr:rowOff>228600</xdr:rowOff>
    </xdr:to>
    <xdr:pic>
      <xdr:nvPicPr>
        <xdr:cNvPr id="3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9248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228600</xdr:rowOff>
    </xdr:from>
    <xdr:to>
      <xdr:col>9</xdr:col>
      <xdr:colOff>1724025</xdr:colOff>
      <xdr:row>33</xdr:row>
      <xdr:rowOff>228600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9248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677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3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677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3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677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4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677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4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677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4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8677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0</xdr:rowOff>
    </xdr:from>
    <xdr:to>
      <xdr:col>9</xdr:col>
      <xdr:colOff>1724025</xdr:colOff>
      <xdr:row>32</xdr:row>
      <xdr:rowOff>171450</xdr:rowOff>
    </xdr:to>
    <xdr:pic>
      <xdr:nvPicPr>
        <xdr:cNvPr id="4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677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0</xdr:rowOff>
    </xdr:from>
    <xdr:to>
      <xdr:col>9</xdr:col>
      <xdr:colOff>1724025</xdr:colOff>
      <xdr:row>32</xdr:row>
      <xdr:rowOff>171450</xdr:rowOff>
    </xdr:to>
    <xdr:pic>
      <xdr:nvPicPr>
        <xdr:cNvPr id="4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677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32</xdr:row>
      <xdr:rowOff>228600</xdr:rowOff>
    </xdr:to>
    <xdr:pic>
      <xdr:nvPicPr>
        <xdr:cNvPr id="4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058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32</xdr:row>
      <xdr:rowOff>228600</xdr:rowOff>
    </xdr:to>
    <xdr:pic>
      <xdr:nvPicPr>
        <xdr:cNvPr id="4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89058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53</xdr:row>
      <xdr:rowOff>0</xdr:rowOff>
    </xdr:from>
    <xdr:to>
      <xdr:col>8</xdr:col>
      <xdr:colOff>685800</xdr:colOff>
      <xdr:row>53</xdr:row>
      <xdr:rowOff>0</xdr:rowOff>
    </xdr:to>
    <xdr:pic>
      <xdr:nvPicPr>
        <xdr:cNvPr id="4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151542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4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5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5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5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5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5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5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6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6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6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6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6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6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6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6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6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6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7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7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7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7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7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7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7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7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54</xdr:row>
      <xdr:rowOff>0</xdr:rowOff>
    </xdr:from>
    <xdr:to>
      <xdr:col>9</xdr:col>
      <xdr:colOff>1619250</xdr:colOff>
      <xdr:row>54</xdr:row>
      <xdr:rowOff>171450</xdr:rowOff>
    </xdr:to>
    <xdr:pic>
      <xdr:nvPicPr>
        <xdr:cNvPr id="7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54</xdr:row>
      <xdr:rowOff>0</xdr:rowOff>
    </xdr:from>
    <xdr:to>
      <xdr:col>9</xdr:col>
      <xdr:colOff>1409700</xdr:colOff>
      <xdr:row>54</xdr:row>
      <xdr:rowOff>171450</xdr:rowOff>
    </xdr:to>
    <xdr:pic>
      <xdr:nvPicPr>
        <xdr:cNvPr id="7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49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8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8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8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8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8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8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8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8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8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8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90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9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9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9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9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9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15154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285750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23</xdr:row>
      <xdr:rowOff>0</xdr:rowOff>
    </xdr:from>
    <xdr:to>
      <xdr:col>8</xdr:col>
      <xdr:colOff>685800</xdr:colOff>
      <xdr:row>23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72485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23</xdr:row>
      <xdr:rowOff>0</xdr:rowOff>
    </xdr:from>
    <xdr:to>
      <xdr:col>9</xdr:col>
      <xdr:colOff>1619250</xdr:colOff>
      <xdr:row>23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7248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23</xdr:row>
      <xdr:rowOff>0</xdr:rowOff>
    </xdr:from>
    <xdr:to>
      <xdr:col>9</xdr:col>
      <xdr:colOff>1409700</xdr:colOff>
      <xdr:row>23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7248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23</xdr:row>
      <xdr:rowOff>0</xdr:rowOff>
    </xdr:from>
    <xdr:to>
      <xdr:col>10</xdr:col>
      <xdr:colOff>0</xdr:colOff>
      <xdr:row>23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7248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37</xdr:row>
      <xdr:rowOff>0</xdr:rowOff>
    </xdr:from>
    <xdr:to>
      <xdr:col>9</xdr:col>
      <xdr:colOff>1085850</xdr:colOff>
      <xdr:row>37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113919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22</xdr:row>
      <xdr:rowOff>0</xdr:rowOff>
    </xdr:from>
    <xdr:to>
      <xdr:col>9</xdr:col>
      <xdr:colOff>1619250</xdr:colOff>
      <xdr:row>22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6905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22</xdr:row>
      <xdr:rowOff>0</xdr:rowOff>
    </xdr:from>
    <xdr:to>
      <xdr:col>9</xdr:col>
      <xdr:colOff>1409700</xdr:colOff>
      <xdr:row>22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6905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22</xdr:row>
      <xdr:rowOff>38100</xdr:rowOff>
    </xdr:from>
    <xdr:to>
      <xdr:col>10</xdr:col>
      <xdr:colOff>0</xdr:colOff>
      <xdr:row>22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694372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22</xdr:row>
      <xdr:rowOff>47625</xdr:rowOff>
    </xdr:from>
    <xdr:to>
      <xdr:col>10</xdr:col>
      <xdr:colOff>0</xdr:colOff>
      <xdr:row>22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6953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285750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25</xdr:row>
      <xdr:rowOff>0</xdr:rowOff>
    </xdr:from>
    <xdr:to>
      <xdr:col>8</xdr:col>
      <xdr:colOff>685800</xdr:colOff>
      <xdr:row>25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81057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8105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8105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8105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8105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285750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2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5627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656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656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21</xdr:row>
      <xdr:rowOff>0</xdr:rowOff>
    </xdr:from>
    <xdr:to>
      <xdr:col>10</xdr:col>
      <xdr:colOff>0</xdr:colOff>
      <xdr:row>21</xdr:row>
      <xdr:rowOff>171450</xdr:rowOff>
    </xdr:to>
    <xdr:pic>
      <xdr:nvPicPr>
        <xdr:cNvPr id="2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656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32</xdr:row>
      <xdr:rowOff>0</xdr:rowOff>
    </xdr:from>
    <xdr:to>
      <xdr:col>9</xdr:col>
      <xdr:colOff>1085850</xdr:colOff>
      <xdr:row>32</xdr:row>
      <xdr:rowOff>171450</xdr:rowOff>
    </xdr:to>
    <xdr:pic>
      <xdr:nvPicPr>
        <xdr:cNvPr id="2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103441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656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656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21</xdr:row>
      <xdr:rowOff>0</xdr:rowOff>
    </xdr:from>
    <xdr:to>
      <xdr:col>10</xdr:col>
      <xdr:colOff>0</xdr:colOff>
      <xdr:row>21</xdr:row>
      <xdr:rowOff>133350</xdr:rowOff>
    </xdr:to>
    <xdr:pic>
      <xdr:nvPicPr>
        <xdr:cNvPr id="2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656272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21</xdr:row>
      <xdr:rowOff>0</xdr:rowOff>
    </xdr:from>
    <xdr:to>
      <xdr:col>10</xdr:col>
      <xdr:colOff>0</xdr:colOff>
      <xdr:row>21</xdr:row>
      <xdr:rowOff>123825</xdr:rowOff>
    </xdr:to>
    <xdr:pic>
      <xdr:nvPicPr>
        <xdr:cNvPr id="2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65627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285750</xdr:rowOff>
    </xdr:to>
    <xdr:pic>
      <xdr:nvPicPr>
        <xdr:cNvPr id="3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685800</xdr:colOff>
      <xdr:row>21</xdr:row>
      <xdr:rowOff>0</xdr:rowOff>
    </xdr:to>
    <xdr:pic>
      <xdr:nvPicPr>
        <xdr:cNvPr id="3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5627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21</xdr:row>
      <xdr:rowOff>0</xdr:rowOff>
    </xdr:from>
    <xdr:to>
      <xdr:col>9</xdr:col>
      <xdr:colOff>1619250</xdr:colOff>
      <xdr:row>21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656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21</xdr:row>
      <xdr:rowOff>0</xdr:rowOff>
    </xdr:from>
    <xdr:to>
      <xdr:col>9</xdr:col>
      <xdr:colOff>1409700</xdr:colOff>
      <xdr:row>21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656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230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2301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12</xdr:row>
      <xdr:rowOff>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8860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11</xdr:row>
      <xdr:rowOff>228600</xdr:rowOff>
    </xdr:from>
    <xdr:to>
      <xdr:col>9</xdr:col>
      <xdr:colOff>1724025</xdr:colOff>
      <xdr:row>12</xdr:row>
      <xdr:rowOff>0</xdr:rowOff>
    </xdr:to>
    <xdr:pic>
      <xdr:nvPicPr>
        <xdr:cNvPr id="3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8860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3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656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0</xdr:rowOff>
    </xdr:from>
    <xdr:to>
      <xdr:col>9</xdr:col>
      <xdr:colOff>1724025</xdr:colOff>
      <xdr:row>21</xdr:row>
      <xdr:rowOff>171450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6562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4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67913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21</xdr:row>
      <xdr:rowOff>228600</xdr:rowOff>
    </xdr:from>
    <xdr:to>
      <xdr:col>9</xdr:col>
      <xdr:colOff>1724025</xdr:colOff>
      <xdr:row>21</xdr:row>
      <xdr:rowOff>228600</xdr:rowOff>
    </xdr:to>
    <xdr:pic>
      <xdr:nvPicPr>
        <xdr:cNvPr id="4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67913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30</xdr:row>
      <xdr:rowOff>0</xdr:rowOff>
    </xdr:from>
    <xdr:to>
      <xdr:col>8</xdr:col>
      <xdr:colOff>685800</xdr:colOff>
      <xdr:row>30</xdr:row>
      <xdr:rowOff>0</xdr:rowOff>
    </xdr:to>
    <xdr:pic>
      <xdr:nvPicPr>
        <xdr:cNvPr id="4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99250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925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925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925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925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30</xdr:row>
      <xdr:rowOff>0</xdr:rowOff>
    </xdr:from>
    <xdr:to>
      <xdr:col>8</xdr:col>
      <xdr:colOff>685800</xdr:colOff>
      <xdr:row>30</xdr:row>
      <xdr:rowOff>0</xdr:rowOff>
    </xdr:to>
    <xdr:pic>
      <xdr:nvPicPr>
        <xdr:cNvPr id="4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992505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925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4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925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30</xdr:row>
      <xdr:rowOff>0</xdr:rowOff>
    </xdr:from>
    <xdr:to>
      <xdr:col>9</xdr:col>
      <xdr:colOff>1724025</xdr:colOff>
      <xdr:row>30</xdr:row>
      <xdr:rowOff>171450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925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30</xdr:row>
      <xdr:rowOff>0</xdr:rowOff>
    </xdr:from>
    <xdr:to>
      <xdr:col>9</xdr:col>
      <xdr:colOff>1724025</xdr:colOff>
      <xdr:row>30</xdr:row>
      <xdr:rowOff>171450</xdr:rowOff>
    </xdr:to>
    <xdr:pic>
      <xdr:nvPicPr>
        <xdr:cNvPr id="5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92505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30</xdr:row>
      <xdr:rowOff>228600</xdr:rowOff>
    </xdr:from>
    <xdr:to>
      <xdr:col>9</xdr:col>
      <xdr:colOff>1724025</xdr:colOff>
      <xdr:row>31</xdr:row>
      <xdr:rowOff>57150</xdr:rowOff>
    </xdr:to>
    <xdr:pic>
      <xdr:nvPicPr>
        <xdr:cNvPr id="5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01346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30</xdr:row>
      <xdr:rowOff>228600</xdr:rowOff>
    </xdr:from>
    <xdr:to>
      <xdr:col>9</xdr:col>
      <xdr:colOff>1724025</xdr:colOff>
      <xdr:row>31</xdr:row>
      <xdr:rowOff>57150</xdr:rowOff>
    </xdr:to>
    <xdr:pic>
      <xdr:nvPicPr>
        <xdr:cNvPr id="5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013460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715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715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715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715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29</xdr:row>
      <xdr:rowOff>0</xdr:rowOff>
    </xdr:from>
    <xdr:to>
      <xdr:col>9</xdr:col>
      <xdr:colOff>1619250</xdr:colOff>
      <xdr:row>29</xdr:row>
      <xdr:rowOff>171450</xdr:rowOff>
    </xdr:to>
    <xdr:pic>
      <xdr:nvPicPr>
        <xdr:cNvPr id="5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715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29</xdr:row>
      <xdr:rowOff>0</xdr:rowOff>
    </xdr:from>
    <xdr:to>
      <xdr:col>9</xdr:col>
      <xdr:colOff>1409700</xdr:colOff>
      <xdr:row>29</xdr:row>
      <xdr:rowOff>171450</xdr:rowOff>
    </xdr:to>
    <xdr:pic>
      <xdr:nvPicPr>
        <xdr:cNvPr id="5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715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29</xdr:row>
      <xdr:rowOff>0</xdr:rowOff>
    </xdr:from>
    <xdr:to>
      <xdr:col>9</xdr:col>
      <xdr:colOff>1724025</xdr:colOff>
      <xdr:row>29</xdr:row>
      <xdr:rowOff>171450</xdr:rowOff>
    </xdr:to>
    <xdr:pic>
      <xdr:nvPicPr>
        <xdr:cNvPr id="6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715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29</xdr:row>
      <xdr:rowOff>0</xdr:rowOff>
    </xdr:from>
    <xdr:to>
      <xdr:col>9</xdr:col>
      <xdr:colOff>1724025</xdr:colOff>
      <xdr:row>29</xdr:row>
      <xdr:rowOff>171450</xdr:rowOff>
    </xdr:to>
    <xdr:pic>
      <xdr:nvPicPr>
        <xdr:cNvPr id="6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715500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29</xdr:row>
      <xdr:rowOff>228600</xdr:rowOff>
    </xdr:from>
    <xdr:to>
      <xdr:col>9</xdr:col>
      <xdr:colOff>1724025</xdr:colOff>
      <xdr:row>30</xdr:row>
      <xdr:rowOff>57150</xdr:rowOff>
    </xdr:to>
    <xdr:pic>
      <xdr:nvPicPr>
        <xdr:cNvPr id="6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92505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29</xdr:row>
      <xdr:rowOff>228600</xdr:rowOff>
    </xdr:from>
    <xdr:to>
      <xdr:col>9</xdr:col>
      <xdr:colOff>1724025</xdr:colOff>
      <xdr:row>30</xdr:row>
      <xdr:rowOff>57150</xdr:rowOff>
    </xdr:to>
    <xdr:pic>
      <xdr:nvPicPr>
        <xdr:cNvPr id="6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925050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26</xdr:row>
      <xdr:rowOff>0</xdr:rowOff>
    </xdr:from>
    <xdr:to>
      <xdr:col>8</xdr:col>
      <xdr:colOff>685800</xdr:colOff>
      <xdr:row>26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87725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8772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8772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26</xdr:row>
      <xdr:rowOff>0</xdr:rowOff>
    </xdr:from>
    <xdr:to>
      <xdr:col>10</xdr:col>
      <xdr:colOff>0</xdr:colOff>
      <xdr:row>26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8772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40</xdr:row>
      <xdr:rowOff>0</xdr:rowOff>
    </xdr:from>
    <xdr:to>
      <xdr:col>9</xdr:col>
      <xdr:colOff>1085850</xdr:colOff>
      <xdr:row>40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12792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25</xdr:row>
      <xdr:rowOff>0</xdr:rowOff>
    </xdr:from>
    <xdr:to>
      <xdr:col>9</xdr:col>
      <xdr:colOff>1619250</xdr:colOff>
      <xdr:row>25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25</xdr:row>
      <xdr:rowOff>0</xdr:rowOff>
    </xdr:from>
    <xdr:to>
      <xdr:col>9</xdr:col>
      <xdr:colOff>1409700</xdr:colOff>
      <xdr:row>25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8429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25</xdr:row>
      <xdr:rowOff>38100</xdr:rowOff>
    </xdr:from>
    <xdr:to>
      <xdr:col>10</xdr:col>
      <xdr:colOff>0</xdr:colOff>
      <xdr:row>25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846772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25</xdr:row>
      <xdr:rowOff>47625</xdr:rowOff>
    </xdr:from>
    <xdr:to>
      <xdr:col>10</xdr:col>
      <xdr:colOff>0</xdr:colOff>
      <xdr:row>25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8477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28</xdr:row>
      <xdr:rowOff>0</xdr:rowOff>
    </xdr:from>
    <xdr:to>
      <xdr:col>8</xdr:col>
      <xdr:colOff>685800</xdr:colOff>
      <xdr:row>28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96297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629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629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629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629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24</xdr:row>
      <xdr:rowOff>0</xdr:rowOff>
    </xdr:from>
    <xdr:to>
      <xdr:col>8</xdr:col>
      <xdr:colOff>685800</xdr:colOff>
      <xdr:row>24</xdr:row>
      <xdr:rowOff>0</xdr:rowOff>
    </xdr:to>
    <xdr:pic>
      <xdr:nvPicPr>
        <xdr:cNvPr id="2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80867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8086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8086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24</xdr:row>
      <xdr:rowOff>0</xdr:rowOff>
    </xdr:from>
    <xdr:to>
      <xdr:col>10</xdr:col>
      <xdr:colOff>0</xdr:colOff>
      <xdr:row>24</xdr:row>
      <xdr:rowOff>171450</xdr:rowOff>
    </xdr:to>
    <xdr:pic>
      <xdr:nvPicPr>
        <xdr:cNvPr id="2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8086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35</xdr:row>
      <xdr:rowOff>0</xdr:rowOff>
    </xdr:from>
    <xdr:to>
      <xdr:col>9</xdr:col>
      <xdr:colOff>1085850</xdr:colOff>
      <xdr:row>35</xdr:row>
      <xdr:rowOff>171450</xdr:rowOff>
    </xdr:to>
    <xdr:pic>
      <xdr:nvPicPr>
        <xdr:cNvPr id="2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11744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8086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8086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24</xdr:row>
      <xdr:rowOff>0</xdr:rowOff>
    </xdr:from>
    <xdr:to>
      <xdr:col>10</xdr:col>
      <xdr:colOff>0</xdr:colOff>
      <xdr:row>24</xdr:row>
      <xdr:rowOff>133350</xdr:rowOff>
    </xdr:to>
    <xdr:pic>
      <xdr:nvPicPr>
        <xdr:cNvPr id="2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808672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24</xdr:row>
      <xdr:rowOff>0</xdr:rowOff>
    </xdr:from>
    <xdr:to>
      <xdr:col>10</xdr:col>
      <xdr:colOff>0</xdr:colOff>
      <xdr:row>24</xdr:row>
      <xdr:rowOff>123825</xdr:rowOff>
    </xdr:to>
    <xdr:pic>
      <xdr:nvPicPr>
        <xdr:cNvPr id="2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80867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3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24</xdr:row>
      <xdr:rowOff>0</xdr:rowOff>
    </xdr:from>
    <xdr:to>
      <xdr:col>8</xdr:col>
      <xdr:colOff>685800</xdr:colOff>
      <xdr:row>24</xdr:row>
      <xdr:rowOff>0</xdr:rowOff>
    </xdr:to>
    <xdr:pic>
      <xdr:nvPicPr>
        <xdr:cNvPr id="3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80867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24</xdr:row>
      <xdr:rowOff>0</xdr:rowOff>
    </xdr:from>
    <xdr:to>
      <xdr:col>9</xdr:col>
      <xdr:colOff>1619250</xdr:colOff>
      <xdr:row>24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8086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24</xdr:row>
      <xdr:rowOff>0</xdr:rowOff>
    </xdr:from>
    <xdr:to>
      <xdr:col>9</xdr:col>
      <xdr:colOff>1409700</xdr:colOff>
      <xdr:row>24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8086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44</xdr:row>
      <xdr:rowOff>0</xdr:rowOff>
    </xdr:from>
    <xdr:to>
      <xdr:col>9</xdr:col>
      <xdr:colOff>1619250</xdr:colOff>
      <xdr:row>44</xdr:row>
      <xdr:rowOff>171450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3630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44</xdr:row>
      <xdr:rowOff>0</xdr:rowOff>
    </xdr:from>
    <xdr:to>
      <xdr:col>9</xdr:col>
      <xdr:colOff>1409700</xdr:colOff>
      <xdr:row>44</xdr:row>
      <xdr:rowOff>171450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36302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16</xdr:row>
      <xdr:rowOff>228600</xdr:rowOff>
    </xdr:from>
    <xdr:to>
      <xdr:col>9</xdr:col>
      <xdr:colOff>1724025</xdr:colOff>
      <xdr:row>17</xdr:row>
      <xdr:rowOff>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48291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16</xdr:row>
      <xdr:rowOff>228600</xdr:rowOff>
    </xdr:from>
    <xdr:to>
      <xdr:col>9</xdr:col>
      <xdr:colOff>1724025</xdr:colOff>
      <xdr:row>17</xdr:row>
      <xdr:rowOff>0</xdr:rowOff>
    </xdr:to>
    <xdr:pic>
      <xdr:nvPicPr>
        <xdr:cNvPr id="3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48291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24</xdr:row>
      <xdr:rowOff>0</xdr:rowOff>
    </xdr:from>
    <xdr:to>
      <xdr:col>9</xdr:col>
      <xdr:colOff>1724025</xdr:colOff>
      <xdr:row>24</xdr:row>
      <xdr:rowOff>171450</xdr:rowOff>
    </xdr:to>
    <xdr:pic>
      <xdr:nvPicPr>
        <xdr:cNvPr id="3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8086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24</xdr:row>
      <xdr:rowOff>0</xdr:rowOff>
    </xdr:from>
    <xdr:to>
      <xdr:col>9</xdr:col>
      <xdr:colOff>1724025</xdr:colOff>
      <xdr:row>24</xdr:row>
      <xdr:rowOff>171450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8086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24</xdr:row>
      <xdr:rowOff>228600</xdr:rowOff>
    </xdr:from>
    <xdr:to>
      <xdr:col>9</xdr:col>
      <xdr:colOff>1724025</xdr:colOff>
      <xdr:row>24</xdr:row>
      <xdr:rowOff>228600</xdr:rowOff>
    </xdr:to>
    <xdr:pic>
      <xdr:nvPicPr>
        <xdr:cNvPr id="4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83153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24</xdr:row>
      <xdr:rowOff>228600</xdr:rowOff>
    </xdr:from>
    <xdr:to>
      <xdr:col>9</xdr:col>
      <xdr:colOff>1724025</xdr:colOff>
      <xdr:row>24</xdr:row>
      <xdr:rowOff>228600</xdr:rowOff>
    </xdr:to>
    <xdr:pic>
      <xdr:nvPicPr>
        <xdr:cNvPr id="4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83153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33</xdr:row>
      <xdr:rowOff>0</xdr:rowOff>
    </xdr:from>
    <xdr:to>
      <xdr:col>8</xdr:col>
      <xdr:colOff>685800</xdr:colOff>
      <xdr:row>33</xdr:row>
      <xdr:rowOff>0</xdr:rowOff>
    </xdr:to>
    <xdr:pic>
      <xdr:nvPicPr>
        <xdr:cNvPr id="4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13252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1325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1325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1325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1325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33</xdr:row>
      <xdr:rowOff>0</xdr:rowOff>
    </xdr:from>
    <xdr:to>
      <xdr:col>8</xdr:col>
      <xdr:colOff>685800</xdr:colOff>
      <xdr:row>33</xdr:row>
      <xdr:rowOff>0</xdr:rowOff>
    </xdr:to>
    <xdr:pic>
      <xdr:nvPicPr>
        <xdr:cNvPr id="4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13252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33</xdr:row>
      <xdr:rowOff>0</xdr:rowOff>
    </xdr:from>
    <xdr:to>
      <xdr:col>9</xdr:col>
      <xdr:colOff>1619250</xdr:colOff>
      <xdr:row>33</xdr:row>
      <xdr:rowOff>171450</xdr:rowOff>
    </xdr:to>
    <xdr:pic>
      <xdr:nvPicPr>
        <xdr:cNvPr id="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1325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33</xdr:row>
      <xdr:rowOff>0</xdr:rowOff>
    </xdr:from>
    <xdr:to>
      <xdr:col>9</xdr:col>
      <xdr:colOff>1409700</xdr:colOff>
      <xdr:row>33</xdr:row>
      <xdr:rowOff>171450</xdr:rowOff>
    </xdr:to>
    <xdr:pic>
      <xdr:nvPicPr>
        <xdr:cNvPr id="4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1325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33</xdr:row>
      <xdr:rowOff>171450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325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0</xdr:rowOff>
    </xdr:from>
    <xdr:to>
      <xdr:col>9</xdr:col>
      <xdr:colOff>1724025</xdr:colOff>
      <xdr:row>33</xdr:row>
      <xdr:rowOff>171450</xdr:rowOff>
    </xdr:to>
    <xdr:pic>
      <xdr:nvPicPr>
        <xdr:cNvPr id="5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3252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228600</xdr:rowOff>
    </xdr:from>
    <xdr:to>
      <xdr:col>9</xdr:col>
      <xdr:colOff>1724025</xdr:colOff>
      <xdr:row>34</xdr:row>
      <xdr:rowOff>57150</xdr:rowOff>
    </xdr:to>
    <xdr:pic>
      <xdr:nvPicPr>
        <xdr:cNvPr id="5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534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33</xdr:row>
      <xdr:rowOff>228600</xdr:rowOff>
    </xdr:from>
    <xdr:to>
      <xdr:col>9</xdr:col>
      <xdr:colOff>1724025</xdr:colOff>
      <xdr:row>34</xdr:row>
      <xdr:rowOff>57150</xdr:rowOff>
    </xdr:to>
    <xdr:pic>
      <xdr:nvPicPr>
        <xdr:cNvPr id="5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5347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1115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1115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1115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1115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32</xdr:row>
      <xdr:rowOff>0</xdr:rowOff>
    </xdr:from>
    <xdr:to>
      <xdr:col>9</xdr:col>
      <xdr:colOff>1619250</xdr:colOff>
      <xdr:row>32</xdr:row>
      <xdr:rowOff>171450</xdr:rowOff>
    </xdr:to>
    <xdr:pic>
      <xdr:nvPicPr>
        <xdr:cNvPr id="5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1115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32</xdr:row>
      <xdr:rowOff>0</xdr:rowOff>
    </xdr:from>
    <xdr:to>
      <xdr:col>9</xdr:col>
      <xdr:colOff>1409700</xdr:colOff>
      <xdr:row>32</xdr:row>
      <xdr:rowOff>171450</xdr:rowOff>
    </xdr:to>
    <xdr:pic>
      <xdr:nvPicPr>
        <xdr:cNvPr id="5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1115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0</xdr:rowOff>
    </xdr:from>
    <xdr:to>
      <xdr:col>9</xdr:col>
      <xdr:colOff>1724025</xdr:colOff>
      <xdr:row>32</xdr:row>
      <xdr:rowOff>171450</xdr:rowOff>
    </xdr:to>
    <xdr:pic>
      <xdr:nvPicPr>
        <xdr:cNvPr id="6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115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0</xdr:rowOff>
    </xdr:from>
    <xdr:to>
      <xdr:col>9</xdr:col>
      <xdr:colOff>1724025</xdr:colOff>
      <xdr:row>32</xdr:row>
      <xdr:rowOff>171450</xdr:rowOff>
    </xdr:to>
    <xdr:pic>
      <xdr:nvPicPr>
        <xdr:cNvPr id="6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1156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33</xdr:row>
      <xdr:rowOff>57150</xdr:rowOff>
    </xdr:to>
    <xdr:pic>
      <xdr:nvPicPr>
        <xdr:cNvPr id="6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3252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32</xdr:row>
      <xdr:rowOff>228600</xdr:rowOff>
    </xdr:from>
    <xdr:to>
      <xdr:col>9</xdr:col>
      <xdr:colOff>1724025</xdr:colOff>
      <xdr:row>33</xdr:row>
      <xdr:rowOff>57150</xdr:rowOff>
    </xdr:to>
    <xdr:pic>
      <xdr:nvPicPr>
        <xdr:cNvPr id="6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3252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28</xdr:row>
      <xdr:rowOff>0</xdr:rowOff>
    </xdr:from>
    <xdr:to>
      <xdr:col>8</xdr:col>
      <xdr:colOff>685800</xdr:colOff>
      <xdr:row>28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99536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28</xdr:row>
      <xdr:rowOff>0</xdr:rowOff>
    </xdr:from>
    <xdr:to>
      <xdr:col>9</xdr:col>
      <xdr:colOff>1619250</xdr:colOff>
      <xdr:row>28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953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28</xdr:row>
      <xdr:rowOff>0</xdr:rowOff>
    </xdr:from>
    <xdr:to>
      <xdr:col>9</xdr:col>
      <xdr:colOff>1409700</xdr:colOff>
      <xdr:row>28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953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28</xdr:row>
      <xdr:rowOff>0</xdr:rowOff>
    </xdr:from>
    <xdr:to>
      <xdr:col>10</xdr:col>
      <xdr:colOff>0</xdr:colOff>
      <xdr:row>28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99536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42</xdr:row>
      <xdr:rowOff>0</xdr:rowOff>
    </xdr:from>
    <xdr:to>
      <xdr:col>9</xdr:col>
      <xdr:colOff>1085850</xdr:colOff>
      <xdr:row>42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1397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27</xdr:row>
      <xdr:rowOff>0</xdr:rowOff>
    </xdr:from>
    <xdr:to>
      <xdr:col>9</xdr:col>
      <xdr:colOff>1619250</xdr:colOff>
      <xdr:row>27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610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27</xdr:row>
      <xdr:rowOff>0</xdr:rowOff>
    </xdr:from>
    <xdr:to>
      <xdr:col>9</xdr:col>
      <xdr:colOff>1409700</xdr:colOff>
      <xdr:row>27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6107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27</xdr:row>
      <xdr:rowOff>38100</xdr:rowOff>
    </xdr:from>
    <xdr:to>
      <xdr:col>10</xdr:col>
      <xdr:colOff>0</xdr:colOff>
      <xdr:row>27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964882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27</xdr:row>
      <xdr:rowOff>47625</xdr:rowOff>
    </xdr:from>
    <xdr:to>
      <xdr:col>10</xdr:col>
      <xdr:colOff>0</xdr:colOff>
      <xdr:row>27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96583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30</xdr:row>
      <xdr:rowOff>0</xdr:rowOff>
    </xdr:from>
    <xdr:to>
      <xdr:col>8</xdr:col>
      <xdr:colOff>685800</xdr:colOff>
      <xdr:row>30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0810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0810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0810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30</xdr:row>
      <xdr:rowOff>0</xdr:rowOff>
    </xdr:from>
    <xdr:to>
      <xdr:col>9</xdr:col>
      <xdr:colOff>1619250</xdr:colOff>
      <xdr:row>30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0810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30</xdr:row>
      <xdr:rowOff>0</xdr:rowOff>
    </xdr:from>
    <xdr:to>
      <xdr:col>9</xdr:col>
      <xdr:colOff>1409700</xdr:colOff>
      <xdr:row>30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0810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26</xdr:row>
      <xdr:rowOff>0</xdr:rowOff>
    </xdr:from>
    <xdr:to>
      <xdr:col>8</xdr:col>
      <xdr:colOff>685800</xdr:colOff>
      <xdr:row>26</xdr:row>
      <xdr:rowOff>0</xdr:rowOff>
    </xdr:to>
    <xdr:pic>
      <xdr:nvPicPr>
        <xdr:cNvPr id="2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92678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2678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2678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26</xdr:row>
      <xdr:rowOff>0</xdr:rowOff>
    </xdr:from>
    <xdr:to>
      <xdr:col>10</xdr:col>
      <xdr:colOff>0</xdr:colOff>
      <xdr:row>26</xdr:row>
      <xdr:rowOff>171450</xdr:rowOff>
    </xdr:to>
    <xdr:pic>
      <xdr:nvPicPr>
        <xdr:cNvPr id="2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92678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37</xdr:row>
      <xdr:rowOff>0</xdr:rowOff>
    </xdr:from>
    <xdr:to>
      <xdr:col>9</xdr:col>
      <xdr:colOff>1085850</xdr:colOff>
      <xdr:row>37</xdr:row>
      <xdr:rowOff>171450</xdr:rowOff>
    </xdr:to>
    <xdr:pic>
      <xdr:nvPicPr>
        <xdr:cNvPr id="2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129254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2678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2678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26</xdr:row>
      <xdr:rowOff>0</xdr:rowOff>
    </xdr:from>
    <xdr:to>
      <xdr:col>10</xdr:col>
      <xdr:colOff>0</xdr:colOff>
      <xdr:row>26</xdr:row>
      <xdr:rowOff>133350</xdr:rowOff>
    </xdr:to>
    <xdr:pic>
      <xdr:nvPicPr>
        <xdr:cNvPr id="2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926782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26</xdr:row>
      <xdr:rowOff>0</xdr:rowOff>
    </xdr:from>
    <xdr:to>
      <xdr:col>10</xdr:col>
      <xdr:colOff>0</xdr:colOff>
      <xdr:row>26</xdr:row>
      <xdr:rowOff>123825</xdr:rowOff>
    </xdr:to>
    <xdr:pic>
      <xdr:nvPicPr>
        <xdr:cNvPr id="2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926782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3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26</xdr:row>
      <xdr:rowOff>0</xdr:rowOff>
    </xdr:from>
    <xdr:to>
      <xdr:col>8</xdr:col>
      <xdr:colOff>685800</xdr:colOff>
      <xdr:row>26</xdr:row>
      <xdr:rowOff>0</xdr:rowOff>
    </xdr:to>
    <xdr:pic>
      <xdr:nvPicPr>
        <xdr:cNvPr id="3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92678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26</xdr:row>
      <xdr:rowOff>0</xdr:rowOff>
    </xdr:from>
    <xdr:to>
      <xdr:col>9</xdr:col>
      <xdr:colOff>1619250</xdr:colOff>
      <xdr:row>26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92678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26</xdr:row>
      <xdr:rowOff>0</xdr:rowOff>
    </xdr:from>
    <xdr:to>
      <xdr:col>9</xdr:col>
      <xdr:colOff>1409700</xdr:colOff>
      <xdr:row>26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92678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46</xdr:row>
      <xdr:rowOff>0</xdr:rowOff>
    </xdr:from>
    <xdr:to>
      <xdr:col>9</xdr:col>
      <xdr:colOff>1619250</xdr:colOff>
      <xdr:row>46</xdr:row>
      <xdr:rowOff>171450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48113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46</xdr:row>
      <xdr:rowOff>0</xdr:rowOff>
    </xdr:from>
    <xdr:to>
      <xdr:col>9</xdr:col>
      <xdr:colOff>1409700</xdr:colOff>
      <xdr:row>46</xdr:row>
      <xdr:rowOff>171450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48113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18</xdr:row>
      <xdr:rowOff>228600</xdr:rowOff>
    </xdr:from>
    <xdr:to>
      <xdr:col>9</xdr:col>
      <xdr:colOff>1724025</xdr:colOff>
      <xdr:row>19</xdr:row>
      <xdr:rowOff>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60102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18</xdr:row>
      <xdr:rowOff>228600</xdr:rowOff>
    </xdr:from>
    <xdr:to>
      <xdr:col>9</xdr:col>
      <xdr:colOff>1724025</xdr:colOff>
      <xdr:row>19</xdr:row>
      <xdr:rowOff>0</xdr:rowOff>
    </xdr:to>
    <xdr:pic>
      <xdr:nvPicPr>
        <xdr:cNvPr id="3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60102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26</xdr:row>
      <xdr:rowOff>0</xdr:rowOff>
    </xdr:from>
    <xdr:to>
      <xdr:col>9</xdr:col>
      <xdr:colOff>1724025</xdr:colOff>
      <xdr:row>26</xdr:row>
      <xdr:rowOff>171450</xdr:rowOff>
    </xdr:to>
    <xdr:pic>
      <xdr:nvPicPr>
        <xdr:cNvPr id="3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2678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26</xdr:row>
      <xdr:rowOff>0</xdr:rowOff>
    </xdr:from>
    <xdr:to>
      <xdr:col>9</xdr:col>
      <xdr:colOff>1724025</xdr:colOff>
      <xdr:row>26</xdr:row>
      <xdr:rowOff>171450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2678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26</xdr:row>
      <xdr:rowOff>228600</xdr:rowOff>
    </xdr:from>
    <xdr:to>
      <xdr:col>9</xdr:col>
      <xdr:colOff>1724025</xdr:colOff>
      <xdr:row>26</xdr:row>
      <xdr:rowOff>228600</xdr:rowOff>
    </xdr:to>
    <xdr:pic>
      <xdr:nvPicPr>
        <xdr:cNvPr id="4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4964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26</xdr:row>
      <xdr:rowOff>228600</xdr:rowOff>
    </xdr:from>
    <xdr:to>
      <xdr:col>9</xdr:col>
      <xdr:colOff>1724025</xdr:colOff>
      <xdr:row>26</xdr:row>
      <xdr:rowOff>228600</xdr:rowOff>
    </xdr:to>
    <xdr:pic>
      <xdr:nvPicPr>
        <xdr:cNvPr id="4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94964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35</xdr:row>
      <xdr:rowOff>0</xdr:rowOff>
    </xdr:from>
    <xdr:to>
      <xdr:col>8</xdr:col>
      <xdr:colOff>685800</xdr:colOff>
      <xdr:row>35</xdr:row>
      <xdr:rowOff>0</xdr:rowOff>
    </xdr:to>
    <xdr:pic>
      <xdr:nvPicPr>
        <xdr:cNvPr id="4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25063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171450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506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171450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506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171450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506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171450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506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35</xdr:row>
      <xdr:rowOff>0</xdr:rowOff>
    </xdr:from>
    <xdr:to>
      <xdr:col>8</xdr:col>
      <xdr:colOff>685800</xdr:colOff>
      <xdr:row>35</xdr:row>
      <xdr:rowOff>0</xdr:rowOff>
    </xdr:to>
    <xdr:pic>
      <xdr:nvPicPr>
        <xdr:cNvPr id="4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25063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171450</xdr:rowOff>
    </xdr:to>
    <xdr:pic>
      <xdr:nvPicPr>
        <xdr:cNvPr id="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506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171450</xdr:rowOff>
    </xdr:to>
    <xdr:pic>
      <xdr:nvPicPr>
        <xdr:cNvPr id="4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506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35</xdr:row>
      <xdr:rowOff>0</xdr:rowOff>
    </xdr:from>
    <xdr:to>
      <xdr:col>9</xdr:col>
      <xdr:colOff>1724025</xdr:colOff>
      <xdr:row>35</xdr:row>
      <xdr:rowOff>171450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2506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35</xdr:row>
      <xdr:rowOff>0</xdr:rowOff>
    </xdr:from>
    <xdr:to>
      <xdr:col>9</xdr:col>
      <xdr:colOff>1724025</xdr:colOff>
      <xdr:row>35</xdr:row>
      <xdr:rowOff>171450</xdr:rowOff>
    </xdr:to>
    <xdr:pic>
      <xdr:nvPicPr>
        <xdr:cNvPr id="5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25063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35</xdr:row>
      <xdr:rowOff>228600</xdr:rowOff>
    </xdr:from>
    <xdr:to>
      <xdr:col>9</xdr:col>
      <xdr:colOff>1724025</xdr:colOff>
      <xdr:row>36</xdr:row>
      <xdr:rowOff>57150</xdr:rowOff>
    </xdr:to>
    <xdr:pic>
      <xdr:nvPicPr>
        <xdr:cNvPr id="5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27158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35</xdr:row>
      <xdr:rowOff>228600</xdr:rowOff>
    </xdr:from>
    <xdr:to>
      <xdr:col>9</xdr:col>
      <xdr:colOff>1724025</xdr:colOff>
      <xdr:row>36</xdr:row>
      <xdr:rowOff>57150</xdr:rowOff>
    </xdr:to>
    <xdr:pic>
      <xdr:nvPicPr>
        <xdr:cNvPr id="5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27158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171450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296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34</xdr:row>
      <xdr:rowOff>171450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296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171450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296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34</xdr:row>
      <xdr:rowOff>171450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296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34</xdr:row>
      <xdr:rowOff>0</xdr:rowOff>
    </xdr:from>
    <xdr:to>
      <xdr:col>9</xdr:col>
      <xdr:colOff>1619250</xdr:colOff>
      <xdr:row>34</xdr:row>
      <xdr:rowOff>171450</xdr:rowOff>
    </xdr:to>
    <xdr:pic>
      <xdr:nvPicPr>
        <xdr:cNvPr id="5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296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34</xdr:row>
      <xdr:rowOff>0</xdr:rowOff>
    </xdr:from>
    <xdr:to>
      <xdr:col>9</xdr:col>
      <xdr:colOff>1409700</xdr:colOff>
      <xdr:row>34</xdr:row>
      <xdr:rowOff>171450</xdr:rowOff>
    </xdr:to>
    <xdr:pic>
      <xdr:nvPicPr>
        <xdr:cNvPr id="5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296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34</xdr:row>
      <xdr:rowOff>0</xdr:rowOff>
    </xdr:from>
    <xdr:to>
      <xdr:col>9</xdr:col>
      <xdr:colOff>1724025</xdr:colOff>
      <xdr:row>34</xdr:row>
      <xdr:rowOff>171450</xdr:rowOff>
    </xdr:to>
    <xdr:pic>
      <xdr:nvPicPr>
        <xdr:cNvPr id="6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2296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34</xdr:row>
      <xdr:rowOff>0</xdr:rowOff>
    </xdr:from>
    <xdr:to>
      <xdr:col>9</xdr:col>
      <xdr:colOff>1724025</xdr:colOff>
      <xdr:row>34</xdr:row>
      <xdr:rowOff>171450</xdr:rowOff>
    </xdr:to>
    <xdr:pic>
      <xdr:nvPicPr>
        <xdr:cNvPr id="6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22967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34</xdr:row>
      <xdr:rowOff>228600</xdr:rowOff>
    </xdr:from>
    <xdr:to>
      <xdr:col>9</xdr:col>
      <xdr:colOff>1724025</xdr:colOff>
      <xdr:row>35</xdr:row>
      <xdr:rowOff>57150</xdr:rowOff>
    </xdr:to>
    <xdr:pic>
      <xdr:nvPicPr>
        <xdr:cNvPr id="6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25063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34</xdr:row>
      <xdr:rowOff>228600</xdr:rowOff>
    </xdr:from>
    <xdr:to>
      <xdr:col>9</xdr:col>
      <xdr:colOff>1724025</xdr:colOff>
      <xdr:row>35</xdr:row>
      <xdr:rowOff>57150</xdr:rowOff>
    </xdr:to>
    <xdr:pic>
      <xdr:nvPicPr>
        <xdr:cNvPr id="6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25063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37</xdr:row>
      <xdr:rowOff>0</xdr:rowOff>
    </xdr:from>
    <xdr:to>
      <xdr:col>8</xdr:col>
      <xdr:colOff>685800</xdr:colOff>
      <xdr:row>37</xdr:row>
      <xdr:rowOff>0</xdr:rowOff>
    </xdr:to>
    <xdr:pic>
      <xdr:nvPicPr>
        <xdr:cNvPr id="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23729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1628775</xdr:colOff>
      <xdr:row>37</xdr:row>
      <xdr:rowOff>0</xdr:rowOff>
    </xdr:from>
    <xdr:to>
      <xdr:col>9</xdr:col>
      <xdr:colOff>1628775</xdr:colOff>
      <xdr:row>37</xdr:row>
      <xdr:rowOff>171450</xdr:rowOff>
    </xdr:to>
    <xdr:pic>
      <xdr:nvPicPr>
        <xdr:cNvPr id="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12372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37</xdr:row>
      <xdr:rowOff>0</xdr:rowOff>
    </xdr:from>
    <xdr:to>
      <xdr:col>9</xdr:col>
      <xdr:colOff>1409700</xdr:colOff>
      <xdr:row>37</xdr:row>
      <xdr:rowOff>171450</xdr:rowOff>
    </xdr:to>
    <xdr:pic>
      <xdr:nvPicPr>
        <xdr:cNvPr id="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372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6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37</xdr:row>
      <xdr:rowOff>0</xdr:rowOff>
    </xdr:from>
    <xdr:to>
      <xdr:col>10</xdr:col>
      <xdr:colOff>0</xdr:colOff>
      <xdr:row>37</xdr:row>
      <xdr:rowOff>171450</xdr:rowOff>
    </xdr:to>
    <xdr:pic>
      <xdr:nvPicPr>
        <xdr:cNvPr id="7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23729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49</xdr:row>
      <xdr:rowOff>0</xdr:rowOff>
    </xdr:from>
    <xdr:to>
      <xdr:col>9</xdr:col>
      <xdr:colOff>1085850</xdr:colOff>
      <xdr:row>49</xdr:row>
      <xdr:rowOff>171450</xdr:rowOff>
    </xdr:to>
    <xdr:pic>
      <xdr:nvPicPr>
        <xdr:cNvPr id="8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150209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36</xdr:row>
      <xdr:rowOff>0</xdr:rowOff>
    </xdr:from>
    <xdr:to>
      <xdr:col>9</xdr:col>
      <xdr:colOff>1619250</xdr:colOff>
      <xdr:row>36</xdr:row>
      <xdr:rowOff>171450</xdr:rowOff>
    </xdr:to>
    <xdr:pic>
      <xdr:nvPicPr>
        <xdr:cNvPr id="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030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36</xdr:row>
      <xdr:rowOff>0</xdr:rowOff>
    </xdr:from>
    <xdr:to>
      <xdr:col>9</xdr:col>
      <xdr:colOff>1409700</xdr:colOff>
      <xdr:row>36</xdr:row>
      <xdr:rowOff>171450</xdr:rowOff>
    </xdr:to>
    <xdr:pic>
      <xdr:nvPicPr>
        <xdr:cNvPr id="10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030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36</xdr:row>
      <xdr:rowOff>38100</xdr:rowOff>
    </xdr:from>
    <xdr:to>
      <xdr:col>10</xdr:col>
      <xdr:colOff>0</xdr:colOff>
      <xdr:row>36</xdr:row>
      <xdr:rowOff>171450</xdr:rowOff>
    </xdr:to>
    <xdr:pic>
      <xdr:nvPicPr>
        <xdr:cNvPr id="11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206817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36</xdr:row>
      <xdr:rowOff>47625</xdr:rowOff>
    </xdr:from>
    <xdr:to>
      <xdr:col>10</xdr:col>
      <xdr:colOff>0</xdr:colOff>
      <xdr:row>36</xdr:row>
      <xdr:rowOff>171450</xdr:rowOff>
    </xdr:to>
    <xdr:pic>
      <xdr:nvPicPr>
        <xdr:cNvPr id="1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207770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1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38</xdr:row>
      <xdr:rowOff>0</xdr:rowOff>
    </xdr:from>
    <xdr:to>
      <xdr:col>8</xdr:col>
      <xdr:colOff>685800</xdr:colOff>
      <xdr:row>38</xdr:row>
      <xdr:rowOff>0</xdr:rowOff>
    </xdr:to>
    <xdr:pic>
      <xdr:nvPicPr>
        <xdr:cNvPr id="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27158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171450</xdr:rowOff>
    </xdr:to>
    <xdr:pic>
      <xdr:nvPicPr>
        <xdr:cNvPr id="1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715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171450</xdr:rowOff>
    </xdr:to>
    <xdr:pic>
      <xdr:nvPicPr>
        <xdr:cNvPr id="1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715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38</xdr:row>
      <xdr:rowOff>0</xdr:rowOff>
    </xdr:from>
    <xdr:to>
      <xdr:col>9</xdr:col>
      <xdr:colOff>1619250</xdr:colOff>
      <xdr:row>38</xdr:row>
      <xdr:rowOff>171450</xdr:rowOff>
    </xdr:to>
    <xdr:pic>
      <xdr:nvPicPr>
        <xdr:cNvPr id="1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2715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38</xdr:row>
      <xdr:rowOff>0</xdr:rowOff>
    </xdr:from>
    <xdr:to>
      <xdr:col>9</xdr:col>
      <xdr:colOff>1409700</xdr:colOff>
      <xdr:row>38</xdr:row>
      <xdr:rowOff>171450</xdr:rowOff>
    </xdr:to>
    <xdr:pic>
      <xdr:nvPicPr>
        <xdr:cNvPr id="1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27158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1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35</xdr:row>
      <xdr:rowOff>0</xdr:rowOff>
    </xdr:from>
    <xdr:to>
      <xdr:col>8</xdr:col>
      <xdr:colOff>685800</xdr:colOff>
      <xdr:row>35</xdr:row>
      <xdr:rowOff>0</xdr:rowOff>
    </xdr:to>
    <xdr:pic>
      <xdr:nvPicPr>
        <xdr:cNvPr id="2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16871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171450</xdr:rowOff>
    </xdr:to>
    <xdr:pic>
      <xdr:nvPicPr>
        <xdr:cNvPr id="2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168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171450</xdr:rowOff>
    </xdr:to>
    <xdr:pic>
      <xdr:nvPicPr>
        <xdr:cNvPr id="2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168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2905125</xdr:colOff>
      <xdr:row>10</xdr:row>
      <xdr:rowOff>47625</xdr:rowOff>
    </xdr:from>
    <xdr:to>
      <xdr:col>10</xdr:col>
      <xdr:colOff>0</xdr:colOff>
      <xdr:row>10</xdr:row>
      <xdr:rowOff>171450</xdr:rowOff>
    </xdr:to>
    <xdr:pic>
      <xdr:nvPicPr>
        <xdr:cNvPr id="2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3812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35</xdr:row>
      <xdr:rowOff>0</xdr:rowOff>
    </xdr:from>
    <xdr:to>
      <xdr:col>10</xdr:col>
      <xdr:colOff>0</xdr:colOff>
      <xdr:row>35</xdr:row>
      <xdr:rowOff>171450</xdr:rowOff>
    </xdr:to>
    <xdr:pic>
      <xdr:nvPicPr>
        <xdr:cNvPr id="2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168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1085850</xdr:colOff>
      <xdr:row>44</xdr:row>
      <xdr:rowOff>0</xdr:rowOff>
    </xdr:from>
    <xdr:to>
      <xdr:col>9</xdr:col>
      <xdr:colOff>1085850</xdr:colOff>
      <xdr:row>44</xdr:row>
      <xdr:rowOff>171450</xdr:rowOff>
    </xdr:to>
    <xdr:pic>
      <xdr:nvPicPr>
        <xdr:cNvPr id="25" name="Picture 13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13973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171450</xdr:rowOff>
    </xdr:to>
    <xdr:pic>
      <xdr:nvPicPr>
        <xdr:cNvPr id="2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168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171450</xdr:rowOff>
    </xdr:to>
    <xdr:pic>
      <xdr:nvPicPr>
        <xdr:cNvPr id="2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168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2409825</xdr:colOff>
      <xdr:row>35</xdr:row>
      <xdr:rowOff>0</xdr:rowOff>
    </xdr:from>
    <xdr:to>
      <xdr:col>10</xdr:col>
      <xdr:colOff>0</xdr:colOff>
      <xdr:row>35</xdr:row>
      <xdr:rowOff>133350</xdr:rowOff>
    </xdr:to>
    <xdr:pic>
      <xdr:nvPicPr>
        <xdr:cNvPr id="2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168717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1962150</xdr:colOff>
      <xdr:row>35</xdr:row>
      <xdr:rowOff>0</xdr:rowOff>
    </xdr:from>
    <xdr:to>
      <xdr:col>10</xdr:col>
      <xdr:colOff>0</xdr:colOff>
      <xdr:row>35</xdr:row>
      <xdr:rowOff>123825</xdr:rowOff>
    </xdr:to>
    <xdr:pic>
      <xdr:nvPicPr>
        <xdr:cNvPr id="2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1687175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10</xdr:row>
      <xdr:rowOff>228600</xdr:rowOff>
    </xdr:from>
    <xdr:to>
      <xdr:col>9</xdr:col>
      <xdr:colOff>1724025</xdr:colOff>
      <xdr:row>10</xdr:row>
      <xdr:rowOff>228600</xdr:rowOff>
    </xdr:to>
    <xdr:pic>
      <xdr:nvPicPr>
        <xdr:cNvPr id="3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5622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35</xdr:row>
      <xdr:rowOff>0</xdr:rowOff>
    </xdr:from>
    <xdr:to>
      <xdr:col>8</xdr:col>
      <xdr:colOff>685800</xdr:colOff>
      <xdr:row>35</xdr:row>
      <xdr:rowOff>0</xdr:rowOff>
    </xdr:to>
    <xdr:pic>
      <xdr:nvPicPr>
        <xdr:cNvPr id="3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16871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35</xdr:row>
      <xdr:rowOff>0</xdr:rowOff>
    </xdr:from>
    <xdr:to>
      <xdr:col>9</xdr:col>
      <xdr:colOff>1619250</xdr:colOff>
      <xdr:row>35</xdr:row>
      <xdr:rowOff>171450</xdr:rowOff>
    </xdr:to>
    <xdr:pic>
      <xdr:nvPicPr>
        <xdr:cNvPr id="3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168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35</xdr:row>
      <xdr:rowOff>0</xdr:rowOff>
    </xdr:from>
    <xdr:to>
      <xdr:col>9</xdr:col>
      <xdr:colOff>1409700</xdr:colOff>
      <xdr:row>35</xdr:row>
      <xdr:rowOff>171450</xdr:rowOff>
    </xdr:to>
    <xdr:pic>
      <xdr:nvPicPr>
        <xdr:cNvPr id="33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168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53</xdr:row>
      <xdr:rowOff>0</xdr:rowOff>
    </xdr:from>
    <xdr:to>
      <xdr:col>9</xdr:col>
      <xdr:colOff>1619250</xdr:colOff>
      <xdr:row>53</xdr:row>
      <xdr:rowOff>171450</xdr:rowOff>
    </xdr:to>
    <xdr:pic>
      <xdr:nvPicPr>
        <xdr:cNvPr id="3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5859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53</xdr:row>
      <xdr:rowOff>0</xdr:rowOff>
    </xdr:from>
    <xdr:to>
      <xdr:col>9</xdr:col>
      <xdr:colOff>1409700</xdr:colOff>
      <xdr:row>53</xdr:row>
      <xdr:rowOff>171450</xdr:rowOff>
    </xdr:to>
    <xdr:pic>
      <xdr:nvPicPr>
        <xdr:cNvPr id="3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58591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19</xdr:row>
      <xdr:rowOff>228600</xdr:rowOff>
    </xdr:from>
    <xdr:to>
      <xdr:col>9</xdr:col>
      <xdr:colOff>1724025</xdr:colOff>
      <xdr:row>20</xdr:row>
      <xdr:rowOff>0</xdr:rowOff>
    </xdr:to>
    <xdr:pic>
      <xdr:nvPicPr>
        <xdr:cNvPr id="36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59150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19</xdr:row>
      <xdr:rowOff>228600</xdr:rowOff>
    </xdr:from>
    <xdr:to>
      <xdr:col>9</xdr:col>
      <xdr:colOff>1724025</xdr:colOff>
      <xdr:row>20</xdr:row>
      <xdr:rowOff>0</xdr:rowOff>
    </xdr:to>
    <xdr:pic>
      <xdr:nvPicPr>
        <xdr:cNvPr id="3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591502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35</xdr:row>
      <xdr:rowOff>0</xdr:rowOff>
    </xdr:from>
    <xdr:to>
      <xdr:col>9</xdr:col>
      <xdr:colOff>1724025</xdr:colOff>
      <xdr:row>35</xdr:row>
      <xdr:rowOff>171450</xdr:rowOff>
    </xdr:to>
    <xdr:pic>
      <xdr:nvPicPr>
        <xdr:cNvPr id="38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68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35</xdr:row>
      <xdr:rowOff>0</xdr:rowOff>
    </xdr:from>
    <xdr:to>
      <xdr:col>9</xdr:col>
      <xdr:colOff>1724025</xdr:colOff>
      <xdr:row>35</xdr:row>
      <xdr:rowOff>171450</xdr:rowOff>
    </xdr:to>
    <xdr:pic>
      <xdr:nvPicPr>
        <xdr:cNvPr id="3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6871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35</xdr:row>
      <xdr:rowOff>228600</xdr:rowOff>
    </xdr:from>
    <xdr:to>
      <xdr:col>9</xdr:col>
      <xdr:colOff>1724025</xdr:colOff>
      <xdr:row>35</xdr:row>
      <xdr:rowOff>228600</xdr:rowOff>
    </xdr:to>
    <xdr:pic>
      <xdr:nvPicPr>
        <xdr:cNvPr id="4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9157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35</xdr:row>
      <xdr:rowOff>228600</xdr:rowOff>
    </xdr:from>
    <xdr:to>
      <xdr:col>9</xdr:col>
      <xdr:colOff>1724025</xdr:colOff>
      <xdr:row>35</xdr:row>
      <xdr:rowOff>228600</xdr:rowOff>
    </xdr:to>
    <xdr:pic>
      <xdr:nvPicPr>
        <xdr:cNvPr id="4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19157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42</xdr:row>
      <xdr:rowOff>0</xdr:rowOff>
    </xdr:from>
    <xdr:to>
      <xdr:col>8</xdr:col>
      <xdr:colOff>685800</xdr:colOff>
      <xdr:row>42</xdr:row>
      <xdr:rowOff>0</xdr:rowOff>
    </xdr:to>
    <xdr:pic>
      <xdr:nvPicPr>
        <xdr:cNvPr id="4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35540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171450</xdr:rowOff>
    </xdr:to>
    <xdr:pic>
      <xdr:nvPicPr>
        <xdr:cNvPr id="43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3554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171450</xdr:rowOff>
    </xdr:to>
    <xdr:pic>
      <xdr:nvPicPr>
        <xdr:cNvPr id="44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3554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171450</xdr:rowOff>
    </xdr:to>
    <xdr:pic>
      <xdr:nvPicPr>
        <xdr:cNvPr id="45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3554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171450</xdr:rowOff>
    </xdr:to>
    <xdr:pic>
      <xdr:nvPicPr>
        <xdr:cNvPr id="46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3554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42</xdr:row>
      <xdr:rowOff>0</xdr:rowOff>
    </xdr:from>
    <xdr:to>
      <xdr:col>8</xdr:col>
      <xdr:colOff>685800</xdr:colOff>
      <xdr:row>42</xdr:row>
      <xdr:rowOff>0</xdr:rowOff>
    </xdr:to>
    <xdr:pic>
      <xdr:nvPicPr>
        <xdr:cNvPr id="4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35540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42</xdr:row>
      <xdr:rowOff>0</xdr:rowOff>
    </xdr:from>
    <xdr:to>
      <xdr:col>9</xdr:col>
      <xdr:colOff>1619250</xdr:colOff>
      <xdr:row>42</xdr:row>
      <xdr:rowOff>171450</xdr:rowOff>
    </xdr:to>
    <xdr:pic>
      <xdr:nvPicPr>
        <xdr:cNvPr id="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3554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42</xdr:row>
      <xdr:rowOff>0</xdr:rowOff>
    </xdr:from>
    <xdr:to>
      <xdr:col>9</xdr:col>
      <xdr:colOff>1409700</xdr:colOff>
      <xdr:row>42</xdr:row>
      <xdr:rowOff>171450</xdr:rowOff>
    </xdr:to>
    <xdr:pic>
      <xdr:nvPicPr>
        <xdr:cNvPr id="4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3554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42</xdr:row>
      <xdr:rowOff>0</xdr:rowOff>
    </xdr:from>
    <xdr:to>
      <xdr:col>9</xdr:col>
      <xdr:colOff>1724025</xdr:colOff>
      <xdr:row>42</xdr:row>
      <xdr:rowOff>171450</xdr:rowOff>
    </xdr:to>
    <xdr:pic>
      <xdr:nvPicPr>
        <xdr:cNvPr id="5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3554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42</xdr:row>
      <xdr:rowOff>0</xdr:rowOff>
    </xdr:from>
    <xdr:to>
      <xdr:col>9</xdr:col>
      <xdr:colOff>1724025</xdr:colOff>
      <xdr:row>42</xdr:row>
      <xdr:rowOff>171450</xdr:rowOff>
    </xdr:to>
    <xdr:pic>
      <xdr:nvPicPr>
        <xdr:cNvPr id="5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355407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42</xdr:row>
      <xdr:rowOff>228600</xdr:rowOff>
    </xdr:from>
    <xdr:to>
      <xdr:col>9</xdr:col>
      <xdr:colOff>1724025</xdr:colOff>
      <xdr:row>43</xdr:row>
      <xdr:rowOff>57150</xdr:rowOff>
    </xdr:to>
    <xdr:pic>
      <xdr:nvPicPr>
        <xdr:cNvPr id="5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37636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42</xdr:row>
      <xdr:rowOff>228600</xdr:rowOff>
    </xdr:from>
    <xdr:to>
      <xdr:col>9</xdr:col>
      <xdr:colOff>1724025</xdr:colOff>
      <xdr:row>43</xdr:row>
      <xdr:rowOff>57150</xdr:rowOff>
    </xdr:to>
    <xdr:pic>
      <xdr:nvPicPr>
        <xdr:cNvPr id="5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376362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5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3344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55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3344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5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3344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3344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1619250</xdr:colOff>
      <xdr:row>41</xdr:row>
      <xdr:rowOff>0</xdr:rowOff>
    </xdr:from>
    <xdr:to>
      <xdr:col>9</xdr:col>
      <xdr:colOff>1619250</xdr:colOff>
      <xdr:row>41</xdr:row>
      <xdr:rowOff>171450</xdr:rowOff>
    </xdr:to>
    <xdr:pic>
      <xdr:nvPicPr>
        <xdr:cNvPr id="5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7075" y="13344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1409700</xdr:colOff>
      <xdr:row>41</xdr:row>
      <xdr:rowOff>0</xdr:rowOff>
    </xdr:from>
    <xdr:to>
      <xdr:col>9</xdr:col>
      <xdr:colOff>1409700</xdr:colOff>
      <xdr:row>41</xdr:row>
      <xdr:rowOff>171450</xdr:rowOff>
    </xdr:to>
    <xdr:pic>
      <xdr:nvPicPr>
        <xdr:cNvPr id="5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3344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41</xdr:row>
      <xdr:rowOff>0</xdr:rowOff>
    </xdr:from>
    <xdr:to>
      <xdr:col>9</xdr:col>
      <xdr:colOff>1724025</xdr:colOff>
      <xdr:row>41</xdr:row>
      <xdr:rowOff>171450</xdr:rowOff>
    </xdr:to>
    <xdr:pic>
      <xdr:nvPicPr>
        <xdr:cNvPr id="60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3344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41</xdr:row>
      <xdr:rowOff>0</xdr:rowOff>
    </xdr:from>
    <xdr:to>
      <xdr:col>9</xdr:col>
      <xdr:colOff>1724025</xdr:colOff>
      <xdr:row>41</xdr:row>
      <xdr:rowOff>171450</xdr:rowOff>
    </xdr:to>
    <xdr:pic>
      <xdr:nvPicPr>
        <xdr:cNvPr id="61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3344525"/>
          <a:ext cx="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41</xdr:row>
      <xdr:rowOff>228600</xdr:rowOff>
    </xdr:from>
    <xdr:to>
      <xdr:col>9</xdr:col>
      <xdr:colOff>1724025</xdr:colOff>
      <xdr:row>42</xdr:row>
      <xdr:rowOff>57150</xdr:rowOff>
    </xdr:to>
    <xdr:pic>
      <xdr:nvPicPr>
        <xdr:cNvPr id="62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35540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41</xdr:row>
      <xdr:rowOff>228600</xdr:rowOff>
    </xdr:from>
    <xdr:to>
      <xdr:col>9</xdr:col>
      <xdr:colOff>1724025</xdr:colOff>
      <xdr:row>42</xdr:row>
      <xdr:rowOff>57150</xdr:rowOff>
    </xdr:to>
    <xdr:pic>
      <xdr:nvPicPr>
        <xdr:cNvPr id="6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3554075"/>
          <a:ext cx="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27</xdr:row>
      <xdr:rowOff>228600</xdr:rowOff>
    </xdr:from>
    <xdr:to>
      <xdr:col>9</xdr:col>
      <xdr:colOff>1724025</xdr:colOff>
      <xdr:row>28</xdr:row>
      <xdr:rowOff>0</xdr:rowOff>
    </xdr:to>
    <xdr:pic>
      <xdr:nvPicPr>
        <xdr:cNvPr id="64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89058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1724025</xdr:colOff>
      <xdr:row>27</xdr:row>
      <xdr:rowOff>228600</xdr:rowOff>
    </xdr:from>
    <xdr:to>
      <xdr:col>9</xdr:col>
      <xdr:colOff>1724025</xdr:colOff>
      <xdr:row>28</xdr:row>
      <xdr:rowOff>0</xdr:rowOff>
    </xdr:to>
    <xdr:pic>
      <xdr:nvPicPr>
        <xdr:cNvPr id="65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8905875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710;&#20139;&#37197;&#29992;&#20363;&#25972;&#21512;&#26368;&#26032;%207-18.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8144;&#21806;&#31649;&#29702;&#38144;&#21806;&#23545;&#36134;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8144;&#21806;&#25163;&#24037;&#24405;&#20837;&#21457;&#31080;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8144;&#21806;&#23545;&#36134;&#35843;&#25972;&#21333;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7319;&#36141;&#31649;&#29702;&#37319;&#36141;&#35745;&#21010;&#36716;&#35746;&#21333;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7319;&#36141;&#31649;&#29702;&#37319;&#36141;&#23545;&#36134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8144;&#21806;&#32034;&#36180;&#36716;&#37319;&#36141;&#32034;&#36180;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0179;&#24211;&#20837;&#24211;&#21333;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0179;&#24211;&#35843;&#25320;&#21333;&#31649;&#29702;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5253;&#34920;&#31649;&#29702;&#37319;&#36141;&#32034;&#36180;&#32479;&#35745;&#34920;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5253;&#34920;&#31649;&#29702;&#29289;&#26009;&#32034;&#36180;&#29575;&#21450;&#25925;&#38556;&#29575;&#25253;&#34920;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5253;&#34920;&#31649;&#29702;&#29289;&#26009;&#31867;&#22411;&#32034;&#36180;&#29575;&#21450;&#25925;&#38556;&#29575;&#25253;&#34920;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5253;&#34920;&#31649;&#29702;&#21253;&#24178;&#32034;&#36180;&#24212;&#25910;&#25253;&#34920;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5253;&#34920;&#31649;&#29702;&#37319;&#36141;&#35746;&#21333;&#20132;&#36135;&#29575;&#32479;&#35745;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5253;&#34920;&#31649;&#29702;&#36827;&#38144;&#27611;&#21033;&#26126;&#32454;&#25253;&#34920;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6827;&#38144;&#27611;&#21033;&#27719;&#24635;&#25253;&#34920;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5253;&#34920;&#31649;&#29702;&#32463;&#38144;&#21830;&#32500;&#24230;&#32479;&#35745;&#25253;&#34920;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8144;&#21806;&#24320;&#31080;&#26126;&#32454;&#25253;&#34920;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8144;&#21806;&#35746;&#21333;&#26126;&#32454;&#25253;&#34920;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0877;&#32034;&#36180;&#20986;&#24211;&#27719;&#24635;&#25253;&#34920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轮统计"/>
      <sheetName val="二轮统计"/>
      <sheetName val="仓库收货通知单"/>
      <sheetName val="仓库管理入库单"/>
      <sheetName val="仓库发货通知单"/>
      <sheetName val="仓库出库单"/>
      <sheetName val="仓库管理调拨单"/>
      <sheetName val="仓库包装工单管理"/>
      <sheetName val="仓库管理物料盘点查询"/>
      <sheetName val="销售索赔旧件库存管理"/>
      <sheetName val="仓库其他入库单申请单"/>
      <sheetName val="仓库其他出库单申请单"/>
      <sheetName val="采购管理采购合同及清单"/>
      <sheetName val="采购管理采购计划"/>
      <sheetName val="采购管理采购订单"/>
      <sheetName val="采购管理采购退货"/>
      <sheetName val="采购管理采购索赔"/>
      <sheetName val="采购管理采购返利"/>
      <sheetName val="采购管理采购促销"/>
      <sheetName val="采购手工录入发票"/>
      <sheetName val="采购对账调整单"/>
      <sheetName val="销售管理价格"/>
      <sheetName val="销售管理销售订单"/>
      <sheetName val="销售管理退货"/>
      <sheetName val="销售管理销售索赔"/>
      <sheetName val="销售管理销售信用"/>
      <sheetName val="销售管理销售促销"/>
      <sheetName val="销售管理销售返利"/>
      <sheetName val="基础数据仓库维护"/>
      <sheetName val="基础数据配送中心"/>
      <sheetName val="基础数据供应商维护"/>
      <sheetName val="基础数据物料管理"/>
      <sheetName val="基础数据BOM维护"/>
      <sheetName val="基础数据翻新件维护"/>
      <sheetName val="基础数据采购区域"/>
      <sheetName val="基础数据销售区域"/>
      <sheetName val="基础数据客户及门店维护"/>
      <sheetName val="财务管理业务凭证模板"/>
      <sheetName val="财务管理收款单"/>
      <sheetName val="财务管理应收核销"/>
      <sheetName val="财务管理付款单"/>
      <sheetName val="财务管理应付核销"/>
      <sheetName val="财务管理成本调整查询"/>
      <sheetName val="报表管理缺货登记报表"/>
      <sheetName val="报表管理即时库存报表"/>
      <sheetName val="报表管理物料进销存统计"/>
      <sheetName val="报表管理物料进销存明细表"/>
      <sheetName val="报表管理销售索赔统计表"/>
    </sheetNames>
    <sheetDataSet>
      <sheetData sheetId="0" refreshError="1"/>
      <sheetData sheetId="1" refreshError="1"/>
      <sheetData sheetId="2">
        <row r="11">
          <cell r="G11" t="str">
            <v>否</v>
          </cell>
          <cell r="P11" t="str">
            <v>通过</v>
          </cell>
        </row>
        <row r="12">
          <cell r="G12" t="str">
            <v>否</v>
          </cell>
          <cell r="P12" t="str">
            <v>无效</v>
          </cell>
        </row>
        <row r="13">
          <cell r="G13" t="str">
            <v>是</v>
          </cell>
          <cell r="P13" t="str">
            <v>通过</v>
          </cell>
        </row>
        <row r="14">
          <cell r="G14" t="str">
            <v>否</v>
          </cell>
          <cell r="P14" t="str">
            <v>通过</v>
          </cell>
        </row>
        <row r="15">
          <cell r="G15" t="str">
            <v>否</v>
          </cell>
          <cell r="P15" t="str">
            <v>通过</v>
          </cell>
        </row>
        <row r="16">
          <cell r="G16" t="str">
            <v>否</v>
          </cell>
          <cell r="P16" t="str">
            <v>通过</v>
          </cell>
        </row>
        <row r="17">
          <cell r="G17" t="str">
            <v>是</v>
          </cell>
          <cell r="P17" t="str">
            <v>通过</v>
          </cell>
        </row>
        <row r="18">
          <cell r="G18" t="str">
            <v>否</v>
          </cell>
          <cell r="P18" t="str">
            <v>通过</v>
          </cell>
        </row>
        <row r="19">
          <cell r="G19" t="str">
            <v>是</v>
          </cell>
          <cell r="P19" t="str">
            <v>通过</v>
          </cell>
        </row>
        <row r="20">
          <cell r="G20" t="str">
            <v>否</v>
          </cell>
          <cell r="P20" t="str">
            <v>通过</v>
          </cell>
        </row>
        <row r="21">
          <cell r="G21" t="str">
            <v>是</v>
          </cell>
          <cell r="P21" t="str">
            <v>未执行</v>
          </cell>
        </row>
        <row r="22">
          <cell r="G22" t="str">
            <v>否</v>
          </cell>
          <cell r="P22" t="str">
            <v>未执行</v>
          </cell>
        </row>
        <row r="23">
          <cell r="G23" t="str">
            <v>否</v>
          </cell>
          <cell r="P23" t="str">
            <v>未执行</v>
          </cell>
        </row>
        <row r="24">
          <cell r="G24" t="str">
            <v>否</v>
          </cell>
          <cell r="P24" t="str">
            <v>未执行</v>
          </cell>
        </row>
      </sheetData>
      <sheetData sheetId="3">
        <row r="11">
          <cell r="G11" t="str">
            <v>否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否</v>
          </cell>
        </row>
        <row r="24">
          <cell r="G24" t="str">
            <v>否</v>
          </cell>
        </row>
        <row r="25">
          <cell r="G25" t="str">
            <v>否</v>
          </cell>
        </row>
        <row r="26">
          <cell r="G26" t="str">
            <v>否</v>
          </cell>
        </row>
        <row r="27">
          <cell r="G27" t="str">
            <v>否</v>
          </cell>
        </row>
        <row r="28">
          <cell r="G28" t="str">
            <v>否</v>
          </cell>
        </row>
        <row r="29">
          <cell r="G29" t="str">
            <v>否</v>
          </cell>
        </row>
        <row r="30">
          <cell r="G30" t="str">
            <v>是</v>
          </cell>
        </row>
        <row r="31">
          <cell r="G31" t="str">
            <v>是</v>
          </cell>
        </row>
        <row r="32">
          <cell r="G32" t="str">
            <v>是</v>
          </cell>
        </row>
      </sheetData>
      <sheetData sheetId="4">
        <row r="11">
          <cell r="G11" t="str">
            <v>是</v>
          </cell>
          <cell r="P11" t="str">
            <v>通过</v>
          </cell>
        </row>
        <row r="12">
          <cell r="G12" t="str">
            <v>否</v>
          </cell>
          <cell r="P12" t="str">
            <v>通过</v>
          </cell>
        </row>
        <row r="13">
          <cell r="G13" t="str">
            <v>否</v>
          </cell>
          <cell r="P13" t="str">
            <v>通过</v>
          </cell>
        </row>
        <row r="14">
          <cell r="G14" t="str">
            <v>否</v>
          </cell>
          <cell r="P14" t="str">
            <v>通过</v>
          </cell>
        </row>
        <row r="15">
          <cell r="G15" t="str">
            <v>否</v>
          </cell>
          <cell r="P15" t="str">
            <v>通过</v>
          </cell>
        </row>
        <row r="16">
          <cell r="G16" t="str">
            <v>是</v>
          </cell>
          <cell r="P16" t="str">
            <v>通过</v>
          </cell>
        </row>
        <row r="17">
          <cell r="G17" t="str">
            <v>否</v>
          </cell>
          <cell r="P17" t="str">
            <v>通过</v>
          </cell>
        </row>
        <row r="18">
          <cell r="G18" t="str">
            <v>是</v>
          </cell>
          <cell r="P18" t="str">
            <v>通过</v>
          </cell>
        </row>
        <row r="19">
          <cell r="G19" t="str">
            <v>否</v>
          </cell>
          <cell r="P19" t="str">
            <v>通过</v>
          </cell>
        </row>
        <row r="20">
          <cell r="G20" t="str">
            <v>是</v>
          </cell>
          <cell r="P20" t="str">
            <v>通过</v>
          </cell>
        </row>
        <row r="21">
          <cell r="G21" t="str">
            <v>否</v>
          </cell>
          <cell r="P21" t="str">
            <v>通过</v>
          </cell>
        </row>
        <row r="22">
          <cell r="G22" t="str">
            <v>否</v>
          </cell>
          <cell r="P22" t="str">
            <v>通过</v>
          </cell>
        </row>
        <row r="23">
          <cell r="G23" t="str">
            <v>否</v>
          </cell>
          <cell r="P23" t="str">
            <v>通过</v>
          </cell>
        </row>
        <row r="24">
          <cell r="G24" t="str">
            <v>是</v>
          </cell>
          <cell r="P24" t="str">
            <v>通过</v>
          </cell>
        </row>
        <row r="25">
          <cell r="G25" t="str">
            <v>否</v>
          </cell>
          <cell r="P25" t="str">
            <v>通过</v>
          </cell>
        </row>
        <row r="26">
          <cell r="G26" t="str">
            <v>否</v>
          </cell>
          <cell r="P26" t="str">
            <v>通过</v>
          </cell>
        </row>
        <row r="27">
          <cell r="G27" t="str">
            <v>否</v>
          </cell>
          <cell r="P27" t="str">
            <v>通过</v>
          </cell>
        </row>
        <row r="28">
          <cell r="G28" t="str">
            <v>否</v>
          </cell>
          <cell r="P28" t="str">
            <v>通过</v>
          </cell>
        </row>
      </sheetData>
      <sheetData sheetId="5">
        <row r="11">
          <cell r="G11" t="str">
            <v>是</v>
          </cell>
          <cell r="P11" t="str">
            <v>通过</v>
          </cell>
        </row>
        <row r="12">
          <cell r="G12" t="str">
            <v>否</v>
          </cell>
          <cell r="P12" t="str">
            <v>通过</v>
          </cell>
        </row>
        <row r="13">
          <cell r="G13" t="str">
            <v>否</v>
          </cell>
          <cell r="P13" t="str">
            <v>通过</v>
          </cell>
        </row>
        <row r="14">
          <cell r="G14" t="str">
            <v>否</v>
          </cell>
          <cell r="P14" t="str">
            <v>通过</v>
          </cell>
        </row>
        <row r="15">
          <cell r="G15" t="str">
            <v>是</v>
          </cell>
          <cell r="P15" t="str">
            <v>通过</v>
          </cell>
        </row>
        <row r="16">
          <cell r="G16" t="str">
            <v>是</v>
          </cell>
          <cell r="P16" t="str">
            <v>通过</v>
          </cell>
        </row>
        <row r="17">
          <cell r="G17" t="str">
            <v>是</v>
          </cell>
          <cell r="P17" t="str">
            <v>通过</v>
          </cell>
        </row>
        <row r="18">
          <cell r="G18" t="str">
            <v>是</v>
          </cell>
          <cell r="P18" t="str">
            <v>通过</v>
          </cell>
        </row>
        <row r="19">
          <cell r="G19" t="str">
            <v>是</v>
          </cell>
          <cell r="P19" t="str">
            <v>通过</v>
          </cell>
        </row>
        <row r="20">
          <cell r="G20" t="str">
            <v>否</v>
          </cell>
          <cell r="P20" t="str">
            <v>通过</v>
          </cell>
        </row>
        <row r="21">
          <cell r="G21" t="str">
            <v>是</v>
          </cell>
          <cell r="P21" t="str">
            <v>通过</v>
          </cell>
        </row>
        <row r="22">
          <cell r="G22" t="str">
            <v>是</v>
          </cell>
          <cell r="P22" t="str">
            <v>通过</v>
          </cell>
        </row>
        <row r="23">
          <cell r="G23" t="str">
            <v>否</v>
          </cell>
          <cell r="P23" t="str">
            <v>通过</v>
          </cell>
        </row>
        <row r="24">
          <cell r="G24" t="str">
            <v>否</v>
          </cell>
          <cell r="P24" t="str">
            <v>通过</v>
          </cell>
        </row>
        <row r="25">
          <cell r="G25" t="str">
            <v>否</v>
          </cell>
          <cell r="P25" t="str">
            <v>通过</v>
          </cell>
        </row>
      </sheetData>
      <sheetData sheetId="6">
        <row r="11">
          <cell r="G11" t="str">
            <v>否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否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是</v>
          </cell>
        </row>
        <row r="27">
          <cell r="G27" t="str">
            <v>否</v>
          </cell>
        </row>
        <row r="28">
          <cell r="G28" t="str">
            <v>否</v>
          </cell>
        </row>
        <row r="29">
          <cell r="G29" t="str">
            <v>否</v>
          </cell>
        </row>
        <row r="30">
          <cell r="G30" t="str">
            <v>否</v>
          </cell>
        </row>
        <row r="31">
          <cell r="G31" t="str">
            <v>否</v>
          </cell>
        </row>
        <row r="32">
          <cell r="G32" t="str">
            <v>否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是</v>
          </cell>
        </row>
        <row r="36">
          <cell r="G36" t="str">
            <v>是</v>
          </cell>
        </row>
        <row r="37">
          <cell r="G37" t="str">
            <v>是</v>
          </cell>
        </row>
        <row r="38">
          <cell r="G38" t="str">
            <v>否</v>
          </cell>
        </row>
        <row r="39">
          <cell r="G39" t="str">
            <v>是</v>
          </cell>
        </row>
        <row r="40">
          <cell r="G40" t="str">
            <v>否</v>
          </cell>
        </row>
        <row r="41">
          <cell r="G41" t="str">
            <v>否</v>
          </cell>
        </row>
        <row r="42">
          <cell r="G42" t="str">
            <v>否</v>
          </cell>
        </row>
        <row r="43">
          <cell r="G43" t="str">
            <v>否</v>
          </cell>
        </row>
        <row r="44">
          <cell r="G44" t="str">
            <v>否</v>
          </cell>
        </row>
        <row r="45">
          <cell r="G45" t="str">
            <v>否</v>
          </cell>
        </row>
        <row r="46">
          <cell r="G46" t="str">
            <v>否</v>
          </cell>
        </row>
        <row r="47">
          <cell r="G47" t="str">
            <v>是</v>
          </cell>
        </row>
        <row r="48">
          <cell r="G48" t="str">
            <v>是</v>
          </cell>
        </row>
        <row r="49">
          <cell r="G49" t="str">
            <v>是</v>
          </cell>
        </row>
        <row r="50">
          <cell r="G50" t="str">
            <v>否</v>
          </cell>
        </row>
        <row r="51">
          <cell r="G51" t="str">
            <v>否</v>
          </cell>
        </row>
        <row r="52">
          <cell r="G52" t="str">
            <v>否</v>
          </cell>
        </row>
        <row r="53">
          <cell r="G53" t="str">
            <v>是</v>
          </cell>
        </row>
        <row r="54">
          <cell r="G54" t="str">
            <v>否</v>
          </cell>
        </row>
        <row r="55">
          <cell r="G55" t="str">
            <v>否</v>
          </cell>
        </row>
        <row r="56">
          <cell r="G56" t="str">
            <v>否</v>
          </cell>
        </row>
        <row r="57">
          <cell r="G57" t="str">
            <v>是</v>
          </cell>
        </row>
        <row r="58">
          <cell r="G58" t="str">
            <v>否</v>
          </cell>
        </row>
        <row r="59">
          <cell r="G59" t="str">
            <v>否</v>
          </cell>
        </row>
        <row r="60">
          <cell r="G60" t="str">
            <v>否</v>
          </cell>
        </row>
        <row r="61">
          <cell r="G61" t="str">
            <v>否</v>
          </cell>
        </row>
        <row r="62">
          <cell r="G62" t="str">
            <v>否</v>
          </cell>
        </row>
        <row r="63">
          <cell r="G63" t="str">
            <v>是</v>
          </cell>
        </row>
        <row r="64">
          <cell r="G64" t="str">
            <v>是</v>
          </cell>
        </row>
        <row r="65">
          <cell r="G65" t="str">
            <v>否</v>
          </cell>
        </row>
        <row r="66">
          <cell r="G66" t="str">
            <v>是</v>
          </cell>
        </row>
        <row r="67">
          <cell r="G67" t="str">
            <v>是</v>
          </cell>
        </row>
        <row r="68">
          <cell r="G68" t="str">
            <v>否</v>
          </cell>
        </row>
        <row r="69">
          <cell r="G69" t="str">
            <v>否</v>
          </cell>
        </row>
        <row r="70">
          <cell r="G70" t="str">
            <v>否</v>
          </cell>
        </row>
        <row r="71">
          <cell r="G71" t="str">
            <v>否</v>
          </cell>
        </row>
        <row r="72">
          <cell r="G72" t="str">
            <v>是</v>
          </cell>
        </row>
        <row r="73">
          <cell r="G73" t="str">
            <v>否</v>
          </cell>
        </row>
        <row r="74">
          <cell r="G74" t="str">
            <v>否</v>
          </cell>
        </row>
        <row r="75">
          <cell r="G75" t="str">
            <v>否</v>
          </cell>
        </row>
      </sheetData>
      <sheetData sheetId="7">
        <row r="11">
          <cell r="G11" t="str">
            <v>否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是</v>
          </cell>
          <cell r="P17" t="str">
            <v>通过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是</v>
          </cell>
          <cell r="P21" t="str">
            <v>通过</v>
          </cell>
        </row>
        <row r="22">
          <cell r="G22" t="str">
            <v>是</v>
          </cell>
          <cell r="P22" t="str">
            <v>通过</v>
          </cell>
        </row>
        <row r="23">
          <cell r="G23" t="str">
            <v>是</v>
          </cell>
          <cell r="P23" t="str">
            <v>通过</v>
          </cell>
        </row>
        <row r="24">
          <cell r="G24" t="str">
            <v>是</v>
          </cell>
          <cell r="P24" t="str">
            <v>通过</v>
          </cell>
        </row>
        <row r="25">
          <cell r="G25" t="str">
            <v>是</v>
          </cell>
          <cell r="P25" t="str">
            <v>通过</v>
          </cell>
        </row>
        <row r="26">
          <cell r="G26" t="str">
            <v>否</v>
          </cell>
        </row>
        <row r="27">
          <cell r="G27" t="str">
            <v>否</v>
          </cell>
        </row>
        <row r="28">
          <cell r="G28" t="str">
            <v>否</v>
          </cell>
        </row>
        <row r="29">
          <cell r="G29" t="str">
            <v>否</v>
          </cell>
        </row>
        <row r="30">
          <cell r="G30" t="str">
            <v>否</v>
          </cell>
        </row>
        <row r="31">
          <cell r="G31" t="str">
            <v>否</v>
          </cell>
        </row>
        <row r="32">
          <cell r="G32" t="str">
            <v>否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是</v>
          </cell>
          <cell r="P35" t="str">
            <v>通过</v>
          </cell>
        </row>
        <row r="36">
          <cell r="G36" t="str">
            <v>是</v>
          </cell>
          <cell r="P36" t="str">
            <v>通过</v>
          </cell>
        </row>
        <row r="37">
          <cell r="G37" t="str">
            <v>是</v>
          </cell>
          <cell r="P37" t="str">
            <v>通过</v>
          </cell>
        </row>
        <row r="38">
          <cell r="G38" t="str">
            <v>否</v>
          </cell>
        </row>
        <row r="39">
          <cell r="G39" t="str">
            <v>否</v>
          </cell>
        </row>
        <row r="40">
          <cell r="G40" t="str">
            <v>否</v>
          </cell>
        </row>
        <row r="41">
          <cell r="G41" t="str">
            <v>否</v>
          </cell>
        </row>
        <row r="42">
          <cell r="G42" t="str">
            <v>否</v>
          </cell>
        </row>
        <row r="43">
          <cell r="G43" t="str">
            <v>否</v>
          </cell>
        </row>
        <row r="44">
          <cell r="G44" t="str">
            <v>否</v>
          </cell>
        </row>
        <row r="45">
          <cell r="G45" t="str">
            <v>否</v>
          </cell>
        </row>
        <row r="46">
          <cell r="G46" t="str">
            <v>否</v>
          </cell>
        </row>
        <row r="47">
          <cell r="G47" t="str">
            <v>是</v>
          </cell>
          <cell r="P47" t="str">
            <v>通过</v>
          </cell>
        </row>
        <row r="48">
          <cell r="G48" t="str">
            <v>是</v>
          </cell>
          <cell r="P48" t="str">
            <v>通过</v>
          </cell>
        </row>
        <row r="49">
          <cell r="G49" t="str">
            <v>否</v>
          </cell>
        </row>
        <row r="50">
          <cell r="G50" t="str">
            <v>否</v>
          </cell>
        </row>
        <row r="51">
          <cell r="G51" t="str">
            <v>否</v>
          </cell>
        </row>
        <row r="52">
          <cell r="G52" t="str">
            <v>是</v>
          </cell>
          <cell r="P52" t="str">
            <v>通过</v>
          </cell>
        </row>
        <row r="53">
          <cell r="G53" t="str">
            <v>否</v>
          </cell>
        </row>
        <row r="54">
          <cell r="G54" t="str">
            <v>否</v>
          </cell>
        </row>
        <row r="55">
          <cell r="G55" t="str">
            <v>否</v>
          </cell>
        </row>
        <row r="56">
          <cell r="G56" t="str">
            <v>是</v>
          </cell>
          <cell r="P56" t="str">
            <v>通过</v>
          </cell>
        </row>
        <row r="57">
          <cell r="G57" t="str">
            <v>否</v>
          </cell>
        </row>
        <row r="58">
          <cell r="G58" t="str">
            <v>否</v>
          </cell>
        </row>
        <row r="59">
          <cell r="G59" t="str">
            <v>否</v>
          </cell>
        </row>
        <row r="60">
          <cell r="G60" t="str">
            <v>否</v>
          </cell>
        </row>
        <row r="61">
          <cell r="G61" t="str">
            <v>否</v>
          </cell>
        </row>
        <row r="62">
          <cell r="G62" t="str">
            <v>否</v>
          </cell>
        </row>
        <row r="63">
          <cell r="G63" t="str">
            <v>是</v>
          </cell>
          <cell r="P63" t="str">
            <v>通过</v>
          </cell>
        </row>
        <row r="64">
          <cell r="G64" t="str">
            <v>否</v>
          </cell>
        </row>
        <row r="65">
          <cell r="G65" t="str">
            <v>是</v>
          </cell>
          <cell r="P65" t="str">
            <v>通过</v>
          </cell>
        </row>
        <row r="66">
          <cell r="G66" t="str">
            <v>是</v>
          </cell>
          <cell r="P66" t="str">
            <v>通过</v>
          </cell>
        </row>
        <row r="67">
          <cell r="G67" t="str">
            <v>否</v>
          </cell>
        </row>
        <row r="68">
          <cell r="G68" t="str">
            <v>否</v>
          </cell>
        </row>
        <row r="69">
          <cell r="G69" t="str">
            <v>否</v>
          </cell>
        </row>
        <row r="70">
          <cell r="G70" t="str">
            <v>否</v>
          </cell>
        </row>
        <row r="71">
          <cell r="G71" t="str">
            <v>是</v>
          </cell>
          <cell r="P71" t="str">
            <v>通过</v>
          </cell>
        </row>
        <row r="72">
          <cell r="G72" t="str">
            <v>否</v>
          </cell>
        </row>
        <row r="73">
          <cell r="G73" t="str">
            <v>否</v>
          </cell>
        </row>
        <row r="74">
          <cell r="G74" t="str">
            <v>否</v>
          </cell>
        </row>
      </sheetData>
      <sheetData sheetId="8">
        <row r="11">
          <cell r="G11" t="str">
            <v>否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否</v>
          </cell>
        </row>
        <row r="24">
          <cell r="G24" t="str">
            <v>是</v>
          </cell>
          <cell r="P24" t="str">
            <v>通过</v>
          </cell>
        </row>
        <row r="25">
          <cell r="G25" t="str">
            <v>否</v>
          </cell>
        </row>
        <row r="26">
          <cell r="G26" t="str">
            <v>是</v>
          </cell>
          <cell r="P26" t="str">
            <v>通过</v>
          </cell>
        </row>
        <row r="27">
          <cell r="G27" t="str">
            <v>是</v>
          </cell>
          <cell r="P27" t="str">
            <v>通过</v>
          </cell>
        </row>
        <row r="28">
          <cell r="G28" t="str">
            <v>是</v>
          </cell>
          <cell r="P28" t="str">
            <v>通过</v>
          </cell>
        </row>
        <row r="29">
          <cell r="G29" t="str">
            <v>否</v>
          </cell>
        </row>
        <row r="30">
          <cell r="G30" t="str">
            <v>否</v>
          </cell>
        </row>
        <row r="31">
          <cell r="G31" t="str">
            <v>否</v>
          </cell>
        </row>
        <row r="32">
          <cell r="G32" t="str">
            <v>是</v>
          </cell>
          <cell r="P32" t="str">
            <v>通过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是</v>
          </cell>
          <cell r="P35" t="str">
            <v>通过</v>
          </cell>
        </row>
        <row r="36">
          <cell r="G36" t="str">
            <v>否</v>
          </cell>
        </row>
        <row r="37">
          <cell r="G37" t="str">
            <v>否</v>
          </cell>
        </row>
        <row r="38">
          <cell r="G38" t="str">
            <v>否</v>
          </cell>
        </row>
        <row r="39">
          <cell r="G39" t="str">
            <v>否</v>
          </cell>
        </row>
        <row r="40">
          <cell r="G40" t="str">
            <v>否</v>
          </cell>
        </row>
        <row r="41">
          <cell r="G41" t="str">
            <v>否</v>
          </cell>
        </row>
        <row r="42">
          <cell r="G42" t="str">
            <v>否</v>
          </cell>
        </row>
        <row r="43">
          <cell r="G43" t="str">
            <v>否</v>
          </cell>
        </row>
        <row r="44">
          <cell r="G44" t="str">
            <v>否</v>
          </cell>
        </row>
        <row r="45">
          <cell r="G45" t="str">
            <v>否</v>
          </cell>
        </row>
        <row r="46">
          <cell r="G46" t="str">
            <v>否</v>
          </cell>
        </row>
        <row r="47">
          <cell r="G47" t="str">
            <v>是</v>
          </cell>
          <cell r="P47" t="str">
            <v>通过</v>
          </cell>
        </row>
        <row r="48">
          <cell r="G48" t="str">
            <v>否</v>
          </cell>
        </row>
      </sheetData>
      <sheetData sheetId="9">
        <row r="11">
          <cell r="G11" t="str">
            <v>否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否</v>
          </cell>
        </row>
        <row r="24">
          <cell r="G24" t="str">
            <v>否</v>
          </cell>
        </row>
        <row r="25">
          <cell r="G25" t="str">
            <v>否</v>
          </cell>
        </row>
        <row r="26">
          <cell r="G26" t="str">
            <v>是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否</v>
          </cell>
        </row>
        <row r="30">
          <cell r="G30" t="str">
            <v>否</v>
          </cell>
        </row>
        <row r="31">
          <cell r="G31" t="str">
            <v>否</v>
          </cell>
        </row>
        <row r="32">
          <cell r="G32" t="str">
            <v>是</v>
          </cell>
        </row>
        <row r="33">
          <cell r="G33" t="str">
            <v>否</v>
          </cell>
        </row>
        <row r="34">
          <cell r="G34" t="str">
            <v>是</v>
          </cell>
        </row>
      </sheetData>
      <sheetData sheetId="10">
        <row r="11">
          <cell r="G11" t="str">
            <v>否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否</v>
          </cell>
        </row>
        <row r="24">
          <cell r="G24" t="str">
            <v>否</v>
          </cell>
        </row>
        <row r="25">
          <cell r="G25" t="str">
            <v>否</v>
          </cell>
        </row>
        <row r="26">
          <cell r="G26" t="str">
            <v>是</v>
          </cell>
        </row>
        <row r="27">
          <cell r="G27" t="str">
            <v>否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否</v>
          </cell>
        </row>
        <row r="32">
          <cell r="G32" t="str">
            <v>否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否</v>
          </cell>
        </row>
        <row r="36">
          <cell r="G36" t="str">
            <v>否</v>
          </cell>
        </row>
        <row r="37">
          <cell r="G37" t="str">
            <v>否</v>
          </cell>
        </row>
        <row r="38">
          <cell r="G38" t="str">
            <v>否</v>
          </cell>
        </row>
        <row r="39">
          <cell r="G39" t="str">
            <v>否</v>
          </cell>
        </row>
        <row r="40">
          <cell r="G40" t="str">
            <v>是</v>
          </cell>
        </row>
        <row r="41">
          <cell r="G41" t="str">
            <v>否</v>
          </cell>
        </row>
        <row r="42">
          <cell r="G42" t="str">
            <v>否</v>
          </cell>
        </row>
        <row r="43">
          <cell r="G43" t="str">
            <v>是</v>
          </cell>
        </row>
        <row r="44">
          <cell r="G44" t="str">
            <v>是</v>
          </cell>
        </row>
        <row r="45">
          <cell r="G45" t="str">
            <v>是</v>
          </cell>
        </row>
        <row r="46">
          <cell r="G46" t="str">
            <v>否</v>
          </cell>
        </row>
        <row r="47">
          <cell r="G47" t="str">
            <v>否</v>
          </cell>
        </row>
        <row r="48">
          <cell r="G48" t="str">
            <v>否</v>
          </cell>
        </row>
        <row r="49">
          <cell r="G49" t="str">
            <v>否</v>
          </cell>
        </row>
        <row r="50">
          <cell r="G50" t="str">
            <v>否</v>
          </cell>
        </row>
        <row r="51">
          <cell r="G51" t="str">
            <v>否</v>
          </cell>
        </row>
        <row r="52">
          <cell r="G52" t="str">
            <v>否</v>
          </cell>
        </row>
        <row r="53">
          <cell r="G53" t="str">
            <v>否</v>
          </cell>
        </row>
        <row r="54">
          <cell r="G54" t="str">
            <v>否</v>
          </cell>
        </row>
        <row r="55">
          <cell r="G55" t="str">
            <v>是</v>
          </cell>
        </row>
        <row r="56">
          <cell r="G56" t="str">
            <v>否</v>
          </cell>
        </row>
        <row r="57">
          <cell r="G57" t="str">
            <v>否</v>
          </cell>
        </row>
        <row r="58">
          <cell r="G58" t="str">
            <v>是</v>
          </cell>
        </row>
        <row r="59">
          <cell r="G59" t="str">
            <v>是</v>
          </cell>
        </row>
        <row r="60">
          <cell r="G60" t="str">
            <v>否</v>
          </cell>
        </row>
        <row r="61">
          <cell r="G61" t="str">
            <v>是</v>
          </cell>
        </row>
        <row r="62">
          <cell r="G62" t="str">
            <v>否</v>
          </cell>
        </row>
        <row r="63">
          <cell r="G63" t="str">
            <v>否</v>
          </cell>
        </row>
        <row r="64">
          <cell r="G64" t="str">
            <v>否</v>
          </cell>
        </row>
        <row r="65">
          <cell r="G65" t="str">
            <v>是</v>
          </cell>
        </row>
        <row r="66">
          <cell r="G66" t="str">
            <v>是</v>
          </cell>
        </row>
        <row r="67">
          <cell r="G67" t="str">
            <v>是</v>
          </cell>
        </row>
        <row r="68">
          <cell r="G68" t="str">
            <v>否</v>
          </cell>
        </row>
        <row r="69">
          <cell r="G69" t="str">
            <v>否</v>
          </cell>
        </row>
        <row r="70">
          <cell r="G70" t="str">
            <v>是</v>
          </cell>
        </row>
        <row r="71">
          <cell r="G71" t="str">
            <v>否</v>
          </cell>
        </row>
        <row r="72">
          <cell r="G72" t="str">
            <v>否</v>
          </cell>
        </row>
        <row r="73">
          <cell r="G73" t="str">
            <v>否</v>
          </cell>
        </row>
        <row r="74">
          <cell r="G74" t="str">
            <v>否</v>
          </cell>
        </row>
        <row r="75">
          <cell r="G75" t="str">
            <v>是</v>
          </cell>
        </row>
        <row r="76">
          <cell r="G76" t="str">
            <v>否</v>
          </cell>
        </row>
      </sheetData>
      <sheetData sheetId="11">
        <row r="11">
          <cell r="G11" t="str">
            <v>否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否</v>
          </cell>
        </row>
        <row r="24">
          <cell r="G24" t="str">
            <v>否</v>
          </cell>
        </row>
        <row r="25">
          <cell r="G25" t="str">
            <v>否</v>
          </cell>
        </row>
        <row r="26">
          <cell r="G26" t="str">
            <v>是</v>
          </cell>
        </row>
        <row r="27">
          <cell r="G27" t="str">
            <v>否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否</v>
          </cell>
        </row>
        <row r="32">
          <cell r="G32" t="str">
            <v>否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否</v>
          </cell>
        </row>
        <row r="36">
          <cell r="G36" t="str">
            <v>否</v>
          </cell>
        </row>
        <row r="37">
          <cell r="G37" t="str">
            <v>否</v>
          </cell>
        </row>
        <row r="38">
          <cell r="G38" t="str">
            <v>否</v>
          </cell>
        </row>
        <row r="39">
          <cell r="G39" t="str">
            <v>否</v>
          </cell>
        </row>
        <row r="40">
          <cell r="G40" t="str">
            <v>是</v>
          </cell>
        </row>
        <row r="41">
          <cell r="G41" t="str">
            <v>否</v>
          </cell>
        </row>
        <row r="42">
          <cell r="G42" t="str">
            <v>否</v>
          </cell>
        </row>
        <row r="43">
          <cell r="G43" t="str">
            <v>是</v>
          </cell>
        </row>
        <row r="44">
          <cell r="G44" t="str">
            <v>是</v>
          </cell>
        </row>
        <row r="45">
          <cell r="G45" t="str">
            <v>是</v>
          </cell>
        </row>
        <row r="46">
          <cell r="G46" t="str">
            <v>否</v>
          </cell>
        </row>
        <row r="47">
          <cell r="G47" t="str">
            <v>否</v>
          </cell>
        </row>
        <row r="48">
          <cell r="G48" t="str">
            <v>否</v>
          </cell>
        </row>
        <row r="49">
          <cell r="G49" t="str">
            <v>否</v>
          </cell>
        </row>
        <row r="50">
          <cell r="G50" t="str">
            <v>否</v>
          </cell>
        </row>
        <row r="51">
          <cell r="G51" t="str">
            <v>否</v>
          </cell>
        </row>
        <row r="52">
          <cell r="G52" t="str">
            <v>否</v>
          </cell>
        </row>
        <row r="53">
          <cell r="G53" t="str">
            <v>否</v>
          </cell>
        </row>
        <row r="54">
          <cell r="G54" t="str">
            <v>否</v>
          </cell>
        </row>
        <row r="55">
          <cell r="G55" t="str">
            <v>是</v>
          </cell>
        </row>
        <row r="56">
          <cell r="G56" t="str">
            <v>否</v>
          </cell>
        </row>
        <row r="57">
          <cell r="G57" t="str">
            <v>否</v>
          </cell>
        </row>
        <row r="58">
          <cell r="G58" t="str">
            <v>是</v>
          </cell>
        </row>
        <row r="59">
          <cell r="G59" t="str">
            <v>是</v>
          </cell>
        </row>
        <row r="60">
          <cell r="G60" t="str">
            <v>否</v>
          </cell>
        </row>
        <row r="61">
          <cell r="G61" t="str">
            <v>是</v>
          </cell>
        </row>
        <row r="62">
          <cell r="G62" t="str">
            <v>否</v>
          </cell>
        </row>
        <row r="63">
          <cell r="G63" t="str">
            <v>否</v>
          </cell>
        </row>
        <row r="64">
          <cell r="G64" t="str">
            <v>否</v>
          </cell>
        </row>
        <row r="65">
          <cell r="G65" t="str">
            <v>是</v>
          </cell>
        </row>
        <row r="66">
          <cell r="G66" t="str">
            <v>是</v>
          </cell>
        </row>
        <row r="67">
          <cell r="G67" t="str">
            <v>是</v>
          </cell>
        </row>
        <row r="68">
          <cell r="G68" t="str">
            <v>否</v>
          </cell>
        </row>
        <row r="69">
          <cell r="G69" t="str">
            <v>否</v>
          </cell>
        </row>
        <row r="70">
          <cell r="G70" t="str">
            <v>是</v>
          </cell>
        </row>
        <row r="71">
          <cell r="G71" t="str">
            <v>否</v>
          </cell>
        </row>
        <row r="72">
          <cell r="G72" t="str">
            <v>否</v>
          </cell>
        </row>
        <row r="73">
          <cell r="G73" t="str">
            <v>否</v>
          </cell>
        </row>
        <row r="74">
          <cell r="G74" t="str">
            <v>否</v>
          </cell>
        </row>
        <row r="75">
          <cell r="G75" t="str">
            <v>是</v>
          </cell>
        </row>
        <row r="76">
          <cell r="G76" t="str">
            <v>否</v>
          </cell>
        </row>
      </sheetData>
      <sheetData sheetId="12">
        <row r="11">
          <cell r="G11" t="str">
            <v>是</v>
          </cell>
        </row>
        <row r="12">
          <cell r="G12" t="str">
            <v>是</v>
          </cell>
        </row>
        <row r="13">
          <cell r="G13" t="str">
            <v>是</v>
          </cell>
        </row>
        <row r="14">
          <cell r="G14" t="str">
            <v>是</v>
          </cell>
        </row>
        <row r="15">
          <cell r="G15" t="str">
            <v>是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否</v>
          </cell>
        </row>
        <row r="24">
          <cell r="G24" t="str">
            <v>否</v>
          </cell>
        </row>
        <row r="25">
          <cell r="G25" t="str">
            <v>否</v>
          </cell>
        </row>
        <row r="26">
          <cell r="G26" t="str">
            <v>否</v>
          </cell>
        </row>
        <row r="27">
          <cell r="G27" t="str">
            <v>否</v>
          </cell>
        </row>
        <row r="28">
          <cell r="G28" t="str">
            <v>否</v>
          </cell>
        </row>
        <row r="29">
          <cell r="G29" t="str">
            <v>否</v>
          </cell>
        </row>
        <row r="30">
          <cell r="G30" t="str">
            <v>否</v>
          </cell>
        </row>
        <row r="31">
          <cell r="G31" t="str">
            <v>否</v>
          </cell>
        </row>
        <row r="32">
          <cell r="G32" t="str">
            <v>否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是</v>
          </cell>
        </row>
        <row r="36">
          <cell r="G36" t="str">
            <v>否</v>
          </cell>
        </row>
        <row r="37">
          <cell r="G37" t="str">
            <v>否</v>
          </cell>
        </row>
        <row r="38">
          <cell r="G38" t="str">
            <v>否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是</v>
          </cell>
        </row>
        <row r="43">
          <cell r="G43" t="str">
            <v>是</v>
          </cell>
        </row>
        <row r="44">
          <cell r="G44" t="str">
            <v>是</v>
          </cell>
        </row>
        <row r="45">
          <cell r="G45" t="str">
            <v>是</v>
          </cell>
        </row>
        <row r="46">
          <cell r="G46" t="str">
            <v>是</v>
          </cell>
        </row>
        <row r="47">
          <cell r="G47" t="str">
            <v>是</v>
          </cell>
        </row>
        <row r="48">
          <cell r="G48" t="str">
            <v>是</v>
          </cell>
        </row>
        <row r="49">
          <cell r="G49" t="str">
            <v>是</v>
          </cell>
        </row>
        <row r="50">
          <cell r="G50" t="str">
            <v>否</v>
          </cell>
        </row>
        <row r="51">
          <cell r="G51" t="str">
            <v>否</v>
          </cell>
        </row>
        <row r="52">
          <cell r="G52" t="str">
            <v>是</v>
          </cell>
        </row>
        <row r="53">
          <cell r="G53" t="str">
            <v>是</v>
          </cell>
        </row>
        <row r="54">
          <cell r="G54" t="str">
            <v>是</v>
          </cell>
        </row>
        <row r="55">
          <cell r="G55" t="str">
            <v>是</v>
          </cell>
        </row>
        <row r="56">
          <cell r="G56" t="str">
            <v>是</v>
          </cell>
        </row>
        <row r="57">
          <cell r="G57" t="str">
            <v>是</v>
          </cell>
        </row>
        <row r="58">
          <cell r="G58" t="str">
            <v>否</v>
          </cell>
        </row>
        <row r="59">
          <cell r="G59" t="str">
            <v>是</v>
          </cell>
        </row>
        <row r="60">
          <cell r="G60" t="str">
            <v>否</v>
          </cell>
        </row>
        <row r="61">
          <cell r="G61" t="str">
            <v>是</v>
          </cell>
        </row>
        <row r="62">
          <cell r="G62" t="str">
            <v>否</v>
          </cell>
        </row>
        <row r="63">
          <cell r="G63" t="str">
            <v>是</v>
          </cell>
        </row>
        <row r="64">
          <cell r="G64" t="str">
            <v>否</v>
          </cell>
        </row>
        <row r="65">
          <cell r="G65" t="str">
            <v>是</v>
          </cell>
        </row>
        <row r="66">
          <cell r="G66" t="str">
            <v>是</v>
          </cell>
        </row>
        <row r="67">
          <cell r="G67" t="str">
            <v>否</v>
          </cell>
        </row>
        <row r="68">
          <cell r="G68" t="str">
            <v>否</v>
          </cell>
        </row>
        <row r="69">
          <cell r="G69" t="str">
            <v>是</v>
          </cell>
        </row>
        <row r="70">
          <cell r="G70" t="str">
            <v>是</v>
          </cell>
        </row>
        <row r="71">
          <cell r="G71" t="str">
            <v>是</v>
          </cell>
        </row>
        <row r="72">
          <cell r="G72" t="str">
            <v>是</v>
          </cell>
        </row>
        <row r="73">
          <cell r="G73" t="str">
            <v>是</v>
          </cell>
        </row>
        <row r="74">
          <cell r="G74" t="str">
            <v>是</v>
          </cell>
        </row>
        <row r="75">
          <cell r="G75" t="str">
            <v>是</v>
          </cell>
        </row>
        <row r="76">
          <cell r="G76" t="str">
            <v>是</v>
          </cell>
        </row>
        <row r="77">
          <cell r="G77" t="str">
            <v>是</v>
          </cell>
        </row>
        <row r="78">
          <cell r="G78" t="str">
            <v>是</v>
          </cell>
        </row>
        <row r="79">
          <cell r="G79" t="str">
            <v>是</v>
          </cell>
        </row>
        <row r="80">
          <cell r="G80" t="str">
            <v>是</v>
          </cell>
        </row>
        <row r="81">
          <cell r="G81" t="str">
            <v>是</v>
          </cell>
        </row>
        <row r="82">
          <cell r="G82" t="str">
            <v>是</v>
          </cell>
        </row>
        <row r="83">
          <cell r="G83" t="str">
            <v>是</v>
          </cell>
        </row>
        <row r="84">
          <cell r="G84" t="str">
            <v>是</v>
          </cell>
        </row>
        <row r="85">
          <cell r="G85" t="str">
            <v>是</v>
          </cell>
        </row>
        <row r="86">
          <cell r="G86" t="str">
            <v>是</v>
          </cell>
        </row>
        <row r="87">
          <cell r="G87" t="str">
            <v>是</v>
          </cell>
        </row>
        <row r="88">
          <cell r="G88" t="str">
            <v>是</v>
          </cell>
        </row>
        <row r="89">
          <cell r="G89" t="str">
            <v>是</v>
          </cell>
        </row>
        <row r="90">
          <cell r="G90" t="str">
            <v>是</v>
          </cell>
        </row>
        <row r="91">
          <cell r="G91" t="str">
            <v>是</v>
          </cell>
        </row>
        <row r="92">
          <cell r="G92" t="str">
            <v>是</v>
          </cell>
        </row>
        <row r="93">
          <cell r="G93" t="str">
            <v>是</v>
          </cell>
        </row>
        <row r="94">
          <cell r="G94" t="str">
            <v>是</v>
          </cell>
        </row>
        <row r="95">
          <cell r="G95" t="str">
            <v>是</v>
          </cell>
        </row>
        <row r="96">
          <cell r="G96" t="str">
            <v>是</v>
          </cell>
        </row>
        <row r="97">
          <cell r="G97" t="str">
            <v>是</v>
          </cell>
        </row>
        <row r="98">
          <cell r="G98" t="str">
            <v>是</v>
          </cell>
        </row>
        <row r="99">
          <cell r="G99" t="str">
            <v>是</v>
          </cell>
        </row>
        <row r="100">
          <cell r="G100" t="str">
            <v>是</v>
          </cell>
        </row>
        <row r="101">
          <cell r="G101" t="str">
            <v>否</v>
          </cell>
        </row>
        <row r="102">
          <cell r="G102" t="str">
            <v>否</v>
          </cell>
        </row>
        <row r="103">
          <cell r="G103" t="str">
            <v>是</v>
          </cell>
        </row>
        <row r="104">
          <cell r="G104" t="str">
            <v>是</v>
          </cell>
        </row>
        <row r="105">
          <cell r="G105" t="str">
            <v>是</v>
          </cell>
        </row>
        <row r="106">
          <cell r="G106" t="str">
            <v>否</v>
          </cell>
        </row>
        <row r="107">
          <cell r="G107" t="str">
            <v>是</v>
          </cell>
        </row>
        <row r="108">
          <cell r="G108" t="str">
            <v>否</v>
          </cell>
        </row>
        <row r="109">
          <cell r="G109" t="str">
            <v>否</v>
          </cell>
        </row>
        <row r="110">
          <cell r="G110" t="str">
            <v>是</v>
          </cell>
        </row>
        <row r="111">
          <cell r="G111" t="str">
            <v>是</v>
          </cell>
        </row>
        <row r="112">
          <cell r="G112" t="str">
            <v>是</v>
          </cell>
        </row>
        <row r="113">
          <cell r="G113" t="str">
            <v>否</v>
          </cell>
        </row>
        <row r="114">
          <cell r="G114" t="str">
            <v>否</v>
          </cell>
        </row>
        <row r="115">
          <cell r="G115" t="str">
            <v>否</v>
          </cell>
        </row>
        <row r="116">
          <cell r="G116" t="str">
            <v>否</v>
          </cell>
        </row>
        <row r="117">
          <cell r="G117" t="str">
            <v>否</v>
          </cell>
        </row>
        <row r="118">
          <cell r="G118" t="str">
            <v>否</v>
          </cell>
        </row>
        <row r="119">
          <cell r="G119" t="str">
            <v>是</v>
          </cell>
        </row>
        <row r="120">
          <cell r="G120" t="str">
            <v>否</v>
          </cell>
        </row>
        <row r="121">
          <cell r="G121" t="str">
            <v>否</v>
          </cell>
        </row>
        <row r="122">
          <cell r="G122" t="str">
            <v>是</v>
          </cell>
        </row>
        <row r="123">
          <cell r="G123" t="str">
            <v>是</v>
          </cell>
        </row>
        <row r="124">
          <cell r="G124" t="str">
            <v>否</v>
          </cell>
        </row>
        <row r="125">
          <cell r="G125" t="str">
            <v>否</v>
          </cell>
        </row>
        <row r="126">
          <cell r="G126" t="str">
            <v>否</v>
          </cell>
        </row>
        <row r="127">
          <cell r="G127" t="str">
            <v>否</v>
          </cell>
        </row>
        <row r="128">
          <cell r="G128" t="str">
            <v>否</v>
          </cell>
        </row>
        <row r="129">
          <cell r="G129" t="str">
            <v>否</v>
          </cell>
        </row>
        <row r="130">
          <cell r="G130" t="str">
            <v>否</v>
          </cell>
        </row>
        <row r="131">
          <cell r="G131" t="str">
            <v>是</v>
          </cell>
        </row>
        <row r="132">
          <cell r="G132" t="str">
            <v>否</v>
          </cell>
        </row>
        <row r="133">
          <cell r="G133" t="str">
            <v>是</v>
          </cell>
        </row>
        <row r="134">
          <cell r="G134" t="str">
            <v>是</v>
          </cell>
        </row>
        <row r="135">
          <cell r="G135" t="str">
            <v>是</v>
          </cell>
        </row>
        <row r="136">
          <cell r="G136" t="str">
            <v>是</v>
          </cell>
        </row>
        <row r="137">
          <cell r="G137" t="str">
            <v>否</v>
          </cell>
        </row>
        <row r="138">
          <cell r="G138" t="str">
            <v>是</v>
          </cell>
        </row>
        <row r="139">
          <cell r="G139" t="str">
            <v>否</v>
          </cell>
        </row>
        <row r="140">
          <cell r="G140" t="str">
            <v>否</v>
          </cell>
        </row>
        <row r="141">
          <cell r="G141" t="str">
            <v>否</v>
          </cell>
        </row>
        <row r="142">
          <cell r="G142" t="str">
            <v>否</v>
          </cell>
        </row>
        <row r="143">
          <cell r="G143" t="str">
            <v>是</v>
          </cell>
        </row>
        <row r="144">
          <cell r="G144" t="str">
            <v>否</v>
          </cell>
        </row>
        <row r="145">
          <cell r="G145" t="str">
            <v>否</v>
          </cell>
        </row>
        <row r="146">
          <cell r="G146" t="str">
            <v>是</v>
          </cell>
        </row>
        <row r="147">
          <cell r="G147" t="str">
            <v>否</v>
          </cell>
        </row>
        <row r="148">
          <cell r="G148" t="str">
            <v>否</v>
          </cell>
        </row>
        <row r="149">
          <cell r="G149" t="str">
            <v>是</v>
          </cell>
        </row>
        <row r="150">
          <cell r="G150" t="str">
            <v>是</v>
          </cell>
        </row>
        <row r="151">
          <cell r="G151" t="str">
            <v>否</v>
          </cell>
        </row>
        <row r="152">
          <cell r="G152" t="str">
            <v>否</v>
          </cell>
        </row>
        <row r="153">
          <cell r="G153" t="str">
            <v>是</v>
          </cell>
        </row>
        <row r="154">
          <cell r="G154" t="str">
            <v>否</v>
          </cell>
        </row>
        <row r="155">
          <cell r="G155" t="str">
            <v>是</v>
          </cell>
        </row>
        <row r="156">
          <cell r="G156" t="str">
            <v>是</v>
          </cell>
        </row>
        <row r="157">
          <cell r="G157" t="str">
            <v>是</v>
          </cell>
        </row>
        <row r="158">
          <cell r="G158" t="str">
            <v>否</v>
          </cell>
        </row>
        <row r="159">
          <cell r="G159" t="str">
            <v>否</v>
          </cell>
        </row>
        <row r="160">
          <cell r="G160" t="str">
            <v>是</v>
          </cell>
        </row>
        <row r="161">
          <cell r="G161" t="str">
            <v>否</v>
          </cell>
        </row>
        <row r="162">
          <cell r="G162" t="str">
            <v>否</v>
          </cell>
        </row>
        <row r="163">
          <cell r="G163" t="str">
            <v>是</v>
          </cell>
        </row>
        <row r="164">
          <cell r="G164" t="str">
            <v>是</v>
          </cell>
        </row>
        <row r="165">
          <cell r="G165" t="str">
            <v>是</v>
          </cell>
        </row>
        <row r="166">
          <cell r="G166" t="str">
            <v>否</v>
          </cell>
        </row>
        <row r="167">
          <cell r="G167" t="str">
            <v>是</v>
          </cell>
        </row>
        <row r="168">
          <cell r="G168" t="str">
            <v>否</v>
          </cell>
        </row>
        <row r="169">
          <cell r="G169" t="str">
            <v>是</v>
          </cell>
        </row>
        <row r="170">
          <cell r="G170" t="str">
            <v>否</v>
          </cell>
        </row>
        <row r="171">
          <cell r="G171" t="str">
            <v>是</v>
          </cell>
        </row>
        <row r="172">
          <cell r="G172" t="str">
            <v>否</v>
          </cell>
        </row>
        <row r="173">
          <cell r="G173" t="str">
            <v>否</v>
          </cell>
        </row>
        <row r="174">
          <cell r="G174" t="str">
            <v>否</v>
          </cell>
        </row>
        <row r="175">
          <cell r="G175" t="str">
            <v>否</v>
          </cell>
        </row>
        <row r="176">
          <cell r="G176" t="str">
            <v>否</v>
          </cell>
        </row>
        <row r="177">
          <cell r="G177" t="str">
            <v>否</v>
          </cell>
        </row>
        <row r="178">
          <cell r="G178" t="str">
            <v>否</v>
          </cell>
        </row>
        <row r="179">
          <cell r="G179" t="str">
            <v>否</v>
          </cell>
        </row>
        <row r="180">
          <cell r="G180" t="str">
            <v>否</v>
          </cell>
        </row>
        <row r="181">
          <cell r="G181" t="str">
            <v>否</v>
          </cell>
        </row>
        <row r="182">
          <cell r="G182" t="str">
            <v>否</v>
          </cell>
        </row>
        <row r="183">
          <cell r="G183" t="str">
            <v>否</v>
          </cell>
        </row>
        <row r="184">
          <cell r="G184" t="str">
            <v>否</v>
          </cell>
        </row>
        <row r="185">
          <cell r="G185" t="str">
            <v>否</v>
          </cell>
        </row>
        <row r="186">
          <cell r="G186" t="str">
            <v>否</v>
          </cell>
        </row>
        <row r="187">
          <cell r="G187" t="str">
            <v>否</v>
          </cell>
        </row>
        <row r="188">
          <cell r="G188" t="str">
            <v>否</v>
          </cell>
        </row>
        <row r="189">
          <cell r="G189" t="str">
            <v>否</v>
          </cell>
        </row>
        <row r="190">
          <cell r="G190" t="str">
            <v>否</v>
          </cell>
        </row>
        <row r="191">
          <cell r="G191" t="str">
            <v>是</v>
          </cell>
        </row>
        <row r="192">
          <cell r="G192" t="str">
            <v>否</v>
          </cell>
        </row>
        <row r="193">
          <cell r="G193" t="str">
            <v>否</v>
          </cell>
        </row>
        <row r="194">
          <cell r="G194" t="str">
            <v>否</v>
          </cell>
        </row>
        <row r="195">
          <cell r="G195" t="str">
            <v>否</v>
          </cell>
        </row>
        <row r="196">
          <cell r="G196" t="str">
            <v>否</v>
          </cell>
        </row>
        <row r="197">
          <cell r="G197" t="str">
            <v>否</v>
          </cell>
        </row>
        <row r="198">
          <cell r="G198" t="str">
            <v>是</v>
          </cell>
        </row>
        <row r="199">
          <cell r="G199" t="str">
            <v>是</v>
          </cell>
        </row>
        <row r="200">
          <cell r="G200" t="str">
            <v>否</v>
          </cell>
        </row>
        <row r="201">
          <cell r="G201" t="str">
            <v>否</v>
          </cell>
        </row>
        <row r="202">
          <cell r="G202" t="str">
            <v>否</v>
          </cell>
        </row>
        <row r="203">
          <cell r="G203" t="str">
            <v>否</v>
          </cell>
        </row>
        <row r="204">
          <cell r="G204" t="str">
            <v>否</v>
          </cell>
        </row>
        <row r="205">
          <cell r="G205" t="str">
            <v>否</v>
          </cell>
        </row>
        <row r="206">
          <cell r="G206" t="str">
            <v>是</v>
          </cell>
        </row>
        <row r="207">
          <cell r="G207" t="str">
            <v>是</v>
          </cell>
        </row>
        <row r="208">
          <cell r="G208" t="str">
            <v>否</v>
          </cell>
        </row>
        <row r="209">
          <cell r="G209" t="str">
            <v>否</v>
          </cell>
        </row>
        <row r="210">
          <cell r="G210" t="str">
            <v>否</v>
          </cell>
        </row>
        <row r="211">
          <cell r="G211" t="str">
            <v>否</v>
          </cell>
        </row>
        <row r="212">
          <cell r="G212" t="str">
            <v>否</v>
          </cell>
        </row>
        <row r="213">
          <cell r="G213" t="str">
            <v>是</v>
          </cell>
        </row>
        <row r="214">
          <cell r="G214" t="str">
            <v>否</v>
          </cell>
        </row>
        <row r="215">
          <cell r="G215" t="str">
            <v>否</v>
          </cell>
        </row>
        <row r="216">
          <cell r="G216" t="str">
            <v>是</v>
          </cell>
        </row>
        <row r="217">
          <cell r="G217" t="str">
            <v>是</v>
          </cell>
        </row>
        <row r="218">
          <cell r="G218" t="str">
            <v>是</v>
          </cell>
        </row>
        <row r="219">
          <cell r="G219" t="str">
            <v>是</v>
          </cell>
        </row>
        <row r="220">
          <cell r="G220" t="str">
            <v>是</v>
          </cell>
        </row>
        <row r="221">
          <cell r="G221" t="str">
            <v>是</v>
          </cell>
        </row>
        <row r="222">
          <cell r="G222" t="str">
            <v>是</v>
          </cell>
        </row>
        <row r="223">
          <cell r="G223" t="str">
            <v>是</v>
          </cell>
        </row>
        <row r="224">
          <cell r="G224" t="str">
            <v>是</v>
          </cell>
        </row>
        <row r="225">
          <cell r="G225" t="str">
            <v>是</v>
          </cell>
        </row>
        <row r="226">
          <cell r="G226" t="str">
            <v>是</v>
          </cell>
        </row>
        <row r="227">
          <cell r="G227" t="str">
            <v>是</v>
          </cell>
        </row>
        <row r="228">
          <cell r="G228" t="str">
            <v>是</v>
          </cell>
        </row>
        <row r="229">
          <cell r="G229" t="str">
            <v>是</v>
          </cell>
        </row>
        <row r="230">
          <cell r="G230" t="str">
            <v>是</v>
          </cell>
        </row>
        <row r="231">
          <cell r="G231" t="str">
            <v>是</v>
          </cell>
        </row>
        <row r="232">
          <cell r="G232" t="str">
            <v>是</v>
          </cell>
        </row>
        <row r="233">
          <cell r="G233" t="str">
            <v>是</v>
          </cell>
        </row>
        <row r="234">
          <cell r="G234" t="str">
            <v>是</v>
          </cell>
        </row>
        <row r="235">
          <cell r="G235" t="str">
            <v>是</v>
          </cell>
        </row>
        <row r="236">
          <cell r="G236" t="str">
            <v>是</v>
          </cell>
        </row>
        <row r="237">
          <cell r="G237" t="str">
            <v>是</v>
          </cell>
        </row>
        <row r="238">
          <cell r="G238" t="str">
            <v>是</v>
          </cell>
        </row>
        <row r="239">
          <cell r="G239" t="str">
            <v>是</v>
          </cell>
        </row>
        <row r="240">
          <cell r="G240" t="str">
            <v>是</v>
          </cell>
        </row>
        <row r="241">
          <cell r="G241" t="str">
            <v>是</v>
          </cell>
        </row>
        <row r="242">
          <cell r="G242" t="str">
            <v>是</v>
          </cell>
        </row>
        <row r="243">
          <cell r="G243" t="str">
            <v>是</v>
          </cell>
        </row>
        <row r="244">
          <cell r="G244" t="str">
            <v>是</v>
          </cell>
        </row>
        <row r="245">
          <cell r="G245" t="str">
            <v>是</v>
          </cell>
        </row>
        <row r="246">
          <cell r="G246" t="str">
            <v>是</v>
          </cell>
        </row>
        <row r="247">
          <cell r="G247" t="str">
            <v>是</v>
          </cell>
        </row>
        <row r="248">
          <cell r="G248" t="str">
            <v>是</v>
          </cell>
        </row>
        <row r="249">
          <cell r="G249" t="str">
            <v>是</v>
          </cell>
        </row>
        <row r="250">
          <cell r="G250" t="str">
            <v>是</v>
          </cell>
        </row>
        <row r="251">
          <cell r="G251" t="str">
            <v>是</v>
          </cell>
        </row>
        <row r="252">
          <cell r="G252" t="str">
            <v>是</v>
          </cell>
        </row>
        <row r="253">
          <cell r="G253" t="str">
            <v>是</v>
          </cell>
        </row>
        <row r="254">
          <cell r="G254" t="str">
            <v>是</v>
          </cell>
        </row>
        <row r="255">
          <cell r="G255" t="str">
            <v>是</v>
          </cell>
        </row>
        <row r="256">
          <cell r="G256" t="str">
            <v>是</v>
          </cell>
        </row>
        <row r="257">
          <cell r="G257" t="str">
            <v>否</v>
          </cell>
        </row>
        <row r="258">
          <cell r="G258" t="str">
            <v>否</v>
          </cell>
        </row>
        <row r="259">
          <cell r="G259" t="str">
            <v>否</v>
          </cell>
        </row>
        <row r="260">
          <cell r="G260" t="str">
            <v>是</v>
          </cell>
        </row>
        <row r="261">
          <cell r="G261" t="str">
            <v>否</v>
          </cell>
        </row>
        <row r="262">
          <cell r="G262" t="str">
            <v>否</v>
          </cell>
        </row>
        <row r="263">
          <cell r="G263" t="str">
            <v>否</v>
          </cell>
        </row>
        <row r="264">
          <cell r="G264" t="str">
            <v>是</v>
          </cell>
        </row>
        <row r="265">
          <cell r="G265" t="str">
            <v>是</v>
          </cell>
        </row>
        <row r="266">
          <cell r="G266" t="str">
            <v>是</v>
          </cell>
        </row>
        <row r="267">
          <cell r="G267" t="str">
            <v>是</v>
          </cell>
        </row>
        <row r="268">
          <cell r="G268" t="str">
            <v>是</v>
          </cell>
        </row>
        <row r="269">
          <cell r="G269" t="str">
            <v>是</v>
          </cell>
        </row>
      </sheetData>
      <sheetData sheetId="13">
        <row r="11">
          <cell r="G11" t="str">
            <v>是</v>
          </cell>
        </row>
        <row r="12">
          <cell r="G12" t="str">
            <v>是</v>
          </cell>
        </row>
        <row r="13">
          <cell r="G13" t="str">
            <v>是</v>
          </cell>
        </row>
        <row r="14">
          <cell r="G14" t="str">
            <v>是</v>
          </cell>
        </row>
        <row r="15">
          <cell r="G15" t="str">
            <v>是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否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是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是</v>
          </cell>
        </row>
        <row r="33">
          <cell r="G33" t="str">
            <v>是</v>
          </cell>
        </row>
        <row r="34">
          <cell r="G34" t="str">
            <v>是</v>
          </cell>
        </row>
        <row r="35">
          <cell r="G35" t="str">
            <v>是</v>
          </cell>
        </row>
        <row r="36">
          <cell r="G36" t="str">
            <v>是</v>
          </cell>
        </row>
        <row r="37">
          <cell r="G37" t="str">
            <v>是</v>
          </cell>
        </row>
        <row r="38">
          <cell r="G38" t="str">
            <v>是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是</v>
          </cell>
        </row>
        <row r="43">
          <cell r="G43" t="str">
            <v>是</v>
          </cell>
        </row>
        <row r="44">
          <cell r="G44" t="str">
            <v>是</v>
          </cell>
        </row>
        <row r="45">
          <cell r="G45" t="str">
            <v>是</v>
          </cell>
        </row>
        <row r="46">
          <cell r="G46" t="str">
            <v>是</v>
          </cell>
        </row>
        <row r="47">
          <cell r="G47" t="str">
            <v>是</v>
          </cell>
        </row>
        <row r="48">
          <cell r="G48" t="str">
            <v>是</v>
          </cell>
        </row>
        <row r="49">
          <cell r="G49" t="str">
            <v>是</v>
          </cell>
        </row>
        <row r="50">
          <cell r="G50" t="str">
            <v>是</v>
          </cell>
        </row>
        <row r="51">
          <cell r="G51" t="str">
            <v>是</v>
          </cell>
        </row>
        <row r="52">
          <cell r="G52" t="str">
            <v>是</v>
          </cell>
        </row>
        <row r="53">
          <cell r="G53" t="str">
            <v>是</v>
          </cell>
        </row>
        <row r="54">
          <cell r="G54" t="str">
            <v>是</v>
          </cell>
        </row>
        <row r="55">
          <cell r="G55" t="str">
            <v>是</v>
          </cell>
        </row>
        <row r="56">
          <cell r="G56" t="str">
            <v>是</v>
          </cell>
        </row>
        <row r="57">
          <cell r="G57" t="str">
            <v>是</v>
          </cell>
        </row>
        <row r="58">
          <cell r="G58" t="str">
            <v>是</v>
          </cell>
        </row>
        <row r="59">
          <cell r="G59" t="str">
            <v>否</v>
          </cell>
        </row>
        <row r="60">
          <cell r="G60" t="str">
            <v>否</v>
          </cell>
        </row>
        <row r="61">
          <cell r="G61" t="str">
            <v>是</v>
          </cell>
        </row>
        <row r="62">
          <cell r="G62" t="str">
            <v>是</v>
          </cell>
        </row>
        <row r="63">
          <cell r="G63" t="str">
            <v>是</v>
          </cell>
        </row>
        <row r="64">
          <cell r="G64" t="str">
            <v>是</v>
          </cell>
        </row>
        <row r="65">
          <cell r="G65" t="str">
            <v>是</v>
          </cell>
        </row>
        <row r="66">
          <cell r="G66" t="str">
            <v>是</v>
          </cell>
        </row>
        <row r="67">
          <cell r="G67" t="str">
            <v>是</v>
          </cell>
        </row>
        <row r="68">
          <cell r="G68" t="str">
            <v>是</v>
          </cell>
        </row>
        <row r="69">
          <cell r="G69" t="str">
            <v>是</v>
          </cell>
        </row>
        <row r="70">
          <cell r="G70" t="str">
            <v>是</v>
          </cell>
        </row>
        <row r="71">
          <cell r="G71" t="str">
            <v>是</v>
          </cell>
        </row>
        <row r="72">
          <cell r="G72" t="str">
            <v>否</v>
          </cell>
        </row>
        <row r="73">
          <cell r="G73" t="str">
            <v>是</v>
          </cell>
        </row>
        <row r="74">
          <cell r="G74" t="str">
            <v>是</v>
          </cell>
        </row>
        <row r="75">
          <cell r="G75" t="str">
            <v>是</v>
          </cell>
        </row>
        <row r="76">
          <cell r="G76" t="str">
            <v>是</v>
          </cell>
        </row>
        <row r="77">
          <cell r="G77" t="str">
            <v>是</v>
          </cell>
        </row>
        <row r="78">
          <cell r="G78" t="str">
            <v>是</v>
          </cell>
        </row>
        <row r="79">
          <cell r="G79" t="str">
            <v>是</v>
          </cell>
        </row>
      </sheetData>
      <sheetData sheetId="14">
        <row r="11">
          <cell r="G11" t="str">
            <v>是</v>
          </cell>
          <cell r="P11" t="str">
            <v>通过</v>
          </cell>
        </row>
        <row r="12">
          <cell r="G12" t="str">
            <v>是</v>
          </cell>
          <cell r="P12" t="str">
            <v>通过</v>
          </cell>
        </row>
        <row r="13">
          <cell r="G13" t="str">
            <v>否</v>
          </cell>
        </row>
        <row r="14">
          <cell r="G14" t="str">
            <v>是</v>
          </cell>
          <cell r="P14" t="str">
            <v>通过</v>
          </cell>
        </row>
        <row r="15">
          <cell r="G15" t="str">
            <v>否</v>
          </cell>
        </row>
        <row r="16">
          <cell r="G16" t="str">
            <v>是</v>
          </cell>
          <cell r="P16" t="str">
            <v>通过</v>
          </cell>
        </row>
        <row r="17">
          <cell r="G17" t="str">
            <v>否</v>
          </cell>
        </row>
        <row r="18">
          <cell r="G18" t="str">
            <v>是</v>
          </cell>
          <cell r="P18" t="str">
            <v>通过</v>
          </cell>
        </row>
        <row r="19">
          <cell r="G19" t="str">
            <v>是</v>
          </cell>
          <cell r="P19" t="str">
            <v>通过</v>
          </cell>
        </row>
        <row r="20">
          <cell r="G20" t="str">
            <v>是</v>
          </cell>
          <cell r="P20" t="str">
            <v>通过</v>
          </cell>
        </row>
        <row r="21">
          <cell r="G21" t="str">
            <v>是</v>
          </cell>
          <cell r="P21" t="str">
            <v>通过</v>
          </cell>
        </row>
        <row r="22">
          <cell r="G22" t="str">
            <v>是</v>
          </cell>
          <cell r="P22" t="str">
            <v>通过</v>
          </cell>
        </row>
        <row r="23">
          <cell r="G23" t="str">
            <v>是</v>
          </cell>
          <cell r="P23" t="str">
            <v>通过</v>
          </cell>
        </row>
        <row r="24">
          <cell r="G24" t="str">
            <v>是</v>
          </cell>
          <cell r="P24" t="str">
            <v>通过</v>
          </cell>
        </row>
        <row r="25">
          <cell r="G25" t="str">
            <v>否</v>
          </cell>
        </row>
        <row r="26">
          <cell r="G26" t="str">
            <v>否</v>
          </cell>
        </row>
        <row r="27">
          <cell r="G27" t="str">
            <v>否</v>
          </cell>
        </row>
        <row r="28">
          <cell r="G28" t="str">
            <v>否</v>
          </cell>
        </row>
        <row r="29">
          <cell r="G29" t="str">
            <v>否</v>
          </cell>
        </row>
        <row r="30">
          <cell r="G30" t="str">
            <v>是</v>
          </cell>
          <cell r="P30" t="str">
            <v>通过</v>
          </cell>
        </row>
        <row r="31">
          <cell r="G31" t="str">
            <v>否</v>
          </cell>
        </row>
        <row r="32">
          <cell r="G32" t="str">
            <v>否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否</v>
          </cell>
        </row>
        <row r="36">
          <cell r="G36" t="str">
            <v>否</v>
          </cell>
        </row>
        <row r="37">
          <cell r="G37" t="str">
            <v>否</v>
          </cell>
        </row>
        <row r="38">
          <cell r="G38" t="str">
            <v>否</v>
          </cell>
        </row>
        <row r="39">
          <cell r="G39" t="str">
            <v>否</v>
          </cell>
        </row>
        <row r="40">
          <cell r="G40" t="str">
            <v>否</v>
          </cell>
        </row>
        <row r="41">
          <cell r="G41" t="str">
            <v>否</v>
          </cell>
        </row>
        <row r="42">
          <cell r="G42" t="str">
            <v>否</v>
          </cell>
        </row>
        <row r="43">
          <cell r="G43" t="str">
            <v>否</v>
          </cell>
        </row>
        <row r="44">
          <cell r="G44" t="str">
            <v>否</v>
          </cell>
        </row>
        <row r="45">
          <cell r="G45" t="str">
            <v>否</v>
          </cell>
        </row>
        <row r="46">
          <cell r="G46" t="str">
            <v>否</v>
          </cell>
        </row>
        <row r="47">
          <cell r="G47" t="str">
            <v>否</v>
          </cell>
        </row>
        <row r="48">
          <cell r="G48" t="str">
            <v>否</v>
          </cell>
        </row>
        <row r="49">
          <cell r="G49" t="str">
            <v>否</v>
          </cell>
        </row>
        <row r="50">
          <cell r="G50" t="str">
            <v>否</v>
          </cell>
        </row>
        <row r="51">
          <cell r="G51" t="str">
            <v>否</v>
          </cell>
        </row>
        <row r="52">
          <cell r="G52" t="str">
            <v>否</v>
          </cell>
        </row>
        <row r="53">
          <cell r="G53" t="str">
            <v>否</v>
          </cell>
        </row>
        <row r="54">
          <cell r="G54" t="str">
            <v>否</v>
          </cell>
        </row>
        <row r="55">
          <cell r="G55" t="str">
            <v>否</v>
          </cell>
        </row>
        <row r="56">
          <cell r="G56" t="str">
            <v>否</v>
          </cell>
        </row>
        <row r="57">
          <cell r="G57" t="str">
            <v>否</v>
          </cell>
        </row>
        <row r="58">
          <cell r="G58" t="str">
            <v>是</v>
          </cell>
          <cell r="P58" t="str">
            <v>通过</v>
          </cell>
        </row>
        <row r="59">
          <cell r="G59" t="str">
            <v>是</v>
          </cell>
          <cell r="P59" t="str">
            <v>通过</v>
          </cell>
        </row>
        <row r="60">
          <cell r="G60" t="str">
            <v>是</v>
          </cell>
          <cell r="P60" t="str">
            <v>通过</v>
          </cell>
        </row>
        <row r="61">
          <cell r="G61" t="str">
            <v>否</v>
          </cell>
        </row>
        <row r="62">
          <cell r="G62" t="str">
            <v>是</v>
          </cell>
          <cell r="P62" t="str">
            <v>通过</v>
          </cell>
        </row>
        <row r="63">
          <cell r="G63" t="str">
            <v>是</v>
          </cell>
          <cell r="P63" t="str">
            <v>通过</v>
          </cell>
        </row>
        <row r="64">
          <cell r="G64" t="str">
            <v>否</v>
          </cell>
        </row>
        <row r="65">
          <cell r="G65" t="str">
            <v>否</v>
          </cell>
        </row>
        <row r="66">
          <cell r="G66" t="str">
            <v>否</v>
          </cell>
        </row>
        <row r="67">
          <cell r="G67" t="str">
            <v>否</v>
          </cell>
        </row>
        <row r="68">
          <cell r="G68" t="str">
            <v>是</v>
          </cell>
          <cell r="P68" t="str">
            <v>通过</v>
          </cell>
        </row>
        <row r="69">
          <cell r="G69" t="str">
            <v>是</v>
          </cell>
          <cell r="P69" t="str">
            <v>通过</v>
          </cell>
        </row>
        <row r="70">
          <cell r="G70" t="str">
            <v>是</v>
          </cell>
          <cell r="P70" t="str">
            <v>通过</v>
          </cell>
        </row>
        <row r="71">
          <cell r="G71" t="str">
            <v>是</v>
          </cell>
          <cell r="P71" t="str">
            <v>通过</v>
          </cell>
        </row>
        <row r="72">
          <cell r="G72" t="str">
            <v>是</v>
          </cell>
          <cell r="P72" t="str">
            <v>通过</v>
          </cell>
        </row>
        <row r="73">
          <cell r="G73" t="str">
            <v>是</v>
          </cell>
          <cell r="P73" t="str">
            <v>通过</v>
          </cell>
        </row>
        <row r="74">
          <cell r="G74" t="str">
            <v>是</v>
          </cell>
          <cell r="P74" t="str">
            <v>通过</v>
          </cell>
        </row>
        <row r="75">
          <cell r="G75" t="str">
            <v>是</v>
          </cell>
          <cell r="P75" t="str">
            <v>通过</v>
          </cell>
        </row>
        <row r="76">
          <cell r="G76" t="str">
            <v>是</v>
          </cell>
          <cell r="P76" t="str">
            <v>通过</v>
          </cell>
        </row>
        <row r="77">
          <cell r="G77" t="str">
            <v>是</v>
          </cell>
          <cell r="P77" t="str">
            <v>通过</v>
          </cell>
        </row>
      </sheetData>
      <sheetData sheetId="15">
        <row r="11">
          <cell r="G11" t="str">
            <v>是</v>
          </cell>
          <cell r="P11" t="str">
            <v>通过</v>
          </cell>
        </row>
        <row r="12">
          <cell r="G12" t="str">
            <v>是</v>
          </cell>
          <cell r="P12" t="str">
            <v>通过</v>
          </cell>
        </row>
        <row r="13">
          <cell r="G13" t="str">
            <v>否</v>
          </cell>
        </row>
        <row r="14">
          <cell r="G14" t="str">
            <v>是</v>
          </cell>
          <cell r="P14" t="str">
            <v>通过</v>
          </cell>
        </row>
        <row r="15">
          <cell r="G15" t="str">
            <v>是</v>
          </cell>
          <cell r="P15" t="str">
            <v>通过</v>
          </cell>
        </row>
        <row r="16">
          <cell r="G16" t="str">
            <v>是</v>
          </cell>
          <cell r="P16" t="str">
            <v>通过</v>
          </cell>
        </row>
        <row r="17">
          <cell r="G17" t="str">
            <v>是</v>
          </cell>
          <cell r="P17" t="str">
            <v>通过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否</v>
          </cell>
        </row>
        <row r="22">
          <cell r="G22" t="str">
            <v>是</v>
          </cell>
          <cell r="P22" t="str">
            <v>通过</v>
          </cell>
        </row>
        <row r="23">
          <cell r="G23" t="str">
            <v>是</v>
          </cell>
          <cell r="P23" t="str">
            <v>通过</v>
          </cell>
        </row>
        <row r="24">
          <cell r="G24" t="str">
            <v>否</v>
          </cell>
        </row>
        <row r="25">
          <cell r="G25" t="str">
            <v>否</v>
          </cell>
        </row>
        <row r="26">
          <cell r="G26" t="str">
            <v>是</v>
          </cell>
          <cell r="P26" t="str">
            <v>通过</v>
          </cell>
        </row>
        <row r="27">
          <cell r="G27" t="str">
            <v>是</v>
          </cell>
          <cell r="P27" t="str">
            <v>通过</v>
          </cell>
        </row>
        <row r="28">
          <cell r="G28" t="str">
            <v>是</v>
          </cell>
          <cell r="P28" t="str">
            <v>通过</v>
          </cell>
        </row>
        <row r="29">
          <cell r="G29" t="str">
            <v>是</v>
          </cell>
          <cell r="P29" t="str">
            <v>通过</v>
          </cell>
        </row>
        <row r="30">
          <cell r="G30" t="str">
            <v>是</v>
          </cell>
          <cell r="P30" t="str">
            <v>通过</v>
          </cell>
        </row>
        <row r="32">
          <cell r="G32" t="str">
            <v>是</v>
          </cell>
          <cell r="P32" t="str">
            <v>通过</v>
          </cell>
        </row>
        <row r="33">
          <cell r="G33" t="str">
            <v>否</v>
          </cell>
        </row>
        <row r="34">
          <cell r="G34" t="str">
            <v>是</v>
          </cell>
          <cell r="P34" t="str">
            <v>通过</v>
          </cell>
        </row>
        <row r="35">
          <cell r="G35" t="str">
            <v>是</v>
          </cell>
          <cell r="P35" t="str">
            <v>通过</v>
          </cell>
        </row>
        <row r="36">
          <cell r="G36" t="str">
            <v>否</v>
          </cell>
        </row>
        <row r="37">
          <cell r="G37" t="str">
            <v>是</v>
          </cell>
          <cell r="P37" t="str">
            <v>通过</v>
          </cell>
        </row>
        <row r="38">
          <cell r="G38" t="str">
            <v>是</v>
          </cell>
          <cell r="P38" t="str">
            <v>通过</v>
          </cell>
        </row>
        <row r="39">
          <cell r="G39" t="str">
            <v>是</v>
          </cell>
          <cell r="P39" t="str">
            <v>通过</v>
          </cell>
        </row>
        <row r="40">
          <cell r="G40" t="str">
            <v>是</v>
          </cell>
          <cell r="P40" t="str">
            <v>通过</v>
          </cell>
        </row>
        <row r="41">
          <cell r="G41" t="str">
            <v>是</v>
          </cell>
          <cell r="P41" t="str">
            <v>通过</v>
          </cell>
        </row>
        <row r="42">
          <cell r="G42" t="str">
            <v>否</v>
          </cell>
        </row>
        <row r="43">
          <cell r="G43" t="str">
            <v>否</v>
          </cell>
        </row>
        <row r="44">
          <cell r="G44" t="str">
            <v>否</v>
          </cell>
        </row>
        <row r="45">
          <cell r="G45" t="str">
            <v>是</v>
          </cell>
          <cell r="P45" t="str">
            <v>通过</v>
          </cell>
        </row>
        <row r="46">
          <cell r="G46" t="str">
            <v>是</v>
          </cell>
          <cell r="P46" t="str">
            <v>通过</v>
          </cell>
        </row>
        <row r="47">
          <cell r="G47" t="str">
            <v>是</v>
          </cell>
          <cell r="P47" t="str">
            <v>通过</v>
          </cell>
        </row>
        <row r="48">
          <cell r="G48" t="str">
            <v>是</v>
          </cell>
          <cell r="P48" t="str">
            <v>通过</v>
          </cell>
        </row>
        <row r="49">
          <cell r="G49" t="str">
            <v>否</v>
          </cell>
        </row>
        <row r="50">
          <cell r="G50" t="str">
            <v>否</v>
          </cell>
        </row>
        <row r="51">
          <cell r="G51" t="str">
            <v>是</v>
          </cell>
          <cell r="P51" t="str">
            <v>通过</v>
          </cell>
        </row>
        <row r="52">
          <cell r="G52" t="str">
            <v>是</v>
          </cell>
          <cell r="P52" t="str">
            <v>通过</v>
          </cell>
        </row>
        <row r="53">
          <cell r="G53" t="str">
            <v>是</v>
          </cell>
          <cell r="P53" t="str">
            <v>通过</v>
          </cell>
        </row>
        <row r="54">
          <cell r="G54" t="str">
            <v>是</v>
          </cell>
          <cell r="P54" t="str">
            <v>通过</v>
          </cell>
        </row>
        <row r="55">
          <cell r="G55" t="str">
            <v>是</v>
          </cell>
          <cell r="P55" t="str">
            <v>通过</v>
          </cell>
        </row>
        <row r="56">
          <cell r="G56" t="str">
            <v>否</v>
          </cell>
        </row>
        <row r="57">
          <cell r="G57" t="str">
            <v>否</v>
          </cell>
        </row>
        <row r="58">
          <cell r="G58" t="str">
            <v>否</v>
          </cell>
        </row>
        <row r="59">
          <cell r="G59" t="str">
            <v>否</v>
          </cell>
        </row>
        <row r="60">
          <cell r="G60" t="str">
            <v>是</v>
          </cell>
          <cell r="P60" t="str">
            <v>通过</v>
          </cell>
        </row>
        <row r="61">
          <cell r="G61" t="str">
            <v>否</v>
          </cell>
        </row>
        <row r="62">
          <cell r="G62" t="str">
            <v>否</v>
          </cell>
        </row>
        <row r="63">
          <cell r="G63" t="str">
            <v>否</v>
          </cell>
        </row>
        <row r="64">
          <cell r="G64" t="str">
            <v>否</v>
          </cell>
        </row>
        <row r="65">
          <cell r="G65" t="str">
            <v>是</v>
          </cell>
          <cell r="P65" t="str">
            <v>通过</v>
          </cell>
        </row>
      </sheetData>
      <sheetData sheetId="16">
        <row r="11">
          <cell r="G11" t="str">
            <v>否</v>
          </cell>
        </row>
        <row r="12">
          <cell r="G12" t="str">
            <v>是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是</v>
          </cell>
        </row>
        <row r="27">
          <cell r="G27" t="str">
            <v>否</v>
          </cell>
        </row>
        <row r="28">
          <cell r="G28" t="str">
            <v>否</v>
          </cell>
        </row>
        <row r="29">
          <cell r="G29" t="str">
            <v>否</v>
          </cell>
        </row>
        <row r="30">
          <cell r="G30" t="str">
            <v>否</v>
          </cell>
        </row>
        <row r="31">
          <cell r="G31" t="str">
            <v>否</v>
          </cell>
        </row>
        <row r="32">
          <cell r="G32" t="str">
            <v>否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否</v>
          </cell>
        </row>
        <row r="36">
          <cell r="G36" t="str">
            <v>否</v>
          </cell>
        </row>
        <row r="37">
          <cell r="G37" t="str">
            <v>否</v>
          </cell>
        </row>
        <row r="38">
          <cell r="G38" t="str">
            <v>否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否</v>
          </cell>
        </row>
        <row r="43">
          <cell r="G43" t="str">
            <v>是</v>
          </cell>
        </row>
        <row r="44">
          <cell r="G44" t="str">
            <v>是</v>
          </cell>
        </row>
        <row r="45">
          <cell r="G45" t="str">
            <v>是</v>
          </cell>
        </row>
        <row r="46">
          <cell r="G46" t="str">
            <v>否</v>
          </cell>
        </row>
        <row r="47">
          <cell r="G47" t="str">
            <v>是</v>
          </cell>
        </row>
        <row r="48">
          <cell r="G48" t="str">
            <v>否</v>
          </cell>
        </row>
        <row r="49">
          <cell r="G49" t="str">
            <v>否</v>
          </cell>
        </row>
        <row r="50">
          <cell r="G50" t="str">
            <v>否</v>
          </cell>
        </row>
        <row r="51">
          <cell r="G51" t="str">
            <v>否</v>
          </cell>
        </row>
        <row r="52">
          <cell r="G52" t="str">
            <v>否</v>
          </cell>
        </row>
        <row r="53">
          <cell r="G53" t="str">
            <v>否</v>
          </cell>
        </row>
        <row r="54">
          <cell r="G54" t="str">
            <v>否</v>
          </cell>
        </row>
        <row r="55">
          <cell r="G55" t="str">
            <v>否</v>
          </cell>
        </row>
        <row r="56">
          <cell r="G56" t="str">
            <v>否</v>
          </cell>
        </row>
        <row r="57">
          <cell r="G57" t="str">
            <v>否</v>
          </cell>
        </row>
        <row r="58">
          <cell r="G58" t="str">
            <v>否</v>
          </cell>
        </row>
        <row r="59">
          <cell r="G59" t="str">
            <v>是</v>
          </cell>
        </row>
        <row r="60">
          <cell r="G60" t="str">
            <v>是</v>
          </cell>
        </row>
        <row r="61">
          <cell r="G61" t="str">
            <v>是</v>
          </cell>
        </row>
        <row r="62">
          <cell r="G62" t="str">
            <v>是</v>
          </cell>
        </row>
        <row r="63">
          <cell r="G63" t="str">
            <v>是</v>
          </cell>
        </row>
        <row r="64">
          <cell r="G64" t="str">
            <v>是</v>
          </cell>
        </row>
        <row r="65">
          <cell r="G65" t="str">
            <v>是</v>
          </cell>
        </row>
        <row r="66">
          <cell r="G66" t="str">
            <v>是</v>
          </cell>
        </row>
        <row r="67">
          <cell r="G67" t="str">
            <v>是</v>
          </cell>
        </row>
        <row r="68">
          <cell r="G68" t="str">
            <v>是</v>
          </cell>
        </row>
        <row r="69">
          <cell r="G69" t="str">
            <v>是</v>
          </cell>
        </row>
        <row r="70">
          <cell r="G70" t="str">
            <v>是</v>
          </cell>
        </row>
        <row r="71">
          <cell r="G71" t="str">
            <v>是</v>
          </cell>
        </row>
        <row r="72">
          <cell r="G72" t="str">
            <v>是</v>
          </cell>
        </row>
        <row r="73">
          <cell r="G73" t="str">
            <v>是</v>
          </cell>
        </row>
        <row r="74">
          <cell r="G74" t="str">
            <v>是</v>
          </cell>
        </row>
        <row r="75">
          <cell r="G75" t="str">
            <v>是</v>
          </cell>
        </row>
        <row r="76">
          <cell r="G76" t="str">
            <v>是</v>
          </cell>
        </row>
        <row r="77">
          <cell r="G77" t="str">
            <v>是</v>
          </cell>
        </row>
        <row r="78">
          <cell r="G78" t="str">
            <v>是</v>
          </cell>
        </row>
        <row r="79">
          <cell r="G79" t="str">
            <v>是</v>
          </cell>
        </row>
        <row r="80">
          <cell r="G80" t="str">
            <v>是</v>
          </cell>
        </row>
        <row r="81">
          <cell r="G81" t="str">
            <v>是</v>
          </cell>
        </row>
        <row r="82">
          <cell r="G82" t="str">
            <v>是</v>
          </cell>
        </row>
        <row r="83">
          <cell r="G83" t="str">
            <v>是</v>
          </cell>
        </row>
        <row r="84">
          <cell r="G84" t="str">
            <v>是</v>
          </cell>
        </row>
        <row r="85">
          <cell r="G85" t="str">
            <v>是</v>
          </cell>
        </row>
        <row r="86">
          <cell r="G86" t="str">
            <v>是</v>
          </cell>
        </row>
        <row r="87">
          <cell r="G87" t="str">
            <v>是</v>
          </cell>
        </row>
        <row r="88">
          <cell r="G88" t="str">
            <v>是</v>
          </cell>
        </row>
        <row r="89">
          <cell r="G89" t="str">
            <v>是</v>
          </cell>
        </row>
        <row r="90">
          <cell r="G90" t="str">
            <v>是</v>
          </cell>
        </row>
        <row r="91">
          <cell r="G91" t="str">
            <v>是</v>
          </cell>
        </row>
        <row r="92">
          <cell r="G92" t="str">
            <v>是</v>
          </cell>
        </row>
        <row r="93">
          <cell r="G93" t="str">
            <v>是</v>
          </cell>
        </row>
        <row r="94">
          <cell r="G94" t="str">
            <v>是</v>
          </cell>
        </row>
      </sheetData>
      <sheetData sheetId="17">
        <row r="11">
          <cell r="G11" t="str">
            <v>是</v>
          </cell>
          <cell r="P11" t="str">
            <v>通过</v>
          </cell>
        </row>
        <row r="12">
          <cell r="G12" t="str">
            <v>是</v>
          </cell>
          <cell r="P12" t="str">
            <v>通过</v>
          </cell>
        </row>
        <row r="13">
          <cell r="G13" t="str">
            <v>是</v>
          </cell>
          <cell r="P13" t="str">
            <v>通过</v>
          </cell>
        </row>
        <row r="14">
          <cell r="G14" t="str">
            <v>是</v>
          </cell>
          <cell r="P14" t="str">
            <v>通过</v>
          </cell>
        </row>
        <row r="15">
          <cell r="G15" t="str">
            <v>是</v>
          </cell>
          <cell r="P15" t="str">
            <v>通过</v>
          </cell>
        </row>
        <row r="16">
          <cell r="G16" t="str">
            <v>否</v>
          </cell>
          <cell r="P16" t="str">
            <v>未执行</v>
          </cell>
        </row>
        <row r="17">
          <cell r="G17" t="str">
            <v>否</v>
          </cell>
          <cell r="P17" t="str">
            <v>未执行</v>
          </cell>
        </row>
        <row r="18">
          <cell r="G18" t="str">
            <v>是</v>
          </cell>
          <cell r="P18" t="str">
            <v>通过</v>
          </cell>
        </row>
        <row r="19">
          <cell r="G19" t="str">
            <v>否</v>
          </cell>
          <cell r="P19" t="str">
            <v>未执行</v>
          </cell>
        </row>
        <row r="20">
          <cell r="G20" t="str">
            <v>否</v>
          </cell>
          <cell r="P20" t="str">
            <v>未执行</v>
          </cell>
        </row>
        <row r="21">
          <cell r="G21" t="str">
            <v>否</v>
          </cell>
          <cell r="P21" t="str">
            <v>未执行</v>
          </cell>
        </row>
        <row r="22">
          <cell r="G22" t="str">
            <v>是</v>
          </cell>
          <cell r="P22" t="str">
            <v>通过</v>
          </cell>
        </row>
        <row r="23">
          <cell r="G23" t="str">
            <v>否</v>
          </cell>
          <cell r="P23" t="str">
            <v>未执行</v>
          </cell>
        </row>
        <row r="24">
          <cell r="G24" t="str">
            <v>否</v>
          </cell>
          <cell r="P24" t="str">
            <v>未执行</v>
          </cell>
        </row>
        <row r="25">
          <cell r="G25" t="str">
            <v>否</v>
          </cell>
          <cell r="P25" t="str">
            <v>未执行</v>
          </cell>
        </row>
        <row r="26">
          <cell r="G26" t="str">
            <v>是</v>
          </cell>
          <cell r="P26" t="str">
            <v>通过</v>
          </cell>
        </row>
        <row r="27">
          <cell r="G27" t="str">
            <v>是</v>
          </cell>
          <cell r="P27" t="str">
            <v>通过</v>
          </cell>
        </row>
        <row r="28">
          <cell r="G28" t="str">
            <v>否</v>
          </cell>
          <cell r="P28" t="str">
            <v>未执行</v>
          </cell>
        </row>
        <row r="29">
          <cell r="G29" t="str">
            <v>否</v>
          </cell>
          <cell r="P29" t="str">
            <v>未执行</v>
          </cell>
        </row>
        <row r="30">
          <cell r="G30" t="str">
            <v>是</v>
          </cell>
          <cell r="P30" t="str">
            <v>通过</v>
          </cell>
        </row>
        <row r="31">
          <cell r="G31" t="str">
            <v>是</v>
          </cell>
          <cell r="P31" t="str">
            <v>通过</v>
          </cell>
        </row>
        <row r="32">
          <cell r="G32" t="str">
            <v>否</v>
          </cell>
          <cell r="P32" t="str">
            <v>未执行</v>
          </cell>
        </row>
        <row r="33">
          <cell r="G33" t="str">
            <v>否</v>
          </cell>
          <cell r="P33" t="str">
            <v>未执行</v>
          </cell>
        </row>
        <row r="34">
          <cell r="G34" t="str">
            <v>否</v>
          </cell>
          <cell r="P34" t="str">
            <v>未执行</v>
          </cell>
        </row>
        <row r="35">
          <cell r="G35" t="str">
            <v>否</v>
          </cell>
          <cell r="P35" t="str">
            <v>未执行</v>
          </cell>
        </row>
        <row r="36">
          <cell r="G36" t="str">
            <v>否</v>
          </cell>
          <cell r="P36" t="str">
            <v>未执行</v>
          </cell>
        </row>
        <row r="37">
          <cell r="G37" t="str">
            <v>否</v>
          </cell>
          <cell r="P37" t="str">
            <v>未执行</v>
          </cell>
        </row>
        <row r="38">
          <cell r="G38" t="str">
            <v>否</v>
          </cell>
          <cell r="P38" t="str">
            <v>未执行</v>
          </cell>
        </row>
        <row r="39">
          <cell r="G39" t="str">
            <v>否</v>
          </cell>
          <cell r="P39" t="str">
            <v>未执行</v>
          </cell>
        </row>
        <row r="40">
          <cell r="G40" t="str">
            <v>否</v>
          </cell>
          <cell r="P40" t="str">
            <v>未执行</v>
          </cell>
        </row>
        <row r="41">
          <cell r="G41" t="str">
            <v>否</v>
          </cell>
          <cell r="P41" t="str">
            <v>未执行</v>
          </cell>
        </row>
        <row r="42">
          <cell r="G42" t="str">
            <v>是</v>
          </cell>
          <cell r="P42" t="str">
            <v>通过</v>
          </cell>
        </row>
        <row r="43">
          <cell r="G43" t="str">
            <v>是</v>
          </cell>
          <cell r="P43" t="str">
            <v>通过</v>
          </cell>
        </row>
        <row r="44">
          <cell r="G44" t="str">
            <v>是</v>
          </cell>
          <cell r="P44" t="str">
            <v>通过</v>
          </cell>
        </row>
        <row r="45">
          <cell r="G45" t="str">
            <v>是</v>
          </cell>
          <cell r="P45" t="str">
            <v>通过</v>
          </cell>
        </row>
        <row r="46">
          <cell r="G46" t="str">
            <v>否</v>
          </cell>
          <cell r="P46" t="str">
            <v>未执行</v>
          </cell>
        </row>
        <row r="47">
          <cell r="G47" t="str">
            <v>是</v>
          </cell>
          <cell r="P47" t="str">
            <v>通过</v>
          </cell>
        </row>
        <row r="48">
          <cell r="G48" t="str">
            <v>是</v>
          </cell>
          <cell r="P48" t="str">
            <v>通过</v>
          </cell>
        </row>
        <row r="49">
          <cell r="G49" t="str">
            <v>是</v>
          </cell>
          <cell r="P49" t="str">
            <v>通过</v>
          </cell>
        </row>
        <row r="50">
          <cell r="G50" t="str">
            <v>是</v>
          </cell>
          <cell r="P50" t="str">
            <v>无效</v>
          </cell>
        </row>
        <row r="51">
          <cell r="G51" t="str">
            <v>是</v>
          </cell>
          <cell r="P51" t="str">
            <v>无效</v>
          </cell>
        </row>
        <row r="52">
          <cell r="G52" t="str">
            <v>是</v>
          </cell>
          <cell r="P52" t="str">
            <v>通过</v>
          </cell>
        </row>
        <row r="53">
          <cell r="G53" t="str">
            <v>是</v>
          </cell>
          <cell r="P53" t="str">
            <v>通过</v>
          </cell>
        </row>
        <row r="54">
          <cell r="G54" t="str">
            <v>是</v>
          </cell>
          <cell r="P54" t="str">
            <v>通过</v>
          </cell>
        </row>
        <row r="55">
          <cell r="G55" t="str">
            <v>否</v>
          </cell>
          <cell r="P55" t="str">
            <v>未执行</v>
          </cell>
        </row>
        <row r="56">
          <cell r="G56" t="str">
            <v>否</v>
          </cell>
          <cell r="P56" t="str">
            <v>未执行</v>
          </cell>
        </row>
        <row r="57">
          <cell r="G57" t="str">
            <v>否</v>
          </cell>
          <cell r="P57" t="str">
            <v>未执行</v>
          </cell>
        </row>
        <row r="58">
          <cell r="G58" t="str">
            <v>否</v>
          </cell>
          <cell r="P58" t="str">
            <v>未执行</v>
          </cell>
        </row>
        <row r="59">
          <cell r="G59" t="str">
            <v>否</v>
          </cell>
          <cell r="P59" t="str">
            <v>未执行</v>
          </cell>
        </row>
        <row r="60">
          <cell r="G60" t="str">
            <v>是</v>
          </cell>
          <cell r="P60" t="str">
            <v>无效</v>
          </cell>
        </row>
        <row r="61">
          <cell r="G61" t="str">
            <v>是</v>
          </cell>
          <cell r="P61" t="str">
            <v>无效</v>
          </cell>
        </row>
        <row r="62">
          <cell r="G62" t="str">
            <v>是</v>
          </cell>
          <cell r="P62" t="str">
            <v>无效</v>
          </cell>
        </row>
        <row r="63">
          <cell r="G63" t="str">
            <v>否</v>
          </cell>
          <cell r="P63" t="str">
            <v>未执行</v>
          </cell>
        </row>
        <row r="64">
          <cell r="G64" t="str">
            <v>否</v>
          </cell>
          <cell r="P64" t="str">
            <v>未执行</v>
          </cell>
        </row>
        <row r="65">
          <cell r="G65" t="str">
            <v>是</v>
          </cell>
          <cell r="P65" t="str">
            <v>通过</v>
          </cell>
        </row>
        <row r="66">
          <cell r="G66" t="str">
            <v>是</v>
          </cell>
          <cell r="P66" t="str">
            <v>通过</v>
          </cell>
        </row>
        <row r="67">
          <cell r="G67" t="str">
            <v>否</v>
          </cell>
          <cell r="P67" t="str">
            <v>未执行</v>
          </cell>
        </row>
        <row r="68">
          <cell r="G68" t="str">
            <v>否</v>
          </cell>
          <cell r="P68" t="str">
            <v>未执行</v>
          </cell>
        </row>
        <row r="69">
          <cell r="G69" t="str">
            <v>否</v>
          </cell>
          <cell r="P69" t="str">
            <v>未执行</v>
          </cell>
        </row>
        <row r="70">
          <cell r="G70" t="str">
            <v>否</v>
          </cell>
          <cell r="P70" t="str">
            <v>未执行</v>
          </cell>
        </row>
        <row r="71">
          <cell r="G71" t="str">
            <v>否</v>
          </cell>
          <cell r="P71" t="str">
            <v>未执行</v>
          </cell>
        </row>
        <row r="72">
          <cell r="G72" t="str">
            <v>否</v>
          </cell>
          <cell r="P72" t="str">
            <v>未执行</v>
          </cell>
        </row>
        <row r="73">
          <cell r="G73" t="str">
            <v>否</v>
          </cell>
          <cell r="P73" t="str">
            <v>未执行</v>
          </cell>
        </row>
        <row r="74">
          <cell r="G74" t="str">
            <v>否</v>
          </cell>
          <cell r="P74" t="str">
            <v>未执行</v>
          </cell>
        </row>
        <row r="75">
          <cell r="G75" t="str">
            <v>是</v>
          </cell>
          <cell r="P75" t="str">
            <v>通过</v>
          </cell>
        </row>
        <row r="76">
          <cell r="G76" t="str">
            <v>是</v>
          </cell>
          <cell r="P76" t="str">
            <v>通过</v>
          </cell>
        </row>
        <row r="77">
          <cell r="G77" t="str">
            <v>是</v>
          </cell>
          <cell r="P77" t="str">
            <v>失败</v>
          </cell>
        </row>
      </sheetData>
      <sheetData sheetId="18">
        <row r="11">
          <cell r="G11" t="str">
            <v>是</v>
          </cell>
          <cell r="P11" t="str">
            <v>未执行</v>
          </cell>
        </row>
        <row r="12">
          <cell r="G12" t="str">
            <v>否</v>
          </cell>
        </row>
        <row r="13">
          <cell r="G13" t="str">
            <v>是</v>
          </cell>
        </row>
        <row r="14">
          <cell r="G14" t="str">
            <v>是</v>
          </cell>
        </row>
        <row r="15">
          <cell r="G15" t="str">
            <v>是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是</v>
          </cell>
        </row>
        <row r="24">
          <cell r="G24" t="str">
            <v>否</v>
          </cell>
        </row>
        <row r="25">
          <cell r="G25" t="str">
            <v>否</v>
          </cell>
        </row>
        <row r="26">
          <cell r="G26" t="str">
            <v>否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是</v>
          </cell>
        </row>
        <row r="32">
          <cell r="G32" t="str">
            <v>是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否</v>
          </cell>
        </row>
        <row r="36">
          <cell r="G36" t="str">
            <v>否</v>
          </cell>
        </row>
        <row r="37">
          <cell r="G37" t="str">
            <v>否</v>
          </cell>
        </row>
        <row r="38">
          <cell r="G38" t="str">
            <v>否</v>
          </cell>
        </row>
        <row r="39">
          <cell r="G39" t="str">
            <v>是</v>
          </cell>
        </row>
        <row r="40">
          <cell r="G40" t="str">
            <v>否</v>
          </cell>
        </row>
        <row r="41">
          <cell r="G41" t="str">
            <v>否</v>
          </cell>
        </row>
        <row r="42">
          <cell r="G42" t="str">
            <v>否</v>
          </cell>
        </row>
        <row r="43">
          <cell r="G43" t="str">
            <v>否</v>
          </cell>
        </row>
        <row r="44">
          <cell r="G44" t="str">
            <v>是</v>
          </cell>
        </row>
        <row r="45">
          <cell r="G45" t="str">
            <v>否</v>
          </cell>
        </row>
        <row r="46">
          <cell r="G46" t="str">
            <v>否</v>
          </cell>
        </row>
        <row r="47">
          <cell r="G47" t="str">
            <v>否</v>
          </cell>
        </row>
        <row r="48">
          <cell r="G48" t="str">
            <v>是</v>
          </cell>
        </row>
        <row r="49">
          <cell r="G49" t="str">
            <v>否</v>
          </cell>
        </row>
        <row r="50">
          <cell r="G50" t="str">
            <v>否</v>
          </cell>
        </row>
        <row r="51">
          <cell r="G51" t="str">
            <v>否</v>
          </cell>
        </row>
        <row r="52">
          <cell r="G52" t="str">
            <v>是</v>
          </cell>
        </row>
        <row r="53">
          <cell r="G53" t="str">
            <v>是</v>
          </cell>
        </row>
        <row r="54">
          <cell r="G54" t="str">
            <v>否</v>
          </cell>
        </row>
        <row r="55">
          <cell r="G55" t="str">
            <v>是</v>
          </cell>
        </row>
        <row r="56">
          <cell r="G56" t="str">
            <v>否</v>
          </cell>
        </row>
        <row r="57">
          <cell r="G57" t="str">
            <v>否</v>
          </cell>
        </row>
        <row r="58">
          <cell r="G58" t="str">
            <v>否</v>
          </cell>
        </row>
        <row r="59">
          <cell r="G59" t="str">
            <v>是</v>
          </cell>
        </row>
        <row r="60">
          <cell r="G60" t="str">
            <v>是</v>
          </cell>
        </row>
        <row r="61">
          <cell r="G61" t="str">
            <v>否</v>
          </cell>
        </row>
        <row r="62">
          <cell r="G62" t="str">
            <v>是</v>
          </cell>
        </row>
        <row r="63">
          <cell r="G63" t="str">
            <v>否</v>
          </cell>
        </row>
        <row r="64">
          <cell r="G64" t="str">
            <v>否</v>
          </cell>
        </row>
        <row r="65">
          <cell r="G65" t="str">
            <v>是</v>
          </cell>
        </row>
        <row r="66">
          <cell r="G66" t="str">
            <v>是</v>
          </cell>
        </row>
        <row r="67">
          <cell r="G67" t="str">
            <v>是</v>
          </cell>
        </row>
        <row r="68">
          <cell r="G68" t="str">
            <v>是</v>
          </cell>
        </row>
        <row r="69">
          <cell r="G69" t="str">
            <v>是</v>
          </cell>
        </row>
        <row r="70">
          <cell r="G70" t="str">
            <v>否</v>
          </cell>
        </row>
        <row r="71">
          <cell r="G71" t="str">
            <v>否</v>
          </cell>
        </row>
        <row r="72">
          <cell r="G72" t="str">
            <v>否</v>
          </cell>
        </row>
        <row r="73">
          <cell r="G73" t="str">
            <v>否</v>
          </cell>
        </row>
        <row r="74">
          <cell r="G74" t="str">
            <v>否</v>
          </cell>
        </row>
        <row r="75">
          <cell r="G75" t="str">
            <v>否</v>
          </cell>
        </row>
        <row r="76">
          <cell r="G76" t="str">
            <v>否</v>
          </cell>
        </row>
        <row r="77">
          <cell r="G77" t="str">
            <v>否</v>
          </cell>
        </row>
        <row r="78">
          <cell r="G78" t="str">
            <v>否</v>
          </cell>
        </row>
        <row r="79">
          <cell r="G79" t="str">
            <v>是</v>
          </cell>
        </row>
        <row r="80">
          <cell r="G80" t="str">
            <v>是</v>
          </cell>
        </row>
        <row r="81">
          <cell r="G81" t="str">
            <v>是</v>
          </cell>
        </row>
      </sheetData>
      <sheetData sheetId="19">
        <row r="11">
          <cell r="E11" t="str">
            <v>是</v>
          </cell>
          <cell r="G11" t="str">
            <v>1、选择筛选条件点击查询按钮</v>
          </cell>
        </row>
        <row r="12">
          <cell r="E12" t="str">
            <v>是</v>
          </cell>
          <cell r="G12" t="str">
            <v>1、不输入筛选条件直接点击查询按钮</v>
          </cell>
        </row>
        <row r="13">
          <cell r="E13" t="str">
            <v>是</v>
          </cell>
          <cell r="G13" t="str">
            <v>1、筛选条件输入后并查询点击重置按钮</v>
          </cell>
          <cell r="P13" t="str">
            <v>CXJSC-5624</v>
          </cell>
        </row>
        <row r="14">
          <cell r="E14" t="str">
            <v>是</v>
          </cell>
          <cell r="G14" t="str">
            <v>1、点击新增无对账单发票按钮
2、输入发票号、供应商、开票金额、税额、开票时间，币种
3、点击保存/取消按钮
4、查看新增的发票信息</v>
          </cell>
        </row>
        <row r="15">
          <cell r="E15" t="str">
            <v>是</v>
          </cell>
          <cell r="G15" t="str">
            <v>1、弹框显示供应商列表，输入查询条件点击查询</v>
          </cell>
        </row>
        <row r="16">
          <cell r="E16" t="str">
            <v>否</v>
          </cell>
          <cell r="G16" t="str">
            <v>1、弹框显示供应商列表，点击上一页下一页或特定页</v>
          </cell>
        </row>
        <row r="17">
          <cell r="E17" t="str">
            <v>是</v>
          </cell>
          <cell r="G17" t="str">
            <v>1、点击供应商弹框显示供应商列表，选择供应商</v>
          </cell>
        </row>
        <row r="18">
          <cell r="E18" t="str">
            <v>是</v>
          </cell>
          <cell r="G18" t="str">
            <v>1、弹框显示供应商，选择后点击取消按钮</v>
          </cell>
        </row>
        <row r="19">
          <cell r="E19" t="str">
            <v>否</v>
          </cell>
          <cell r="G19" t="str">
            <v>1、新增发票时部分信息不输入点击提交按钮</v>
          </cell>
        </row>
        <row r="20">
          <cell r="E20" t="str">
            <v>否</v>
          </cell>
          <cell r="G20" t="str">
            <v>1、新增发票时部分信息输入不符合要求点击提交按钮</v>
          </cell>
        </row>
        <row r="21">
          <cell r="E21" t="str">
            <v>否</v>
          </cell>
          <cell r="G21" t="str">
            <v>1、新增发票时部分信息采购发票号输入超长点击提交按钮</v>
          </cell>
        </row>
        <row r="22">
          <cell r="E22" t="str">
            <v>否</v>
          </cell>
          <cell r="G22" t="str">
            <v>1、部分字段中输入特殊字符</v>
          </cell>
        </row>
        <row r="23">
          <cell r="E23" t="str">
            <v>是</v>
          </cell>
          <cell r="G23" t="str">
            <v>1、选择一条发票记录点击作废按钮</v>
          </cell>
        </row>
        <row r="24">
          <cell r="E24" t="str">
            <v>否</v>
          </cell>
          <cell r="G24" t="str">
            <v>1、选择多条发票记录点击作废按钮</v>
          </cell>
        </row>
        <row r="25">
          <cell r="E25" t="str">
            <v>是</v>
          </cell>
          <cell r="G25" t="str">
            <v>1、进行采购对账操作并操作成功，查看发票列表</v>
          </cell>
        </row>
        <row r="26">
          <cell r="E26" t="str">
            <v>否</v>
          </cell>
          <cell r="G26" t="str">
            <v>1、查询所有发票，列表显示，点击上一页下一页或具体某页</v>
          </cell>
        </row>
      </sheetData>
      <sheetData sheetId="20">
        <row r="11">
          <cell r="G11" t="str">
            <v>否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否</v>
          </cell>
        </row>
        <row r="26">
          <cell r="G26" t="str">
            <v>是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否</v>
          </cell>
        </row>
      </sheetData>
      <sheetData sheetId="21">
        <row r="11">
          <cell r="G11" t="str">
            <v>是</v>
          </cell>
        </row>
        <row r="12">
          <cell r="G12" t="str">
            <v>否</v>
          </cell>
        </row>
        <row r="13">
          <cell r="G13" t="str">
            <v>是</v>
          </cell>
        </row>
        <row r="14">
          <cell r="G14" t="str">
            <v>是</v>
          </cell>
        </row>
        <row r="15">
          <cell r="G15" t="str">
            <v>否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是</v>
          </cell>
        </row>
        <row r="27">
          <cell r="G27" t="str">
            <v>是</v>
          </cell>
        </row>
        <row r="28">
          <cell r="G28" t="str">
            <v>否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是</v>
          </cell>
        </row>
        <row r="32">
          <cell r="G32" t="str">
            <v>是</v>
          </cell>
        </row>
        <row r="33">
          <cell r="G33" t="str">
            <v>是</v>
          </cell>
        </row>
        <row r="34">
          <cell r="G34" t="str">
            <v>否</v>
          </cell>
        </row>
        <row r="35">
          <cell r="G35" t="str">
            <v>否</v>
          </cell>
        </row>
        <row r="36">
          <cell r="G36" t="str">
            <v>是</v>
          </cell>
        </row>
        <row r="37">
          <cell r="G37" t="str">
            <v>是</v>
          </cell>
        </row>
        <row r="38">
          <cell r="G38" t="str">
            <v>是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是</v>
          </cell>
        </row>
        <row r="43">
          <cell r="G43" t="str">
            <v>否</v>
          </cell>
        </row>
        <row r="44">
          <cell r="G44" t="str">
            <v>否</v>
          </cell>
        </row>
        <row r="45">
          <cell r="G45" t="str">
            <v>是</v>
          </cell>
        </row>
        <row r="46">
          <cell r="G46" t="str">
            <v>是</v>
          </cell>
        </row>
        <row r="47">
          <cell r="G47" t="str">
            <v>否</v>
          </cell>
        </row>
        <row r="48">
          <cell r="G48" t="str">
            <v>是</v>
          </cell>
        </row>
        <row r="49">
          <cell r="G49" t="str">
            <v>是</v>
          </cell>
        </row>
        <row r="50">
          <cell r="G50" t="str">
            <v>是</v>
          </cell>
        </row>
        <row r="51">
          <cell r="G51" t="str">
            <v>是</v>
          </cell>
        </row>
        <row r="52">
          <cell r="G52" t="str">
            <v>是</v>
          </cell>
        </row>
        <row r="53">
          <cell r="G53" t="str">
            <v>是</v>
          </cell>
        </row>
        <row r="54">
          <cell r="G54" t="str">
            <v>是</v>
          </cell>
        </row>
        <row r="55">
          <cell r="G55" t="str">
            <v>是</v>
          </cell>
        </row>
        <row r="56">
          <cell r="G56" t="str">
            <v>是</v>
          </cell>
        </row>
        <row r="57">
          <cell r="G57" t="str">
            <v>否</v>
          </cell>
        </row>
        <row r="58">
          <cell r="G58" t="str">
            <v>是</v>
          </cell>
        </row>
        <row r="59">
          <cell r="G59" t="str">
            <v>是</v>
          </cell>
        </row>
        <row r="60">
          <cell r="G60" t="str">
            <v>否</v>
          </cell>
        </row>
        <row r="61">
          <cell r="G61" t="str">
            <v>否</v>
          </cell>
        </row>
      </sheetData>
      <sheetData sheetId="22">
        <row r="11">
          <cell r="G11" t="str">
            <v>是</v>
          </cell>
          <cell r="P11" t="str">
            <v>通过</v>
          </cell>
        </row>
        <row r="12">
          <cell r="G12" t="str">
            <v>是</v>
          </cell>
          <cell r="P12" t="str">
            <v>通过</v>
          </cell>
        </row>
        <row r="13">
          <cell r="G13" t="str">
            <v>是</v>
          </cell>
          <cell r="P13" t="str">
            <v>通过</v>
          </cell>
        </row>
        <row r="14">
          <cell r="G14" t="str">
            <v>否</v>
          </cell>
          <cell r="P14" t="str">
            <v>通过</v>
          </cell>
        </row>
        <row r="15">
          <cell r="G15" t="str">
            <v>是</v>
          </cell>
          <cell r="P15" t="str">
            <v>通过</v>
          </cell>
        </row>
        <row r="16">
          <cell r="G16" t="str">
            <v>否</v>
          </cell>
          <cell r="P16" t="str">
            <v>通过</v>
          </cell>
        </row>
        <row r="17">
          <cell r="G17" t="str">
            <v>否</v>
          </cell>
          <cell r="P17" t="str">
            <v>通过</v>
          </cell>
        </row>
        <row r="18">
          <cell r="G18" t="str">
            <v>否</v>
          </cell>
          <cell r="P18" t="str">
            <v>通过</v>
          </cell>
        </row>
        <row r="19">
          <cell r="G19" t="str">
            <v>是</v>
          </cell>
          <cell r="P19" t="str">
            <v>通过</v>
          </cell>
        </row>
        <row r="20">
          <cell r="G20" t="str">
            <v>否</v>
          </cell>
          <cell r="P20" t="str">
            <v>通过</v>
          </cell>
        </row>
        <row r="21">
          <cell r="G21" t="str">
            <v>否</v>
          </cell>
          <cell r="P21" t="str">
            <v>通过</v>
          </cell>
        </row>
        <row r="22">
          <cell r="G22" t="str">
            <v>是</v>
          </cell>
          <cell r="P22" t="str">
            <v>失败</v>
          </cell>
        </row>
        <row r="23">
          <cell r="G23" t="str">
            <v>否</v>
          </cell>
          <cell r="P23" t="str">
            <v>通过</v>
          </cell>
        </row>
        <row r="24">
          <cell r="G24" t="str">
            <v>否</v>
          </cell>
          <cell r="P24" t="str">
            <v>通过</v>
          </cell>
        </row>
        <row r="25">
          <cell r="G25" t="str">
            <v>是</v>
          </cell>
          <cell r="P25" t="str">
            <v>通过</v>
          </cell>
        </row>
        <row r="26">
          <cell r="G26" t="str">
            <v>否</v>
          </cell>
          <cell r="P26" t="str">
            <v>通过</v>
          </cell>
        </row>
        <row r="27">
          <cell r="G27" t="str">
            <v>是</v>
          </cell>
          <cell r="P27" t="str">
            <v>失败</v>
          </cell>
        </row>
        <row r="28">
          <cell r="G28" t="str">
            <v>否</v>
          </cell>
          <cell r="P28" t="str">
            <v>通过</v>
          </cell>
        </row>
        <row r="29">
          <cell r="G29" t="str">
            <v>是</v>
          </cell>
          <cell r="P29" t="str">
            <v>无效</v>
          </cell>
        </row>
        <row r="30">
          <cell r="G30" t="str">
            <v>是</v>
          </cell>
          <cell r="P30" t="str">
            <v>通过</v>
          </cell>
        </row>
        <row r="31">
          <cell r="G31" t="str">
            <v>是</v>
          </cell>
          <cell r="P31" t="str">
            <v>通过</v>
          </cell>
        </row>
        <row r="32">
          <cell r="G32" t="str">
            <v>是</v>
          </cell>
          <cell r="P32" t="str">
            <v>无效</v>
          </cell>
        </row>
        <row r="33">
          <cell r="G33" t="str">
            <v>是</v>
          </cell>
          <cell r="P33" t="str">
            <v>通过</v>
          </cell>
        </row>
        <row r="34">
          <cell r="G34" t="str">
            <v>是</v>
          </cell>
          <cell r="P34" t="str">
            <v>通过</v>
          </cell>
        </row>
        <row r="35">
          <cell r="G35" t="str">
            <v>是</v>
          </cell>
          <cell r="P35" t="str">
            <v>通过</v>
          </cell>
        </row>
        <row r="36">
          <cell r="G36" t="str">
            <v>是</v>
          </cell>
          <cell r="P36" t="str">
            <v>通过</v>
          </cell>
        </row>
        <row r="37">
          <cell r="G37" t="str">
            <v>是</v>
          </cell>
          <cell r="P37" t="str">
            <v>无效</v>
          </cell>
        </row>
        <row r="38">
          <cell r="G38" t="str">
            <v>否</v>
          </cell>
          <cell r="P38" t="str">
            <v>通过</v>
          </cell>
        </row>
        <row r="39">
          <cell r="G39" t="str">
            <v>是</v>
          </cell>
          <cell r="P39" t="str">
            <v>通过</v>
          </cell>
        </row>
        <row r="40">
          <cell r="G40" t="str">
            <v>是</v>
          </cell>
          <cell r="P40" t="str">
            <v>通过</v>
          </cell>
        </row>
        <row r="41">
          <cell r="G41" t="str">
            <v>是</v>
          </cell>
          <cell r="P41" t="str">
            <v>通过</v>
          </cell>
        </row>
        <row r="42">
          <cell r="G42" t="str">
            <v>是</v>
          </cell>
          <cell r="P42" t="str">
            <v>通过</v>
          </cell>
        </row>
        <row r="43">
          <cell r="G43" t="str">
            <v>是</v>
          </cell>
          <cell r="P43" t="str">
            <v>通过</v>
          </cell>
        </row>
        <row r="44">
          <cell r="G44" t="str">
            <v>是</v>
          </cell>
          <cell r="P44" t="str">
            <v>通过</v>
          </cell>
        </row>
        <row r="45">
          <cell r="G45" t="str">
            <v>是</v>
          </cell>
          <cell r="P45" t="str">
            <v>通过</v>
          </cell>
        </row>
        <row r="46">
          <cell r="G46" t="str">
            <v>否</v>
          </cell>
          <cell r="P46" t="str">
            <v>通过</v>
          </cell>
        </row>
        <row r="47">
          <cell r="G47" t="str">
            <v>否</v>
          </cell>
          <cell r="P47" t="str">
            <v>通过</v>
          </cell>
        </row>
        <row r="48">
          <cell r="G48" t="str">
            <v>否</v>
          </cell>
          <cell r="P48" t="str">
            <v>通过</v>
          </cell>
        </row>
        <row r="49">
          <cell r="G49" t="str">
            <v>是</v>
          </cell>
          <cell r="P49" t="str">
            <v>通过</v>
          </cell>
        </row>
        <row r="50">
          <cell r="G50" t="str">
            <v>是</v>
          </cell>
          <cell r="P50" t="str">
            <v>通过</v>
          </cell>
        </row>
        <row r="51">
          <cell r="G51" t="str">
            <v>是</v>
          </cell>
          <cell r="P51" t="str">
            <v>通过</v>
          </cell>
        </row>
        <row r="52">
          <cell r="G52" t="str">
            <v>是</v>
          </cell>
          <cell r="P52" t="str">
            <v>通过</v>
          </cell>
        </row>
        <row r="53">
          <cell r="G53" t="str">
            <v>是</v>
          </cell>
          <cell r="P53" t="str">
            <v>通过</v>
          </cell>
        </row>
        <row r="54">
          <cell r="G54" t="str">
            <v>是</v>
          </cell>
          <cell r="P54" t="str">
            <v>通过</v>
          </cell>
        </row>
        <row r="55">
          <cell r="G55" t="str">
            <v>是</v>
          </cell>
          <cell r="P55" t="str">
            <v>通过</v>
          </cell>
        </row>
        <row r="56">
          <cell r="G56" t="str">
            <v>是</v>
          </cell>
          <cell r="P56" t="str">
            <v>通过</v>
          </cell>
        </row>
        <row r="57">
          <cell r="G57" t="str">
            <v>是</v>
          </cell>
          <cell r="P57" t="str">
            <v>通过</v>
          </cell>
        </row>
        <row r="58">
          <cell r="G58" t="str">
            <v>是</v>
          </cell>
          <cell r="P58" t="str">
            <v>通过</v>
          </cell>
        </row>
        <row r="59">
          <cell r="G59" t="str">
            <v>是</v>
          </cell>
          <cell r="P59" t="str">
            <v>无效</v>
          </cell>
        </row>
        <row r="60">
          <cell r="G60" t="str">
            <v>否</v>
          </cell>
          <cell r="P60" t="str">
            <v>无效</v>
          </cell>
        </row>
        <row r="61">
          <cell r="G61" t="str">
            <v>是</v>
          </cell>
          <cell r="P61" t="str">
            <v>通过</v>
          </cell>
        </row>
        <row r="62">
          <cell r="G62" t="str">
            <v>是</v>
          </cell>
          <cell r="P62" t="str">
            <v>无效</v>
          </cell>
        </row>
        <row r="63">
          <cell r="G63" t="str">
            <v>是</v>
          </cell>
          <cell r="P63" t="str">
            <v>无效</v>
          </cell>
        </row>
        <row r="64">
          <cell r="G64" t="str">
            <v>是</v>
          </cell>
          <cell r="P64" t="str">
            <v>无效</v>
          </cell>
        </row>
        <row r="65">
          <cell r="G65" t="str">
            <v>是</v>
          </cell>
          <cell r="P65" t="str">
            <v>通过</v>
          </cell>
        </row>
        <row r="66">
          <cell r="G66" t="str">
            <v>是</v>
          </cell>
          <cell r="P66" t="str">
            <v>通过</v>
          </cell>
        </row>
        <row r="67">
          <cell r="G67" t="str">
            <v>是</v>
          </cell>
          <cell r="P67" t="str">
            <v>通过</v>
          </cell>
        </row>
        <row r="68">
          <cell r="G68" t="str">
            <v>是</v>
          </cell>
          <cell r="P68" t="str">
            <v>通过</v>
          </cell>
        </row>
        <row r="69">
          <cell r="G69" t="str">
            <v>是</v>
          </cell>
          <cell r="P69" t="str">
            <v>通过</v>
          </cell>
        </row>
        <row r="70">
          <cell r="G70" t="str">
            <v>是</v>
          </cell>
          <cell r="P70" t="str">
            <v>通过</v>
          </cell>
        </row>
        <row r="71">
          <cell r="G71" t="str">
            <v>是</v>
          </cell>
          <cell r="P71" t="str">
            <v>通过</v>
          </cell>
        </row>
        <row r="72">
          <cell r="G72" t="str">
            <v>是</v>
          </cell>
          <cell r="P72" t="str">
            <v>通过</v>
          </cell>
        </row>
        <row r="73">
          <cell r="G73" t="str">
            <v>是</v>
          </cell>
          <cell r="P73" t="str">
            <v>通过</v>
          </cell>
        </row>
        <row r="74">
          <cell r="G74" t="str">
            <v>是</v>
          </cell>
          <cell r="P74" t="str">
            <v>通过</v>
          </cell>
        </row>
        <row r="75">
          <cell r="G75" t="str">
            <v>是</v>
          </cell>
          <cell r="P75" t="str">
            <v>通过</v>
          </cell>
        </row>
        <row r="76">
          <cell r="G76" t="str">
            <v>是</v>
          </cell>
          <cell r="P76" t="str">
            <v>无效</v>
          </cell>
        </row>
        <row r="77">
          <cell r="G77" t="str">
            <v>是</v>
          </cell>
          <cell r="P77" t="str">
            <v>通过</v>
          </cell>
        </row>
        <row r="78">
          <cell r="G78" t="str">
            <v>是</v>
          </cell>
          <cell r="P78" t="str">
            <v>通过</v>
          </cell>
        </row>
        <row r="79">
          <cell r="G79" t="str">
            <v>是</v>
          </cell>
          <cell r="P79" t="str">
            <v>通过</v>
          </cell>
        </row>
        <row r="80">
          <cell r="G80" t="str">
            <v>是</v>
          </cell>
          <cell r="P80" t="str">
            <v>通过</v>
          </cell>
        </row>
        <row r="81">
          <cell r="G81" t="str">
            <v>是</v>
          </cell>
          <cell r="P81" t="str">
            <v>通过</v>
          </cell>
        </row>
        <row r="82">
          <cell r="G82" t="str">
            <v>是</v>
          </cell>
          <cell r="P82" t="str">
            <v>通过</v>
          </cell>
        </row>
        <row r="83">
          <cell r="G83" t="str">
            <v>是</v>
          </cell>
          <cell r="P83" t="str">
            <v>通过</v>
          </cell>
        </row>
        <row r="84">
          <cell r="G84" t="str">
            <v>是</v>
          </cell>
          <cell r="P84" t="str">
            <v>通过</v>
          </cell>
        </row>
        <row r="85">
          <cell r="G85" t="str">
            <v>是</v>
          </cell>
          <cell r="P85" t="str">
            <v>通过</v>
          </cell>
        </row>
        <row r="86">
          <cell r="G86" t="str">
            <v>是</v>
          </cell>
          <cell r="P86" t="str">
            <v>通过</v>
          </cell>
        </row>
        <row r="87">
          <cell r="G87" t="str">
            <v>是</v>
          </cell>
        </row>
        <row r="88">
          <cell r="G88" t="str">
            <v>是</v>
          </cell>
        </row>
        <row r="89">
          <cell r="G89" t="str">
            <v>是</v>
          </cell>
          <cell r="P89" t="str">
            <v>通过</v>
          </cell>
        </row>
        <row r="90">
          <cell r="G90" t="str">
            <v>是</v>
          </cell>
          <cell r="P90" t="str">
            <v>通过</v>
          </cell>
        </row>
        <row r="91">
          <cell r="G91" t="str">
            <v>是</v>
          </cell>
          <cell r="P91" t="str">
            <v>通过</v>
          </cell>
        </row>
        <row r="92">
          <cell r="G92" t="str">
            <v>是</v>
          </cell>
          <cell r="P92" t="str">
            <v>通过</v>
          </cell>
        </row>
        <row r="93">
          <cell r="G93" t="str">
            <v>是</v>
          </cell>
          <cell r="P93" t="str">
            <v>通过</v>
          </cell>
        </row>
        <row r="94">
          <cell r="G94" t="str">
            <v>是</v>
          </cell>
          <cell r="P94" t="str">
            <v>通过</v>
          </cell>
        </row>
        <row r="95">
          <cell r="G95" t="str">
            <v>是</v>
          </cell>
          <cell r="P95" t="str">
            <v>通过</v>
          </cell>
        </row>
        <row r="96">
          <cell r="G96" t="str">
            <v>否</v>
          </cell>
          <cell r="P96" t="str">
            <v>通过</v>
          </cell>
        </row>
        <row r="97">
          <cell r="G97" t="str">
            <v>否</v>
          </cell>
          <cell r="P97" t="str">
            <v>通过</v>
          </cell>
        </row>
        <row r="98">
          <cell r="G98" t="str">
            <v>是</v>
          </cell>
          <cell r="P98" t="str">
            <v>通过</v>
          </cell>
        </row>
        <row r="99">
          <cell r="G99" t="str">
            <v>是</v>
          </cell>
          <cell r="P99" t="str">
            <v>通过</v>
          </cell>
        </row>
        <row r="100">
          <cell r="G100" t="str">
            <v>是</v>
          </cell>
          <cell r="P100" t="str">
            <v>通过</v>
          </cell>
        </row>
        <row r="101">
          <cell r="G101" t="str">
            <v>是</v>
          </cell>
          <cell r="P101" t="str">
            <v>通过</v>
          </cell>
        </row>
        <row r="102">
          <cell r="G102" t="str">
            <v>是</v>
          </cell>
          <cell r="P102" t="str">
            <v>通过</v>
          </cell>
        </row>
        <row r="103">
          <cell r="G103" t="str">
            <v>是</v>
          </cell>
          <cell r="P103" t="str">
            <v>通过</v>
          </cell>
        </row>
        <row r="104">
          <cell r="G104" t="str">
            <v>是</v>
          </cell>
          <cell r="P104" t="str">
            <v>通过</v>
          </cell>
        </row>
        <row r="105">
          <cell r="G105" t="str">
            <v>是</v>
          </cell>
          <cell r="P105" t="str">
            <v>通过</v>
          </cell>
        </row>
        <row r="106">
          <cell r="G106" t="str">
            <v>是</v>
          </cell>
          <cell r="P106" t="str">
            <v>通过</v>
          </cell>
        </row>
        <row r="107">
          <cell r="G107" t="str">
            <v>是</v>
          </cell>
          <cell r="P107" t="str">
            <v>通过</v>
          </cell>
        </row>
        <row r="108">
          <cell r="G108" t="str">
            <v>是</v>
          </cell>
          <cell r="P108" t="str">
            <v>通过</v>
          </cell>
        </row>
        <row r="109">
          <cell r="G109" t="str">
            <v>是</v>
          </cell>
          <cell r="P109" t="str">
            <v>通过</v>
          </cell>
        </row>
        <row r="110">
          <cell r="G110" t="str">
            <v>是</v>
          </cell>
          <cell r="P110" t="str">
            <v>通过</v>
          </cell>
        </row>
        <row r="111">
          <cell r="G111" t="str">
            <v>是</v>
          </cell>
          <cell r="P111" t="str">
            <v>通过</v>
          </cell>
        </row>
        <row r="112">
          <cell r="G112" t="str">
            <v>是</v>
          </cell>
          <cell r="P112" t="str">
            <v>通过</v>
          </cell>
        </row>
        <row r="113">
          <cell r="G113" t="str">
            <v>否</v>
          </cell>
          <cell r="P113" t="str">
            <v>通过</v>
          </cell>
        </row>
        <row r="114">
          <cell r="G114" t="str">
            <v>否</v>
          </cell>
          <cell r="P114" t="str">
            <v>通过</v>
          </cell>
        </row>
        <row r="115">
          <cell r="G115" t="str">
            <v>否</v>
          </cell>
          <cell r="P115" t="str">
            <v>通过</v>
          </cell>
        </row>
        <row r="116">
          <cell r="G116" t="str">
            <v>否</v>
          </cell>
          <cell r="P116" t="str">
            <v>通过</v>
          </cell>
        </row>
        <row r="117">
          <cell r="G117" t="str">
            <v>是</v>
          </cell>
          <cell r="P117" t="str">
            <v>通过</v>
          </cell>
        </row>
        <row r="118">
          <cell r="G118" t="str">
            <v>否</v>
          </cell>
          <cell r="P118" t="str">
            <v>通过</v>
          </cell>
        </row>
        <row r="119">
          <cell r="G119" t="str">
            <v>是</v>
          </cell>
          <cell r="P119" t="str">
            <v>通过</v>
          </cell>
        </row>
      </sheetData>
      <sheetData sheetId="23">
        <row r="11">
          <cell r="G11" t="str">
            <v>是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是</v>
          </cell>
        </row>
        <row r="15">
          <cell r="G15" t="str">
            <v>是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否</v>
          </cell>
        </row>
        <row r="24">
          <cell r="G24" t="str">
            <v>否</v>
          </cell>
        </row>
        <row r="25">
          <cell r="G25" t="str">
            <v>是</v>
          </cell>
        </row>
        <row r="26">
          <cell r="G26" t="str">
            <v>是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否</v>
          </cell>
        </row>
        <row r="31">
          <cell r="G31" t="str">
            <v>是</v>
          </cell>
        </row>
        <row r="32">
          <cell r="G32" t="str">
            <v>是</v>
          </cell>
        </row>
        <row r="33">
          <cell r="G33" t="str">
            <v>是</v>
          </cell>
        </row>
        <row r="34">
          <cell r="G34" t="str">
            <v>是</v>
          </cell>
        </row>
        <row r="35">
          <cell r="G35" t="str">
            <v>是</v>
          </cell>
        </row>
        <row r="36">
          <cell r="G36" t="str">
            <v>是</v>
          </cell>
        </row>
        <row r="37">
          <cell r="G37" t="str">
            <v>是</v>
          </cell>
        </row>
        <row r="38">
          <cell r="G38" t="str">
            <v>是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否</v>
          </cell>
        </row>
        <row r="42">
          <cell r="G42" t="str">
            <v>是</v>
          </cell>
        </row>
        <row r="43">
          <cell r="G43" t="str">
            <v>是</v>
          </cell>
        </row>
        <row r="44">
          <cell r="G44" t="str">
            <v>是</v>
          </cell>
        </row>
        <row r="45">
          <cell r="G45" t="str">
            <v>是</v>
          </cell>
        </row>
        <row r="46">
          <cell r="G46" t="str">
            <v>是</v>
          </cell>
        </row>
        <row r="47">
          <cell r="G47" t="str">
            <v>是</v>
          </cell>
        </row>
        <row r="48">
          <cell r="G48" t="str">
            <v>是</v>
          </cell>
        </row>
        <row r="49">
          <cell r="G49" t="str">
            <v>是</v>
          </cell>
        </row>
        <row r="50">
          <cell r="G50" t="str">
            <v>是</v>
          </cell>
        </row>
        <row r="51">
          <cell r="G51" t="str">
            <v>否</v>
          </cell>
        </row>
        <row r="52">
          <cell r="G52" t="str">
            <v>否</v>
          </cell>
        </row>
        <row r="53">
          <cell r="G53" t="str">
            <v>否</v>
          </cell>
        </row>
        <row r="54">
          <cell r="G54" t="str">
            <v>否</v>
          </cell>
        </row>
        <row r="55">
          <cell r="G55" t="str">
            <v>是</v>
          </cell>
        </row>
        <row r="56">
          <cell r="G56" t="str">
            <v>是</v>
          </cell>
        </row>
        <row r="57">
          <cell r="G57" t="str">
            <v>是</v>
          </cell>
        </row>
        <row r="58">
          <cell r="G58" t="str">
            <v>是</v>
          </cell>
        </row>
        <row r="59">
          <cell r="G59" t="str">
            <v>是</v>
          </cell>
        </row>
        <row r="60">
          <cell r="G60" t="str">
            <v>是</v>
          </cell>
        </row>
        <row r="61">
          <cell r="G61" t="str">
            <v>是</v>
          </cell>
        </row>
        <row r="62">
          <cell r="G62" t="str">
            <v>是</v>
          </cell>
        </row>
        <row r="63">
          <cell r="G63" t="str">
            <v>是</v>
          </cell>
        </row>
        <row r="64">
          <cell r="G64" t="str">
            <v>是</v>
          </cell>
        </row>
        <row r="65">
          <cell r="G65" t="str">
            <v>是</v>
          </cell>
        </row>
        <row r="66">
          <cell r="G66" t="str">
            <v>是</v>
          </cell>
        </row>
        <row r="67">
          <cell r="G67" t="str">
            <v>是</v>
          </cell>
        </row>
        <row r="68">
          <cell r="G68" t="str">
            <v>是</v>
          </cell>
        </row>
        <row r="69">
          <cell r="G69" t="str">
            <v>是</v>
          </cell>
        </row>
        <row r="70">
          <cell r="G70" t="str">
            <v>是</v>
          </cell>
        </row>
        <row r="71">
          <cell r="G71" t="str">
            <v>是</v>
          </cell>
        </row>
        <row r="72">
          <cell r="G72" t="str">
            <v>是</v>
          </cell>
        </row>
      </sheetData>
      <sheetData sheetId="24">
        <row r="11">
          <cell r="G11" t="str">
            <v>是</v>
          </cell>
        </row>
        <row r="12">
          <cell r="G12" t="str">
            <v>否</v>
          </cell>
        </row>
        <row r="13">
          <cell r="G13" t="str">
            <v>是</v>
          </cell>
        </row>
        <row r="14">
          <cell r="G14" t="str">
            <v>否</v>
          </cell>
        </row>
        <row r="15">
          <cell r="G15" t="str">
            <v>是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是</v>
          </cell>
        </row>
        <row r="21">
          <cell r="G21" t="str">
            <v>否</v>
          </cell>
        </row>
        <row r="22">
          <cell r="G22" t="str">
            <v>是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否</v>
          </cell>
        </row>
        <row r="26">
          <cell r="G26" t="str">
            <v>否</v>
          </cell>
        </row>
        <row r="27">
          <cell r="G27" t="str">
            <v>是</v>
          </cell>
        </row>
        <row r="28">
          <cell r="G28" t="str">
            <v>否</v>
          </cell>
        </row>
        <row r="29">
          <cell r="G29" t="str">
            <v>是</v>
          </cell>
        </row>
        <row r="30">
          <cell r="G30" t="str">
            <v>否</v>
          </cell>
        </row>
        <row r="31">
          <cell r="G31" t="str">
            <v>是</v>
          </cell>
        </row>
        <row r="32">
          <cell r="G32" t="str">
            <v>是</v>
          </cell>
        </row>
        <row r="33">
          <cell r="G33" t="str">
            <v>是</v>
          </cell>
        </row>
        <row r="34">
          <cell r="G34" t="str">
            <v>是</v>
          </cell>
        </row>
        <row r="35">
          <cell r="G35" t="str">
            <v>是</v>
          </cell>
        </row>
        <row r="36">
          <cell r="G36" t="str">
            <v>是</v>
          </cell>
        </row>
        <row r="37">
          <cell r="G37" t="str">
            <v>是</v>
          </cell>
        </row>
        <row r="38">
          <cell r="G38" t="str">
            <v>是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是</v>
          </cell>
        </row>
        <row r="43">
          <cell r="G43" t="str">
            <v>是</v>
          </cell>
        </row>
        <row r="44">
          <cell r="G44" t="str">
            <v>是</v>
          </cell>
        </row>
        <row r="45">
          <cell r="G45" t="str">
            <v>是</v>
          </cell>
        </row>
        <row r="46">
          <cell r="G46" t="str">
            <v>是</v>
          </cell>
        </row>
        <row r="47">
          <cell r="G47" t="str">
            <v>是</v>
          </cell>
        </row>
        <row r="48">
          <cell r="G48" t="str">
            <v>是</v>
          </cell>
        </row>
        <row r="49">
          <cell r="G49" t="str">
            <v>是</v>
          </cell>
        </row>
        <row r="50">
          <cell r="G50" t="str">
            <v>是</v>
          </cell>
        </row>
        <row r="51">
          <cell r="G51" t="str">
            <v>是</v>
          </cell>
        </row>
        <row r="52">
          <cell r="G52" t="str">
            <v>否</v>
          </cell>
        </row>
        <row r="53">
          <cell r="G53" t="str">
            <v>是</v>
          </cell>
        </row>
        <row r="54">
          <cell r="G54" t="str">
            <v>是</v>
          </cell>
        </row>
        <row r="55">
          <cell r="G55" t="str">
            <v>是</v>
          </cell>
        </row>
        <row r="56">
          <cell r="G56" t="str">
            <v>是</v>
          </cell>
        </row>
        <row r="57">
          <cell r="G57" t="str">
            <v>是</v>
          </cell>
        </row>
        <row r="58">
          <cell r="G58" t="str">
            <v>是</v>
          </cell>
        </row>
        <row r="59">
          <cell r="G59" t="str">
            <v>是</v>
          </cell>
        </row>
        <row r="60">
          <cell r="G60" t="str">
            <v>是</v>
          </cell>
        </row>
        <row r="61">
          <cell r="G61" t="str">
            <v>否</v>
          </cell>
        </row>
        <row r="62">
          <cell r="G62" t="str">
            <v>是</v>
          </cell>
        </row>
        <row r="63">
          <cell r="G63" t="str">
            <v>是</v>
          </cell>
        </row>
        <row r="64">
          <cell r="G64" t="str">
            <v>是</v>
          </cell>
        </row>
        <row r="65">
          <cell r="G65" t="str">
            <v>是</v>
          </cell>
        </row>
        <row r="66">
          <cell r="G66" t="str">
            <v>是</v>
          </cell>
        </row>
        <row r="67">
          <cell r="G67" t="str">
            <v>是</v>
          </cell>
        </row>
        <row r="68">
          <cell r="G68" t="str">
            <v>否</v>
          </cell>
        </row>
        <row r="69">
          <cell r="G69" t="str">
            <v>是</v>
          </cell>
        </row>
        <row r="70">
          <cell r="G70" t="str">
            <v>否</v>
          </cell>
        </row>
        <row r="71">
          <cell r="G71" t="str">
            <v>否</v>
          </cell>
        </row>
        <row r="72">
          <cell r="G72" t="str">
            <v>否</v>
          </cell>
        </row>
        <row r="73">
          <cell r="G73" t="str">
            <v>是</v>
          </cell>
        </row>
        <row r="74">
          <cell r="G74" t="str">
            <v>是</v>
          </cell>
        </row>
        <row r="75">
          <cell r="G75" t="str">
            <v>是</v>
          </cell>
        </row>
        <row r="76">
          <cell r="G76" t="str">
            <v>是</v>
          </cell>
        </row>
        <row r="77">
          <cell r="G77" t="str">
            <v>是</v>
          </cell>
        </row>
        <row r="78">
          <cell r="G78" t="str">
            <v>是</v>
          </cell>
        </row>
        <row r="79">
          <cell r="G79" t="str">
            <v>否</v>
          </cell>
        </row>
        <row r="80">
          <cell r="G80" t="str">
            <v>否</v>
          </cell>
        </row>
        <row r="81">
          <cell r="G81" t="str">
            <v>是</v>
          </cell>
        </row>
        <row r="82">
          <cell r="G82" t="str">
            <v>是</v>
          </cell>
        </row>
        <row r="83">
          <cell r="G83" t="str">
            <v>是</v>
          </cell>
        </row>
        <row r="84">
          <cell r="G84" t="str">
            <v>是</v>
          </cell>
        </row>
        <row r="85">
          <cell r="G85" t="str">
            <v>是</v>
          </cell>
        </row>
        <row r="86">
          <cell r="G86" t="str">
            <v>是</v>
          </cell>
        </row>
        <row r="87">
          <cell r="G87" t="str">
            <v>是</v>
          </cell>
        </row>
        <row r="88">
          <cell r="G88" t="str">
            <v>是</v>
          </cell>
        </row>
        <row r="89">
          <cell r="G89" t="str">
            <v>是</v>
          </cell>
        </row>
        <row r="90">
          <cell r="G90" t="str">
            <v>是</v>
          </cell>
        </row>
        <row r="91">
          <cell r="G91" t="str">
            <v>否</v>
          </cell>
        </row>
        <row r="92">
          <cell r="G92" t="str">
            <v>否</v>
          </cell>
        </row>
        <row r="93">
          <cell r="G93" t="str">
            <v>是</v>
          </cell>
        </row>
        <row r="94">
          <cell r="G94" t="str">
            <v>是</v>
          </cell>
        </row>
        <row r="95">
          <cell r="G95" t="str">
            <v>是</v>
          </cell>
        </row>
        <row r="96">
          <cell r="G96" t="str">
            <v>是</v>
          </cell>
        </row>
        <row r="97">
          <cell r="G97" t="str">
            <v>是</v>
          </cell>
        </row>
        <row r="98">
          <cell r="G98" t="str">
            <v>是</v>
          </cell>
        </row>
        <row r="99">
          <cell r="G99" t="str">
            <v>否</v>
          </cell>
        </row>
        <row r="100">
          <cell r="G100" t="str">
            <v>否</v>
          </cell>
        </row>
        <row r="101">
          <cell r="G101" t="str">
            <v>是</v>
          </cell>
        </row>
        <row r="102">
          <cell r="G102" t="str">
            <v>是</v>
          </cell>
        </row>
        <row r="103">
          <cell r="G103" t="str">
            <v>是</v>
          </cell>
        </row>
        <row r="104">
          <cell r="G104" t="str">
            <v>否</v>
          </cell>
        </row>
        <row r="105">
          <cell r="G105" t="str">
            <v>否</v>
          </cell>
        </row>
        <row r="106">
          <cell r="G106" t="str">
            <v>是</v>
          </cell>
        </row>
        <row r="107">
          <cell r="G107" t="str">
            <v>是</v>
          </cell>
        </row>
        <row r="108">
          <cell r="G108" t="str">
            <v>是</v>
          </cell>
        </row>
        <row r="109">
          <cell r="G109" t="str">
            <v>是</v>
          </cell>
        </row>
        <row r="110">
          <cell r="G110" t="str">
            <v>是</v>
          </cell>
        </row>
        <row r="111">
          <cell r="G111" t="str">
            <v>是</v>
          </cell>
        </row>
        <row r="112">
          <cell r="G112" t="str">
            <v>是</v>
          </cell>
        </row>
        <row r="113">
          <cell r="G113" t="str">
            <v>是</v>
          </cell>
        </row>
        <row r="114">
          <cell r="G114" t="str">
            <v>是</v>
          </cell>
        </row>
        <row r="115">
          <cell r="G115" t="str">
            <v>是</v>
          </cell>
        </row>
        <row r="116">
          <cell r="G116" t="str">
            <v>是</v>
          </cell>
        </row>
        <row r="117">
          <cell r="G117" t="str">
            <v>否</v>
          </cell>
        </row>
        <row r="118">
          <cell r="G118" t="str">
            <v>否</v>
          </cell>
        </row>
        <row r="119">
          <cell r="G119" t="str">
            <v>否</v>
          </cell>
        </row>
        <row r="120">
          <cell r="G120" t="str">
            <v>否</v>
          </cell>
        </row>
        <row r="121">
          <cell r="G121" t="str">
            <v>是</v>
          </cell>
        </row>
        <row r="122">
          <cell r="G122" t="str">
            <v>是</v>
          </cell>
        </row>
        <row r="123">
          <cell r="G123" t="str">
            <v>否</v>
          </cell>
        </row>
        <row r="124">
          <cell r="G124" t="str">
            <v>否</v>
          </cell>
        </row>
        <row r="125">
          <cell r="G125" t="str">
            <v>否</v>
          </cell>
        </row>
        <row r="126">
          <cell r="G126" t="str">
            <v>否</v>
          </cell>
        </row>
        <row r="127">
          <cell r="G127" t="str">
            <v>是</v>
          </cell>
        </row>
        <row r="128">
          <cell r="G128" t="str">
            <v>是</v>
          </cell>
        </row>
        <row r="129">
          <cell r="G129" t="str">
            <v>否</v>
          </cell>
        </row>
        <row r="130">
          <cell r="G130" t="str">
            <v>否</v>
          </cell>
        </row>
        <row r="131">
          <cell r="G131" t="str">
            <v>否</v>
          </cell>
        </row>
        <row r="132">
          <cell r="G132" t="str">
            <v>是</v>
          </cell>
        </row>
        <row r="133">
          <cell r="G133" t="str">
            <v>是</v>
          </cell>
        </row>
        <row r="134">
          <cell r="G134" t="str">
            <v>是</v>
          </cell>
        </row>
        <row r="135">
          <cell r="G135" t="str">
            <v>是</v>
          </cell>
        </row>
        <row r="136">
          <cell r="G136" t="str">
            <v>是</v>
          </cell>
        </row>
        <row r="137">
          <cell r="G137" t="str">
            <v>是</v>
          </cell>
        </row>
        <row r="138">
          <cell r="G138" t="str">
            <v>否</v>
          </cell>
        </row>
        <row r="139">
          <cell r="G139" t="str">
            <v>是</v>
          </cell>
        </row>
        <row r="140">
          <cell r="G140" t="str">
            <v>是</v>
          </cell>
        </row>
        <row r="141">
          <cell r="G141" t="str">
            <v>是</v>
          </cell>
        </row>
        <row r="142">
          <cell r="G142" t="str">
            <v>是</v>
          </cell>
        </row>
        <row r="143">
          <cell r="G143" t="str">
            <v>是</v>
          </cell>
        </row>
        <row r="144">
          <cell r="G144" t="str">
            <v>是</v>
          </cell>
        </row>
        <row r="145">
          <cell r="G145" t="str">
            <v>否</v>
          </cell>
        </row>
        <row r="146">
          <cell r="G146" t="str">
            <v>否</v>
          </cell>
        </row>
        <row r="147">
          <cell r="G147" t="str">
            <v>是</v>
          </cell>
        </row>
        <row r="148">
          <cell r="G148" t="str">
            <v>否</v>
          </cell>
        </row>
        <row r="149">
          <cell r="G149" t="str">
            <v>否</v>
          </cell>
        </row>
        <row r="150">
          <cell r="G150" t="str">
            <v>是</v>
          </cell>
        </row>
        <row r="151">
          <cell r="G151" t="str">
            <v>是</v>
          </cell>
        </row>
        <row r="152">
          <cell r="G152" t="str">
            <v>是</v>
          </cell>
        </row>
        <row r="153">
          <cell r="G153" t="str">
            <v>否</v>
          </cell>
        </row>
        <row r="154">
          <cell r="G154" t="str">
            <v>否</v>
          </cell>
        </row>
      </sheetData>
      <sheetData sheetId="25">
        <row r="11">
          <cell r="G11" t="str">
            <v>是</v>
          </cell>
        </row>
        <row r="12">
          <cell r="G12" t="str">
            <v>是</v>
          </cell>
        </row>
        <row r="13">
          <cell r="G13" t="str">
            <v>否</v>
          </cell>
        </row>
        <row r="14">
          <cell r="G14" t="str">
            <v>是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是</v>
          </cell>
        </row>
        <row r="19">
          <cell r="G19" t="str">
            <v>否</v>
          </cell>
        </row>
        <row r="20">
          <cell r="G20" t="str">
            <v>是</v>
          </cell>
        </row>
        <row r="21">
          <cell r="G21" t="str">
            <v>否</v>
          </cell>
        </row>
        <row r="22">
          <cell r="G22" t="str">
            <v>否</v>
          </cell>
        </row>
        <row r="23">
          <cell r="G23" t="str">
            <v>否</v>
          </cell>
        </row>
        <row r="24">
          <cell r="G24" t="str">
            <v>否</v>
          </cell>
        </row>
        <row r="25">
          <cell r="G25" t="str">
            <v>否</v>
          </cell>
        </row>
        <row r="26">
          <cell r="G26" t="str">
            <v>否</v>
          </cell>
        </row>
        <row r="27">
          <cell r="G27" t="str">
            <v>是</v>
          </cell>
        </row>
        <row r="28">
          <cell r="G28" t="str">
            <v>否</v>
          </cell>
        </row>
        <row r="29">
          <cell r="G29" t="str">
            <v>否</v>
          </cell>
        </row>
        <row r="30">
          <cell r="G30" t="str">
            <v>否</v>
          </cell>
        </row>
        <row r="31">
          <cell r="G31" t="str">
            <v>否</v>
          </cell>
        </row>
        <row r="32">
          <cell r="G32" t="str">
            <v>是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否</v>
          </cell>
        </row>
        <row r="36">
          <cell r="G36" t="str">
            <v>否</v>
          </cell>
        </row>
        <row r="37">
          <cell r="G37" t="str">
            <v>是</v>
          </cell>
        </row>
        <row r="38">
          <cell r="G38" t="str">
            <v>否</v>
          </cell>
        </row>
        <row r="39">
          <cell r="G39" t="str">
            <v>否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否</v>
          </cell>
        </row>
        <row r="43">
          <cell r="G43" t="str">
            <v>否</v>
          </cell>
        </row>
        <row r="44">
          <cell r="G44" t="str">
            <v>是</v>
          </cell>
        </row>
        <row r="45">
          <cell r="G45" t="str">
            <v>是</v>
          </cell>
        </row>
        <row r="46">
          <cell r="G46" t="str">
            <v>是</v>
          </cell>
        </row>
        <row r="47">
          <cell r="G47" t="str">
            <v>否</v>
          </cell>
        </row>
        <row r="48">
          <cell r="G48" t="str">
            <v>否</v>
          </cell>
        </row>
        <row r="49">
          <cell r="G49" t="str">
            <v>否</v>
          </cell>
        </row>
        <row r="50">
          <cell r="G50" t="str">
            <v>否</v>
          </cell>
        </row>
        <row r="51">
          <cell r="G51" t="str">
            <v>是</v>
          </cell>
        </row>
        <row r="52">
          <cell r="G52" t="str">
            <v>否</v>
          </cell>
        </row>
        <row r="53">
          <cell r="G53" t="str">
            <v>是</v>
          </cell>
        </row>
        <row r="54">
          <cell r="G54" t="str">
            <v>否</v>
          </cell>
        </row>
        <row r="55">
          <cell r="G55" t="str">
            <v>否</v>
          </cell>
        </row>
        <row r="56">
          <cell r="G56" t="str">
            <v>是</v>
          </cell>
        </row>
        <row r="57">
          <cell r="G57" t="str">
            <v>否</v>
          </cell>
        </row>
        <row r="58">
          <cell r="G58" t="str">
            <v>否</v>
          </cell>
        </row>
        <row r="59">
          <cell r="G59" t="str">
            <v>否</v>
          </cell>
        </row>
        <row r="60">
          <cell r="G60" t="str">
            <v>否</v>
          </cell>
        </row>
        <row r="61">
          <cell r="G61" t="str">
            <v>是</v>
          </cell>
        </row>
        <row r="62">
          <cell r="G62" t="str">
            <v>否</v>
          </cell>
        </row>
        <row r="63">
          <cell r="G63" t="str">
            <v>否</v>
          </cell>
        </row>
        <row r="64">
          <cell r="G64" t="str">
            <v>是</v>
          </cell>
        </row>
        <row r="65">
          <cell r="G65" t="str">
            <v>是</v>
          </cell>
        </row>
        <row r="66">
          <cell r="G66" t="str">
            <v>是</v>
          </cell>
        </row>
        <row r="67">
          <cell r="G67" t="str">
            <v>是</v>
          </cell>
        </row>
        <row r="68">
          <cell r="G68" t="str">
            <v>是</v>
          </cell>
        </row>
        <row r="69">
          <cell r="G69" t="str">
            <v>否</v>
          </cell>
        </row>
        <row r="70">
          <cell r="G70" t="str">
            <v>否</v>
          </cell>
        </row>
        <row r="71">
          <cell r="G71" t="str">
            <v>否</v>
          </cell>
        </row>
        <row r="72">
          <cell r="G72" t="str">
            <v>是</v>
          </cell>
        </row>
        <row r="73">
          <cell r="G73" t="str">
            <v>是</v>
          </cell>
        </row>
        <row r="74">
          <cell r="G74" t="str">
            <v>否</v>
          </cell>
        </row>
        <row r="75">
          <cell r="G75" t="str">
            <v>是</v>
          </cell>
        </row>
        <row r="76">
          <cell r="G76" t="str">
            <v>否</v>
          </cell>
        </row>
        <row r="77">
          <cell r="G77" t="str">
            <v>否</v>
          </cell>
        </row>
        <row r="78">
          <cell r="G78" t="str">
            <v>否</v>
          </cell>
        </row>
        <row r="79">
          <cell r="G79" t="str">
            <v>否</v>
          </cell>
        </row>
        <row r="80">
          <cell r="G80" t="str">
            <v>是</v>
          </cell>
        </row>
        <row r="81">
          <cell r="G81" t="str">
            <v>否</v>
          </cell>
        </row>
        <row r="82">
          <cell r="G82" t="str">
            <v>否</v>
          </cell>
        </row>
        <row r="83">
          <cell r="G83" t="str">
            <v>否</v>
          </cell>
        </row>
        <row r="84">
          <cell r="G84" t="str">
            <v>否</v>
          </cell>
        </row>
        <row r="85">
          <cell r="G85" t="str">
            <v>否</v>
          </cell>
        </row>
        <row r="86">
          <cell r="G86" t="str">
            <v>否</v>
          </cell>
        </row>
        <row r="87">
          <cell r="G87" t="str">
            <v>否</v>
          </cell>
        </row>
        <row r="88">
          <cell r="G88" t="str">
            <v>否</v>
          </cell>
        </row>
        <row r="89">
          <cell r="G89" t="str">
            <v>是</v>
          </cell>
        </row>
        <row r="90">
          <cell r="G90" t="str">
            <v>是</v>
          </cell>
        </row>
        <row r="91">
          <cell r="G91" t="str">
            <v>是</v>
          </cell>
        </row>
        <row r="92">
          <cell r="G92" t="str">
            <v>是</v>
          </cell>
        </row>
        <row r="93">
          <cell r="G93" t="str">
            <v>否</v>
          </cell>
        </row>
        <row r="94">
          <cell r="G94" t="str">
            <v>是</v>
          </cell>
        </row>
        <row r="95">
          <cell r="G95" t="str">
            <v>是</v>
          </cell>
        </row>
        <row r="96">
          <cell r="G96" t="str">
            <v>是</v>
          </cell>
        </row>
        <row r="97">
          <cell r="G97" t="str">
            <v>否</v>
          </cell>
        </row>
        <row r="98">
          <cell r="G98" t="str">
            <v>否</v>
          </cell>
        </row>
        <row r="99">
          <cell r="G99" t="str">
            <v>否</v>
          </cell>
        </row>
        <row r="100">
          <cell r="G100" t="str">
            <v>否</v>
          </cell>
        </row>
        <row r="101">
          <cell r="G101" t="str">
            <v>否</v>
          </cell>
        </row>
        <row r="102">
          <cell r="G102" t="str">
            <v>是</v>
          </cell>
        </row>
        <row r="103">
          <cell r="G103" t="str">
            <v>是</v>
          </cell>
        </row>
        <row r="104">
          <cell r="G104" t="str">
            <v>否</v>
          </cell>
        </row>
        <row r="105">
          <cell r="G105" t="str">
            <v>是</v>
          </cell>
        </row>
        <row r="106">
          <cell r="G106" t="str">
            <v>否</v>
          </cell>
        </row>
      </sheetData>
      <sheetData sheetId="26">
        <row r="10">
          <cell r="G10" t="str">
            <v>是否冒烟用例</v>
          </cell>
        </row>
        <row r="11">
          <cell r="G11" t="str">
            <v>是</v>
          </cell>
          <cell r="P11" t="str">
            <v>通过</v>
          </cell>
        </row>
        <row r="12">
          <cell r="G12" t="str">
            <v>否</v>
          </cell>
          <cell r="P12" t="str">
            <v>通过</v>
          </cell>
        </row>
        <row r="13">
          <cell r="G13" t="str">
            <v>否</v>
          </cell>
          <cell r="P13" t="str">
            <v>通过</v>
          </cell>
        </row>
        <row r="14">
          <cell r="G14" t="str">
            <v>否</v>
          </cell>
          <cell r="P14" t="str">
            <v>通过</v>
          </cell>
        </row>
        <row r="15">
          <cell r="G15" t="str">
            <v>否</v>
          </cell>
          <cell r="P15" t="str">
            <v>通过</v>
          </cell>
        </row>
        <row r="16">
          <cell r="G16" t="str">
            <v>否</v>
          </cell>
          <cell r="P16" t="str">
            <v>通过</v>
          </cell>
        </row>
        <row r="17">
          <cell r="G17" t="str">
            <v>是</v>
          </cell>
          <cell r="P17" t="str">
            <v>通过</v>
          </cell>
        </row>
        <row r="18">
          <cell r="G18" t="str">
            <v>是</v>
          </cell>
          <cell r="P18" t="str">
            <v>通过</v>
          </cell>
        </row>
        <row r="19">
          <cell r="G19" t="str">
            <v>否</v>
          </cell>
          <cell r="P19" t="str">
            <v>通过</v>
          </cell>
        </row>
        <row r="20">
          <cell r="G20" t="str">
            <v>否</v>
          </cell>
          <cell r="P20" t="str">
            <v>通过</v>
          </cell>
        </row>
        <row r="21">
          <cell r="G21" t="str">
            <v>否</v>
          </cell>
          <cell r="P21" t="str">
            <v>通过</v>
          </cell>
        </row>
        <row r="22">
          <cell r="G22" t="str">
            <v>否</v>
          </cell>
          <cell r="P22" t="str">
            <v>通过</v>
          </cell>
        </row>
        <row r="23">
          <cell r="G23" t="str">
            <v>否</v>
          </cell>
          <cell r="P23" t="str">
            <v>通过</v>
          </cell>
        </row>
        <row r="24">
          <cell r="G24" t="str">
            <v>否</v>
          </cell>
          <cell r="P24" t="str">
            <v>通过</v>
          </cell>
        </row>
        <row r="25">
          <cell r="G25" t="str">
            <v>是</v>
          </cell>
          <cell r="P25" t="str">
            <v>通过</v>
          </cell>
        </row>
        <row r="26">
          <cell r="G26" t="str">
            <v>是</v>
          </cell>
          <cell r="P26" t="str">
            <v>通过</v>
          </cell>
        </row>
        <row r="27">
          <cell r="G27" t="str">
            <v>否</v>
          </cell>
          <cell r="P27" t="str">
            <v>通过</v>
          </cell>
        </row>
        <row r="28">
          <cell r="G28" t="str">
            <v>否</v>
          </cell>
          <cell r="P28" t="str">
            <v>通过</v>
          </cell>
        </row>
        <row r="29">
          <cell r="G29" t="str">
            <v>否</v>
          </cell>
          <cell r="P29" t="str">
            <v>通过</v>
          </cell>
        </row>
        <row r="30">
          <cell r="G30" t="str">
            <v>否</v>
          </cell>
          <cell r="P30" t="str">
            <v>通过</v>
          </cell>
        </row>
        <row r="31">
          <cell r="G31" t="str">
            <v>否</v>
          </cell>
          <cell r="P31" t="str">
            <v>通过</v>
          </cell>
        </row>
        <row r="32">
          <cell r="G32" t="str">
            <v>否</v>
          </cell>
          <cell r="P32" t="str">
            <v>通过</v>
          </cell>
        </row>
        <row r="33">
          <cell r="G33" t="str">
            <v>否</v>
          </cell>
          <cell r="P33" t="str">
            <v>通过</v>
          </cell>
        </row>
        <row r="34">
          <cell r="G34" t="str">
            <v>否</v>
          </cell>
          <cell r="P34" t="str">
            <v>通过</v>
          </cell>
        </row>
        <row r="35">
          <cell r="G35" t="str">
            <v>否</v>
          </cell>
          <cell r="P35" t="str">
            <v>通过</v>
          </cell>
        </row>
        <row r="36">
          <cell r="G36" t="str">
            <v>否</v>
          </cell>
          <cell r="P36" t="str">
            <v>通过</v>
          </cell>
        </row>
        <row r="37">
          <cell r="G37" t="str">
            <v>否</v>
          </cell>
          <cell r="P37" t="str">
            <v>通过</v>
          </cell>
        </row>
        <row r="38">
          <cell r="G38" t="str">
            <v>否</v>
          </cell>
          <cell r="P38" t="str">
            <v>通过</v>
          </cell>
        </row>
        <row r="39">
          <cell r="G39" t="str">
            <v>否</v>
          </cell>
          <cell r="P39" t="str">
            <v>通过</v>
          </cell>
        </row>
        <row r="40">
          <cell r="G40" t="str">
            <v>否</v>
          </cell>
          <cell r="P40" t="str">
            <v>通过</v>
          </cell>
        </row>
        <row r="41">
          <cell r="G41" t="str">
            <v>否</v>
          </cell>
          <cell r="P41" t="str">
            <v>通过</v>
          </cell>
        </row>
        <row r="42">
          <cell r="G42" t="str">
            <v>否</v>
          </cell>
          <cell r="P42" t="str">
            <v>通过</v>
          </cell>
        </row>
        <row r="43">
          <cell r="G43" t="str">
            <v>是</v>
          </cell>
          <cell r="P43" t="str">
            <v>通过</v>
          </cell>
        </row>
        <row r="44">
          <cell r="G44" t="str">
            <v>是</v>
          </cell>
          <cell r="P44" t="str">
            <v>通过</v>
          </cell>
        </row>
        <row r="45">
          <cell r="G45" t="str">
            <v>是</v>
          </cell>
          <cell r="P45" t="str">
            <v>通过</v>
          </cell>
        </row>
        <row r="46">
          <cell r="G46" t="str">
            <v>否</v>
          </cell>
          <cell r="P46" t="str">
            <v>通过</v>
          </cell>
        </row>
        <row r="47">
          <cell r="G47" t="str">
            <v>是</v>
          </cell>
          <cell r="P47" t="str">
            <v>通过</v>
          </cell>
        </row>
        <row r="48">
          <cell r="G48" t="str">
            <v>否</v>
          </cell>
          <cell r="P48" t="str">
            <v>通过</v>
          </cell>
        </row>
        <row r="49">
          <cell r="G49" t="str">
            <v>否</v>
          </cell>
          <cell r="P49" t="str">
            <v>通过</v>
          </cell>
        </row>
        <row r="50">
          <cell r="G50" t="str">
            <v>是</v>
          </cell>
          <cell r="P50" t="str">
            <v>通过</v>
          </cell>
        </row>
        <row r="51">
          <cell r="G51" t="str">
            <v>否</v>
          </cell>
          <cell r="P51" t="str">
            <v>通过</v>
          </cell>
        </row>
        <row r="52">
          <cell r="G52" t="str">
            <v>否</v>
          </cell>
          <cell r="P52" t="str">
            <v>通过</v>
          </cell>
        </row>
        <row r="53">
          <cell r="G53" t="str">
            <v>是</v>
          </cell>
          <cell r="P53" t="str">
            <v>通过</v>
          </cell>
        </row>
        <row r="54">
          <cell r="G54" t="str">
            <v>否</v>
          </cell>
          <cell r="P54" t="str">
            <v>通过</v>
          </cell>
        </row>
        <row r="55">
          <cell r="G55" t="str">
            <v>否</v>
          </cell>
          <cell r="P55" t="str">
            <v>通过</v>
          </cell>
        </row>
        <row r="56">
          <cell r="G56" t="str">
            <v>否</v>
          </cell>
          <cell r="P56" t="str">
            <v>通过</v>
          </cell>
        </row>
        <row r="57">
          <cell r="G57" t="str">
            <v>否</v>
          </cell>
          <cell r="P57" t="str">
            <v>通过</v>
          </cell>
        </row>
        <row r="58">
          <cell r="G58" t="str">
            <v>是</v>
          </cell>
          <cell r="P58" t="str">
            <v>通过</v>
          </cell>
        </row>
        <row r="59">
          <cell r="G59" t="str">
            <v>否</v>
          </cell>
          <cell r="P59" t="str">
            <v>通过</v>
          </cell>
        </row>
        <row r="60">
          <cell r="G60" t="str">
            <v>是</v>
          </cell>
          <cell r="P60" t="str">
            <v>通过</v>
          </cell>
        </row>
        <row r="61">
          <cell r="G61" t="str">
            <v>是</v>
          </cell>
          <cell r="P61" t="str">
            <v>通过</v>
          </cell>
        </row>
        <row r="62">
          <cell r="G62" t="str">
            <v>否</v>
          </cell>
          <cell r="P62" t="str">
            <v>通过</v>
          </cell>
        </row>
        <row r="63">
          <cell r="G63" t="str">
            <v>否</v>
          </cell>
          <cell r="P63" t="str">
            <v>通过</v>
          </cell>
        </row>
        <row r="64">
          <cell r="G64" t="str">
            <v>否</v>
          </cell>
          <cell r="P64" t="str">
            <v>通过</v>
          </cell>
        </row>
        <row r="65">
          <cell r="G65" t="str">
            <v>否</v>
          </cell>
          <cell r="P65" t="str">
            <v>通过</v>
          </cell>
        </row>
        <row r="66">
          <cell r="G66" t="str">
            <v>否</v>
          </cell>
          <cell r="P66" t="str">
            <v>通过</v>
          </cell>
        </row>
        <row r="67">
          <cell r="G67" t="str">
            <v>否</v>
          </cell>
          <cell r="P67" t="str">
            <v>通过</v>
          </cell>
        </row>
        <row r="68">
          <cell r="G68" t="str">
            <v>否</v>
          </cell>
          <cell r="P68" t="str">
            <v>通过</v>
          </cell>
        </row>
        <row r="69">
          <cell r="G69" t="str">
            <v>否</v>
          </cell>
          <cell r="P69" t="str">
            <v>通过</v>
          </cell>
        </row>
        <row r="70">
          <cell r="G70" t="str">
            <v>否</v>
          </cell>
          <cell r="P70" t="str">
            <v>通过</v>
          </cell>
        </row>
        <row r="71">
          <cell r="G71" t="str">
            <v>否</v>
          </cell>
          <cell r="P71" t="str">
            <v>通过</v>
          </cell>
        </row>
        <row r="72">
          <cell r="G72" t="str">
            <v>否</v>
          </cell>
          <cell r="P72" t="str">
            <v>通过</v>
          </cell>
        </row>
        <row r="73">
          <cell r="G73" t="str">
            <v>是</v>
          </cell>
          <cell r="P73" t="str">
            <v>通过</v>
          </cell>
        </row>
        <row r="74">
          <cell r="G74" t="str">
            <v>是</v>
          </cell>
          <cell r="P74" t="str">
            <v>通过</v>
          </cell>
        </row>
        <row r="75">
          <cell r="G75" t="str">
            <v>是</v>
          </cell>
          <cell r="P75" t="str">
            <v>通过</v>
          </cell>
        </row>
        <row r="76">
          <cell r="G76" t="str">
            <v>是</v>
          </cell>
          <cell r="P76" t="str">
            <v>通过</v>
          </cell>
        </row>
        <row r="77">
          <cell r="G77" t="str">
            <v>否</v>
          </cell>
          <cell r="P77" t="str">
            <v>通过</v>
          </cell>
        </row>
        <row r="78">
          <cell r="G78" t="str">
            <v>否</v>
          </cell>
          <cell r="P78" t="str">
            <v>通过</v>
          </cell>
        </row>
        <row r="79">
          <cell r="G79" t="str">
            <v>否</v>
          </cell>
          <cell r="P79" t="str">
            <v>通过</v>
          </cell>
        </row>
        <row r="80">
          <cell r="G80" t="str">
            <v>否</v>
          </cell>
          <cell r="P80" t="str">
            <v>通过</v>
          </cell>
        </row>
        <row r="81">
          <cell r="G81" t="str">
            <v>否</v>
          </cell>
          <cell r="P81" t="str">
            <v>通过</v>
          </cell>
        </row>
        <row r="82">
          <cell r="G82" t="str">
            <v>否</v>
          </cell>
          <cell r="P82" t="str">
            <v>通过</v>
          </cell>
        </row>
        <row r="83">
          <cell r="G83" t="str">
            <v>否</v>
          </cell>
          <cell r="P83" t="str">
            <v>通过</v>
          </cell>
        </row>
        <row r="84">
          <cell r="G84" t="str">
            <v>否</v>
          </cell>
          <cell r="P84" t="str">
            <v>通过</v>
          </cell>
        </row>
        <row r="85">
          <cell r="G85" t="str">
            <v>否</v>
          </cell>
          <cell r="P85" t="str">
            <v>通过</v>
          </cell>
        </row>
        <row r="86">
          <cell r="G86" t="str">
            <v>否</v>
          </cell>
          <cell r="P86" t="str">
            <v>通过</v>
          </cell>
        </row>
        <row r="87">
          <cell r="G87" t="str">
            <v>否</v>
          </cell>
          <cell r="P87" t="str">
            <v>通过</v>
          </cell>
        </row>
        <row r="88">
          <cell r="G88" t="str">
            <v>否</v>
          </cell>
          <cell r="P88" t="str">
            <v>通过</v>
          </cell>
        </row>
        <row r="89">
          <cell r="G89" t="str">
            <v>否</v>
          </cell>
          <cell r="P89" t="str">
            <v>通过</v>
          </cell>
        </row>
        <row r="90">
          <cell r="G90" t="str">
            <v>否</v>
          </cell>
          <cell r="P90" t="str">
            <v>通过</v>
          </cell>
        </row>
        <row r="91">
          <cell r="G91" t="str">
            <v>是</v>
          </cell>
          <cell r="P91" t="str">
            <v>通过</v>
          </cell>
        </row>
        <row r="92">
          <cell r="G92" t="str">
            <v>否</v>
          </cell>
          <cell r="P92" t="str">
            <v>通过</v>
          </cell>
        </row>
        <row r="93">
          <cell r="G93" t="str">
            <v>否</v>
          </cell>
          <cell r="P93" t="str">
            <v>通过</v>
          </cell>
        </row>
        <row r="94">
          <cell r="G94" t="str">
            <v>否</v>
          </cell>
          <cell r="P94" t="str">
            <v>通过</v>
          </cell>
        </row>
        <row r="95">
          <cell r="G95" t="str">
            <v>否</v>
          </cell>
          <cell r="P95" t="str">
            <v>通过</v>
          </cell>
        </row>
        <row r="96">
          <cell r="G96" t="str">
            <v>否</v>
          </cell>
          <cell r="P96" t="str">
            <v>通过</v>
          </cell>
        </row>
        <row r="97">
          <cell r="G97" t="str">
            <v>否</v>
          </cell>
          <cell r="P97" t="str">
            <v>通过</v>
          </cell>
        </row>
        <row r="98">
          <cell r="G98" t="str">
            <v>否</v>
          </cell>
          <cell r="P98" t="str">
            <v>通过</v>
          </cell>
        </row>
        <row r="99">
          <cell r="G99" t="str">
            <v>否</v>
          </cell>
          <cell r="P99" t="str">
            <v>通过</v>
          </cell>
        </row>
        <row r="100">
          <cell r="G100" t="str">
            <v>否</v>
          </cell>
          <cell r="P100" t="str">
            <v>通过</v>
          </cell>
        </row>
        <row r="101">
          <cell r="G101" t="str">
            <v>否</v>
          </cell>
          <cell r="P101" t="str">
            <v>通过</v>
          </cell>
        </row>
        <row r="102">
          <cell r="G102" t="str">
            <v>否</v>
          </cell>
          <cell r="P102" t="str">
            <v>通过</v>
          </cell>
        </row>
        <row r="103">
          <cell r="G103" t="str">
            <v>否</v>
          </cell>
          <cell r="P103" t="str">
            <v>通过</v>
          </cell>
        </row>
        <row r="104">
          <cell r="G104" t="str">
            <v>否</v>
          </cell>
          <cell r="P104" t="str">
            <v>通过</v>
          </cell>
        </row>
        <row r="105">
          <cell r="G105" t="str">
            <v>否</v>
          </cell>
          <cell r="P105" t="str">
            <v>通过</v>
          </cell>
        </row>
        <row r="106">
          <cell r="G106" t="str">
            <v>否</v>
          </cell>
          <cell r="P106" t="str">
            <v>通过</v>
          </cell>
        </row>
        <row r="107">
          <cell r="G107" t="str">
            <v>否</v>
          </cell>
          <cell r="P107" t="str">
            <v>通过</v>
          </cell>
        </row>
        <row r="108">
          <cell r="G108" t="str">
            <v>否</v>
          </cell>
          <cell r="P108" t="str">
            <v>通过</v>
          </cell>
        </row>
        <row r="109">
          <cell r="G109" t="str">
            <v>否</v>
          </cell>
          <cell r="P109" t="str">
            <v>通过</v>
          </cell>
        </row>
        <row r="110">
          <cell r="G110" t="str">
            <v>否</v>
          </cell>
          <cell r="P110" t="str">
            <v>通过</v>
          </cell>
        </row>
        <row r="111">
          <cell r="G111" t="str">
            <v>否</v>
          </cell>
          <cell r="P111" t="str">
            <v>通过</v>
          </cell>
        </row>
        <row r="112">
          <cell r="G112" t="str">
            <v>否</v>
          </cell>
          <cell r="P112" t="str">
            <v>通过</v>
          </cell>
        </row>
        <row r="113">
          <cell r="G113" t="str">
            <v>否</v>
          </cell>
          <cell r="P113" t="str">
            <v>通过</v>
          </cell>
        </row>
        <row r="114">
          <cell r="G114" t="str">
            <v>否</v>
          </cell>
          <cell r="P114" t="str">
            <v>通过</v>
          </cell>
        </row>
        <row r="115">
          <cell r="G115" t="str">
            <v>否</v>
          </cell>
          <cell r="P115" t="str">
            <v>通过</v>
          </cell>
        </row>
        <row r="116">
          <cell r="G116" t="str">
            <v>否</v>
          </cell>
          <cell r="P116" t="str">
            <v>通过</v>
          </cell>
        </row>
        <row r="117">
          <cell r="G117" t="str">
            <v>否</v>
          </cell>
          <cell r="P117" t="str">
            <v>通过</v>
          </cell>
        </row>
        <row r="118">
          <cell r="G118" t="str">
            <v>否</v>
          </cell>
          <cell r="P118" t="str">
            <v>通过</v>
          </cell>
        </row>
        <row r="119">
          <cell r="G119" t="str">
            <v>否</v>
          </cell>
          <cell r="P119" t="str">
            <v>通过</v>
          </cell>
        </row>
        <row r="120">
          <cell r="G120" t="str">
            <v>否</v>
          </cell>
          <cell r="P120" t="str">
            <v>通过</v>
          </cell>
        </row>
        <row r="121">
          <cell r="G121" t="str">
            <v>否</v>
          </cell>
          <cell r="P121" t="str">
            <v>通过</v>
          </cell>
        </row>
        <row r="122">
          <cell r="G122" t="str">
            <v>否</v>
          </cell>
          <cell r="P122" t="str">
            <v>通过</v>
          </cell>
        </row>
        <row r="123">
          <cell r="G123" t="str">
            <v>否</v>
          </cell>
          <cell r="P123" t="str">
            <v>通过</v>
          </cell>
        </row>
        <row r="124">
          <cell r="G124" t="str">
            <v>否</v>
          </cell>
          <cell r="P124" t="str">
            <v>通过</v>
          </cell>
        </row>
        <row r="125">
          <cell r="G125" t="str">
            <v>是</v>
          </cell>
          <cell r="P125" t="str">
            <v>通过</v>
          </cell>
        </row>
        <row r="126">
          <cell r="G126" t="str">
            <v>否</v>
          </cell>
          <cell r="P126" t="str">
            <v>通过</v>
          </cell>
        </row>
        <row r="127">
          <cell r="G127" t="str">
            <v>否</v>
          </cell>
          <cell r="P127" t="str">
            <v>通过</v>
          </cell>
        </row>
        <row r="128">
          <cell r="G128" t="str">
            <v>否</v>
          </cell>
          <cell r="P128" t="str">
            <v>通过</v>
          </cell>
        </row>
        <row r="129">
          <cell r="G129" t="str">
            <v>否</v>
          </cell>
          <cell r="P129" t="str">
            <v>通过</v>
          </cell>
        </row>
        <row r="130">
          <cell r="G130" t="str">
            <v>否</v>
          </cell>
          <cell r="P130" t="str">
            <v>通过</v>
          </cell>
        </row>
        <row r="131">
          <cell r="G131" t="str">
            <v>否</v>
          </cell>
          <cell r="P131" t="str">
            <v>通过</v>
          </cell>
        </row>
        <row r="132">
          <cell r="G132" t="str">
            <v>否</v>
          </cell>
          <cell r="P132" t="str">
            <v>通过</v>
          </cell>
        </row>
        <row r="133">
          <cell r="G133" t="str">
            <v>否</v>
          </cell>
          <cell r="P133" t="str">
            <v>通过</v>
          </cell>
        </row>
        <row r="134">
          <cell r="G134" t="str">
            <v>否</v>
          </cell>
          <cell r="P134" t="str">
            <v>通过</v>
          </cell>
        </row>
        <row r="135">
          <cell r="G135" t="str">
            <v>否</v>
          </cell>
          <cell r="P135" t="str">
            <v>通过</v>
          </cell>
        </row>
        <row r="136">
          <cell r="G136" t="str">
            <v>否</v>
          </cell>
          <cell r="P136" t="str">
            <v>通过</v>
          </cell>
        </row>
        <row r="137">
          <cell r="G137" t="str">
            <v>否</v>
          </cell>
          <cell r="P137" t="str">
            <v>通过</v>
          </cell>
        </row>
        <row r="138">
          <cell r="G138" t="str">
            <v>否</v>
          </cell>
          <cell r="P138" t="str">
            <v>通过</v>
          </cell>
        </row>
        <row r="139">
          <cell r="G139" t="str">
            <v>否</v>
          </cell>
          <cell r="P139" t="str">
            <v>通过</v>
          </cell>
        </row>
        <row r="140">
          <cell r="G140" t="str">
            <v>否</v>
          </cell>
          <cell r="P140" t="str">
            <v>通过</v>
          </cell>
        </row>
        <row r="141">
          <cell r="G141" t="str">
            <v>否</v>
          </cell>
          <cell r="P141" t="str">
            <v>通过</v>
          </cell>
        </row>
        <row r="142">
          <cell r="G142" t="str">
            <v>否</v>
          </cell>
          <cell r="P142" t="str">
            <v>通过</v>
          </cell>
        </row>
        <row r="143">
          <cell r="G143" t="str">
            <v>否</v>
          </cell>
          <cell r="P143" t="str">
            <v>通过</v>
          </cell>
        </row>
        <row r="144">
          <cell r="G144" t="str">
            <v>否</v>
          </cell>
          <cell r="P144" t="str">
            <v>通过</v>
          </cell>
        </row>
        <row r="145">
          <cell r="G145" t="str">
            <v>否</v>
          </cell>
          <cell r="P145" t="str">
            <v>通过</v>
          </cell>
        </row>
        <row r="146">
          <cell r="G146" t="str">
            <v>否</v>
          </cell>
          <cell r="P146" t="str">
            <v>通过</v>
          </cell>
        </row>
        <row r="147">
          <cell r="G147" t="str">
            <v>否</v>
          </cell>
          <cell r="P147" t="str">
            <v>通过</v>
          </cell>
        </row>
        <row r="148">
          <cell r="G148" t="str">
            <v>否</v>
          </cell>
          <cell r="P148" t="str">
            <v>通过</v>
          </cell>
        </row>
        <row r="149">
          <cell r="G149" t="str">
            <v>否</v>
          </cell>
          <cell r="P149" t="str">
            <v>通过</v>
          </cell>
        </row>
        <row r="150">
          <cell r="G150" t="str">
            <v>否</v>
          </cell>
          <cell r="P150" t="str">
            <v>通过</v>
          </cell>
        </row>
        <row r="151">
          <cell r="G151" t="str">
            <v>否</v>
          </cell>
          <cell r="P151" t="str">
            <v>通过</v>
          </cell>
        </row>
        <row r="152">
          <cell r="G152" t="str">
            <v>否</v>
          </cell>
          <cell r="P152" t="str">
            <v>通过</v>
          </cell>
        </row>
        <row r="153">
          <cell r="G153" t="str">
            <v>否</v>
          </cell>
          <cell r="P153" t="str">
            <v>通过</v>
          </cell>
        </row>
        <row r="154">
          <cell r="G154" t="str">
            <v>否</v>
          </cell>
          <cell r="P154" t="str">
            <v>通过</v>
          </cell>
        </row>
        <row r="155">
          <cell r="G155" t="str">
            <v>否</v>
          </cell>
          <cell r="P155" t="str">
            <v>通过</v>
          </cell>
        </row>
        <row r="156">
          <cell r="G156" t="str">
            <v>是</v>
          </cell>
          <cell r="P156" t="str">
            <v>通过</v>
          </cell>
        </row>
        <row r="157">
          <cell r="G157" t="str">
            <v>否</v>
          </cell>
          <cell r="P157" t="str">
            <v>通过</v>
          </cell>
        </row>
        <row r="158">
          <cell r="G158" t="str">
            <v>否</v>
          </cell>
          <cell r="P158" t="str">
            <v>通过</v>
          </cell>
        </row>
        <row r="159">
          <cell r="G159" t="str">
            <v>否</v>
          </cell>
          <cell r="P159" t="str">
            <v>通过</v>
          </cell>
        </row>
        <row r="160">
          <cell r="G160" t="str">
            <v>是</v>
          </cell>
          <cell r="P160" t="str">
            <v>通过</v>
          </cell>
        </row>
      </sheetData>
      <sheetData sheetId="27">
        <row r="11">
          <cell r="G11" t="str">
            <v>否</v>
          </cell>
          <cell r="P11" t="str">
            <v>通过</v>
          </cell>
        </row>
        <row r="12">
          <cell r="G12" t="str">
            <v>否</v>
          </cell>
          <cell r="P12" t="str">
            <v>通过</v>
          </cell>
        </row>
        <row r="13">
          <cell r="G13" t="str">
            <v>否</v>
          </cell>
          <cell r="P13" t="str">
            <v>通过</v>
          </cell>
        </row>
        <row r="14">
          <cell r="G14" t="str">
            <v>是</v>
          </cell>
          <cell r="P14" t="str">
            <v>通过</v>
          </cell>
        </row>
        <row r="15">
          <cell r="G15" t="str">
            <v>是</v>
          </cell>
          <cell r="P15" t="str">
            <v>通过</v>
          </cell>
        </row>
        <row r="16">
          <cell r="G16" t="str">
            <v>否</v>
          </cell>
          <cell r="P16" t="str">
            <v>通过</v>
          </cell>
        </row>
        <row r="17">
          <cell r="G17" t="str">
            <v>否</v>
          </cell>
          <cell r="P17" t="str">
            <v>通过</v>
          </cell>
        </row>
        <row r="18">
          <cell r="G18" t="str">
            <v>否</v>
          </cell>
          <cell r="P18" t="str">
            <v>通过</v>
          </cell>
        </row>
        <row r="19">
          <cell r="G19" t="str">
            <v>否</v>
          </cell>
          <cell r="P19" t="str">
            <v>通过</v>
          </cell>
        </row>
        <row r="20">
          <cell r="G20" t="str">
            <v>否</v>
          </cell>
          <cell r="P20" t="str">
            <v>通过</v>
          </cell>
        </row>
        <row r="21">
          <cell r="G21" t="str">
            <v>否</v>
          </cell>
          <cell r="P21" t="str">
            <v>通过</v>
          </cell>
        </row>
        <row r="22">
          <cell r="G22" t="str">
            <v>否</v>
          </cell>
          <cell r="P22" t="str">
            <v>通过</v>
          </cell>
        </row>
        <row r="23">
          <cell r="G23" t="str">
            <v>否</v>
          </cell>
          <cell r="P23" t="str">
            <v>通过</v>
          </cell>
        </row>
        <row r="24">
          <cell r="G24" t="str">
            <v>否</v>
          </cell>
          <cell r="P24" t="str">
            <v>通过</v>
          </cell>
        </row>
        <row r="25">
          <cell r="G25" t="str">
            <v>是</v>
          </cell>
          <cell r="P25" t="str">
            <v>通过</v>
          </cell>
        </row>
        <row r="26">
          <cell r="G26" t="str">
            <v>否</v>
          </cell>
          <cell r="P26" t="str">
            <v>通过</v>
          </cell>
        </row>
        <row r="27">
          <cell r="G27" t="str">
            <v>否</v>
          </cell>
          <cell r="P27" t="str">
            <v>通过</v>
          </cell>
        </row>
        <row r="28">
          <cell r="G28" t="str">
            <v>是</v>
          </cell>
          <cell r="P28" t="str">
            <v>通过</v>
          </cell>
        </row>
        <row r="29">
          <cell r="G29" t="str">
            <v>是</v>
          </cell>
          <cell r="P29" t="str">
            <v>通过</v>
          </cell>
        </row>
        <row r="30">
          <cell r="G30" t="str">
            <v>否</v>
          </cell>
          <cell r="P30" t="str">
            <v>通过</v>
          </cell>
        </row>
        <row r="31">
          <cell r="G31" t="str">
            <v>否</v>
          </cell>
          <cell r="P31" t="str">
            <v>通过</v>
          </cell>
        </row>
        <row r="32">
          <cell r="G32" t="str">
            <v>否</v>
          </cell>
          <cell r="P32" t="str">
            <v>通过</v>
          </cell>
        </row>
        <row r="33">
          <cell r="G33" t="str">
            <v>否</v>
          </cell>
          <cell r="P33" t="str">
            <v>通过</v>
          </cell>
        </row>
        <row r="34">
          <cell r="G34" t="str">
            <v>否</v>
          </cell>
          <cell r="P34" t="str">
            <v>通过</v>
          </cell>
        </row>
        <row r="35">
          <cell r="G35" t="str">
            <v>否</v>
          </cell>
          <cell r="P35" t="str">
            <v>通过</v>
          </cell>
        </row>
        <row r="36">
          <cell r="G36" t="str">
            <v>是</v>
          </cell>
          <cell r="P36" t="str">
            <v>通过</v>
          </cell>
        </row>
        <row r="37">
          <cell r="G37" t="str">
            <v>是</v>
          </cell>
          <cell r="P37" t="str">
            <v>通过</v>
          </cell>
        </row>
        <row r="38">
          <cell r="G38" t="str">
            <v>否</v>
          </cell>
          <cell r="P38" t="str">
            <v>通过</v>
          </cell>
        </row>
        <row r="39">
          <cell r="G39" t="str">
            <v>否</v>
          </cell>
          <cell r="P39" t="str">
            <v>通过</v>
          </cell>
        </row>
        <row r="40">
          <cell r="G40" t="str">
            <v>否</v>
          </cell>
          <cell r="P40" t="str">
            <v>通过</v>
          </cell>
        </row>
        <row r="41">
          <cell r="G41" t="str">
            <v>是</v>
          </cell>
          <cell r="P41" t="str">
            <v>通过</v>
          </cell>
        </row>
        <row r="42">
          <cell r="G42" t="str">
            <v>否</v>
          </cell>
          <cell r="P42" t="str">
            <v>通过</v>
          </cell>
        </row>
        <row r="43">
          <cell r="G43" t="str">
            <v>否</v>
          </cell>
          <cell r="P43" t="str">
            <v>通过</v>
          </cell>
        </row>
        <row r="44">
          <cell r="G44" t="str">
            <v>否</v>
          </cell>
          <cell r="P44" t="str">
            <v>通过</v>
          </cell>
        </row>
        <row r="45">
          <cell r="G45" t="str">
            <v>否</v>
          </cell>
          <cell r="P45" t="str">
            <v>通过</v>
          </cell>
        </row>
        <row r="46">
          <cell r="G46" t="str">
            <v>否</v>
          </cell>
          <cell r="P46" t="str">
            <v>通过</v>
          </cell>
        </row>
        <row r="47">
          <cell r="G47" t="str">
            <v>否</v>
          </cell>
          <cell r="P47" t="str">
            <v>通过</v>
          </cell>
        </row>
        <row r="48">
          <cell r="G48" t="str">
            <v>是</v>
          </cell>
          <cell r="P48" t="str">
            <v>通过</v>
          </cell>
        </row>
        <row r="49">
          <cell r="G49" t="str">
            <v>是</v>
          </cell>
          <cell r="P49" t="str">
            <v>通过</v>
          </cell>
        </row>
        <row r="50">
          <cell r="G50" t="str">
            <v>否</v>
          </cell>
          <cell r="P50" t="str">
            <v>通过</v>
          </cell>
        </row>
        <row r="51">
          <cell r="G51" t="str">
            <v>否</v>
          </cell>
          <cell r="P51" t="str">
            <v>通过</v>
          </cell>
        </row>
        <row r="52">
          <cell r="G52" t="str">
            <v>否</v>
          </cell>
          <cell r="P52" t="str">
            <v>通过</v>
          </cell>
        </row>
        <row r="53">
          <cell r="G53" t="str">
            <v>否</v>
          </cell>
          <cell r="P53" t="str">
            <v>通过</v>
          </cell>
        </row>
        <row r="54">
          <cell r="G54" t="str">
            <v>否</v>
          </cell>
          <cell r="P54" t="str">
            <v>通过</v>
          </cell>
        </row>
        <row r="55">
          <cell r="G55" t="str">
            <v>否</v>
          </cell>
          <cell r="P55" t="str">
            <v>通过</v>
          </cell>
        </row>
        <row r="56">
          <cell r="G56" t="str">
            <v>否</v>
          </cell>
          <cell r="P56" t="str">
            <v>通过</v>
          </cell>
        </row>
        <row r="57">
          <cell r="G57" t="str">
            <v>否</v>
          </cell>
          <cell r="P57" t="str">
            <v>通过</v>
          </cell>
        </row>
        <row r="58">
          <cell r="G58" t="str">
            <v>否</v>
          </cell>
          <cell r="P58" t="str">
            <v>通过</v>
          </cell>
        </row>
        <row r="59">
          <cell r="G59" t="str">
            <v>否</v>
          </cell>
          <cell r="P59" t="str">
            <v>通过</v>
          </cell>
        </row>
        <row r="60">
          <cell r="G60" t="str">
            <v>否</v>
          </cell>
          <cell r="P60" t="str">
            <v>通过</v>
          </cell>
        </row>
        <row r="61">
          <cell r="G61" t="str">
            <v>否</v>
          </cell>
          <cell r="P61" t="str">
            <v>通过</v>
          </cell>
        </row>
        <row r="62">
          <cell r="G62" t="str">
            <v>是</v>
          </cell>
          <cell r="P62" t="str">
            <v>通过</v>
          </cell>
        </row>
        <row r="63">
          <cell r="G63" t="str">
            <v>否</v>
          </cell>
          <cell r="P63" t="str">
            <v>通过</v>
          </cell>
        </row>
        <row r="64">
          <cell r="G64" t="str">
            <v>否</v>
          </cell>
          <cell r="P64" t="str">
            <v>通过</v>
          </cell>
        </row>
        <row r="65">
          <cell r="G65" t="str">
            <v>否</v>
          </cell>
          <cell r="P65" t="str">
            <v>通过</v>
          </cell>
        </row>
        <row r="66">
          <cell r="G66" t="str">
            <v>否</v>
          </cell>
          <cell r="P66" t="str">
            <v>通过</v>
          </cell>
        </row>
        <row r="67">
          <cell r="G67" t="str">
            <v>否</v>
          </cell>
          <cell r="P67" t="str">
            <v>通过</v>
          </cell>
        </row>
      </sheetData>
      <sheetData sheetId="28">
        <row r="11">
          <cell r="G11" t="str">
            <v>否</v>
          </cell>
        </row>
        <row r="12">
          <cell r="G12" t="str">
            <v>否</v>
          </cell>
        </row>
        <row r="13">
          <cell r="G13" t="str">
            <v>否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否</v>
          </cell>
        </row>
        <row r="24">
          <cell r="G24" t="str">
            <v>否</v>
          </cell>
        </row>
        <row r="25">
          <cell r="G25" t="str">
            <v>是</v>
          </cell>
        </row>
        <row r="26">
          <cell r="G26" t="str">
            <v>否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否</v>
          </cell>
        </row>
        <row r="30">
          <cell r="G30" t="str">
            <v>否</v>
          </cell>
        </row>
        <row r="31">
          <cell r="G31" t="str">
            <v>否</v>
          </cell>
        </row>
        <row r="32">
          <cell r="G32" t="str">
            <v>否</v>
          </cell>
        </row>
        <row r="33">
          <cell r="G33" t="str">
            <v>否</v>
          </cell>
        </row>
        <row r="34">
          <cell r="G34" t="str">
            <v>否</v>
          </cell>
        </row>
        <row r="35">
          <cell r="G35" t="str">
            <v>否</v>
          </cell>
        </row>
        <row r="36">
          <cell r="G36" t="str">
            <v>否</v>
          </cell>
        </row>
        <row r="37">
          <cell r="G37" t="str">
            <v>否</v>
          </cell>
        </row>
        <row r="38">
          <cell r="G38" t="str">
            <v>否</v>
          </cell>
        </row>
        <row r="39">
          <cell r="G39" t="str">
            <v>否</v>
          </cell>
        </row>
        <row r="40">
          <cell r="G40" t="str">
            <v>否</v>
          </cell>
        </row>
        <row r="41">
          <cell r="G41" t="str">
            <v>否</v>
          </cell>
        </row>
        <row r="42">
          <cell r="G42" t="str">
            <v>否</v>
          </cell>
        </row>
        <row r="43">
          <cell r="G43" t="str">
            <v>否</v>
          </cell>
        </row>
        <row r="44">
          <cell r="G44" t="str">
            <v>否</v>
          </cell>
        </row>
        <row r="45">
          <cell r="G45" t="str">
            <v>否</v>
          </cell>
        </row>
        <row r="46">
          <cell r="G46" t="str">
            <v>否</v>
          </cell>
        </row>
        <row r="47">
          <cell r="G47" t="str">
            <v>否</v>
          </cell>
        </row>
        <row r="48">
          <cell r="G48" t="str">
            <v>否</v>
          </cell>
        </row>
        <row r="49">
          <cell r="G49" t="str">
            <v>否</v>
          </cell>
        </row>
        <row r="50">
          <cell r="G50" t="str">
            <v>否</v>
          </cell>
        </row>
        <row r="51">
          <cell r="G51" t="str">
            <v>否</v>
          </cell>
        </row>
        <row r="52">
          <cell r="G52" t="str">
            <v>否</v>
          </cell>
        </row>
        <row r="53">
          <cell r="G53" t="str">
            <v>是</v>
          </cell>
        </row>
        <row r="54">
          <cell r="G54" t="str">
            <v>否</v>
          </cell>
        </row>
        <row r="55">
          <cell r="G55" t="str">
            <v>否</v>
          </cell>
        </row>
        <row r="56">
          <cell r="G56" t="str">
            <v>否</v>
          </cell>
        </row>
        <row r="57">
          <cell r="G57" t="str">
            <v>否</v>
          </cell>
        </row>
        <row r="58">
          <cell r="G58" t="str">
            <v>否</v>
          </cell>
        </row>
        <row r="59">
          <cell r="G59" t="str">
            <v>是</v>
          </cell>
        </row>
        <row r="60">
          <cell r="G60" t="str">
            <v>是</v>
          </cell>
        </row>
        <row r="61">
          <cell r="G61" t="str">
            <v>是</v>
          </cell>
        </row>
        <row r="62">
          <cell r="G62" t="str">
            <v>是</v>
          </cell>
        </row>
        <row r="63">
          <cell r="G63" t="str">
            <v>否</v>
          </cell>
        </row>
        <row r="64">
          <cell r="G64" t="str">
            <v>否</v>
          </cell>
        </row>
        <row r="65">
          <cell r="G65" t="str">
            <v>否</v>
          </cell>
        </row>
        <row r="66">
          <cell r="G66" t="str">
            <v>否</v>
          </cell>
        </row>
        <row r="67">
          <cell r="G67" t="str">
            <v>否</v>
          </cell>
        </row>
        <row r="68">
          <cell r="G68" t="str">
            <v>否</v>
          </cell>
        </row>
        <row r="69">
          <cell r="G69" t="str">
            <v>否</v>
          </cell>
        </row>
        <row r="70">
          <cell r="G70" t="str">
            <v>否</v>
          </cell>
        </row>
        <row r="71">
          <cell r="G71" t="str">
            <v>否</v>
          </cell>
        </row>
        <row r="72">
          <cell r="G72" t="str">
            <v>否</v>
          </cell>
        </row>
        <row r="73">
          <cell r="G73" t="str">
            <v>否</v>
          </cell>
        </row>
        <row r="74">
          <cell r="G74" t="str">
            <v>否</v>
          </cell>
        </row>
        <row r="75">
          <cell r="G75" t="str">
            <v>否</v>
          </cell>
        </row>
        <row r="76">
          <cell r="G76" t="str">
            <v>否</v>
          </cell>
        </row>
        <row r="77">
          <cell r="G77" t="str">
            <v>否</v>
          </cell>
        </row>
        <row r="78">
          <cell r="G78" t="str">
            <v>否</v>
          </cell>
        </row>
        <row r="79">
          <cell r="G79" t="str">
            <v>否</v>
          </cell>
        </row>
        <row r="80">
          <cell r="G80" t="str">
            <v>否</v>
          </cell>
        </row>
        <row r="81">
          <cell r="G81" t="str">
            <v>否</v>
          </cell>
        </row>
        <row r="82">
          <cell r="G82" t="str">
            <v>否</v>
          </cell>
        </row>
        <row r="83">
          <cell r="G83" t="str">
            <v>否</v>
          </cell>
        </row>
        <row r="84">
          <cell r="G84" t="str">
            <v>否</v>
          </cell>
        </row>
        <row r="85">
          <cell r="G85" t="str">
            <v>否</v>
          </cell>
        </row>
        <row r="86">
          <cell r="G86" t="str">
            <v>否</v>
          </cell>
        </row>
        <row r="87">
          <cell r="G87" t="str">
            <v>否</v>
          </cell>
        </row>
        <row r="88">
          <cell r="G88" t="str">
            <v>否</v>
          </cell>
        </row>
        <row r="89">
          <cell r="G89" t="str">
            <v>否</v>
          </cell>
        </row>
        <row r="90">
          <cell r="G90" t="str">
            <v>否</v>
          </cell>
        </row>
        <row r="91">
          <cell r="G91" t="str">
            <v>否</v>
          </cell>
        </row>
        <row r="92">
          <cell r="G92" t="str">
            <v>否</v>
          </cell>
        </row>
        <row r="93">
          <cell r="G93" t="str">
            <v>否</v>
          </cell>
        </row>
        <row r="94">
          <cell r="G94" t="str">
            <v>否</v>
          </cell>
        </row>
        <row r="95">
          <cell r="G95" t="str">
            <v>是</v>
          </cell>
        </row>
        <row r="96">
          <cell r="G96" t="str">
            <v>否</v>
          </cell>
        </row>
        <row r="97">
          <cell r="G97" t="str">
            <v>否</v>
          </cell>
        </row>
        <row r="98">
          <cell r="G98" t="str">
            <v>是</v>
          </cell>
        </row>
        <row r="99">
          <cell r="G99" t="str">
            <v>是</v>
          </cell>
        </row>
        <row r="100">
          <cell r="G100" t="str">
            <v>是</v>
          </cell>
        </row>
        <row r="101">
          <cell r="G101" t="str">
            <v>是</v>
          </cell>
        </row>
        <row r="102">
          <cell r="G102" t="str">
            <v>是</v>
          </cell>
        </row>
        <row r="103">
          <cell r="G103" t="str">
            <v>否</v>
          </cell>
        </row>
        <row r="104">
          <cell r="G104" t="str">
            <v>是</v>
          </cell>
        </row>
        <row r="105">
          <cell r="G105" t="str">
            <v>否</v>
          </cell>
        </row>
        <row r="106">
          <cell r="G106" t="str">
            <v>否</v>
          </cell>
        </row>
        <row r="107">
          <cell r="G107" t="str">
            <v>否</v>
          </cell>
        </row>
        <row r="108">
          <cell r="G108" t="str">
            <v>是</v>
          </cell>
        </row>
        <row r="109">
          <cell r="G109" t="str">
            <v>否</v>
          </cell>
        </row>
        <row r="110">
          <cell r="G110" t="str">
            <v>否</v>
          </cell>
        </row>
        <row r="111">
          <cell r="G111" t="str">
            <v>是</v>
          </cell>
        </row>
        <row r="112">
          <cell r="G112" t="str">
            <v>否</v>
          </cell>
        </row>
        <row r="113">
          <cell r="G113" t="str">
            <v>是</v>
          </cell>
        </row>
        <row r="114">
          <cell r="G114" t="str">
            <v>否</v>
          </cell>
        </row>
        <row r="115">
          <cell r="G115" t="str">
            <v>否</v>
          </cell>
        </row>
        <row r="116">
          <cell r="G116" t="str">
            <v>否</v>
          </cell>
        </row>
        <row r="117">
          <cell r="G117" t="str">
            <v>是</v>
          </cell>
        </row>
        <row r="118">
          <cell r="G118" t="str">
            <v>是</v>
          </cell>
        </row>
      </sheetData>
      <sheetData sheetId="29">
        <row r="11">
          <cell r="G11" t="str">
            <v>否</v>
          </cell>
          <cell r="P11">
            <v>42535</v>
          </cell>
        </row>
        <row r="12">
          <cell r="G12" t="str">
            <v>否</v>
          </cell>
          <cell r="P12">
            <v>42535</v>
          </cell>
        </row>
        <row r="13">
          <cell r="G13" t="str">
            <v>否</v>
          </cell>
          <cell r="P13">
            <v>42535</v>
          </cell>
        </row>
        <row r="14">
          <cell r="G14" t="str">
            <v>否</v>
          </cell>
          <cell r="P14">
            <v>42535</v>
          </cell>
        </row>
        <row r="15">
          <cell r="G15" t="str">
            <v>否</v>
          </cell>
          <cell r="P15">
            <v>42535</v>
          </cell>
        </row>
        <row r="16">
          <cell r="G16" t="str">
            <v>否</v>
          </cell>
          <cell r="P16">
            <v>42535</v>
          </cell>
        </row>
        <row r="17">
          <cell r="G17" t="str">
            <v>是</v>
          </cell>
          <cell r="P17">
            <v>42535</v>
          </cell>
        </row>
        <row r="18">
          <cell r="G18" t="str">
            <v>否</v>
          </cell>
          <cell r="P18">
            <v>42535</v>
          </cell>
        </row>
        <row r="19">
          <cell r="G19" t="str">
            <v>否</v>
          </cell>
          <cell r="P19">
            <v>42535</v>
          </cell>
        </row>
        <row r="20">
          <cell r="G20" t="str">
            <v>否</v>
          </cell>
          <cell r="P20">
            <v>42535</v>
          </cell>
        </row>
        <row r="21">
          <cell r="G21" t="str">
            <v>是</v>
          </cell>
          <cell r="P21">
            <v>42535</v>
          </cell>
        </row>
        <row r="22">
          <cell r="G22" t="str">
            <v>是</v>
          </cell>
          <cell r="P22">
            <v>42535</v>
          </cell>
        </row>
        <row r="23">
          <cell r="G23" t="str">
            <v>是</v>
          </cell>
          <cell r="P23">
            <v>42535</v>
          </cell>
        </row>
        <row r="24">
          <cell r="G24" t="str">
            <v>否</v>
          </cell>
          <cell r="P24">
            <v>42535</v>
          </cell>
        </row>
        <row r="25">
          <cell r="G25" t="str">
            <v>否</v>
          </cell>
          <cell r="P25">
            <v>42535</v>
          </cell>
        </row>
        <row r="26">
          <cell r="G26" t="str">
            <v>否</v>
          </cell>
          <cell r="P26">
            <v>42535</v>
          </cell>
        </row>
        <row r="27">
          <cell r="G27" t="str">
            <v>否</v>
          </cell>
          <cell r="P27">
            <v>42535</v>
          </cell>
        </row>
        <row r="28">
          <cell r="G28" t="str">
            <v>否</v>
          </cell>
          <cell r="P28">
            <v>42535</v>
          </cell>
        </row>
        <row r="29">
          <cell r="G29" t="str">
            <v>否</v>
          </cell>
          <cell r="P29">
            <v>42535</v>
          </cell>
        </row>
        <row r="30">
          <cell r="G30" t="str">
            <v>否</v>
          </cell>
          <cell r="P30">
            <v>42535</v>
          </cell>
        </row>
        <row r="31">
          <cell r="G31" t="str">
            <v>否</v>
          </cell>
          <cell r="P31">
            <v>42535</v>
          </cell>
        </row>
        <row r="32">
          <cell r="G32" t="str">
            <v>否</v>
          </cell>
          <cell r="P32">
            <v>42535</v>
          </cell>
        </row>
        <row r="33">
          <cell r="G33" t="str">
            <v>否</v>
          </cell>
          <cell r="P33">
            <v>42535</v>
          </cell>
        </row>
        <row r="34">
          <cell r="G34" t="str">
            <v>否</v>
          </cell>
          <cell r="P34">
            <v>42535</v>
          </cell>
        </row>
        <row r="35">
          <cell r="G35" t="str">
            <v>否</v>
          </cell>
          <cell r="P35">
            <v>42535</v>
          </cell>
        </row>
        <row r="36">
          <cell r="G36" t="str">
            <v>否</v>
          </cell>
          <cell r="P36">
            <v>42535</v>
          </cell>
        </row>
        <row r="37">
          <cell r="G37" t="str">
            <v>否</v>
          </cell>
          <cell r="P37">
            <v>42535</v>
          </cell>
        </row>
        <row r="38">
          <cell r="G38" t="str">
            <v>否</v>
          </cell>
          <cell r="P38">
            <v>42535</v>
          </cell>
        </row>
        <row r="39">
          <cell r="G39" t="str">
            <v>否</v>
          </cell>
          <cell r="P39">
            <v>42535</v>
          </cell>
        </row>
        <row r="40">
          <cell r="G40" t="str">
            <v>否</v>
          </cell>
          <cell r="P40">
            <v>42535</v>
          </cell>
        </row>
        <row r="41">
          <cell r="G41" t="str">
            <v>否</v>
          </cell>
          <cell r="P41">
            <v>42535</v>
          </cell>
        </row>
        <row r="42">
          <cell r="G42" t="str">
            <v>是</v>
          </cell>
          <cell r="P42">
            <v>42535</v>
          </cell>
        </row>
        <row r="43">
          <cell r="G43" t="str">
            <v>是</v>
          </cell>
          <cell r="P43">
            <v>42535</v>
          </cell>
        </row>
        <row r="44">
          <cell r="G44" t="str">
            <v>是</v>
          </cell>
          <cell r="P44">
            <v>42535</v>
          </cell>
        </row>
        <row r="45">
          <cell r="G45" t="str">
            <v>是</v>
          </cell>
          <cell r="P45">
            <v>42535</v>
          </cell>
        </row>
        <row r="46">
          <cell r="G46" t="str">
            <v>否</v>
          </cell>
          <cell r="P46">
            <v>42535</v>
          </cell>
        </row>
        <row r="47">
          <cell r="G47" t="str">
            <v>否</v>
          </cell>
          <cell r="P47">
            <v>42535</v>
          </cell>
        </row>
        <row r="48">
          <cell r="G48" t="str">
            <v>否</v>
          </cell>
          <cell r="P48">
            <v>42535</v>
          </cell>
        </row>
        <row r="49">
          <cell r="G49" t="str">
            <v>否</v>
          </cell>
          <cell r="P49">
            <v>42535</v>
          </cell>
        </row>
        <row r="50">
          <cell r="G50" t="str">
            <v>否</v>
          </cell>
          <cell r="P50">
            <v>42535</v>
          </cell>
        </row>
        <row r="51">
          <cell r="G51" t="str">
            <v>否</v>
          </cell>
          <cell r="P51">
            <v>42535</v>
          </cell>
        </row>
        <row r="52">
          <cell r="G52" t="str">
            <v>否</v>
          </cell>
          <cell r="P52">
            <v>42535</v>
          </cell>
        </row>
        <row r="53">
          <cell r="G53" t="str">
            <v>否</v>
          </cell>
          <cell r="P53">
            <v>42535</v>
          </cell>
        </row>
        <row r="54">
          <cell r="G54" t="str">
            <v>否</v>
          </cell>
          <cell r="P54">
            <v>42535</v>
          </cell>
        </row>
        <row r="55">
          <cell r="G55" t="str">
            <v>否</v>
          </cell>
          <cell r="P55">
            <v>42535</v>
          </cell>
        </row>
        <row r="56">
          <cell r="G56" t="str">
            <v>否</v>
          </cell>
          <cell r="P56">
            <v>42535</v>
          </cell>
        </row>
        <row r="57">
          <cell r="G57" t="str">
            <v>否</v>
          </cell>
          <cell r="P57">
            <v>42535</v>
          </cell>
        </row>
        <row r="58">
          <cell r="G58" t="str">
            <v>否</v>
          </cell>
          <cell r="P58">
            <v>42535</v>
          </cell>
        </row>
        <row r="59">
          <cell r="G59" t="str">
            <v>否</v>
          </cell>
          <cell r="P59">
            <v>42535</v>
          </cell>
        </row>
        <row r="60">
          <cell r="G60" t="str">
            <v>否</v>
          </cell>
          <cell r="P60">
            <v>42535</v>
          </cell>
        </row>
        <row r="61">
          <cell r="G61" t="str">
            <v>否</v>
          </cell>
          <cell r="P61">
            <v>42535</v>
          </cell>
        </row>
        <row r="62">
          <cell r="G62" t="str">
            <v>否</v>
          </cell>
          <cell r="P62">
            <v>42535</v>
          </cell>
        </row>
        <row r="63">
          <cell r="G63" t="str">
            <v>否</v>
          </cell>
          <cell r="P63">
            <v>42535</v>
          </cell>
        </row>
        <row r="64">
          <cell r="G64" t="str">
            <v>否</v>
          </cell>
          <cell r="P64">
            <v>42535</v>
          </cell>
        </row>
        <row r="65">
          <cell r="G65" t="str">
            <v>是</v>
          </cell>
          <cell r="P65">
            <v>42535</v>
          </cell>
        </row>
        <row r="66">
          <cell r="G66" t="str">
            <v>是</v>
          </cell>
          <cell r="P66">
            <v>42535</v>
          </cell>
        </row>
        <row r="67">
          <cell r="G67" t="str">
            <v>否</v>
          </cell>
          <cell r="P67">
            <v>42535</v>
          </cell>
        </row>
        <row r="68">
          <cell r="G68" t="str">
            <v>是</v>
          </cell>
          <cell r="P68">
            <v>42535</v>
          </cell>
        </row>
        <row r="69">
          <cell r="G69" t="str">
            <v>否</v>
          </cell>
          <cell r="P69">
            <v>42535</v>
          </cell>
        </row>
        <row r="70">
          <cell r="G70" t="str">
            <v>否</v>
          </cell>
          <cell r="P70">
            <v>42535</v>
          </cell>
        </row>
      </sheetData>
      <sheetData sheetId="30">
        <row r="11">
          <cell r="G11" t="str">
            <v>否</v>
          </cell>
          <cell r="P11">
            <v>42536</v>
          </cell>
        </row>
        <row r="12">
          <cell r="G12" t="str">
            <v>否</v>
          </cell>
          <cell r="P12">
            <v>42536</v>
          </cell>
        </row>
        <row r="13">
          <cell r="G13" t="str">
            <v>否</v>
          </cell>
          <cell r="P13">
            <v>42536</v>
          </cell>
        </row>
        <row r="14">
          <cell r="G14" t="str">
            <v>否</v>
          </cell>
          <cell r="P14">
            <v>42536</v>
          </cell>
        </row>
        <row r="15">
          <cell r="G15" t="str">
            <v>否</v>
          </cell>
          <cell r="P15">
            <v>42536</v>
          </cell>
        </row>
        <row r="16">
          <cell r="G16" t="str">
            <v>否</v>
          </cell>
          <cell r="P16">
            <v>42536</v>
          </cell>
        </row>
        <row r="17">
          <cell r="G17" t="str">
            <v>否</v>
          </cell>
          <cell r="P17">
            <v>42536</v>
          </cell>
        </row>
        <row r="18">
          <cell r="G18" t="str">
            <v>否</v>
          </cell>
          <cell r="P18">
            <v>42536</v>
          </cell>
        </row>
        <row r="19">
          <cell r="G19" t="str">
            <v>否</v>
          </cell>
          <cell r="P19">
            <v>42536</v>
          </cell>
        </row>
        <row r="20">
          <cell r="G20" t="str">
            <v>是</v>
          </cell>
          <cell r="P20">
            <v>42536</v>
          </cell>
        </row>
        <row r="21">
          <cell r="G21" t="str">
            <v>是</v>
          </cell>
          <cell r="P21">
            <v>42536</v>
          </cell>
        </row>
        <row r="22">
          <cell r="G22" t="str">
            <v>否</v>
          </cell>
          <cell r="P22">
            <v>42536</v>
          </cell>
        </row>
        <row r="23">
          <cell r="G23" t="str">
            <v>是</v>
          </cell>
          <cell r="P23">
            <v>42536</v>
          </cell>
        </row>
        <row r="24">
          <cell r="G24" t="str">
            <v>是</v>
          </cell>
          <cell r="P24">
            <v>42536</v>
          </cell>
        </row>
        <row r="25">
          <cell r="G25" t="str">
            <v>是</v>
          </cell>
          <cell r="P25">
            <v>42536</v>
          </cell>
        </row>
        <row r="26">
          <cell r="G26" t="str">
            <v>否</v>
          </cell>
          <cell r="P26">
            <v>42536</v>
          </cell>
        </row>
        <row r="27">
          <cell r="G27" t="str">
            <v>否</v>
          </cell>
          <cell r="P27">
            <v>42536</v>
          </cell>
        </row>
        <row r="28">
          <cell r="G28" t="str">
            <v>否</v>
          </cell>
          <cell r="P28">
            <v>42536</v>
          </cell>
        </row>
        <row r="29">
          <cell r="G29" t="str">
            <v>否</v>
          </cell>
          <cell r="P29">
            <v>42536</v>
          </cell>
        </row>
        <row r="30">
          <cell r="G30" t="str">
            <v>否</v>
          </cell>
          <cell r="P30">
            <v>42536</v>
          </cell>
        </row>
        <row r="31">
          <cell r="G31" t="str">
            <v>否</v>
          </cell>
          <cell r="P31">
            <v>42536</v>
          </cell>
        </row>
        <row r="32">
          <cell r="G32" t="str">
            <v>否</v>
          </cell>
          <cell r="P32">
            <v>42536</v>
          </cell>
        </row>
        <row r="33">
          <cell r="G33" t="str">
            <v>否</v>
          </cell>
          <cell r="P33">
            <v>42536</v>
          </cell>
        </row>
        <row r="34">
          <cell r="G34" t="str">
            <v>否</v>
          </cell>
          <cell r="P34">
            <v>42536</v>
          </cell>
        </row>
        <row r="35">
          <cell r="G35" t="str">
            <v>否</v>
          </cell>
          <cell r="P35">
            <v>42536</v>
          </cell>
        </row>
        <row r="36">
          <cell r="G36" t="str">
            <v>否</v>
          </cell>
          <cell r="P36">
            <v>42536</v>
          </cell>
        </row>
        <row r="37">
          <cell r="G37" t="str">
            <v>否</v>
          </cell>
          <cell r="P37">
            <v>42536</v>
          </cell>
        </row>
        <row r="38">
          <cell r="G38" t="str">
            <v>否</v>
          </cell>
          <cell r="P38">
            <v>42536</v>
          </cell>
        </row>
        <row r="39">
          <cell r="G39" t="str">
            <v>否</v>
          </cell>
          <cell r="P39">
            <v>42536</v>
          </cell>
        </row>
        <row r="40">
          <cell r="G40" t="str">
            <v>否</v>
          </cell>
          <cell r="P40">
            <v>42536</v>
          </cell>
        </row>
        <row r="41">
          <cell r="G41" t="str">
            <v>否</v>
          </cell>
          <cell r="P41">
            <v>42536</v>
          </cell>
        </row>
        <row r="42">
          <cell r="G42" t="str">
            <v>否</v>
          </cell>
          <cell r="P42">
            <v>42536</v>
          </cell>
        </row>
        <row r="43">
          <cell r="G43" t="str">
            <v>否</v>
          </cell>
          <cell r="P43">
            <v>42536</v>
          </cell>
        </row>
        <row r="44">
          <cell r="G44" t="str">
            <v>否</v>
          </cell>
          <cell r="P44">
            <v>42536</v>
          </cell>
        </row>
        <row r="45">
          <cell r="G45" t="str">
            <v>否</v>
          </cell>
          <cell r="P45">
            <v>42536</v>
          </cell>
        </row>
        <row r="46">
          <cell r="G46" t="str">
            <v>否</v>
          </cell>
          <cell r="P46">
            <v>42536</v>
          </cell>
        </row>
        <row r="47">
          <cell r="G47" t="str">
            <v>否</v>
          </cell>
          <cell r="P47">
            <v>42536</v>
          </cell>
        </row>
        <row r="48">
          <cell r="G48" t="str">
            <v>否</v>
          </cell>
          <cell r="P48">
            <v>42536</v>
          </cell>
        </row>
        <row r="49">
          <cell r="G49" t="str">
            <v>否</v>
          </cell>
          <cell r="P49">
            <v>42536</v>
          </cell>
        </row>
        <row r="50">
          <cell r="G50" t="str">
            <v>否</v>
          </cell>
          <cell r="P50">
            <v>42536</v>
          </cell>
        </row>
        <row r="51">
          <cell r="G51" t="str">
            <v>否</v>
          </cell>
          <cell r="P51">
            <v>42536</v>
          </cell>
        </row>
        <row r="52">
          <cell r="G52" t="str">
            <v>否</v>
          </cell>
          <cell r="P52">
            <v>42536</v>
          </cell>
        </row>
        <row r="53">
          <cell r="G53" t="str">
            <v>是</v>
          </cell>
          <cell r="P53">
            <v>42536</v>
          </cell>
        </row>
        <row r="54">
          <cell r="G54" t="str">
            <v>是</v>
          </cell>
          <cell r="P54">
            <v>42536</v>
          </cell>
        </row>
        <row r="55">
          <cell r="G55" t="str">
            <v>否</v>
          </cell>
          <cell r="P55">
            <v>42536</v>
          </cell>
        </row>
        <row r="56">
          <cell r="G56" t="str">
            <v>是</v>
          </cell>
          <cell r="P56">
            <v>42536</v>
          </cell>
        </row>
        <row r="57">
          <cell r="G57" t="str">
            <v>是</v>
          </cell>
          <cell r="P57">
            <v>42536</v>
          </cell>
        </row>
        <row r="58">
          <cell r="G58" t="str">
            <v>否</v>
          </cell>
          <cell r="P58">
            <v>42536</v>
          </cell>
        </row>
        <row r="59">
          <cell r="G59" t="str">
            <v>否</v>
          </cell>
          <cell r="P59">
            <v>42536</v>
          </cell>
        </row>
        <row r="60">
          <cell r="G60" t="str">
            <v>否</v>
          </cell>
          <cell r="P60">
            <v>42536</v>
          </cell>
        </row>
        <row r="61">
          <cell r="G61" t="str">
            <v>否</v>
          </cell>
          <cell r="P61">
            <v>42536</v>
          </cell>
        </row>
        <row r="62">
          <cell r="G62" t="str">
            <v>否</v>
          </cell>
          <cell r="P62">
            <v>42536</v>
          </cell>
        </row>
        <row r="63">
          <cell r="G63" t="str">
            <v>否</v>
          </cell>
          <cell r="P63">
            <v>42536</v>
          </cell>
        </row>
        <row r="64">
          <cell r="G64" t="str">
            <v>否</v>
          </cell>
          <cell r="P64">
            <v>42536</v>
          </cell>
        </row>
        <row r="65">
          <cell r="G65" t="str">
            <v>否</v>
          </cell>
          <cell r="P65">
            <v>42536</v>
          </cell>
        </row>
        <row r="66">
          <cell r="G66" t="str">
            <v>否</v>
          </cell>
          <cell r="P66">
            <v>42536</v>
          </cell>
        </row>
        <row r="67">
          <cell r="G67" t="str">
            <v>否</v>
          </cell>
          <cell r="P67">
            <v>42536</v>
          </cell>
        </row>
        <row r="68">
          <cell r="G68" t="str">
            <v>否</v>
          </cell>
          <cell r="P68">
            <v>42536</v>
          </cell>
        </row>
        <row r="69">
          <cell r="G69" t="str">
            <v>否</v>
          </cell>
          <cell r="P69">
            <v>42536</v>
          </cell>
        </row>
        <row r="70">
          <cell r="G70" t="str">
            <v>否</v>
          </cell>
          <cell r="P70">
            <v>42536</v>
          </cell>
        </row>
        <row r="71">
          <cell r="G71" t="str">
            <v>否</v>
          </cell>
          <cell r="P71">
            <v>42536</v>
          </cell>
        </row>
        <row r="72">
          <cell r="G72" t="str">
            <v>否</v>
          </cell>
          <cell r="P72">
            <v>42536</v>
          </cell>
        </row>
        <row r="73">
          <cell r="G73" t="str">
            <v>否</v>
          </cell>
          <cell r="P73">
            <v>42536</v>
          </cell>
        </row>
        <row r="74">
          <cell r="G74" t="str">
            <v>否</v>
          </cell>
          <cell r="P74">
            <v>42536</v>
          </cell>
        </row>
        <row r="75">
          <cell r="G75" t="str">
            <v>否</v>
          </cell>
          <cell r="P75">
            <v>42536</v>
          </cell>
        </row>
        <row r="76">
          <cell r="G76" t="str">
            <v>否</v>
          </cell>
          <cell r="P76">
            <v>42536</v>
          </cell>
        </row>
        <row r="77">
          <cell r="G77" t="str">
            <v>否</v>
          </cell>
          <cell r="P77">
            <v>42536</v>
          </cell>
        </row>
        <row r="78">
          <cell r="G78" t="str">
            <v>否</v>
          </cell>
          <cell r="P78">
            <v>42536</v>
          </cell>
        </row>
        <row r="79">
          <cell r="G79" t="str">
            <v>否</v>
          </cell>
          <cell r="P79">
            <v>42536</v>
          </cell>
        </row>
        <row r="80">
          <cell r="G80" t="str">
            <v>否</v>
          </cell>
          <cell r="P80">
            <v>42536</v>
          </cell>
        </row>
        <row r="81">
          <cell r="G81" t="str">
            <v>否</v>
          </cell>
          <cell r="P81">
            <v>42536</v>
          </cell>
        </row>
        <row r="82">
          <cell r="G82" t="str">
            <v>否</v>
          </cell>
          <cell r="P82">
            <v>42536</v>
          </cell>
        </row>
        <row r="83">
          <cell r="G83" t="str">
            <v>否</v>
          </cell>
          <cell r="P83">
            <v>42536</v>
          </cell>
        </row>
        <row r="84">
          <cell r="G84" t="str">
            <v>否</v>
          </cell>
          <cell r="P84">
            <v>42536</v>
          </cell>
        </row>
        <row r="85">
          <cell r="G85" t="str">
            <v>否</v>
          </cell>
          <cell r="P85">
            <v>42536</v>
          </cell>
        </row>
        <row r="86">
          <cell r="G86" t="str">
            <v>否</v>
          </cell>
          <cell r="P86">
            <v>42536</v>
          </cell>
        </row>
        <row r="87">
          <cell r="G87" t="str">
            <v>否</v>
          </cell>
          <cell r="P87">
            <v>42536</v>
          </cell>
        </row>
        <row r="88">
          <cell r="G88" t="str">
            <v>否</v>
          </cell>
          <cell r="P88">
            <v>42536</v>
          </cell>
        </row>
        <row r="89">
          <cell r="G89" t="str">
            <v>否</v>
          </cell>
          <cell r="P89">
            <v>42536</v>
          </cell>
        </row>
        <row r="90">
          <cell r="G90" t="str">
            <v>否</v>
          </cell>
          <cell r="P90">
            <v>42536</v>
          </cell>
        </row>
        <row r="91">
          <cell r="G91" t="str">
            <v>否</v>
          </cell>
          <cell r="P91">
            <v>42536</v>
          </cell>
        </row>
        <row r="92">
          <cell r="G92" t="str">
            <v>否</v>
          </cell>
          <cell r="P92">
            <v>42536</v>
          </cell>
        </row>
        <row r="93">
          <cell r="G93" t="str">
            <v>否</v>
          </cell>
          <cell r="P93">
            <v>42536</v>
          </cell>
        </row>
        <row r="94">
          <cell r="G94" t="str">
            <v>否</v>
          </cell>
          <cell r="P94">
            <v>42536</v>
          </cell>
        </row>
        <row r="95">
          <cell r="G95" t="str">
            <v>否</v>
          </cell>
          <cell r="P95">
            <v>42536</v>
          </cell>
        </row>
        <row r="96">
          <cell r="G96" t="str">
            <v>否</v>
          </cell>
          <cell r="P96">
            <v>42536</v>
          </cell>
        </row>
        <row r="97">
          <cell r="G97" t="str">
            <v>否</v>
          </cell>
          <cell r="P97">
            <v>42536</v>
          </cell>
        </row>
        <row r="98">
          <cell r="G98" t="str">
            <v>否</v>
          </cell>
          <cell r="P98">
            <v>42536</v>
          </cell>
        </row>
        <row r="99">
          <cell r="G99" t="str">
            <v>否</v>
          </cell>
          <cell r="P99">
            <v>42536</v>
          </cell>
        </row>
        <row r="100">
          <cell r="G100" t="str">
            <v>否</v>
          </cell>
          <cell r="P100">
            <v>42536</v>
          </cell>
        </row>
        <row r="101">
          <cell r="G101" t="str">
            <v>否</v>
          </cell>
          <cell r="P101">
            <v>42536</v>
          </cell>
        </row>
        <row r="102">
          <cell r="G102" t="str">
            <v>是</v>
          </cell>
          <cell r="P102">
            <v>42536</v>
          </cell>
        </row>
        <row r="103">
          <cell r="G103" t="str">
            <v>是</v>
          </cell>
          <cell r="P103">
            <v>42536</v>
          </cell>
        </row>
        <row r="104">
          <cell r="G104" t="str">
            <v>是</v>
          </cell>
          <cell r="P104">
            <v>42536</v>
          </cell>
        </row>
      </sheetData>
      <sheetData sheetId="31">
        <row r="11">
          <cell r="G11" t="str">
            <v>否</v>
          </cell>
          <cell r="P11">
            <v>42536</v>
          </cell>
        </row>
        <row r="12">
          <cell r="G12" t="str">
            <v>否</v>
          </cell>
          <cell r="P12">
            <v>42536</v>
          </cell>
        </row>
        <row r="13">
          <cell r="G13" t="str">
            <v>否</v>
          </cell>
          <cell r="P13">
            <v>42536</v>
          </cell>
        </row>
        <row r="14">
          <cell r="G14" t="str">
            <v>否</v>
          </cell>
          <cell r="P14">
            <v>42536</v>
          </cell>
        </row>
        <row r="15">
          <cell r="G15" t="str">
            <v>否</v>
          </cell>
          <cell r="P15">
            <v>42536</v>
          </cell>
        </row>
        <row r="16">
          <cell r="G16" t="str">
            <v>否</v>
          </cell>
          <cell r="P16">
            <v>42536</v>
          </cell>
        </row>
        <row r="17">
          <cell r="G17" t="str">
            <v>否</v>
          </cell>
          <cell r="P17">
            <v>42536</v>
          </cell>
        </row>
        <row r="18">
          <cell r="G18" t="str">
            <v>否</v>
          </cell>
          <cell r="P18">
            <v>42536</v>
          </cell>
        </row>
        <row r="19">
          <cell r="G19" t="str">
            <v>否</v>
          </cell>
          <cell r="P19">
            <v>42536</v>
          </cell>
        </row>
        <row r="20">
          <cell r="G20" t="str">
            <v>是</v>
          </cell>
          <cell r="P20">
            <v>42536</v>
          </cell>
        </row>
        <row r="21">
          <cell r="G21" t="str">
            <v>否</v>
          </cell>
          <cell r="P21">
            <v>42536</v>
          </cell>
        </row>
        <row r="22">
          <cell r="G22" t="str">
            <v>否</v>
          </cell>
          <cell r="P22">
            <v>42536</v>
          </cell>
        </row>
        <row r="23">
          <cell r="G23" t="str">
            <v>是</v>
          </cell>
          <cell r="P23">
            <v>42536</v>
          </cell>
        </row>
        <row r="24">
          <cell r="G24" t="str">
            <v>是</v>
          </cell>
          <cell r="P24">
            <v>42536</v>
          </cell>
        </row>
        <row r="25">
          <cell r="G25" t="str">
            <v>否</v>
          </cell>
          <cell r="P25">
            <v>42536</v>
          </cell>
        </row>
        <row r="26">
          <cell r="G26" t="str">
            <v>否</v>
          </cell>
          <cell r="P26">
            <v>42536</v>
          </cell>
        </row>
        <row r="27">
          <cell r="G27" t="str">
            <v>是</v>
          </cell>
          <cell r="P27">
            <v>42536</v>
          </cell>
        </row>
        <row r="28">
          <cell r="G28" t="str">
            <v>是</v>
          </cell>
          <cell r="P28">
            <v>42536</v>
          </cell>
        </row>
        <row r="29">
          <cell r="G29" t="str">
            <v>否</v>
          </cell>
          <cell r="P29">
            <v>42536</v>
          </cell>
        </row>
        <row r="30">
          <cell r="G30" t="str">
            <v>否</v>
          </cell>
          <cell r="P30">
            <v>42536</v>
          </cell>
        </row>
        <row r="31">
          <cell r="G31" t="str">
            <v>否</v>
          </cell>
          <cell r="P31">
            <v>42536</v>
          </cell>
        </row>
        <row r="32">
          <cell r="G32" t="str">
            <v>否</v>
          </cell>
          <cell r="P32">
            <v>42536</v>
          </cell>
        </row>
        <row r="33">
          <cell r="G33" t="str">
            <v>否</v>
          </cell>
          <cell r="P33">
            <v>42536</v>
          </cell>
        </row>
        <row r="34">
          <cell r="G34" t="str">
            <v>否</v>
          </cell>
          <cell r="P34">
            <v>42536</v>
          </cell>
        </row>
        <row r="35">
          <cell r="G35" t="str">
            <v>否</v>
          </cell>
          <cell r="P35">
            <v>42536</v>
          </cell>
        </row>
        <row r="36">
          <cell r="G36" t="str">
            <v>否</v>
          </cell>
          <cell r="P36">
            <v>42536</v>
          </cell>
        </row>
        <row r="37">
          <cell r="G37" t="str">
            <v>否</v>
          </cell>
          <cell r="P37">
            <v>42536</v>
          </cell>
        </row>
        <row r="38">
          <cell r="G38" t="str">
            <v>否</v>
          </cell>
          <cell r="P38">
            <v>42536</v>
          </cell>
        </row>
        <row r="39">
          <cell r="G39" t="str">
            <v>否</v>
          </cell>
          <cell r="P39">
            <v>42536</v>
          </cell>
        </row>
        <row r="40">
          <cell r="G40" t="str">
            <v>否</v>
          </cell>
          <cell r="P40">
            <v>42536</v>
          </cell>
        </row>
        <row r="41">
          <cell r="G41" t="str">
            <v>否</v>
          </cell>
          <cell r="P41">
            <v>42536</v>
          </cell>
        </row>
        <row r="42">
          <cell r="G42" t="str">
            <v>否</v>
          </cell>
          <cell r="P42">
            <v>42536</v>
          </cell>
        </row>
        <row r="43">
          <cell r="G43" t="str">
            <v>否</v>
          </cell>
          <cell r="P43">
            <v>42536</v>
          </cell>
        </row>
        <row r="44">
          <cell r="G44" t="str">
            <v>否</v>
          </cell>
          <cell r="P44">
            <v>42536</v>
          </cell>
        </row>
        <row r="45">
          <cell r="G45" t="str">
            <v>否</v>
          </cell>
          <cell r="P45">
            <v>42536</v>
          </cell>
        </row>
        <row r="46">
          <cell r="G46" t="str">
            <v>否</v>
          </cell>
          <cell r="P46">
            <v>42536</v>
          </cell>
        </row>
        <row r="47">
          <cell r="G47" t="str">
            <v>否</v>
          </cell>
          <cell r="P47">
            <v>42536</v>
          </cell>
        </row>
        <row r="48">
          <cell r="G48" t="str">
            <v>否</v>
          </cell>
          <cell r="P48">
            <v>42536</v>
          </cell>
        </row>
        <row r="49">
          <cell r="G49" t="str">
            <v>否</v>
          </cell>
          <cell r="P49">
            <v>42536</v>
          </cell>
        </row>
        <row r="50">
          <cell r="G50" t="str">
            <v>否</v>
          </cell>
          <cell r="P50">
            <v>42536</v>
          </cell>
        </row>
        <row r="51">
          <cell r="G51" t="str">
            <v>否</v>
          </cell>
          <cell r="P51">
            <v>42536</v>
          </cell>
        </row>
        <row r="52">
          <cell r="G52" t="str">
            <v>否</v>
          </cell>
          <cell r="P52">
            <v>42536</v>
          </cell>
        </row>
        <row r="53">
          <cell r="G53" t="str">
            <v>否</v>
          </cell>
          <cell r="P53">
            <v>42536</v>
          </cell>
        </row>
        <row r="54">
          <cell r="G54" t="str">
            <v>否</v>
          </cell>
          <cell r="P54">
            <v>42536</v>
          </cell>
        </row>
        <row r="55">
          <cell r="G55" t="str">
            <v>否</v>
          </cell>
          <cell r="P55">
            <v>42536</v>
          </cell>
        </row>
        <row r="56">
          <cell r="G56" t="str">
            <v>否</v>
          </cell>
          <cell r="P56">
            <v>42536</v>
          </cell>
        </row>
        <row r="57">
          <cell r="G57" t="str">
            <v>否</v>
          </cell>
          <cell r="P57">
            <v>42536</v>
          </cell>
        </row>
        <row r="58">
          <cell r="G58" t="str">
            <v>否</v>
          </cell>
          <cell r="P58">
            <v>42536</v>
          </cell>
        </row>
        <row r="59">
          <cell r="G59" t="str">
            <v>否</v>
          </cell>
          <cell r="P59">
            <v>42536</v>
          </cell>
        </row>
        <row r="60">
          <cell r="G60" t="str">
            <v>否</v>
          </cell>
          <cell r="P60">
            <v>42536</v>
          </cell>
        </row>
        <row r="61">
          <cell r="G61" t="str">
            <v>否</v>
          </cell>
          <cell r="P61">
            <v>42536</v>
          </cell>
        </row>
        <row r="62">
          <cell r="G62" t="str">
            <v>否</v>
          </cell>
          <cell r="P62">
            <v>42536</v>
          </cell>
        </row>
        <row r="63">
          <cell r="G63" t="str">
            <v>否</v>
          </cell>
          <cell r="P63">
            <v>42536</v>
          </cell>
        </row>
        <row r="64">
          <cell r="G64" t="str">
            <v>否</v>
          </cell>
          <cell r="P64">
            <v>42536</v>
          </cell>
        </row>
        <row r="65">
          <cell r="G65" t="str">
            <v>否</v>
          </cell>
          <cell r="P65">
            <v>42536</v>
          </cell>
        </row>
        <row r="66">
          <cell r="G66" t="str">
            <v>否</v>
          </cell>
          <cell r="P66">
            <v>42536</v>
          </cell>
        </row>
        <row r="67">
          <cell r="G67" t="str">
            <v>否</v>
          </cell>
          <cell r="P67">
            <v>42536</v>
          </cell>
        </row>
        <row r="68">
          <cell r="G68" t="str">
            <v>否</v>
          </cell>
          <cell r="P68">
            <v>42536</v>
          </cell>
        </row>
        <row r="69">
          <cell r="G69" t="str">
            <v>否</v>
          </cell>
          <cell r="P69">
            <v>42536</v>
          </cell>
        </row>
        <row r="70">
          <cell r="G70" t="str">
            <v>否</v>
          </cell>
          <cell r="P70">
            <v>42536</v>
          </cell>
        </row>
        <row r="71">
          <cell r="G71" t="str">
            <v>否</v>
          </cell>
          <cell r="P71">
            <v>42536</v>
          </cell>
        </row>
        <row r="72">
          <cell r="G72" t="str">
            <v>否</v>
          </cell>
          <cell r="P72">
            <v>42536</v>
          </cell>
        </row>
        <row r="73">
          <cell r="G73" t="str">
            <v>否</v>
          </cell>
          <cell r="P73">
            <v>42536</v>
          </cell>
        </row>
        <row r="74">
          <cell r="G74" t="str">
            <v>否</v>
          </cell>
          <cell r="P74">
            <v>42536</v>
          </cell>
        </row>
        <row r="75">
          <cell r="G75" t="str">
            <v>否</v>
          </cell>
          <cell r="P75">
            <v>42536</v>
          </cell>
        </row>
        <row r="76">
          <cell r="G76" t="str">
            <v>否</v>
          </cell>
          <cell r="P76">
            <v>42536</v>
          </cell>
        </row>
        <row r="77">
          <cell r="G77" t="str">
            <v>否</v>
          </cell>
          <cell r="P77">
            <v>42536</v>
          </cell>
        </row>
        <row r="78">
          <cell r="G78" t="str">
            <v>否</v>
          </cell>
          <cell r="P78">
            <v>42536</v>
          </cell>
        </row>
        <row r="79">
          <cell r="G79" t="str">
            <v>否</v>
          </cell>
          <cell r="P79">
            <v>42536</v>
          </cell>
        </row>
        <row r="80">
          <cell r="G80" t="str">
            <v>否</v>
          </cell>
          <cell r="P80">
            <v>42536</v>
          </cell>
        </row>
        <row r="81">
          <cell r="G81" t="str">
            <v>否</v>
          </cell>
          <cell r="P81">
            <v>42536</v>
          </cell>
        </row>
        <row r="82">
          <cell r="G82" t="str">
            <v>否</v>
          </cell>
          <cell r="P82">
            <v>42536</v>
          </cell>
        </row>
        <row r="83">
          <cell r="G83" t="str">
            <v>否</v>
          </cell>
          <cell r="P83">
            <v>42536</v>
          </cell>
        </row>
        <row r="84">
          <cell r="G84" t="str">
            <v>否</v>
          </cell>
          <cell r="P84">
            <v>42536</v>
          </cell>
        </row>
        <row r="85">
          <cell r="G85" t="str">
            <v>否</v>
          </cell>
          <cell r="P85">
            <v>42536</v>
          </cell>
        </row>
        <row r="86">
          <cell r="G86" t="str">
            <v>否</v>
          </cell>
          <cell r="P86">
            <v>42536</v>
          </cell>
        </row>
        <row r="87">
          <cell r="G87" t="str">
            <v>否</v>
          </cell>
          <cell r="P87">
            <v>42536</v>
          </cell>
        </row>
        <row r="88">
          <cell r="G88" t="str">
            <v>否</v>
          </cell>
          <cell r="P88">
            <v>42536</v>
          </cell>
        </row>
        <row r="89">
          <cell r="G89" t="str">
            <v>否</v>
          </cell>
          <cell r="P89">
            <v>42536</v>
          </cell>
        </row>
        <row r="90">
          <cell r="G90" t="str">
            <v>否</v>
          </cell>
          <cell r="P90">
            <v>42536</v>
          </cell>
        </row>
        <row r="91">
          <cell r="G91" t="str">
            <v>否</v>
          </cell>
          <cell r="P91">
            <v>42536</v>
          </cell>
        </row>
        <row r="92">
          <cell r="G92" t="str">
            <v>否</v>
          </cell>
          <cell r="P92">
            <v>42536</v>
          </cell>
        </row>
        <row r="93">
          <cell r="G93" t="str">
            <v>否</v>
          </cell>
          <cell r="P93">
            <v>42536</v>
          </cell>
        </row>
        <row r="94">
          <cell r="G94" t="str">
            <v>否</v>
          </cell>
          <cell r="P94">
            <v>42536</v>
          </cell>
        </row>
        <row r="95">
          <cell r="G95" t="str">
            <v>否</v>
          </cell>
          <cell r="P95">
            <v>42536</v>
          </cell>
        </row>
        <row r="96">
          <cell r="G96" t="str">
            <v>否</v>
          </cell>
          <cell r="P96">
            <v>42536</v>
          </cell>
        </row>
        <row r="97">
          <cell r="G97" t="str">
            <v>否</v>
          </cell>
          <cell r="P97">
            <v>42536</v>
          </cell>
        </row>
        <row r="98">
          <cell r="G98" t="str">
            <v>否</v>
          </cell>
          <cell r="P98">
            <v>42536</v>
          </cell>
        </row>
        <row r="99">
          <cell r="G99" t="str">
            <v>否</v>
          </cell>
          <cell r="P99">
            <v>42536</v>
          </cell>
        </row>
        <row r="100">
          <cell r="G100" t="str">
            <v>否</v>
          </cell>
          <cell r="P100">
            <v>42536</v>
          </cell>
        </row>
        <row r="101">
          <cell r="G101" t="str">
            <v>否</v>
          </cell>
          <cell r="P101">
            <v>42536</v>
          </cell>
        </row>
        <row r="102">
          <cell r="G102" t="str">
            <v>否</v>
          </cell>
          <cell r="P102">
            <v>42536</v>
          </cell>
        </row>
        <row r="103">
          <cell r="G103" t="str">
            <v>否</v>
          </cell>
          <cell r="P103">
            <v>42536</v>
          </cell>
        </row>
        <row r="104">
          <cell r="G104" t="str">
            <v>否</v>
          </cell>
          <cell r="P104">
            <v>42536</v>
          </cell>
        </row>
        <row r="105">
          <cell r="G105" t="str">
            <v>否</v>
          </cell>
          <cell r="P105">
            <v>42536</v>
          </cell>
        </row>
        <row r="106">
          <cell r="G106" t="str">
            <v>否</v>
          </cell>
          <cell r="P106">
            <v>42536</v>
          </cell>
        </row>
        <row r="107">
          <cell r="G107" t="str">
            <v>否</v>
          </cell>
          <cell r="P107">
            <v>42536</v>
          </cell>
        </row>
        <row r="108">
          <cell r="G108" t="str">
            <v>否</v>
          </cell>
          <cell r="P108">
            <v>42536</v>
          </cell>
        </row>
        <row r="109">
          <cell r="G109" t="str">
            <v>否</v>
          </cell>
          <cell r="P109">
            <v>42536</v>
          </cell>
        </row>
        <row r="110">
          <cell r="G110" t="str">
            <v>否</v>
          </cell>
          <cell r="P110">
            <v>42536</v>
          </cell>
        </row>
        <row r="111">
          <cell r="G111" t="str">
            <v>否</v>
          </cell>
          <cell r="P111">
            <v>42536</v>
          </cell>
        </row>
        <row r="112">
          <cell r="G112" t="str">
            <v>否</v>
          </cell>
          <cell r="P112">
            <v>42536</v>
          </cell>
        </row>
        <row r="113">
          <cell r="G113" t="str">
            <v>否</v>
          </cell>
          <cell r="P113">
            <v>42536</v>
          </cell>
        </row>
        <row r="114">
          <cell r="G114" t="str">
            <v>否</v>
          </cell>
          <cell r="P114">
            <v>42536</v>
          </cell>
        </row>
        <row r="115">
          <cell r="G115" t="str">
            <v>是</v>
          </cell>
          <cell r="P115">
            <v>42536</v>
          </cell>
        </row>
        <row r="116">
          <cell r="G116" t="str">
            <v>是</v>
          </cell>
          <cell r="P116">
            <v>42536</v>
          </cell>
        </row>
        <row r="117">
          <cell r="G117" t="str">
            <v>否</v>
          </cell>
          <cell r="P117">
            <v>42536</v>
          </cell>
        </row>
        <row r="118">
          <cell r="G118" t="str">
            <v>是</v>
          </cell>
          <cell r="P118">
            <v>42536</v>
          </cell>
        </row>
        <row r="119">
          <cell r="G119" t="str">
            <v>是</v>
          </cell>
          <cell r="P119">
            <v>42536</v>
          </cell>
        </row>
        <row r="120">
          <cell r="G120" t="str">
            <v>否</v>
          </cell>
          <cell r="P120">
            <v>42536</v>
          </cell>
        </row>
        <row r="121">
          <cell r="G121" t="str">
            <v>否</v>
          </cell>
          <cell r="P121">
            <v>42536</v>
          </cell>
        </row>
        <row r="122">
          <cell r="G122" t="str">
            <v>是</v>
          </cell>
          <cell r="P122">
            <v>42536</v>
          </cell>
        </row>
        <row r="123">
          <cell r="G123" t="str">
            <v>是</v>
          </cell>
          <cell r="P123">
            <v>42536</v>
          </cell>
        </row>
      </sheetData>
      <sheetData sheetId="32">
        <row r="11">
          <cell r="G11" t="str">
            <v>否</v>
          </cell>
          <cell r="P11">
            <v>42536</v>
          </cell>
        </row>
        <row r="12">
          <cell r="G12" t="str">
            <v>否</v>
          </cell>
          <cell r="P12">
            <v>42536</v>
          </cell>
        </row>
        <row r="13">
          <cell r="G13" t="str">
            <v>否</v>
          </cell>
          <cell r="P13">
            <v>42536</v>
          </cell>
        </row>
        <row r="14">
          <cell r="G14" t="str">
            <v>否</v>
          </cell>
          <cell r="P14">
            <v>42536</v>
          </cell>
        </row>
        <row r="15">
          <cell r="G15" t="str">
            <v>否</v>
          </cell>
          <cell r="P15">
            <v>42536</v>
          </cell>
        </row>
        <row r="16">
          <cell r="G16" t="str">
            <v>否</v>
          </cell>
          <cell r="P16">
            <v>42536</v>
          </cell>
        </row>
        <row r="17">
          <cell r="G17" t="str">
            <v>否</v>
          </cell>
          <cell r="P17">
            <v>42536</v>
          </cell>
        </row>
        <row r="18">
          <cell r="G18" t="str">
            <v>否</v>
          </cell>
          <cell r="P18">
            <v>42536</v>
          </cell>
        </row>
        <row r="19">
          <cell r="G19" t="str">
            <v>否</v>
          </cell>
          <cell r="P19">
            <v>42536</v>
          </cell>
        </row>
        <row r="20">
          <cell r="G20" t="str">
            <v>否</v>
          </cell>
          <cell r="P20">
            <v>42536</v>
          </cell>
        </row>
        <row r="21">
          <cell r="G21" t="str">
            <v>是</v>
          </cell>
          <cell r="P21">
            <v>42536</v>
          </cell>
        </row>
        <row r="22">
          <cell r="G22" t="str">
            <v>是</v>
          </cell>
          <cell r="P22">
            <v>42536</v>
          </cell>
        </row>
        <row r="23">
          <cell r="G23" t="str">
            <v>是</v>
          </cell>
          <cell r="P23">
            <v>42536</v>
          </cell>
        </row>
        <row r="24">
          <cell r="G24" t="str">
            <v>否</v>
          </cell>
          <cell r="P24">
            <v>42536</v>
          </cell>
        </row>
        <row r="25">
          <cell r="G25" t="str">
            <v>是</v>
          </cell>
          <cell r="P25">
            <v>42536</v>
          </cell>
        </row>
        <row r="26">
          <cell r="G26" t="str">
            <v>否</v>
          </cell>
          <cell r="P26">
            <v>42536</v>
          </cell>
        </row>
        <row r="27">
          <cell r="G27" t="str">
            <v>是</v>
          </cell>
          <cell r="P27">
            <v>42536</v>
          </cell>
        </row>
        <row r="28">
          <cell r="G28" t="str">
            <v>否</v>
          </cell>
          <cell r="P28">
            <v>42536</v>
          </cell>
        </row>
        <row r="29">
          <cell r="G29" t="str">
            <v>否</v>
          </cell>
          <cell r="P29">
            <v>42536</v>
          </cell>
        </row>
        <row r="30">
          <cell r="G30" t="str">
            <v>是</v>
          </cell>
          <cell r="P30">
            <v>42536</v>
          </cell>
        </row>
        <row r="31">
          <cell r="G31" t="str">
            <v>是</v>
          </cell>
          <cell r="P31">
            <v>42536</v>
          </cell>
        </row>
        <row r="32">
          <cell r="G32" t="str">
            <v>否</v>
          </cell>
          <cell r="P32">
            <v>42536</v>
          </cell>
        </row>
        <row r="33">
          <cell r="G33" t="str">
            <v>否</v>
          </cell>
          <cell r="P33">
            <v>42536</v>
          </cell>
        </row>
        <row r="34">
          <cell r="G34" t="str">
            <v>否</v>
          </cell>
          <cell r="P34">
            <v>42536</v>
          </cell>
        </row>
        <row r="35">
          <cell r="G35" t="str">
            <v>否</v>
          </cell>
          <cell r="P35">
            <v>42536</v>
          </cell>
        </row>
        <row r="36">
          <cell r="G36" t="str">
            <v>否</v>
          </cell>
          <cell r="P36">
            <v>42536</v>
          </cell>
        </row>
        <row r="37">
          <cell r="G37" t="str">
            <v>否</v>
          </cell>
          <cell r="P37">
            <v>42536</v>
          </cell>
        </row>
        <row r="38">
          <cell r="G38" t="str">
            <v>否</v>
          </cell>
          <cell r="P38">
            <v>42536</v>
          </cell>
        </row>
        <row r="39">
          <cell r="G39" t="str">
            <v>否</v>
          </cell>
          <cell r="P39">
            <v>42536</v>
          </cell>
        </row>
        <row r="40">
          <cell r="G40" t="str">
            <v>否</v>
          </cell>
          <cell r="P40">
            <v>42536</v>
          </cell>
        </row>
        <row r="41">
          <cell r="G41" t="str">
            <v>否</v>
          </cell>
          <cell r="P41">
            <v>42536</v>
          </cell>
        </row>
        <row r="42">
          <cell r="G42" t="str">
            <v>否</v>
          </cell>
          <cell r="P42">
            <v>42536</v>
          </cell>
        </row>
        <row r="43">
          <cell r="G43" t="str">
            <v>是</v>
          </cell>
          <cell r="P43">
            <v>42536</v>
          </cell>
        </row>
        <row r="44">
          <cell r="G44" t="str">
            <v>是</v>
          </cell>
          <cell r="P44">
            <v>42536</v>
          </cell>
        </row>
        <row r="45">
          <cell r="G45" t="str">
            <v>是</v>
          </cell>
          <cell r="P45">
            <v>42536</v>
          </cell>
        </row>
        <row r="46">
          <cell r="G46" t="str">
            <v>否</v>
          </cell>
          <cell r="P46">
            <v>42536</v>
          </cell>
        </row>
        <row r="47">
          <cell r="G47" t="str">
            <v>否</v>
          </cell>
          <cell r="P47">
            <v>42536</v>
          </cell>
        </row>
        <row r="48">
          <cell r="G48" t="str">
            <v>否</v>
          </cell>
          <cell r="P48">
            <v>42536</v>
          </cell>
        </row>
        <row r="49">
          <cell r="G49" t="str">
            <v>否</v>
          </cell>
          <cell r="P49">
            <v>42536</v>
          </cell>
        </row>
        <row r="50">
          <cell r="G50" t="str">
            <v>否</v>
          </cell>
          <cell r="P50">
            <v>42536</v>
          </cell>
        </row>
        <row r="51">
          <cell r="G51" t="str">
            <v>否</v>
          </cell>
          <cell r="P51">
            <v>42536</v>
          </cell>
        </row>
        <row r="52">
          <cell r="G52" t="str">
            <v>否</v>
          </cell>
          <cell r="P52">
            <v>42536</v>
          </cell>
        </row>
        <row r="53">
          <cell r="G53" t="str">
            <v>否</v>
          </cell>
          <cell r="P53">
            <v>42536</v>
          </cell>
        </row>
        <row r="54">
          <cell r="G54" t="str">
            <v>否</v>
          </cell>
          <cell r="P54">
            <v>42536</v>
          </cell>
        </row>
        <row r="55">
          <cell r="G55" t="str">
            <v>否</v>
          </cell>
          <cell r="P55">
            <v>42536</v>
          </cell>
        </row>
        <row r="56">
          <cell r="G56" t="str">
            <v>是</v>
          </cell>
          <cell r="P56">
            <v>42536</v>
          </cell>
        </row>
        <row r="57">
          <cell r="G57" t="str">
            <v>是</v>
          </cell>
          <cell r="P57">
            <v>42536</v>
          </cell>
        </row>
        <row r="58">
          <cell r="G58" t="str">
            <v>否</v>
          </cell>
          <cell r="P58">
            <v>42536</v>
          </cell>
        </row>
        <row r="59">
          <cell r="G59" t="str">
            <v>否</v>
          </cell>
          <cell r="P59">
            <v>42536</v>
          </cell>
        </row>
        <row r="60">
          <cell r="G60" t="str">
            <v>是</v>
          </cell>
          <cell r="P60">
            <v>42536</v>
          </cell>
        </row>
        <row r="61">
          <cell r="G61" t="str">
            <v>否</v>
          </cell>
          <cell r="P61">
            <v>42536</v>
          </cell>
        </row>
        <row r="62">
          <cell r="G62" t="str">
            <v>是</v>
          </cell>
          <cell r="P62">
            <v>42536</v>
          </cell>
        </row>
        <row r="63">
          <cell r="G63" t="str">
            <v>是</v>
          </cell>
          <cell r="P63">
            <v>42536</v>
          </cell>
        </row>
        <row r="64">
          <cell r="G64" t="str">
            <v>否</v>
          </cell>
          <cell r="P64">
            <v>42536</v>
          </cell>
        </row>
        <row r="65">
          <cell r="G65" t="str">
            <v>是</v>
          </cell>
          <cell r="P65">
            <v>42536</v>
          </cell>
        </row>
        <row r="66">
          <cell r="G66" t="str">
            <v>否</v>
          </cell>
          <cell r="P66">
            <v>42536</v>
          </cell>
        </row>
      </sheetData>
      <sheetData sheetId="33">
        <row r="11">
          <cell r="G11" t="str">
            <v>否</v>
          </cell>
          <cell r="P11">
            <v>42537</v>
          </cell>
        </row>
        <row r="12">
          <cell r="G12" t="str">
            <v>否</v>
          </cell>
          <cell r="P12">
            <v>42537</v>
          </cell>
        </row>
        <row r="13">
          <cell r="G13" t="str">
            <v>否</v>
          </cell>
          <cell r="P13">
            <v>42537</v>
          </cell>
        </row>
        <row r="14">
          <cell r="G14" t="str">
            <v>否</v>
          </cell>
          <cell r="P14">
            <v>42537</v>
          </cell>
        </row>
        <row r="15">
          <cell r="G15" t="str">
            <v>否</v>
          </cell>
          <cell r="P15">
            <v>42537</v>
          </cell>
        </row>
        <row r="16">
          <cell r="G16" t="str">
            <v>否</v>
          </cell>
          <cell r="P16">
            <v>42537</v>
          </cell>
        </row>
        <row r="17">
          <cell r="G17" t="str">
            <v>否</v>
          </cell>
          <cell r="P17">
            <v>42537</v>
          </cell>
        </row>
        <row r="18">
          <cell r="G18" t="str">
            <v>否</v>
          </cell>
          <cell r="P18">
            <v>42537</v>
          </cell>
        </row>
        <row r="19">
          <cell r="G19" t="str">
            <v>否</v>
          </cell>
          <cell r="P19">
            <v>42537</v>
          </cell>
        </row>
        <row r="20">
          <cell r="G20" t="str">
            <v>否</v>
          </cell>
          <cell r="P20">
            <v>42537</v>
          </cell>
        </row>
        <row r="21">
          <cell r="G21" t="str">
            <v>否</v>
          </cell>
          <cell r="P21">
            <v>42537</v>
          </cell>
        </row>
        <row r="22">
          <cell r="G22" t="str">
            <v>否</v>
          </cell>
          <cell r="P22">
            <v>42537</v>
          </cell>
        </row>
        <row r="23">
          <cell r="G23" t="str">
            <v>否</v>
          </cell>
          <cell r="P23">
            <v>42537</v>
          </cell>
        </row>
        <row r="24">
          <cell r="G24" t="str">
            <v>否</v>
          </cell>
          <cell r="P24">
            <v>42537</v>
          </cell>
        </row>
        <row r="25">
          <cell r="G25" t="str">
            <v>是</v>
          </cell>
          <cell r="P25">
            <v>42537</v>
          </cell>
        </row>
        <row r="26">
          <cell r="G26" t="str">
            <v>是</v>
          </cell>
          <cell r="P26">
            <v>42537</v>
          </cell>
        </row>
        <row r="27">
          <cell r="G27" t="str">
            <v>是</v>
          </cell>
          <cell r="P27">
            <v>42537</v>
          </cell>
        </row>
        <row r="28">
          <cell r="G28" t="str">
            <v>否</v>
          </cell>
          <cell r="P28">
            <v>42537</v>
          </cell>
        </row>
        <row r="29">
          <cell r="G29" t="str">
            <v>否</v>
          </cell>
          <cell r="P29">
            <v>42537</v>
          </cell>
        </row>
        <row r="30">
          <cell r="G30" t="str">
            <v>否</v>
          </cell>
          <cell r="P30">
            <v>42537</v>
          </cell>
        </row>
        <row r="31">
          <cell r="G31" t="str">
            <v>否</v>
          </cell>
          <cell r="P31">
            <v>42537</v>
          </cell>
        </row>
        <row r="32">
          <cell r="G32" t="str">
            <v>是</v>
          </cell>
          <cell r="P32">
            <v>42537</v>
          </cell>
        </row>
        <row r="33">
          <cell r="G33" t="str">
            <v>否</v>
          </cell>
          <cell r="P33">
            <v>42537</v>
          </cell>
        </row>
        <row r="34">
          <cell r="G34" t="str">
            <v>是</v>
          </cell>
          <cell r="P34">
            <v>42537</v>
          </cell>
        </row>
        <row r="35">
          <cell r="G35" t="str">
            <v>是</v>
          </cell>
          <cell r="P35">
            <v>42537</v>
          </cell>
        </row>
        <row r="36">
          <cell r="G36" t="str">
            <v>否</v>
          </cell>
          <cell r="P36">
            <v>42537</v>
          </cell>
        </row>
        <row r="37">
          <cell r="G37" t="str">
            <v>否</v>
          </cell>
          <cell r="P37">
            <v>42537</v>
          </cell>
        </row>
        <row r="38">
          <cell r="G38" t="str">
            <v>否</v>
          </cell>
          <cell r="P38">
            <v>42537</v>
          </cell>
        </row>
        <row r="39">
          <cell r="G39" t="str">
            <v>否</v>
          </cell>
          <cell r="P39">
            <v>42537</v>
          </cell>
        </row>
        <row r="40">
          <cell r="G40" t="str">
            <v>是</v>
          </cell>
          <cell r="P40">
            <v>42537</v>
          </cell>
        </row>
        <row r="41">
          <cell r="G41" t="str">
            <v>否</v>
          </cell>
          <cell r="P41">
            <v>42537</v>
          </cell>
        </row>
        <row r="42">
          <cell r="G42" t="str">
            <v>是</v>
          </cell>
          <cell r="P42">
            <v>42537</v>
          </cell>
        </row>
        <row r="43">
          <cell r="G43" t="str">
            <v>否</v>
          </cell>
          <cell r="P43">
            <v>42537</v>
          </cell>
        </row>
        <row r="44">
          <cell r="G44" t="str">
            <v>否</v>
          </cell>
          <cell r="P44">
            <v>42537</v>
          </cell>
        </row>
        <row r="45">
          <cell r="G45" t="str">
            <v>否</v>
          </cell>
          <cell r="P45">
            <v>42537</v>
          </cell>
        </row>
        <row r="46">
          <cell r="G46" t="str">
            <v>是</v>
          </cell>
          <cell r="P46">
            <v>42537</v>
          </cell>
        </row>
        <row r="47">
          <cell r="G47" t="str">
            <v>否</v>
          </cell>
          <cell r="P47">
            <v>42537</v>
          </cell>
        </row>
        <row r="48">
          <cell r="G48" t="str">
            <v>否</v>
          </cell>
          <cell r="P48">
            <v>42537</v>
          </cell>
        </row>
      </sheetData>
      <sheetData sheetId="34">
        <row r="11">
          <cell r="G11" t="str">
            <v>是</v>
          </cell>
          <cell r="P11">
            <v>42537</v>
          </cell>
        </row>
        <row r="12">
          <cell r="G12" t="str">
            <v>是</v>
          </cell>
          <cell r="P12">
            <v>42537</v>
          </cell>
        </row>
        <row r="13">
          <cell r="G13" t="str">
            <v>否</v>
          </cell>
          <cell r="P13">
            <v>42537</v>
          </cell>
        </row>
        <row r="14">
          <cell r="G14" t="str">
            <v>否</v>
          </cell>
          <cell r="P14">
            <v>42537</v>
          </cell>
        </row>
        <row r="15">
          <cell r="G15" t="str">
            <v>否</v>
          </cell>
          <cell r="P15">
            <v>42537</v>
          </cell>
        </row>
        <row r="16">
          <cell r="G16" t="str">
            <v>否</v>
          </cell>
          <cell r="P16">
            <v>42537</v>
          </cell>
        </row>
        <row r="17">
          <cell r="G17" t="str">
            <v>是</v>
          </cell>
          <cell r="P17">
            <v>42537</v>
          </cell>
        </row>
        <row r="18">
          <cell r="G18" t="str">
            <v>是</v>
          </cell>
          <cell r="P18">
            <v>42537</v>
          </cell>
        </row>
        <row r="19">
          <cell r="G19" t="str">
            <v>是</v>
          </cell>
          <cell r="P19">
            <v>42537</v>
          </cell>
        </row>
        <row r="20">
          <cell r="G20" t="str">
            <v>是</v>
          </cell>
          <cell r="P20">
            <v>42537</v>
          </cell>
        </row>
        <row r="21">
          <cell r="G21" t="str">
            <v>否</v>
          </cell>
          <cell r="P21">
            <v>42537</v>
          </cell>
        </row>
        <row r="22">
          <cell r="G22" t="str">
            <v>是</v>
          </cell>
          <cell r="P22">
            <v>42537</v>
          </cell>
        </row>
        <row r="23">
          <cell r="G23" t="str">
            <v>是</v>
          </cell>
          <cell r="P23">
            <v>42537</v>
          </cell>
        </row>
        <row r="24">
          <cell r="G24" t="str">
            <v>否</v>
          </cell>
          <cell r="P24">
            <v>42537</v>
          </cell>
        </row>
        <row r="25">
          <cell r="G25" t="str">
            <v>否</v>
          </cell>
          <cell r="P25">
            <v>42537</v>
          </cell>
        </row>
        <row r="26">
          <cell r="G26" t="str">
            <v>否</v>
          </cell>
          <cell r="P26">
            <v>42537</v>
          </cell>
        </row>
        <row r="27">
          <cell r="G27" t="str">
            <v>否</v>
          </cell>
          <cell r="P27">
            <v>42537</v>
          </cell>
        </row>
        <row r="28">
          <cell r="G28" t="str">
            <v>否</v>
          </cell>
          <cell r="P28">
            <v>42537</v>
          </cell>
        </row>
        <row r="29">
          <cell r="G29" t="str">
            <v>否</v>
          </cell>
          <cell r="P29">
            <v>42537</v>
          </cell>
        </row>
        <row r="30">
          <cell r="G30" t="str">
            <v>是</v>
          </cell>
          <cell r="P30">
            <v>42537</v>
          </cell>
        </row>
        <row r="31">
          <cell r="G31" t="str">
            <v>是</v>
          </cell>
          <cell r="P31">
            <v>42537</v>
          </cell>
        </row>
        <row r="32">
          <cell r="G32" t="str">
            <v>是</v>
          </cell>
          <cell r="P32">
            <v>42537</v>
          </cell>
        </row>
      </sheetData>
      <sheetData sheetId="35">
        <row r="11">
          <cell r="G11" t="str">
            <v>是</v>
          </cell>
          <cell r="P11">
            <v>42537</v>
          </cell>
        </row>
        <row r="12">
          <cell r="G12" t="str">
            <v>是</v>
          </cell>
          <cell r="P12">
            <v>42537</v>
          </cell>
        </row>
        <row r="13">
          <cell r="G13" t="str">
            <v>否</v>
          </cell>
          <cell r="P13">
            <v>42537</v>
          </cell>
        </row>
        <row r="14">
          <cell r="G14" t="str">
            <v>否</v>
          </cell>
          <cell r="P14">
            <v>42537</v>
          </cell>
        </row>
        <row r="15">
          <cell r="G15" t="str">
            <v>否</v>
          </cell>
          <cell r="P15">
            <v>42537</v>
          </cell>
        </row>
        <row r="16">
          <cell r="G16" t="str">
            <v>否</v>
          </cell>
          <cell r="P16">
            <v>42537</v>
          </cell>
        </row>
        <row r="17">
          <cell r="G17" t="str">
            <v>是</v>
          </cell>
          <cell r="P17">
            <v>42537</v>
          </cell>
        </row>
        <row r="18">
          <cell r="G18" t="str">
            <v>是</v>
          </cell>
          <cell r="P18">
            <v>42537</v>
          </cell>
        </row>
        <row r="19">
          <cell r="G19" t="str">
            <v>是</v>
          </cell>
          <cell r="P19">
            <v>42537</v>
          </cell>
        </row>
        <row r="20">
          <cell r="G20" t="str">
            <v>是</v>
          </cell>
          <cell r="P20">
            <v>42537</v>
          </cell>
        </row>
        <row r="21">
          <cell r="G21" t="str">
            <v>否</v>
          </cell>
          <cell r="P21">
            <v>42537</v>
          </cell>
        </row>
        <row r="22">
          <cell r="G22" t="str">
            <v>是</v>
          </cell>
          <cell r="P22">
            <v>42537</v>
          </cell>
        </row>
        <row r="23">
          <cell r="G23" t="str">
            <v>是</v>
          </cell>
          <cell r="P23">
            <v>42537</v>
          </cell>
        </row>
        <row r="24">
          <cell r="G24" t="str">
            <v>否</v>
          </cell>
          <cell r="P24">
            <v>42537</v>
          </cell>
        </row>
        <row r="25">
          <cell r="G25" t="str">
            <v>否</v>
          </cell>
          <cell r="P25">
            <v>42537</v>
          </cell>
        </row>
        <row r="26">
          <cell r="G26" t="str">
            <v>否</v>
          </cell>
          <cell r="P26">
            <v>42537</v>
          </cell>
        </row>
        <row r="27">
          <cell r="G27" t="str">
            <v>否</v>
          </cell>
          <cell r="P27">
            <v>42537</v>
          </cell>
        </row>
        <row r="28">
          <cell r="G28" t="str">
            <v>否</v>
          </cell>
          <cell r="P28">
            <v>42537</v>
          </cell>
        </row>
        <row r="29">
          <cell r="G29" t="str">
            <v>否</v>
          </cell>
          <cell r="P29">
            <v>42537</v>
          </cell>
        </row>
        <row r="30">
          <cell r="G30" t="str">
            <v>是</v>
          </cell>
          <cell r="P30">
            <v>42537</v>
          </cell>
        </row>
        <row r="31">
          <cell r="G31" t="str">
            <v>是</v>
          </cell>
          <cell r="P31">
            <v>42537</v>
          </cell>
        </row>
        <row r="32">
          <cell r="G32" t="str">
            <v>是</v>
          </cell>
          <cell r="P32">
            <v>42537</v>
          </cell>
        </row>
      </sheetData>
      <sheetData sheetId="36">
        <row r="11">
          <cell r="H11" t="str">
            <v>否</v>
          </cell>
        </row>
        <row r="12">
          <cell r="H12" t="str">
            <v>否</v>
          </cell>
        </row>
        <row r="13">
          <cell r="H13" t="str">
            <v>否</v>
          </cell>
        </row>
        <row r="14">
          <cell r="H14" t="str">
            <v>否</v>
          </cell>
        </row>
        <row r="15">
          <cell r="H15" t="str">
            <v>否</v>
          </cell>
        </row>
        <row r="16">
          <cell r="H16" t="str">
            <v>否</v>
          </cell>
        </row>
        <row r="17">
          <cell r="H17" t="str">
            <v>否</v>
          </cell>
        </row>
        <row r="18">
          <cell r="H18" t="str">
            <v>否</v>
          </cell>
        </row>
        <row r="19">
          <cell r="H19" t="str">
            <v>否</v>
          </cell>
        </row>
        <row r="20">
          <cell r="H20" t="str">
            <v>否</v>
          </cell>
        </row>
        <row r="21">
          <cell r="H21" t="str">
            <v>否</v>
          </cell>
        </row>
        <row r="22">
          <cell r="H22" t="str">
            <v>否</v>
          </cell>
        </row>
        <row r="23">
          <cell r="H23" t="str">
            <v>否</v>
          </cell>
        </row>
        <row r="24">
          <cell r="H24" t="str">
            <v>否</v>
          </cell>
        </row>
        <row r="25">
          <cell r="H25" t="str">
            <v>否</v>
          </cell>
        </row>
        <row r="26">
          <cell r="H26" t="str">
            <v>否</v>
          </cell>
        </row>
        <row r="27">
          <cell r="H27" t="str">
            <v>否</v>
          </cell>
        </row>
        <row r="28">
          <cell r="H28" t="str">
            <v>是</v>
          </cell>
        </row>
        <row r="29">
          <cell r="H29" t="str">
            <v>是</v>
          </cell>
        </row>
        <row r="30">
          <cell r="H30" t="str">
            <v>否</v>
          </cell>
        </row>
        <row r="31">
          <cell r="H31" t="str">
            <v>是</v>
          </cell>
        </row>
        <row r="32">
          <cell r="H32" t="str">
            <v>是</v>
          </cell>
        </row>
        <row r="33">
          <cell r="H33" t="str">
            <v>是</v>
          </cell>
        </row>
        <row r="34">
          <cell r="H34" t="str">
            <v>否</v>
          </cell>
        </row>
        <row r="35">
          <cell r="H35" t="str">
            <v>否</v>
          </cell>
        </row>
        <row r="36">
          <cell r="H36" t="str">
            <v>否</v>
          </cell>
        </row>
        <row r="37">
          <cell r="H37" t="str">
            <v>否</v>
          </cell>
        </row>
        <row r="38">
          <cell r="H38" t="str">
            <v>否</v>
          </cell>
        </row>
        <row r="39">
          <cell r="H39" t="str">
            <v>否</v>
          </cell>
        </row>
        <row r="40">
          <cell r="H40" t="str">
            <v>否</v>
          </cell>
        </row>
        <row r="41">
          <cell r="H41" t="str">
            <v>否</v>
          </cell>
        </row>
        <row r="42">
          <cell r="H42" t="str">
            <v>否</v>
          </cell>
        </row>
        <row r="43">
          <cell r="H43" t="str">
            <v>否</v>
          </cell>
        </row>
        <row r="44">
          <cell r="H44" t="str">
            <v>否</v>
          </cell>
        </row>
        <row r="45">
          <cell r="H45" t="str">
            <v>否</v>
          </cell>
        </row>
        <row r="46">
          <cell r="H46" t="str">
            <v>否</v>
          </cell>
        </row>
        <row r="47">
          <cell r="H47" t="str">
            <v>否</v>
          </cell>
        </row>
        <row r="48">
          <cell r="H48" t="str">
            <v>否</v>
          </cell>
        </row>
        <row r="49">
          <cell r="H49" t="str">
            <v>否</v>
          </cell>
        </row>
        <row r="50">
          <cell r="H50" t="str">
            <v>否</v>
          </cell>
        </row>
        <row r="51">
          <cell r="H51" t="str">
            <v>否</v>
          </cell>
        </row>
        <row r="52">
          <cell r="H52" t="str">
            <v>否</v>
          </cell>
        </row>
        <row r="53">
          <cell r="H53" t="str">
            <v>否</v>
          </cell>
        </row>
        <row r="54">
          <cell r="H54" t="str">
            <v>否</v>
          </cell>
        </row>
        <row r="55">
          <cell r="H55" t="str">
            <v>否</v>
          </cell>
        </row>
        <row r="56">
          <cell r="H56" t="str">
            <v>否</v>
          </cell>
        </row>
        <row r="57">
          <cell r="H57" t="str">
            <v>否</v>
          </cell>
        </row>
        <row r="58">
          <cell r="H58" t="str">
            <v>否</v>
          </cell>
        </row>
        <row r="59">
          <cell r="H59" t="str">
            <v>否</v>
          </cell>
        </row>
        <row r="60">
          <cell r="H60" t="str">
            <v>否</v>
          </cell>
        </row>
        <row r="61">
          <cell r="H61" t="str">
            <v>否</v>
          </cell>
        </row>
        <row r="62">
          <cell r="H62" t="str">
            <v>否</v>
          </cell>
        </row>
        <row r="63">
          <cell r="H63" t="str">
            <v>是</v>
          </cell>
        </row>
        <row r="64">
          <cell r="H64" t="str">
            <v>否</v>
          </cell>
        </row>
        <row r="65">
          <cell r="H65" t="str">
            <v>否</v>
          </cell>
        </row>
        <row r="66">
          <cell r="H66" t="str">
            <v>否</v>
          </cell>
        </row>
        <row r="67">
          <cell r="H67" t="str">
            <v>否</v>
          </cell>
        </row>
        <row r="68">
          <cell r="H68" t="str">
            <v>是</v>
          </cell>
        </row>
        <row r="69">
          <cell r="H69" t="str">
            <v>是</v>
          </cell>
        </row>
        <row r="70">
          <cell r="H70" t="str">
            <v>是</v>
          </cell>
        </row>
        <row r="71">
          <cell r="H71" t="str">
            <v>是</v>
          </cell>
        </row>
        <row r="72">
          <cell r="H72" t="str">
            <v>否</v>
          </cell>
        </row>
        <row r="73">
          <cell r="H73" t="str">
            <v>是</v>
          </cell>
        </row>
        <row r="74">
          <cell r="H74" t="str">
            <v>是</v>
          </cell>
        </row>
        <row r="75">
          <cell r="H75" t="str">
            <v>否</v>
          </cell>
        </row>
        <row r="76">
          <cell r="H76" t="str">
            <v>否</v>
          </cell>
        </row>
        <row r="77">
          <cell r="H77" t="str">
            <v>否</v>
          </cell>
        </row>
        <row r="78">
          <cell r="H78" t="str">
            <v>否</v>
          </cell>
        </row>
        <row r="79">
          <cell r="H79" t="str">
            <v>否</v>
          </cell>
        </row>
        <row r="80">
          <cell r="H80" t="str">
            <v>否</v>
          </cell>
        </row>
        <row r="81">
          <cell r="H81" t="str">
            <v>否</v>
          </cell>
        </row>
        <row r="82">
          <cell r="H82" t="str">
            <v>否</v>
          </cell>
        </row>
        <row r="83">
          <cell r="H83" t="str">
            <v>否</v>
          </cell>
        </row>
        <row r="84">
          <cell r="H84" t="str">
            <v>否</v>
          </cell>
        </row>
        <row r="85">
          <cell r="H85" t="str">
            <v>否</v>
          </cell>
        </row>
        <row r="86">
          <cell r="H86" t="str">
            <v>否</v>
          </cell>
        </row>
        <row r="87">
          <cell r="H87" t="str">
            <v>否</v>
          </cell>
        </row>
        <row r="88">
          <cell r="H88" t="str">
            <v>否</v>
          </cell>
        </row>
        <row r="89">
          <cell r="H89" t="str">
            <v>否</v>
          </cell>
        </row>
        <row r="90">
          <cell r="H90" t="str">
            <v>否</v>
          </cell>
        </row>
        <row r="91">
          <cell r="H91" t="str">
            <v>否</v>
          </cell>
        </row>
        <row r="92">
          <cell r="H92" t="str">
            <v>否</v>
          </cell>
        </row>
        <row r="93">
          <cell r="H93" t="str">
            <v>否</v>
          </cell>
        </row>
        <row r="94">
          <cell r="H94" t="str">
            <v>否</v>
          </cell>
        </row>
        <row r="95">
          <cell r="H95" t="str">
            <v>否</v>
          </cell>
        </row>
        <row r="96">
          <cell r="H96" t="str">
            <v>否</v>
          </cell>
        </row>
        <row r="97">
          <cell r="H97" t="str">
            <v>否</v>
          </cell>
        </row>
        <row r="98">
          <cell r="H98" t="str">
            <v>否</v>
          </cell>
        </row>
        <row r="99">
          <cell r="H99" t="str">
            <v>否</v>
          </cell>
        </row>
        <row r="100">
          <cell r="H100" t="str">
            <v>否</v>
          </cell>
        </row>
        <row r="101">
          <cell r="H101" t="str">
            <v>否</v>
          </cell>
        </row>
        <row r="102">
          <cell r="H102" t="str">
            <v>否</v>
          </cell>
        </row>
        <row r="103">
          <cell r="H103" t="str">
            <v>否</v>
          </cell>
        </row>
        <row r="104">
          <cell r="H104" t="str">
            <v>否</v>
          </cell>
        </row>
        <row r="105">
          <cell r="H105" t="str">
            <v>否</v>
          </cell>
        </row>
        <row r="106">
          <cell r="H106" t="str">
            <v>否</v>
          </cell>
        </row>
        <row r="107">
          <cell r="H107" t="str">
            <v>是</v>
          </cell>
        </row>
        <row r="108">
          <cell r="H108" t="str">
            <v>否</v>
          </cell>
        </row>
        <row r="109">
          <cell r="H109" t="str">
            <v>否</v>
          </cell>
        </row>
        <row r="110">
          <cell r="H110" t="str">
            <v>否</v>
          </cell>
        </row>
        <row r="111">
          <cell r="H111" t="str">
            <v>否</v>
          </cell>
        </row>
        <row r="112">
          <cell r="H112" t="str">
            <v>否</v>
          </cell>
        </row>
        <row r="113">
          <cell r="H113" t="str">
            <v>是</v>
          </cell>
        </row>
        <row r="114">
          <cell r="H114" t="str">
            <v>是</v>
          </cell>
        </row>
        <row r="115">
          <cell r="H115" t="str">
            <v>否</v>
          </cell>
        </row>
        <row r="116">
          <cell r="H116" t="str">
            <v>是</v>
          </cell>
        </row>
      </sheetData>
      <sheetData sheetId="37">
        <row r="11">
          <cell r="G11" t="str">
            <v>是</v>
          </cell>
        </row>
        <row r="12">
          <cell r="G12" t="str">
            <v>是</v>
          </cell>
        </row>
        <row r="13">
          <cell r="G13" t="str">
            <v>是</v>
          </cell>
        </row>
        <row r="14">
          <cell r="G14" t="str">
            <v>否</v>
          </cell>
        </row>
        <row r="15">
          <cell r="G15" t="str">
            <v>否</v>
          </cell>
        </row>
        <row r="16">
          <cell r="G16" t="str">
            <v>否</v>
          </cell>
        </row>
        <row r="17">
          <cell r="G17" t="str">
            <v>否</v>
          </cell>
        </row>
        <row r="18">
          <cell r="G18" t="str">
            <v>否</v>
          </cell>
        </row>
        <row r="19">
          <cell r="G19" t="str">
            <v>否</v>
          </cell>
        </row>
        <row r="20">
          <cell r="G20" t="str">
            <v>否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否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否</v>
          </cell>
        </row>
      </sheetData>
      <sheetData sheetId="38">
        <row r="11">
          <cell r="G11" t="str">
            <v>否</v>
          </cell>
          <cell r="P11">
            <v>42543</v>
          </cell>
        </row>
        <row r="12">
          <cell r="G12" t="str">
            <v>否</v>
          </cell>
          <cell r="P12">
            <v>42543</v>
          </cell>
        </row>
        <row r="13">
          <cell r="G13" t="str">
            <v>否</v>
          </cell>
          <cell r="P13">
            <v>42543</v>
          </cell>
        </row>
        <row r="14">
          <cell r="G14" t="str">
            <v>否</v>
          </cell>
          <cell r="P14">
            <v>42543</v>
          </cell>
        </row>
        <row r="15">
          <cell r="G15" t="str">
            <v>是</v>
          </cell>
          <cell r="P15">
            <v>42543</v>
          </cell>
        </row>
        <row r="16">
          <cell r="G16" t="str">
            <v>是</v>
          </cell>
          <cell r="P16">
            <v>42543</v>
          </cell>
        </row>
        <row r="17">
          <cell r="G17" t="str">
            <v>是</v>
          </cell>
          <cell r="P17">
            <v>42543</v>
          </cell>
        </row>
        <row r="18">
          <cell r="G18" t="str">
            <v>否</v>
          </cell>
          <cell r="P18">
            <v>42543</v>
          </cell>
        </row>
        <row r="19">
          <cell r="G19" t="str">
            <v>否</v>
          </cell>
          <cell r="P19">
            <v>42543</v>
          </cell>
        </row>
        <row r="20">
          <cell r="G20" t="str">
            <v>否</v>
          </cell>
          <cell r="P20">
            <v>42543</v>
          </cell>
        </row>
        <row r="21">
          <cell r="G21" t="str">
            <v>否</v>
          </cell>
          <cell r="P21">
            <v>42543</v>
          </cell>
        </row>
        <row r="22">
          <cell r="G22" t="str">
            <v>否</v>
          </cell>
          <cell r="P22">
            <v>42543</v>
          </cell>
        </row>
        <row r="23">
          <cell r="G23" t="str">
            <v>否</v>
          </cell>
          <cell r="P23">
            <v>42543</v>
          </cell>
        </row>
        <row r="24">
          <cell r="G24" t="str">
            <v>否</v>
          </cell>
          <cell r="P24">
            <v>42543</v>
          </cell>
        </row>
        <row r="25">
          <cell r="G25" t="str">
            <v>否</v>
          </cell>
          <cell r="P25">
            <v>42543</v>
          </cell>
        </row>
        <row r="26">
          <cell r="G26" t="str">
            <v>否</v>
          </cell>
          <cell r="P26">
            <v>42543</v>
          </cell>
        </row>
        <row r="27">
          <cell r="G27" t="str">
            <v>否</v>
          </cell>
          <cell r="P27">
            <v>42543</v>
          </cell>
        </row>
        <row r="28">
          <cell r="G28" t="str">
            <v>否</v>
          </cell>
          <cell r="P28">
            <v>42543</v>
          </cell>
        </row>
        <row r="29">
          <cell r="G29" t="str">
            <v>否</v>
          </cell>
          <cell r="P29">
            <v>42543</v>
          </cell>
        </row>
        <row r="30">
          <cell r="G30" t="str">
            <v>否</v>
          </cell>
          <cell r="P30">
            <v>42543</v>
          </cell>
        </row>
        <row r="31">
          <cell r="G31" t="str">
            <v>否</v>
          </cell>
          <cell r="P31">
            <v>42543</v>
          </cell>
        </row>
        <row r="32">
          <cell r="G32" t="str">
            <v>否</v>
          </cell>
          <cell r="P32">
            <v>42543</v>
          </cell>
        </row>
        <row r="33">
          <cell r="G33" t="str">
            <v>是</v>
          </cell>
          <cell r="P33">
            <v>42543</v>
          </cell>
        </row>
        <row r="34">
          <cell r="G34" t="str">
            <v>否</v>
          </cell>
          <cell r="P34">
            <v>42543</v>
          </cell>
        </row>
        <row r="35">
          <cell r="G35" t="str">
            <v>否</v>
          </cell>
          <cell r="P35">
            <v>42543</v>
          </cell>
        </row>
        <row r="36">
          <cell r="G36" t="str">
            <v>否</v>
          </cell>
          <cell r="P36">
            <v>42543</v>
          </cell>
        </row>
        <row r="37">
          <cell r="G37" t="str">
            <v>否</v>
          </cell>
          <cell r="P37">
            <v>42543</v>
          </cell>
        </row>
        <row r="38">
          <cell r="G38" t="str">
            <v>是</v>
          </cell>
          <cell r="P38">
            <v>42543</v>
          </cell>
        </row>
        <row r="39">
          <cell r="G39" t="str">
            <v>是</v>
          </cell>
          <cell r="P39">
            <v>42543</v>
          </cell>
        </row>
        <row r="40">
          <cell r="G40" t="str">
            <v>否</v>
          </cell>
          <cell r="P40">
            <v>42543</v>
          </cell>
        </row>
        <row r="41">
          <cell r="G41" t="str">
            <v>否</v>
          </cell>
          <cell r="P41">
            <v>42543</v>
          </cell>
        </row>
        <row r="42">
          <cell r="G42" t="str">
            <v>否</v>
          </cell>
          <cell r="P42">
            <v>42543</v>
          </cell>
        </row>
        <row r="43">
          <cell r="G43" t="str">
            <v>是</v>
          </cell>
          <cell r="P43">
            <v>42543</v>
          </cell>
        </row>
        <row r="44">
          <cell r="G44" t="str">
            <v>是</v>
          </cell>
          <cell r="P44">
            <v>42543</v>
          </cell>
        </row>
        <row r="45">
          <cell r="G45" t="str">
            <v>否</v>
          </cell>
          <cell r="P45">
            <v>42543</v>
          </cell>
        </row>
        <row r="46">
          <cell r="G46" t="str">
            <v>否</v>
          </cell>
          <cell r="P46">
            <v>42543</v>
          </cell>
        </row>
        <row r="47">
          <cell r="G47" t="str">
            <v>否</v>
          </cell>
          <cell r="P47">
            <v>42543</v>
          </cell>
        </row>
        <row r="48">
          <cell r="G48" t="str">
            <v>否</v>
          </cell>
          <cell r="P48">
            <v>42543</v>
          </cell>
        </row>
        <row r="49">
          <cell r="G49" t="str">
            <v>否</v>
          </cell>
          <cell r="P49">
            <v>42543</v>
          </cell>
        </row>
        <row r="50">
          <cell r="G50" t="str">
            <v>是</v>
          </cell>
          <cell r="P50">
            <v>42543</v>
          </cell>
        </row>
        <row r="51">
          <cell r="G51" t="str">
            <v>是</v>
          </cell>
          <cell r="P51">
            <v>42543</v>
          </cell>
        </row>
        <row r="52">
          <cell r="G52" t="str">
            <v>否</v>
          </cell>
          <cell r="P52">
            <v>42543</v>
          </cell>
        </row>
        <row r="53">
          <cell r="G53" t="str">
            <v>否</v>
          </cell>
          <cell r="P53">
            <v>42543</v>
          </cell>
        </row>
        <row r="54">
          <cell r="G54" t="str">
            <v>否</v>
          </cell>
          <cell r="P54">
            <v>42543</v>
          </cell>
        </row>
        <row r="55">
          <cell r="G55" t="str">
            <v>否</v>
          </cell>
          <cell r="P55">
            <v>42543</v>
          </cell>
        </row>
        <row r="56">
          <cell r="G56" t="str">
            <v>否</v>
          </cell>
          <cell r="P56">
            <v>42543</v>
          </cell>
        </row>
        <row r="57">
          <cell r="G57" t="str">
            <v>否</v>
          </cell>
          <cell r="P57">
            <v>42543</v>
          </cell>
        </row>
        <row r="58">
          <cell r="G58" t="str">
            <v>是</v>
          </cell>
          <cell r="P58">
            <v>42543</v>
          </cell>
        </row>
      </sheetData>
      <sheetData sheetId="39">
        <row r="11">
          <cell r="G11" t="str">
            <v>否</v>
          </cell>
          <cell r="P11">
            <v>42543</v>
          </cell>
        </row>
        <row r="12">
          <cell r="G12" t="str">
            <v>否</v>
          </cell>
          <cell r="P12">
            <v>42543</v>
          </cell>
        </row>
        <row r="13">
          <cell r="G13" t="str">
            <v>否</v>
          </cell>
          <cell r="P13">
            <v>42543</v>
          </cell>
        </row>
        <row r="14">
          <cell r="G14" t="str">
            <v>否</v>
          </cell>
          <cell r="P14">
            <v>42543</v>
          </cell>
        </row>
        <row r="15">
          <cell r="G15" t="str">
            <v>是</v>
          </cell>
          <cell r="P15">
            <v>42543</v>
          </cell>
        </row>
        <row r="16">
          <cell r="G16" t="str">
            <v>是</v>
          </cell>
          <cell r="P16">
            <v>42543</v>
          </cell>
        </row>
        <row r="17">
          <cell r="G17" t="str">
            <v>是</v>
          </cell>
          <cell r="P17">
            <v>42543</v>
          </cell>
        </row>
        <row r="18">
          <cell r="G18" t="str">
            <v>是</v>
          </cell>
          <cell r="P18">
            <v>42543</v>
          </cell>
        </row>
        <row r="19">
          <cell r="G19" t="str">
            <v>否</v>
          </cell>
          <cell r="P19">
            <v>42543</v>
          </cell>
        </row>
        <row r="20">
          <cell r="G20" t="str">
            <v>否</v>
          </cell>
          <cell r="P20">
            <v>42543</v>
          </cell>
        </row>
        <row r="21">
          <cell r="G21" t="str">
            <v>否</v>
          </cell>
          <cell r="P21">
            <v>42543</v>
          </cell>
        </row>
        <row r="22">
          <cell r="G22" t="str">
            <v>否</v>
          </cell>
          <cell r="P22">
            <v>42543</v>
          </cell>
        </row>
        <row r="23">
          <cell r="G23" t="str">
            <v>否</v>
          </cell>
          <cell r="P23">
            <v>42543</v>
          </cell>
        </row>
        <row r="24">
          <cell r="G24" t="str">
            <v>否</v>
          </cell>
          <cell r="P24">
            <v>42543</v>
          </cell>
        </row>
        <row r="25">
          <cell r="G25" t="str">
            <v>否</v>
          </cell>
          <cell r="P25">
            <v>42543</v>
          </cell>
        </row>
        <row r="26">
          <cell r="G26" t="str">
            <v>否</v>
          </cell>
          <cell r="P26">
            <v>42543</v>
          </cell>
        </row>
        <row r="27">
          <cell r="G27" t="str">
            <v>是</v>
          </cell>
          <cell r="P27">
            <v>42543</v>
          </cell>
        </row>
        <row r="28">
          <cell r="G28" t="str">
            <v>否</v>
          </cell>
          <cell r="P28">
            <v>42543</v>
          </cell>
        </row>
        <row r="29">
          <cell r="G29" t="str">
            <v>否</v>
          </cell>
          <cell r="P29">
            <v>42543</v>
          </cell>
        </row>
        <row r="30">
          <cell r="G30" t="str">
            <v>否</v>
          </cell>
          <cell r="P30">
            <v>42543</v>
          </cell>
        </row>
        <row r="31">
          <cell r="G31" t="str">
            <v>否</v>
          </cell>
          <cell r="P31">
            <v>42543</v>
          </cell>
        </row>
        <row r="32">
          <cell r="G32" t="str">
            <v>否</v>
          </cell>
          <cell r="P32">
            <v>42543</v>
          </cell>
        </row>
        <row r="33">
          <cell r="G33" t="str">
            <v>否</v>
          </cell>
          <cell r="P33">
            <v>42543</v>
          </cell>
        </row>
        <row r="34">
          <cell r="G34" t="str">
            <v>否</v>
          </cell>
          <cell r="P34">
            <v>42543</v>
          </cell>
        </row>
      </sheetData>
      <sheetData sheetId="40">
        <row r="11">
          <cell r="G11" t="str">
            <v>否</v>
          </cell>
          <cell r="P11">
            <v>42543</v>
          </cell>
        </row>
        <row r="12">
          <cell r="G12" t="str">
            <v>否</v>
          </cell>
          <cell r="P12">
            <v>42543</v>
          </cell>
        </row>
        <row r="13">
          <cell r="G13" t="str">
            <v>否</v>
          </cell>
          <cell r="P13">
            <v>42543</v>
          </cell>
        </row>
        <row r="14">
          <cell r="G14" t="str">
            <v>是</v>
          </cell>
          <cell r="P14">
            <v>42543</v>
          </cell>
        </row>
        <row r="15">
          <cell r="G15" t="str">
            <v>否</v>
          </cell>
          <cell r="P15">
            <v>42543</v>
          </cell>
        </row>
        <row r="16">
          <cell r="G16" t="str">
            <v>否</v>
          </cell>
          <cell r="P16">
            <v>42543</v>
          </cell>
        </row>
        <row r="17">
          <cell r="G17" t="str">
            <v>否</v>
          </cell>
          <cell r="P17">
            <v>42543</v>
          </cell>
        </row>
        <row r="18">
          <cell r="G18" t="str">
            <v>否</v>
          </cell>
          <cell r="P18">
            <v>42543</v>
          </cell>
        </row>
        <row r="19">
          <cell r="G19" t="str">
            <v>否</v>
          </cell>
          <cell r="P19">
            <v>42543</v>
          </cell>
        </row>
        <row r="20">
          <cell r="G20" t="str">
            <v>否</v>
          </cell>
          <cell r="P20">
            <v>42543</v>
          </cell>
        </row>
        <row r="21">
          <cell r="G21" t="str">
            <v>否</v>
          </cell>
          <cell r="P21">
            <v>42543</v>
          </cell>
        </row>
        <row r="22">
          <cell r="G22" t="str">
            <v>否</v>
          </cell>
          <cell r="P22">
            <v>42543</v>
          </cell>
        </row>
        <row r="23">
          <cell r="G23" t="str">
            <v>否</v>
          </cell>
          <cell r="P23">
            <v>42543</v>
          </cell>
        </row>
        <row r="24">
          <cell r="G24" t="str">
            <v>否</v>
          </cell>
          <cell r="P24">
            <v>42543</v>
          </cell>
        </row>
        <row r="25">
          <cell r="G25" t="str">
            <v>否</v>
          </cell>
          <cell r="P25">
            <v>42543</v>
          </cell>
        </row>
        <row r="26">
          <cell r="G26" t="str">
            <v>是</v>
          </cell>
          <cell r="P26">
            <v>42543</v>
          </cell>
        </row>
        <row r="27">
          <cell r="G27" t="str">
            <v>是</v>
          </cell>
          <cell r="P27">
            <v>42543</v>
          </cell>
        </row>
        <row r="28">
          <cell r="G28" t="str">
            <v>是</v>
          </cell>
          <cell r="P28">
            <v>42543</v>
          </cell>
        </row>
        <row r="29">
          <cell r="G29" t="str">
            <v>是</v>
          </cell>
          <cell r="P29">
            <v>42543</v>
          </cell>
        </row>
        <row r="30">
          <cell r="G30" t="str">
            <v>是</v>
          </cell>
          <cell r="P30">
            <v>42543</v>
          </cell>
        </row>
        <row r="31">
          <cell r="G31" t="str">
            <v>是</v>
          </cell>
          <cell r="P31">
            <v>42543</v>
          </cell>
        </row>
        <row r="32">
          <cell r="G32" t="str">
            <v>否</v>
          </cell>
          <cell r="P32">
            <v>42543</v>
          </cell>
        </row>
        <row r="33">
          <cell r="G33" t="str">
            <v>是</v>
          </cell>
          <cell r="P33">
            <v>42543</v>
          </cell>
        </row>
        <row r="34">
          <cell r="G34" t="str">
            <v>否</v>
          </cell>
          <cell r="P34">
            <v>42543</v>
          </cell>
        </row>
        <row r="35">
          <cell r="G35" t="str">
            <v>是</v>
          </cell>
          <cell r="P35">
            <v>42543</v>
          </cell>
        </row>
        <row r="36">
          <cell r="G36" t="str">
            <v>否</v>
          </cell>
          <cell r="P36">
            <v>42543</v>
          </cell>
        </row>
        <row r="37">
          <cell r="G37" t="str">
            <v>否</v>
          </cell>
          <cell r="P37">
            <v>42543</v>
          </cell>
        </row>
        <row r="38">
          <cell r="G38" t="str">
            <v>否</v>
          </cell>
          <cell r="P38">
            <v>42543</v>
          </cell>
        </row>
        <row r="39">
          <cell r="G39" t="str">
            <v>否</v>
          </cell>
          <cell r="P39">
            <v>42543</v>
          </cell>
        </row>
        <row r="40">
          <cell r="G40" t="str">
            <v>否</v>
          </cell>
          <cell r="P40">
            <v>42543</v>
          </cell>
        </row>
        <row r="41">
          <cell r="G41" t="str">
            <v>否</v>
          </cell>
          <cell r="P41">
            <v>42543</v>
          </cell>
        </row>
        <row r="42">
          <cell r="G42" t="str">
            <v>否</v>
          </cell>
          <cell r="P42">
            <v>42543</v>
          </cell>
        </row>
        <row r="43">
          <cell r="G43" t="str">
            <v>否</v>
          </cell>
          <cell r="P43">
            <v>42543</v>
          </cell>
        </row>
        <row r="44">
          <cell r="G44" t="str">
            <v>否</v>
          </cell>
          <cell r="P44">
            <v>42543</v>
          </cell>
        </row>
        <row r="45">
          <cell r="G45" t="str">
            <v>否</v>
          </cell>
          <cell r="P45">
            <v>42543</v>
          </cell>
        </row>
        <row r="46">
          <cell r="G46" t="str">
            <v>是</v>
          </cell>
          <cell r="P46">
            <v>42543</v>
          </cell>
        </row>
        <row r="47">
          <cell r="G47" t="str">
            <v>是</v>
          </cell>
          <cell r="P47">
            <v>42543</v>
          </cell>
        </row>
        <row r="48">
          <cell r="G48" t="str">
            <v>是</v>
          </cell>
          <cell r="P48">
            <v>42543</v>
          </cell>
        </row>
        <row r="49">
          <cell r="G49" t="str">
            <v>否</v>
          </cell>
          <cell r="P49">
            <v>42543</v>
          </cell>
        </row>
        <row r="50">
          <cell r="G50" t="str">
            <v>否</v>
          </cell>
          <cell r="P50">
            <v>42543</v>
          </cell>
        </row>
        <row r="51">
          <cell r="G51" t="str">
            <v>否</v>
          </cell>
          <cell r="P51">
            <v>42543</v>
          </cell>
        </row>
        <row r="52">
          <cell r="G52" t="str">
            <v>否</v>
          </cell>
          <cell r="P52">
            <v>42543</v>
          </cell>
        </row>
        <row r="53">
          <cell r="G53" t="str">
            <v>否</v>
          </cell>
          <cell r="P53">
            <v>42543</v>
          </cell>
        </row>
        <row r="54">
          <cell r="G54" t="str">
            <v>否</v>
          </cell>
          <cell r="P54">
            <v>42543</v>
          </cell>
        </row>
        <row r="55">
          <cell r="G55" t="str">
            <v>否</v>
          </cell>
          <cell r="P55">
            <v>42543</v>
          </cell>
        </row>
        <row r="56">
          <cell r="G56" t="str">
            <v>否</v>
          </cell>
          <cell r="P56">
            <v>42543</v>
          </cell>
        </row>
        <row r="57">
          <cell r="G57" t="str">
            <v>否</v>
          </cell>
          <cell r="P57">
            <v>42543</v>
          </cell>
        </row>
        <row r="58">
          <cell r="G58" t="str">
            <v>否</v>
          </cell>
          <cell r="P58">
            <v>42543</v>
          </cell>
        </row>
        <row r="59">
          <cell r="G59" t="str">
            <v>否</v>
          </cell>
          <cell r="P59">
            <v>42543</v>
          </cell>
        </row>
        <row r="60">
          <cell r="G60" t="str">
            <v>否</v>
          </cell>
          <cell r="P60">
            <v>42543</v>
          </cell>
        </row>
        <row r="61">
          <cell r="G61" t="str">
            <v>否</v>
          </cell>
          <cell r="P61">
            <v>42543</v>
          </cell>
        </row>
        <row r="62">
          <cell r="G62" t="str">
            <v>是</v>
          </cell>
          <cell r="P62">
            <v>42543</v>
          </cell>
        </row>
        <row r="63">
          <cell r="G63" t="str">
            <v>是</v>
          </cell>
          <cell r="P63">
            <v>42543</v>
          </cell>
        </row>
        <row r="64">
          <cell r="G64" t="str">
            <v>是</v>
          </cell>
          <cell r="P64">
            <v>42543</v>
          </cell>
        </row>
        <row r="65">
          <cell r="G65" t="str">
            <v>是</v>
          </cell>
          <cell r="P65">
            <v>42543</v>
          </cell>
        </row>
        <row r="66">
          <cell r="G66" t="str">
            <v>是</v>
          </cell>
          <cell r="P66">
            <v>42543</v>
          </cell>
        </row>
        <row r="67">
          <cell r="G67" t="str">
            <v>是</v>
          </cell>
          <cell r="P67">
            <v>42543</v>
          </cell>
        </row>
        <row r="68">
          <cell r="G68" t="str">
            <v>是</v>
          </cell>
          <cell r="P68">
            <v>42543</v>
          </cell>
        </row>
      </sheetData>
      <sheetData sheetId="41">
        <row r="11">
          <cell r="G11" t="str">
            <v>是</v>
          </cell>
          <cell r="P11">
            <v>42543</v>
          </cell>
        </row>
        <row r="12">
          <cell r="G12" t="str">
            <v>否</v>
          </cell>
          <cell r="P12">
            <v>42543</v>
          </cell>
        </row>
        <row r="13">
          <cell r="G13" t="str">
            <v>是</v>
          </cell>
          <cell r="P13">
            <v>42543</v>
          </cell>
        </row>
        <row r="14">
          <cell r="G14" t="str">
            <v>是</v>
          </cell>
          <cell r="P14">
            <v>42543</v>
          </cell>
        </row>
        <row r="15">
          <cell r="G15" t="str">
            <v>否</v>
          </cell>
          <cell r="P15">
            <v>42543</v>
          </cell>
        </row>
        <row r="16">
          <cell r="G16" t="str">
            <v>是</v>
          </cell>
          <cell r="P16">
            <v>42543</v>
          </cell>
        </row>
        <row r="17">
          <cell r="G17" t="str">
            <v>是</v>
          </cell>
          <cell r="P17">
            <v>42543</v>
          </cell>
        </row>
        <row r="18">
          <cell r="G18" t="str">
            <v>否</v>
          </cell>
          <cell r="P18">
            <v>42543</v>
          </cell>
        </row>
        <row r="19">
          <cell r="G19" t="str">
            <v>否</v>
          </cell>
          <cell r="P19">
            <v>42543</v>
          </cell>
        </row>
        <row r="20">
          <cell r="G20" t="str">
            <v>否</v>
          </cell>
          <cell r="P20">
            <v>42543</v>
          </cell>
        </row>
        <row r="21">
          <cell r="G21" t="str">
            <v>是</v>
          </cell>
          <cell r="P21">
            <v>42543</v>
          </cell>
        </row>
        <row r="22">
          <cell r="G22" t="str">
            <v>是</v>
          </cell>
          <cell r="P22">
            <v>42543</v>
          </cell>
        </row>
        <row r="23">
          <cell r="G23" t="str">
            <v>是</v>
          </cell>
          <cell r="P23">
            <v>42543</v>
          </cell>
        </row>
        <row r="24">
          <cell r="G24" t="str">
            <v>否</v>
          </cell>
          <cell r="P24">
            <v>42543</v>
          </cell>
        </row>
        <row r="25">
          <cell r="G25" t="str">
            <v>是</v>
          </cell>
          <cell r="P25">
            <v>42543</v>
          </cell>
        </row>
        <row r="26">
          <cell r="G26" t="str">
            <v>是</v>
          </cell>
          <cell r="P26">
            <v>42543</v>
          </cell>
        </row>
      </sheetData>
      <sheetData sheetId="42">
        <row r="11">
          <cell r="G11" t="str">
            <v>否</v>
          </cell>
          <cell r="P11">
            <v>42543</v>
          </cell>
        </row>
        <row r="12">
          <cell r="G12" t="str">
            <v>否</v>
          </cell>
          <cell r="P12">
            <v>42543</v>
          </cell>
        </row>
        <row r="13">
          <cell r="G13" t="str">
            <v>否</v>
          </cell>
          <cell r="P13">
            <v>42543</v>
          </cell>
        </row>
        <row r="14">
          <cell r="G14" t="str">
            <v>否</v>
          </cell>
          <cell r="P14">
            <v>42543</v>
          </cell>
        </row>
        <row r="15">
          <cell r="G15" t="str">
            <v>否</v>
          </cell>
          <cell r="P15">
            <v>42543</v>
          </cell>
        </row>
        <row r="16">
          <cell r="G16" t="str">
            <v>否</v>
          </cell>
          <cell r="P16">
            <v>42543</v>
          </cell>
        </row>
        <row r="17">
          <cell r="G17" t="str">
            <v>否</v>
          </cell>
          <cell r="P17">
            <v>42543</v>
          </cell>
        </row>
        <row r="18">
          <cell r="G18" t="str">
            <v>否</v>
          </cell>
          <cell r="P18">
            <v>42543</v>
          </cell>
        </row>
        <row r="19">
          <cell r="G19" t="str">
            <v>否</v>
          </cell>
          <cell r="P19">
            <v>42543</v>
          </cell>
        </row>
        <row r="20">
          <cell r="G20" t="str">
            <v>否</v>
          </cell>
          <cell r="P20">
            <v>42543</v>
          </cell>
        </row>
        <row r="21">
          <cell r="G21" t="str">
            <v>否</v>
          </cell>
          <cell r="P21">
            <v>42543</v>
          </cell>
        </row>
        <row r="22">
          <cell r="G22" t="str">
            <v>否</v>
          </cell>
          <cell r="P22">
            <v>42543</v>
          </cell>
        </row>
        <row r="23">
          <cell r="G23" t="str">
            <v>否</v>
          </cell>
          <cell r="P23">
            <v>42543</v>
          </cell>
        </row>
        <row r="24">
          <cell r="G24" t="str">
            <v>是</v>
          </cell>
          <cell r="P24">
            <v>42543</v>
          </cell>
        </row>
        <row r="25">
          <cell r="G25" t="str">
            <v>是</v>
          </cell>
          <cell r="P25">
            <v>42543</v>
          </cell>
        </row>
        <row r="26">
          <cell r="G26" t="str">
            <v>否</v>
          </cell>
          <cell r="P26">
            <v>42543</v>
          </cell>
        </row>
        <row r="27">
          <cell r="G27" t="str">
            <v>否</v>
          </cell>
          <cell r="P27">
            <v>42543</v>
          </cell>
        </row>
        <row r="28">
          <cell r="G28" t="str">
            <v>否</v>
          </cell>
          <cell r="P28">
            <v>42543</v>
          </cell>
        </row>
        <row r="29">
          <cell r="G29" t="str">
            <v>否</v>
          </cell>
        </row>
        <row r="30">
          <cell r="G30" t="str">
            <v>否</v>
          </cell>
        </row>
        <row r="31">
          <cell r="G31" t="str">
            <v>是</v>
          </cell>
          <cell r="P31">
            <v>42535</v>
          </cell>
        </row>
        <row r="32">
          <cell r="G32" t="str">
            <v>否</v>
          </cell>
          <cell r="P32">
            <v>42535</v>
          </cell>
        </row>
        <row r="33">
          <cell r="G33" t="str">
            <v>否</v>
          </cell>
          <cell r="P33">
            <v>42535</v>
          </cell>
        </row>
        <row r="34">
          <cell r="G34" t="str">
            <v>否</v>
          </cell>
          <cell r="P34">
            <v>42535</v>
          </cell>
        </row>
        <row r="35">
          <cell r="G35" t="str">
            <v>否</v>
          </cell>
          <cell r="P35">
            <v>42535</v>
          </cell>
        </row>
        <row r="36">
          <cell r="G36" t="str">
            <v>否</v>
          </cell>
          <cell r="P36">
            <v>42535</v>
          </cell>
        </row>
        <row r="37">
          <cell r="G37" t="str">
            <v>是</v>
          </cell>
          <cell r="P37">
            <v>42535</v>
          </cell>
        </row>
        <row r="38">
          <cell r="G38" t="str">
            <v>是</v>
          </cell>
          <cell r="P38">
            <v>42535</v>
          </cell>
        </row>
        <row r="39">
          <cell r="G39" t="str">
            <v>是</v>
          </cell>
          <cell r="P39">
            <v>42535</v>
          </cell>
        </row>
        <row r="40">
          <cell r="G40" t="str">
            <v>是</v>
          </cell>
          <cell r="P40">
            <v>42535</v>
          </cell>
        </row>
        <row r="41">
          <cell r="G41" t="str">
            <v>否</v>
          </cell>
          <cell r="P41">
            <v>42535</v>
          </cell>
        </row>
        <row r="42">
          <cell r="G42" t="str">
            <v>否</v>
          </cell>
          <cell r="P42">
            <v>42535</v>
          </cell>
        </row>
        <row r="43">
          <cell r="G43" t="str">
            <v>否</v>
          </cell>
          <cell r="P43">
            <v>42535</v>
          </cell>
        </row>
        <row r="44">
          <cell r="G44" t="str">
            <v>否</v>
          </cell>
          <cell r="P44">
            <v>42535</v>
          </cell>
        </row>
        <row r="45">
          <cell r="G45" t="str">
            <v>否</v>
          </cell>
          <cell r="P45">
            <v>42535</v>
          </cell>
        </row>
        <row r="46">
          <cell r="G46" t="str">
            <v>否</v>
          </cell>
          <cell r="P46">
            <v>42535</v>
          </cell>
        </row>
        <row r="47">
          <cell r="G47" t="str">
            <v>否</v>
          </cell>
          <cell r="P47">
            <v>42535</v>
          </cell>
        </row>
        <row r="48">
          <cell r="G48" t="str">
            <v>否</v>
          </cell>
          <cell r="P48">
            <v>42535</v>
          </cell>
        </row>
        <row r="49">
          <cell r="G49" t="str">
            <v>是</v>
          </cell>
          <cell r="P49">
            <v>42535</v>
          </cell>
        </row>
        <row r="50">
          <cell r="G50" t="str">
            <v>是</v>
          </cell>
          <cell r="P50">
            <v>42535</v>
          </cell>
        </row>
        <row r="51">
          <cell r="G51" t="str">
            <v>否</v>
          </cell>
          <cell r="P51">
            <v>42535</v>
          </cell>
        </row>
        <row r="52">
          <cell r="G52" t="str">
            <v>否</v>
          </cell>
        </row>
        <row r="53">
          <cell r="G53" t="str">
            <v>是</v>
          </cell>
          <cell r="P53">
            <v>42535</v>
          </cell>
        </row>
      </sheetData>
      <sheetData sheetId="43">
        <row r="11">
          <cell r="G11" t="str">
            <v>是</v>
          </cell>
        </row>
        <row r="12">
          <cell r="G12" t="str">
            <v>是</v>
          </cell>
        </row>
        <row r="13">
          <cell r="G13" t="str">
            <v>是</v>
          </cell>
        </row>
        <row r="14">
          <cell r="G14" t="str">
            <v>是</v>
          </cell>
        </row>
        <row r="15">
          <cell r="G15" t="str">
            <v>是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是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是</v>
          </cell>
        </row>
        <row r="32">
          <cell r="G32" t="str">
            <v>是</v>
          </cell>
        </row>
        <row r="33">
          <cell r="G33" t="str">
            <v>是</v>
          </cell>
        </row>
        <row r="34">
          <cell r="G34" t="str">
            <v>是</v>
          </cell>
        </row>
        <row r="35">
          <cell r="G35" t="str">
            <v>是</v>
          </cell>
        </row>
        <row r="36">
          <cell r="G36" t="str">
            <v>是</v>
          </cell>
        </row>
        <row r="37">
          <cell r="G37" t="str">
            <v>是</v>
          </cell>
        </row>
        <row r="38">
          <cell r="G38" t="str">
            <v>是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是</v>
          </cell>
        </row>
      </sheetData>
      <sheetData sheetId="44">
        <row r="11">
          <cell r="G11" t="str">
            <v>是</v>
          </cell>
        </row>
        <row r="12">
          <cell r="G12" t="str">
            <v>是</v>
          </cell>
        </row>
        <row r="13">
          <cell r="G13" t="str">
            <v>是</v>
          </cell>
        </row>
        <row r="14">
          <cell r="G14" t="str">
            <v>是</v>
          </cell>
        </row>
        <row r="15">
          <cell r="G15" t="str">
            <v>是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是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是</v>
          </cell>
        </row>
        <row r="32">
          <cell r="G32" t="str">
            <v>是</v>
          </cell>
        </row>
        <row r="33">
          <cell r="G33" t="str">
            <v>是</v>
          </cell>
        </row>
        <row r="34">
          <cell r="G34" t="str">
            <v>是</v>
          </cell>
        </row>
        <row r="35">
          <cell r="G35" t="str">
            <v>是</v>
          </cell>
        </row>
        <row r="36">
          <cell r="G36" t="str">
            <v>是</v>
          </cell>
        </row>
        <row r="37">
          <cell r="G37" t="str">
            <v>是</v>
          </cell>
        </row>
        <row r="38">
          <cell r="G38" t="str">
            <v>是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是</v>
          </cell>
        </row>
        <row r="44">
          <cell r="G44" t="str">
            <v>是</v>
          </cell>
        </row>
        <row r="45">
          <cell r="G45" t="str">
            <v>是</v>
          </cell>
        </row>
      </sheetData>
      <sheetData sheetId="45">
        <row r="11">
          <cell r="G11" t="str">
            <v>是</v>
          </cell>
        </row>
        <row r="12">
          <cell r="G12" t="str">
            <v>是</v>
          </cell>
        </row>
        <row r="13">
          <cell r="G13" t="str">
            <v>是</v>
          </cell>
        </row>
        <row r="14">
          <cell r="G14" t="str">
            <v>是</v>
          </cell>
        </row>
        <row r="15">
          <cell r="G15" t="str">
            <v>是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是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是</v>
          </cell>
        </row>
        <row r="32">
          <cell r="G32" t="str">
            <v>是</v>
          </cell>
        </row>
        <row r="33">
          <cell r="G33" t="str">
            <v>是</v>
          </cell>
        </row>
        <row r="34">
          <cell r="G34" t="str">
            <v>是</v>
          </cell>
        </row>
        <row r="35">
          <cell r="G35" t="str">
            <v>是</v>
          </cell>
        </row>
        <row r="36">
          <cell r="G36" t="str">
            <v>是</v>
          </cell>
        </row>
        <row r="38">
          <cell r="G38" t="str">
            <v>是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是</v>
          </cell>
        </row>
        <row r="43">
          <cell r="G43" t="str">
            <v>是</v>
          </cell>
        </row>
        <row r="45">
          <cell r="G45" t="str">
            <v>是</v>
          </cell>
        </row>
        <row r="46">
          <cell r="G46" t="str">
            <v>是</v>
          </cell>
        </row>
      </sheetData>
      <sheetData sheetId="46">
        <row r="11">
          <cell r="G11" t="str">
            <v>是</v>
          </cell>
        </row>
        <row r="12">
          <cell r="G12" t="str">
            <v>是</v>
          </cell>
        </row>
        <row r="13">
          <cell r="G13" t="str">
            <v>是</v>
          </cell>
        </row>
        <row r="14">
          <cell r="G14" t="str">
            <v>是</v>
          </cell>
        </row>
        <row r="15">
          <cell r="G15" t="str">
            <v>是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是</v>
          </cell>
        </row>
        <row r="27">
          <cell r="G27" t="str">
            <v>是</v>
          </cell>
        </row>
        <row r="28">
          <cell r="G28" t="str">
            <v>是</v>
          </cell>
        </row>
        <row r="29">
          <cell r="G29" t="str">
            <v>是</v>
          </cell>
        </row>
        <row r="30">
          <cell r="G30" t="str">
            <v>是</v>
          </cell>
        </row>
        <row r="31">
          <cell r="G31" t="str">
            <v>是</v>
          </cell>
        </row>
        <row r="32">
          <cell r="G32" t="str">
            <v>是</v>
          </cell>
        </row>
        <row r="33">
          <cell r="G33" t="str">
            <v>是</v>
          </cell>
        </row>
        <row r="34">
          <cell r="G34" t="str">
            <v>是</v>
          </cell>
        </row>
        <row r="35">
          <cell r="G35" t="str">
            <v>是</v>
          </cell>
        </row>
        <row r="36">
          <cell r="G36" t="str">
            <v>是</v>
          </cell>
        </row>
        <row r="37">
          <cell r="G37" t="str">
            <v>是</v>
          </cell>
        </row>
        <row r="38">
          <cell r="G38" t="str">
            <v>是</v>
          </cell>
        </row>
        <row r="39">
          <cell r="G39" t="str">
            <v>是</v>
          </cell>
        </row>
        <row r="40">
          <cell r="G40" t="str">
            <v>是</v>
          </cell>
        </row>
        <row r="41">
          <cell r="G41" t="str">
            <v>是</v>
          </cell>
        </row>
        <row r="42">
          <cell r="G42" t="str">
            <v>是</v>
          </cell>
        </row>
        <row r="43">
          <cell r="G43" t="str">
            <v>是</v>
          </cell>
        </row>
        <row r="44">
          <cell r="G44" t="str">
            <v>是</v>
          </cell>
        </row>
        <row r="45">
          <cell r="G45" t="str">
            <v>是</v>
          </cell>
        </row>
        <row r="46">
          <cell r="G46" t="str">
            <v>是</v>
          </cell>
        </row>
        <row r="47">
          <cell r="G47" t="str">
            <v>是</v>
          </cell>
        </row>
        <row r="48">
          <cell r="G48" t="str">
            <v>是</v>
          </cell>
        </row>
        <row r="49">
          <cell r="G49" t="str">
            <v>是</v>
          </cell>
        </row>
        <row r="50">
          <cell r="G50" t="str">
            <v>是</v>
          </cell>
        </row>
        <row r="51">
          <cell r="G51" t="str">
            <v>是</v>
          </cell>
        </row>
        <row r="52">
          <cell r="G52" t="str">
            <v>是</v>
          </cell>
        </row>
        <row r="53">
          <cell r="G53" t="str">
            <v>是</v>
          </cell>
        </row>
        <row r="54">
          <cell r="G54" t="str">
            <v>是</v>
          </cell>
        </row>
        <row r="55">
          <cell r="G55" t="str">
            <v>是</v>
          </cell>
        </row>
        <row r="56">
          <cell r="G56" t="str">
            <v>是</v>
          </cell>
        </row>
        <row r="57">
          <cell r="G57" t="str">
            <v>是</v>
          </cell>
        </row>
        <row r="58">
          <cell r="G58" t="str">
            <v>是</v>
          </cell>
        </row>
        <row r="59">
          <cell r="G59" t="str">
            <v>是</v>
          </cell>
        </row>
        <row r="60">
          <cell r="G60" t="str">
            <v>是</v>
          </cell>
        </row>
        <row r="61">
          <cell r="G61" t="str">
            <v>是</v>
          </cell>
        </row>
        <row r="62">
          <cell r="G62" t="str">
            <v>是</v>
          </cell>
        </row>
        <row r="63">
          <cell r="G63" t="str">
            <v>是</v>
          </cell>
        </row>
      </sheetData>
      <sheetData sheetId="47">
        <row r="11">
          <cell r="G11" t="str">
            <v>是</v>
          </cell>
        </row>
        <row r="12">
          <cell r="G12" t="str">
            <v>是</v>
          </cell>
        </row>
        <row r="13">
          <cell r="G13" t="str">
            <v>是</v>
          </cell>
        </row>
        <row r="14">
          <cell r="G14" t="str">
            <v>是</v>
          </cell>
        </row>
        <row r="15">
          <cell r="G15" t="str">
            <v>是</v>
          </cell>
        </row>
        <row r="16">
          <cell r="G16" t="str">
            <v>是</v>
          </cell>
        </row>
        <row r="17">
          <cell r="G17" t="str">
            <v>是</v>
          </cell>
        </row>
        <row r="18">
          <cell r="G18" t="str">
            <v>是</v>
          </cell>
        </row>
        <row r="19">
          <cell r="G19" t="str">
            <v>是</v>
          </cell>
        </row>
        <row r="20">
          <cell r="G20" t="str">
            <v>是</v>
          </cell>
        </row>
        <row r="21">
          <cell r="G21" t="str">
            <v>是</v>
          </cell>
        </row>
        <row r="22">
          <cell r="G22" t="str">
            <v>是</v>
          </cell>
        </row>
        <row r="23">
          <cell r="G23" t="str">
            <v>是</v>
          </cell>
        </row>
        <row r="24">
          <cell r="G24" t="str">
            <v>是</v>
          </cell>
        </row>
        <row r="25">
          <cell r="G25" t="str">
            <v>是</v>
          </cell>
        </row>
        <row r="26">
          <cell r="G26" t="str">
            <v>是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统计"/>
      <sheetName val="Sheet2"/>
      <sheetName val="仓库收货通知单"/>
      <sheetName val="仓库管理入库单"/>
      <sheetName val="仓库发货通知单"/>
      <sheetName val="仓库出库单"/>
      <sheetName val="仓库管理调拨单"/>
      <sheetName val="仓库包装工单管理"/>
      <sheetName val="仓库管理物料盘点查询"/>
      <sheetName val="销售索赔旧件库存管理"/>
      <sheetName val="仓库其他入库单申请单"/>
      <sheetName val="仓库其他出库单申请单"/>
      <sheetName val="采购管理采购合同及清单"/>
      <sheetName val="采购管理采购计划"/>
      <sheetName val="采购管理采购订单"/>
      <sheetName val="采购管理采购退货"/>
      <sheetName val="采购管理采购索赔"/>
      <sheetName val="采购管理采购返利"/>
      <sheetName val="采购管理采购促销"/>
      <sheetName val="采购手工录入发票"/>
      <sheetName val="采购对账调整单"/>
      <sheetName val="销售管理价格"/>
      <sheetName val="销售管理销售订单"/>
      <sheetName val="销售管理退货"/>
      <sheetName val="销售管理销售索赔"/>
      <sheetName val="销售管理销售信用"/>
      <sheetName val="销售管理销售促销"/>
      <sheetName val="销售管理销售返利"/>
      <sheetName val="基础数据仓库维护"/>
      <sheetName val="基础数据配送中心"/>
      <sheetName val="基础数据供应商维护"/>
      <sheetName val="基础数据物料管理"/>
      <sheetName val="基础数据BOM维护"/>
      <sheetName val="基础数据翻新件维护"/>
      <sheetName val="基础数据采购区域"/>
      <sheetName val="基础数据销售区域"/>
      <sheetName val="基础数据客户及门店维护"/>
      <sheetName val="财务管理业务凭证模板"/>
      <sheetName val="财务管理收款单"/>
      <sheetName val="财务管理应收核销"/>
      <sheetName val="财务管理付款单"/>
      <sheetName val="财务管理应付核销"/>
      <sheetName val="财务管理成本调整查询"/>
      <sheetName val="报表管理缺货登记报表"/>
      <sheetName val="报表管理即时库存报表"/>
      <sheetName val="报表管理物料进销存统计"/>
      <sheetName val="报表管理物料进销存明细表"/>
      <sheetName val="报表管理销售索赔统计表"/>
      <sheetName val="销售管理销售对账"/>
    </sheetNames>
    <sheetDataSet>
      <sheetData sheetId="0" refreshError="1">
        <row r="11">
          <cell r="P11">
            <v>0</v>
          </cell>
        </row>
        <row r="12">
          <cell r="P12">
            <v>0</v>
          </cell>
        </row>
        <row r="13">
          <cell r="P13">
            <v>0</v>
          </cell>
        </row>
        <row r="14">
          <cell r="P14">
            <v>0</v>
          </cell>
        </row>
        <row r="15">
          <cell r="P15">
            <v>0</v>
          </cell>
        </row>
        <row r="16">
          <cell r="P16">
            <v>0</v>
          </cell>
        </row>
        <row r="17">
          <cell r="P17">
            <v>0</v>
          </cell>
        </row>
        <row r="18">
          <cell r="P18">
            <v>0</v>
          </cell>
        </row>
        <row r="19">
          <cell r="P19">
            <v>0</v>
          </cell>
        </row>
        <row r="20">
          <cell r="P20">
            <v>0</v>
          </cell>
        </row>
        <row r="21">
          <cell r="P21">
            <v>0</v>
          </cell>
        </row>
        <row r="22">
          <cell r="P22">
            <v>0</v>
          </cell>
        </row>
        <row r="23">
          <cell r="P23">
            <v>0</v>
          </cell>
        </row>
        <row r="24">
          <cell r="P24">
            <v>0</v>
          </cell>
        </row>
        <row r="25">
          <cell r="P25">
            <v>0</v>
          </cell>
        </row>
        <row r="26">
          <cell r="P26">
            <v>0</v>
          </cell>
        </row>
        <row r="27">
          <cell r="P27">
            <v>0</v>
          </cell>
        </row>
        <row r="28">
          <cell r="P28">
            <v>0</v>
          </cell>
        </row>
        <row r="29">
          <cell r="P29">
            <v>0</v>
          </cell>
        </row>
        <row r="30">
          <cell r="P30">
            <v>0</v>
          </cell>
        </row>
        <row r="31">
          <cell r="P31">
            <v>0</v>
          </cell>
        </row>
        <row r="32">
          <cell r="P32">
            <v>0</v>
          </cell>
        </row>
        <row r="33">
          <cell r="P33">
            <v>0</v>
          </cell>
        </row>
        <row r="34">
          <cell r="P34">
            <v>0</v>
          </cell>
        </row>
        <row r="35">
          <cell r="P35">
            <v>0</v>
          </cell>
        </row>
        <row r="36">
          <cell r="P36">
            <v>0</v>
          </cell>
        </row>
        <row r="37">
          <cell r="P37">
            <v>0</v>
          </cell>
        </row>
        <row r="38">
          <cell r="P38">
            <v>0</v>
          </cell>
        </row>
        <row r="39">
          <cell r="P39">
            <v>0</v>
          </cell>
        </row>
        <row r="40">
          <cell r="P40">
            <v>0</v>
          </cell>
        </row>
        <row r="41">
          <cell r="P41">
            <v>0</v>
          </cell>
        </row>
        <row r="42">
          <cell r="P42">
            <v>0</v>
          </cell>
        </row>
        <row r="43">
          <cell r="P43">
            <v>0</v>
          </cell>
        </row>
        <row r="44">
          <cell r="P44">
            <v>0</v>
          </cell>
        </row>
        <row r="45">
          <cell r="P45">
            <v>0</v>
          </cell>
        </row>
        <row r="46">
          <cell r="P46">
            <v>0</v>
          </cell>
        </row>
        <row r="47">
          <cell r="P47">
            <v>0</v>
          </cell>
        </row>
        <row r="48">
          <cell r="P48">
            <v>0</v>
          </cell>
        </row>
        <row r="49">
          <cell r="P49">
            <v>0</v>
          </cell>
        </row>
        <row r="50">
          <cell r="P50">
            <v>0</v>
          </cell>
        </row>
        <row r="51">
          <cell r="P51">
            <v>0</v>
          </cell>
        </row>
        <row r="52">
          <cell r="P52">
            <v>0</v>
          </cell>
        </row>
        <row r="53">
          <cell r="P53">
            <v>0</v>
          </cell>
        </row>
        <row r="54">
          <cell r="P54">
            <v>0</v>
          </cell>
        </row>
        <row r="55">
          <cell r="P55">
            <v>0</v>
          </cell>
        </row>
        <row r="56">
          <cell r="P56">
            <v>0</v>
          </cell>
        </row>
        <row r="57">
          <cell r="P57">
            <v>0</v>
          </cell>
        </row>
        <row r="58">
          <cell r="P58">
            <v>0</v>
          </cell>
        </row>
        <row r="59">
          <cell r="P59">
            <v>0</v>
          </cell>
        </row>
        <row r="60">
          <cell r="P60">
            <v>0</v>
          </cell>
        </row>
        <row r="61">
          <cell r="P61">
            <v>0</v>
          </cell>
        </row>
        <row r="62">
          <cell r="P62">
            <v>0</v>
          </cell>
        </row>
        <row r="63">
          <cell r="P63">
            <v>0</v>
          </cell>
        </row>
        <row r="64">
          <cell r="P64">
            <v>0</v>
          </cell>
        </row>
        <row r="65">
          <cell r="P65">
            <v>0</v>
          </cell>
        </row>
        <row r="66">
          <cell r="P66">
            <v>0</v>
          </cell>
        </row>
        <row r="67">
          <cell r="P67" t="str">
            <v>所有人</v>
          </cell>
        </row>
        <row r="68">
          <cell r="P68" t="str">
            <v>姚源珍</v>
          </cell>
        </row>
        <row r="69">
          <cell r="P69" t="str">
            <v>史敏、张清滢</v>
          </cell>
        </row>
        <row r="70">
          <cell r="P70" t="str">
            <v>王数</v>
          </cell>
        </row>
        <row r="71">
          <cell r="P71" t="str">
            <v>史敏、张清滢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统计"/>
      <sheetName val="Sheet2"/>
      <sheetName val="仓库收货通知单"/>
      <sheetName val="仓库管理入库单"/>
      <sheetName val="仓库发货通知单"/>
      <sheetName val="仓库出库单"/>
      <sheetName val="仓库管理调拨单"/>
      <sheetName val="仓库包装工单管理"/>
      <sheetName val="仓库管理物料盘点查询"/>
      <sheetName val="销售索赔旧件库存管理"/>
      <sheetName val="仓库其他入库单申请单"/>
      <sheetName val="仓库其他出库单申请单"/>
      <sheetName val="采购管理采购合同及清单"/>
      <sheetName val="采购管理采购计划"/>
      <sheetName val="采购管理采购订单"/>
      <sheetName val="采购管理采购退货"/>
      <sheetName val="采购管理采购索赔"/>
      <sheetName val="采购管理采购返利"/>
      <sheetName val="采购管理采购促销"/>
      <sheetName val="采购手工录入发票"/>
      <sheetName val="采购对账调整单"/>
      <sheetName val="销售管理价格"/>
      <sheetName val="销售管理销售订单"/>
      <sheetName val="销售管理退货"/>
      <sheetName val="销售管理销售索赔"/>
      <sheetName val="销售管理销售信用"/>
      <sheetName val="销售管理销售促销"/>
      <sheetName val="销售管理销售返利"/>
      <sheetName val="基础数据仓库维护"/>
      <sheetName val="基础数据配送中心"/>
      <sheetName val="基础数据供应商维护"/>
      <sheetName val="基础数据物料管理"/>
      <sheetName val="基础数据BOM维护"/>
      <sheetName val="基础数据翻新件维护"/>
      <sheetName val="基础数据采购区域"/>
      <sheetName val="基础数据销售区域"/>
      <sheetName val="基础数据客户及门店维护"/>
      <sheetName val="财务管理业务凭证模板"/>
      <sheetName val="财务管理收款单"/>
      <sheetName val="财务管理应收核销"/>
      <sheetName val="财务管理付款单"/>
      <sheetName val="财务管理应付核销"/>
      <sheetName val="财务管理成本调整查询"/>
      <sheetName val="报表管理缺货登记报表"/>
      <sheetName val="报表管理即时库存报表"/>
      <sheetName val="报表管理物料进销存统计"/>
      <sheetName val="报表管理物料进销存明细表"/>
      <sheetName val="报表管理销售索赔统计表"/>
      <sheetName val="销售手工录入发票"/>
    </sheetNames>
    <sheetDataSet>
      <sheetData sheetId="0" refreshError="1">
        <row r="11">
          <cell r="P11">
            <v>0</v>
          </cell>
        </row>
        <row r="12">
          <cell r="P12">
            <v>0</v>
          </cell>
        </row>
        <row r="13">
          <cell r="P13">
            <v>0</v>
          </cell>
        </row>
        <row r="14">
          <cell r="P14">
            <v>0</v>
          </cell>
        </row>
        <row r="15">
          <cell r="P15">
            <v>0</v>
          </cell>
        </row>
        <row r="16">
          <cell r="P16">
            <v>0</v>
          </cell>
        </row>
        <row r="17">
          <cell r="P17">
            <v>0</v>
          </cell>
        </row>
        <row r="18">
          <cell r="P18">
            <v>0</v>
          </cell>
        </row>
        <row r="19">
          <cell r="P19">
            <v>0</v>
          </cell>
        </row>
        <row r="20">
          <cell r="P20">
            <v>0</v>
          </cell>
        </row>
        <row r="21">
          <cell r="P21">
            <v>0</v>
          </cell>
        </row>
        <row r="22">
          <cell r="P22">
            <v>0</v>
          </cell>
        </row>
        <row r="23">
          <cell r="P23">
            <v>0</v>
          </cell>
        </row>
        <row r="24">
          <cell r="P24">
            <v>0</v>
          </cell>
        </row>
        <row r="25">
          <cell r="P25">
            <v>0</v>
          </cell>
        </row>
        <row r="26">
          <cell r="P26">
            <v>0</v>
          </cell>
        </row>
        <row r="27">
          <cell r="P27">
            <v>0</v>
          </cell>
        </row>
        <row r="28">
          <cell r="P28">
            <v>0</v>
          </cell>
        </row>
        <row r="29">
          <cell r="P29">
            <v>0</v>
          </cell>
        </row>
        <row r="30">
          <cell r="P30">
            <v>0</v>
          </cell>
        </row>
        <row r="31">
          <cell r="P31">
            <v>0</v>
          </cell>
        </row>
        <row r="32">
          <cell r="P32">
            <v>0</v>
          </cell>
        </row>
        <row r="33">
          <cell r="P33">
            <v>0</v>
          </cell>
        </row>
        <row r="34">
          <cell r="P34">
            <v>0</v>
          </cell>
        </row>
        <row r="35">
          <cell r="P35">
            <v>0</v>
          </cell>
        </row>
        <row r="36">
          <cell r="P36">
            <v>0</v>
          </cell>
        </row>
        <row r="37">
          <cell r="P37">
            <v>0</v>
          </cell>
        </row>
        <row r="38">
          <cell r="P38">
            <v>0</v>
          </cell>
        </row>
        <row r="39">
          <cell r="P39">
            <v>0</v>
          </cell>
        </row>
        <row r="40">
          <cell r="P40">
            <v>0</v>
          </cell>
        </row>
        <row r="41">
          <cell r="P41">
            <v>0</v>
          </cell>
        </row>
        <row r="42">
          <cell r="P42">
            <v>0</v>
          </cell>
        </row>
        <row r="43">
          <cell r="P43">
            <v>0</v>
          </cell>
        </row>
        <row r="44">
          <cell r="P44">
            <v>0</v>
          </cell>
        </row>
        <row r="45">
          <cell r="P45">
            <v>0</v>
          </cell>
        </row>
        <row r="46">
          <cell r="P46">
            <v>0</v>
          </cell>
        </row>
        <row r="47">
          <cell r="P47">
            <v>0</v>
          </cell>
        </row>
        <row r="48">
          <cell r="P48">
            <v>0</v>
          </cell>
        </row>
        <row r="49">
          <cell r="P49">
            <v>0</v>
          </cell>
        </row>
        <row r="50">
          <cell r="P50">
            <v>0</v>
          </cell>
        </row>
        <row r="51">
          <cell r="P51">
            <v>0</v>
          </cell>
        </row>
        <row r="52">
          <cell r="P52">
            <v>0</v>
          </cell>
        </row>
        <row r="53">
          <cell r="P53">
            <v>0</v>
          </cell>
        </row>
        <row r="54">
          <cell r="P54">
            <v>0</v>
          </cell>
        </row>
        <row r="55">
          <cell r="P55">
            <v>0</v>
          </cell>
        </row>
        <row r="56">
          <cell r="P56">
            <v>0</v>
          </cell>
        </row>
        <row r="57">
          <cell r="P57">
            <v>0</v>
          </cell>
        </row>
        <row r="58">
          <cell r="P58">
            <v>0</v>
          </cell>
        </row>
        <row r="59">
          <cell r="P59">
            <v>0</v>
          </cell>
        </row>
        <row r="60">
          <cell r="P60">
            <v>0</v>
          </cell>
        </row>
        <row r="61">
          <cell r="P61">
            <v>0</v>
          </cell>
        </row>
        <row r="62">
          <cell r="P62">
            <v>0</v>
          </cell>
        </row>
        <row r="63">
          <cell r="P63">
            <v>0</v>
          </cell>
        </row>
        <row r="64">
          <cell r="P64">
            <v>0</v>
          </cell>
        </row>
        <row r="65">
          <cell r="P65">
            <v>0</v>
          </cell>
        </row>
        <row r="66">
          <cell r="P66">
            <v>0</v>
          </cell>
        </row>
        <row r="67">
          <cell r="P67" t="str">
            <v>所有人</v>
          </cell>
        </row>
        <row r="68">
          <cell r="P68" t="str">
            <v>姚源珍</v>
          </cell>
        </row>
        <row r="69">
          <cell r="P69" t="str">
            <v>史敏、张清滢</v>
          </cell>
        </row>
        <row r="70">
          <cell r="P70" t="str">
            <v>王数</v>
          </cell>
        </row>
        <row r="71">
          <cell r="P71" t="str">
            <v>史敏、张清滢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销售对账调整单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采购管理采购计划转订单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采购管理采购对账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_template"/>
      <sheetName val="销售索赔转采购索赔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仓库入库单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仓库调拨单管理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管理采购索赔统计表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管理物料索赔率及故障率报表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管理物料类型索赔率及故障率报表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管理包干索赔应收报表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管理采购订单交货率统计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管理进销毛利明细报表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进销毛利汇总报表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管理经销商维度统计报表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销售开票明细报表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销售订单明细报表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再索赔出库汇总报表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"/>
  <sheetViews>
    <sheetView workbookViewId="0">
      <pane ySplit="1" topLeftCell="A41" activePane="bottomLeft" state="frozen"/>
      <selection pane="bottomLeft" activeCell="E3" sqref="E3"/>
    </sheetView>
  </sheetViews>
  <sheetFormatPr defaultColWidth="9" defaultRowHeight="13.5"/>
  <cols>
    <col min="2" max="2" width="14.875" customWidth="1"/>
    <col min="3" max="4" width="23.375" customWidth="1"/>
    <col min="5" max="7" width="11.5" customWidth="1"/>
    <col min="8" max="13" width="14" customWidth="1"/>
    <col min="14" max="14" width="11" customWidth="1"/>
    <col min="15" max="15" width="18.875" style="107" customWidth="1"/>
    <col min="16" max="16" width="22.5" style="107" customWidth="1"/>
  </cols>
  <sheetData>
    <row r="1" spans="1:16" ht="16.5">
      <c r="A1" s="302"/>
      <c r="B1" s="302" t="s">
        <v>0</v>
      </c>
      <c r="C1" s="302" t="s">
        <v>1</v>
      </c>
      <c r="D1" s="302" t="s">
        <v>2</v>
      </c>
      <c r="E1" s="303" t="s">
        <v>3</v>
      </c>
      <c r="F1" s="303" t="s">
        <v>4</v>
      </c>
      <c r="G1" s="303" t="s">
        <v>5</v>
      </c>
      <c r="H1" s="303" t="s">
        <v>6</v>
      </c>
      <c r="I1" s="303" t="s">
        <v>7</v>
      </c>
      <c r="J1" s="303" t="s">
        <v>8</v>
      </c>
      <c r="K1" s="303" t="s">
        <v>9</v>
      </c>
      <c r="L1" s="303" t="s">
        <v>10</v>
      </c>
      <c r="M1" s="303" t="s">
        <v>11</v>
      </c>
      <c r="N1" s="296" t="s">
        <v>12</v>
      </c>
      <c r="O1" s="297" t="s">
        <v>13</v>
      </c>
      <c r="P1" s="297" t="s">
        <v>14</v>
      </c>
    </row>
    <row r="2" spans="1:16" ht="16.5">
      <c r="A2" s="304" t="s">
        <v>4</v>
      </c>
      <c r="B2" s="304" t="s">
        <v>15</v>
      </c>
      <c r="C2" s="304" t="s">
        <v>16</v>
      </c>
      <c r="D2" s="304" t="s">
        <v>17</v>
      </c>
      <c r="E2" s="304">
        <f>(F2+G2)</f>
        <v>51</v>
      </c>
      <c r="F2" s="304">
        <f>COUNTIF(销售管理价格!G11:G1000,"否")</f>
        <v>13</v>
      </c>
      <c r="G2" s="304">
        <f>COUNTIF(销售管理价格!G11:G1000,"是")</f>
        <v>38</v>
      </c>
      <c r="H2" s="304">
        <f>COUNTIF(销售管理价格!K11:K1000,"通过")</f>
        <v>45</v>
      </c>
      <c r="I2" s="304">
        <f>COUNTIF(销售管理价格!K11:K1000,"失败")</f>
        <v>2</v>
      </c>
      <c r="J2" s="304">
        <f>COUNTIF(销售管理价格!K11:K1000,"未执行")</f>
        <v>0</v>
      </c>
      <c r="K2" s="304">
        <f>COUNTIF(销售管理价格!K11:K1000,"阻塞")</f>
        <v>4</v>
      </c>
      <c r="L2" s="304">
        <f>COUNTIF(销售管理价格!K11:K1000,"无效")</f>
        <v>0</v>
      </c>
      <c r="M2" s="310">
        <f>(H2+I2+K2+L2)/E2</f>
        <v>1</v>
      </c>
      <c r="N2" s="311"/>
      <c r="O2" s="346" t="s">
        <v>18</v>
      </c>
      <c r="P2" s="346" t="s">
        <v>19</v>
      </c>
    </row>
    <row r="3" spans="1:16" ht="16.5">
      <c r="A3" s="304"/>
      <c r="B3" s="304"/>
      <c r="C3" s="304" t="s">
        <v>20</v>
      </c>
      <c r="D3" s="304" t="s">
        <v>21</v>
      </c>
      <c r="E3" s="304">
        <f>(F3+G3)</f>
        <v>109</v>
      </c>
      <c r="F3" s="304">
        <f>COUNTIF(销售管理销售订单!G11:G1000,"否")</f>
        <v>22</v>
      </c>
      <c r="G3" s="304">
        <f>COUNTIF(销售管理销售订单!G11:G1000,"是")</f>
        <v>87</v>
      </c>
      <c r="H3" s="304">
        <f>COUNTIF(销售管理销售订单!K11:K1000,"通过")</f>
        <v>91</v>
      </c>
      <c r="I3" s="304">
        <f>COUNTIF(销售管理销售订单!K11:K1000,"失败")</f>
        <v>10</v>
      </c>
      <c r="J3" s="304">
        <f>COUNTIF(销售管理销售订单!K11:K1000,"未执行")</f>
        <v>2</v>
      </c>
      <c r="K3" s="304">
        <f>COUNTIF(销售管理销售订单!K11:K1000,"阻塞")</f>
        <v>1</v>
      </c>
      <c r="L3" s="304">
        <f>COUNTIF(销售管理销售订单!K11:K1000,"无效")</f>
        <v>5</v>
      </c>
      <c r="M3" s="310">
        <f t="shared" ref="M3:M66" si="0">(H3+I3+K3+L3)/E3</f>
        <v>0.98165137614678899</v>
      </c>
      <c r="N3" s="311"/>
      <c r="O3" s="347"/>
      <c r="P3" s="347"/>
    </row>
    <row r="4" spans="1:16" ht="16.5">
      <c r="A4" s="304"/>
      <c r="B4" s="304"/>
      <c r="C4" s="304" t="s">
        <v>22</v>
      </c>
      <c r="D4" s="304" t="s">
        <v>21</v>
      </c>
      <c r="E4" s="304">
        <f t="shared" ref="E4:E8" si="1">(F4+G4)</f>
        <v>62</v>
      </c>
      <c r="F4" s="304">
        <f>COUNTIF(销售管理退货!G11:G1000,"否")</f>
        <v>10</v>
      </c>
      <c r="G4" s="304">
        <f>COUNTIF(销售管理退货!G11:G1000,"是")</f>
        <v>52</v>
      </c>
      <c r="H4" s="304">
        <f>COUNTIF(销售管理退货!K11:K1000,"通过")</f>
        <v>51</v>
      </c>
      <c r="I4" s="304">
        <f>COUNTIF(销售管理退货!K11:K1000,"失败")</f>
        <v>3</v>
      </c>
      <c r="J4" s="304">
        <f>COUNTIF(销售管理退货!K11:K1000,"未执行")</f>
        <v>0</v>
      </c>
      <c r="K4" s="304">
        <f>COUNTIF(销售管理退货!K11:K1000,"阻塞")</f>
        <v>8</v>
      </c>
      <c r="L4" s="304">
        <f>COUNTIF(销售管理退货!K11:K1000,"无效")</f>
        <v>0</v>
      </c>
      <c r="M4" s="310">
        <f t="shared" si="0"/>
        <v>1</v>
      </c>
      <c r="N4" s="311"/>
      <c r="O4" s="347"/>
      <c r="P4" s="347"/>
    </row>
    <row r="5" spans="1:16" ht="16.5">
      <c r="A5" s="304"/>
      <c r="B5" s="304"/>
      <c r="C5" s="304" t="s">
        <v>23</v>
      </c>
      <c r="D5" s="304" t="s">
        <v>17</v>
      </c>
      <c r="E5" s="304">
        <f t="shared" si="1"/>
        <v>144</v>
      </c>
      <c r="F5" s="304">
        <f>COUNTIF(销售管理销售索赔!G11:G1000,"否")</f>
        <v>43</v>
      </c>
      <c r="G5" s="304">
        <f>COUNTIF(销售管理销售索赔!G11:G1000,"是")</f>
        <v>101</v>
      </c>
      <c r="H5" s="304">
        <f>COUNTIF(销售管理销售索赔!K11:K1000,"通过")</f>
        <v>119</v>
      </c>
      <c r="I5" s="304">
        <f>COUNTIF(销售管理销售索赔!K11:K1000,"失败")</f>
        <v>6</v>
      </c>
      <c r="J5" s="304">
        <f>COUNTIF(销售管理销售索赔!K11:K1000,"未执行")</f>
        <v>13</v>
      </c>
      <c r="K5" s="304">
        <f>COUNTIF(销售管理销售索赔!K11:K1000,"阻塞")</f>
        <v>1</v>
      </c>
      <c r="L5" s="304">
        <f>COUNTIF(销售管理销售索赔!K11:K1000,"无效")</f>
        <v>5</v>
      </c>
      <c r="M5" s="310">
        <f t="shared" si="0"/>
        <v>0.90972222222222221</v>
      </c>
      <c r="N5" s="311"/>
      <c r="O5" s="347"/>
      <c r="P5" s="347"/>
    </row>
    <row r="6" spans="1:16" ht="16.5">
      <c r="A6" s="304"/>
      <c r="B6" s="304"/>
      <c r="C6" s="304" t="s">
        <v>24</v>
      </c>
      <c r="D6" s="304" t="s">
        <v>21</v>
      </c>
      <c r="E6" s="304">
        <f t="shared" si="1"/>
        <v>150</v>
      </c>
      <c r="F6" s="304">
        <f>COUNTIF(销售管理销售促销!G9:G998,"否")</f>
        <v>128</v>
      </c>
      <c r="G6" s="304">
        <f>COUNTIF(销售管理销售促销!G9:G998,"是")</f>
        <v>22</v>
      </c>
      <c r="H6" s="304">
        <f>COUNTIF(销售管理销售促销!K11:K1000,"通过")</f>
        <v>144</v>
      </c>
      <c r="I6" s="304">
        <f>COUNTIF(销售管理销售促销!K11:K1000,"失败")</f>
        <v>6</v>
      </c>
      <c r="J6" s="304">
        <f>COUNTIF(销售管理销售促销!K11:K1000,"未执行")</f>
        <v>0</v>
      </c>
      <c r="K6" s="304">
        <f>COUNTIF(销售管理销售促销!K11:K1000,"阻塞")</f>
        <v>0</v>
      </c>
      <c r="L6" s="304">
        <f>COUNTIF(销售管理销售促销!K11:K1000,"无效")</f>
        <v>0</v>
      </c>
      <c r="M6" s="310">
        <f t="shared" si="0"/>
        <v>1</v>
      </c>
      <c r="N6" s="311"/>
      <c r="O6" s="347"/>
      <c r="P6" s="347"/>
    </row>
    <row r="7" spans="1:16" ht="16.5">
      <c r="A7" s="304"/>
      <c r="B7" s="304"/>
      <c r="C7" s="304" t="s">
        <v>25</v>
      </c>
      <c r="D7" s="304" t="s">
        <v>21</v>
      </c>
      <c r="E7" s="304">
        <f t="shared" si="1"/>
        <v>57</v>
      </c>
      <c r="F7" s="304">
        <f>COUNTIF(销售管理销售返利!G11:G1000,"否")</f>
        <v>46</v>
      </c>
      <c r="G7" s="304">
        <f>COUNTIF(销售管理销售返利!G11:G1000,"是")</f>
        <v>11</v>
      </c>
      <c r="H7" s="304">
        <f>COUNTIF(销售管理销售返利!K11:K1000,"通过")</f>
        <v>51</v>
      </c>
      <c r="I7" s="304">
        <f>COUNTIF(销售管理销售返利!K11:K1000,"失败")</f>
        <v>4</v>
      </c>
      <c r="J7" s="304">
        <f>COUNTIF(销售管理销售返利!K11:K1000,"未执行")</f>
        <v>0</v>
      </c>
      <c r="K7" s="304">
        <f>COUNTIF(销售管理销售返利!K11:K1000,"阻塞")</f>
        <v>2</v>
      </c>
      <c r="L7" s="304">
        <f>COUNTIF(销售管理销售返利!K11:K1000,"无效")</f>
        <v>0</v>
      </c>
      <c r="M7" s="310">
        <f t="shared" si="0"/>
        <v>1</v>
      </c>
      <c r="N7" s="311"/>
      <c r="O7" s="347"/>
      <c r="P7" s="347"/>
    </row>
    <row r="8" spans="1:16" ht="16.5">
      <c r="A8" s="304"/>
      <c r="B8" s="304"/>
      <c r="C8" s="304" t="s">
        <v>26</v>
      </c>
      <c r="D8" s="304" t="s">
        <v>21</v>
      </c>
      <c r="E8" s="304">
        <f t="shared" si="1"/>
        <v>96</v>
      </c>
      <c r="F8" s="304">
        <f>COUNTIF(销售管理销售信用!G11:G1002,"否")</f>
        <v>60</v>
      </c>
      <c r="G8" s="304">
        <f>COUNTIF(销售管理销售信用!G11:G1002,"是")</f>
        <v>36</v>
      </c>
      <c r="H8" s="304">
        <f>COUNTIF(销售管理销售信用!K11:K1000,"通过")</f>
        <v>88</v>
      </c>
      <c r="I8" s="304">
        <f>COUNTIF(销售管理销售信用!K11:K1000,"失败")</f>
        <v>0</v>
      </c>
      <c r="J8" s="304">
        <f>COUNTIF(销售管理销售信用!K11:K1000,"未执行")</f>
        <v>1</v>
      </c>
      <c r="K8" s="304">
        <f>COUNTIF(销售管理销售信用!K11:K1000,"阻塞")</f>
        <v>0</v>
      </c>
      <c r="L8" s="304">
        <f>COUNTIF(销售管理销售信用!K11:K1000,"无效")</f>
        <v>7</v>
      </c>
      <c r="M8" s="310">
        <f t="shared" si="0"/>
        <v>0.98958333333333337</v>
      </c>
      <c r="N8" s="311"/>
      <c r="O8" s="347"/>
      <c r="P8" s="347"/>
    </row>
    <row r="9" spans="1:16" ht="16.5">
      <c r="A9" s="304"/>
      <c r="B9" s="304"/>
      <c r="C9" s="304" t="s">
        <v>27</v>
      </c>
      <c r="D9" s="304" t="s">
        <v>17</v>
      </c>
      <c r="E9" s="304">
        <v>53</v>
      </c>
      <c r="F9" s="304">
        <v>0</v>
      </c>
      <c r="G9" s="304">
        <v>0</v>
      </c>
      <c r="H9" s="304">
        <v>0</v>
      </c>
      <c r="I9" s="304">
        <v>0</v>
      </c>
      <c r="J9" s="304">
        <v>0</v>
      </c>
      <c r="K9" s="304">
        <v>0</v>
      </c>
      <c r="L9" s="304">
        <v>0</v>
      </c>
      <c r="M9" s="310">
        <f t="shared" si="0"/>
        <v>0</v>
      </c>
      <c r="N9" s="311"/>
      <c r="O9" s="347"/>
      <c r="P9" s="347"/>
    </row>
    <row r="10" spans="1:16" ht="16.5">
      <c r="A10" s="304"/>
      <c r="B10" s="304"/>
      <c r="C10" s="305" t="s">
        <v>28</v>
      </c>
      <c r="D10" s="306" t="s">
        <v>21</v>
      </c>
      <c r="E10" s="304"/>
      <c r="F10" s="304"/>
      <c r="G10" s="304"/>
      <c r="H10" s="304"/>
      <c r="I10" s="304"/>
      <c r="J10" s="304"/>
      <c r="K10" s="304"/>
      <c r="L10" s="304"/>
      <c r="M10" s="310"/>
      <c r="N10" s="311"/>
      <c r="O10" s="347"/>
      <c r="P10" s="347"/>
    </row>
    <row r="11" spans="1:16" ht="16.5">
      <c r="A11" s="304"/>
      <c r="B11" s="304"/>
      <c r="C11" s="305" t="s">
        <v>29</v>
      </c>
      <c r="D11" s="306" t="s">
        <v>21</v>
      </c>
      <c r="E11" s="304"/>
      <c r="F11" s="304"/>
      <c r="G11" s="304"/>
      <c r="H11" s="304"/>
      <c r="I11" s="304"/>
      <c r="J11" s="304"/>
      <c r="K11" s="304"/>
      <c r="L11" s="304"/>
      <c r="M11" s="310"/>
      <c r="N11" s="311"/>
      <c r="O11" s="347"/>
      <c r="P11" s="347"/>
    </row>
    <row r="12" spans="1:16" ht="16.5">
      <c r="A12" s="304"/>
      <c r="B12" s="304" t="s">
        <v>30</v>
      </c>
      <c r="C12" s="304" t="s">
        <v>31</v>
      </c>
      <c r="D12" s="304" t="s">
        <v>32</v>
      </c>
      <c r="E12" s="307">
        <f>(F12+G12)</f>
        <v>259</v>
      </c>
      <c r="F12" s="308">
        <f>COUNTIF(采购管理采购合同及清单!G11:G1002,"否")</f>
        <v>109</v>
      </c>
      <c r="G12" s="308">
        <f>COUNTIF(采购管理采购合同及清单!G11:G1002,"是")</f>
        <v>150</v>
      </c>
      <c r="H12" s="304">
        <f>COUNTIF(采购管理采购合同及清单!K11:K1002,"通过")</f>
        <v>164</v>
      </c>
      <c r="I12" s="304">
        <f>COUNTIF(采购管理采购合同及清单!K11:K1002,"失败")</f>
        <v>0</v>
      </c>
      <c r="J12" s="304">
        <f>COUNTIF(采购管理采购合同及清单!K11:K1002,"未执行")</f>
        <v>0</v>
      </c>
      <c r="K12" s="304">
        <f>COUNTIF(采购管理采购合同及清单!K11:K1002,"阻塞")</f>
        <v>0</v>
      </c>
      <c r="L12" s="304">
        <f>COUNTIF(采购管理采购合同及清单!K11:K1002,"无效")</f>
        <v>0</v>
      </c>
      <c r="M12" s="310">
        <f t="shared" si="0"/>
        <v>0.63320463320463316</v>
      </c>
      <c r="N12" s="311"/>
      <c r="O12" s="347"/>
      <c r="P12" s="347"/>
    </row>
    <row r="13" spans="1:16" ht="16.5">
      <c r="A13" s="304"/>
      <c r="B13" s="304"/>
      <c r="C13" s="304" t="s">
        <v>33</v>
      </c>
      <c r="D13" s="304" t="s">
        <v>32</v>
      </c>
      <c r="E13" s="307">
        <f t="shared" ref="E13:E16" si="2">(F13+G13)</f>
        <v>68</v>
      </c>
      <c r="F13" s="304">
        <f>COUNTIF(采购管理采购计划!G11:G1000,"否")</f>
        <v>4</v>
      </c>
      <c r="G13" s="304">
        <f>COUNTIF(采购管理采购计划!G11:G1000,"是")</f>
        <v>64</v>
      </c>
      <c r="H13" s="304">
        <f>COUNTIF(采购管理采购计划!K11:K1000,"通过")</f>
        <v>33</v>
      </c>
      <c r="I13" s="304">
        <f>COUNTIF(采购管理采购计划!K11:K1000,"失败")</f>
        <v>16</v>
      </c>
      <c r="J13" s="304">
        <f>COUNTIF(采购管理采购计划!K11:K1000,"未执行")</f>
        <v>14</v>
      </c>
      <c r="K13" s="304">
        <f>COUNTIF(采购管理采购计划!K11:K1000,"阻塞")</f>
        <v>1</v>
      </c>
      <c r="L13" s="304">
        <f>COUNTIF(采购管理采购计划!K11:K1000,"无效")</f>
        <v>0</v>
      </c>
      <c r="M13" s="310">
        <f t="shared" si="0"/>
        <v>0.73529411764705888</v>
      </c>
      <c r="N13" s="311"/>
      <c r="O13" s="347"/>
      <c r="P13" s="347"/>
    </row>
    <row r="14" spans="1:16" ht="16.5">
      <c r="A14" s="304"/>
      <c r="B14" s="304"/>
      <c r="C14" s="304" t="s">
        <v>34</v>
      </c>
      <c r="D14" s="304" t="s">
        <v>32</v>
      </c>
      <c r="E14" s="307">
        <f t="shared" si="2"/>
        <v>67</v>
      </c>
      <c r="F14" s="304">
        <f>COUNTIF(采购管理采购订单!G11:G1000,"否")</f>
        <v>40</v>
      </c>
      <c r="G14" s="304">
        <f>COUNTIF(采购管理采购订单!G11:G1000,"是")</f>
        <v>27</v>
      </c>
      <c r="H14" s="304">
        <f>COUNTIF(采购管理采购订单!K11:K1000,"通过")</f>
        <v>42</v>
      </c>
      <c r="I14" s="304">
        <f>COUNTIF(采购管理采购订单!K11:K1000,"失败")</f>
        <v>0</v>
      </c>
      <c r="J14" s="304">
        <f>COUNTIF(采购管理采购订单!K11:K1000,"未执行")</f>
        <v>0</v>
      </c>
      <c r="K14" s="304">
        <f>COUNTIF(采购管理采购订单!K11:K1000,"阻塞")</f>
        <v>0</v>
      </c>
      <c r="L14" s="304">
        <f>COUNTIF(采购管理采购订单!K11:K1000,"无效")</f>
        <v>25</v>
      </c>
      <c r="M14" s="310">
        <f t="shared" si="0"/>
        <v>1</v>
      </c>
      <c r="N14" s="311"/>
      <c r="O14" s="347"/>
      <c r="P14" s="347"/>
    </row>
    <row r="15" spans="1:16" ht="16.5">
      <c r="A15" s="304"/>
      <c r="B15" s="304"/>
      <c r="C15" s="304" t="s">
        <v>35</v>
      </c>
      <c r="D15" s="304" t="s">
        <v>32</v>
      </c>
      <c r="E15" s="307">
        <f t="shared" si="2"/>
        <v>0</v>
      </c>
      <c r="F15" s="304">
        <v>0</v>
      </c>
      <c r="G15" s="304">
        <v>0</v>
      </c>
      <c r="H15" s="304">
        <v>0</v>
      </c>
      <c r="I15" s="304">
        <v>0</v>
      </c>
      <c r="J15" s="304">
        <v>0</v>
      </c>
      <c r="K15" s="304">
        <v>0</v>
      </c>
      <c r="L15" s="304">
        <v>0</v>
      </c>
      <c r="M15" s="310" t="e">
        <f t="shared" si="0"/>
        <v>#DIV/0!</v>
      </c>
      <c r="N15" s="311"/>
      <c r="O15" s="347"/>
      <c r="P15" s="347"/>
    </row>
    <row r="16" spans="1:16" ht="16.5">
      <c r="A16" s="304"/>
      <c r="B16" s="304"/>
      <c r="C16" s="304" t="s">
        <v>36</v>
      </c>
      <c r="D16" s="304" t="s">
        <v>32</v>
      </c>
      <c r="E16" s="304">
        <f t="shared" si="2"/>
        <v>54</v>
      </c>
      <c r="F16" s="304">
        <f>COUNTIF(采购管理采购退货!G11:G1000,"否")</f>
        <v>22</v>
      </c>
      <c r="G16" s="304">
        <f>COUNTIF(采购管理采购退货!G11:G1000,"是")</f>
        <v>32</v>
      </c>
      <c r="H16" s="304">
        <f>COUNTIF(采购管理采购退货!K11:K1000,"通过")</f>
        <v>54</v>
      </c>
      <c r="I16" s="304">
        <f>COUNTIF(采购管理采购退货!K11:K1000,"失败")</f>
        <v>0</v>
      </c>
      <c r="J16" s="304">
        <f>COUNTIF(采购管理采购退货!K11:K1000,"未执行")</f>
        <v>0</v>
      </c>
      <c r="K16" s="304">
        <f>COUNTIF(采购管理采购退货!K11:K1000,"阻塞")</f>
        <v>0</v>
      </c>
      <c r="L16" s="304">
        <f>COUNTIF(采购管理采购退货!K11:K1000,"无效")</f>
        <v>0</v>
      </c>
      <c r="M16" s="310">
        <f t="shared" si="0"/>
        <v>1</v>
      </c>
      <c r="N16" s="311"/>
      <c r="O16" s="347"/>
      <c r="P16" s="347"/>
    </row>
    <row r="17" spans="1:16" ht="16.5">
      <c r="A17" s="304"/>
      <c r="B17" s="304"/>
      <c r="C17" s="304" t="s">
        <v>37</v>
      </c>
      <c r="D17" s="304" t="s">
        <v>17</v>
      </c>
      <c r="E17" s="304">
        <f t="shared" ref="E17:E19" si="3">(F17+G17)</f>
        <v>84</v>
      </c>
      <c r="F17" s="304">
        <f>COUNTIF(采购管理采购索赔!G11:G1000,"否")</f>
        <v>32</v>
      </c>
      <c r="G17" s="304">
        <f>COUNTIF(采购管理采购索赔!G11:G1000,"是")</f>
        <v>52</v>
      </c>
      <c r="H17" s="304">
        <f>COUNTIF(采购管理采购索赔!K11:K1000,"通过")</f>
        <v>21</v>
      </c>
      <c r="I17" s="304">
        <f>COUNTIF(采购管理采购索赔!K11:K1000,"失败")</f>
        <v>0</v>
      </c>
      <c r="J17" s="304">
        <f>COUNTIF(采购管理采购索赔!K11:K1000,"未执行")</f>
        <v>63</v>
      </c>
      <c r="K17" s="304">
        <f>COUNTIF(采购管理采购索赔!K11:K1000,"阻塞")</f>
        <v>0</v>
      </c>
      <c r="L17" s="304">
        <f>COUNTIF(采购管理采购索赔!K11:K1000,"无效")</f>
        <v>0</v>
      </c>
      <c r="M17" s="310">
        <f t="shared" si="0"/>
        <v>0.25</v>
      </c>
      <c r="N17" s="311"/>
      <c r="O17" s="347"/>
      <c r="P17" s="347"/>
    </row>
    <row r="18" spans="1:16" ht="16.5">
      <c r="A18" s="304"/>
      <c r="B18" s="304"/>
      <c r="C18" s="304" t="s">
        <v>38</v>
      </c>
      <c r="D18" s="304" t="s">
        <v>39</v>
      </c>
      <c r="E18" s="304">
        <f t="shared" si="3"/>
        <v>67</v>
      </c>
      <c r="F18" s="304">
        <f>COUNTIF(采购管理采购返利!G11:G1000,"否")</f>
        <v>36</v>
      </c>
      <c r="G18" s="304">
        <f>COUNTIF(采购管理采购返利!G11:G1000,"是")</f>
        <v>31</v>
      </c>
      <c r="H18" s="304">
        <f>COUNTIF(采购管理采购返利!K11:K1000,"通过")</f>
        <v>67</v>
      </c>
      <c r="I18" s="304">
        <f>COUNTIF(采购管理采购返利!K11:K1000,"失败")</f>
        <v>0</v>
      </c>
      <c r="J18" s="304">
        <f>COUNTIF(采购管理采购返利!K11:K1000,"未执行")</f>
        <v>0</v>
      </c>
      <c r="K18" s="304">
        <f>COUNTIF(采购管理采购返利!K11:K1000,"阻塞")</f>
        <v>0</v>
      </c>
      <c r="L18" s="304">
        <f>COUNTIF(采购管理采购返利!K11:K1000,"无效")</f>
        <v>0</v>
      </c>
      <c r="M18" s="310">
        <f t="shared" si="0"/>
        <v>1</v>
      </c>
      <c r="N18" s="311"/>
      <c r="O18" s="347"/>
      <c r="P18" s="347"/>
    </row>
    <row r="19" spans="1:16" ht="16.5">
      <c r="A19" s="304"/>
      <c r="B19" s="304"/>
      <c r="C19" s="304" t="s">
        <v>40</v>
      </c>
      <c r="D19" s="304" t="s">
        <v>39</v>
      </c>
      <c r="E19" s="304">
        <f t="shared" si="3"/>
        <v>71</v>
      </c>
      <c r="F19" s="304">
        <f>COUNTIF(采购管理采购促销!G11:G1000,"否")</f>
        <v>36</v>
      </c>
      <c r="G19" s="304">
        <f>COUNTIF(采购管理采购促销!G11:G1000,"是")</f>
        <v>35</v>
      </c>
      <c r="H19" s="304">
        <f>COUNTIF(采购管理采购促销!K11:K1000,"通过")</f>
        <v>66</v>
      </c>
      <c r="I19" s="304">
        <f>COUNTIF(采购管理采购促销!K11:K1000,"失败")</f>
        <v>1</v>
      </c>
      <c r="J19" s="304">
        <f>COUNTIF(采购管理采购促销!K11:K1000,"未执行")</f>
        <v>0</v>
      </c>
      <c r="K19" s="304">
        <f>COUNTIF(采购管理采购促销!K11:K1000,"阻塞")</f>
        <v>0</v>
      </c>
      <c r="L19" s="304">
        <f>COUNTIF(采购管理采购促销!K11:K1000,"无效")</f>
        <v>4</v>
      </c>
      <c r="M19" s="310">
        <f t="shared" si="0"/>
        <v>1</v>
      </c>
      <c r="N19" s="311"/>
      <c r="O19" s="347"/>
      <c r="P19" s="347"/>
    </row>
    <row r="20" spans="1:16" ht="16.5">
      <c r="A20" s="304"/>
      <c r="B20" s="304"/>
      <c r="C20" s="304" t="s">
        <v>41</v>
      </c>
      <c r="D20" s="304" t="s">
        <v>17</v>
      </c>
      <c r="E20" s="304">
        <v>77</v>
      </c>
      <c r="F20" s="304">
        <f>COUNTIF(采购手工录入发票!I11:I1000,"否")</f>
        <v>0</v>
      </c>
      <c r="G20" s="304">
        <f>COUNTIF(采购手工录入发票!I11:I1000,"是")</f>
        <v>0</v>
      </c>
      <c r="H20" s="304">
        <f>COUNTIF(采购手工录入发票!M11:M1000,"通过")</f>
        <v>0</v>
      </c>
      <c r="I20" s="304">
        <f>COUNTIF(采购手工录入发票!M11:M1000,"失败")</f>
        <v>0</v>
      </c>
      <c r="J20" s="304">
        <f>COUNTIF(采购手工录入发票!M11:M1000,"未执行")</f>
        <v>0</v>
      </c>
      <c r="K20" s="304">
        <f>COUNTIF(采购手工录入发票!M11:M1000,"阻塞")</f>
        <v>0</v>
      </c>
      <c r="L20" s="304">
        <f>COUNTIF(采购手工录入发票!M11:M1000,"无效")</f>
        <v>0</v>
      </c>
      <c r="M20" s="310">
        <f t="shared" si="0"/>
        <v>0</v>
      </c>
      <c r="N20" s="311"/>
      <c r="O20" s="347"/>
      <c r="P20" s="347"/>
    </row>
    <row r="21" spans="1:16" ht="16.5">
      <c r="A21" s="304"/>
      <c r="B21" s="304"/>
      <c r="C21" s="304" t="s">
        <v>42</v>
      </c>
      <c r="D21" s="304" t="s">
        <v>17</v>
      </c>
      <c r="E21" s="304">
        <v>50</v>
      </c>
      <c r="F21" s="304">
        <v>0</v>
      </c>
      <c r="G21" s="304">
        <v>0</v>
      </c>
      <c r="H21" s="304">
        <v>0</v>
      </c>
      <c r="I21" s="304">
        <v>0</v>
      </c>
      <c r="J21" s="304">
        <v>0</v>
      </c>
      <c r="K21" s="304">
        <v>0</v>
      </c>
      <c r="L21" s="304">
        <v>0</v>
      </c>
      <c r="M21" s="310">
        <f t="shared" si="0"/>
        <v>0</v>
      </c>
      <c r="N21" s="311"/>
      <c r="O21" s="347"/>
      <c r="P21" s="347"/>
    </row>
    <row r="22" spans="1:16" ht="16.5">
      <c r="A22" s="304"/>
      <c r="B22" s="304"/>
      <c r="C22" s="304" t="s">
        <v>43</v>
      </c>
      <c r="D22" s="304" t="s">
        <v>39</v>
      </c>
      <c r="E22" s="304">
        <f t="shared" ref="E22:E28" si="4">(F22+G22)</f>
        <v>16</v>
      </c>
      <c r="F22" s="304">
        <f>COUNTIF(采购手工录入发票!G11:G1000,"否")</f>
        <v>7</v>
      </c>
      <c r="G22" s="304">
        <f>COUNTIF(采购手工录入发票!G11:G1000,"是")</f>
        <v>9</v>
      </c>
      <c r="H22" s="304">
        <f>COUNTIF(采购手工录入发票!K11:K1000,"通过")</f>
        <v>14</v>
      </c>
      <c r="I22" s="304">
        <f>COUNTIF(采购手工录入发票!K11:K1000,"失败")</f>
        <v>0</v>
      </c>
      <c r="J22" s="304">
        <f>COUNTIF(采购手工录入发票!K11:K1000,"未执行")</f>
        <v>0</v>
      </c>
      <c r="K22" s="304">
        <f>COUNTIF(采购手工录入发票!K11:K1000,"阻塞")</f>
        <v>0</v>
      </c>
      <c r="L22" s="304">
        <f>COUNTIF(采购手工录入发票!K11:K1000,"无效")</f>
        <v>2</v>
      </c>
      <c r="M22" s="310">
        <f t="shared" si="0"/>
        <v>1</v>
      </c>
      <c r="N22" s="311"/>
      <c r="O22" s="347"/>
      <c r="P22" s="347"/>
    </row>
    <row r="23" spans="1:16" ht="16.5">
      <c r="A23" s="304"/>
      <c r="B23" s="304"/>
      <c r="C23" s="306" t="s">
        <v>44</v>
      </c>
      <c r="D23" s="306" t="s">
        <v>39</v>
      </c>
      <c r="E23" s="304"/>
      <c r="F23" s="304"/>
      <c r="G23" s="304"/>
      <c r="H23" s="304"/>
      <c r="I23" s="304"/>
      <c r="J23" s="304"/>
      <c r="K23" s="304"/>
      <c r="L23" s="304"/>
      <c r="M23" s="310"/>
      <c r="N23" s="311"/>
      <c r="O23" s="347"/>
      <c r="P23" s="347"/>
    </row>
    <row r="24" spans="1:16" ht="16.5">
      <c r="A24" s="304"/>
      <c r="B24" s="304" t="s">
        <v>45</v>
      </c>
      <c r="C24" s="304" t="s">
        <v>46</v>
      </c>
      <c r="D24" s="304" t="s">
        <v>39</v>
      </c>
      <c r="E24" s="304">
        <f t="shared" si="4"/>
        <v>14</v>
      </c>
      <c r="F24" s="304">
        <f>COUNTIF(仓库收货通知单!G11:G1000,"否")</f>
        <v>10</v>
      </c>
      <c r="G24" s="304">
        <f>COUNTIF(仓库收货通知单!G11:G1000,"是")</f>
        <v>4</v>
      </c>
      <c r="H24" s="304">
        <f>COUNTIF(仓库收货通知单!K11:K1000,"通过")</f>
        <v>14</v>
      </c>
      <c r="I24" s="304">
        <f>COUNTIF(仓库收货通知单!K11:K1000,"失败")</f>
        <v>0</v>
      </c>
      <c r="J24" s="304">
        <f>COUNTIF(仓库收货通知单!K11:K1000,"未执行")</f>
        <v>0</v>
      </c>
      <c r="K24" s="304">
        <f>COUNTIF(仓库收货通知单!K11:K1000,"阻塞")</f>
        <v>0</v>
      </c>
      <c r="L24" s="304">
        <f>COUNTIF(仓库收货通知单!K11:K1000,"无效")</f>
        <v>0</v>
      </c>
      <c r="M24" s="310">
        <f t="shared" si="0"/>
        <v>1</v>
      </c>
      <c r="N24" s="311"/>
      <c r="O24" s="347"/>
      <c r="P24" s="347"/>
    </row>
    <row r="25" spans="1:16" ht="16.5">
      <c r="A25" s="304"/>
      <c r="B25" s="304"/>
      <c r="C25" s="304" t="s">
        <v>47</v>
      </c>
      <c r="D25" s="304" t="s">
        <v>39</v>
      </c>
      <c r="E25" s="304">
        <f t="shared" si="4"/>
        <v>22</v>
      </c>
      <c r="F25" s="304">
        <f>COUNTIF(仓库入库单!G11:G1000,"否")</f>
        <v>19</v>
      </c>
      <c r="G25" s="304">
        <f>COUNTIF(仓库入库单!G11:G1000,"是")</f>
        <v>3</v>
      </c>
      <c r="H25" s="304">
        <f>COUNTIF(仓库入库单!K11:K1000,"通过")</f>
        <v>22</v>
      </c>
      <c r="I25" s="304">
        <f>COUNTIF(仓库入库单!K11:K1000,"失败")</f>
        <v>0</v>
      </c>
      <c r="J25" s="304">
        <f>COUNTIF(仓库入库单!K11:K1000,"未执行")</f>
        <v>0</v>
      </c>
      <c r="K25" s="304">
        <f>COUNTIF(仓库入库单!K11:K1000,"阻塞")</f>
        <v>0</v>
      </c>
      <c r="L25" s="304">
        <f>COUNTIF(仓库入库单!K11:K1000,"无效")</f>
        <v>0</v>
      </c>
      <c r="M25" s="310">
        <f t="shared" si="0"/>
        <v>1</v>
      </c>
      <c r="N25" s="311"/>
      <c r="O25" s="347"/>
      <c r="P25" s="347"/>
    </row>
    <row r="26" spans="1:16" ht="16.5">
      <c r="A26" s="304"/>
      <c r="B26" s="304"/>
      <c r="C26" s="304" t="s">
        <v>48</v>
      </c>
      <c r="D26" s="304" t="s">
        <v>39</v>
      </c>
      <c r="E26" s="304">
        <f t="shared" si="4"/>
        <v>18</v>
      </c>
      <c r="F26" s="304">
        <f>COUNTIF(仓库发货通知单!G11:G1000,"否")</f>
        <v>13</v>
      </c>
      <c r="G26" s="304">
        <f>COUNTIF(仓库发货通知单!G11:G1000,"是")</f>
        <v>5</v>
      </c>
      <c r="H26" s="304">
        <f>COUNTIF(仓库发货通知单!K11:K1000,"通过")</f>
        <v>18</v>
      </c>
      <c r="I26" s="304">
        <f>COUNTIF(仓库发货通知单!K11:K1000,"失败")</f>
        <v>0</v>
      </c>
      <c r="J26" s="304">
        <f>COUNTIF(仓库发货通知单!K11:K1000,"未执行")</f>
        <v>0</v>
      </c>
      <c r="K26" s="304">
        <f>COUNTIF(仓库发货通知单!K11:K1000,"阻塞")</f>
        <v>0</v>
      </c>
      <c r="L26" s="304">
        <f>COUNTIF(仓库发货通知单!K11:K1000,"无效")</f>
        <v>0</v>
      </c>
      <c r="M26" s="310">
        <f t="shared" si="0"/>
        <v>1</v>
      </c>
      <c r="N26" s="311"/>
      <c r="O26" s="347"/>
      <c r="P26" s="347"/>
    </row>
    <row r="27" spans="1:16" ht="16.5">
      <c r="A27" s="304"/>
      <c r="B27" s="304"/>
      <c r="C27" s="304" t="s">
        <v>49</v>
      </c>
      <c r="D27" s="304" t="s">
        <v>39</v>
      </c>
      <c r="E27" s="304">
        <f t="shared" si="4"/>
        <v>15</v>
      </c>
      <c r="F27" s="304">
        <f>COUNTIF(仓库出库单!G11:G1000,"否")</f>
        <v>7</v>
      </c>
      <c r="G27" s="304">
        <f>COUNTIF(仓库出库单!G11:G1000,"是")</f>
        <v>8</v>
      </c>
      <c r="H27" s="304">
        <f>COUNTIF(仓库出库单!K11:K1000,"通过")</f>
        <v>14</v>
      </c>
      <c r="I27" s="304">
        <f>COUNTIF(仓库出库单!K11:K1000,"失败")</f>
        <v>1</v>
      </c>
      <c r="J27" s="304">
        <f>COUNTIF(仓库出库单!K11:K1000,"未执行")</f>
        <v>0</v>
      </c>
      <c r="K27" s="304">
        <f>COUNTIF(仓库出库单!K11:K1000,"阻塞")</f>
        <v>0</v>
      </c>
      <c r="L27" s="304">
        <f>COUNTIF(仓库出库单!K11:K1000,"无效")</f>
        <v>0</v>
      </c>
      <c r="M27" s="310">
        <f t="shared" si="0"/>
        <v>1</v>
      </c>
      <c r="N27" s="311"/>
      <c r="O27" s="347"/>
      <c r="P27" s="347"/>
    </row>
    <row r="28" spans="1:16" ht="16.5">
      <c r="A28" s="304"/>
      <c r="B28" s="304"/>
      <c r="C28" s="304" t="s">
        <v>50</v>
      </c>
      <c r="D28" s="304" t="s">
        <v>32</v>
      </c>
      <c r="E28" s="304">
        <f t="shared" si="4"/>
        <v>65</v>
      </c>
      <c r="F28" s="304">
        <f>COUNTIF(仓库管理调拨单!G11:G1000,"否")</f>
        <v>48</v>
      </c>
      <c r="G28" s="304">
        <f>COUNTIF(仓库管理调拨单!G11:G1000,"是")</f>
        <v>17</v>
      </c>
      <c r="H28" s="304">
        <f>COUNTIF(仓库管理调拨单!K11:K1000,"通过")</f>
        <v>65</v>
      </c>
      <c r="I28" s="304">
        <f>COUNTIF(仓库管理调拨单!K11:K1000,"失败")</f>
        <v>0</v>
      </c>
      <c r="J28" s="304">
        <f>COUNTIF(仓库管理调拨单!K11:K1000,"未执行")</f>
        <v>0</v>
      </c>
      <c r="K28" s="304">
        <f>COUNTIF(仓库管理调拨单!K11:K1000,"阻塞")</f>
        <v>0</v>
      </c>
      <c r="L28" s="304">
        <f>COUNTIF(仓库管理调拨单!K11:K1000,"无效")</f>
        <v>0</v>
      </c>
      <c r="M28" s="310">
        <f t="shared" si="0"/>
        <v>1</v>
      </c>
      <c r="N28" s="311"/>
      <c r="O28" s="347"/>
      <c r="P28" s="347"/>
    </row>
    <row r="29" spans="1:16" ht="16.5">
      <c r="A29" s="304"/>
      <c r="B29" s="304"/>
      <c r="C29" s="304" t="s">
        <v>51</v>
      </c>
      <c r="D29" s="304" t="s">
        <v>32</v>
      </c>
      <c r="E29" s="304">
        <f t="shared" ref="E29:E32" si="5">(F29+G29)</f>
        <v>64</v>
      </c>
      <c r="F29" s="304">
        <f>COUNTIF(仓库包装工单管理!G11:G1000,"否")</f>
        <v>47</v>
      </c>
      <c r="G29" s="304">
        <f>COUNTIF(仓库包装工单管理!G11:G1000,"是")</f>
        <v>17</v>
      </c>
      <c r="H29" s="304">
        <f>COUNTIF(仓库包装工单管理!K11:K1000,"通过")</f>
        <v>37</v>
      </c>
      <c r="I29" s="304">
        <f>COUNTIF(仓库包装工单管理!K11:K1000,"失败")</f>
        <v>2</v>
      </c>
      <c r="J29" s="304">
        <f>COUNTIF(仓库包装工单管理!K11:K1000,"未执行")</f>
        <v>0</v>
      </c>
      <c r="K29" s="304">
        <f>COUNTIF(仓库包装工单管理!K11:K1000,"阻塞")</f>
        <v>0</v>
      </c>
      <c r="L29" s="304">
        <f>COUNTIF(仓库包装工单管理!K11:K1000,"无效")</f>
        <v>25</v>
      </c>
      <c r="M29" s="310">
        <f t="shared" si="0"/>
        <v>1</v>
      </c>
      <c r="N29" s="311"/>
      <c r="O29" s="347"/>
      <c r="P29" s="347"/>
    </row>
    <row r="30" spans="1:16" ht="16.5">
      <c r="A30" s="304"/>
      <c r="B30" s="304"/>
      <c r="C30" s="304" t="s">
        <v>52</v>
      </c>
      <c r="D30" s="304" t="s">
        <v>32</v>
      </c>
      <c r="E30" s="304">
        <f t="shared" si="5"/>
        <v>38</v>
      </c>
      <c r="F30" s="304">
        <f>COUNTIF(仓库管理物料盘点查询!G11:G1000,"否")</f>
        <v>31</v>
      </c>
      <c r="G30" s="304">
        <f>COUNTIF(仓库管理物料盘点查询!G11:G1000,"是")</f>
        <v>7</v>
      </c>
      <c r="H30" s="304">
        <f>COUNTIF(仓库管理物料盘点查询!K11:K1000,"通过")</f>
        <v>27</v>
      </c>
      <c r="I30" s="304">
        <f>COUNTIF(仓库管理物料盘点查询!K11:K1000,"失败")</f>
        <v>0</v>
      </c>
      <c r="J30" s="304">
        <f>COUNTIF(仓库管理物料盘点查询!K11:K1000,"未执行")</f>
        <v>0</v>
      </c>
      <c r="K30" s="304">
        <f>COUNTIF(仓库管理物料盘点查询!K11:K1000,"阻塞")</f>
        <v>0</v>
      </c>
      <c r="L30" s="304">
        <f>COUNTIF(仓库管理物料盘点查询!K11:K1000,"无效")</f>
        <v>11</v>
      </c>
      <c r="M30" s="310">
        <f t="shared" si="0"/>
        <v>1</v>
      </c>
      <c r="N30" s="311"/>
      <c r="O30" s="347"/>
      <c r="P30" s="347"/>
    </row>
    <row r="31" spans="1:16" ht="16.5">
      <c r="A31" s="304"/>
      <c r="B31" s="304"/>
      <c r="C31" s="304" t="s">
        <v>53</v>
      </c>
      <c r="D31" s="304" t="s">
        <v>39</v>
      </c>
      <c r="E31" s="304">
        <f t="shared" si="5"/>
        <v>66</v>
      </c>
      <c r="F31" s="304">
        <f>COUNTIF(仓库其他入库单申请单!G11:G1000,"否")</f>
        <v>49</v>
      </c>
      <c r="G31" s="304">
        <f>COUNTIF(仓库其他入库单申请单!G11:G1000,"是")</f>
        <v>17</v>
      </c>
      <c r="H31" s="304">
        <f>COUNTIF(仓库其他入库单申请单!K11:K1000,"通过")</f>
        <v>57</v>
      </c>
      <c r="I31" s="304">
        <f>COUNTIF(仓库其他入库单申请单!K11:K1000,"失败")</f>
        <v>9</v>
      </c>
      <c r="J31" s="304">
        <f>COUNTIF(仓库其他入库单申请单!K11:K1000,"未执行")</f>
        <v>0</v>
      </c>
      <c r="K31" s="304">
        <f>COUNTIF(仓库其他入库单申请单!K11:K1000,"阻塞")</f>
        <v>0</v>
      </c>
      <c r="L31" s="304">
        <f>COUNTIF(仓库其他入库单申请单!K11:K1000,"无效")</f>
        <v>0</v>
      </c>
      <c r="M31" s="310">
        <f t="shared" si="0"/>
        <v>1</v>
      </c>
      <c r="N31" s="311"/>
      <c r="O31" s="347"/>
      <c r="P31" s="347"/>
    </row>
    <row r="32" spans="1:16" ht="16.5">
      <c r="A32" s="304"/>
      <c r="B32" s="304"/>
      <c r="C32" s="304" t="s">
        <v>54</v>
      </c>
      <c r="D32" s="304" t="s">
        <v>39</v>
      </c>
      <c r="E32" s="304">
        <f t="shared" si="5"/>
        <v>66</v>
      </c>
      <c r="F32" s="304">
        <f>COUNTIF(仓库其他出库单申请单!G11:G1000,"否")</f>
        <v>49</v>
      </c>
      <c r="G32" s="304">
        <f>COUNTIF(仓库其他出库单申请单!G11:G1000,"是")</f>
        <v>17</v>
      </c>
      <c r="H32" s="304">
        <f>COUNTIF(仓库其他出库单申请单!K11:K1000,"通过")</f>
        <v>61</v>
      </c>
      <c r="I32" s="304">
        <f>COUNTIF(仓库其他出库单申请单!K11:K1000,"失败")</f>
        <v>5</v>
      </c>
      <c r="J32" s="304">
        <f>COUNTIF(仓库其他出库单申请单!K11:K1000,"未执行")</f>
        <v>0</v>
      </c>
      <c r="K32" s="304">
        <f>COUNTIF(仓库其他出库单申请单!K11:K1000,"阻塞")</f>
        <v>0</v>
      </c>
      <c r="L32" s="304">
        <f>COUNTIF(仓库其他出库单申请单!K11:K1000,"无效")</f>
        <v>0</v>
      </c>
      <c r="M32" s="310">
        <f t="shared" si="0"/>
        <v>1</v>
      </c>
      <c r="N32" s="311"/>
      <c r="O32" s="347"/>
      <c r="P32" s="347"/>
    </row>
    <row r="33" spans="1:16" ht="16.5">
      <c r="A33" s="304"/>
      <c r="B33" s="304"/>
      <c r="C33" s="304" t="s">
        <v>55</v>
      </c>
      <c r="D33" s="304" t="s">
        <v>17</v>
      </c>
      <c r="E33" s="304">
        <v>24</v>
      </c>
      <c r="F33" s="304">
        <f>COUNTIF(销售索赔旧件库存管理!G11:G1000,"否")</f>
        <v>19</v>
      </c>
      <c r="G33" s="304">
        <f>COUNTIF(销售索赔旧件库存管理!G11:G1000,"是")</f>
        <v>5</v>
      </c>
      <c r="H33" s="304">
        <f>COUNTIF(销售索赔旧件库存管理!K11:K1000,"通过")</f>
        <v>13</v>
      </c>
      <c r="I33" s="304">
        <f>COUNTIF(销售索赔旧件库存管理!K11:K1000,"失败")</f>
        <v>2</v>
      </c>
      <c r="J33" s="304">
        <f>COUNTIF(销售索赔旧件库存管理!K11:K1000,"未执行")</f>
        <v>9</v>
      </c>
      <c r="K33" s="304">
        <f>COUNTIF(销售索赔旧件库存管理!K11:K1000,"阻塞")</f>
        <v>0</v>
      </c>
      <c r="L33" s="304">
        <f>COUNTIF(销售索赔旧件库存管理!K11:K1000,"无效")</f>
        <v>0</v>
      </c>
      <c r="M33" s="310">
        <f t="shared" si="0"/>
        <v>0.625</v>
      </c>
      <c r="N33" s="311"/>
      <c r="O33" s="347"/>
      <c r="P33" s="347"/>
    </row>
    <row r="34" spans="1:16" ht="16.5">
      <c r="A34" s="304"/>
      <c r="B34" s="304" t="s">
        <v>56</v>
      </c>
      <c r="C34" s="309" t="s">
        <v>57</v>
      </c>
      <c r="D34" s="309"/>
      <c r="E34" s="304">
        <f>(F34+G34)</f>
        <v>16</v>
      </c>
      <c r="F34" s="309">
        <f>COUNTIF(财务管理业务凭证模板!G11:G1000,"否")</f>
        <v>9</v>
      </c>
      <c r="G34" s="309">
        <f>COUNTIF(财务管理业务凭证模板!G11:G1000,"是")</f>
        <v>7</v>
      </c>
      <c r="H34" s="309">
        <f>COUNTIF(财务管理业务凭证模板!K11:K1000,"通过")</f>
        <v>0</v>
      </c>
      <c r="I34" s="309">
        <f>COUNTIF(财务管理业务凭证模板!K11:K1000,"失败")</f>
        <v>0</v>
      </c>
      <c r="J34" s="309">
        <f>COUNTIF(财务管理业务凭证模板!K11:K1000,"未执行")</f>
        <v>16</v>
      </c>
      <c r="K34" s="309">
        <f>COUNTIF(财务管理业务凭证模板!K11:K1000,"阻塞")</f>
        <v>0</v>
      </c>
      <c r="L34" s="309">
        <f>COUNTIF(财务管理业务凭证模板!K11:K1000,"无效")</f>
        <v>0</v>
      </c>
      <c r="M34" s="310">
        <f t="shared" si="0"/>
        <v>0</v>
      </c>
      <c r="N34" s="311"/>
      <c r="O34" s="347"/>
      <c r="P34" s="347"/>
    </row>
    <row r="35" spans="1:16" ht="16.5">
      <c r="A35" s="304"/>
      <c r="B35" s="304"/>
      <c r="C35" s="304" t="s">
        <v>58</v>
      </c>
      <c r="D35" s="304" t="s">
        <v>39</v>
      </c>
      <c r="E35" s="304">
        <f t="shared" ref="E35:E48" si="6">(F35+G35)</f>
        <v>48</v>
      </c>
      <c r="F35" s="304">
        <f>COUNTIF(财务管理收款单!G11:G1000,"否")</f>
        <v>37</v>
      </c>
      <c r="G35" s="304">
        <f>COUNTIF(财务管理收款单!G11:G1000,"是")</f>
        <v>11</v>
      </c>
      <c r="H35" s="304">
        <f>COUNTIF(财务管理收款单!K11:K1000,"通过")</f>
        <v>44</v>
      </c>
      <c r="I35" s="304">
        <f>COUNTIF(财务管理收款单!K11:K1000,"失败")</f>
        <v>0</v>
      </c>
      <c r="J35" s="304">
        <f>COUNTIF(财务管理收款单!K11:K1000,"未执行")</f>
        <v>0</v>
      </c>
      <c r="K35" s="304">
        <f>COUNTIF(财务管理收款单!K11:K1000,"阻塞")</f>
        <v>0</v>
      </c>
      <c r="L35" s="304">
        <f>COUNTIF(财务管理收款单!K11:K1000,"无效")</f>
        <v>4</v>
      </c>
      <c r="M35" s="310">
        <f t="shared" si="0"/>
        <v>1</v>
      </c>
      <c r="N35" s="311"/>
      <c r="O35" s="347"/>
      <c r="P35" s="347"/>
    </row>
    <row r="36" spans="1:16" ht="16.5">
      <c r="A36" s="304"/>
      <c r="B36" s="304"/>
      <c r="C36" s="304" t="s">
        <v>59</v>
      </c>
      <c r="D36" s="304" t="s">
        <v>39</v>
      </c>
      <c r="E36" s="304">
        <f t="shared" si="6"/>
        <v>24</v>
      </c>
      <c r="F36" s="304">
        <f>COUNTIF(财务管理应收核销!G11:G1000,"否")</f>
        <v>19</v>
      </c>
      <c r="G36" s="304">
        <f>COUNTIF(财务管理应收核销!G11:G1000,"是")</f>
        <v>5</v>
      </c>
      <c r="H36" s="304">
        <f>COUNTIF(财务管理应收核销!K11:K1000,"通过")</f>
        <v>24</v>
      </c>
      <c r="I36" s="304">
        <f>COUNTIF(财务管理应收核销!K11:K1000,"失败")</f>
        <v>0</v>
      </c>
      <c r="J36" s="304">
        <f>COUNTIF(财务管理应收核销!K11:K1000,"未执行")</f>
        <v>0</v>
      </c>
      <c r="K36" s="304">
        <f>COUNTIF(财务管理应收核销!K11:K1000,"阻塞")</f>
        <v>0</v>
      </c>
      <c r="L36" s="304">
        <f>COUNTIF(财务管理应收核销!K11:K1000,"无效")</f>
        <v>0</v>
      </c>
      <c r="M36" s="310">
        <f t="shared" si="0"/>
        <v>1</v>
      </c>
      <c r="N36" s="311"/>
      <c r="O36" s="347"/>
      <c r="P36" s="347"/>
    </row>
    <row r="37" spans="1:16" ht="16.5">
      <c r="A37" s="304"/>
      <c r="B37" s="304"/>
      <c r="C37" s="304" t="s">
        <v>60</v>
      </c>
      <c r="D37" s="304" t="s">
        <v>39</v>
      </c>
      <c r="E37" s="304">
        <f t="shared" si="6"/>
        <v>58</v>
      </c>
      <c r="F37" s="304">
        <f>COUNTIF(财务管理付款单!G11:G1000,"否")</f>
        <v>39</v>
      </c>
      <c r="G37" s="304">
        <f>COUNTIF(财务管理付款单!G11:G1000,"是")</f>
        <v>19</v>
      </c>
      <c r="H37" s="304">
        <f>COUNTIF(财务管理付款单!K11:K1000,"通过")</f>
        <v>58</v>
      </c>
      <c r="I37" s="304">
        <f>COUNTIF(财务管理付款单!K11:K1000,"失败")</f>
        <v>0</v>
      </c>
      <c r="J37" s="304">
        <f>COUNTIF(财务管理付款单!K11:K1000,"未执行")</f>
        <v>0</v>
      </c>
      <c r="K37" s="304">
        <f>COUNTIF(财务管理付款单!K11:K1000,"阻塞")</f>
        <v>0</v>
      </c>
      <c r="L37" s="304">
        <f>COUNTIF(财务管理付款单!K11:K1000,"无效")</f>
        <v>0</v>
      </c>
      <c r="M37" s="310">
        <f t="shared" si="0"/>
        <v>1</v>
      </c>
      <c r="N37" s="311"/>
      <c r="O37" s="347"/>
      <c r="P37" s="347"/>
    </row>
    <row r="38" spans="1:16" ht="16.5">
      <c r="A38" s="304"/>
      <c r="B38" s="304"/>
      <c r="C38" s="304" t="s">
        <v>61</v>
      </c>
      <c r="D38" s="304" t="s">
        <v>39</v>
      </c>
      <c r="E38" s="304">
        <f t="shared" si="6"/>
        <v>16</v>
      </c>
      <c r="F38" s="304">
        <f>COUNTIF(财务管理应付核销!G11:G1000,"否")</f>
        <v>6</v>
      </c>
      <c r="G38" s="304">
        <f>COUNTIF(财务管理应付核销!G11:G1000,"是")</f>
        <v>10</v>
      </c>
      <c r="H38" s="304">
        <f>COUNTIF(财务管理应付核销!K11:K1000,"通过")</f>
        <v>16</v>
      </c>
      <c r="I38" s="304">
        <f>COUNTIF(财务管理应付核销!K11:K1000,"失败")</f>
        <v>0</v>
      </c>
      <c r="J38" s="304">
        <f>COUNTIF(财务管理应付核销!K11:K1000,"未执行")</f>
        <v>0</v>
      </c>
      <c r="K38" s="304">
        <f>COUNTIF(财务管理应付核销!K11:K1000,"阻塞")</f>
        <v>0</v>
      </c>
      <c r="L38" s="304">
        <f>COUNTIF(财务管理应付核销!K11:K1000,"无效")</f>
        <v>0</v>
      </c>
      <c r="M38" s="310">
        <f t="shared" si="0"/>
        <v>1</v>
      </c>
      <c r="N38" s="311"/>
      <c r="O38" s="347"/>
      <c r="P38" s="347"/>
    </row>
    <row r="39" spans="1:16" ht="27">
      <c r="A39" s="304"/>
      <c r="B39" s="304"/>
      <c r="C39" s="304" t="s">
        <v>62</v>
      </c>
      <c r="D39" s="304" t="s">
        <v>32</v>
      </c>
      <c r="E39" s="304">
        <f t="shared" si="6"/>
        <v>43</v>
      </c>
      <c r="F39" s="304">
        <f>COUNTIF(财务管理成本调整查询!G11:G1000,"否")</f>
        <v>33</v>
      </c>
      <c r="G39" s="304">
        <f>COUNTIF(财务管理成本调整查询!G11:G1000,"是")</f>
        <v>10</v>
      </c>
      <c r="H39" s="304">
        <f>COUNTIF(财务管理成本调整查询!K11:K1000,"通过")</f>
        <v>38</v>
      </c>
      <c r="I39" s="304">
        <f>COUNTIF(财务管理成本调整查询!K11:K1000,"失败")</f>
        <v>3</v>
      </c>
      <c r="J39" s="304">
        <f>COUNTIF(财务管理成本调整查询!K11:K1000,"未执行")</f>
        <v>2</v>
      </c>
      <c r="K39" s="304">
        <f>COUNTIF(财务管理成本调整查询!K11:K1000,"阻塞")</f>
        <v>0</v>
      </c>
      <c r="L39" s="304">
        <f>COUNTIF(财务管理成本调整查询!K11:K1000,"无效")</f>
        <v>0</v>
      </c>
      <c r="M39" s="310">
        <f t="shared" si="0"/>
        <v>0.95348837209302328</v>
      </c>
      <c r="N39" s="311" t="s">
        <v>63</v>
      </c>
      <c r="O39" s="347"/>
      <c r="P39" s="347"/>
    </row>
    <row r="40" spans="1:16" ht="16.5">
      <c r="A40" s="304"/>
      <c r="B40" s="304" t="s">
        <v>64</v>
      </c>
      <c r="C40" s="304" t="s">
        <v>65</v>
      </c>
      <c r="D40" s="304" t="s">
        <v>39</v>
      </c>
      <c r="E40" s="304">
        <f t="shared" si="6"/>
        <v>108</v>
      </c>
      <c r="F40" s="304">
        <f>COUNTIF(基础数据仓库维护!G11:G1000,"否")</f>
        <v>85</v>
      </c>
      <c r="G40" s="304">
        <f>COUNTIF(基础数据仓库维护!G11:G1000,"是")</f>
        <v>23</v>
      </c>
      <c r="H40" s="304">
        <f>COUNTIF(基础数据仓库维护!K11:K1000,"通过")</f>
        <v>100</v>
      </c>
      <c r="I40" s="304">
        <f>COUNTIF(基础数据仓库维护!K11:K1000,"失败")</f>
        <v>8</v>
      </c>
      <c r="J40" s="304">
        <f>COUNTIF(基础数据仓库维护!K11:K1000,"未执行")</f>
        <v>0</v>
      </c>
      <c r="K40" s="304">
        <f>COUNTIF(基础数据仓库维护!K11:K1000,"阻塞")</f>
        <v>0</v>
      </c>
      <c r="L40" s="304">
        <f>COUNTIF(基础数据仓库维护!K11:K1000,"无效")</f>
        <v>0</v>
      </c>
      <c r="M40" s="310">
        <f t="shared" si="0"/>
        <v>1</v>
      </c>
      <c r="N40" s="311"/>
      <c r="O40" s="347"/>
      <c r="P40" s="347"/>
    </row>
    <row r="41" spans="1:16" ht="16.5">
      <c r="A41" s="304"/>
      <c r="B41" s="304"/>
      <c r="C41" s="304" t="s">
        <v>66</v>
      </c>
      <c r="D41" s="304" t="s">
        <v>39</v>
      </c>
      <c r="E41" s="304">
        <f t="shared" si="6"/>
        <v>60</v>
      </c>
      <c r="F41" s="304">
        <f>COUNTIF(基础数据配送中心!G11:G1000,"否")</f>
        <v>49</v>
      </c>
      <c r="G41" s="304">
        <f>COUNTIF(基础数据配送中心!G11:G1000,"是")</f>
        <v>11</v>
      </c>
      <c r="H41" s="304">
        <f>COUNTIF(基础数据配送中心!K11:K1000,"通过")</f>
        <v>54</v>
      </c>
      <c r="I41" s="304">
        <f>COUNTIF(基础数据配送中心!K11:K1000,"失败")</f>
        <v>6</v>
      </c>
      <c r="J41" s="304">
        <f>COUNTIF(基础数据配送中心!K11:K1000,"未执行")</f>
        <v>0</v>
      </c>
      <c r="K41" s="304">
        <f>COUNTIF(基础数据配送中心!K11:K1000,"阻塞")</f>
        <v>0</v>
      </c>
      <c r="L41" s="304">
        <f>COUNTIF(基础数据配送中心!K11:K1000,"无效")</f>
        <v>0</v>
      </c>
      <c r="M41" s="310">
        <f t="shared" si="0"/>
        <v>1</v>
      </c>
      <c r="N41" s="311"/>
      <c r="O41" s="347"/>
      <c r="P41" s="347"/>
    </row>
    <row r="42" spans="1:16" ht="16.5">
      <c r="A42" s="304"/>
      <c r="B42" s="304"/>
      <c r="C42" s="304" t="s">
        <v>67</v>
      </c>
      <c r="D42" s="304" t="s">
        <v>68</v>
      </c>
      <c r="E42" s="304">
        <f t="shared" si="6"/>
        <v>94</v>
      </c>
      <c r="F42" s="304">
        <f>COUNTIF(基础数据供应商维护!G11:G1000,"否")</f>
        <v>82</v>
      </c>
      <c r="G42" s="304">
        <f>COUNTIF(基础数据供应商维护!G11:G1000,"是")</f>
        <v>12</v>
      </c>
      <c r="H42" s="304">
        <f>COUNTIF(基础数据供应商维护!K11:K1000,"通过")</f>
        <v>87</v>
      </c>
      <c r="I42" s="304">
        <f>COUNTIF(基础数据供应商维护!K11:K1000,"失败")</f>
        <v>7</v>
      </c>
      <c r="J42" s="304">
        <f>COUNTIF(基础数据供应商维护!K11:K1000,"未执行")</f>
        <v>0</v>
      </c>
      <c r="K42" s="304">
        <f>COUNTIF(基础数据供应商维护!K11:K1000,"阻塞")</f>
        <v>0</v>
      </c>
      <c r="L42" s="304">
        <f>COUNTIF(基础数据供应商维护!K11:K1000,"无效")</f>
        <v>0</v>
      </c>
      <c r="M42" s="310">
        <f t="shared" si="0"/>
        <v>1</v>
      </c>
      <c r="N42" s="311"/>
      <c r="O42" s="347"/>
      <c r="P42" s="347"/>
    </row>
    <row r="43" spans="1:16" ht="16.5">
      <c r="A43" s="304"/>
      <c r="B43" s="304"/>
      <c r="C43" s="304" t="s">
        <v>69</v>
      </c>
      <c r="D43" s="304" t="s">
        <v>68</v>
      </c>
      <c r="E43" s="304">
        <f t="shared" si="6"/>
        <v>113</v>
      </c>
      <c r="F43" s="304">
        <f>COUNTIF(基础数据物料管理!G11:G1000,"否")</f>
        <v>102</v>
      </c>
      <c r="G43" s="304">
        <f>COUNTIF(基础数据物料管理!G11:G1000,"是")</f>
        <v>11</v>
      </c>
      <c r="H43" s="304">
        <f>COUNTIF(基础数据物料管理!K11:K1000,"通过")</f>
        <v>106</v>
      </c>
      <c r="I43" s="304">
        <f>COUNTIF(基础数据物料管理!K11:K1000,"失败")</f>
        <v>6</v>
      </c>
      <c r="J43" s="304">
        <f>COUNTIF(基础数据物料管理!K11:K1000,"未执行")</f>
        <v>0</v>
      </c>
      <c r="K43" s="304">
        <f>COUNTIF(基础数据物料管理!K11:K1000,"阻塞")</f>
        <v>1</v>
      </c>
      <c r="L43" s="304">
        <f>COUNTIF(基础数据物料管理!K11:K1000,"无效")</f>
        <v>0</v>
      </c>
      <c r="M43" s="310">
        <f t="shared" si="0"/>
        <v>1</v>
      </c>
      <c r="N43" s="311"/>
      <c r="O43" s="347"/>
      <c r="P43" s="347"/>
    </row>
    <row r="44" spans="1:16" ht="16.5">
      <c r="A44" s="304"/>
      <c r="B44" s="304"/>
      <c r="C44" s="304" t="s">
        <v>70</v>
      </c>
      <c r="D44" s="304" t="s">
        <v>32</v>
      </c>
      <c r="E44" s="304">
        <f t="shared" si="6"/>
        <v>56</v>
      </c>
      <c r="F44" s="304">
        <f>COUNTIF(基础数据BOM维护!G11:G1000,"否")</f>
        <v>40</v>
      </c>
      <c r="G44" s="304">
        <f>COUNTIF(基础数据BOM维护!G11:G1000,"是")</f>
        <v>16</v>
      </c>
      <c r="H44" s="304">
        <f>COUNTIF(基础数据BOM维护!K11:K1000,"通过")</f>
        <v>52</v>
      </c>
      <c r="I44" s="304">
        <f>COUNTIF(基础数据BOM维护!K11:K1000,"失败")</f>
        <v>4</v>
      </c>
      <c r="J44" s="304">
        <f>COUNTIF(基础数据BOM维护!K11:K1000,"未执行")</f>
        <v>0</v>
      </c>
      <c r="K44" s="304">
        <f>COUNTIF(基础数据BOM维护!K11:K1000,"阻塞")</f>
        <v>0</v>
      </c>
      <c r="L44" s="304">
        <f>COUNTIF(基础数据BOM维护!K11:K1000,"无效")</f>
        <v>0</v>
      </c>
      <c r="M44" s="310">
        <f t="shared" si="0"/>
        <v>1</v>
      </c>
      <c r="N44" s="311"/>
      <c r="O44" s="347"/>
      <c r="P44" s="347"/>
    </row>
    <row r="45" spans="1:16" ht="16.5">
      <c r="A45" s="304"/>
      <c r="B45" s="304"/>
      <c r="C45" s="304" t="s">
        <v>71</v>
      </c>
      <c r="D45" s="304" t="s">
        <v>32</v>
      </c>
      <c r="E45" s="304">
        <f t="shared" si="6"/>
        <v>38</v>
      </c>
      <c r="F45" s="304">
        <f>COUNTIF(基础数据翻新件维护!G11:G1000,"否")</f>
        <v>29</v>
      </c>
      <c r="G45" s="304">
        <f>COUNTIF(基础数据翻新件维护!G11:G1000,"是")</f>
        <v>9</v>
      </c>
      <c r="H45" s="304">
        <f>COUNTIF(基础数据翻新件维护!K11:K1000,"通过")</f>
        <v>36</v>
      </c>
      <c r="I45" s="304">
        <f>COUNTIF(基础数据翻新件维护!K11:K1000,"失败")</f>
        <v>2</v>
      </c>
      <c r="J45" s="304">
        <f>COUNTIF(基础数据翻新件维护!K11:K1000,"未执行")</f>
        <v>0</v>
      </c>
      <c r="K45" s="304">
        <f>COUNTIF(基础数据翻新件维护!K11:K1000,"阻塞")</f>
        <v>0</v>
      </c>
      <c r="L45" s="304">
        <f>COUNTIF(基础数据翻新件维护!K11:K1000,"无效")</f>
        <v>0</v>
      </c>
      <c r="M45" s="310">
        <f t="shared" si="0"/>
        <v>1</v>
      </c>
      <c r="N45" s="311"/>
      <c r="O45" s="347"/>
      <c r="P45" s="347"/>
    </row>
    <row r="46" spans="1:16" ht="16.5">
      <c r="A46" s="304"/>
      <c r="B46" s="304"/>
      <c r="C46" s="304" t="s">
        <v>72</v>
      </c>
      <c r="D46" s="304" t="s">
        <v>68</v>
      </c>
      <c r="E46" s="304">
        <f t="shared" si="6"/>
        <v>22</v>
      </c>
      <c r="F46" s="304">
        <f>COUNTIF(基础数据采购区域!G11:G1000,"否")</f>
        <v>11</v>
      </c>
      <c r="G46" s="304">
        <f>COUNTIF(基础数据采购区域!G11:G1000,"是")</f>
        <v>11</v>
      </c>
      <c r="H46" s="304">
        <f>COUNTIF(基础数据采购区域!K11:K1000,"通过")</f>
        <v>19</v>
      </c>
      <c r="I46" s="304">
        <f>COUNTIF(基础数据采购区域!K11:K1000,"失败")</f>
        <v>3</v>
      </c>
      <c r="J46" s="304">
        <f>COUNTIF(基础数据采购区域!K11:K1000,"未执行")</f>
        <v>0</v>
      </c>
      <c r="K46" s="304">
        <f>COUNTIF(基础数据采购区域!K11:K1000,"阻塞")</f>
        <v>0</v>
      </c>
      <c r="L46" s="304">
        <f>COUNTIF(基础数据采购区域!K11:K1000,"无效")</f>
        <v>0</v>
      </c>
      <c r="M46" s="310">
        <f t="shared" si="0"/>
        <v>1</v>
      </c>
      <c r="N46" s="311"/>
      <c r="O46" s="347"/>
      <c r="P46" s="347"/>
    </row>
    <row r="47" spans="1:16" ht="16.5">
      <c r="A47" s="304"/>
      <c r="B47" s="304"/>
      <c r="C47" s="304" t="s">
        <v>73</v>
      </c>
      <c r="D47" s="304" t="s">
        <v>68</v>
      </c>
      <c r="E47" s="304">
        <f t="shared" si="6"/>
        <v>22</v>
      </c>
      <c r="F47" s="304">
        <f>COUNTIF(基础数据销售区域!G11:G1000,"否")</f>
        <v>11</v>
      </c>
      <c r="G47" s="304">
        <f>COUNTIF(基础数据销售区域!G11:G1000,"是")</f>
        <v>11</v>
      </c>
      <c r="H47" s="304">
        <f>COUNTIF(基础数据销售区域!K11:K1000,"通过")</f>
        <v>19</v>
      </c>
      <c r="I47" s="304">
        <f>COUNTIF(基础数据销售区域!K11:K1000,"失败")</f>
        <v>3</v>
      </c>
      <c r="J47" s="304">
        <f>COUNTIF(基础数据销售区域!K11:K1000,"未执行")</f>
        <v>0</v>
      </c>
      <c r="K47" s="304">
        <f>COUNTIF(基础数据销售区域!K11:K1000,"阻塞")</f>
        <v>0</v>
      </c>
      <c r="L47" s="304">
        <f>COUNTIF(基础数据销售区域!K11:K1000,"无效")</f>
        <v>0</v>
      </c>
      <c r="M47" s="310">
        <f t="shared" si="0"/>
        <v>1</v>
      </c>
      <c r="N47" s="311"/>
      <c r="O47" s="347"/>
      <c r="P47" s="347"/>
    </row>
    <row r="48" spans="1:16" ht="16.5">
      <c r="A48" s="304"/>
      <c r="B48" s="304"/>
      <c r="C48" s="304" t="s">
        <v>74</v>
      </c>
      <c r="D48" s="304" t="s">
        <v>68</v>
      </c>
      <c r="E48" s="304">
        <f t="shared" si="6"/>
        <v>106</v>
      </c>
      <c r="F48" s="304">
        <f>COUNTIF(基础数据客户及门店维护!G11:G1000,"否")</f>
        <v>90</v>
      </c>
      <c r="G48" s="304">
        <f>COUNTIF(基础数据客户及门店维护!G11:G1000,"是")</f>
        <v>16</v>
      </c>
      <c r="H48" s="304">
        <f>COUNTIF(基础数据客户及门店维护!K11:K1000,"通过")</f>
        <v>103</v>
      </c>
      <c r="I48" s="304">
        <f>COUNTIF(基础数据客户及门店维护!K11:K1000,"失败")</f>
        <v>3</v>
      </c>
      <c r="J48" s="304">
        <f>COUNTIF(基础数据客户及门店维护!K11:K1000,"未执行")</f>
        <v>0</v>
      </c>
      <c r="K48" s="304">
        <f>COUNTIF(基础数据客户及门店维护!K11:K1000,"阻塞")</f>
        <v>0</v>
      </c>
      <c r="L48" s="304">
        <f>COUNTIF(基础数据客户及门店维护!K11:K1000,"无效")</f>
        <v>0</v>
      </c>
      <c r="M48" s="310">
        <f t="shared" si="0"/>
        <v>1</v>
      </c>
      <c r="N48" s="311"/>
      <c r="O48" s="347"/>
      <c r="P48" s="347"/>
    </row>
    <row r="49" spans="1:16" ht="16.5">
      <c r="A49" s="304"/>
      <c r="B49" s="304" t="s">
        <v>75</v>
      </c>
      <c r="C49" s="304" t="s">
        <v>76</v>
      </c>
      <c r="D49" s="304" t="s">
        <v>17</v>
      </c>
      <c r="E49" s="304">
        <v>32</v>
      </c>
      <c r="F49" s="304">
        <v>0</v>
      </c>
      <c r="G49" s="304">
        <v>0</v>
      </c>
      <c r="H49" s="304">
        <v>0</v>
      </c>
      <c r="I49" s="304">
        <v>0</v>
      </c>
      <c r="J49" s="304">
        <f>COUNTIF(基础数据客户及门店维护!G12:G1001,"未执行")</f>
        <v>0</v>
      </c>
      <c r="K49" s="304">
        <f>COUNTIF(基础数据客户及门店维护!G12:G1001,"阻塞")</f>
        <v>0</v>
      </c>
      <c r="L49" s="304">
        <f>COUNTIF(基础数据客户及门店维护!G12:G1001,"无效")</f>
        <v>0</v>
      </c>
      <c r="M49" s="310">
        <f t="shared" si="0"/>
        <v>0</v>
      </c>
      <c r="N49" s="311"/>
      <c r="O49" s="347"/>
      <c r="P49" s="347"/>
    </row>
    <row r="50" spans="1:16" ht="16.5">
      <c r="A50" s="304"/>
      <c r="B50" s="304"/>
      <c r="C50" s="304" t="s">
        <v>77</v>
      </c>
      <c r="D50" s="304" t="s">
        <v>17</v>
      </c>
      <c r="E50" s="304">
        <v>35</v>
      </c>
      <c r="F50" s="304">
        <v>0</v>
      </c>
      <c r="G50" s="304">
        <v>0</v>
      </c>
      <c r="H50" s="304">
        <v>0</v>
      </c>
      <c r="I50" s="304">
        <v>0</v>
      </c>
      <c r="J50" s="304">
        <f>COUNTIF(基础数据客户及门店维护!G13:G1002,"未执行")</f>
        <v>0</v>
      </c>
      <c r="K50" s="304">
        <f>COUNTIF(基础数据客户及门店维护!G13:G1002,"阻塞")</f>
        <v>0</v>
      </c>
      <c r="L50" s="304">
        <f>COUNTIF(基础数据客户及门店维护!G13:G1002,"无效")</f>
        <v>0</v>
      </c>
      <c r="M50" s="310">
        <f t="shared" si="0"/>
        <v>0</v>
      </c>
      <c r="N50" s="311"/>
      <c r="O50" s="347"/>
      <c r="P50" s="347"/>
    </row>
    <row r="51" spans="1:16" ht="16.5">
      <c r="A51" s="304"/>
      <c r="B51" s="304"/>
      <c r="C51" s="304" t="s">
        <v>78</v>
      </c>
      <c r="D51" s="304" t="s">
        <v>17</v>
      </c>
      <c r="E51" s="304">
        <v>36</v>
      </c>
      <c r="F51" s="304">
        <v>0</v>
      </c>
      <c r="G51" s="304">
        <v>0</v>
      </c>
      <c r="H51" s="304">
        <v>0</v>
      </c>
      <c r="I51" s="304">
        <v>0</v>
      </c>
      <c r="J51" s="304">
        <f>COUNTIF(基础数据客户及门店维护!G14:G1003,"未执行")</f>
        <v>0</v>
      </c>
      <c r="K51" s="304">
        <f>COUNTIF(基础数据客户及门店维护!G14:G1003,"阻塞")</f>
        <v>0</v>
      </c>
      <c r="L51" s="304">
        <f>COUNTIF(基础数据客户及门店维护!G14:G1003,"无效")</f>
        <v>0</v>
      </c>
      <c r="M51" s="310">
        <f t="shared" si="0"/>
        <v>0</v>
      </c>
      <c r="N51" s="311"/>
      <c r="O51" s="347"/>
      <c r="P51" s="347"/>
    </row>
    <row r="52" spans="1:16" ht="16.5">
      <c r="A52" s="304"/>
      <c r="B52" s="304"/>
      <c r="C52" s="304" t="s">
        <v>79</v>
      </c>
      <c r="D52" s="304" t="s">
        <v>17</v>
      </c>
      <c r="E52" s="304">
        <v>53</v>
      </c>
      <c r="F52" s="304">
        <v>0</v>
      </c>
      <c r="G52" s="304">
        <v>0</v>
      </c>
      <c r="H52" s="304">
        <v>0</v>
      </c>
      <c r="I52" s="304">
        <v>0</v>
      </c>
      <c r="J52" s="304">
        <f>COUNTIF(基础数据客户及门店维护!G15:G1004,"未执行")</f>
        <v>0</v>
      </c>
      <c r="K52" s="304">
        <f>COUNTIF(基础数据客户及门店维护!G15:G1004,"阻塞")</f>
        <v>0</v>
      </c>
      <c r="L52" s="304">
        <f>COUNTIF(基础数据客户及门店维护!G15:G1004,"无效")</f>
        <v>0</v>
      </c>
      <c r="M52" s="310">
        <f t="shared" si="0"/>
        <v>0</v>
      </c>
      <c r="N52" s="311"/>
      <c r="O52" s="347"/>
      <c r="P52" s="347"/>
    </row>
    <row r="53" spans="1:16" ht="16.5">
      <c r="A53" s="304"/>
      <c r="B53" s="304"/>
      <c r="C53" s="304" t="s">
        <v>80</v>
      </c>
      <c r="D53" s="304" t="s">
        <v>17</v>
      </c>
      <c r="E53" s="304">
        <v>27</v>
      </c>
      <c r="F53" s="304">
        <v>0</v>
      </c>
      <c r="G53" s="304">
        <v>0</v>
      </c>
      <c r="H53" s="304">
        <v>0</v>
      </c>
      <c r="I53" s="304">
        <v>0</v>
      </c>
      <c r="J53" s="304">
        <f>COUNTIF(基础数据客户及门店维护!G16:G1005,"未执行")</f>
        <v>0</v>
      </c>
      <c r="K53" s="304">
        <f>COUNTIF(基础数据客户及门店维护!G16:G1005,"阻塞")</f>
        <v>0</v>
      </c>
      <c r="L53" s="304">
        <f>COUNTIF(基础数据客户及门店维护!G16:G1005,"无效")</f>
        <v>0</v>
      </c>
      <c r="M53" s="310">
        <f t="shared" si="0"/>
        <v>0</v>
      </c>
      <c r="N53" s="311"/>
      <c r="O53" s="347"/>
      <c r="P53" s="347"/>
    </row>
    <row r="54" spans="1:16" ht="16.5">
      <c r="A54" s="304"/>
      <c r="B54" s="304"/>
      <c r="C54" s="304" t="s">
        <v>81</v>
      </c>
      <c r="D54" s="304" t="s">
        <v>17</v>
      </c>
      <c r="E54" s="304">
        <v>16</v>
      </c>
      <c r="F54" s="304">
        <v>0</v>
      </c>
      <c r="G54" s="304">
        <v>0</v>
      </c>
      <c r="H54" s="304">
        <v>0</v>
      </c>
      <c r="I54" s="304">
        <v>0</v>
      </c>
      <c r="J54" s="304">
        <f>COUNTIF(基础数据客户及门店维护!G17:G1006,"未执行")</f>
        <v>0</v>
      </c>
      <c r="K54" s="304">
        <f>COUNTIF(基础数据客户及门店维护!G17:G1006,"阻塞")</f>
        <v>0</v>
      </c>
      <c r="L54" s="304">
        <f>COUNTIF(基础数据客户及门店维护!G17:G1006,"无效")</f>
        <v>0</v>
      </c>
      <c r="M54" s="310">
        <f t="shared" si="0"/>
        <v>0</v>
      </c>
      <c r="N54" s="311"/>
      <c r="O54" s="347"/>
      <c r="P54" s="347"/>
    </row>
    <row r="55" spans="1:16" ht="16.5">
      <c r="A55" s="304"/>
      <c r="B55" s="304"/>
      <c r="C55" s="304" t="s">
        <v>82</v>
      </c>
      <c r="D55" s="304" t="s">
        <v>17</v>
      </c>
      <c r="E55" s="304">
        <v>18</v>
      </c>
      <c r="F55" s="304">
        <v>0</v>
      </c>
      <c r="G55" s="304">
        <v>0</v>
      </c>
      <c r="H55" s="304">
        <v>0</v>
      </c>
      <c r="I55" s="304">
        <v>0</v>
      </c>
      <c r="J55" s="304">
        <f>COUNTIF(基础数据客户及门店维护!G18:G1007,"未执行")</f>
        <v>0</v>
      </c>
      <c r="K55" s="304">
        <f>COUNTIF(基础数据客户及门店维护!G18:G1007,"阻塞")</f>
        <v>0</v>
      </c>
      <c r="L55" s="304">
        <f>COUNTIF(基础数据客户及门店维护!G18:G1007,"无效")</f>
        <v>0</v>
      </c>
      <c r="M55" s="310">
        <f t="shared" si="0"/>
        <v>0</v>
      </c>
      <c r="N55" s="311"/>
      <c r="O55" s="347"/>
      <c r="P55" s="347"/>
    </row>
    <row r="56" spans="1:16" ht="16.5">
      <c r="A56" s="304"/>
      <c r="B56" s="304"/>
      <c r="C56" s="304" t="s">
        <v>83</v>
      </c>
      <c r="D56" s="304" t="s">
        <v>17</v>
      </c>
      <c r="E56" s="304">
        <v>18</v>
      </c>
      <c r="F56" s="304">
        <v>0</v>
      </c>
      <c r="G56" s="304">
        <v>0</v>
      </c>
      <c r="H56" s="304">
        <v>0</v>
      </c>
      <c r="I56" s="304">
        <v>0</v>
      </c>
      <c r="J56" s="304">
        <f>COUNTIF(基础数据客户及门店维护!G19:G1008,"未执行")</f>
        <v>0</v>
      </c>
      <c r="K56" s="304">
        <f>COUNTIF(基础数据客户及门店维护!G19:G1008,"阻塞")</f>
        <v>0</v>
      </c>
      <c r="L56" s="304">
        <f>COUNTIF(基础数据客户及门店维护!G19:G1008,"无效")</f>
        <v>0</v>
      </c>
      <c r="M56" s="310">
        <f t="shared" si="0"/>
        <v>0</v>
      </c>
      <c r="N56" s="311"/>
      <c r="O56" s="347"/>
      <c r="P56" s="347"/>
    </row>
    <row r="57" spans="1:16" ht="16.5">
      <c r="A57" s="304"/>
      <c r="B57" s="304"/>
      <c r="C57" s="304" t="s">
        <v>84</v>
      </c>
      <c r="D57" s="304" t="s">
        <v>17</v>
      </c>
      <c r="E57" s="304">
        <v>9</v>
      </c>
      <c r="F57" s="304">
        <v>0</v>
      </c>
      <c r="G57" s="304">
        <v>0</v>
      </c>
      <c r="H57" s="304">
        <v>0</v>
      </c>
      <c r="I57" s="304">
        <v>0</v>
      </c>
      <c r="J57" s="304">
        <f>COUNTIF(基础数据客户及门店维护!G20:G1009,"未执行")</f>
        <v>0</v>
      </c>
      <c r="K57" s="304">
        <f>COUNTIF(基础数据客户及门店维护!G20:G1009,"阻塞")</f>
        <v>0</v>
      </c>
      <c r="L57" s="304">
        <f>COUNTIF(基础数据客户及门店维护!G20:G1009,"无效")</f>
        <v>0</v>
      </c>
      <c r="M57" s="310">
        <f t="shared" si="0"/>
        <v>0</v>
      </c>
      <c r="N57" s="311"/>
      <c r="O57" s="347"/>
      <c r="P57" s="347"/>
    </row>
    <row r="58" spans="1:16" ht="16.5">
      <c r="A58" s="304"/>
      <c r="B58" s="304"/>
      <c r="C58" s="304" t="s">
        <v>85</v>
      </c>
      <c r="D58" s="304" t="s">
        <v>17</v>
      </c>
      <c r="E58" s="304">
        <v>45</v>
      </c>
      <c r="F58" s="304">
        <v>0</v>
      </c>
      <c r="G58" s="304">
        <v>0</v>
      </c>
      <c r="H58" s="304">
        <v>0</v>
      </c>
      <c r="I58" s="304">
        <v>0</v>
      </c>
      <c r="J58" s="304">
        <f>COUNTIF(基础数据客户及门店维护!G21:G1010,"未执行")</f>
        <v>0</v>
      </c>
      <c r="K58" s="304">
        <f>COUNTIF(基础数据客户及门店维护!G21:G1010,"阻塞")</f>
        <v>0</v>
      </c>
      <c r="L58" s="304">
        <f>COUNTIF(基础数据客户及门店维护!G21:G1010,"无效")</f>
        <v>0</v>
      </c>
      <c r="M58" s="310">
        <f t="shared" si="0"/>
        <v>0</v>
      </c>
      <c r="N58" s="311"/>
      <c r="O58" s="347"/>
      <c r="P58" s="347"/>
    </row>
    <row r="59" spans="1:16" ht="16.5">
      <c r="A59" s="304"/>
      <c r="B59" s="304"/>
      <c r="C59" s="304" t="s">
        <v>86</v>
      </c>
      <c r="D59" s="304" t="s">
        <v>17</v>
      </c>
      <c r="E59" s="304">
        <v>21</v>
      </c>
      <c r="F59" s="304"/>
      <c r="G59" s="304"/>
      <c r="H59" s="304"/>
      <c r="I59" s="304"/>
      <c r="J59" s="304"/>
      <c r="K59" s="304"/>
      <c r="L59" s="304"/>
      <c r="M59" s="310"/>
      <c r="N59" s="311"/>
      <c r="O59" s="347"/>
      <c r="P59" s="347"/>
    </row>
    <row r="60" spans="1:16" ht="16.5">
      <c r="A60" s="304"/>
      <c r="B60" s="304"/>
      <c r="C60" s="304" t="s">
        <v>87</v>
      </c>
      <c r="D60" s="304" t="s">
        <v>17</v>
      </c>
      <c r="E60" s="304">
        <v>19</v>
      </c>
      <c r="F60" s="304"/>
      <c r="G60" s="304"/>
      <c r="H60" s="304"/>
      <c r="I60" s="304"/>
      <c r="J60" s="304"/>
      <c r="K60" s="304"/>
      <c r="L60" s="304"/>
      <c r="M60" s="310"/>
      <c r="N60" s="311"/>
      <c r="O60" s="347"/>
      <c r="P60" s="347"/>
    </row>
    <row r="61" spans="1:16" ht="16.5">
      <c r="A61" s="304"/>
      <c r="B61" s="304"/>
      <c r="C61" s="304" t="s">
        <v>88</v>
      </c>
      <c r="D61" s="304" t="s">
        <v>17</v>
      </c>
      <c r="E61" s="304">
        <v>16</v>
      </c>
      <c r="F61" s="304"/>
      <c r="G61" s="304"/>
      <c r="H61" s="304"/>
      <c r="I61" s="304"/>
      <c r="J61" s="304"/>
      <c r="K61" s="304"/>
      <c r="L61" s="304"/>
      <c r="M61" s="310"/>
      <c r="N61" s="311"/>
      <c r="O61" s="347"/>
      <c r="P61" s="347"/>
    </row>
    <row r="62" spans="1:16" ht="16.5">
      <c r="A62" s="304"/>
      <c r="B62" s="304"/>
      <c r="C62" s="304" t="s">
        <v>89</v>
      </c>
      <c r="D62" s="304" t="s">
        <v>17</v>
      </c>
      <c r="E62" s="304">
        <v>28</v>
      </c>
      <c r="F62" s="304"/>
      <c r="G62" s="304"/>
      <c r="H62" s="304"/>
      <c r="I62" s="304"/>
      <c r="J62" s="304"/>
      <c r="K62" s="304"/>
      <c r="L62" s="304"/>
      <c r="M62" s="310"/>
      <c r="N62" s="311"/>
      <c r="O62" s="347"/>
      <c r="P62" s="347"/>
    </row>
    <row r="63" spans="1:16" ht="16.5">
      <c r="A63" s="304"/>
      <c r="B63" s="304"/>
      <c r="C63" s="304" t="s">
        <v>90</v>
      </c>
      <c r="D63" s="304" t="s">
        <v>17</v>
      </c>
      <c r="E63" s="304"/>
      <c r="F63" s="304"/>
      <c r="G63" s="304"/>
      <c r="H63" s="304"/>
      <c r="I63" s="304"/>
      <c r="J63" s="304"/>
      <c r="K63" s="304"/>
      <c r="L63" s="304"/>
      <c r="M63" s="310"/>
      <c r="N63" s="311"/>
      <c r="O63" s="347"/>
      <c r="P63" s="347"/>
    </row>
    <row r="64" spans="1:16" ht="16.5">
      <c r="A64" s="304"/>
      <c r="B64" s="304"/>
      <c r="C64" s="304" t="s">
        <v>91</v>
      </c>
      <c r="D64" s="304" t="s">
        <v>17</v>
      </c>
      <c r="E64" s="304"/>
      <c r="F64" s="304"/>
      <c r="G64" s="304"/>
      <c r="H64" s="304"/>
      <c r="I64" s="304"/>
      <c r="J64" s="304"/>
      <c r="K64" s="304"/>
      <c r="L64" s="304"/>
      <c r="M64" s="310"/>
      <c r="N64" s="311"/>
      <c r="O64" s="347"/>
      <c r="P64" s="347"/>
    </row>
    <row r="65" spans="1:16" ht="16.5">
      <c r="A65" s="304"/>
      <c r="B65" s="304" t="s">
        <v>92</v>
      </c>
      <c r="C65" s="304"/>
      <c r="D65" s="304"/>
      <c r="E65" s="304">
        <v>25</v>
      </c>
      <c r="F65" s="304">
        <v>0</v>
      </c>
      <c r="G65" s="304">
        <v>0</v>
      </c>
      <c r="H65" s="304">
        <v>0</v>
      </c>
      <c r="I65" s="304">
        <v>0</v>
      </c>
      <c r="J65" s="304">
        <f>COUNTIF(基础数据客户及门店维护!G22:G1011,"未执行")</f>
        <v>0</v>
      </c>
      <c r="K65" s="304">
        <f>COUNTIF(基础数据客户及门店维护!G22:G1011,"阻塞")</f>
        <v>0</v>
      </c>
      <c r="L65" s="304">
        <f>COUNTIF(基础数据客户及门店维护!G22:G1011,"无效")</f>
        <v>0</v>
      </c>
      <c r="M65" s="310">
        <f t="shared" si="0"/>
        <v>0</v>
      </c>
      <c r="N65" s="311"/>
      <c r="O65" s="348"/>
      <c r="P65" s="348"/>
    </row>
    <row r="66" spans="1:16" ht="16.5">
      <c r="A66" s="342" t="s">
        <v>93</v>
      </c>
      <c r="B66" s="343"/>
      <c r="C66" s="344"/>
      <c r="D66" s="298"/>
      <c r="E66" s="312">
        <f t="shared" ref="E66:G66" si="7">SUM(E2:E65)</f>
        <v>3149</v>
      </c>
      <c r="F66" s="312">
        <f t="shared" si="7"/>
        <v>1542</v>
      </c>
      <c r="G66" s="312">
        <f t="shared" si="7"/>
        <v>1029</v>
      </c>
      <c r="H66" s="312">
        <f t="shared" ref="H66:L66" si="8">SUM(H2:H65)</f>
        <v>2134</v>
      </c>
      <c r="I66" s="312">
        <f t="shared" si="8"/>
        <v>112</v>
      </c>
      <c r="J66" s="312">
        <f t="shared" si="8"/>
        <v>120</v>
      </c>
      <c r="K66" s="312">
        <f t="shared" si="8"/>
        <v>18</v>
      </c>
      <c r="L66" s="312">
        <f t="shared" si="8"/>
        <v>88</v>
      </c>
      <c r="M66" s="310">
        <f t="shared" si="0"/>
        <v>0.74690377897745319</v>
      </c>
      <c r="N66" s="16"/>
      <c r="O66" s="300"/>
      <c r="P66" s="300"/>
    </row>
    <row r="67" spans="1:16" ht="198">
      <c r="A67" s="313" t="s">
        <v>94</v>
      </c>
      <c r="B67" s="314"/>
      <c r="C67" s="314"/>
      <c r="D67" s="299" t="s">
        <v>95</v>
      </c>
      <c r="E67" s="314">
        <v>300</v>
      </c>
      <c r="F67" s="314"/>
      <c r="G67" s="314"/>
      <c r="H67" s="314"/>
      <c r="I67" s="314"/>
      <c r="J67" s="314"/>
      <c r="K67" s="314"/>
      <c r="L67" s="314"/>
      <c r="M67" s="314"/>
      <c r="N67" s="345" t="s">
        <v>96</v>
      </c>
      <c r="O67" s="301" t="s">
        <v>18</v>
      </c>
      <c r="P67" s="301" t="s">
        <v>19</v>
      </c>
    </row>
    <row r="68" spans="1:16" ht="16.5">
      <c r="A68" s="314" t="s">
        <v>97</v>
      </c>
      <c r="B68" s="314" t="s">
        <v>98</v>
      </c>
      <c r="C68" s="314"/>
      <c r="D68" s="314" t="s">
        <v>68</v>
      </c>
      <c r="E68" s="314">
        <v>94</v>
      </c>
      <c r="F68" s="314"/>
      <c r="G68" s="314"/>
      <c r="H68" s="314"/>
      <c r="I68" s="314"/>
      <c r="J68" s="314"/>
      <c r="K68" s="314"/>
      <c r="L68" s="314"/>
      <c r="M68" s="314"/>
      <c r="N68" s="345"/>
      <c r="O68" s="301" t="s">
        <v>99</v>
      </c>
      <c r="P68" s="301" t="s">
        <v>68</v>
      </c>
    </row>
    <row r="69" spans="1:16" ht="16.5">
      <c r="A69" s="314"/>
      <c r="B69" s="313" t="s">
        <v>100</v>
      </c>
      <c r="C69" s="314"/>
      <c r="D69" s="314" t="s">
        <v>101</v>
      </c>
      <c r="E69" s="314">
        <v>360</v>
      </c>
      <c r="F69" s="314"/>
      <c r="G69" s="314"/>
      <c r="H69" s="314"/>
      <c r="I69" s="314"/>
      <c r="J69" s="314"/>
      <c r="K69" s="314"/>
      <c r="L69" s="314"/>
      <c r="M69" s="314"/>
      <c r="N69" s="345"/>
      <c r="O69" s="301" t="s">
        <v>102</v>
      </c>
      <c r="P69" s="301" t="s">
        <v>103</v>
      </c>
    </row>
    <row r="70" spans="1:16" ht="16.5">
      <c r="A70" s="314"/>
      <c r="B70" s="313" t="s">
        <v>104</v>
      </c>
      <c r="C70" s="314"/>
      <c r="D70" s="314" t="s">
        <v>105</v>
      </c>
      <c r="E70" s="314">
        <v>200</v>
      </c>
      <c r="F70" s="314"/>
      <c r="G70" s="314"/>
      <c r="H70" s="314"/>
      <c r="I70" s="314"/>
      <c r="J70" s="314"/>
      <c r="K70" s="314"/>
      <c r="L70" s="314"/>
      <c r="M70" s="314"/>
      <c r="N70" s="345"/>
      <c r="O70" s="301" t="s">
        <v>106</v>
      </c>
      <c r="P70" s="301" t="s">
        <v>105</v>
      </c>
    </row>
    <row r="71" spans="1:16" ht="33">
      <c r="A71" s="314"/>
      <c r="B71" s="313" t="s">
        <v>107</v>
      </c>
      <c r="C71" s="314"/>
      <c r="D71" s="314" t="s">
        <v>17</v>
      </c>
      <c r="E71" s="314">
        <v>200</v>
      </c>
      <c r="F71" s="314"/>
      <c r="G71" s="314"/>
      <c r="H71" s="314"/>
      <c r="I71" s="314"/>
      <c r="J71" s="314"/>
      <c r="K71" s="314"/>
      <c r="L71" s="314"/>
      <c r="M71" s="314"/>
      <c r="N71" s="345"/>
      <c r="O71" s="301" t="s">
        <v>108</v>
      </c>
      <c r="P71" s="301" t="s">
        <v>103</v>
      </c>
    </row>
    <row r="79" spans="1:16" ht="16.5">
      <c r="J79" s="315"/>
      <c r="K79" s="315"/>
    </row>
  </sheetData>
  <autoFilter ref="A1:P71"/>
  <mergeCells count="4">
    <mergeCell ref="A66:C66"/>
    <mergeCell ref="N67:N71"/>
    <mergeCell ref="O2:O65"/>
    <mergeCell ref="P2:P65"/>
  </mergeCells>
  <phoneticPr fontId="31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"/>
  <sheetViews>
    <sheetView workbookViewId="0">
      <pane ySplit="1" topLeftCell="A2" activePane="bottomLeft" state="frozen"/>
      <selection pane="bottomLeft" activeCell="F8" sqref="F8"/>
    </sheetView>
  </sheetViews>
  <sheetFormatPr defaultColWidth="9" defaultRowHeight="13.5"/>
  <cols>
    <col min="2" max="2" width="14.875" customWidth="1"/>
    <col min="3" max="4" width="23.375" customWidth="1"/>
    <col min="5" max="7" width="11.5" style="324" customWidth="1"/>
    <col min="8" max="12" width="14" style="324" customWidth="1"/>
    <col min="13" max="13" width="14" style="325" customWidth="1"/>
    <col min="14" max="14" width="11" customWidth="1"/>
    <col min="15" max="15" width="18.875" style="295" customWidth="1"/>
    <col min="16" max="16" width="22.5" style="295" customWidth="1"/>
  </cols>
  <sheetData>
    <row r="1" spans="1:16" ht="16.5">
      <c r="A1" s="302"/>
      <c r="B1" s="302" t="s">
        <v>0</v>
      </c>
      <c r="C1" s="302" t="s">
        <v>1</v>
      </c>
      <c r="D1" s="302" t="s">
        <v>2</v>
      </c>
      <c r="E1" s="316" t="s">
        <v>3</v>
      </c>
      <c r="F1" s="316" t="s">
        <v>4</v>
      </c>
      <c r="G1" s="316" t="s">
        <v>5</v>
      </c>
      <c r="H1" s="316" t="s">
        <v>6</v>
      </c>
      <c r="I1" s="316" t="s">
        <v>7</v>
      </c>
      <c r="J1" s="316" t="s">
        <v>8</v>
      </c>
      <c r="K1" s="316" t="s">
        <v>9</v>
      </c>
      <c r="L1" s="316" t="s">
        <v>10</v>
      </c>
      <c r="M1" s="317" t="s">
        <v>11</v>
      </c>
      <c r="N1" s="296" t="s">
        <v>12</v>
      </c>
      <c r="O1" s="297" t="s">
        <v>13</v>
      </c>
      <c r="P1" s="297" t="s">
        <v>14</v>
      </c>
    </row>
    <row r="2" spans="1:16" ht="16.5" customHeight="1">
      <c r="A2" s="304" t="s">
        <v>4</v>
      </c>
      <c r="B2" s="304" t="s">
        <v>15</v>
      </c>
      <c r="C2" s="304" t="s">
        <v>16</v>
      </c>
      <c r="D2" s="304" t="s">
        <v>17</v>
      </c>
      <c r="E2" s="318" t="e">
        <f>(F2+G2)</f>
        <v>#VALUE!</v>
      </c>
      <c r="F2" s="318" t="e">
        <f>COUNTIF([1]销售管理价格!G11:G1000,"否")</f>
        <v>#VALUE!</v>
      </c>
      <c r="G2" s="318" t="e">
        <f>COUNTIF([1]销售管理价格!G11:G1000,"是")</f>
        <v>#VALUE!</v>
      </c>
      <c r="H2" s="318" t="e">
        <f>COUNTIF([1]销售管理价格!P11:P1000,"通过")</f>
        <v>#VALUE!</v>
      </c>
      <c r="I2" s="318" t="e">
        <f>COUNTIF([1]销售管理价格!P11:P1000,"失败")</f>
        <v>#VALUE!</v>
      </c>
      <c r="J2" s="318" t="e">
        <f>COUNTIF([1]销售管理价格!P11:P1000,"未执行")</f>
        <v>#VALUE!</v>
      </c>
      <c r="K2" s="318" t="e">
        <f>COUNTIF([1]销售管理价格!P11:P1000,"阻塞")</f>
        <v>#VALUE!</v>
      </c>
      <c r="L2" s="318" t="e">
        <f>COUNTIF([1]销售管理价格!P11:P1000,"无效")</f>
        <v>#VALUE!</v>
      </c>
      <c r="M2" s="310" t="e">
        <f>(H2+I2+K2+L2)/E2</f>
        <v>#VALUE!</v>
      </c>
      <c r="N2" s="311"/>
      <c r="O2" s="346" t="s">
        <v>18</v>
      </c>
      <c r="P2" s="346" t="s">
        <v>19</v>
      </c>
    </row>
    <row r="3" spans="1:16" ht="16.5">
      <c r="A3" s="304"/>
      <c r="B3" s="304"/>
      <c r="C3" s="304" t="s">
        <v>20</v>
      </c>
      <c r="D3" s="304" t="s">
        <v>21</v>
      </c>
      <c r="E3" s="318" t="e">
        <f t="shared" ref="E3:E65" si="0">(F3+G3)</f>
        <v>#VALUE!</v>
      </c>
      <c r="F3" s="318" t="e">
        <f>COUNTIF([1]销售管理销售订单!G11:G1000,"否")</f>
        <v>#VALUE!</v>
      </c>
      <c r="G3" s="318" t="e">
        <f>COUNTIF([1]销售管理销售订单!G11:G1000,"是")</f>
        <v>#VALUE!</v>
      </c>
      <c r="H3" s="318" t="e">
        <f>COUNTIF([1]销售管理销售订单!P11:P1000,"通过")</f>
        <v>#VALUE!</v>
      </c>
      <c r="I3" s="318" t="e">
        <f>COUNTIF([1]销售管理销售订单!P11:P1000,"失败")</f>
        <v>#VALUE!</v>
      </c>
      <c r="J3" s="318" t="e">
        <f>COUNTIF([1]销售管理销售订单!P11:P1000,"未执行")</f>
        <v>#VALUE!</v>
      </c>
      <c r="K3" s="318" t="e">
        <f>COUNTIF([1]销售管理销售订单!P11:P1000,"阻塞")</f>
        <v>#VALUE!</v>
      </c>
      <c r="L3" s="318" t="e">
        <f>COUNTIF([1]销售管理销售订单!P11:P1000,"无效")</f>
        <v>#VALUE!</v>
      </c>
      <c r="M3" s="310" t="e">
        <f t="shared" ref="M3:M66" si="1">(H3+I3+K3+L3)/E3</f>
        <v>#VALUE!</v>
      </c>
      <c r="N3" s="311"/>
      <c r="O3" s="347"/>
      <c r="P3" s="347"/>
    </row>
    <row r="4" spans="1:16" ht="16.5">
      <c r="A4" s="304"/>
      <c r="B4" s="304"/>
      <c r="C4" s="304" t="s">
        <v>22</v>
      </c>
      <c r="D4" s="304" t="s">
        <v>21</v>
      </c>
      <c r="E4" s="318" t="e">
        <f t="shared" si="0"/>
        <v>#VALUE!</v>
      </c>
      <c r="F4" s="318" t="e">
        <f>COUNTIF([1]销售管理退货!G11:G1000,"否")</f>
        <v>#VALUE!</v>
      </c>
      <c r="G4" s="318" t="e">
        <f>COUNTIF([1]销售管理退货!G11:G1000,"是")</f>
        <v>#VALUE!</v>
      </c>
      <c r="H4" s="318" t="e">
        <f>COUNTIF([1]销售管理退货!P11:P1000,"通过")</f>
        <v>#VALUE!</v>
      </c>
      <c r="I4" s="318" t="e">
        <f>COUNTIF([1]销售管理退货!P11:P1000,"失败")</f>
        <v>#VALUE!</v>
      </c>
      <c r="J4" s="318" t="e">
        <f>COUNTIF([1]销售管理退货!P11:P1000,"未执行")</f>
        <v>#VALUE!</v>
      </c>
      <c r="K4" s="318" t="e">
        <f>COUNTIF([1]销售管理退货!P11:P1000,"阻塞")</f>
        <v>#VALUE!</v>
      </c>
      <c r="L4" s="318" t="e">
        <f>COUNTIF([1]销售管理退货!P11:P1000,"无效")</f>
        <v>#VALUE!</v>
      </c>
      <c r="M4" s="310" t="e">
        <f t="shared" si="1"/>
        <v>#VALUE!</v>
      </c>
      <c r="N4" s="311"/>
      <c r="O4" s="347"/>
      <c r="P4" s="347"/>
    </row>
    <row r="5" spans="1:16" ht="16.5">
      <c r="A5" s="304"/>
      <c r="B5" s="304"/>
      <c r="C5" s="304" t="s">
        <v>23</v>
      </c>
      <c r="D5" s="304" t="s">
        <v>17</v>
      </c>
      <c r="E5" s="318" t="e">
        <f t="shared" si="0"/>
        <v>#VALUE!</v>
      </c>
      <c r="F5" s="318" t="e">
        <f>COUNTIF([1]销售管理销售索赔!G11:G1000,"否")</f>
        <v>#VALUE!</v>
      </c>
      <c r="G5" s="318" t="e">
        <f>COUNTIF([1]销售管理销售索赔!G11:G1000,"是")</f>
        <v>#VALUE!</v>
      </c>
      <c r="H5" s="318" t="e">
        <f>COUNTIF([1]销售管理销售索赔!P11:P1000,"通过")</f>
        <v>#VALUE!</v>
      </c>
      <c r="I5" s="318" t="e">
        <f>COUNTIF([1]销售管理销售索赔!P11:P1000,"失败")</f>
        <v>#VALUE!</v>
      </c>
      <c r="J5" s="318" t="e">
        <f>COUNTIF([1]销售管理销售索赔!P11:P1000,"未执行")</f>
        <v>#VALUE!</v>
      </c>
      <c r="K5" s="318" t="e">
        <f>COUNTIF([1]销售管理销售索赔!P11:P1000,"阻塞")</f>
        <v>#VALUE!</v>
      </c>
      <c r="L5" s="318" t="e">
        <f>COUNTIF([1]销售管理销售索赔!P11:P1000,"无效")</f>
        <v>#VALUE!</v>
      </c>
      <c r="M5" s="310" t="e">
        <f t="shared" si="1"/>
        <v>#VALUE!</v>
      </c>
      <c r="N5" s="311"/>
      <c r="O5" s="347"/>
      <c r="P5" s="347"/>
    </row>
    <row r="6" spans="1:16" ht="16.5">
      <c r="A6" s="304"/>
      <c r="B6" s="304"/>
      <c r="C6" s="304" t="s">
        <v>24</v>
      </c>
      <c r="D6" s="304" t="s">
        <v>21</v>
      </c>
      <c r="E6" s="318" t="e">
        <f t="shared" si="0"/>
        <v>#VALUE!</v>
      </c>
      <c r="F6" s="318" t="e">
        <f>COUNTIF([1]销售管理销售促销!G9:G998,"否")</f>
        <v>#VALUE!</v>
      </c>
      <c r="G6" s="318" t="e">
        <f>COUNTIF([1]销售管理销售促销!G9:G998,"是")</f>
        <v>#VALUE!</v>
      </c>
      <c r="H6" s="318" t="e">
        <f>COUNTIF([1]销售管理销售促销!P11:P1000,"通过")</f>
        <v>#VALUE!</v>
      </c>
      <c r="I6" s="318" t="e">
        <f>COUNTIF([1]销售管理销售促销!P11:P1000,"失败")</f>
        <v>#VALUE!</v>
      </c>
      <c r="J6" s="318" t="e">
        <f>COUNTIF([1]销售管理销售促销!P11:P1000,"未执行")</f>
        <v>#VALUE!</v>
      </c>
      <c r="K6" s="318" t="e">
        <f>COUNTIF([1]销售管理销售促销!P11:P1000,"阻塞")</f>
        <v>#VALUE!</v>
      </c>
      <c r="L6" s="318" t="e">
        <f>COUNTIF([1]销售管理销售促销!P11:P1000,"无效")</f>
        <v>#VALUE!</v>
      </c>
      <c r="M6" s="310" t="e">
        <f t="shared" si="1"/>
        <v>#VALUE!</v>
      </c>
      <c r="N6" s="311"/>
      <c r="O6" s="347"/>
      <c r="P6" s="347"/>
    </row>
    <row r="7" spans="1:16" ht="16.5">
      <c r="A7" s="304"/>
      <c r="B7" s="304"/>
      <c r="C7" s="304" t="s">
        <v>25</v>
      </c>
      <c r="D7" s="304" t="s">
        <v>21</v>
      </c>
      <c r="E7" s="318" t="e">
        <f t="shared" si="0"/>
        <v>#VALUE!</v>
      </c>
      <c r="F7" s="318" t="e">
        <f>COUNTIF([1]销售管理销售返利!G11:G1000,"否")</f>
        <v>#VALUE!</v>
      </c>
      <c r="G7" s="318" t="e">
        <f>COUNTIF([1]销售管理销售返利!G11:G1000,"是")</f>
        <v>#VALUE!</v>
      </c>
      <c r="H7" s="318" t="e">
        <f>COUNTIF([1]销售管理销售返利!P11:P1000,"通过")</f>
        <v>#VALUE!</v>
      </c>
      <c r="I7" s="318" t="e">
        <f>COUNTIF([1]销售管理销售返利!P11:P1000,"失败")</f>
        <v>#VALUE!</v>
      </c>
      <c r="J7" s="318" t="e">
        <f>COUNTIF([1]销售管理销售返利!P11:P1000,"未执行")</f>
        <v>#VALUE!</v>
      </c>
      <c r="K7" s="318" t="e">
        <f>COUNTIF([1]销售管理销售返利!P11:P1000,"阻塞")</f>
        <v>#VALUE!</v>
      </c>
      <c r="L7" s="318" t="e">
        <f>COUNTIF([1]销售管理销售返利!P11:P1000,"无效")</f>
        <v>#VALUE!</v>
      </c>
      <c r="M7" s="310" t="e">
        <f t="shared" si="1"/>
        <v>#VALUE!</v>
      </c>
      <c r="N7" s="311"/>
      <c r="O7" s="347"/>
      <c r="P7" s="347"/>
    </row>
    <row r="8" spans="1:16" ht="16.5">
      <c r="A8" s="304"/>
      <c r="B8" s="304"/>
      <c r="C8" s="304" t="s">
        <v>26</v>
      </c>
      <c r="D8" s="304" t="s">
        <v>21</v>
      </c>
      <c r="E8" s="318" t="e">
        <f t="shared" si="0"/>
        <v>#VALUE!</v>
      </c>
      <c r="F8" s="318" t="e">
        <f>COUNTIF([1]销售管理销售信用!G11:G1002,"否")</f>
        <v>#VALUE!</v>
      </c>
      <c r="G8" s="318" t="e">
        <f>COUNTIF([1]销售管理销售信用!G11:G1002,"是")</f>
        <v>#VALUE!</v>
      </c>
      <c r="H8" s="318" t="e">
        <f>COUNTIF([1]销售管理销售信用!P11:P1000,"通过")</f>
        <v>#VALUE!</v>
      </c>
      <c r="I8" s="318" t="e">
        <f>COUNTIF([1]销售管理销售信用!P11:P1000,"失败")</f>
        <v>#VALUE!</v>
      </c>
      <c r="J8" s="318" t="e">
        <f>COUNTIF([1]销售管理销售信用!P11:P1000,"未执行")</f>
        <v>#VALUE!</v>
      </c>
      <c r="K8" s="318" t="e">
        <f>COUNTIF([1]销售管理销售信用!P11:P1000,"阻塞")</f>
        <v>#VALUE!</v>
      </c>
      <c r="L8" s="318" t="e">
        <f>COUNTIF([1]销售管理销售信用!P11:P1000,"无效")</f>
        <v>#VALUE!</v>
      </c>
      <c r="M8" s="310" t="e">
        <f t="shared" si="1"/>
        <v>#VALUE!</v>
      </c>
      <c r="N8" s="311"/>
      <c r="O8" s="347"/>
      <c r="P8" s="347"/>
    </row>
    <row r="9" spans="1:16" ht="16.5">
      <c r="A9" s="304"/>
      <c r="B9" s="304"/>
      <c r="C9" s="304" t="s">
        <v>27</v>
      </c>
      <c r="D9" s="304" t="s">
        <v>17</v>
      </c>
      <c r="E9" s="318" t="e">
        <f t="shared" si="0"/>
        <v>#VALUE!</v>
      </c>
      <c r="F9" s="318" t="e">
        <f>COUNTIF([2]销售管理销售对账!G11:G1000,"否")</f>
        <v>#VALUE!</v>
      </c>
      <c r="G9" s="318" t="e">
        <f>COUNTIF([2]销售管理销售对账!G11:G1000,"是")</f>
        <v>#VALUE!</v>
      </c>
      <c r="H9" s="318" t="e">
        <f>COUNTIF([2]统计!P11:P1000,"通过")</f>
        <v>#VALUE!</v>
      </c>
      <c r="I9" s="318" t="e">
        <f>COUNTIF([2]销售管理销售对账!P11:P1000,"失败")</f>
        <v>#VALUE!</v>
      </c>
      <c r="J9" s="318" t="e">
        <f>COUNTIF([2]销售管理销售对账!P11:P1000,"未执行")</f>
        <v>#VALUE!</v>
      </c>
      <c r="K9" s="318" t="e">
        <f>COUNTIF([2]销售管理销售对账!P11:P1000,"阻塞")</f>
        <v>#VALUE!</v>
      </c>
      <c r="L9" s="318" t="e">
        <f>COUNTIF([2]销售管理销售对账!P11:P1000,"无效")</f>
        <v>#VALUE!</v>
      </c>
      <c r="M9" s="310" t="e">
        <f t="shared" si="1"/>
        <v>#VALUE!</v>
      </c>
      <c r="N9" s="311"/>
      <c r="O9" s="347"/>
      <c r="P9" s="347"/>
    </row>
    <row r="10" spans="1:16" ht="16.5">
      <c r="A10" s="304"/>
      <c r="B10" s="304"/>
      <c r="C10" s="305" t="s">
        <v>28</v>
      </c>
      <c r="D10" s="306" t="s">
        <v>21</v>
      </c>
      <c r="E10" s="318" t="e">
        <f t="shared" si="0"/>
        <v>#VALUE!</v>
      </c>
      <c r="F10" s="318" t="e">
        <f>COUNTIF([3]销售手工录入发票!G11:G1000,"否")</f>
        <v>#VALUE!</v>
      </c>
      <c r="G10" s="318" t="e">
        <f>COUNTIF([3]销售手工录入发票!G11:G1000,"是")</f>
        <v>#VALUE!</v>
      </c>
      <c r="H10" s="318" t="e">
        <f>COUNTIF([3]统计!P11:P1000,"通过")</f>
        <v>#VALUE!</v>
      </c>
      <c r="I10" s="318" t="e">
        <f>COUNTIF([3]销售手工录入发票!P11:P1000,"失败")</f>
        <v>#VALUE!</v>
      </c>
      <c r="J10" s="318" t="e">
        <f>COUNTIF([3]销售手工录入发票!P11:P1000,"未执行")</f>
        <v>#VALUE!</v>
      </c>
      <c r="K10" s="318" t="e">
        <f>COUNTIF([3]销售手工录入发票!P11:P1000,"阻塞")</f>
        <v>#VALUE!</v>
      </c>
      <c r="L10" s="318" t="e">
        <f>COUNTIF([3]销售手工录入发票!P11:P1000,"无效")</f>
        <v>#VALUE!</v>
      </c>
      <c r="M10" s="310"/>
      <c r="N10" s="311"/>
      <c r="O10" s="347"/>
      <c r="P10" s="347"/>
    </row>
    <row r="11" spans="1:16" ht="16.5">
      <c r="A11" s="304"/>
      <c r="B11" s="304"/>
      <c r="C11" s="305" t="s">
        <v>29</v>
      </c>
      <c r="D11" s="306" t="s">
        <v>21</v>
      </c>
      <c r="E11" s="318" t="e">
        <f t="shared" si="0"/>
        <v>#VALUE!</v>
      </c>
      <c r="F11" s="318" t="e">
        <f>COUNTIF([4]销售对账调整单!G11:G1000,"否")</f>
        <v>#VALUE!</v>
      </c>
      <c r="G11" s="318" t="e">
        <f>COUNTIF([4]销售对账调整单!G11:G1000,"是")</f>
        <v>#VALUE!</v>
      </c>
      <c r="H11" s="318" t="e">
        <f>COUNTIF([4]销售对账调整单!P11:P1000,"通过")</f>
        <v>#VALUE!</v>
      </c>
      <c r="I11" s="318" t="e">
        <f>COUNTIF([4]销售对账调整单!P11:P1000,"失败")</f>
        <v>#VALUE!</v>
      </c>
      <c r="J11" s="318" t="e">
        <f>COUNTIF([4]销售对账调整单!P11:P1000,"未执行")</f>
        <v>#VALUE!</v>
      </c>
      <c r="K11" s="318" t="e">
        <f>COUNTIF([4]销售对账调整单!P11:P1000,"阻塞")</f>
        <v>#VALUE!</v>
      </c>
      <c r="L11" s="318" t="e">
        <f>COUNTIF([4]销售对账调整单!P11:P1000,"无效")</f>
        <v>#VALUE!</v>
      </c>
      <c r="M11" s="310"/>
      <c r="N11" s="311"/>
      <c r="O11" s="347"/>
      <c r="P11" s="347"/>
    </row>
    <row r="12" spans="1:16" ht="16.5">
      <c r="A12" s="304"/>
      <c r="B12" s="304" t="s">
        <v>30</v>
      </c>
      <c r="C12" s="304" t="s">
        <v>31</v>
      </c>
      <c r="D12" s="304" t="s">
        <v>5469</v>
      </c>
      <c r="E12" s="318" t="e">
        <f t="shared" si="0"/>
        <v>#VALUE!</v>
      </c>
      <c r="F12" s="319" t="e">
        <f>COUNTIF([1]采购管理采购合同及清单!G11:G1002,"否")</f>
        <v>#VALUE!</v>
      </c>
      <c r="G12" s="319" t="e">
        <f>COUNTIF([1]采购管理采购合同及清单!G11:G1002,"是")</f>
        <v>#VALUE!</v>
      </c>
      <c r="H12" s="318" t="e">
        <f>COUNTIF([1]采购管理采购合同及清单!P11:P1000,"通过")</f>
        <v>#VALUE!</v>
      </c>
      <c r="I12" s="318" t="e">
        <f>COUNTIF([1]采购管理采购合同及清单!P11:P1000,"失败")</f>
        <v>#VALUE!</v>
      </c>
      <c r="J12" s="318" t="e">
        <f>COUNTIF([1]采购管理采购合同及清单!P11:P1000,"未执行")</f>
        <v>#VALUE!</v>
      </c>
      <c r="K12" s="318" t="e">
        <f>COUNTIF([1]采购管理采购合同及清单!P11:P1000,"阻塞")</f>
        <v>#VALUE!</v>
      </c>
      <c r="L12" s="318" t="e">
        <f>COUNTIF([1]采购管理采购合同及清单!P11:P1000,"无效")</f>
        <v>#VALUE!</v>
      </c>
      <c r="M12" s="310" t="e">
        <f t="shared" si="1"/>
        <v>#VALUE!</v>
      </c>
      <c r="N12" s="311"/>
      <c r="O12" s="347"/>
      <c r="P12" s="347"/>
    </row>
    <row r="13" spans="1:16" ht="16.5">
      <c r="A13" s="304"/>
      <c r="B13" s="304"/>
      <c r="C13" s="304" t="s">
        <v>33</v>
      </c>
      <c r="D13" s="304" t="s">
        <v>32</v>
      </c>
      <c r="E13" s="318" t="e">
        <f t="shared" si="0"/>
        <v>#VALUE!</v>
      </c>
      <c r="F13" s="318" t="e">
        <f>COUNTIF([1]采购管理采购计划!G11:G1000,"否")</f>
        <v>#VALUE!</v>
      </c>
      <c r="G13" s="318" t="e">
        <f>COUNTIF([1]采购管理采购计划!G11:G1000,"是")</f>
        <v>#VALUE!</v>
      </c>
      <c r="H13" s="318" t="e">
        <f>COUNTIF([1]采购管理采购计划!P11:P1000,"通过")</f>
        <v>#VALUE!</v>
      </c>
      <c r="I13" s="318" t="e">
        <f>COUNTIF([1]采购管理采购计划!P11:P1000,"失败")</f>
        <v>#VALUE!</v>
      </c>
      <c r="J13" s="318" t="e">
        <f>COUNTIF([1]采购管理采购计划!P11:P1000,"未执行")</f>
        <v>#VALUE!</v>
      </c>
      <c r="K13" s="318" t="e">
        <f>COUNTIF([1]采购管理采购计划!P11:P1000,"阻塞")</f>
        <v>#VALUE!</v>
      </c>
      <c r="L13" s="318" t="e">
        <f>COUNTIF([1]采购管理采购计划!P11:P1000,"无效")</f>
        <v>#VALUE!</v>
      </c>
      <c r="M13" s="310" t="e">
        <f t="shared" si="1"/>
        <v>#VALUE!</v>
      </c>
      <c r="N13" s="311"/>
      <c r="O13" s="347"/>
      <c r="P13" s="347"/>
    </row>
    <row r="14" spans="1:16" ht="16.5">
      <c r="A14" s="304"/>
      <c r="B14" s="304"/>
      <c r="C14" s="304" t="s">
        <v>34</v>
      </c>
      <c r="D14" s="304" t="s">
        <v>32</v>
      </c>
      <c r="E14" s="318" t="e">
        <f t="shared" si="0"/>
        <v>#VALUE!</v>
      </c>
      <c r="F14" s="318" t="e">
        <f>COUNTIF([1]采购管理采购订单!G11:G1000,"否")</f>
        <v>#VALUE!</v>
      </c>
      <c r="G14" s="318" t="e">
        <f>COUNTIF([1]采购管理采购订单!G11:G1000,"是")</f>
        <v>#VALUE!</v>
      </c>
      <c r="H14" s="318" t="e">
        <f>COUNTIF([1]采购管理采购订单!P11:P1000,"通过")</f>
        <v>#VALUE!</v>
      </c>
      <c r="I14" s="318" t="e">
        <f>COUNTIF([1]采购管理采购订单!P11:P1000,"失败")</f>
        <v>#VALUE!</v>
      </c>
      <c r="J14" s="318" t="e">
        <f>COUNTIF([1]采购管理采购订单!P11:P1000,"未执行")</f>
        <v>#VALUE!</v>
      </c>
      <c r="K14" s="318" t="e">
        <f>COUNTIF([1]采购管理采购订单!P11:P1000,"阻塞")</f>
        <v>#VALUE!</v>
      </c>
      <c r="L14" s="318" t="e">
        <f>COUNTIF([1]采购管理采购订单!P11:P1000,"无效")</f>
        <v>#VALUE!</v>
      </c>
      <c r="M14" s="310" t="e">
        <f t="shared" si="1"/>
        <v>#VALUE!</v>
      </c>
      <c r="N14" s="311"/>
      <c r="O14" s="347"/>
      <c r="P14" s="347"/>
    </row>
    <row r="15" spans="1:16" ht="16.5">
      <c r="A15" s="304"/>
      <c r="B15" s="304"/>
      <c r="C15" s="304" t="s">
        <v>35</v>
      </c>
      <c r="D15" s="304" t="s">
        <v>32</v>
      </c>
      <c r="E15" s="318">
        <f t="shared" si="0"/>
        <v>0</v>
      </c>
      <c r="F15" s="318">
        <v>0</v>
      </c>
      <c r="G15" s="318">
        <v>0</v>
      </c>
      <c r="H15" s="318" t="e">
        <f>COUNTIF([5]采购管理采购计划转订单!P11:P1000,"通过")</f>
        <v>#VALUE!</v>
      </c>
      <c r="I15" s="318" t="e">
        <f>COUNTIF([5]采购管理采购计划转订单!P11:P1000,"失败")</f>
        <v>#VALUE!</v>
      </c>
      <c r="J15" s="318" t="e">
        <f>COUNTIF([5]采购管理采购计划转订单!P11:P1000,"未执行")</f>
        <v>#VALUE!</v>
      </c>
      <c r="K15" s="318" t="e">
        <f>COUNTIF([5]采购管理采购计划转订单!P11:P1000,"阻塞")</f>
        <v>#VALUE!</v>
      </c>
      <c r="L15" s="318" t="e">
        <f>COUNTIF([5]采购管理采购计划转订单!P11:P1000,"无效")</f>
        <v>#VALUE!</v>
      </c>
      <c r="M15" s="310" t="e">
        <f t="shared" si="1"/>
        <v>#VALUE!</v>
      </c>
      <c r="N15" s="311"/>
      <c r="O15" s="347"/>
      <c r="P15" s="347"/>
    </row>
    <row r="16" spans="1:16" ht="16.5">
      <c r="A16" s="304"/>
      <c r="B16" s="304"/>
      <c r="C16" s="304" t="s">
        <v>36</v>
      </c>
      <c r="D16" s="304" t="s">
        <v>32</v>
      </c>
      <c r="E16" s="318" t="e">
        <f t="shared" si="0"/>
        <v>#VALUE!</v>
      </c>
      <c r="F16" s="318" t="e">
        <f>COUNTIF([1]采购管理采购退货!G11:G1000,"否")</f>
        <v>#VALUE!</v>
      </c>
      <c r="G16" s="318" t="e">
        <f>COUNTIF([1]采购管理采购退货!G11:G1000,"是")</f>
        <v>#VALUE!</v>
      </c>
      <c r="H16" s="318" t="e">
        <f>COUNTIF([1]采购管理采购退货!P11:P1000,"通过")</f>
        <v>#VALUE!</v>
      </c>
      <c r="I16" s="318" t="e">
        <f>COUNTIF([1]采购管理采购退货!P11:P1000,"失败")</f>
        <v>#VALUE!</v>
      </c>
      <c r="J16" s="318" t="e">
        <f>COUNTIF([1]采购管理采购退货!P11:P1000,"未执行")</f>
        <v>#VALUE!</v>
      </c>
      <c r="K16" s="318" t="e">
        <f>COUNTIF([1]采购管理采购退货!P11:P1000,"阻塞")</f>
        <v>#VALUE!</v>
      </c>
      <c r="L16" s="318" t="e">
        <f>COUNTIF([1]采购管理采购退货!P11:P1000,"无效")</f>
        <v>#VALUE!</v>
      </c>
      <c r="M16" s="310" t="e">
        <f t="shared" si="1"/>
        <v>#VALUE!</v>
      </c>
      <c r="N16" s="311"/>
      <c r="O16" s="347"/>
      <c r="P16" s="347"/>
    </row>
    <row r="17" spans="1:16" ht="16.5">
      <c r="A17" s="304"/>
      <c r="B17" s="304"/>
      <c r="C17" s="304" t="s">
        <v>37</v>
      </c>
      <c r="D17" s="304" t="s">
        <v>17</v>
      </c>
      <c r="E17" s="318" t="e">
        <f t="shared" si="0"/>
        <v>#VALUE!</v>
      </c>
      <c r="F17" s="318" t="e">
        <f>COUNTIF([1]采购管理采购索赔!G11:G1000,"否")</f>
        <v>#VALUE!</v>
      </c>
      <c r="G17" s="318" t="e">
        <f>COUNTIF([1]采购管理采购索赔!G11:G1000,"是")</f>
        <v>#VALUE!</v>
      </c>
      <c r="H17" s="318" t="e">
        <f>COUNTIF([1]采购管理采购索赔!P11:P1000,"通过")</f>
        <v>#VALUE!</v>
      </c>
      <c r="I17" s="318" t="e">
        <f>COUNTIF([1]采购管理采购索赔!P11:P1000,"失败")</f>
        <v>#VALUE!</v>
      </c>
      <c r="J17" s="318" t="e">
        <f>COUNTIF([1]采购管理采购索赔!P11:P1000,"未执行")</f>
        <v>#VALUE!</v>
      </c>
      <c r="K17" s="318" t="e">
        <f>COUNTIF([1]采购管理采购索赔!P11:P1000,"阻塞")</f>
        <v>#VALUE!</v>
      </c>
      <c r="L17" s="318" t="e">
        <f>COUNTIF([1]采购管理采购索赔!P11:P1000,"无效")</f>
        <v>#VALUE!</v>
      </c>
      <c r="M17" s="310" t="e">
        <f t="shared" si="1"/>
        <v>#VALUE!</v>
      </c>
      <c r="N17" s="311"/>
      <c r="O17" s="347"/>
      <c r="P17" s="347"/>
    </row>
    <row r="18" spans="1:16" ht="16.5">
      <c r="A18" s="304"/>
      <c r="B18" s="304"/>
      <c r="C18" s="304" t="s">
        <v>38</v>
      </c>
      <c r="D18" s="304" t="s">
        <v>39</v>
      </c>
      <c r="E18" s="318" t="e">
        <f t="shared" si="0"/>
        <v>#VALUE!</v>
      </c>
      <c r="F18" s="318" t="e">
        <f>COUNTIF([1]采购管理采购返利!G11:G1000,"否")</f>
        <v>#VALUE!</v>
      </c>
      <c r="G18" s="318" t="e">
        <f>COUNTIF([1]采购管理采购返利!G11:G1000,"是")</f>
        <v>#VALUE!</v>
      </c>
      <c r="H18" s="318" t="e">
        <f>COUNTIF([1]采购管理采购促销!P11:P1000,"通过")</f>
        <v>#VALUE!</v>
      </c>
      <c r="I18" s="318" t="e">
        <f>COUNTIF([1]采购管理采购促销!P11:P1000,"失败")</f>
        <v>#VALUE!</v>
      </c>
      <c r="J18" s="318" t="e">
        <f>COUNTIF([1]采购管理采购促销!P11:P1000,"未执行")</f>
        <v>#VALUE!</v>
      </c>
      <c r="K18" s="318" t="e">
        <f>COUNTIF([1]采购管理采购促销!P11:P1000,"阻塞")</f>
        <v>#VALUE!</v>
      </c>
      <c r="L18" s="318" t="e">
        <f>COUNTIF([1]采购管理采购促销!P11:P1000,"无效")</f>
        <v>#VALUE!</v>
      </c>
      <c r="M18" s="310" t="e">
        <f t="shared" si="1"/>
        <v>#VALUE!</v>
      </c>
      <c r="N18" s="311"/>
      <c r="O18" s="347"/>
      <c r="P18" s="347"/>
    </row>
    <row r="19" spans="1:16" ht="16.5">
      <c r="A19" s="304"/>
      <c r="B19" s="304"/>
      <c r="C19" s="304" t="s">
        <v>40</v>
      </c>
      <c r="D19" s="304" t="s">
        <v>39</v>
      </c>
      <c r="E19" s="318" t="e">
        <f t="shared" si="0"/>
        <v>#VALUE!</v>
      </c>
      <c r="F19" s="318" t="e">
        <f>COUNTIF([1]采购管理采购促销!G11:G1000,"否")</f>
        <v>#VALUE!</v>
      </c>
      <c r="G19" s="318" t="e">
        <f>COUNTIF([1]采购管理采购促销!G11:G1000,"是")</f>
        <v>#VALUE!</v>
      </c>
      <c r="H19" s="318" t="e">
        <f>COUNTIF([1]采购管理采购返利!P11:P1000,"通过")</f>
        <v>#VALUE!</v>
      </c>
      <c r="I19" s="318" t="e">
        <f>COUNTIF([1]采购管理采购返利!P11:P1000,"失败")</f>
        <v>#VALUE!</v>
      </c>
      <c r="J19" s="318" t="e">
        <f>COUNTIF([1]采购管理采购返利!P11:P1000,"未执行")</f>
        <v>#VALUE!</v>
      </c>
      <c r="K19" s="318" t="e">
        <f>COUNTIF([1]采购管理采购返利!P11:P1000,"阻塞")</f>
        <v>#VALUE!</v>
      </c>
      <c r="L19" s="318" t="e">
        <f>COUNTIF([1]采购管理采购返利!P11:P1000,"无效")</f>
        <v>#VALUE!</v>
      </c>
      <c r="M19" s="310" t="e">
        <f t="shared" si="1"/>
        <v>#VALUE!</v>
      </c>
      <c r="N19" s="311"/>
      <c r="O19" s="347"/>
      <c r="P19" s="347"/>
    </row>
    <row r="20" spans="1:16" ht="16.5">
      <c r="A20" s="304"/>
      <c r="B20" s="304"/>
      <c r="C20" s="304" t="s">
        <v>41</v>
      </c>
      <c r="D20" s="304" t="s">
        <v>17</v>
      </c>
      <c r="E20" s="318" t="e">
        <f t="shared" si="0"/>
        <v>#VALUE!</v>
      </c>
      <c r="F20" s="318" t="e">
        <f>COUNTIF([1]采购手工录入发票!G11:G1000,"否")</f>
        <v>#VALUE!</v>
      </c>
      <c r="G20" s="318" t="e">
        <f>COUNTIF([1]采购手工录入发票!G11:G1000,"是")</f>
        <v>#VALUE!</v>
      </c>
      <c r="H20" s="318" t="e">
        <f>COUNTIF([6]采购管理采购对账!P11:P1000,"通过")</f>
        <v>#VALUE!</v>
      </c>
      <c r="I20" s="318" t="e">
        <f>COUNTIF([6]采购管理采购对账!P11:P1000,"失败")</f>
        <v>#VALUE!</v>
      </c>
      <c r="J20" s="318" t="e">
        <f>COUNTIF([6]采购管理采购对账!P11:P1000,"未执行")</f>
        <v>#VALUE!</v>
      </c>
      <c r="K20" s="318" t="e">
        <f>COUNTIF([6]采购管理采购对账!P11:P1000,"阻塞")</f>
        <v>#VALUE!</v>
      </c>
      <c r="L20" s="318" t="e">
        <f>COUNTIF([6]采购管理采购对账!P11:P1000,"无效")</f>
        <v>#VALUE!</v>
      </c>
      <c r="M20" s="310" t="e">
        <f t="shared" si="1"/>
        <v>#VALUE!</v>
      </c>
      <c r="N20" s="311"/>
      <c r="O20" s="347"/>
      <c r="P20" s="347"/>
    </row>
    <row r="21" spans="1:16" ht="16.5">
      <c r="A21" s="304"/>
      <c r="B21" s="304"/>
      <c r="C21" s="304" t="s">
        <v>42</v>
      </c>
      <c r="D21" s="304" t="s">
        <v>17</v>
      </c>
      <c r="E21" s="318">
        <f t="shared" si="0"/>
        <v>0</v>
      </c>
      <c r="F21" s="318">
        <v>0</v>
      </c>
      <c r="G21" s="318">
        <v>0</v>
      </c>
      <c r="H21" s="318" t="e">
        <f>COUNTIF([7]import_template!P11:P1000,"通过")</f>
        <v>#VALUE!</v>
      </c>
      <c r="I21" s="318" t="e">
        <f>COUNTIF([7]销售索赔转采购索赔!P11:P1000,"失败")</f>
        <v>#VALUE!</v>
      </c>
      <c r="J21" s="318" t="e">
        <f>COUNTIF([7]销售索赔转采购索赔!P11:P1000,"未执行")</f>
        <v>#VALUE!</v>
      </c>
      <c r="K21" s="318" t="e">
        <f>COUNTIF([7]销售索赔转采购索赔!P11:P1000,"阻塞")</f>
        <v>#VALUE!</v>
      </c>
      <c r="L21" s="318" t="e">
        <f>COUNTIF([7]销售索赔转采购索赔!P11:P1000,"无效")</f>
        <v>#VALUE!</v>
      </c>
      <c r="M21" s="310" t="e">
        <f t="shared" si="1"/>
        <v>#VALUE!</v>
      </c>
      <c r="N21" s="311"/>
      <c r="O21" s="347"/>
      <c r="P21" s="347"/>
    </row>
    <row r="22" spans="1:16" ht="16.5">
      <c r="A22" s="304"/>
      <c r="B22" s="304"/>
      <c r="C22" s="304" t="s">
        <v>43</v>
      </c>
      <c r="D22" s="304" t="s">
        <v>39</v>
      </c>
      <c r="E22" s="318" t="e">
        <f t="shared" si="0"/>
        <v>#VALUE!</v>
      </c>
      <c r="F22" s="318" t="e">
        <f>COUNTIF([1]采购手工录入发票!E11:E1000,"否")</f>
        <v>#VALUE!</v>
      </c>
      <c r="G22" s="318" t="e">
        <f>COUNTIF([1]采购手工录入发票!E11:E1000,"是")</f>
        <v>#VALUE!</v>
      </c>
      <c r="H22" s="318" t="e">
        <f>COUNTIF([1]采购手工录入发票!P11:P1000,"通过")</f>
        <v>#VALUE!</v>
      </c>
      <c r="I22" s="318" t="e">
        <f>COUNTIF([1]采购手工录入发票!P11:P1000,"失败")</f>
        <v>#VALUE!</v>
      </c>
      <c r="J22" s="318" t="e">
        <f>COUNTIF([1]采购手工录入发票!P11:P1000,"未执行")</f>
        <v>#VALUE!</v>
      </c>
      <c r="K22" s="318" t="e">
        <f>COUNTIF([1]采购手工录入发票!P11:P1000,"阻塞")</f>
        <v>#VALUE!</v>
      </c>
      <c r="L22" s="318" t="e">
        <f>COUNTIF([1]采购手工录入发票!P11:P1000,"无效")</f>
        <v>#VALUE!</v>
      </c>
      <c r="M22" s="310" t="e">
        <f t="shared" si="1"/>
        <v>#VALUE!</v>
      </c>
      <c r="N22" s="311"/>
      <c r="O22" s="347"/>
      <c r="P22" s="347"/>
    </row>
    <row r="23" spans="1:16" ht="16.5">
      <c r="A23" s="304"/>
      <c r="B23" s="304"/>
      <c r="C23" s="306" t="s">
        <v>44</v>
      </c>
      <c r="D23" s="306" t="s">
        <v>39</v>
      </c>
      <c r="E23" s="318" t="e">
        <f t="shared" si="0"/>
        <v>#VALUE!</v>
      </c>
      <c r="F23" s="318" t="e">
        <f>COUNTIF([1]采购对账调整单!G11:G1000,"否")</f>
        <v>#VALUE!</v>
      </c>
      <c r="G23" s="318" t="e">
        <f>COUNTIF([1]采购对账调整单!G11:G1000,"是")</f>
        <v>#VALUE!</v>
      </c>
      <c r="H23" s="318" t="e">
        <f>COUNTIF([1]采购对账调整单!P11:P1000,"通过")</f>
        <v>#VALUE!</v>
      </c>
      <c r="I23" s="318" t="e">
        <f>COUNTIF([1]采购对账调整单!P11:P1000,"失败")</f>
        <v>#VALUE!</v>
      </c>
      <c r="J23" s="318" t="e">
        <f>COUNTIF([1]采购对账调整单!P11:P1000,"未执行")</f>
        <v>#VALUE!</v>
      </c>
      <c r="K23" s="318" t="e">
        <f>COUNTIF([1]采购对账调整单!P11:P1000,"阻塞")</f>
        <v>#VALUE!</v>
      </c>
      <c r="L23" s="318" t="e">
        <f>COUNTIF([1]采购对账调整单!P11:P1000,"无效")</f>
        <v>#VALUE!</v>
      </c>
      <c r="M23" s="310"/>
      <c r="N23" s="311"/>
      <c r="O23" s="347"/>
      <c r="P23" s="347"/>
    </row>
    <row r="24" spans="1:16" ht="16.5">
      <c r="A24" s="304"/>
      <c r="B24" s="304" t="s">
        <v>45</v>
      </c>
      <c r="C24" s="304" t="s">
        <v>46</v>
      </c>
      <c r="D24" s="304" t="s">
        <v>39</v>
      </c>
      <c r="E24" s="318" t="e">
        <f t="shared" si="0"/>
        <v>#VALUE!</v>
      </c>
      <c r="F24" s="318" t="e">
        <f>COUNTIF([1]仓库收货通知单!G11:G1000,"否")</f>
        <v>#VALUE!</v>
      </c>
      <c r="G24" s="318" t="e">
        <f>COUNTIF([1]仓库收货通知单!G11:G1000,"是")</f>
        <v>#VALUE!</v>
      </c>
      <c r="H24" s="318" t="e">
        <f>COUNTIF([1]仓库收货通知单!P11:P1000,"通过")</f>
        <v>#VALUE!</v>
      </c>
      <c r="I24" s="318" t="e">
        <f>COUNTIF([1]仓库收货通知单!P11:P1000,"失败")</f>
        <v>#VALUE!</v>
      </c>
      <c r="J24" s="318" t="e">
        <f>COUNTIF([1]仓库收货通知单!P11:P1000,"未执行")</f>
        <v>#VALUE!</v>
      </c>
      <c r="K24" s="318" t="e">
        <f>COUNTIF([1]仓库收货通知单!P11:P1000,"阻塞")</f>
        <v>#VALUE!</v>
      </c>
      <c r="L24" s="318" t="e">
        <f>COUNTIF([1]仓库收货通知单!P11:P1000,"无效")</f>
        <v>#VALUE!</v>
      </c>
      <c r="M24" s="310" t="e">
        <f t="shared" si="1"/>
        <v>#VALUE!</v>
      </c>
      <c r="N24" s="311"/>
      <c r="O24" s="347"/>
      <c r="P24" s="347"/>
    </row>
    <row r="25" spans="1:16" ht="16.5">
      <c r="A25" s="304"/>
      <c r="B25" s="304"/>
      <c r="C25" s="304" t="s">
        <v>47</v>
      </c>
      <c r="D25" s="304" t="s">
        <v>39</v>
      </c>
      <c r="E25" s="318" t="e">
        <f t="shared" si="0"/>
        <v>#VALUE!</v>
      </c>
      <c r="F25" s="318" t="e">
        <f>COUNTIF([1]仓库管理入库单!G11:G1000,"否")</f>
        <v>#VALUE!</v>
      </c>
      <c r="G25" s="318" t="e">
        <f>COUNTIF([1]仓库管理入库单!G11:G1000,"是")</f>
        <v>#VALUE!</v>
      </c>
      <c r="H25" s="318" t="e">
        <f>COUNTIF([1]仓库发货通知单!P11:P1000,"通过")</f>
        <v>#VALUE!</v>
      </c>
      <c r="I25" s="318" t="e">
        <f>COUNTIF([1]仓库发货通知单!P11:P1000,"失败")</f>
        <v>#VALUE!</v>
      </c>
      <c r="J25" s="318" t="e">
        <f>COUNTIF([1]仓库发货通知单!P11:P1000,"未执行")</f>
        <v>#VALUE!</v>
      </c>
      <c r="K25" s="318" t="e">
        <f>COUNTIF([1]仓库发货通知单!P11:P1000,"阻塞")</f>
        <v>#VALUE!</v>
      </c>
      <c r="L25" s="318" t="e">
        <f>COUNTIF([1]仓库发货通知单!P11:P1000,"无效")</f>
        <v>#VALUE!</v>
      </c>
      <c r="M25" s="310" t="e">
        <f t="shared" si="1"/>
        <v>#VALUE!</v>
      </c>
      <c r="N25" s="311"/>
      <c r="O25" s="347"/>
      <c r="P25" s="347"/>
    </row>
    <row r="26" spans="1:16" ht="16.5">
      <c r="A26" s="304"/>
      <c r="B26" s="304"/>
      <c r="C26" s="304" t="s">
        <v>48</v>
      </c>
      <c r="D26" s="304" t="s">
        <v>39</v>
      </c>
      <c r="E26" s="318" t="e">
        <f t="shared" si="0"/>
        <v>#VALUE!</v>
      </c>
      <c r="F26" s="318" t="e">
        <f>COUNTIF([1]仓库发货通知单!G11:G1000,"否")</f>
        <v>#VALUE!</v>
      </c>
      <c r="G26" s="318" t="e">
        <f>COUNTIF([1]仓库发货通知单!G11:G1000,"是")</f>
        <v>#VALUE!</v>
      </c>
      <c r="H26" s="318" t="e">
        <f>COUNTIF([8]仓库入库单!P11:P1000,"通过")</f>
        <v>#VALUE!</v>
      </c>
      <c r="I26" s="318" t="e">
        <f>COUNTIF([8]仓库入库单!P11:P1000,"失败")</f>
        <v>#VALUE!</v>
      </c>
      <c r="J26" s="318" t="e">
        <f>COUNTIF([8]仓库入库单!P11:P1000,"未执行")</f>
        <v>#VALUE!</v>
      </c>
      <c r="K26" s="318" t="e">
        <f>COUNTIF([8]仓库入库单!P11:P1000,"阻塞")</f>
        <v>#VALUE!</v>
      </c>
      <c r="L26" s="318" t="e">
        <f>COUNTIF([8]仓库入库单!P11:P1000,"无效")</f>
        <v>#VALUE!</v>
      </c>
      <c r="M26" s="310" t="e">
        <f t="shared" si="1"/>
        <v>#VALUE!</v>
      </c>
      <c r="N26" s="311"/>
      <c r="O26" s="347"/>
      <c r="P26" s="347"/>
    </row>
    <row r="27" spans="1:16" ht="16.5">
      <c r="A27" s="304"/>
      <c r="B27" s="304"/>
      <c r="C27" s="304" t="s">
        <v>49</v>
      </c>
      <c r="D27" s="304" t="s">
        <v>39</v>
      </c>
      <c r="E27" s="318" t="e">
        <f t="shared" si="0"/>
        <v>#VALUE!</v>
      </c>
      <c r="F27" s="318" t="e">
        <f>COUNTIF([1]仓库出库单!G11:G1000,"否")</f>
        <v>#VALUE!</v>
      </c>
      <c r="G27" s="318" t="e">
        <f>COUNTIF([1]仓库出库单!G11:G1000,"是")</f>
        <v>#VALUE!</v>
      </c>
      <c r="H27" s="318" t="e">
        <f>COUNTIF([1]仓库出库单!P11:P1000,"通过")</f>
        <v>#VALUE!</v>
      </c>
      <c r="I27" s="318" t="e">
        <f>COUNTIF([1]仓库出库单!P11:P1000,"失败")</f>
        <v>#VALUE!</v>
      </c>
      <c r="J27" s="318" t="e">
        <f>COUNTIF([1]仓库出库单!P11:P1000,"未执行")</f>
        <v>#VALUE!</v>
      </c>
      <c r="K27" s="318" t="e">
        <f>COUNTIF([1]仓库出库单!P11:P1000,"阻塞")</f>
        <v>#VALUE!</v>
      </c>
      <c r="L27" s="318" t="e">
        <f>COUNTIF([1]仓库出库单!P11:P1000,"无效")</f>
        <v>#VALUE!</v>
      </c>
      <c r="M27" s="310" t="e">
        <f t="shared" si="1"/>
        <v>#VALUE!</v>
      </c>
      <c r="N27" s="311"/>
      <c r="O27" s="347"/>
      <c r="P27" s="347"/>
    </row>
    <row r="28" spans="1:16" ht="16.5">
      <c r="A28" s="304"/>
      <c r="B28" s="304"/>
      <c r="C28" s="304" t="s">
        <v>50</v>
      </c>
      <c r="D28" s="304" t="s">
        <v>32</v>
      </c>
      <c r="E28" s="318" t="e">
        <f t="shared" si="0"/>
        <v>#VALUE!</v>
      </c>
      <c r="F28" s="318" t="e">
        <f>COUNTIF([1]仓库管理调拨单!G11:G1000,"否")</f>
        <v>#VALUE!</v>
      </c>
      <c r="G28" s="318" t="e">
        <f>COUNTIF([1]仓库管理调拨单!G11:G1000,"是")</f>
        <v>#VALUE!</v>
      </c>
      <c r="H28" s="318" t="e">
        <f>COUNTIF([9]仓库调拨单管理!P11:P1000,"通过")</f>
        <v>#VALUE!</v>
      </c>
      <c r="I28" s="318" t="e">
        <f>COUNTIF([9]仓库调拨单管理!P11:P1000,"失败")</f>
        <v>#VALUE!</v>
      </c>
      <c r="J28" s="318" t="e">
        <f>COUNTIF([9]仓库调拨单管理!P11:P1000,"未执行")</f>
        <v>#VALUE!</v>
      </c>
      <c r="K28" s="318" t="e">
        <f>COUNTIF([9]仓库调拨单管理!P11:P1000,"阻塞")</f>
        <v>#VALUE!</v>
      </c>
      <c r="L28" s="318" t="e">
        <f>COUNTIF([9]仓库调拨单管理!P11:P1000,"无效")</f>
        <v>#VALUE!</v>
      </c>
      <c r="M28" s="310" t="e">
        <f t="shared" si="1"/>
        <v>#VALUE!</v>
      </c>
      <c r="N28" s="311"/>
      <c r="O28" s="347"/>
      <c r="P28" s="347"/>
    </row>
    <row r="29" spans="1:16" ht="16.5">
      <c r="A29" s="304"/>
      <c r="B29" s="304"/>
      <c r="C29" s="304" t="s">
        <v>51</v>
      </c>
      <c r="D29" s="304" t="s">
        <v>32</v>
      </c>
      <c r="E29" s="318" t="e">
        <f t="shared" si="0"/>
        <v>#VALUE!</v>
      </c>
      <c r="F29" s="318" t="e">
        <f>COUNTIF([1]仓库包装工单管理!G11:G1000,"否")</f>
        <v>#VALUE!</v>
      </c>
      <c r="G29" s="318" t="e">
        <f>COUNTIF([1]仓库包装工单管理!G11:G1000,"是")</f>
        <v>#VALUE!</v>
      </c>
      <c r="H29" s="318" t="e">
        <f>COUNTIF([1]仓库包装工单管理!P11:P1000,"通过")</f>
        <v>#VALUE!</v>
      </c>
      <c r="I29" s="318" t="e">
        <f>COUNTIF([1]仓库包装工单管理!P11:P1000,"失败")</f>
        <v>#VALUE!</v>
      </c>
      <c r="J29" s="318" t="e">
        <f>COUNTIF([1]仓库包装工单管理!P11:P1000,"未执行")</f>
        <v>#VALUE!</v>
      </c>
      <c r="K29" s="318" t="e">
        <f>COUNTIF([1]仓库包装工单管理!P11:P1000,"阻塞")</f>
        <v>#VALUE!</v>
      </c>
      <c r="L29" s="318" t="e">
        <f>COUNTIF([1]仓库包装工单管理!P11:P1000,"无效")</f>
        <v>#VALUE!</v>
      </c>
      <c r="M29" s="310" t="e">
        <f t="shared" si="1"/>
        <v>#VALUE!</v>
      </c>
      <c r="N29" s="311"/>
      <c r="O29" s="347"/>
      <c r="P29" s="347"/>
    </row>
    <row r="30" spans="1:16" ht="16.5">
      <c r="A30" s="304"/>
      <c r="B30" s="304"/>
      <c r="C30" s="304" t="s">
        <v>52</v>
      </c>
      <c r="D30" s="304" t="s">
        <v>32</v>
      </c>
      <c r="E30" s="318" t="e">
        <f t="shared" si="0"/>
        <v>#VALUE!</v>
      </c>
      <c r="F30" s="318" t="e">
        <f>COUNTIF([1]仓库管理物料盘点查询!G11:G1000,"否")</f>
        <v>#VALUE!</v>
      </c>
      <c r="G30" s="318" t="e">
        <f>COUNTIF([1]仓库管理物料盘点查询!G11:G1000,"是")</f>
        <v>#VALUE!</v>
      </c>
      <c r="H30" s="318" t="e">
        <f>COUNTIF([1]仓库管理物料盘点查询!P11:P1000,"通过")</f>
        <v>#VALUE!</v>
      </c>
      <c r="I30" s="318" t="e">
        <f>COUNTIF([1]仓库管理物料盘点查询!P11:P1000,"失败")</f>
        <v>#VALUE!</v>
      </c>
      <c r="J30" s="318" t="e">
        <f>COUNTIF([1]仓库管理物料盘点查询!P11:P1000,"未执行")</f>
        <v>#VALUE!</v>
      </c>
      <c r="K30" s="318" t="e">
        <f>COUNTIF([1]仓库管理物料盘点查询!P11:P1000,"阻塞")</f>
        <v>#VALUE!</v>
      </c>
      <c r="L30" s="318" t="e">
        <f>COUNTIF([1]仓库管理物料盘点查询!P11:P1000,"无效")</f>
        <v>#VALUE!</v>
      </c>
      <c r="M30" s="310" t="e">
        <f t="shared" si="1"/>
        <v>#VALUE!</v>
      </c>
      <c r="N30" s="311"/>
      <c r="O30" s="347"/>
      <c r="P30" s="347"/>
    </row>
    <row r="31" spans="1:16" ht="16.5">
      <c r="A31" s="304"/>
      <c r="B31" s="304"/>
      <c r="C31" s="304" t="s">
        <v>53</v>
      </c>
      <c r="D31" s="304" t="s">
        <v>39</v>
      </c>
      <c r="E31" s="318" t="e">
        <f t="shared" si="0"/>
        <v>#VALUE!</v>
      </c>
      <c r="F31" s="318" t="e">
        <f>COUNTIF([1]仓库其他入库单申请单!G11:G1000,"否")</f>
        <v>#VALUE!</v>
      </c>
      <c r="G31" s="318" t="e">
        <f>COUNTIF([1]仓库其他入库单申请单!G11:G1000,"是")</f>
        <v>#VALUE!</v>
      </c>
      <c r="H31" s="318" t="e">
        <f>COUNTIF([1]仓库其他入库单申请单!P11:P1000,"通过")</f>
        <v>#VALUE!</v>
      </c>
      <c r="I31" s="318" t="e">
        <f>COUNTIF([1]仓库其他入库单申请单!P11:P1000,"失败")</f>
        <v>#VALUE!</v>
      </c>
      <c r="J31" s="318" t="e">
        <f>COUNTIF([1]仓库其他入库单申请单!P11:P1000,"未执行")</f>
        <v>#VALUE!</v>
      </c>
      <c r="K31" s="318" t="e">
        <f>COUNTIF([1]仓库其他入库单申请单!P11:P1000,"阻塞")</f>
        <v>#VALUE!</v>
      </c>
      <c r="L31" s="318" t="e">
        <f>COUNTIF([1]仓库其他入库单申请单!P11:P1000,"无效")</f>
        <v>#VALUE!</v>
      </c>
      <c r="M31" s="310" t="e">
        <f t="shared" si="1"/>
        <v>#VALUE!</v>
      </c>
      <c r="N31" s="311"/>
      <c r="O31" s="347"/>
      <c r="P31" s="347"/>
    </row>
    <row r="32" spans="1:16" ht="16.5">
      <c r="A32" s="304"/>
      <c r="B32" s="304"/>
      <c r="C32" s="304" t="s">
        <v>54</v>
      </c>
      <c r="D32" s="304" t="s">
        <v>39</v>
      </c>
      <c r="E32" s="318" t="e">
        <f t="shared" si="0"/>
        <v>#VALUE!</v>
      </c>
      <c r="F32" s="318" t="e">
        <f>COUNTIF([1]仓库其他出库单申请单!G11:G1000,"否")</f>
        <v>#VALUE!</v>
      </c>
      <c r="G32" s="318" t="e">
        <f>COUNTIF([1]仓库其他出库单申请单!G11:G1000,"是")</f>
        <v>#VALUE!</v>
      </c>
      <c r="H32" s="318" t="e">
        <f>COUNTIF([1]仓库其他出库单申请单!P11:P1000,"通过")</f>
        <v>#VALUE!</v>
      </c>
      <c r="I32" s="318" t="e">
        <f>COUNTIF([1]仓库其他出库单申请单!P11:P1000,"失败")</f>
        <v>#VALUE!</v>
      </c>
      <c r="J32" s="318" t="e">
        <f>COUNTIF([1]仓库其他出库单申请单!P11:P1000,"未执行")</f>
        <v>#VALUE!</v>
      </c>
      <c r="K32" s="318" t="e">
        <f>COUNTIF([1]仓库其他出库单申请单!P11:P1000,"阻塞")</f>
        <v>#VALUE!</v>
      </c>
      <c r="L32" s="318" t="e">
        <f>COUNTIF([1]仓库其他出库单申请单!P11:P1000,"无效")</f>
        <v>#VALUE!</v>
      </c>
      <c r="M32" s="310" t="e">
        <f t="shared" si="1"/>
        <v>#VALUE!</v>
      </c>
      <c r="N32" s="311"/>
      <c r="O32" s="347"/>
      <c r="P32" s="347"/>
    </row>
    <row r="33" spans="1:16" ht="16.5">
      <c r="A33" s="304"/>
      <c r="B33" s="304"/>
      <c r="C33" s="304" t="s">
        <v>55</v>
      </c>
      <c r="D33" s="304" t="s">
        <v>17</v>
      </c>
      <c r="E33" s="318" t="e">
        <f t="shared" si="0"/>
        <v>#VALUE!</v>
      </c>
      <c r="F33" s="318" t="e">
        <f>COUNTIF([1]销售索赔旧件库存管理!G11:G1000,"否")</f>
        <v>#VALUE!</v>
      </c>
      <c r="G33" s="318" t="e">
        <f>COUNTIF([1]销售索赔旧件库存管理!G11:G1000,"是")</f>
        <v>#VALUE!</v>
      </c>
      <c r="H33" s="318" t="e">
        <f>COUNTIF([1]销售索赔旧件库存管理!P11:P1000,"通过")</f>
        <v>#VALUE!</v>
      </c>
      <c r="I33" s="318" t="e">
        <f>COUNTIF([1]销售索赔旧件库存管理!P11:P1000,"失败")</f>
        <v>#VALUE!</v>
      </c>
      <c r="J33" s="318" t="e">
        <f>COUNTIF([1]销售索赔旧件库存管理!P11:P1000,"未执行")</f>
        <v>#VALUE!</v>
      </c>
      <c r="K33" s="318" t="e">
        <f>COUNTIF([1]销售索赔旧件库存管理!P11:P1000,"阻塞")</f>
        <v>#VALUE!</v>
      </c>
      <c r="L33" s="318" t="e">
        <f>COUNTIF([1]销售索赔旧件库存管理!P11:P1000,"无效")</f>
        <v>#VALUE!</v>
      </c>
      <c r="M33" s="310" t="e">
        <f t="shared" si="1"/>
        <v>#VALUE!</v>
      </c>
      <c r="N33" s="311"/>
      <c r="O33" s="347"/>
      <c r="P33" s="347"/>
    </row>
    <row r="34" spans="1:16" ht="16.5">
      <c r="A34" s="304"/>
      <c r="B34" s="304" t="s">
        <v>56</v>
      </c>
      <c r="C34" s="309" t="s">
        <v>57</v>
      </c>
      <c r="D34" s="309"/>
      <c r="E34" s="318" t="e">
        <f t="shared" si="0"/>
        <v>#VALUE!</v>
      </c>
      <c r="F34" s="320" t="e">
        <f>COUNTIF([1]财务管理业务凭证模板!G11:G1000,"否")</f>
        <v>#VALUE!</v>
      </c>
      <c r="G34" s="320" t="e">
        <f>COUNTIF([1]财务管理业务凭证模板!G11:G1000,"是")</f>
        <v>#VALUE!</v>
      </c>
      <c r="H34" s="320" t="e">
        <f>COUNTIF([1]财务管理业务凭证模板!P11:P1000,"通过")</f>
        <v>#VALUE!</v>
      </c>
      <c r="I34" s="320" t="e">
        <f>COUNTIF([1]财务管理业务凭证模板!P11:P1000,"失败")</f>
        <v>#VALUE!</v>
      </c>
      <c r="J34" s="320" t="e">
        <f>COUNTIF([1]财务管理业务凭证模板!P11:P1000,"未执行")</f>
        <v>#VALUE!</v>
      </c>
      <c r="K34" s="320" t="e">
        <f>COUNTIF([1]财务管理业务凭证模板!P11:P1000,"阻塞")</f>
        <v>#VALUE!</v>
      </c>
      <c r="L34" s="320" t="e">
        <f>COUNTIF([1]财务管理业务凭证模板!P11:P1000,"无效")</f>
        <v>#VALUE!</v>
      </c>
      <c r="M34" s="310" t="e">
        <f t="shared" si="1"/>
        <v>#VALUE!</v>
      </c>
      <c r="N34" s="311"/>
      <c r="O34" s="347"/>
      <c r="P34" s="347"/>
    </row>
    <row r="35" spans="1:16" ht="16.5">
      <c r="A35" s="304"/>
      <c r="B35" s="304"/>
      <c r="C35" s="304" t="s">
        <v>58</v>
      </c>
      <c r="D35" s="304" t="s">
        <v>39</v>
      </c>
      <c r="E35" s="318" t="e">
        <f t="shared" si="0"/>
        <v>#VALUE!</v>
      </c>
      <c r="F35" s="318" t="e">
        <f>COUNTIF([1]财务管理收款单!G11:G1000,"否")</f>
        <v>#VALUE!</v>
      </c>
      <c r="G35" s="318" t="e">
        <f>COUNTIF([1]财务管理收款单!G11:G1000,"是")</f>
        <v>#VALUE!</v>
      </c>
      <c r="H35" s="318" t="e">
        <f>COUNTIF([1]财务管理收款单!P11:P1000,"通过")</f>
        <v>#VALUE!</v>
      </c>
      <c r="I35" s="318" t="e">
        <f>COUNTIF([1]财务管理收款单!P11:P1000,"失败")</f>
        <v>#VALUE!</v>
      </c>
      <c r="J35" s="318" t="e">
        <f>COUNTIF([1]财务管理收款单!P11:P1000,"未执行")</f>
        <v>#VALUE!</v>
      </c>
      <c r="K35" s="318" t="e">
        <f>COUNTIF([1]财务管理收款单!P11:P1000,"阻塞")</f>
        <v>#VALUE!</v>
      </c>
      <c r="L35" s="318" t="e">
        <f>COUNTIF([1]财务管理收款单!P11:P1000,"无效")</f>
        <v>#VALUE!</v>
      </c>
      <c r="M35" s="310" t="e">
        <f t="shared" si="1"/>
        <v>#VALUE!</v>
      </c>
      <c r="N35" s="311"/>
      <c r="O35" s="347"/>
      <c r="P35" s="347"/>
    </row>
    <row r="36" spans="1:16" ht="16.5">
      <c r="A36" s="304"/>
      <c r="B36" s="304"/>
      <c r="C36" s="304" t="s">
        <v>59</v>
      </c>
      <c r="D36" s="304" t="s">
        <v>39</v>
      </c>
      <c r="E36" s="318" t="e">
        <f t="shared" si="0"/>
        <v>#VALUE!</v>
      </c>
      <c r="F36" s="318" t="e">
        <f>COUNTIF([1]财务管理应收核销!G11:G1000,"否")</f>
        <v>#VALUE!</v>
      </c>
      <c r="G36" s="318" t="e">
        <f>COUNTIF([1]财务管理应收核销!G11:G1000,"是")</f>
        <v>#VALUE!</v>
      </c>
      <c r="H36" s="318" t="e">
        <f>COUNTIF([1]财务管理应收核销!P11:P1000,"通过")</f>
        <v>#VALUE!</v>
      </c>
      <c r="I36" s="318" t="e">
        <f>COUNTIF([1]财务管理应收核销!P11:P1000,"失败")</f>
        <v>#VALUE!</v>
      </c>
      <c r="J36" s="318" t="e">
        <f>COUNTIF([1]财务管理应收核销!P11:P1000,"未执行")</f>
        <v>#VALUE!</v>
      </c>
      <c r="K36" s="318" t="e">
        <f>COUNTIF([1]财务管理应收核销!P11:P1000,"阻塞")</f>
        <v>#VALUE!</v>
      </c>
      <c r="L36" s="318" t="e">
        <f>COUNTIF([1]财务管理应收核销!P11:P1000,"无效")</f>
        <v>#VALUE!</v>
      </c>
      <c r="M36" s="310" t="e">
        <f t="shared" si="1"/>
        <v>#VALUE!</v>
      </c>
      <c r="N36" s="311"/>
      <c r="O36" s="347"/>
      <c r="P36" s="347"/>
    </row>
    <row r="37" spans="1:16" ht="16.5">
      <c r="A37" s="304"/>
      <c r="B37" s="304"/>
      <c r="C37" s="304" t="s">
        <v>60</v>
      </c>
      <c r="D37" s="304" t="s">
        <v>39</v>
      </c>
      <c r="E37" s="318" t="e">
        <f t="shared" si="0"/>
        <v>#VALUE!</v>
      </c>
      <c r="F37" s="318" t="e">
        <f>COUNTIF([1]财务管理付款单!G11:G1000,"否")</f>
        <v>#VALUE!</v>
      </c>
      <c r="G37" s="318" t="e">
        <f>COUNTIF([1]财务管理付款单!G11:G1000,"是")</f>
        <v>#VALUE!</v>
      </c>
      <c r="H37" s="318" t="e">
        <f>COUNTIF([1]财务管理付款单!P11:P1000,"通过")</f>
        <v>#VALUE!</v>
      </c>
      <c r="I37" s="318" t="e">
        <f>COUNTIF([1]财务管理付款单!P11:P1000,"失败")</f>
        <v>#VALUE!</v>
      </c>
      <c r="J37" s="318" t="e">
        <f>COUNTIF([1]财务管理付款单!P11:P1000,"未执行")</f>
        <v>#VALUE!</v>
      </c>
      <c r="K37" s="318" t="e">
        <f>COUNTIF([1]财务管理付款单!P11:P1000,"阻塞")</f>
        <v>#VALUE!</v>
      </c>
      <c r="L37" s="318" t="e">
        <f>COUNTIF([1]财务管理付款单!P11:P1000,"无效")</f>
        <v>#VALUE!</v>
      </c>
      <c r="M37" s="310" t="e">
        <f t="shared" si="1"/>
        <v>#VALUE!</v>
      </c>
      <c r="N37" s="311"/>
      <c r="O37" s="347"/>
      <c r="P37" s="347"/>
    </row>
    <row r="38" spans="1:16" ht="16.5">
      <c r="A38" s="304"/>
      <c r="B38" s="304"/>
      <c r="C38" s="304" t="s">
        <v>61</v>
      </c>
      <c r="D38" s="304" t="s">
        <v>39</v>
      </c>
      <c r="E38" s="318" t="e">
        <f t="shared" si="0"/>
        <v>#VALUE!</v>
      </c>
      <c r="F38" s="318" t="e">
        <f>COUNTIF([1]财务管理应付核销!G11:G1000,"否")</f>
        <v>#VALUE!</v>
      </c>
      <c r="G38" s="318" t="e">
        <f>COUNTIF([1]财务管理应付核销!G11:G1000,"是")</f>
        <v>#VALUE!</v>
      </c>
      <c r="H38" s="318" t="e">
        <f>COUNTIF([1]财务管理应付核销!P11:P1000,"通过")</f>
        <v>#VALUE!</v>
      </c>
      <c r="I38" s="318" t="e">
        <f>COUNTIF([1]财务管理应付核销!P11:P1000,"失败")</f>
        <v>#VALUE!</v>
      </c>
      <c r="J38" s="318" t="e">
        <f>COUNTIF([1]财务管理应付核销!P11:P1000,"未执行")</f>
        <v>#VALUE!</v>
      </c>
      <c r="K38" s="318" t="e">
        <f>COUNTIF([1]财务管理应付核销!P11:P1000,"阻塞")</f>
        <v>#VALUE!</v>
      </c>
      <c r="L38" s="318" t="e">
        <f>COUNTIF([1]财务管理应付核销!P11:P1000,"无效")</f>
        <v>#VALUE!</v>
      </c>
      <c r="M38" s="310" t="e">
        <f t="shared" si="1"/>
        <v>#VALUE!</v>
      </c>
      <c r="N38" s="311"/>
      <c r="O38" s="347"/>
      <c r="P38" s="347"/>
    </row>
    <row r="39" spans="1:16" ht="27">
      <c r="A39" s="304"/>
      <c r="B39" s="304"/>
      <c r="C39" s="304" t="s">
        <v>62</v>
      </c>
      <c r="D39" s="304" t="s">
        <v>32</v>
      </c>
      <c r="E39" s="318" t="e">
        <f t="shared" si="0"/>
        <v>#VALUE!</v>
      </c>
      <c r="F39" s="318" t="e">
        <f>COUNTIF([1]财务管理成本调整查询!G11:G1000,"否")</f>
        <v>#VALUE!</v>
      </c>
      <c r="G39" s="318" t="e">
        <f>COUNTIF([1]财务管理成本调整查询!G11:G1000,"是")</f>
        <v>#VALUE!</v>
      </c>
      <c r="H39" s="318" t="e">
        <f>COUNTIF([1]财务管理成本调整查询!P11:P1000,"通过")</f>
        <v>#VALUE!</v>
      </c>
      <c r="I39" s="318" t="e">
        <f>COUNTIF([1]财务管理成本调整查询!P11:P1000,"失败")</f>
        <v>#VALUE!</v>
      </c>
      <c r="J39" s="318" t="e">
        <f>COUNTIF([1]财务管理成本调整查询!P11:P1000,"未执行")</f>
        <v>#VALUE!</v>
      </c>
      <c r="K39" s="318" t="e">
        <f>COUNTIF([1]财务管理成本调整查询!P11:P1000,"阻塞")</f>
        <v>#VALUE!</v>
      </c>
      <c r="L39" s="318" t="e">
        <f>COUNTIF([1]财务管理成本调整查询!P11:P1000,"无效")</f>
        <v>#VALUE!</v>
      </c>
      <c r="M39" s="310" t="e">
        <f t="shared" si="1"/>
        <v>#VALUE!</v>
      </c>
      <c r="N39" s="311" t="s">
        <v>63</v>
      </c>
      <c r="O39" s="347"/>
      <c r="P39" s="347"/>
    </row>
    <row r="40" spans="1:16" ht="16.5">
      <c r="A40" s="304"/>
      <c r="B40" s="304" t="s">
        <v>64</v>
      </c>
      <c r="C40" s="304" t="s">
        <v>65</v>
      </c>
      <c r="D40" s="304" t="s">
        <v>39</v>
      </c>
      <c r="E40" s="318" t="e">
        <f t="shared" si="0"/>
        <v>#VALUE!</v>
      </c>
      <c r="F40" s="318" t="e">
        <f>COUNTIF([1]基础数据仓库维护!G11:G1000,"否")</f>
        <v>#VALUE!</v>
      </c>
      <c r="G40" s="318" t="e">
        <f>COUNTIF([1]基础数据仓库维护!G11:G1000,"是")</f>
        <v>#VALUE!</v>
      </c>
      <c r="H40" s="318" t="e">
        <f>COUNTIF([1]基础数据客户及门店维护!P11:P1000,"通过")</f>
        <v>#VALUE!</v>
      </c>
      <c r="I40" s="318" t="e">
        <f>COUNTIF([1]基础数据客户及门店维护!P11:P1000,"失败")</f>
        <v>#VALUE!</v>
      </c>
      <c r="J40" s="318" t="e">
        <f>COUNTIF([1]基础数据客户及门店维护!P11:P1000,"未执行")</f>
        <v>#VALUE!</v>
      </c>
      <c r="K40" s="318" t="e">
        <f>COUNTIF([1]基础数据客户及门店维护!P11:P1000,"阻塞")</f>
        <v>#VALUE!</v>
      </c>
      <c r="L40" s="318" t="e">
        <f>COUNTIF([1]基础数据客户及门店维护!P11:P1000,"无效")</f>
        <v>#VALUE!</v>
      </c>
      <c r="M40" s="310" t="e">
        <f t="shared" si="1"/>
        <v>#VALUE!</v>
      </c>
      <c r="N40" s="311"/>
      <c r="O40" s="347"/>
      <c r="P40" s="347"/>
    </row>
    <row r="41" spans="1:16" ht="16.5">
      <c r="A41" s="304"/>
      <c r="B41" s="304"/>
      <c r="C41" s="304" t="s">
        <v>66</v>
      </c>
      <c r="D41" s="304" t="s">
        <v>39</v>
      </c>
      <c r="E41" s="318" t="e">
        <f t="shared" si="0"/>
        <v>#VALUE!</v>
      </c>
      <c r="F41" s="318" t="e">
        <f>COUNTIF([1]基础数据配送中心!G11:G1000,"否")</f>
        <v>#VALUE!</v>
      </c>
      <c r="G41" s="318" t="e">
        <f>COUNTIF([1]基础数据配送中心!G11:G1000,"是")</f>
        <v>#VALUE!</v>
      </c>
      <c r="H41" s="318" t="e">
        <f>COUNTIF([1]基础数据配送中心!P11:P1000,"通过")</f>
        <v>#VALUE!</v>
      </c>
      <c r="I41" s="318" t="e">
        <f>COUNTIF([1]基础数据配送中心!P11:P1000,"失败")</f>
        <v>#VALUE!</v>
      </c>
      <c r="J41" s="318" t="e">
        <f>COUNTIF([1]基础数据配送中心!P11:P1000,"未执行")</f>
        <v>#VALUE!</v>
      </c>
      <c r="K41" s="318" t="e">
        <f>COUNTIF([1]基础数据配送中心!P11:P1000,"阻塞")</f>
        <v>#VALUE!</v>
      </c>
      <c r="L41" s="318" t="e">
        <f>COUNTIF([1]基础数据配送中心!P11:P1000,"无效")</f>
        <v>#VALUE!</v>
      </c>
      <c r="M41" s="310" t="e">
        <f t="shared" si="1"/>
        <v>#VALUE!</v>
      </c>
      <c r="N41" s="311"/>
      <c r="O41" s="347"/>
      <c r="P41" s="347"/>
    </row>
    <row r="42" spans="1:16" ht="16.5">
      <c r="A42" s="304"/>
      <c r="B42" s="304"/>
      <c r="C42" s="304" t="s">
        <v>67</v>
      </c>
      <c r="D42" s="304" t="s">
        <v>68</v>
      </c>
      <c r="E42" s="318" t="e">
        <f t="shared" si="0"/>
        <v>#VALUE!</v>
      </c>
      <c r="F42" s="318" t="e">
        <f>COUNTIF([1]基础数据供应商维护!G11:G1000,"否")</f>
        <v>#VALUE!</v>
      </c>
      <c r="G42" s="318" t="e">
        <f>COUNTIF([1]基础数据供应商维护!G11:G1000,"是")</f>
        <v>#VALUE!</v>
      </c>
      <c r="H42" s="318" t="e">
        <f>COUNTIF([1]基础数据供应商维护!P11:P1000,"通过")</f>
        <v>#VALUE!</v>
      </c>
      <c r="I42" s="318" t="e">
        <f>COUNTIF([1]基础数据供应商维护!P11:P1000,"失败")</f>
        <v>#VALUE!</v>
      </c>
      <c r="J42" s="318" t="e">
        <f>COUNTIF([1]基础数据供应商维护!P11:P1000,"未执行")</f>
        <v>#VALUE!</v>
      </c>
      <c r="K42" s="318" t="e">
        <f>COUNTIF([1]基础数据供应商维护!P11:P1000,"阻塞")</f>
        <v>#VALUE!</v>
      </c>
      <c r="L42" s="318" t="e">
        <f>COUNTIF([1]基础数据供应商维护!P11:P1000,"无效")</f>
        <v>#VALUE!</v>
      </c>
      <c r="M42" s="310" t="e">
        <f t="shared" si="1"/>
        <v>#VALUE!</v>
      </c>
      <c r="N42" s="311"/>
      <c r="O42" s="347"/>
      <c r="P42" s="347"/>
    </row>
    <row r="43" spans="1:16" ht="16.5">
      <c r="A43" s="304"/>
      <c r="B43" s="304"/>
      <c r="C43" s="304" t="s">
        <v>69</v>
      </c>
      <c r="D43" s="304" t="s">
        <v>68</v>
      </c>
      <c r="E43" s="318" t="e">
        <f t="shared" si="0"/>
        <v>#VALUE!</v>
      </c>
      <c r="F43" s="318" t="e">
        <f>COUNTIF([1]基础数据物料管理!G11:G1000,"否")</f>
        <v>#VALUE!</v>
      </c>
      <c r="G43" s="318" t="e">
        <f>COUNTIF([1]基础数据物料管理!G11:G1000,"是")</f>
        <v>#VALUE!</v>
      </c>
      <c r="H43" s="318" t="e">
        <f>COUNTIF([1]基础数据物料管理!P11:P1000,"通过")</f>
        <v>#VALUE!</v>
      </c>
      <c r="I43" s="318" t="e">
        <f>COUNTIF([1]基础数据物料管理!P11:P1000,"失败")</f>
        <v>#VALUE!</v>
      </c>
      <c r="J43" s="318" t="e">
        <f>COUNTIF([1]基础数据物料管理!P11:P1000,"未执行")</f>
        <v>#VALUE!</v>
      </c>
      <c r="K43" s="318" t="e">
        <f>COUNTIF([1]基础数据物料管理!P11:P1000,"阻塞")</f>
        <v>#VALUE!</v>
      </c>
      <c r="L43" s="318" t="e">
        <f>COUNTIF([1]基础数据物料管理!P11:P1000,"无效")</f>
        <v>#VALUE!</v>
      </c>
      <c r="M43" s="310" t="e">
        <f t="shared" si="1"/>
        <v>#VALUE!</v>
      </c>
      <c r="N43" s="311"/>
      <c r="O43" s="347"/>
      <c r="P43" s="347"/>
    </row>
    <row r="44" spans="1:16" ht="16.5">
      <c r="A44" s="304"/>
      <c r="B44" s="304"/>
      <c r="C44" s="304" t="s">
        <v>70</v>
      </c>
      <c r="D44" s="304" t="s">
        <v>32</v>
      </c>
      <c r="E44" s="318" t="e">
        <f t="shared" si="0"/>
        <v>#VALUE!</v>
      </c>
      <c r="F44" s="318" t="e">
        <f>COUNTIF([1]基础数据BOM维护!G11:G1000,"否")</f>
        <v>#VALUE!</v>
      </c>
      <c r="G44" s="318" t="e">
        <f>COUNTIF([1]基础数据BOM维护!G11:G1000,"是")</f>
        <v>#VALUE!</v>
      </c>
      <c r="H44" s="318" t="e">
        <f>COUNTIF([1]基础数据BOM维护!P11:P1000,"通过")</f>
        <v>#VALUE!</v>
      </c>
      <c r="I44" s="318" t="e">
        <f>COUNTIF([1]基础数据BOM维护!P11:P1000,"失败")</f>
        <v>#VALUE!</v>
      </c>
      <c r="J44" s="318" t="e">
        <f>COUNTIF([1]基础数据BOM维护!P11:P1000,"未执行")</f>
        <v>#VALUE!</v>
      </c>
      <c r="K44" s="318" t="e">
        <f>COUNTIF([1]基础数据BOM维护!P11:P1000,"阻塞")</f>
        <v>#VALUE!</v>
      </c>
      <c r="L44" s="318" t="e">
        <f>COUNTIF([1]基础数据BOM维护!P11:P1000,"无效")</f>
        <v>#VALUE!</v>
      </c>
      <c r="M44" s="310" t="e">
        <f t="shared" si="1"/>
        <v>#VALUE!</v>
      </c>
      <c r="N44" s="311"/>
      <c r="O44" s="347"/>
      <c r="P44" s="347"/>
    </row>
    <row r="45" spans="1:16" ht="16.5">
      <c r="A45" s="304"/>
      <c r="B45" s="304"/>
      <c r="C45" s="304" t="s">
        <v>71</v>
      </c>
      <c r="D45" s="304" t="s">
        <v>32</v>
      </c>
      <c r="E45" s="318" t="e">
        <f t="shared" si="0"/>
        <v>#VALUE!</v>
      </c>
      <c r="F45" s="318" t="e">
        <f>COUNTIF([1]基础数据翻新件维护!G11:G1000,"否")</f>
        <v>#VALUE!</v>
      </c>
      <c r="G45" s="318" t="e">
        <f>COUNTIF([1]基础数据翻新件维护!G11:G1000,"是")</f>
        <v>#VALUE!</v>
      </c>
      <c r="H45" s="318" t="e">
        <f>COUNTIF([1]基础数据翻新件维护!P11:P1000,"通过")</f>
        <v>#VALUE!</v>
      </c>
      <c r="I45" s="318" t="e">
        <f>COUNTIF([1]基础数据翻新件维护!P11:P1000,"失败")</f>
        <v>#VALUE!</v>
      </c>
      <c r="J45" s="318" t="e">
        <f>COUNTIF([1]基础数据翻新件维护!P11:P1000,"未执行")</f>
        <v>#VALUE!</v>
      </c>
      <c r="K45" s="318" t="e">
        <f>COUNTIF([1]基础数据翻新件维护!P11:P1000,"阻塞")</f>
        <v>#VALUE!</v>
      </c>
      <c r="L45" s="318" t="e">
        <f>COUNTIF([1]基础数据翻新件维护!P11:P1000,"无效")</f>
        <v>#VALUE!</v>
      </c>
      <c r="M45" s="310" t="e">
        <f t="shared" si="1"/>
        <v>#VALUE!</v>
      </c>
      <c r="N45" s="311"/>
      <c r="O45" s="347"/>
      <c r="P45" s="347"/>
    </row>
    <row r="46" spans="1:16" ht="16.5">
      <c r="A46" s="304"/>
      <c r="B46" s="304"/>
      <c r="C46" s="304" t="s">
        <v>72</v>
      </c>
      <c r="D46" s="304" t="s">
        <v>68</v>
      </c>
      <c r="E46" s="318" t="e">
        <f t="shared" si="0"/>
        <v>#VALUE!</v>
      </c>
      <c r="F46" s="318" t="e">
        <f>COUNTIF([1]基础数据采购区域!G11:G1000,"否")</f>
        <v>#VALUE!</v>
      </c>
      <c r="G46" s="318" t="e">
        <f>COUNTIF([1]基础数据采购区域!G11:G1000,"是")</f>
        <v>#VALUE!</v>
      </c>
      <c r="H46" s="318" t="e">
        <f>COUNTIF([1]基础数据采购区域!P11:P1000,"通过")</f>
        <v>#VALUE!</v>
      </c>
      <c r="I46" s="318" t="e">
        <f>COUNTIF([1]基础数据采购区域!P11:P1000,"失败")</f>
        <v>#VALUE!</v>
      </c>
      <c r="J46" s="318" t="e">
        <f>COUNTIF([1]基础数据采购区域!P11:P1000,"未执行")</f>
        <v>#VALUE!</v>
      </c>
      <c r="K46" s="318" t="e">
        <f>COUNTIF([1]基础数据采购区域!P11:P1000,"阻塞")</f>
        <v>#VALUE!</v>
      </c>
      <c r="L46" s="318" t="e">
        <f>COUNTIF([1]基础数据采购区域!P11:P1000,"无效")</f>
        <v>#VALUE!</v>
      </c>
      <c r="M46" s="310" t="e">
        <f t="shared" si="1"/>
        <v>#VALUE!</v>
      </c>
      <c r="N46" s="311"/>
      <c r="O46" s="347"/>
      <c r="P46" s="347"/>
    </row>
    <row r="47" spans="1:16" ht="16.5">
      <c r="A47" s="304"/>
      <c r="B47" s="304"/>
      <c r="C47" s="304" t="s">
        <v>73</v>
      </c>
      <c r="D47" s="304" t="s">
        <v>68</v>
      </c>
      <c r="E47" s="318" t="e">
        <f t="shared" si="0"/>
        <v>#VALUE!</v>
      </c>
      <c r="F47" s="318" t="e">
        <f>COUNTIF([1]基础数据销售区域!G11:G1000,"否")</f>
        <v>#VALUE!</v>
      </c>
      <c r="G47" s="318" t="e">
        <f>COUNTIF([1]基础数据销售区域!G11:G1000,"是")</f>
        <v>#VALUE!</v>
      </c>
      <c r="H47" s="318" t="e">
        <f>COUNTIF([1]基础数据销售区域!P11:P1000,"通过")</f>
        <v>#VALUE!</v>
      </c>
      <c r="I47" s="318" t="e">
        <f>COUNTIF([1]基础数据销售区域!P11:P1000,"失败")</f>
        <v>#VALUE!</v>
      </c>
      <c r="J47" s="318" t="e">
        <f>COUNTIF([1]基础数据销售区域!P11:P1000,"未执行")</f>
        <v>#VALUE!</v>
      </c>
      <c r="K47" s="318" t="e">
        <f>COUNTIF([1]基础数据销售区域!P11:P1000,"阻塞")</f>
        <v>#VALUE!</v>
      </c>
      <c r="L47" s="318" t="e">
        <f>COUNTIF([1]基础数据销售区域!P11:P1000,"无效")</f>
        <v>#VALUE!</v>
      </c>
      <c r="M47" s="310" t="e">
        <f t="shared" si="1"/>
        <v>#VALUE!</v>
      </c>
      <c r="N47" s="311"/>
      <c r="O47" s="347"/>
      <c r="P47" s="347"/>
    </row>
    <row r="48" spans="1:16" ht="16.5">
      <c r="A48" s="304"/>
      <c r="B48" s="304"/>
      <c r="C48" s="304" t="s">
        <v>74</v>
      </c>
      <c r="D48" s="304" t="s">
        <v>68</v>
      </c>
      <c r="E48" s="318" t="e">
        <f t="shared" si="0"/>
        <v>#VALUE!</v>
      </c>
      <c r="F48" s="318" t="e">
        <f>COUNTIF([1]基础数据客户及门店维护!H11:H1000,"否")</f>
        <v>#VALUE!</v>
      </c>
      <c r="G48" s="318" t="e">
        <f>COUNTIF([1]基础数据客户及门店维护!H11:H1000,"是")</f>
        <v>#VALUE!</v>
      </c>
      <c r="H48" s="318" t="e">
        <f>COUNTIF([1]基础数据客户及门店维护!P11:P1000,"通过")</f>
        <v>#VALUE!</v>
      </c>
      <c r="I48" s="318" t="e">
        <f>COUNTIF([1]基础数据客户及门店维护!P11:P1000,"失败")</f>
        <v>#VALUE!</v>
      </c>
      <c r="J48" s="318" t="e">
        <f>COUNTIF([1]基础数据客户及门店维护!P11:P1000,"未执行")</f>
        <v>#VALUE!</v>
      </c>
      <c r="K48" s="318" t="e">
        <f>COUNTIF([1]基础数据客户及门店维护!P11:P1000,"阻塞")</f>
        <v>#VALUE!</v>
      </c>
      <c r="L48" s="318" t="e">
        <f>COUNTIF([1]基础数据客户及门店维护!P11:P1000,"无效")</f>
        <v>#VALUE!</v>
      </c>
      <c r="M48" s="310" t="e">
        <f t="shared" si="1"/>
        <v>#VALUE!</v>
      </c>
      <c r="N48" s="311"/>
      <c r="O48" s="347"/>
      <c r="P48" s="347"/>
    </row>
    <row r="49" spans="1:16" ht="16.5">
      <c r="A49" s="304"/>
      <c r="B49" s="304" t="s">
        <v>75</v>
      </c>
      <c r="C49" s="304" t="s">
        <v>76</v>
      </c>
      <c r="D49" s="304" t="s">
        <v>17</v>
      </c>
      <c r="E49" s="318" t="e">
        <f t="shared" si="0"/>
        <v>#VALUE!</v>
      </c>
      <c r="F49" s="318" t="e">
        <f>COUNTIF([1]报表管理缺货登记报表!G11:G1000,"否")</f>
        <v>#VALUE!</v>
      </c>
      <c r="G49" s="318" t="e">
        <f>COUNTIF([1]报表管理缺货登记报表!G11:G1000,"是")</f>
        <v>#VALUE!</v>
      </c>
      <c r="H49" s="318" t="e">
        <f>COUNTIF([1]报表管理缺货登记报表!P11:P1000,"通过")</f>
        <v>#VALUE!</v>
      </c>
      <c r="I49" s="318" t="e">
        <f>COUNTIF([1]报表管理缺货登记报表!P11:P1000,"失败")</f>
        <v>#VALUE!</v>
      </c>
      <c r="J49" s="318" t="e">
        <f>COUNTIF([1]报表管理缺货登记报表!P11:P1000,"未执行")</f>
        <v>#VALUE!</v>
      </c>
      <c r="K49" s="318" t="e">
        <f>COUNTIF([1]报表管理缺货登记报表!P11:P1000,"阻塞")</f>
        <v>#VALUE!</v>
      </c>
      <c r="L49" s="318" t="e">
        <f>COUNTIF([1]报表管理缺货登记报表!P11:P1000,"无效")</f>
        <v>#VALUE!</v>
      </c>
      <c r="M49" s="310" t="e">
        <f t="shared" si="1"/>
        <v>#VALUE!</v>
      </c>
      <c r="N49" s="311"/>
      <c r="O49" s="347"/>
      <c r="P49" s="347"/>
    </row>
    <row r="50" spans="1:16" ht="16.5">
      <c r="A50" s="304"/>
      <c r="B50" s="304"/>
      <c r="C50" s="304" t="s">
        <v>77</v>
      </c>
      <c r="D50" s="304" t="s">
        <v>17</v>
      </c>
      <c r="E50" s="318" t="e">
        <f t="shared" si="0"/>
        <v>#VALUE!</v>
      </c>
      <c r="F50" s="318" t="e">
        <f>COUNTIF([1]报表管理即时库存报表!G11:G1000,"否")</f>
        <v>#VALUE!</v>
      </c>
      <c r="G50" s="318" t="e">
        <f>COUNTIF([1]报表管理即时库存报表!G11:G1000,"是")</f>
        <v>#VALUE!</v>
      </c>
      <c r="H50" s="318" t="e">
        <f>COUNTIF([1]报表管理即时库存报表!P11:P1000,"通过")</f>
        <v>#VALUE!</v>
      </c>
      <c r="I50" s="318" t="e">
        <f>COUNTIF([1]报表管理即时库存报表!P11:P1000,"失败")</f>
        <v>#VALUE!</v>
      </c>
      <c r="J50" s="318" t="e">
        <f>COUNTIF([1]报表管理即时库存报表!P11:P1000,"未执行")</f>
        <v>#VALUE!</v>
      </c>
      <c r="K50" s="318" t="e">
        <f>COUNTIF([1]报表管理即时库存报表!P11:P1000,"阻塞")</f>
        <v>#VALUE!</v>
      </c>
      <c r="L50" s="318" t="e">
        <f>COUNTIF([1]报表管理即时库存报表!P11:P1000,"无效")</f>
        <v>#VALUE!</v>
      </c>
      <c r="M50" s="310" t="e">
        <f t="shared" si="1"/>
        <v>#VALUE!</v>
      </c>
      <c r="N50" s="311"/>
      <c r="O50" s="347"/>
      <c r="P50" s="347"/>
    </row>
    <row r="51" spans="1:16" ht="16.5">
      <c r="A51" s="304"/>
      <c r="B51" s="304"/>
      <c r="C51" s="304" t="s">
        <v>78</v>
      </c>
      <c r="D51" s="304" t="s">
        <v>17</v>
      </c>
      <c r="E51" s="318" t="e">
        <f t="shared" si="0"/>
        <v>#VALUE!</v>
      </c>
      <c r="F51" s="318" t="e">
        <f>COUNTIF([1]报表管理物料进销存统计!G11:G1000,"否")</f>
        <v>#VALUE!</v>
      </c>
      <c r="G51" s="318" t="e">
        <f>COUNTIF([1]报表管理物料进销存统计!G11:G1000,"是")</f>
        <v>#VALUE!</v>
      </c>
      <c r="H51" s="318" t="e">
        <f>COUNTIF([1]报表管理物料进销存统计!P11:P1000,"通过")</f>
        <v>#VALUE!</v>
      </c>
      <c r="I51" s="318" t="e">
        <f>COUNTIF([1]报表管理物料进销存统计!P11:P1000,"失败")</f>
        <v>#VALUE!</v>
      </c>
      <c r="J51" s="318" t="e">
        <f>COUNTIF([1]报表管理物料进销存统计!P11:P1000,"未执行")</f>
        <v>#VALUE!</v>
      </c>
      <c r="K51" s="318" t="e">
        <f>COUNTIF([1]报表管理物料进销存统计!P11:P1000,"阻塞")</f>
        <v>#VALUE!</v>
      </c>
      <c r="L51" s="318" t="e">
        <f>COUNTIF([1]报表管理物料进销存统计!P11:P1000,"无效")</f>
        <v>#VALUE!</v>
      </c>
      <c r="M51" s="310" t="e">
        <f t="shared" si="1"/>
        <v>#VALUE!</v>
      </c>
      <c r="N51" s="311"/>
      <c r="O51" s="347"/>
      <c r="P51" s="347"/>
    </row>
    <row r="52" spans="1:16" ht="16.5">
      <c r="A52" s="304"/>
      <c r="B52" s="304"/>
      <c r="C52" s="304" t="s">
        <v>79</v>
      </c>
      <c r="D52" s="304" t="s">
        <v>17</v>
      </c>
      <c r="E52" s="318" t="e">
        <f t="shared" si="0"/>
        <v>#VALUE!</v>
      </c>
      <c r="F52" s="318" t="e">
        <f>COUNTIF([1]报表管理物料进销存明细表!G11:G1000,"否")</f>
        <v>#VALUE!</v>
      </c>
      <c r="G52" s="318" t="e">
        <f>COUNTIF([1]报表管理物料进销存明细表!G11:G1000,"是")</f>
        <v>#VALUE!</v>
      </c>
      <c r="H52" s="318" t="e">
        <f>COUNTIF([1]报表管理物料进销存明细表!P11:P1000,"通过")</f>
        <v>#VALUE!</v>
      </c>
      <c r="I52" s="318" t="e">
        <f>COUNTIF([1]报表管理物料进销存明细表!P11:P1000,"失败")</f>
        <v>#VALUE!</v>
      </c>
      <c r="J52" s="318" t="e">
        <f>COUNTIF([1]报表管理物料进销存明细表!P11:P1000,"未执行")</f>
        <v>#VALUE!</v>
      </c>
      <c r="K52" s="318" t="e">
        <f>COUNTIF([1]报表管理物料进销存明细表!P11:P1000,"阻塞")</f>
        <v>#VALUE!</v>
      </c>
      <c r="L52" s="318" t="e">
        <f>COUNTIF([1]报表管理物料进销存明细表!P11:P1000,"无效")</f>
        <v>#VALUE!</v>
      </c>
      <c r="M52" s="310" t="e">
        <f t="shared" si="1"/>
        <v>#VALUE!</v>
      </c>
      <c r="N52" s="311"/>
      <c r="O52" s="347"/>
      <c r="P52" s="347"/>
    </row>
    <row r="53" spans="1:16" ht="16.5">
      <c r="A53" s="304"/>
      <c r="B53" s="304"/>
      <c r="C53" s="304" t="s">
        <v>80</v>
      </c>
      <c r="D53" s="304" t="s">
        <v>5470</v>
      </c>
      <c r="E53" s="318" t="e">
        <f t="shared" si="0"/>
        <v>#VALUE!</v>
      </c>
      <c r="F53" s="318" t="e">
        <f>COUNTIF([10]报表管理采购索赔统计表!G11:G1000,"否")</f>
        <v>#VALUE!</v>
      </c>
      <c r="G53" s="318" t="e">
        <f>COUNTIF([10]报表管理采购索赔统计表!G11:G1000,"是")</f>
        <v>#VALUE!</v>
      </c>
      <c r="H53" s="318" t="e">
        <f>COUNTIF([10]报表管理采购索赔统计表!P11:P1000,"通过")</f>
        <v>#VALUE!</v>
      </c>
      <c r="I53" s="318" t="e">
        <f>COUNTIF([10]报表管理采购索赔统计表!P11:P1000,"失败")</f>
        <v>#VALUE!</v>
      </c>
      <c r="J53" s="318" t="e">
        <f>COUNTIF([10]报表管理采购索赔统计表!P11:P1000,"未执行")</f>
        <v>#VALUE!</v>
      </c>
      <c r="K53" s="318" t="e">
        <f>COUNTIF([10]报表管理采购索赔统计表!P11:P1000,"阻塞")</f>
        <v>#VALUE!</v>
      </c>
      <c r="L53" s="318" t="e">
        <f>COUNTIF([10]报表管理采购索赔统计表!P11:P1000,"无效")</f>
        <v>#VALUE!</v>
      </c>
      <c r="M53" s="310" t="e">
        <f t="shared" si="1"/>
        <v>#VALUE!</v>
      </c>
      <c r="N53" s="311"/>
      <c r="O53" s="347"/>
      <c r="P53" s="347"/>
    </row>
    <row r="54" spans="1:16" ht="16.5">
      <c r="A54" s="304"/>
      <c r="B54" s="304"/>
      <c r="C54" s="304" t="s">
        <v>81</v>
      </c>
      <c r="D54" s="304" t="s">
        <v>17</v>
      </c>
      <c r="E54" s="318" t="e">
        <f t="shared" si="0"/>
        <v>#VALUE!</v>
      </c>
      <c r="F54" s="318" t="e">
        <f>COUNTIF([1]报表管理销售索赔统计表!G11:G1000,"否")</f>
        <v>#VALUE!</v>
      </c>
      <c r="G54" s="318" t="e">
        <f>COUNTIF([1]报表管理销售索赔统计表!G11:G1000,"是")</f>
        <v>#VALUE!</v>
      </c>
      <c r="H54" s="318" t="e">
        <f>COUNTIF([1]报表管理销售索赔统计表!P11:P1000,"通过")</f>
        <v>#VALUE!</v>
      </c>
      <c r="I54" s="318" t="e">
        <f>COUNTIF([1]报表管理销售索赔统计表!P11:P1000,"失败")</f>
        <v>#VALUE!</v>
      </c>
      <c r="J54" s="318" t="e">
        <f>COUNTIF([1]报表管理销售索赔统计表!P11:P1000,"未执行")</f>
        <v>#VALUE!</v>
      </c>
      <c r="K54" s="318" t="e">
        <f>COUNTIF([1]报表管理销售索赔统计表!P11:P1000,"阻塞")</f>
        <v>#VALUE!</v>
      </c>
      <c r="L54" s="318" t="e">
        <f>COUNTIF([1]报表管理销售索赔统计表!P11:P1000,"无效")</f>
        <v>#VALUE!</v>
      </c>
      <c r="M54" s="310" t="e">
        <f t="shared" si="1"/>
        <v>#VALUE!</v>
      </c>
      <c r="N54" s="311"/>
      <c r="O54" s="347"/>
      <c r="P54" s="347"/>
    </row>
    <row r="55" spans="1:16" ht="16.5">
      <c r="A55" s="304"/>
      <c r="B55" s="304"/>
      <c r="C55" s="304" t="s">
        <v>82</v>
      </c>
      <c r="D55" s="304" t="s">
        <v>17</v>
      </c>
      <c r="E55" s="318" t="e">
        <f t="shared" si="0"/>
        <v>#VALUE!</v>
      </c>
      <c r="F55" s="318" t="e">
        <f>COUNTIF([11]报表管理物料索赔率及故障率报表!G11:G1000,"否")</f>
        <v>#VALUE!</v>
      </c>
      <c r="G55" s="318" t="e">
        <f>COUNTIF([11]报表管理物料索赔率及故障率报表!G11:G1000,"是")</f>
        <v>#VALUE!</v>
      </c>
      <c r="H55" s="318" t="e">
        <f>COUNTIF([11]报表管理物料索赔率及故障率报表!P11:P1000,"通过")</f>
        <v>#VALUE!</v>
      </c>
      <c r="I55" s="318" t="e">
        <f>COUNTIF([11]报表管理物料索赔率及故障率报表!P11:P1000,"失败")</f>
        <v>#VALUE!</v>
      </c>
      <c r="J55" s="318" t="e">
        <f>COUNTIF([11]报表管理物料索赔率及故障率报表!P11:P1000,"未执行")</f>
        <v>#VALUE!</v>
      </c>
      <c r="K55" s="318" t="e">
        <f>COUNTIF([11]报表管理物料索赔率及故障率报表!P11:P1000,"阻塞")</f>
        <v>#VALUE!</v>
      </c>
      <c r="L55" s="318" t="e">
        <f>COUNTIF([11]报表管理物料索赔率及故障率报表!P11:P1000,"无效")</f>
        <v>#VALUE!</v>
      </c>
      <c r="M55" s="310" t="e">
        <f t="shared" si="1"/>
        <v>#VALUE!</v>
      </c>
      <c r="N55" s="311"/>
      <c r="O55" s="347"/>
      <c r="P55" s="347"/>
    </row>
    <row r="56" spans="1:16" ht="16.5">
      <c r="A56" s="304"/>
      <c r="B56" s="304"/>
      <c r="C56" s="304" t="s">
        <v>83</v>
      </c>
      <c r="D56" s="304" t="s">
        <v>5470</v>
      </c>
      <c r="E56" s="318" t="e">
        <f t="shared" si="0"/>
        <v>#VALUE!</v>
      </c>
      <c r="F56" s="318" t="e">
        <f>COUNTIF([12]报表管理物料类型索赔率及故障率报表!G11:G1000,"否")</f>
        <v>#VALUE!</v>
      </c>
      <c r="G56" s="318" t="e">
        <f>COUNTIF([12]报表管理物料类型索赔率及故障率报表!G11:G1000,"是")</f>
        <v>#VALUE!</v>
      </c>
      <c r="H56" s="318" t="e">
        <f>COUNTIF([12]报表管理物料类型索赔率及故障率报表!P11:P1000,"通过")</f>
        <v>#VALUE!</v>
      </c>
      <c r="I56" s="318" t="e">
        <f>COUNTIF([12]报表管理物料类型索赔率及故障率报表!P11:P1000,"失败")</f>
        <v>#VALUE!</v>
      </c>
      <c r="J56" s="318" t="e">
        <f>COUNTIF([12]报表管理物料类型索赔率及故障率报表!P11:P1000,"未执行")</f>
        <v>#VALUE!</v>
      </c>
      <c r="K56" s="318" t="e">
        <f>COUNTIF([12]报表管理物料类型索赔率及故障率报表!P11:P1000,"阻塞")</f>
        <v>#VALUE!</v>
      </c>
      <c r="L56" s="318" t="e">
        <f>COUNTIF([12]报表管理物料类型索赔率及故障率报表!P11:P1000,"无效")</f>
        <v>#VALUE!</v>
      </c>
      <c r="M56" s="310" t="e">
        <f t="shared" si="1"/>
        <v>#VALUE!</v>
      </c>
      <c r="N56" s="311"/>
      <c r="O56" s="347"/>
      <c r="P56" s="347"/>
    </row>
    <row r="57" spans="1:16" ht="16.5">
      <c r="A57" s="304"/>
      <c r="B57" s="304"/>
      <c r="C57" s="304" t="s">
        <v>84</v>
      </c>
      <c r="D57" s="304" t="s">
        <v>17</v>
      </c>
      <c r="E57" s="318" t="e">
        <f t="shared" si="0"/>
        <v>#VALUE!</v>
      </c>
      <c r="F57" s="318" t="e">
        <f>COUNTIF([13]报表管理包干索赔应收报表!G11:G1000,"否")</f>
        <v>#VALUE!</v>
      </c>
      <c r="G57" s="318" t="e">
        <f>COUNTIF([13]报表管理包干索赔应收报表!G11:G1000,"是")</f>
        <v>#VALUE!</v>
      </c>
      <c r="H57" s="318" t="e">
        <f>COUNTIF([13]报表管理包干索赔应收报表!P11:P1000,"通过")</f>
        <v>#VALUE!</v>
      </c>
      <c r="I57" s="318" t="e">
        <f>COUNTIF([13]报表管理包干索赔应收报表!P11:P1000,"失败")</f>
        <v>#VALUE!</v>
      </c>
      <c r="J57" s="318" t="e">
        <f>COUNTIF([13]报表管理包干索赔应收报表!P11:P1000,"未执行")</f>
        <v>#VALUE!</v>
      </c>
      <c r="K57" s="318" t="e">
        <f>COUNTIF([13]报表管理包干索赔应收报表!P11:P1000,"阻塞")</f>
        <v>#VALUE!</v>
      </c>
      <c r="L57" s="318" t="e">
        <f>COUNTIF([13]报表管理包干索赔应收报表!P11:P1000,"无效")</f>
        <v>#VALUE!</v>
      </c>
      <c r="M57" s="310" t="e">
        <f t="shared" si="1"/>
        <v>#VALUE!</v>
      </c>
      <c r="N57" s="311"/>
      <c r="O57" s="347"/>
      <c r="P57" s="347"/>
    </row>
    <row r="58" spans="1:16" ht="16.5">
      <c r="A58" s="304"/>
      <c r="B58" s="304"/>
      <c r="C58" s="304" t="s">
        <v>85</v>
      </c>
      <c r="D58" s="304" t="s">
        <v>17</v>
      </c>
      <c r="E58" s="318" t="e">
        <f t="shared" si="0"/>
        <v>#VALUE!</v>
      </c>
      <c r="F58" s="318" t="e">
        <f>COUNTIF([14]报表管理采购订单交货率统计!G11:G1000,"否")</f>
        <v>#VALUE!</v>
      </c>
      <c r="G58" s="318" t="e">
        <f>COUNTIF([14]报表管理采购订单交货率统计!G11:G1000,"是")</f>
        <v>#VALUE!</v>
      </c>
      <c r="H58" s="318" t="e">
        <f>COUNTIF([14]报表管理采购订单交货率统计!P11:P1000,"通过")</f>
        <v>#VALUE!</v>
      </c>
      <c r="I58" s="318" t="e">
        <f>COUNTIF([14]报表管理采购订单交货率统计!P11:P1000,"失败")</f>
        <v>#VALUE!</v>
      </c>
      <c r="J58" s="318" t="e">
        <f>COUNTIF([14]报表管理采购订单交货率统计!P11:P1000,"未执行")</f>
        <v>#VALUE!</v>
      </c>
      <c r="K58" s="318" t="e">
        <f>COUNTIF([14]报表管理采购订单交货率统计!P11:P1000,"阻塞")</f>
        <v>#VALUE!</v>
      </c>
      <c r="L58" s="318" t="e">
        <f>COUNTIF([14]报表管理采购订单交货率统计!P11:P1000,"无效")</f>
        <v>#VALUE!</v>
      </c>
      <c r="M58" s="310" t="e">
        <f t="shared" si="1"/>
        <v>#VALUE!</v>
      </c>
      <c r="N58" s="311"/>
      <c r="O58" s="347"/>
      <c r="P58" s="347"/>
    </row>
    <row r="59" spans="1:16" ht="16.5">
      <c r="A59" s="304"/>
      <c r="B59" s="304"/>
      <c r="C59" s="304" t="s">
        <v>86</v>
      </c>
      <c r="D59" s="304" t="s">
        <v>17</v>
      </c>
      <c r="E59" s="318" t="e">
        <f t="shared" si="0"/>
        <v>#VALUE!</v>
      </c>
      <c r="F59" s="318" t="e">
        <f>COUNTIF([15]报表管理进销毛利明细报表!G11:G1000,"否")</f>
        <v>#VALUE!</v>
      </c>
      <c r="G59" s="318" t="e">
        <f>COUNTIF([15]报表管理进销毛利明细报表!G11:G1000,"是")</f>
        <v>#VALUE!</v>
      </c>
      <c r="H59" s="318" t="e">
        <f>COUNTIF([15]报表管理进销毛利明细报表!P11:P1000,"通过")</f>
        <v>#VALUE!</v>
      </c>
      <c r="I59" s="318" t="e">
        <f>COUNTIF([15]报表管理进销毛利明细报表!P11:P1000,"失败")</f>
        <v>#VALUE!</v>
      </c>
      <c r="J59" s="318" t="e">
        <f>COUNTIF([15]报表管理进销毛利明细报表!P11:P1000,"未执行")</f>
        <v>#VALUE!</v>
      </c>
      <c r="K59" s="318" t="e">
        <f>COUNTIF([15]报表管理进销毛利明细报表!P11:P1000,"阻塞")</f>
        <v>#VALUE!</v>
      </c>
      <c r="L59" s="318" t="e">
        <f>COUNTIF([15]报表管理进销毛利明细报表!P11:P1000,"无效")</f>
        <v>#VALUE!</v>
      </c>
      <c r="M59" s="310"/>
      <c r="N59" s="311"/>
      <c r="O59" s="347"/>
      <c r="P59" s="347"/>
    </row>
    <row r="60" spans="1:16" ht="16.5">
      <c r="A60" s="304"/>
      <c r="B60" s="304"/>
      <c r="C60" s="304" t="s">
        <v>87</v>
      </c>
      <c r="D60" s="304" t="s">
        <v>17</v>
      </c>
      <c r="E60" s="318" t="e">
        <f t="shared" si="0"/>
        <v>#NAME?</v>
      </c>
      <c r="F60" s="318" t="e">
        <f>COUNTIF(报表管理 [16]进销毛利汇总报表!G11:G1000,"否")</f>
        <v>#NAME?</v>
      </c>
      <c r="G60" s="318" t="e">
        <f>COUNTIF(报表管理 [16]进销毛利汇总报表!G11:G1000,"是")</f>
        <v>#NAME?</v>
      </c>
      <c r="H60" s="318" t="e">
        <f>COUNTIF(报表管理 [16]进销毛利汇总报表!P11:P1000,"通过")</f>
        <v>#NAME?</v>
      </c>
      <c r="I60" s="318" t="e">
        <f>COUNTIF(报表管理 [16]进销毛利汇总报表!P11:P1000,"失败")</f>
        <v>#NAME?</v>
      </c>
      <c r="J60" s="318" t="e">
        <f>COUNTIF(报表管理 [16]进销毛利汇总报表!P11:P1000,"未执行")</f>
        <v>#NAME?</v>
      </c>
      <c r="K60" s="318" t="e">
        <f>COUNTIF(报表管理 [16]进销毛利汇总报表!P11:P1000,"阻塞")</f>
        <v>#NAME?</v>
      </c>
      <c r="L60" s="318" t="e">
        <f>COUNTIF(报表管理 [16]进销毛利汇总报表!P11:P1000,"无效")</f>
        <v>#NAME?</v>
      </c>
      <c r="M60" s="310"/>
      <c r="N60" s="311"/>
      <c r="O60" s="347"/>
      <c r="P60" s="347"/>
    </row>
    <row r="61" spans="1:16" ht="16.5">
      <c r="A61" s="304"/>
      <c r="B61" s="304"/>
      <c r="C61" s="304" t="s">
        <v>88</v>
      </c>
      <c r="D61" s="304" t="s">
        <v>17</v>
      </c>
      <c r="E61" s="318" t="e">
        <f t="shared" si="0"/>
        <v>#VALUE!</v>
      </c>
      <c r="F61" s="318" t="e">
        <f>COUNTIF([17]报表管理经销商维度统计报表!G11:G1000,"否")</f>
        <v>#VALUE!</v>
      </c>
      <c r="G61" s="318" t="e">
        <f>COUNTIF([17]报表管理经销商维度统计报表!G11:G1000,"是")</f>
        <v>#VALUE!</v>
      </c>
      <c r="H61" s="318" t="e">
        <f>COUNTIF([17]报表管理经销商维度统计报表!P11:P1000,"通过")</f>
        <v>#VALUE!</v>
      </c>
      <c r="I61" s="318" t="e">
        <f>COUNTIF([17]报表管理经销商维度统计报表!P11:P1000,"失败")</f>
        <v>#VALUE!</v>
      </c>
      <c r="J61" s="318" t="e">
        <f>COUNTIF([17]报表管理经销商维度统计报表!P11:P1000,"未执行")</f>
        <v>#VALUE!</v>
      </c>
      <c r="K61" s="318" t="e">
        <f>COUNTIF([17]报表管理经销商维度统计报表!P11:P1000,"阻塞")</f>
        <v>#VALUE!</v>
      </c>
      <c r="L61" s="318" t="e">
        <f>COUNTIF([17]报表管理经销商维度统计报表!P11:P1000,"无效")</f>
        <v>#VALUE!</v>
      </c>
      <c r="M61" s="310"/>
      <c r="N61" s="311"/>
      <c r="O61" s="347"/>
      <c r="P61" s="347"/>
    </row>
    <row r="62" spans="1:16" ht="16.5">
      <c r="A62" s="304"/>
      <c r="B62" s="304"/>
      <c r="C62" s="304" t="s">
        <v>89</v>
      </c>
      <c r="D62" s="304" t="s">
        <v>17</v>
      </c>
      <c r="E62" s="318" t="e">
        <f t="shared" si="0"/>
        <v>#VALUE!</v>
      </c>
      <c r="F62" s="318" t="e">
        <f>COUNTIF([18]销售开票明细报表!G11:G1000,"否")</f>
        <v>#VALUE!</v>
      </c>
      <c r="G62" s="318" t="e">
        <f>COUNTIF([18]销售开票明细报表!G11:G1000,"是")</f>
        <v>#VALUE!</v>
      </c>
      <c r="H62" s="318" t="e">
        <f>COUNTIF([18]销售开票明细报表!P11:P1000,"通过")</f>
        <v>#VALUE!</v>
      </c>
      <c r="I62" s="318" t="e">
        <f>COUNTIF([18]销售开票明细报表!P11:P1000,"失败")</f>
        <v>#VALUE!</v>
      </c>
      <c r="J62" s="318" t="e">
        <f>COUNTIF([18]销售开票明细报表!P11:P1000,"未执行")</f>
        <v>#VALUE!</v>
      </c>
      <c r="K62" s="318" t="e">
        <f>COUNTIF([18]销售开票明细报表!P11:P1000,"阻塞")</f>
        <v>#VALUE!</v>
      </c>
      <c r="L62" s="318" t="e">
        <f>COUNTIF([18]销售开票明细报表!P11:P1000,"无效")</f>
        <v>#VALUE!</v>
      </c>
      <c r="M62" s="310"/>
      <c r="N62" s="311"/>
      <c r="O62" s="347"/>
      <c r="P62" s="347"/>
    </row>
    <row r="63" spans="1:16" ht="16.5">
      <c r="A63" s="304"/>
      <c r="B63" s="304"/>
      <c r="C63" s="304" t="s">
        <v>90</v>
      </c>
      <c r="D63" s="304" t="s">
        <v>17</v>
      </c>
      <c r="E63" s="318" t="e">
        <f t="shared" si="0"/>
        <v>#VALUE!</v>
      </c>
      <c r="F63" s="318" t="e">
        <f>COUNTIF([19]销售订单明细报表!G11:G1000,"否")</f>
        <v>#VALUE!</v>
      </c>
      <c r="G63" s="318" t="e">
        <f>COUNTIF([19]销售订单明细报表!G11:G1000,"是")</f>
        <v>#VALUE!</v>
      </c>
      <c r="H63" s="318" t="e">
        <f>COUNTIF([19]销售订单明细报表!P11:P1000,"通过")</f>
        <v>#VALUE!</v>
      </c>
      <c r="I63" s="318" t="e">
        <f>COUNTIF([19]销售订单明细报表!P11:P1000,"失败")</f>
        <v>#VALUE!</v>
      </c>
      <c r="J63" s="318" t="e">
        <f>COUNTIF([19]销售订单明细报表!P11:P1000,"未执行")</f>
        <v>#VALUE!</v>
      </c>
      <c r="K63" s="318" t="e">
        <f>COUNTIF([19]销售订单明细报表!P11:P1000,"阻塞")</f>
        <v>#VALUE!</v>
      </c>
      <c r="L63" s="318" t="e">
        <f>COUNTIF([19]销售订单明细报表!P11:P1000,"无效")</f>
        <v>#VALUE!</v>
      </c>
      <c r="M63" s="310"/>
      <c r="N63" s="311"/>
      <c r="O63" s="347"/>
      <c r="P63" s="347"/>
    </row>
    <row r="64" spans="1:16" ht="16.5">
      <c r="A64" s="304"/>
      <c r="B64" s="304"/>
      <c r="C64" s="304" t="s">
        <v>91</v>
      </c>
      <c r="D64" s="304" t="s">
        <v>17</v>
      </c>
      <c r="E64" s="318" t="e">
        <f t="shared" si="0"/>
        <v>#VALUE!</v>
      </c>
      <c r="F64" s="318" t="e">
        <f>COUNTIF([20]再索赔出库汇总报表!G11:G1000,"否")</f>
        <v>#VALUE!</v>
      </c>
      <c r="G64" s="318" t="e">
        <f>COUNTIF([20]再索赔出库汇总报表!G11:G1000,"是")</f>
        <v>#VALUE!</v>
      </c>
      <c r="H64" s="318" t="e">
        <f>COUNTIF([20]再索赔出库汇总报表!P11:P1000,"通过")</f>
        <v>#VALUE!</v>
      </c>
      <c r="I64" s="318" t="e">
        <f>COUNTIF([20]再索赔出库汇总报表!P11:P1000,"失败")</f>
        <v>#VALUE!</v>
      </c>
      <c r="J64" s="318" t="e">
        <f>COUNTIF([20]再索赔出库汇总报表!P11:P1000,"未执行")</f>
        <v>#VALUE!</v>
      </c>
      <c r="K64" s="318" t="e">
        <f>COUNTIF([20]再索赔出库汇总报表!P11:P1000,"阻塞")</f>
        <v>#VALUE!</v>
      </c>
      <c r="L64" s="318" t="e">
        <f>COUNTIF([20]再索赔出库汇总报表!P11:P1000,"无效")</f>
        <v>#VALUE!</v>
      </c>
      <c r="M64" s="310"/>
      <c r="N64" s="311"/>
      <c r="O64" s="347"/>
      <c r="P64" s="347"/>
    </row>
    <row r="65" spans="1:16" ht="16.5">
      <c r="A65" s="304"/>
      <c r="B65" s="304" t="s">
        <v>92</v>
      </c>
      <c r="C65" s="304"/>
      <c r="D65" s="304"/>
      <c r="E65" s="318">
        <f t="shared" si="0"/>
        <v>0</v>
      </c>
      <c r="F65" s="318">
        <v>0</v>
      </c>
      <c r="G65" s="318">
        <v>0</v>
      </c>
      <c r="H65" s="318">
        <v>0</v>
      </c>
      <c r="I65" s="318">
        <v>0</v>
      </c>
      <c r="J65" s="318" t="e">
        <f>COUNTIF([1]基础数据客户及门店维护!H22:H1011,"未执行")</f>
        <v>#VALUE!</v>
      </c>
      <c r="K65" s="318" t="e">
        <f>COUNTIF([1]基础数据客户及门店维护!H22:H1011,"阻塞")</f>
        <v>#VALUE!</v>
      </c>
      <c r="L65" s="318" t="e">
        <f>COUNTIF([1]基础数据客户及门店维护!H22:H1011,"无效")</f>
        <v>#VALUE!</v>
      </c>
      <c r="M65" s="310" t="e">
        <f t="shared" si="1"/>
        <v>#VALUE!</v>
      </c>
      <c r="N65" s="311"/>
      <c r="O65" s="348"/>
      <c r="P65" s="348"/>
    </row>
    <row r="66" spans="1:16" ht="16.5">
      <c r="A66" s="342" t="s">
        <v>93</v>
      </c>
      <c r="B66" s="343"/>
      <c r="C66" s="344"/>
      <c r="D66" s="298"/>
      <c r="E66" s="321" t="e">
        <f t="shared" ref="E66:G66" si="2">SUM(E2:E65)</f>
        <v>#VALUE!</v>
      </c>
      <c r="F66" s="321" t="e">
        <f t="shared" si="2"/>
        <v>#VALUE!</v>
      </c>
      <c r="G66" s="321" t="e">
        <f t="shared" si="2"/>
        <v>#VALUE!</v>
      </c>
      <c r="H66" s="321" t="e">
        <f t="shared" ref="H66:L66" si="3">SUM(H2:H65)</f>
        <v>#VALUE!</v>
      </c>
      <c r="I66" s="321" t="e">
        <f t="shared" si="3"/>
        <v>#VALUE!</v>
      </c>
      <c r="J66" s="321" t="e">
        <f t="shared" si="3"/>
        <v>#VALUE!</v>
      </c>
      <c r="K66" s="321" t="e">
        <f t="shared" si="3"/>
        <v>#VALUE!</v>
      </c>
      <c r="L66" s="321" t="e">
        <f t="shared" si="3"/>
        <v>#VALUE!</v>
      </c>
      <c r="M66" s="310" t="e">
        <f t="shared" si="1"/>
        <v>#VALUE!</v>
      </c>
      <c r="N66" s="16"/>
      <c r="O66" s="300"/>
      <c r="P66" s="300"/>
    </row>
    <row r="67" spans="1:16" ht="198">
      <c r="A67" s="313" t="s">
        <v>94</v>
      </c>
      <c r="B67" s="314"/>
      <c r="C67" s="314"/>
      <c r="D67" s="299" t="s">
        <v>95</v>
      </c>
      <c r="E67" s="322">
        <v>300</v>
      </c>
      <c r="F67" s="322"/>
      <c r="G67" s="322"/>
      <c r="H67" s="322"/>
      <c r="I67" s="322"/>
      <c r="J67" s="322"/>
      <c r="K67" s="322"/>
      <c r="L67" s="322"/>
      <c r="M67" s="323"/>
      <c r="N67" s="345" t="s">
        <v>96</v>
      </c>
      <c r="O67" s="301" t="s">
        <v>18</v>
      </c>
      <c r="P67" s="301" t="s">
        <v>19</v>
      </c>
    </row>
    <row r="68" spans="1:16" ht="16.5">
      <c r="A68" s="314" t="s">
        <v>97</v>
      </c>
      <c r="B68" s="314" t="s">
        <v>98</v>
      </c>
      <c r="C68" s="314"/>
      <c r="D68" s="314" t="s">
        <v>68</v>
      </c>
      <c r="E68" s="322">
        <v>94</v>
      </c>
      <c r="F68" s="322"/>
      <c r="G68" s="322"/>
      <c r="H68" s="322"/>
      <c r="I68" s="322"/>
      <c r="J68" s="322"/>
      <c r="K68" s="322"/>
      <c r="L68" s="322"/>
      <c r="M68" s="323"/>
      <c r="N68" s="345"/>
      <c r="O68" s="301" t="s">
        <v>99</v>
      </c>
      <c r="P68" s="301" t="s">
        <v>68</v>
      </c>
    </row>
    <row r="69" spans="1:16" ht="16.5">
      <c r="A69" s="314"/>
      <c r="B69" s="313" t="s">
        <v>100</v>
      </c>
      <c r="C69" s="314"/>
      <c r="D69" s="314" t="s">
        <v>101</v>
      </c>
      <c r="E69" s="322">
        <v>360</v>
      </c>
      <c r="F69" s="322"/>
      <c r="G69" s="322"/>
      <c r="H69" s="322"/>
      <c r="I69" s="322"/>
      <c r="J69" s="322"/>
      <c r="K69" s="322"/>
      <c r="L69" s="322"/>
      <c r="M69" s="323"/>
      <c r="N69" s="345"/>
      <c r="O69" s="301" t="s">
        <v>102</v>
      </c>
      <c r="P69" s="301" t="s">
        <v>103</v>
      </c>
    </row>
    <row r="70" spans="1:16" ht="16.5">
      <c r="A70" s="314"/>
      <c r="B70" s="313" t="s">
        <v>104</v>
      </c>
      <c r="C70" s="314"/>
      <c r="D70" s="314" t="s">
        <v>105</v>
      </c>
      <c r="E70" s="322">
        <v>200</v>
      </c>
      <c r="F70" s="322"/>
      <c r="G70" s="322"/>
      <c r="H70" s="322"/>
      <c r="I70" s="322"/>
      <c r="J70" s="322"/>
      <c r="K70" s="322"/>
      <c r="L70" s="322"/>
      <c r="M70" s="323"/>
      <c r="N70" s="345"/>
      <c r="O70" s="301" t="s">
        <v>106</v>
      </c>
      <c r="P70" s="301" t="s">
        <v>105</v>
      </c>
    </row>
    <row r="71" spans="1:16" ht="33">
      <c r="A71" s="314"/>
      <c r="B71" s="313" t="s">
        <v>107</v>
      </c>
      <c r="C71" s="314"/>
      <c r="D71" s="314" t="s">
        <v>17</v>
      </c>
      <c r="E71" s="322">
        <v>200</v>
      </c>
      <c r="F71" s="322"/>
      <c r="G71" s="322"/>
      <c r="H71" s="322"/>
      <c r="I71" s="322"/>
      <c r="J71" s="322"/>
      <c r="K71" s="322"/>
      <c r="L71" s="322"/>
      <c r="M71" s="323"/>
      <c r="N71" s="345"/>
      <c r="O71" s="301" t="s">
        <v>108</v>
      </c>
      <c r="P71" s="301" t="s">
        <v>103</v>
      </c>
    </row>
    <row r="79" spans="1:16" ht="16.5">
      <c r="J79" s="326"/>
      <c r="K79" s="326"/>
    </row>
  </sheetData>
  <autoFilter ref="A1:XFD71"/>
  <mergeCells count="4">
    <mergeCell ref="A66:C66"/>
    <mergeCell ref="N67:N71"/>
    <mergeCell ref="O2:O65"/>
    <mergeCell ref="P2:P65"/>
  </mergeCells>
  <phoneticPr fontId="31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>
      <pane ySplit="1" topLeftCell="A2" activePane="bottomLeft" state="frozen"/>
      <selection pane="bottomLeft" activeCell="H7" sqref="H7"/>
    </sheetView>
  </sheetViews>
  <sheetFormatPr defaultColWidth="9" defaultRowHeight="13.5"/>
  <cols>
    <col min="2" max="2" width="14.875" customWidth="1"/>
    <col min="3" max="4" width="23.375" customWidth="1"/>
    <col min="5" max="7" width="11.5" style="324" customWidth="1"/>
    <col min="8" max="8" width="11" customWidth="1"/>
    <col min="9" max="9" width="18.875" style="295" customWidth="1"/>
    <col min="10" max="10" width="22.5" style="295" customWidth="1"/>
  </cols>
  <sheetData>
    <row r="1" spans="1:10" ht="16.5">
      <c r="A1" s="302"/>
      <c r="B1" s="302" t="s">
        <v>0</v>
      </c>
      <c r="C1" s="302" t="s">
        <v>1</v>
      </c>
      <c r="D1" s="302" t="s">
        <v>2</v>
      </c>
      <c r="E1" s="316" t="s">
        <v>3</v>
      </c>
      <c r="F1" s="316" t="s">
        <v>5899</v>
      </c>
      <c r="G1" s="316" t="s">
        <v>5898</v>
      </c>
      <c r="H1" s="296" t="s">
        <v>12</v>
      </c>
      <c r="I1" s="297" t="s">
        <v>13</v>
      </c>
      <c r="J1" s="297" t="s">
        <v>14</v>
      </c>
    </row>
    <row r="2" spans="1:10" ht="16.5" customHeight="1">
      <c r="A2" s="304" t="s">
        <v>4</v>
      </c>
      <c r="B2" s="304" t="s">
        <v>15</v>
      </c>
      <c r="C2" s="304" t="s">
        <v>16</v>
      </c>
      <c r="D2" s="304" t="s">
        <v>17</v>
      </c>
      <c r="E2" s="318">
        <f>(F2+G2)</f>
        <v>51</v>
      </c>
      <c r="F2" s="318">
        <f>COUNTIF(销售管理价格!G11:G1000,"是")</f>
        <v>38</v>
      </c>
      <c r="G2" s="318">
        <f>COUNTIF(销售管理价格!G11:G1000,"否")</f>
        <v>13</v>
      </c>
      <c r="H2" s="311"/>
      <c r="I2" s="346" t="s">
        <v>18</v>
      </c>
      <c r="J2" s="346" t="s">
        <v>19</v>
      </c>
    </row>
    <row r="3" spans="1:10" ht="16.5">
      <c r="A3" s="304"/>
      <c r="B3" s="304"/>
      <c r="C3" s="304" t="s">
        <v>20</v>
      </c>
      <c r="D3" s="304" t="s">
        <v>21</v>
      </c>
      <c r="E3" s="318">
        <f t="shared" ref="E3:E65" si="0">(F3+G3)</f>
        <v>109</v>
      </c>
      <c r="F3" s="318">
        <f>COUNTIF(销售管理销售订单!G11:G1000,"是")</f>
        <v>87</v>
      </c>
      <c r="G3" s="318">
        <f>COUNTIF(销售管理销售订单!G11:G1000,"否")</f>
        <v>22</v>
      </c>
      <c r="H3" s="311"/>
      <c r="I3" s="347"/>
      <c r="J3" s="347"/>
    </row>
    <row r="4" spans="1:10" ht="16.5">
      <c r="A4" s="304"/>
      <c r="B4" s="304"/>
      <c r="C4" s="304" t="s">
        <v>22</v>
      </c>
      <c r="D4" s="304" t="s">
        <v>21</v>
      </c>
      <c r="E4" s="318">
        <f t="shared" si="0"/>
        <v>62</v>
      </c>
      <c r="F4" s="318">
        <f>COUNTIF(销售管理退货!G11:G1000,"是")</f>
        <v>52</v>
      </c>
      <c r="G4" s="318">
        <f>COUNTIF(销售管理退货!G11:G1000,"否")</f>
        <v>10</v>
      </c>
      <c r="H4" s="311"/>
      <c r="I4" s="347"/>
      <c r="J4" s="347"/>
    </row>
    <row r="5" spans="1:10" ht="16.5">
      <c r="A5" s="304"/>
      <c r="B5" s="304"/>
      <c r="C5" s="304" t="s">
        <v>23</v>
      </c>
      <c r="D5" s="304" t="s">
        <v>17</v>
      </c>
      <c r="E5" s="318">
        <f t="shared" si="0"/>
        <v>144</v>
      </c>
      <c r="F5" s="318">
        <f>COUNTIF(销售管理销售索赔!G11:G1000,"是")</f>
        <v>101</v>
      </c>
      <c r="G5" s="318">
        <f>COUNTIF(销售管理销售索赔!G11:G1000,"否")</f>
        <v>43</v>
      </c>
      <c r="H5" s="311"/>
      <c r="I5" s="347"/>
      <c r="J5" s="347"/>
    </row>
    <row r="6" spans="1:10" ht="16.5">
      <c r="A6" s="304"/>
      <c r="B6" s="304"/>
      <c r="C6" s="304" t="s">
        <v>24</v>
      </c>
      <c r="D6" s="304" t="s">
        <v>21</v>
      </c>
      <c r="E6" s="318">
        <f t="shared" si="0"/>
        <v>150</v>
      </c>
      <c r="F6" s="318">
        <f>COUNTIF(销售管理销售促销!G11:G1000,"是")</f>
        <v>22</v>
      </c>
      <c r="G6" s="318">
        <f>COUNTIF(销售管理销售促销!G11:G1000,"否")</f>
        <v>128</v>
      </c>
      <c r="H6" s="311"/>
      <c r="I6" s="347"/>
      <c r="J6" s="347"/>
    </row>
    <row r="7" spans="1:10" ht="16.5">
      <c r="A7" s="304"/>
      <c r="B7" s="304"/>
      <c r="C7" s="304" t="s">
        <v>25</v>
      </c>
      <c r="D7" s="304" t="s">
        <v>21</v>
      </c>
      <c r="E7" s="318">
        <f t="shared" si="0"/>
        <v>57</v>
      </c>
      <c r="F7" s="318">
        <f>COUNTIF(销售管理销售返利!G11:G1000,"是")</f>
        <v>11</v>
      </c>
      <c r="G7" s="318">
        <f>COUNTIF(销售管理销售返利!G11:G1000,"否")</f>
        <v>46</v>
      </c>
      <c r="H7" s="311"/>
      <c r="I7" s="347"/>
      <c r="J7" s="347"/>
    </row>
    <row r="8" spans="1:10" ht="16.5">
      <c r="A8" s="304"/>
      <c r="B8" s="304"/>
      <c r="C8" s="304" t="s">
        <v>26</v>
      </c>
      <c r="D8" s="304" t="s">
        <v>21</v>
      </c>
      <c r="E8" s="318">
        <f t="shared" si="0"/>
        <v>96</v>
      </c>
      <c r="F8" s="318">
        <f>COUNTIF(销售管理销售信用!G11:G1000,"是")</f>
        <v>36</v>
      </c>
      <c r="G8" s="318">
        <f>COUNTIF(销售管理销售信用!G11:G1000,"否")</f>
        <v>60</v>
      </c>
      <c r="H8" s="311"/>
      <c r="I8" s="347"/>
      <c r="J8" s="347"/>
    </row>
    <row r="9" spans="1:10" s="339" customFormat="1" ht="16.5">
      <c r="A9" s="336"/>
      <c r="B9" s="336"/>
      <c r="C9" s="336" t="s">
        <v>27</v>
      </c>
      <c r="D9" s="336" t="s">
        <v>17</v>
      </c>
      <c r="E9" s="337">
        <f t="shared" si="0"/>
        <v>0</v>
      </c>
      <c r="F9" s="337">
        <v>0</v>
      </c>
      <c r="G9" s="337">
        <v>0</v>
      </c>
      <c r="H9" s="338"/>
      <c r="I9" s="347"/>
      <c r="J9" s="347"/>
    </row>
    <row r="10" spans="1:10" s="136" customFormat="1" ht="16.5">
      <c r="A10" s="304"/>
      <c r="B10" s="304"/>
      <c r="C10" s="306" t="s">
        <v>28</v>
      </c>
      <c r="D10" s="306" t="s">
        <v>21</v>
      </c>
      <c r="E10" s="318">
        <f t="shared" si="0"/>
        <v>16</v>
      </c>
      <c r="F10" s="318">
        <f>COUNTIF(销售手工录入发票!G11:G1000,"是")</f>
        <v>9</v>
      </c>
      <c r="G10" s="318">
        <f>COUNTIF(销售手工录入发票!G11:G1000,"否")</f>
        <v>7</v>
      </c>
      <c r="H10" s="311"/>
      <c r="I10" s="347"/>
      <c r="J10" s="347"/>
    </row>
    <row r="11" spans="1:10" ht="16.5">
      <c r="A11" s="304"/>
      <c r="B11" s="304"/>
      <c r="C11" s="305" t="s">
        <v>29</v>
      </c>
      <c r="D11" s="306" t="s">
        <v>21</v>
      </c>
      <c r="E11" s="318">
        <f t="shared" si="0"/>
        <v>17</v>
      </c>
      <c r="F11" s="318">
        <f>COUNTIF(销售对账调整单!G11:G1000,"是")</f>
        <v>10</v>
      </c>
      <c r="G11" s="318">
        <f>COUNTIF(销售对账调整单!G11:G1000,"否")</f>
        <v>7</v>
      </c>
      <c r="H11" s="311"/>
      <c r="I11" s="347"/>
      <c r="J11" s="347"/>
    </row>
    <row r="12" spans="1:10" ht="16.5">
      <c r="A12" s="304"/>
      <c r="B12" s="304" t="s">
        <v>30</v>
      </c>
      <c r="C12" s="304" t="s">
        <v>31</v>
      </c>
      <c r="D12" s="304" t="s">
        <v>5469</v>
      </c>
      <c r="E12" s="318">
        <f t="shared" si="0"/>
        <v>259</v>
      </c>
      <c r="F12" s="340">
        <f>COUNTIF(采购管理采购合同及清单!G11:G1000,"是")</f>
        <v>150</v>
      </c>
      <c r="G12" s="340">
        <f>COUNTIF(采购管理采购合同及清单!G11:G1000,"否")</f>
        <v>109</v>
      </c>
      <c r="H12" s="311"/>
      <c r="I12" s="347"/>
      <c r="J12" s="347"/>
    </row>
    <row r="13" spans="1:10" ht="16.5">
      <c r="A13" s="304"/>
      <c r="B13" s="304"/>
      <c r="C13" s="304" t="s">
        <v>33</v>
      </c>
      <c r="D13" s="304" t="s">
        <v>32</v>
      </c>
      <c r="E13" s="318">
        <f t="shared" si="0"/>
        <v>68</v>
      </c>
      <c r="F13" s="318">
        <f>COUNTIF(采购管理采购计划!G11:G1000,"是")</f>
        <v>64</v>
      </c>
      <c r="G13" s="318">
        <f>COUNTIF(采购管理采购计划!G11:G1000,"否")</f>
        <v>4</v>
      </c>
      <c r="H13" s="311"/>
      <c r="I13" s="347"/>
      <c r="J13" s="347"/>
    </row>
    <row r="14" spans="1:10" ht="16.5">
      <c r="A14" s="304"/>
      <c r="B14" s="304"/>
      <c r="C14" s="304" t="s">
        <v>34</v>
      </c>
      <c r="D14" s="304" t="s">
        <v>32</v>
      </c>
      <c r="E14" s="318">
        <f t="shared" si="0"/>
        <v>67</v>
      </c>
      <c r="F14" s="318">
        <f>COUNTIF(采购管理采购订单!G11:G1000,"是")</f>
        <v>27</v>
      </c>
      <c r="G14" s="318">
        <f>COUNTIF(采购管理采购订单!G11:G1000,"否")</f>
        <v>40</v>
      </c>
      <c r="H14" s="311"/>
      <c r="I14" s="347"/>
      <c r="J14" s="347"/>
    </row>
    <row r="15" spans="1:10" s="339" customFormat="1" ht="16.5">
      <c r="A15" s="336"/>
      <c r="B15" s="336"/>
      <c r="C15" s="336" t="s">
        <v>35</v>
      </c>
      <c r="D15" s="336" t="s">
        <v>32</v>
      </c>
      <c r="E15" s="337">
        <v>0</v>
      </c>
      <c r="F15" s="337">
        <v>0</v>
      </c>
      <c r="G15" s="337">
        <v>0</v>
      </c>
      <c r="H15" s="338"/>
      <c r="I15" s="347"/>
      <c r="J15" s="347"/>
    </row>
    <row r="16" spans="1:10" ht="16.5">
      <c r="A16" s="304"/>
      <c r="B16" s="304"/>
      <c r="C16" s="304" t="s">
        <v>36</v>
      </c>
      <c r="D16" s="304" t="s">
        <v>32</v>
      </c>
      <c r="E16" s="318">
        <f t="shared" si="0"/>
        <v>54</v>
      </c>
      <c r="F16" s="318">
        <f>COUNTIF(采购管理采购退货!G11:G1000,"是")</f>
        <v>32</v>
      </c>
      <c r="G16" s="318">
        <f>COUNTIF(采购管理采购退货!G11:G1000,"否")</f>
        <v>22</v>
      </c>
      <c r="H16" s="311"/>
      <c r="I16" s="347"/>
      <c r="J16" s="347"/>
    </row>
    <row r="17" spans="1:10" ht="16.5">
      <c r="A17" s="304"/>
      <c r="B17" s="304"/>
      <c r="C17" s="304" t="s">
        <v>37</v>
      </c>
      <c r="D17" s="304" t="s">
        <v>17</v>
      </c>
      <c r="E17" s="318">
        <f t="shared" si="0"/>
        <v>84</v>
      </c>
      <c r="F17" s="318">
        <f>COUNTIF(采购管理采购索赔!G11:G1000,"是")</f>
        <v>52</v>
      </c>
      <c r="G17" s="318">
        <f>COUNTIF(采购管理采购索赔!G11:G1000,"否")</f>
        <v>32</v>
      </c>
      <c r="H17" s="311"/>
      <c r="I17" s="347"/>
      <c r="J17" s="347"/>
    </row>
    <row r="18" spans="1:10" ht="16.5">
      <c r="A18" s="304"/>
      <c r="B18" s="304"/>
      <c r="C18" s="304" t="s">
        <v>38</v>
      </c>
      <c r="D18" s="304" t="s">
        <v>39</v>
      </c>
      <c r="E18" s="318">
        <f t="shared" si="0"/>
        <v>71</v>
      </c>
      <c r="F18" s="318">
        <f>COUNTIF(采购管理采购促销!G11:G1000,"是")</f>
        <v>35</v>
      </c>
      <c r="G18" s="318">
        <f>COUNTIF(采购管理采购促销!G11:G1000,"否")</f>
        <v>36</v>
      </c>
      <c r="H18" s="311"/>
      <c r="I18" s="347"/>
      <c r="J18" s="347"/>
    </row>
    <row r="19" spans="1:10" ht="16.5">
      <c r="A19" s="304"/>
      <c r="B19" s="304"/>
      <c r="C19" s="304" t="s">
        <v>40</v>
      </c>
      <c r="D19" s="304" t="s">
        <v>39</v>
      </c>
      <c r="E19" s="318">
        <f t="shared" si="0"/>
        <v>67</v>
      </c>
      <c r="F19" s="318">
        <f>COUNTIF(采购管理采购返利!G11:G1000,"是")</f>
        <v>31</v>
      </c>
      <c r="G19" s="318">
        <f>COUNTIF(采购管理采购返利!G11:G1000,"否")</f>
        <v>36</v>
      </c>
      <c r="H19" s="311"/>
      <c r="I19" s="347"/>
      <c r="J19" s="347"/>
    </row>
    <row r="20" spans="1:10" s="339" customFormat="1" ht="16.5">
      <c r="A20" s="336"/>
      <c r="B20" s="336"/>
      <c r="C20" s="336" t="s">
        <v>41</v>
      </c>
      <c r="D20" s="336" t="s">
        <v>17</v>
      </c>
      <c r="E20" s="337">
        <v>0</v>
      </c>
      <c r="F20" s="337">
        <v>0</v>
      </c>
      <c r="G20" s="337">
        <v>0</v>
      </c>
      <c r="H20" s="338"/>
      <c r="I20" s="347"/>
      <c r="J20" s="347"/>
    </row>
    <row r="21" spans="1:10" s="339" customFormat="1" ht="16.5">
      <c r="A21" s="336"/>
      <c r="B21" s="336"/>
      <c r="C21" s="336" t="s">
        <v>42</v>
      </c>
      <c r="D21" s="336" t="s">
        <v>17</v>
      </c>
      <c r="E21" s="337">
        <v>0</v>
      </c>
      <c r="F21" s="337">
        <v>0</v>
      </c>
      <c r="G21" s="337">
        <v>0</v>
      </c>
      <c r="H21" s="338"/>
      <c r="I21" s="347"/>
      <c r="J21" s="347"/>
    </row>
    <row r="22" spans="1:10" ht="16.5">
      <c r="A22" s="304"/>
      <c r="B22" s="304"/>
      <c r="C22" s="304" t="s">
        <v>43</v>
      </c>
      <c r="D22" s="304" t="s">
        <v>39</v>
      </c>
      <c r="E22" s="318">
        <f t="shared" si="0"/>
        <v>16</v>
      </c>
      <c r="F22" s="318">
        <f>COUNTIF(采购手工录入发票!G11:G1000,"是")</f>
        <v>9</v>
      </c>
      <c r="G22" s="318">
        <f>COUNTIF(采购手工录入发票!G11:G1000,"否")</f>
        <v>7</v>
      </c>
      <c r="H22" s="311"/>
      <c r="I22" s="347"/>
      <c r="J22" s="347"/>
    </row>
    <row r="23" spans="1:10" ht="16.5">
      <c r="A23" s="304"/>
      <c r="B23" s="304"/>
      <c r="C23" s="306" t="s">
        <v>44</v>
      </c>
      <c r="D23" s="306" t="s">
        <v>39</v>
      </c>
      <c r="E23" s="318">
        <f t="shared" si="0"/>
        <v>21</v>
      </c>
      <c r="F23" s="318">
        <f>COUNTIF(采购对账调整单!G11:G1000,"是")</f>
        <v>7</v>
      </c>
      <c r="G23" s="318">
        <f>COUNTIF(采购对账调整单!G11:G1000,"否")</f>
        <v>14</v>
      </c>
      <c r="H23" s="311"/>
      <c r="I23" s="347"/>
      <c r="J23" s="347"/>
    </row>
    <row r="24" spans="1:10" ht="16.5">
      <c r="A24" s="304"/>
      <c r="B24" s="304" t="s">
        <v>45</v>
      </c>
      <c r="C24" s="304" t="s">
        <v>46</v>
      </c>
      <c r="D24" s="304" t="s">
        <v>39</v>
      </c>
      <c r="E24" s="318">
        <f t="shared" si="0"/>
        <v>14</v>
      </c>
      <c r="F24" s="318">
        <f>COUNTIF(仓库收货通知单!G11:G1000,"是")</f>
        <v>4</v>
      </c>
      <c r="G24" s="318">
        <f>COUNTIF(仓库收货通知单!G11:G1000,"否")</f>
        <v>10</v>
      </c>
      <c r="H24" s="311"/>
      <c r="I24" s="347"/>
      <c r="J24" s="347"/>
    </row>
    <row r="25" spans="1:10" ht="16.5">
      <c r="A25" s="304"/>
      <c r="B25" s="304"/>
      <c r="C25" s="304" t="s">
        <v>47</v>
      </c>
      <c r="D25" s="304" t="s">
        <v>39</v>
      </c>
      <c r="E25" s="318">
        <f t="shared" si="0"/>
        <v>18</v>
      </c>
      <c r="F25" s="318">
        <f>COUNTIF(仓库发货通知单!G11:G1000,"是")</f>
        <v>5</v>
      </c>
      <c r="G25" s="318">
        <f>COUNTIF(仓库发货通知单!G11:G1000,"否")</f>
        <v>13</v>
      </c>
      <c r="H25" s="311"/>
      <c r="I25" s="347"/>
      <c r="J25" s="347"/>
    </row>
    <row r="26" spans="1:10" ht="16.5">
      <c r="A26" s="304"/>
      <c r="B26" s="304"/>
      <c r="C26" s="304" t="s">
        <v>48</v>
      </c>
      <c r="D26" s="304" t="s">
        <v>39</v>
      </c>
      <c r="E26" s="318">
        <f t="shared" si="0"/>
        <v>22</v>
      </c>
      <c r="F26" s="318">
        <f>COUNTIF(仓库入库单!G11:G1000,"是")</f>
        <v>3</v>
      </c>
      <c r="G26" s="318">
        <f>COUNTIF(仓库入库单!G11:G1000,"否")</f>
        <v>19</v>
      </c>
      <c r="H26" s="311"/>
      <c r="I26" s="347"/>
      <c r="J26" s="347"/>
    </row>
    <row r="27" spans="1:10" ht="16.5">
      <c r="A27" s="304"/>
      <c r="B27" s="304"/>
      <c r="C27" s="304" t="s">
        <v>49</v>
      </c>
      <c r="D27" s="304" t="s">
        <v>39</v>
      </c>
      <c r="E27" s="318">
        <f t="shared" si="0"/>
        <v>15</v>
      </c>
      <c r="F27" s="318">
        <f>COUNTIF(仓库出库单!G11:G1000,"是")</f>
        <v>8</v>
      </c>
      <c r="G27" s="318">
        <f>COUNTIF(仓库出库单!G11:G1000,"否")</f>
        <v>7</v>
      </c>
      <c r="H27" s="311"/>
      <c r="I27" s="347"/>
      <c r="J27" s="347"/>
    </row>
    <row r="28" spans="1:10" ht="16.5">
      <c r="A28" s="304"/>
      <c r="B28" s="304"/>
      <c r="C28" s="304" t="s">
        <v>50</v>
      </c>
      <c r="D28" s="304" t="s">
        <v>32</v>
      </c>
      <c r="E28" s="318">
        <f t="shared" si="0"/>
        <v>65</v>
      </c>
      <c r="F28" s="318">
        <f>COUNTIF(仓库管理调拨单!G11:G1000,"是")</f>
        <v>17</v>
      </c>
      <c r="G28" s="318">
        <f>COUNTIF(仓库管理调拨单!G11:G1000,"否")</f>
        <v>48</v>
      </c>
      <c r="H28" s="311"/>
      <c r="I28" s="347"/>
      <c r="J28" s="347"/>
    </row>
    <row r="29" spans="1:10" ht="16.5">
      <c r="A29" s="304"/>
      <c r="B29" s="304"/>
      <c r="C29" s="304" t="s">
        <v>51</v>
      </c>
      <c r="D29" s="304" t="s">
        <v>32</v>
      </c>
      <c r="E29" s="318">
        <f t="shared" si="0"/>
        <v>64</v>
      </c>
      <c r="F29" s="318">
        <f>COUNTIF(仓库包装工单管理!G11:G1000,"是")</f>
        <v>17</v>
      </c>
      <c r="G29" s="318">
        <f>COUNTIF(仓库包装工单管理!G11:G1000,"否")</f>
        <v>47</v>
      </c>
      <c r="H29" s="311"/>
      <c r="I29" s="347"/>
      <c r="J29" s="347"/>
    </row>
    <row r="30" spans="1:10" ht="16.5">
      <c r="A30" s="304"/>
      <c r="B30" s="304"/>
      <c r="C30" s="304" t="s">
        <v>52</v>
      </c>
      <c r="D30" s="304" t="s">
        <v>32</v>
      </c>
      <c r="E30" s="318">
        <f t="shared" si="0"/>
        <v>38</v>
      </c>
      <c r="F30" s="318">
        <f>COUNTIF(仓库管理物料盘点查询!G11:G1000,"是")</f>
        <v>7</v>
      </c>
      <c r="G30" s="318">
        <f>COUNTIF(仓库管理物料盘点查询!G11:G1000,"否")</f>
        <v>31</v>
      </c>
      <c r="H30" s="311"/>
      <c r="I30" s="347"/>
      <c r="J30" s="347"/>
    </row>
    <row r="31" spans="1:10" ht="16.5">
      <c r="A31" s="304"/>
      <c r="B31" s="304"/>
      <c r="C31" s="304" t="s">
        <v>53</v>
      </c>
      <c r="D31" s="304" t="s">
        <v>39</v>
      </c>
      <c r="E31" s="318">
        <f t="shared" si="0"/>
        <v>66</v>
      </c>
      <c r="F31" s="318">
        <f>COUNTIF(仓库其他入库单申请单!G11:G1000,"是")</f>
        <v>17</v>
      </c>
      <c r="G31" s="318">
        <f>COUNTIF(仓库其他入库单申请单!G11:G1000,"否")</f>
        <v>49</v>
      </c>
      <c r="H31" s="311"/>
      <c r="I31" s="347"/>
      <c r="J31" s="347"/>
    </row>
    <row r="32" spans="1:10" ht="16.5">
      <c r="A32" s="304"/>
      <c r="B32" s="304"/>
      <c r="C32" s="304" t="s">
        <v>54</v>
      </c>
      <c r="D32" s="304" t="s">
        <v>39</v>
      </c>
      <c r="E32" s="318">
        <f t="shared" si="0"/>
        <v>66</v>
      </c>
      <c r="F32" s="318">
        <f>COUNTIF(仓库其他出库单申请单!G11:G1000,"是")</f>
        <v>17</v>
      </c>
      <c r="G32" s="318">
        <f>COUNTIF(仓库其他出库单申请单!G11:G1000,"否")</f>
        <v>49</v>
      </c>
      <c r="H32" s="311"/>
      <c r="I32" s="347"/>
      <c r="J32" s="347"/>
    </row>
    <row r="33" spans="1:10" ht="16.5">
      <c r="A33" s="304"/>
      <c r="B33" s="304"/>
      <c r="C33" s="304" t="s">
        <v>55</v>
      </c>
      <c r="D33" s="304" t="s">
        <v>17</v>
      </c>
      <c r="E33" s="318">
        <f t="shared" si="0"/>
        <v>24</v>
      </c>
      <c r="F33" s="318">
        <f>COUNTIF(销售索赔旧件库存管理!G11:G1000,"是")</f>
        <v>5</v>
      </c>
      <c r="G33" s="318">
        <f>COUNTIF(销售索赔旧件库存管理!G11:G1000,"否")</f>
        <v>19</v>
      </c>
      <c r="H33" s="311"/>
      <c r="I33" s="347"/>
      <c r="J33" s="347"/>
    </row>
    <row r="34" spans="1:10" ht="16.5">
      <c r="A34" s="304"/>
      <c r="B34" s="304" t="s">
        <v>56</v>
      </c>
      <c r="C34" s="309" t="s">
        <v>57</v>
      </c>
      <c r="D34" s="309"/>
      <c r="E34" s="318">
        <f t="shared" si="0"/>
        <v>16</v>
      </c>
      <c r="F34" s="320">
        <f>COUNTIF(财务管理业务凭证模板!G11:G1000,"是")</f>
        <v>7</v>
      </c>
      <c r="G34" s="320">
        <f>COUNTIF(财务管理业务凭证模板!G11:G1000,"否")</f>
        <v>9</v>
      </c>
      <c r="H34" s="311"/>
      <c r="I34" s="347"/>
      <c r="J34" s="347"/>
    </row>
    <row r="35" spans="1:10" ht="16.5">
      <c r="A35" s="304"/>
      <c r="B35" s="304"/>
      <c r="C35" s="304" t="s">
        <v>58</v>
      </c>
      <c r="D35" s="304" t="s">
        <v>39</v>
      </c>
      <c r="E35" s="318">
        <f t="shared" si="0"/>
        <v>48</v>
      </c>
      <c r="F35" s="318">
        <f>COUNTIF(财务管理收款单!G11:G1000,"是")</f>
        <v>11</v>
      </c>
      <c r="G35" s="318">
        <f>COUNTIF(财务管理收款单!G11:G1000,"否")</f>
        <v>37</v>
      </c>
      <c r="H35" s="311"/>
      <c r="I35" s="347"/>
      <c r="J35" s="347"/>
    </row>
    <row r="36" spans="1:10" ht="16.5">
      <c r="A36" s="304"/>
      <c r="B36" s="304"/>
      <c r="C36" s="304" t="s">
        <v>59</v>
      </c>
      <c r="D36" s="304" t="s">
        <v>39</v>
      </c>
      <c r="E36" s="318">
        <f t="shared" si="0"/>
        <v>24</v>
      </c>
      <c r="F36" s="318">
        <f>COUNTIF(财务管理应收核销!G11:G1000,"是")</f>
        <v>5</v>
      </c>
      <c r="G36" s="318">
        <f>COUNTIF(财务管理应收核销!G11:G1000,"否")</f>
        <v>19</v>
      </c>
      <c r="H36" s="311"/>
      <c r="I36" s="347"/>
      <c r="J36" s="347"/>
    </row>
    <row r="37" spans="1:10" ht="16.5">
      <c r="A37" s="304"/>
      <c r="B37" s="304"/>
      <c r="C37" s="304" t="s">
        <v>60</v>
      </c>
      <c r="D37" s="304" t="s">
        <v>39</v>
      </c>
      <c r="E37" s="318">
        <f t="shared" si="0"/>
        <v>58</v>
      </c>
      <c r="F37" s="318">
        <f>COUNTIF(财务管理付款单!G11:G1000,"是")</f>
        <v>19</v>
      </c>
      <c r="G37" s="318">
        <f>COUNTIF(财务管理付款单!G11:G1000,"否")</f>
        <v>39</v>
      </c>
      <c r="H37" s="311"/>
      <c r="I37" s="347"/>
      <c r="J37" s="347"/>
    </row>
    <row r="38" spans="1:10" ht="16.5">
      <c r="A38" s="304"/>
      <c r="B38" s="304"/>
      <c r="C38" s="304" t="s">
        <v>61</v>
      </c>
      <c r="D38" s="304" t="s">
        <v>39</v>
      </c>
      <c r="E38" s="318">
        <f t="shared" si="0"/>
        <v>16</v>
      </c>
      <c r="F38" s="318">
        <f>COUNTIF(财务管理应付核销!G11:G1000,"是")</f>
        <v>10</v>
      </c>
      <c r="G38" s="318">
        <f>COUNTIF(财务管理应付核销!G11:G1000,"否")</f>
        <v>6</v>
      </c>
      <c r="H38" s="311"/>
      <c r="I38" s="347"/>
      <c r="J38" s="347"/>
    </row>
    <row r="39" spans="1:10" ht="16.5">
      <c r="A39" s="304"/>
      <c r="B39" s="304"/>
      <c r="C39" s="304" t="s">
        <v>62</v>
      </c>
      <c r="D39" s="304" t="s">
        <v>32</v>
      </c>
      <c r="E39" s="318">
        <f t="shared" si="0"/>
        <v>43</v>
      </c>
      <c r="F39" s="318">
        <f>COUNTIF(财务管理成本调整查询!G11:G1000,"是")</f>
        <v>10</v>
      </c>
      <c r="G39" s="318">
        <f>COUNTIF(财务管理成本调整查询!G11:G1000,"否")</f>
        <v>33</v>
      </c>
      <c r="H39" s="311"/>
      <c r="I39" s="347"/>
      <c r="J39" s="347"/>
    </row>
    <row r="40" spans="1:10" ht="16.5">
      <c r="A40" s="304"/>
      <c r="B40" s="304" t="s">
        <v>64</v>
      </c>
      <c r="C40" s="304" t="s">
        <v>65</v>
      </c>
      <c r="D40" s="304" t="s">
        <v>39</v>
      </c>
      <c r="E40" s="318">
        <f t="shared" si="0"/>
        <v>106</v>
      </c>
      <c r="F40" s="318">
        <f>COUNTIF(基础数据客户及门店维护!G11:G1000,"是")</f>
        <v>16</v>
      </c>
      <c r="G40" s="318">
        <f>COUNTIF(基础数据客户及门店维护!G11:G1000,"否")</f>
        <v>90</v>
      </c>
      <c r="H40" s="311"/>
      <c r="I40" s="347"/>
      <c r="J40" s="347"/>
    </row>
    <row r="41" spans="1:10" ht="16.5">
      <c r="A41" s="304"/>
      <c r="B41" s="304"/>
      <c r="C41" s="304" t="s">
        <v>66</v>
      </c>
      <c r="D41" s="304" t="s">
        <v>39</v>
      </c>
      <c r="E41" s="318">
        <f t="shared" si="0"/>
        <v>60</v>
      </c>
      <c r="F41" s="318">
        <f>COUNTIF(基础数据配送中心!G11:G1000,"是")</f>
        <v>11</v>
      </c>
      <c r="G41" s="318">
        <f>COUNTIF(基础数据配送中心!G11:G1000,"否")</f>
        <v>49</v>
      </c>
      <c r="H41" s="311"/>
      <c r="I41" s="347"/>
      <c r="J41" s="347"/>
    </row>
    <row r="42" spans="1:10" ht="16.5">
      <c r="A42" s="304"/>
      <c r="B42" s="304"/>
      <c r="C42" s="304" t="s">
        <v>67</v>
      </c>
      <c r="D42" s="304" t="s">
        <v>68</v>
      </c>
      <c r="E42" s="318">
        <f t="shared" si="0"/>
        <v>94</v>
      </c>
      <c r="F42" s="318">
        <f>COUNTIF(基础数据供应商维护!G11:G1000,"是")</f>
        <v>12</v>
      </c>
      <c r="G42" s="318">
        <f>COUNTIF(基础数据供应商维护!G11:G1000,"否")</f>
        <v>82</v>
      </c>
      <c r="H42" s="311"/>
      <c r="I42" s="347"/>
      <c r="J42" s="347"/>
    </row>
    <row r="43" spans="1:10" ht="16.5">
      <c r="A43" s="304"/>
      <c r="B43" s="304"/>
      <c r="C43" s="304" t="s">
        <v>69</v>
      </c>
      <c r="D43" s="304" t="s">
        <v>68</v>
      </c>
      <c r="E43" s="318">
        <f t="shared" si="0"/>
        <v>113</v>
      </c>
      <c r="F43" s="318">
        <f>COUNTIF(基础数据物料管理!G11:G1000,"是")</f>
        <v>11</v>
      </c>
      <c r="G43" s="318">
        <f>COUNTIF(基础数据物料管理!G11:G1000,"否")</f>
        <v>102</v>
      </c>
      <c r="H43" s="311"/>
      <c r="I43" s="347"/>
      <c r="J43" s="347"/>
    </row>
    <row r="44" spans="1:10" ht="16.5">
      <c r="A44" s="304"/>
      <c r="B44" s="304"/>
      <c r="C44" s="304" t="s">
        <v>70</v>
      </c>
      <c r="D44" s="304" t="s">
        <v>32</v>
      </c>
      <c r="E44" s="318">
        <f t="shared" si="0"/>
        <v>56</v>
      </c>
      <c r="F44" s="318">
        <f>COUNTIF(基础数据BOM维护!G11:G1000,"是")</f>
        <v>16</v>
      </c>
      <c r="G44" s="318">
        <f>COUNTIF(基础数据BOM维护!G11:G1000,"否")</f>
        <v>40</v>
      </c>
      <c r="H44" s="311"/>
      <c r="I44" s="347"/>
      <c r="J44" s="347"/>
    </row>
    <row r="45" spans="1:10" ht="16.5">
      <c r="A45" s="304"/>
      <c r="B45" s="304"/>
      <c r="C45" s="304" t="s">
        <v>71</v>
      </c>
      <c r="D45" s="304" t="s">
        <v>32</v>
      </c>
      <c r="E45" s="318">
        <f t="shared" si="0"/>
        <v>38</v>
      </c>
      <c r="F45" s="318">
        <f>COUNTIF(基础数据翻新件维护!G11:G1000,"是")</f>
        <v>9</v>
      </c>
      <c r="G45" s="318">
        <f>COUNTIF(基础数据翻新件维护!G11:G1000,"否")</f>
        <v>29</v>
      </c>
      <c r="H45" s="311"/>
      <c r="I45" s="347"/>
      <c r="J45" s="347"/>
    </row>
    <row r="46" spans="1:10" ht="16.5">
      <c r="A46" s="304"/>
      <c r="B46" s="304"/>
      <c r="C46" s="304" t="s">
        <v>72</v>
      </c>
      <c r="D46" s="304" t="s">
        <v>68</v>
      </c>
      <c r="E46" s="318">
        <f t="shared" si="0"/>
        <v>22</v>
      </c>
      <c r="F46" s="318">
        <f>COUNTIF(基础数据采购区域!G11:G1000,"是")</f>
        <v>11</v>
      </c>
      <c r="G46" s="318">
        <f>COUNTIF(基础数据采购区域!G11:G1000,"否")</f>
        <v>11</v>
      </c>
      <c r="H46" s="311"/>
      <c r="I46" s="347"/>
      <c r="J46" s="347"/>
    </row>
    <row r="47" spans="1:10" ht="16.5">
      <c r="A47" s="304"/>
      <c r="B47" s="304"/>
      <c r="C47" s="304" t="s">
        <v>73</v>
      </c>
      <c r="D47" s="304" t="s">
        <v>68</v>
      </c>
      <c r="E47" s="318">
        <f t="shared" si="0"/>
        <v>22</v>
      </c>
      <c r="F47" s="318">
        <f>COUNTIF(基础数据销售区域!G11:G1000,"是")</f>
        <v>11</v>
      </c>
      <c r="G47" s="318">
        <f>COUNTIF(基础数据销售区域!G11:G1000,"否")</f>
        <v>11</v>
      </c>
      <c r="H47" s="311"/>
      <c r="I47" s="347"/>
      <c r="J47" s="347"/>
    </row>
    <row r="48" spans="1:10" ht="16.5">
      <c r="A48" s="304"/>
      <c r="B48" s="304"/>
      <c r="C48" s="304" t="s">
        <v>74</v>
      </c>
      <c r="D48" s="304" t="s">
        <v>68</v>
      </c>
      <c r="E48" s="318">
        <f t="shared" si="0"/>
        <v>106</v>
      </c>
      <c r="F48" s="318">
        <f>COUNTIF(基础数据客户及门店维护!G11:G1000,"是")</f>
        <v>16</v>
      </c>
      <c r="G48" s="318">
        <f>COUNTIF(基础数据客户及门店维护!G11:G1000,"否")</f>
        <v>90</v>
      </c>
      <c r="H48" s="311"/>
      <c r="I48" s="347"/>
      <c r="J48" s="347"/>
    </row>
    <row r="49" spans="1:10" ht="16.5">
      <c r="A49" s="304"/>
      <c r="B49" s="304" t="s">
        <v>75</v>
      </c>
      <c r="C49" s="304" t="s">
        <v>76</v>
      </c>
      <c r="D49" s="304" t="s">
        <v>17</v>
      </c>
      <c r="E49" s="318">
        <f t="shared" si="0"/>
        <v>32</v>
      </c>
      <c r="F49" s="318">
        <f>COUNTIF(报表管理缺货登记报表!G11:G1000,"是")</f>
        <v>32</v>
      </c>
      <c r="G49" s="318">
        <f>COUNTIF(报表管理缺货登记报表!G11:G1000,"否")</f>
        <v>0</v>
      </c>
      <c r="H49" s="311"/>
      <c r="I49" s="347"/>
      <c r="J49" s="347"/>
    </row>
    <row r="50" spans="1:10" ht="16.5">
      <c r="A50" s="304"/>
      <c r="B50" s="304"/>
      <c r="C50" s="304" t="s">
        <v>77</v>
      </c>
      <c r="D50" s="304" t="s">
        <v>17</v>
      </c>
      <c r="E50" s="318">
        <f t="shared" si="0"/>
        <v>34</v>
      </c>
      <c r="F50" s="318">
        <f>COUNTIF(报表管理即时库存报表!G11:G1000,"是")</f>
        <v>34</v>
      </c>
      <c r="G50" s="318">
        <f>COUNTIF(报表管理即时库存报表!G11:G1000,"否")</f>
        <v>0</v>
      </c>
      <c r="H50" s="311"/>
      <c r="I50" s="347"/>
      <c r="J50" s="347"/>
    </row>
    <row r="51" spans="1:10" ht="16.5">
      <c r="A51" s="304"/>
      <c r="B51" s="304"/>
      <c r="C51" s="304" t="s">
        <v>78</v>
      </c>
      <c r="D51" s="304" t="s">
        <v>17</v>
      </c>
      <c r="E51" s="318">
        <f t="shared" si="0"/>
        <v>34</v>
      </c>
      <c r="F51" s="318">
        <f>COUNTIF(报表管理物料进销存统计!G11:G1000,"是")</f>
        <v>34</v>
      </c>
      <c r="G51" s="318">
        <f>COUNTIF(报表管理物料进销存统计!G11:G1000,"否")</f>
        <v>0</v>
      </c>
      <c r="H51" s="311"/>
      <c r="I51" s="347"/>
      <c r="J51" s="347"/>
    </row>
    <row r="52" spans="1:10" ht="16.5">
      <c r="A52" s="304"/>
      <c r="B52" s="304"/>
      <c r="C52" s="304" t="s">
        <v>79</v>
      </c>
      <c r="D52" s="304" t="s">
        <v>17</v>
      </c>
      <c r="E52" s="318">
        <f t="shared" si="0"/>
        <v>53</v>
      </c>
      <c r="F52" s="318">
        <f>COUNTIF(报表管理物料进销存明细表!G11:G1000,"是")</f>
        <v>53</v>
      </c>
      <c r="G52" s="318">
        <f>COUNTIF(报表管理物料进销存明细表!G11:G1000,"否")</f>
        <v>0</v>
      </c>
      <c r="H52" s="311"/>
      <c r="I52" s="347"/>
      <c r="J52" s="347"/>
    </row>
    <row r="53" spans="1:10" ht="16.5">
      <c r="A53" s="304"/>
      <c r="B53" s="304"/>
      <c r="C53" s="304" t="s">
        <v>5901</v>
      </c>
      <c r="D53" s="304" t="s">
        <v>5470</v>
      </c>
      <c r="E53" s="318">
        <f t="shared" si="0"/>
        <v>36</v>
      </c>
      <c r="F53" s="318">
        <f>COUNTIF(报表管理采购索赔统计表!G11:G1000,"是")</f>
        <v>36</v>
      </c>
      <c r="G53" s="318">
        <f>COUNTIF(报表管理采购索赔统计表!G11:G1000,"否")</f>
        <v>0</v>
      </c>
      <c r="H53" s="311"/>
      <c r="I53" s="347"/>
      <c r="J53" s="347"/>
    </row>
    <row r="54" spans="1:10" ht="16.5">
      <c r="A54" s="304"/>
      <c r="B54" s="304"/>
      <c r="C54" s="304" t="s">
        <v>81</v>
      </c>
      <c r="D54" s="304" t="s">
        <v>17</v>
      </c>
      <c r="E54" s="318">
        <f t="shared" si="0"/>
        <v>16</v>
      </c>
      <c r="F54" s="318">
        <f>COUNTIF(报表管理销售索赔统计表!G11:G1000,"是")</f>
        <v>16</v>
      </c>
      <c r="G54" s="318">
        <f>COUNTIF(报表管理销售索赔统计表!G11:G1000,"否")</f>
        <v>0</v>
      </c>
      <c r="H54" s="311"/>
      <c r="I54" s="347"/>
      <c r="J54" s="347"/>
    </row>
    <row r="55" spans="1:10" ht="16.5">
      <c r="A55" s="304"/>
      <c r="B55" s="304"/>
      <c r="C55" s="304" t="s">
        <v>82</v>
      </c>
      <c r="D55" s="304" t="s">
        <v>17</v>
      </c>
      <c r="E55" s="318">
        <f t="shared" si="0"/>
        <v>18</v>
      </c>
      <c r="F55" s="318">
        <f>COUNTIF(报表管理物料索赔率及故障率报表!G11:G1000,"是")</f>
        <v>18</v>
      </c>
      <c r="G55" s="318">
        <f>COUNTIF(报表管理物料索赔率及故障率报表!G11:G1000,"否")</f>
        <v>0</v>
      </c>
      <c r="H55" s="311"/>
      <c r="I55" s="347"/>
      <c r="J55" s="347"/>
    </row>
    <row r="56" spans="1:10" ht="16.5">
      <c r="A56" s="304"/>
      <c r="B56" s="304"/>
      <c r="C56" s="304" t="s">
        <v>83</v>
      </c>
      <c r="D56" s="304" t="s">
        <v>5470</v>
      </c>
      <c r="E56" s="318">
        <f t="shared" si="0"/>
        <v>18</v>
      </c>
      <c r="F56" s="318">
        <f>COUNTIF(报表管理物料类型索赔率及故障率报表!G11:G1000,"是")</f>
        <v>18</v>
      </c>
      <c r="G56" s="318">
        <f>COUNTIF(报表管理物料类型索赔率及故障率报表!G11:G1000,"否")</f>
        <v>0</v>
      </c>
      <c r="H56" s="311"/>
      <c r="I56" s="347"/>
      <c r="J56" s="347"/>
    </row>
    <row r="57" spans="1:10" ht="16.5">
      <c r="A57" s="304"/>
      <c r="B57" s="304"/>
      <c r="C57" s="304" t="s">
        <v>84</v>
      </c>
      <c r="D57" s="304" t="s">
        <v>17</v>
      </c>
      <c r="E57" s="318">
        <f t="shared" si="0"/>
        <v>10</v>
      </c>
      <c r="F57" s="318">
        <f>COUNTIF(报表管理包干索赔应收报表!G11:G1000,"是")</f>
        <v>10</v>
      </c>
      <c r="G57" s="318">
        <f>COUNTIF(报表管理包干索赔应收报表!G11:G1000,"否")</f>
        <v>0</v>
      </c>
      <c r="H57" s="311"/>
      <c r="I57" s="347"/>
      <c r="J57" s="347"/>
    </row>
    <row r="58" spans="1:10" ht="16.5">
      <c r="A58" s="304"/>
      <c r="B58" s="304"/>
      <c r="C58" s="304" t="s">
        <v>85</v>
      </c>
      <c r="D58" s="304" t="s">
        <v>17</v>
      </c>
      <c r="E58" s="318">
        <f t="shared" si="0"/>
        <v>45</v>
      </c>
      <c r="F58" s="318">
        <f>COUNTIF(报表管理采购订单交货率统计!G11:G1000,"是")</f>
        <v>45</v>
      </c>
      <c r="G58" s="318">
        <f>COUNTIF(报表管理采购订单交货率统计!G11:G1000,"否")</f>
        <v>0</v>
      </c>
      <c r="H58" s="311"/>
      <c r="I58" s="347"/>
      <c r="J58" s="347"/>
    </row>
    <row r="59" spans="1:10" ht="16.5">
      <c r="A59" s="304"/>
      <c r="B59" s="304"/>
      <c r="C59" s="304" t="s">
        <v>86</v>
      </c>
      <c r="D59" s="304" t="s">
        <v>17</v>
      </c>
      <c r="E59" s="318">
        <f t="shared" si="0"/>
        <v>21</v>
      </c>
      <c r="F59" s="318">
        <f>COUNTIF(报表管理进销毛利明细报表!G11:G1000,"是")</f>
        <v>18</v>
      </c>
      <c r="G59" s="318">
        <f>COUNTIF(报表管理进销毛利明细报表!G11:G1000,"否")</f>
        <v>3</v>
      </c>
      <c r="H59" s="311"/>
      <c r="I59" s="347"/>
      <c r="J59" s="347"/>
    </row>
    <row r="60" spans="1:10" ht="16.5">
      <c r="A60" s="304"/>
      <c r="B60" s="304"/>
      <c r="C60" s="304" t="s">
        <v>5900</v>
      </c>
      <c r="D60" s="304" t="s">
        <v>17</v>
      </c>
      <c r="E60" s="318">
        <f t="shared" si="0"/>
        <v>19</v>
      </c>
      <c r="F60" s="318">
        <f>COUNTIF(进销毛利汇总报表!G11:G1000,"是")</f>
        <v>16</v>
      </c>
      <c r="G60" s="318">
        <f>COUNTIF(进销毛利汇总报表!G11:G1000,"否")</f>
        <v>3</v>
      </c>
      <c r="H60" s="311"/>
      <c r="I60" s="347"/>
      <c r="J60" s="347"/>
    </row>
    <row r="61" spans="1:10" ht="16.5">
      <c r="A61" s="304"/>
      <c r="B61" s="304"/>
      <c r="C61" s="304" t="s">
        <v>88</v>
      </c>
      <c r="D61" s="304" t="s">
        <v>17</v>
      </c>
      <c r="E61" s="318">
        <f t="shared" si="0"/>
        <v>16</v>
      </c>
      <c r="F61" s="318">
        <f>COUNTIF(报表管理经销商维度统计报表!G11:G1000,"是")</f>
        <v>13</v>
      </c>
      <c r="G61" s="318">
        <f>COUNTIF(报表管理经销商维度统计报表!G11:G1000,"否")</f>
        <v>3</v>
      </c>
      <c r="H61" s="311"/>
      <c r="I61" s="347"/>
      <c r="J61" s="347"/>
    </row>
    <row r="62" spans="1:10" ht="16.5">
      <c r="A62" s="304"/>
      <c r="B62" s="304"/>
      <c r="C62" s="304" t="s">
        <v>89</v>
      </c>
      <c r="D62" s="304" t="s">
        <v>17</v>
      </c>
      <c r="E62" s="318">
        <f t="shared" si="0"/>
        <v>28</v>
      </c>
      <c r="F62" s="318">
        <f>COUNTIF(销售开票明细报表!G11:G1000,"是")</f>
        <v>23</v>
      </c>
      <c r="G62" s="318">
        <f>COUNTIF(销售开票明细报表!G11:G1000,"否")</f>
        <v>5</v>
      </c>
      <c r="H62" s="311"/>
      <c r="I62" s="347"/>
      <c r="J62" s="347"/>
    </row>
    <row r="63" spans="1:10" s="339" customFormat="1" ht="16.5">
      <c r="A63" s="336"/>
      <c r="B63" s="336"/>
      <c r="C63" s="336" t="s">
        <v>90</v>
      </c>
      <c r="D63" s="336" t="s">
        <v>17</v>
      </c>
      <c r="E63" s="337">
        <v>0</v>
      </c>
      <c r="F63" s="337">
        <v>0</v>
      </c>
      <c r="G63" s="337">
        <v>0</v>
      </c>
      <c r="H63" s="338"/>
      <c r="I63" s="347"/>
      <c r="J63" s="347"/>
    </row>
    <row r="64" spans="1:10" s="339" customFormat="1" ht="16.5">
      <c r="A64" s="336"/>
      <c r="B64" s="336"/>
      <c r="C64" s="336" t="s">
        <v>91</v>
      </c>
      <c r="D64" s="336" t="s">
        <v>17</v>
      </c>
      <c r="E64" s="337">
        <v>0</v>
      </c>
      <c r="F64" s="337">
        <v>0</v>
      </c>
      <c r="G64" s="337">
        <v>0</v>
      </c>
      <c r="H64" s="338"/>
      <c r="I64" s="347"/>
      <c r="J64" s="347"/>
    </row>
    <row r="65" spans="1:10" ht="16.5">
      <c r="A65" s="304"/>
      <c r="B65" s="304" t="s">
        <v>92</v>
      </c>
      <c r="C65" s="304"/>
      <c r="D65" s="304"/>
      <c r="E65" s="318">
        <f t="shared" si="0"/>
        <v>0</v>
      </c>
      <c r="F65" s="318">
        <v>0</v>
      </c>
      <c r="G65" s="318">
        <v>0</v>
      </c>
      <c r="H65" s="311"/>
      <c r="I65" s="348"/>
      <c r="J65" s="348"/>
    </row>
    <row r="66" spans="1:10" ht="16.5">
      <c r="A66" s="342" t="s">
        <v>93</v>
      </c>
      <c r="B66" s="343"/>
      <c r="C66" s="344"/>
      <c r="D66" s="332"/>
      <c r="E66" s="321">
        <f t="shared" ref="E66:G66" si="1">SUM(E2:E65)</f>
        <v>3003</v>
      </c>
      <c r="F66" s="321">
        <f t="shared" si="1"/>
        <v>1414</v>
      </c>
      <c r="G66" s="321">
        <f t="shared" si="1"/>
        <v>1589</v>
      </c>
      <c r="H66" s="334"/>
      <c r="I66" s="333"/>
      <c r="J66" s="333"/>
    </row>
    <row r="67" spans="1:10" ht="198">
      <c r="A67" s="313" t="s">
        <v>94</v>
      </c>
      <c r="B67" s="314"/>
      <c r="C67" s="314"/>
      <c r="D67" s="299" t="s">
        <v>95</v>
      </c>
      <c r="E67" s="322">
        <v>300</v>
      </c>
      <c r="F67" s="322"/>
      <c r="G67" s="322"/>
      <c r="H67" s="345" t="s">
        <v>96</v>
      </c>
      <c r="I67" s="301" t="s">
        <v>18</v>
      </c>
      <c r="J67" s="301" t="s">
        <v>19</v>
      </c>
    </row>
    <row r="68" spans="1:10" ht="16.5">
      <c r="A68" s="314" t="s">
        <v>97</v>
      </c>
      <c r="B68" s="314" t="s">
        <v>98</v>
      </c>
      <c r="C68" s="314"/>
      <c r="D68" s="314" t="s">
        <v>68</v>
      </c>
      <c r="E68" s="322">
        <v>94</v>
      </c>
      <c r="F68" s="322"/>
      <c r="G68" s="322"/>
      <c r="H68" s="345"/>
      <c r="I68" s="301" t="s">
        <v>99</v>
      </c>
      <c r="J68" s="301" t="s">
        <v>68</v>
      </c>
    </row>
    <row r="69" spans="1:10" ht="16.5">
      <c r="A69" s="314"/>
      <c r="B69" s="313" t="s">
        <v>100</v>
      </c>
      <c r="C69" s="314"/>
      <c r="D69" s="314" t="s">
        <v>101</v>
      </c>
      <c r="E69" s="322">
        <v>360</v>
      </c>
      <c r="F69" s="322"/>
      <c r="G69" s="322"/>
      <c r="H69" s="345"/>
      <c r="I69" s="301" t="s">
        <v>102</v>
      </c>
      <c r="J69" s="301" t="s">
        <v>103</v>
      </c>
    </row>
    <row r="70" spans="1:10" ht="16.5">
      <c r="A70" s="314"/>
      <c r="B70" s="313" t="s">
        <v>104</v>
      </c>
      <c r="C70" s="314"/>
      <c r="D70" s="314" t="s">
        <v>105</v>
      </c>
      <c r="E70" s="322">
        <v>200</v>
      </c>
      <c r="F70" s="322"/>
      <c r="G70" s="322"/>
      <c r="H70" s="345"/>
      <c r="I70" s="301" t="s">
        <v>106</v>
      </c>
      <c r="J70" s="301" t="s">
        <v>105</v>
      </c>
    </row>
    <row r="71" spans="1:10" ht="33">
      <c r="A71" s="314"/>
      <c r="B71" s="313" t="s">
        <v>107</v>
      </c>
      <c r="C71" s="314"/>
      <c r="D71" s="314" t="s">
        <v>17</v>
      </c>
      <c r="E71" s="322">
        <v>200</v>
      </c>
      <c r="F71" s="322"/>
      <c r="G71" s="322"/>
      <c r="H71" s="345"/>
      <c r="I71" s="301" t="s">
        <v>108</v>
      </c>
      <c r="J71" s="301" t="s">
        <v>103</v>
      </c>
    </row>
  </sheetData>
  <autoFilter ref="A1:XEX71"/>
  <mergeCells count="4">
    <mergeCell ref="I2:I65"/>
    <mergeCell ref="J2:J65"/>
    <mergeCell ref="A66:C66"/>
    <mergeCell ref="H67:H71"/>
  </mergeCells>
  <phoneticPr fontId="35" type="noConversion"/>
  <pageMargins left="0.75" right="0.75" top="1" bottom="1" header="0.51180555555555596" footer="0.51180555555555596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4"/>
  <sheetViews>
    <sheetView topLeftCell="A19" workbookViewId="0">
      <selection activeCell="E16" sqref="E16"/>
    </sheetView>
  </sheetViews>
  <sheetFormatPr defaultColWidth="9" defaultRowHeight="16.5"/>
  <cols>
    <col min="1" max="1" width="2.625" style="144" customWidth="1"/>
    <col min="2" max="2" width="7.875" style="144" customWidth="1"/>
    <col min="3" max="3" width="11.75" style="144" customWidth="1"/>
    <col min="4" max="4" width="28" style="144" customWidth="1"/>
    <col min="5" max="7" width="6.375" style="144" customWidth="1"/>
    <col min="8" max="8" width="21.125" style="144" customWidth="1"/>
    <col min="9" max="9" width="30.5" style="144" customWidth="1"/>
    <col min="10" max="10" width="26.2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2.5" style="144" customWidth="1"/>
    <col min="259" max="259" width="22.5" style="144" customWidth="1"/>
    <col min="260" max="260" width="66.625" style="144" customWidth="1"/>
    <col min="261" max="262" width="9.375" style="144" customWidth="1"/>
    <col min="263" max="263" width="8.625" style="144" customWidth="1"/>
    <col min="264" max="264" width="41.875" style="144" customWidth="1"/>
    <col min="265" max="265" width="36" style="144" customWidth="1"/>
    <col min="266" max="266" width="86.2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2.5" style="144" customWidth="1"/>
    <col min="515" max="515" width="22.5" style="144" customWidth="1"/>
    <col min="516" max="516" width="66.625" style="144" customWidth="1"/>
    <col min="517" max="518" width="9.375" style="144" customWidth="1"/>
    <col min="519" max="519" width="8.625" style="144" customWidth="1"/>
    <col min="520" max="520" width="41.875" style="144" customWidth="1"/>
    <col min="521" max="521" width="36" style="144" customWidth="1"/>
    <col min="522" max="522" width="86.2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2.5" style="144" customWidth="1"/>
    <col min="771" max="771" width="22.5" style="144" customWidth="1"/>
    <col min="772" max="772" width="66.625" style="144" customWidth="1"/>
    <col min="773" max="774" width="9.375" style="144" customWidth="1"/>
    <col min="775" max="775" width="8.625" style="144" customWidth="1"/>
    <col min="776" max="776" width="41.875" style="144" customWidth="1"/>
    <col min="777" max="777" width="36" style="144" customWidth="1"/>
    <col min="778" max="778" width="86.2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2.5" style="144" customWidth="1"/>
    <col min="1027" max="1027" width="22.5" style="144" customWidth="1"/>
    <col min="1028" max="1028" width="66.625" style="144" customWidth="1"/>
    <col min="1029" max="1030" width="9.375" style="144" customWidth="1"/>
    <col min="1031" max="1031" width="8.625" style="144" customWidth="1"/>
    <col min="1032" max="1032" width="41.875" style="144" customWidth="1"/>
    <col min="1033" max="1033" width="36" style="144" customWidth="1"/>
    <col min="1034" max="1034" width="86.2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2.5" style="144" customWidth="1"/>
    <col min="1283" max="1283" width="22.5" style="144" customWidth="1"/>
    <col min="1284" max="1284" width="66.625" style="144" customWidth="1"/>
    <col min="1285" max="1286" width="9.375" style="144" customWidth="1"/>
    <col min="1287" max="1287" width="8.625" style="144" customWidth="1"/>
    <col min="1288" max="1288" width="41.875" style="144" customWidth="1"/>
    <col min="1289" max="1289" width="36" style="144" customWidth="1"/>
    <col min="1290" max="1290" width="86.2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2.5" style="144" customWidth="1"/>
    <col min="1539" max="1539" width="22.5" style="144" customWidth="1"/>
    <col min="1540" max="1540" width="66.625" style="144" customWidth="1"/>
    <col min="1541" max="1542" width="9.375" style="144" customWidth="1"/>
    <col min="1543" max="1543" width="8.625" style="144" customWidth="1"/>
    <col min="1544" max="1544" width="41.875" style="144" customWidth="1"/>
    <col min="1545" max="1545" width="36" style="144" customWidth="1"/>
    <col min="1546" max="1546" width="86.2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2.5" style="144" customWidth="1"/>
    <col min="1795" max="1795" width="22.5" style="144" customWidth="1"/>
    <col min="1796" max="1796" width="66.625" style="144" customWidth="1"/>
    <col min="1797" max="1798" width="9.375" style="144" customWidth="1"/>
    <col min="1799" max="1799" width="8.625" style="144" customWidth="1"/>
    <col min="1800" max="1800" width="41.875" style="144" customWidth="1"/>
    <col min="1801" max="1801" width="36" style="144" customWidth="1"/>
    <col min="1802" max="1802" width="86.2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2.5" style="144" customWidth="1"/>
    <col min="2051" max="2051" width="22.5" style="144" customWidth="1"/>
    <col min="2052" max="2052" width="66.625" style="144" customWidth="1"/>
    <col min="2053" max="2054" width="9.375" style="144" customWidth="1"/>
    <col min="2055" max="2055" width="8.625" style="144" customWidth="1"/>
    <col min="2056" max="2056" width="41.875" style="144" customWidth="1"/>
    <col min="2057" max="2057" width="36" style="144" customWidth="1"/>
    <col min="2058" max="2058" width="86.2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2.5" style="144" customWidth="1"/>
    <col min="2307" max="2307" width="22.5" style="144" customWidth="1"/>
    <col min="2308" max="2308" width="66.625" style="144" customWidth="1"/>
    <col min="2309" max="2310" width="9.375" style="144" customWidth="1"/>
    <col min="2311" max="2311" width="8.625" style="144" customWidth="1"/>
    <col min="2312" max="2312" width="41.875" style="144" customWidth="1"/>
    <col min="2313" max="2313" width="36" style="144" customWidth="1"/>
    <col min="2314" max="2314" width="86.2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2.5" style="144" customWidth="1"/>
    <col min="2563" max="2563" width="22.5" style="144" customWidth="1"/>
    <col min="2564" max="2564" width="66.625" style="144" customWidth="1"/>
    <col min="2565" max="2566" width="9.375" style="144" customWidth="1"/>
    <col min="2567" max="2567" width="8.625" style="144" customWidth="1"/>
    <col min="2568" max="2568" width="41.875" style="144" customWidth="1"/>
    <col min="2569" max="2569" width="36" style="144" customWidth="1"/>
    <col min="2570" max="2570" width="86.2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2.5" style="144" customWidth="1"/>
    <col min="2819" max="2819" width="22.5" style="144" customWidth="1"/>
    <col min="2820" max="2820" width="66.625" style="144" customWidth="1"/>
    <col min="2821" max="2822" width="9.375" style="144" customWidth="1"/>
    <col min="2823" max="2823" width="8.625" style="144" customWidth="1"/>
    <col min="2824" max="2824" width="41.875" style="144" customWidth="1"/>
    <col min="2825" max="2825" width="36" style="144" customWidth="1"/>
    <col min="2826" max="2826" width="86.2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2.5" style="144" customWidth="1"/>
    <col min="3075" max="3075" width="22.5" style="144" customWidth="1"/>
    <col min="3076" max="3076" width="66.625" style="144" customWidth="1"/>
    <col min="3077" max="3078" width="9.375" style="144" customWidth="1"/>
    <col min="3079" max="3079" width="8.625" style="144" customWidth="1"/>
    <col min="3080" max="3080" width="41.875" style="144" customWidth="1"/>
    <col min="3081" max="3081" width="36" style="144" customWidth="1"/>
    <col min="3082" max="3082" width="86.2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2.5" style="144" customWidth="1"/>
    <col min="3331" max="3331" width="22.5" style="144" customWidth="1"/>
    <col min="3332" max="3332" width="66.625" style="144" customWidth="1"/>
    <col min="3333" max="3334" width="9.375" style="144" customWidth="1"/>
    <col min="3335" max="3335" width="8.625" style="144" customWidth="1"/>
    <col min="3336" max="3336" width="41.875" style="144" customWidth="1"/>
    <col min="3337" max="3337" width="36" style="144" customWidth="1"/>
    <col min="3338" max="3338" width="86.2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2.5" style="144" customWidth="1"/>
    <col min="3587" max="3587" width="22.5" style="144" customWidth="1"/>
    <col min="3588" max="3588" width="66.625" style="144" customWidth="1"/>
    <col min="3589" max="3590" width="9.375" style="144" customWidth="1"/>
    <col min="3591" max="3591" width="8.625" style="144" customWidth="1"/>
    <col min="3592" max="3592" width="41.875" style="144" customWidth="1"/>
    <col min="3593" max="3593" width="36" style="144" customWidth="1"/>
    <col min="3594" max="3594" width="86.2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2.5" style="144" customWidth="1"/>
    <col min="3843" max="3843" width="22.5" style="144" customWidth="1"/>
    <col min="3844" max="3844" width="66.625" style="144" customWidth="1"/>
    <col min="3845" max="3846" width="9.375" style="144" customWidth="1"/>
    <col min="3847" max="3847" width="8.625" style="144" customWidth="1"/>
    <col min="3848" max="3848" width="41.875" style="144" customWidth="1"/>
    <col min="3849" max="3849" width="36" style="144" customWidth="1"/>
    <col min="3850" max="3850" width="86.2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2.5" style="144" customWidth="1"/>
    <col min="4099" max="4099" width="22.5" style="144" customWidth="1"/>
    <col min="4100" max="4100" width="66.625" style="144" customWidth="1"/>
    <col min="4101" max="4102" width="9.375" style="144" customWidth="1"/>
    <col min="4103" max="4103" width="8.625" style="144" customWidth="1"/>
    <col min="4104" max="4104" width="41.875" style="144" customWidth="1"/>
    <col min="4105" max="4105" width="36" style="144" customWidth="1"/>
    <col min="4106" max="4106" width="86.2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2.5" style="144" customWidth="1"/>
    <col min="4355" max="4355" width="22.5" style="144" customWidth="1"/>
    <col min="4356" max="4356" width="66.625" style="144" customWidth="1"/>
    <col min="4357" max="4358" width="9.375" style="144" customWidth="1"/>
    <col min="4359" max="4359" width="8.625" style="144" customWidth="1"/>
    <col min="4360" max="4360" width="41.875" style="144" customWidth="1"/>
    <col min="4361" max="4361" width="36" style="144" customWidth="1"/>
    <col min="4362" max="4362" width="86.2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2.5" style="144" customWidth="1"/>
    <col min="4611" max="4611" width="22.5" style="144" customWidth="1"/>
    <col min="4612" max="4612" width="66.625" style="144" customWidth="1"/>
    <col min="4613" max="4614" width="9.375" style="144" customWidth="1"/>
    <col min="4615" max="4615" width="8.625" style="144" customWidth="1"/>
    <col min="4616" max="4616" width="41.875" style="144" customWidth="1"/>
    <col min="4617" max="4617" width="36" style="144" customWidth="1"/>
    <col min="4618" max="4618" width="86.2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2.5" style="144" customWidth="1"/>
    <col min="4867" max="4867" width="22.5" style="144" customWidth="1"/>
    <col min="4868" max="4868" width="66.625" style="144" customWidth="1"/>
    <col min="4869" max="4870" width="9.375" style="144" customWidth="1"/>
    <col min="4871" max="4871" width="8.625" style="144" customWidth="1"/>
    <col min="4872" max="4872" width="41.875" style="144" customWidth="1"/>
    <col min="4873" max="4873" width="36" style="144" customWidth="1"/>
    <col min="4874" max="4874" width="86.2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2.5" style="144" customWidth="1"/>
    <col min="5123" max="5123" width="22.5" style="144" customWidth="1"/>
    <col min="5124" max="5124" width="66.625" style="144" customWidth="1"/>
    <col min="5125" max="5126" width="9.375" style="144" customWidth="1"/>
    <col min="5127" max="5127" width="8.625" style="144" customWidth="1"/>
    <col min="5128" max="5128" width="41.875" style="144" customWidth="1"/>
    <col min="5129" max="5129" width="36" style="144" customWidth="1"/>
    <col min="5130" max="5130" width="86.2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2.5" style="144" customWidth="1"/>
    <col min="5379" max="5379" width="22.5" style="144" customWidth="1"/>
    <col min="5380" max="5380" width="66.625" style="144" customWidth="1"/>
    <col min="5381" max="5382" width="9.375" style="144" customWidth="1"/>
    <col min="5383" max="5383" width="8.625" style="144" customWidth="1"/>
    <col min="5384" max="5384" width="41.875" style="144" customWidth="1"/>
    <col min="5385" max="5385" width="36" style="144" customWidth="1"/>
    <col min="5386" max="5386" width="86.2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2.5" style="144" customWidth="1"/>
    <col min="5635" max="5635" width="22.5" style="144" customWidth="1"/>
    <col min="5636" max="5636" width="66.625" style="144" customWidth="1"/>
    <col min="5637" max="5638" width="9.375" style="144" customWidth="1"/>
    <col min="5639" max="5639" width="8.625" style="144" customWidth="1"/>
    <col min="5640" max="5640" width="41.875" style="144" customWidth="1"/>
    <col min="5641" max="5641" width="36" style="144" customWidth="1"/>
    <col min="5642" max="5642" width="86.2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2.5" style="144" customWidth="1"/>
    <col min="5891" max="5891" width="22.5" style="144" customWidth="1"/>
    <col min="5892" max="5892" width="66.625" style="144" customWidth="1"/>
    <col min="5893" max="5894" width="9.375" style="144" customWidth="1"/>
    <col min="5895" max="5895" width="8.625" style="144" customWidth="1"/>
    <col min="5896" max="5896" width="41.875" style="144" customWidth="1"/>
    <col min="5897" max="5897" width="36" style="144" customWidth="1"/>
    <col min="5898" max="5898" width="86.2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2.5" style="144" customWidth="1"/>
    <col min="6147" max="6147" width="22.5" style="144" customWidth="1"/>
    <col min="6148" max="6148" width="66.625" style="144" customWidth="1"/>
    <col min="6149" max="6150" width="9.375" style="144" customWidth="1"/>
    <col min="6151" max="6151" width="8.625" style="144" customWidth="1"/>
    <col min="6152" max="6152" width="41.875" style="144" customWidth="1"/>
    <col min="6153" max="6153" width="36" style="144" customWidth="1"/>
    <col min="6154" max="6154" width="86.2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2.5" style="144" customWidth="1"/>
    <col min="6403" max="6403" width="22.5" style="144" customWidth="1"/>
    <col min="6404" max="6404" width="66.625" style="144" customWidth="1"/>
    <col min="6405" max="6406" width="9.375" style="144" customWidth="1"/>
    <col min="6407" max="6407" width="8.625" style="144" customWidth="1"/>
    <col min="6408" max="6408" width="41.875" style="144" customWidth="1"/>
    <col min="6409" max="6409" width="36" style="144" customWidth="1"/>
    <col min="6410" max="6410" width="86.2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2.5" style="144" customWidth="1"/>
    <col min="6659" max="6659" width="22.5" style="144" customWidth="1"/>
    <col min="6660" max="6660" width="66.625" style="144" customWidth="1"/>
    <col min="6661" max="6662" width="9.375" style="144" customWidth="1"/>
    <col min="6663" max="6663" width="8.625" style="144" customWidth="1"/>
    <col min="6664" max="6664" width="41.875" style="144" customWidth="1"/>
    <col min="6665" max="6665" width="36" style="144" customWidth="1"/>
    <col min="6666" max="6666" width="86.2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2.5" style="144" customWidth="1"/>
    <col min="6915" max="6915" width="22.5" style="144" customWidth="1"/>
    <col min="6916" max="6916" width="66.625" style="144" customWidth="1"/>
    <col min="6917" max="6918" width="9.375" style="144" customWidth="1"/>
    <col min="6919" max="6919" width="8.625" style="144" customWidth="1"/>
    <col min="6920" max="6920" width="41.875" style="144" customWidth="1"/>
    <col min="6921" max="6921" width="36" style="144" customWidth="1"/>
    <col min="6922" max="6922" width="86.2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2.5" style="144" customWidth="1"/>
    <col min="7171" max="7171" width="22.5" style="144" customWidth="1"/>
    <col min="7172" max="7172" width="66.625" style="144" customWidth="1"/>
    <col min="7173" max="7174" width="9.375" style="144" customWidth="1"/>
    <col min="7175" max="7175" width="8.625" style="144" customWidth="1"/>
    <col min="7176" max="7176" width="41.875" style="144" customWidth="1"/>
    <col min="7177" max="7177" width="36" style="144" customWidth="1"/>
    <col min="7178" max="7178" width="86.2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2.5" style="144" customWidth="1"/>
    <col min="7427" max="7427" width="22.5" style="144" customWidth="1"/>
    <col min="7428" max="7428" width="66.625" style="144" customWidth="1"/>
    <col min="7429" max="7430" width="9.375" style="144" customWidth="1"/>
    <col min="7431" max="7431" width="8.625" style="144" customWidth="1"/>
    <col min="7432" max="7432" width="41.875" style="144" customWidth="1"/>
    <col min="7433" max="7433" width="36" style="144" customWidth="1"/>
    <col min="7434" max="7434" width="86.2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2.5" style="144" customWidth="1"/>
    <col min="7683" max="7683" width="22.5" style="144" customWidth="1"/>
    <col min="7684" max="7684" width="66.625" style="144" customWidth="1"/>
    <col min="7685" max="7686" width="9.375" style="144" customWidth="1"/>
    <col min="7687" max="7687" width="8.625" style="144" customWidth="1"/>
    <col min="7688" max="7688" width="41.875" style="144" customWidth="1"/>
    <col min="7689" max="7689" width="36" style="144" customWidth="1"/>
    <col min="7690" max="7690" width="86.2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2.5" style="144" customWidth="1"/>
    <col min="7939" max="7939" width="22.5" style="144" customWidth="1"/>
    <col min="7940" max="7940" width="66.625" style="144" customWidth="1"/>
    <col min="7941" max="7942" width="9.375" style="144" customWidth="1"/>
    <col min="7943" max="7943" width="8.625" style="144" customWidth="1"/>
    <col min="7944" max="7944" width="41.875" style="144" customWidth="1"/>
    <col min="7945" max="7945" width="36" style="144" customWidth="1"/>
    <col min="7946" max="7946" width="86.2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2.5" style="144" customWidth="1"/>
    <col min="8195" max="8195" width="22.5" style="144" customWidth="1"/>
    <col min="8196" max="8196" width="66.625" style="144" customWidth="1"/>
    <col min="8197" max="8198" width="9.375" style="144" customWidth="1"/>
    <col min="8199" max="8199" width="8.625" style="144" customWidth="1"/>
    <col min="8200" max="8200" width="41.875" style="144" customWidth="1"/>
    <col min="8201" max="8201" width="36" style="144" customWidth="1"/>
    <col min="8202" max="8202" width="86.2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2.5" style="144" customWidth="1"/>
    <col min="8451" max="8451" width="22.5" style="144" customWidth="1"/>
    <col min="8452" max="8452" width="66.625" style="144" customWidth="1"/>
    <col min="8453" max="8454" width="9.375" style="144" customWidth="1"/>
    <col min="8455" max="8455" width="8.625" style="144" customWidth="1"/>
    <col min="8456" max="8456" width="41.875" style="144" customWidth="1"/>
    <col min="8457" max="8457" width="36" style="144" customWidth="1"/>
    <col min="8458" max="8458" width="86.2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2.5" style="144" customWidth="1"/>
    <col min="8707" max="8707" width="22.5" style="144" customWidth="1"/>
    <col min="8708" max="8708" width="66.625" style="144" customWidth="1"/>
    <col min="8709" max="8710" width="9.375" style="144" customWidth="1"/>
    <col min="8711" max="8711" width="8.625" style="144" customWidth="1"/>
    <col min="8712" max="8712" width="41.875" style="144" customWidth="1"/>
    <col min="8713" max="8713" width="36" style="144" customWidth="1"/>
    <col min="8714" max="8714" width="86.2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2.5" style="144" customWidth="1"/>
    <col min="8963" max="8963" width="22.5" style="144" customWidth="1"/>
    <col min="8964" max="8964" width="66.625" style="144" customWidth="1"/>
    <col min="8965" max="8966" width="9.375" style="144" customWidth="1"/>
    <col min="8967" max="8967" width="8.625" style="144" customWidth="1"/>
    <col min="8968" max="8968" width="41.875" style="144" customWidth="1"/>
    <col min="8969" max="8969" width="36" style="144" customWidth="1"/>
    <col min="8970" max="8970" width="86.2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2.5" style="144" customWidth="1"/>
    <col min="9219" max="9219" width="22.5" style="144" customWidth="1"/>
    <col min="9220" max="9220" width="66.625" style="144" customWidth="1"/>
    <col min="9221" max="9222" width="9.375" style="144" customWidth="1"/>
    <col min="9223" max="9223" width="8.625" style="144" customWidth="1"/>
    <col min="9224" max="9224" width="41.875" style="144" customWidth="1"/>
    <col min="9225" max="9225" width="36" style="144" customWidth="1"/>
    <col min="9226" max="9226" width="86.2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2.5" style="144" customWidth="1"/>
    <col min="9475" max="9475" width="22.5" style="144" customWidth="1"/>
    <col min="9476" max="9476" width="66.625" style="144" customWidth="1"/>
    <col min="9477" max="9478" width="9.375" style="144" customWidth="1"/>
    <col min="9479" max="9479" width="8.625" style="144" customWidth="1"/>
    <col min="9480" max="9480" width="41.875" style="144" customWidth="1"/>
    <col min="9481" max="9481" width="36" style="144" customWidth="1"/>
    <col min="9482" max="9482" width="86.2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2.5" style="144" customWidth="1"/>
    <col min="9731" max="9731" width="22.5" style="144" customWidth="1"/>
    <col min="9732" max="9732" width="66.625" style="144" customWidth="1"/>
    <col min="9733" max="9734" width="9.375" style="144" customWidth="1"/>
    <col min="9735" max="9735" width="8.625" style="144" customWidth="1"/>
    <col min="9736" max="9736" width="41.875" style="144" customWidth="1"/>
    <col min="9737" max="9737" width="36" style="144" customWidth="1"/>
    <col min="9738" max="9738" width="86.2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2.5" style="144" customWidth="1"/>
    <col min="9987" max="9987" width="22.5" style="144" customWidth="1"/>
    <col min="9988" max="9988" width="66.625" style="144" customWidth="1"/>
    <col min="9989" max="9990" width="9.375" style="144" customWidth="1"/>
    <col min="9991" max="9991" width="8.625" style="144" customWidth="1"/>
    <col min="9992" max="9992" width="41.875" style="144" customWidth="1"/>
    <col min="9993" max="9993" width="36" style="144" customWidth="1"/>
    <col min="9994" max="9994" width="86.2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2.5" style="144" customWidth="1"/>
    <col min="10243" max="10243" width="22.5" style="144" customWidth="1"/>
    <col min="10244" max="10244" width="66.625" style="144" customWidth="1"/>
    <col min="10245" max="10246" width="9.375" style="144" customWidth="1"/>
    <col min="10247" max="10247" width="8.625" style="144" customWidth="1"/>
    <col min="10248" max="10248" width="41.875" style="144" customWidth="1"/>
    <col min="10249" max="10249" width="36" style="144" customWidth="1"/>
    <col min="10250" max="10250" width="86.2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2.5" style="144" customWidth="1"/>
    <col min="10499" max="10499" width="22.5" style="144" customWidth="1"/>
    <col min="10500" max="10500" width="66.625" style="144" customWidth="1"/>
    <col min="10501" max="10502" width="9.375" style="144" customWidth="1"/>
    <col min="10503" max="10503" width="8.625" style="144" customWidth="1"/>
    <col min="10504" max="10504" width="41.875" style="144" customWidth="1"/>
    <col min="10505" max="10505" width="36" style="144" customWidth="1"/>
    <col min="10506" max="10506" width="86.2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2.5" style="144" customWidth="1"/>
    <col min="10755" max="10755" width="22.5" style="144" customWidth="1"/>
    <col min="10756" max="10756" width="66.625" style="144" customWidth="1"/>
    <col min="10757" max="10758" width="9.375" style="144" customWidth="1"/>
    <col min="10759" max="10759" width="8.625" style="144" customWidth="1"/>
    <col min="10760" max="10760" width="41.875" style="144" customWidth="1"/>
    <col min="10761" max="10761" width="36" style="144" customWidth="1"/>
    <col min="10762" max="10762" width="86.2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2.5" style="144" customWidth="1"/>
    <col min="11011" max="11011" width="22.5" style="144" customWidth="1"/>
    <col min="11012" max="11012" width="66.625" style="144" customWidth="1"/>
    <col min="11013" max="11014" width="9.375" style="144" customWidth="1"/>
    <col min="11015" max="11015" width="8.625" style="144" customWidth="1"/>
    <col min="11016" max="11016" width="41.875" style="144" customWidth="1"/>
    <col min="11017" max="11017" width="36" style="144" customWidth="1"/>
    <col min="11018" max="11018" width="86.2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2.5" style="144" customWidth="1"/>
    <col min="11267" max="11267" width="22.5" style="144" customWidth="1"/>
    <col min="11268" max="11268" width="66.625" style="144" customWidth="1"/>
    <col min="11269" max="11270" width="9.375" style="144" customWidth="1"/>
    <col min="11271" max="11271" width="8.625" style="144" customWidth="1"/>
    <col min="11272" max="11272" width="41.875" style="144" customWidth="1"/>
    <col min="11273" max="11273" width="36" style="144" customWidth="1"/>
    <col min="11274" max="11274" width="86.2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2.5" style="144" customWidth="1"/>
    <col min="11523" max="11523" width="22.5" style="144" customWidth="1"/>
    <col min="11524" max="11524" width="66.625" style="144" customWidth="1"/>
    <col min="11525" max="11526" width="9.375" style="144" customWidth="1"/>
    <col min="11527" max="11527" width="8.625" style="144" customWidth="1"/>
    <col min="11528" max="11528" width="41.875" style="144" customWidth="1"/>
    <col min="11529" max="11529" width="36" style="144" customWidth="1"/>
    <col min="11530" max="11530" width="86.2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2.5" style="144" customWidth="1"/>
    <col min="11779" max="11779" width="22.5" style="144" customWidth="1"/>
    <col min="11780" max="11780" width="66.625" style="144" customWidth="1"/>
    <col min="11781" max="11782" width="9.375" style="144" customWidth="1"/>
    <col min="11783" max="11783" width="8.625" style="144" customWidth="1"/>
    <col min="11784" max="11784" width="41.875" style="144" customWidth="1"/>
    <col min="11785" max="11785" width="36" style="144" customWidth="1"/>
    <col min="11786" max="11786" width="86.2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2.5" style="144" customWidth="1"/>
    <col min="12035" max="12035" width="22.5" style="144" customWidth="1"/>
    <col min="12036" max="12036" width="66.625" style="144" customWidth="1"/>
    <col min="12037" max="12038" width="9.375" style="144" customWidth="1"/>
    <col min="12039" max="12039" width="8.625" style="144" customWidth="1"/>
    <col min="12040" max="12040" width="41.875" style="144" customWidth="1"/>
    <col min="12041" max="12041" width="36" style="144" customWidth="1"/>
    <col min="12042" max="12042" width="86.2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2.5" style="144" customWidth="1"/>
    <col min="12291" max="12291" width="22.5" style="144" customWidth="1"/>
    <col min="12292" max="12292" width="66.625" style="144" customWidth="1"/>
    <col min="12293" max="12294" width="9.375" style="144" customWidth="1"/>
    <col min="12295" max="12295" width="8.625" style="144" customWidth="1"/>
    <col min="12296" max="12296" width="41.875" style="144" customWidth="1"/>
    <col min="12297" max="12297" width="36" style="144" customWidth="1"/>
    <col min="12298" max="12298" width="86.2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2.5" style="144" customWidth="1"/>
    <col min="12547" max="12547" width="22.5" style="144" customWidth="1"/>
    <col min="12548" max="12548" width="66.625" style="144" customWidth="1"/>
    <col min="12549" max="12550" width="9.375" style="144" customWidth="1"/>
    <col min="12551" max="12551" width="8.625" style="144" customWidth="1"/>
    <col min="12552" max="12552" width="41.875" style="144" customWidth="1"/>
    <col min="12553" max="12553" width="36" style="144" customWidth="1"/>
    <col min="12554" max="12554" width="86.2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2.5" style="144" customWidth="1"/>
    <col min="12803" max="12803" width="22.5" style="144" customWidth="1"/>
    <col min="12804" max="12804" width="66.625" style="144" customWidth="1"/>
    <col min="12805" max="12806" width="9.375" style="144" customWidth="1"/>
    <col min="12807" max="12807" width="8.625" style="144" customWidth="1"/>
    <col min="12808" max="12808" width="41.875" style="144" customWidth="1"/>
    <col min="12809" max="12809" width="36" style="144" customWidth="1"/>
    <col min="12810" max="12810" width="86.2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2.5" style="144" customWidth="1"/>
    <col min="13059" max="13059" width="22.5" style="144" customWidth="1"/>
    <col min="13060" max="13060" width="66.625" style="144" customWidth="1"/>
    <col min="13061" max="13062" width="9.375" style="144" customWidth="1"/>
    <col min="13063" max="13063" width="8.625" style="144" customWidth="1"/>
    <col min="13064" max="13064" width="41.875" style="144" customWidth="1"/>
    <col min="13065" max="13065" width="36" style="144" customWidth="1"/>
    <col min="13066" max="13066" width="86.2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2.5" style="144" customWidth="1"/>
    <col min="13315" max="13315" width="22.5" style="144" customWidth="1"/>
    <col min="13316" max="13316" width="66.625" style="144" customWidth="1"/>
    <col min="13317" max="13318" width="9.375" style="144" customWidth="1"/>
    <col min="13319" max="13319" width="8.625" style="144" customWidth="1"/>
    <col min="13320" max="13320" width="41.875" style="144" customWidth="1"/>
    <col min="13321" max="13321" width="36" style="144" customWidth="1"/>
    <col min="13322" max="13322" width="86.2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2.5" style="144" customWidth="1"/>
    <col min="13571" max="13571" width="22.5" style="144" customWidth="1"/>
    <col min="13572" max="13572" width="66.625" style="144" customWidth="1"/>
    <col min="13573" max="13574" width="9.375" style="144" customWidth="1"/>
    <col min="13575" max="13575" width="8.625" style="144" customWidth="1"/>
    <col min="13576" max="13576" width="41.875" style="144" customWidth="1"/>
    <col min="13577" max="13577" width="36" style="144" customWidth="1"/>
    <col min="13578" max="13578" width="86.2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2.5" style="144" customWidth="1"/>
    <col min="13827" max="13827" width="22.5" style="144" customWidth="1"/>
    <col min="13828" max="13828" width="66.625" style="144" customWidth="1"/>
    <col min="13829" max="13830" width="9.375" style="144" customWidth="1"/>
    <col min="13831" max="13831" width="8.625" style="144" customWidth="1"/>
    <col min="13832" max="13832" width="41.875" style="144" customWidth="1"/>
    <col min="13833" max="13833" width="36" style="144" customWidth="1"/>
    <col min="13834" max="13834" width="86.2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2.5" style="144" customWidth="1"/>
    <col min="14083" max="14083" width="22.5" style="144" customWidth="1"/>
    <col min="14084" max="14084" width="66.625" style="144" customWidth="1"/>
    <col min="14085" max="14086" width="9.375" style="144" customWidth="1"/>
    <col min="14087" max="14087" width="8.625" style="144" customWidth="1"/>
    <col min="14088" max="14088" width="41.875" style="144" customWidth="1"/>
    <col min="14089" max="14089" width="36" style="144" customWidth="1"/>
    <col min="14090" max="14090" width="86.2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2.5" style="144" customWidth="1"/>
    <col min="14339" max="14339" width="22.5" style="144" customWidth="1"/>
    <col min="14340" max="14340" width="66.625" style="144" customWidth="1"/>
    <col min="14341" max="14342" width="9.375" style="144" customWidth="1"/>
    <col min="14343" max="14343" width="8.625" style="144" customWidth="1"/>
    <col min="14344" max="14344" width="41.875" style="144" customWidth="1"/>
    <col min="14345" max="14345" width="36" style="144" customWidth="1"/>
    <col min="14346" max="14346" width="86.2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2.5" style="144" customWidth="1"/>
    <col min="14595" max="14595" width="22.5" style="144" customWidth="1"/>
    <col min="14596" max="14596" width="66.625" style="144" customWidth="1"/>
    <col min="14597" max="14598" width="9.375" style="144" customWidth="1"/>
    <col min="14599" max="14599" width="8.625" style="144" customWidth="1"/>
    <col min="14600" max="14600" width="41.875" style="144" customWidth="1"/>
    <col min="14601" max="14601" width="36" style="144" customWidth="1"/>
    <col min="14602" max="14602" width="86.2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2.5" style="144" customWidth="1"/>
    <col min="14851" max="14851" width="22.5" style="144" customWidth="1"/>
    <col min="14852" max="14852" width="66.625" style="144" customWidth="1"/>
    <col min="14853" max="14854" width="9.375" style="144" customWidth="1"/>
    <col min="14855" max="14855" width="8.625" style="144" customWidth="1"/>
    <col min="14856" max="14856" width="41.875" style="144" customWidth="1"/>
    <col min="14857" max="14857" width="36" style="144" customWidth="1"/>
    <col min="14858" max="14858" width="86.2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2.5" style="144" customWidth="1"/>
    <col min="15107" max="15107" width="22.5" style="144" customWidth="1"/>
    <col min="15108" max="15108" width="66.625" style="144" customWidth="1"/>
    <col min="15109" max="15110" width="9.375" style="144" customWidth="1"/>
    <col min="15111" max="15111" width="8.625" style="144" customWidth="1"/>
    <col min="15112" max="15112" width="41.875" style="144" customWidth="1"/>
    <col min="15113" max="15113" width="36" style="144" customWidth="1"/>
    <col min="15114" max="15114" width="86.2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2.5" style="144" customWidth="1"/>
    <col min="15363" max="15363" width="22.5" style="144" customWidth="1"/>
    <col min="15364" max="15364" width="66.625" style="144" customWidth="1"/>
    <col min="15365" max="15366" width="9.375" style="144" customWidth="1"/>
    <col min="15367" max="15367" width="8.625" style="144" customWidth="1"/>
    <col min="15368" max="15368" width="41.875" style="144" customWidth="1"/>
    <col min="15369" max="15369" width="36" style="144" customWidth="1"/>
    <col min="15370" max="15370" width="86.2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2.5" style="144" customWidth="1"/>
    <col min="15619" max="15619" width="22.5" style="144" customWidth="1"/>
    <col min="15620" max="15620" width="66.625" style="144" customWidth="1"/>
    <col min="15621" max="15622" width="9.375" style="144" customWidth="1"/>
    <col min="15623" max="15623" width="8.625" style="144" customWidth="1"/>
    <col min="15624" max="15624" width="41.875" style="144" customWidth="1"/>
    <col min="15625" max="15625" width="36" style="144" customWidth="1"/>
    <col min="15626" max="15626" width="86.2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2.5" style="144" customWidth="1"/>
    <col min="15875" max="15875" width="22.5" style="144" customWidth="1"/>
    <col min="15876" max="15876" width="66.625" style="144" customWidth="1"/>
    <col min="15877" max="15878" width="9.375" style="144" customWidth="1"/>
    <col min="15879" max="15879" width="8.625" style="144" customWidth="1"/>
    <col min="15880" max="15880" width="41.875" style="144" customWidth="1"/>
    <col min="15881" max="15881" width="36" style="144" customWidth="1"/>
    <col min="15882" max="15882" width="86.2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2.5" style="144" customWidth="1"/>
    <col min="16131" max="16131" width="22.5" style="144" customWidth="1"/>
    <col min="16132" max="16132" width="66.625" style="144" customWidth="1"/>
    <col min="16133" max="16134" width="9.375" style="144" customWidth="1"/>
    <col min="16135" max="16135" width="8.625" style="144" customWidth="1"/>
    <col min="16136" max="16136" width="41.875" style="144" customWidth="1"/>
    <col min="16137" max="16137" width="36" style="144" customWidth="1"/>
    <col min="16138" max="16138" width="86.2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112</v>
      </c>
      <c r="L2" s="359"/>
      <c r="M2" s="359"/>
      <c r="N2" s="360"/>
      <c r="O2" s="361"/>
      <c r="P2" s="353" t="s">
        <v>113</v>
      </c>
      <c r="Q2" s="359"/>
      <c r="R2" s="359"/>
      <c r="S2" s="360"/>
      <c r="T2" s="361"/>
    </row>
    <row r="3" spans="2:20" ht="33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v>14</v>
      </c>
      <c r="N4" s="152" t="s">
        <v>119</v>
      </c>
      <c r="O4" s="153">
        <f>(M5+M6)/M4</f>
        <v>1</v>
      </c>
      <c r="P4" s="353" t="s">
        <v>118</v>
      </c>
      <c r="Q4" s="354"/>
      <c r="R4" s="13">
        <f>COUNTA($B$11:$B$198)</f>
        <v>1</v>
      </c>
      <c r="S4" s="152" t="s">
        <v>119</v>
      </c>
      <c r="T4" s="153">
        <f>(R5+R6)/R4</f>
        <v>9</v>
      </c>
    </row>
    <row r="5" spans="2:20" ht="33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COUNTIF(K11:K$198,"通过")</f>
        <v>14</v>
      </c>
      <c r="N5" s="152" t="s">
        <v>119</v>
      </c>
      <c r="O5" s="153">
        <f>M5/M4</f>
        <v>1</v>
      </c>
      <c r="P5" s="353" t="s">
        <v>121</v>
      </c>
      <c r="Q5" s="354"/>
      <c r="R5" s="23">
        <f>COUNTIF(P11:P$198,"通过")</f>
        <v>9</v>
      </c>
      <c r="S5" s="152" t="s">
        <v>119</v>
      </c>
      <c r="T5" s="153">
        <f>R5/R4</f>
        <v>9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COUNTIF(K11:K$197,"失败")</f>
        <v>0</v>
      </c>
      <c r="N6" s="152" t="s">
        <v>119</v>
      </c>
      <c r="O6" s="153">
        <f>M6/M4</f>
        <v>0</v>
      </c>
      <c r="P6" s="353" t="s">
        <v>123</v>
      </c>
      <c r="Q6" s="354"/>
      <c r="R6" s="23">
        <f>COUNTIF(P11:P$197,"失败")</f>
        <v>0</v>
      </c>
      <c r="S6" s="152" t="s">
        <v>119</v>
      </c>
      <c r="T6" s="153">
        <f>R6/R4</f>
        <v>0</v>
      </c>
    </row>
    <row r="7" spans="2:20" ht="33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COUNTIF(K11:K$197,"阻塞")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COUNTIF(P11:P$197,"阻塞")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COUNTIF(K11:K$197,"无效")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COUNTIF(P11:P$197,"无效")</f>
        <v>1</v>
      </c>
      <c r="S8" s="152" t="s">
        <v>119</v>
      </c>
      <c r="T8" s="153">
        <f>R8/R4</f>
        <v>1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COUNTIF(K11:K$197,"未执行")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COUNTIF(P11:P$197,"未执行")</f>
        <v>4</v>
      </c>
      <c r="S9" s="152" t="s">
        <v>119</v>
      </c>
      <c r="T9" s="153">
        <f>R9/R4</f>
        <v>4</v>
      </c>
    </row>
    <row r="10" spans="2:20" ht="33">
      <c r="B10" s="148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201" t="s">
        <v>136</v>
      </c>
      <c r="K10" s="151" t="s">
        <v>137</v>
      </c>
      <c r="L10" s="148" t="s">
        <v>12</v>
      </c>
      <c r="M10" s="148" t="s">
        <v>138</v>
      </c>
      <c r="N10" s="289" t="s">
        <v>139</v>
      </c>
      <c r="O10" s="290" t="s">
        <v>140</v>
      </c>
      <c r="P10" s="151" t="s">
        <v>141</v>
      </c>
      <c r="Q10" s="148" t="s">
        <v>12</v>
      </c>
      <c r="R10" s="148" t="s">
        <v>138</v>
      </c>
      <c r="S10" s="289" t="s">
        <v>139</v>
      </c>
      <c r="T10" s="290" t="s">
        <v>140</v>
      </c>
    </row>
    <row r="11" spans="2:20" ht="66">
      <c r="B11" s="349" t="s">
        <v>142</v>
      </c>
      <c r="C11" s="61" t="s">
        <v>143</v>
      </c>
      <c r="D11" s="61" t="s">
        <v>144</v>
      </c>
      <c r="E11" s="61" t="s">
        <v>145</v>
      </c>
      <c r="F11" s="61" t="s">
        <v>146</v>
      </c>
      <c r="G11" s="61" t="s">
        <v>147</v>
      </c>
      <c r="H11" s="288" t="s">
        <v>148</v>
      </c>
      <c r="I11" s="288" t="s">
        <v>149</v>
      </c>
      <c r="J11" s="291" t="s">
        <v>150</v>
      </c>
      <c r="K11" s="262" t="s">
        <v>6</v>
      </c>
      <c r="L11" s="61"/>
      <c r="M11" s="61" t="s">
        <v>39</v>
      </c>
      <c r="N11" s="280"/>
      <c r="O11" s="281">
        <v>42538</v>
      </c>
      <c r="P11" s="262" t="s">
        <v>6</v>
      </c>
      <c r="Q11" s="61"/>
      <c r="R11" s="61"/>
      <c r="S11" s="280"/>
      <c r="T11" s="292"/>
    </row>
    <row r="12" spans="2:20" ht="33">
      <c r="B12" s="349"/>
      <c r="C12" s="61" t="s">
        <v>151</v>
      </c>
      <c r="D12" s="61" t="s">
        <v>152</v>
      </c>
      <c r="E12" s="61" t="s">
        <v>145</v>
      </c>
      <c r="F12" s="61" t="s">
        <v>146</v>
      </c>
      <c r="G12" s="61" t="s">
        <v>147</v>
      </c>
      <c r="H12" s="288"/>
      <c r="I12" s="288" t="s">
        <v>153</v>
      </c>
      <c r="J12" s="291" t="s">
        <v>154</v>
      </c>
      <c r="K12" s="262" t="s">
        <v>6</v>
      </c>
      <c r="L12" s="61"/>
      <c r="M12" s="61" t="s">
        <v>39</v>
      </c>
      <c r="N12" s="280"/>
      <c r="O12" s="281">
        <v>42538</v>
      </c>
      <c r="P12" s="262" t="s">
        <v>10</v>
      </c>
      <c r="Q12" s="61"/>
      <c r="R12" s="61"/>
      <c r="S12" s="280"/>
      <c r="T12" s="292"/>
    </row>
    <row r="13" spans="2:20" ht="33">
      <c r="B13" s="349"/>
      <c r="C13" s="61" t="s">
        <v>155</v>
      </c>
      <c r="D13" s="61" t="s">
        <v>156</v>
      </c>
      <c r="E13" s="61" t="s">
        <v>145</v>
      </c>
      <c r="F13" s="61" t="s">
        <v>146</v>
      </c>
      <c r="G13" s="61" t="s">
        <v>157</v>
      </c>
      <c r="H13" s="288"/>
      <c r="I13" s="288" t="s">
        <v>158</v>
      </c>
      <c r="J13" s="291" t="s">
        <v>159</v>
      </c>
      <c r="K13" s="262" t="s">
        <v>6</v>
      </c>
      <c r="L13" s="61"/>
      <c r="M13" s="61" t="s">
        <v>39</v>
      </c>
      <c r="N13" s="280"/>
      <c r="O13" s="281">
        <v>42538</v>
      </c>
      <c r="P13" s="262" t="s">
        <v>6</v>
      </c>
      <c r="Q13" s="61"/>
      <c r="R13" s="61"/>
      <c r="S13" s="280"/>
      <c r="T13" s="292"/>
    </row>
    <row r="14" spans="2:20" ht="33">
      <c r="B14" s="349"/>
      <c r="C14" s="61" t="s">
        <v>160</v>
      </c>
      <c r="D14" s="13" t="s">
        <v>161</v>
      </c>
      <c r="E14" s="13" t="s">
        <v>145</v>
      </c>
      <c r="F14" s="13" t="s">
        <v>162</v>
      </c>
      <c r="G14" s="13" t="s">
        <v>147</v>
      </c>
      <c r="H14" s="13" t="s">
        <v>163</v>
      </c>
      <c r="I14" s="13" t="s">
        <v>164</v>
      </c>
      <c r="J14" s="205" t="s">
        <v>165</v>
      </c>
      <c r="K14" s="262" t="s">
        <v>6</v>
      </c>
      <c r="L14" s="13"/>
      <c r="M14" s="61" t="s">
        <v>39</v>
      </c>
      <c r="N14" s="280"/>
      <c r="O14" s="281">
        <v>42538</v>
      </c>
      <c r="P14" s="262" t="s">
        <v>6</v>
      </c>
      <c r="Q14" s="13"/>
      <c r="R14" s="13"/>
      <c r="S14" s="293"/>
      <c r="T14" s="294"/>
    </row>
    <row r="15" spans="2:20" ht="49.5">
      <c r="B15" s="349"/>
      <c r="C15" s="61" t="s">
        <v>166</v>
      </c>
      <c r="D15" s="13" t="s">
        <v>167</v>
      </c>
      <c r="E15" s="13" t="s">
        <v>145</v>
      </c>
      <c r="F15" s="13" t="s">
        <v>146</v>
      </c>
      <c r="G15" s="13" t="s">
        <v>147</v>
      </c>
      <c r="H15" s="13" t="s">
        <v>168</v>
      </c>
      <c r="I15" s="13" t="s">
        <v>169</v>
      </c>
      <c r="J15" s="205" t="s">
        <v>170</v>
      </c>
      <c r="K15" s="262" t="s">
        <v>6</v>
      </c>
      <c r="L15" s="13"/>
      <c r="M15" s="61" t="s">
        <v>39</v>
      </c>
      <c r="N15" s="280"/>
      <c r="O15" s="281">
        <v>42538</v>
      </c>
      <c r="P15" s="262" t="s">
        <v>6</v>
      </c>
      <c r="Q15" s="13"/>
      <c r="R15" s="13"/>
      <c r="S15" s="293"/>
      <c r="T15" s="294"/>
    </row>
    <row r="16" spans="2:20" ht="33">
      <c r="B16" s="349"/>
      <c r="C16" s="61" t="s">
        <v>171</v>
      </c>
      <c r="D16" s="13" t="s">
        <v>172</v>
      </c>
      <c r="E16" s="13" t="s">
        <v>145</v>
      </c>
      <c r="F16" s="13" t="s">
        <v>146</v>
      </c>
      <c r="G16" s="13" t="s">
        <v>147</v>
      </c>
      <c r="H16" s="350" t="s">
        <v>173</v>
      </c>
      <c r="I16" s="13" t="s">
        <v>174</v>
      </c>
      <c r="J16" s="205" t="s">
        <v>175</v>
      </c>
      <c r="K16" s="262" t="s">
        <v>6</v>
      </c>
      <c r="L16" s="13"/>
      <c r="M16" s="61" t="s">
        <v>39</v>
      </c>
      <c r="N16" s="280"/>
      <c r="O16" s="281">
        <v>42538</v>
      </c>
      <c r="P16" s="262" t="s">
        <v>6</v>
      </c>
      <c r="Q16" s="13"/>
      <c r="R16" s="13"/>
      <c r="S16" s="293"/>
      <c r="T16" s="294"/>
    </row>
    <row r="17" spans="2:20" ht="33">
      <c r="B17" s="349"/>
      <c r="C17" s="61" t="s">
        <v>176</v>
      </c>
      <c r="D17" s="13" t="s">
        <v>177</v>
      </c>
      <c r="E17" s="13" t="s">
        <v>145</v>
      </c>
      <c r="F17" s="13" t="s">
        <v>178</v>
      </c>
      <c r="G17" s="13" t="s">
        <v>157</v>
      </c>
      <c r="H17" s="351"/>
      <c r="I17" s="13" t="s">
        <v>179</v>
      </c>
      <c r="J17" s="205" t="s">
        <v>175</v>
      </c>
      <c r="K17" s="262" t="s">
        <v>6</v>
      </c>
      <c r="L17" s="13"/>
      <c r="M17" s="61" t="s">
        <v>39</v>
      </c>
      <c r="N17" s="280"/>
      <c r="O17" s="281">
        <v>42538</v>
      </c>
      <c r="P17" s="262" t="s">
        <v>6</v>
      </c>
      <c r="Q17" s="13"/>
      <c r="R17" s="13"/>
      <c r="S17" s="293"/>
      <c r="T17" s="294"/>
    </row>
    <row r="18" spans="2:20" ht="49.5">
      <c r="B18" s="349"/>
      <c r="C18" s="61" t="s">
        <v>180</v>
      </c>
      <c r="D18" s="13" t="s">
        <v>181</v>
      </c>
      <c r="E18" s="13" t="s">
        <v>145</v>
      </c>
      <c r="F18" s="13" t="s">
        <v>146</v>
      </c>
      <c r="G18" s="13" t="s">
        <v>147</v>
      </c>
      <c r="H18" s="351"/>
      <c r="I18" s="13" t="s">
        <v>182</v>
      </c>
      <c r="J18" s="205" t="s">
        <v>183</v>
      </c>
      <c r="K18" s="262" t="s">
        <v>6</v>
      </c>
      <c r="L18" s="13"/>
      <c r="M18" s="61" t="s">
        <v>39</v>
      </c>
      <c r="N18" s="280"/>
      <c r="O18" s="281">
        <v>42538</v>
      </c>
      <c r="P18" s="262" t="s">
        <v>6</v>
      </c>
      <c r="Q18" s="13"/>
      <c r="R18" s="13"/>
      <c r="S18" s="293"/>
      <c r="T18" s="294"/>
    </row>
    <row r="19" spans="2:20" ht="33">
      <c r="B19" s="349"/>
      <c r="C19" s="61" t="s">
        <v>184</v>
      </c>
      <c r="D19" s="13" t="s">
        <v>185</v>
      </c>
      <c r="E19" s="13" t="s">
        <v>145</v>
      </c>
      <c r="F19" s="13" t="s">
        <v>146</v>
      </c>
      <c r="G19" s="13" t="s">
        <v>157</v>
      </c>
      <c r="H19" s="351"/>
      <c r="I19" s="13" t="s">
        <v>186</v>
      </c>
      <c r="J19" s="205" t="s">
        <v>187</v>
      </c>
      <c r="K19" s="262" t="s">
        <v>6</v>
      </c>
      <c r="L19" s="13"/>
      <c r="M19" s="61" t="s">
        <v>39</v>
      </c>
      <c r="N19" s="280"/>
      <c r="O19" s="281">
        <v>42538</v>
      </c>
      <c r="P19" s="262" t="s">
        <v>6</v>
      </c>
      <c r="Q19" s="13"/>
      <c r="R19" s="13"/>
      <c r="S19" s="293"/>
      <c r="T19" s="294"/>
    </row>
    <row r="20" spans="2:20" ht="99">
      <c r="B20" s="349"/>
      <c r="C20" s="61" t="s">
        <v>188</v>
      </c>
      <c r="D20" s="13" t="s">
        <v>189</v>
      </c>
      <c r="E20" s="13" t="s">
        <v>190</v>
      </c>
      <c r="F20" s="13" t="s">
        <v>146</v>
      </c>
      <c r="G20" s="13" t="s">
        <v>147</v>
      </c>
      <c r="H20" s="351"/>
      <c r="I20" s="13" t="s">
        <v>191</v>
      </c>
      <c r="J20" s="205" t="s">
        <v>192</v>
      </c>
      <c r="K20" s="262" t="s">
        <v>6</v>
      </c>
      <c r="L20" s="13"/>
      <c r="M20" s="61" t="s">
        <v>39</v>
      </c>
      <c r="N20" s="280"/>
      <c r="O20" s="281">
        <v>42538</v>
      </c>
      <c r="P20" s="262" t="s">
        <v>6</v>
      </c>
      <c r="Q20" s="13"/>
      <c r="R20" s="13"/>
      <c r="S20" s="293"/>
      <c r="T20" s="294"/>
    </row>
    <row r="21" spans="2:20" ht="49.5">
      <c r="B21" s="349"/>
      <c r="C21" s="61" t="s">
        <v>193</v>
      </c>
      <c r="D21" s="13" t="s">
        <v>194</v>
      </c>
      <c r="E21" s="13" t="s">
        <v>145</v>
      </c>
      <c r="F21" s="13" t="s">
        <v>146</v>
      </c>
      <c r="G21" s="13" t="s">
        <v>157</v>
      </c>
      <c r="H21" s="351"/>
      <c r="I21" s="13" t="s">
        <v>195</v>
      </c>
      <c r="J21" s="205" t="s">
        <v>196</v>
      </c>
      <c r="K21" s="262" t="s">
        <v>6</v>
      </c>
      <c r="L21" s="13"/>
      <c r="M21" s="61" t="s">
        <v>39</v>
      </c>
      <c r="N21" s="280"/>
      <c r="O21" s="281">
        <v>42538</v>
      </c>
      <c r="P21" s="262" t="s">
        <v>8</v>
      </c>
      <c r="Q21" s="13"/>
      <c r="R21" s="13"/>
      <c r="S21" s="293"/>
      <c r="T21" s="294"/>
    </row>
    <row r="22" spans="2:20" ht="49.5">
      <c r="B22" s="349"/>
      <c r="C22" s="61" t="s">
        <v>197</v>
      </c>
      <c r="D22" s="13" t="s">
        <v>198</v>
      </c>
      <c r="E22" s="13" t="s">
        <v>145</v>
      </c>
      <c r="F22" s="13" t="s">
        <v>146</v>
      </c>
      <c r="G22" s="13" t="s">
        <v>147</v>
      </c>
      <c r="H22" s="351"/>
      <c r="I22" s="13" t="s">
        <v>199</v>
      </c>
      <c r="J22" s="205" t="s">
        <v>200</v>
      </c>
      <c r="K22" s="262" t="s">
        <v>6</v>
      </c>
      <c r="L22" s="13"/>
      <c r="M22" s="61" t="s">
        <v>39</v>
      </c>
      <c r="N22" s="280"/>
      <c r="O22" s="281">
        <v>42538</v>
      </c>
      <c r="P22" s="262" t="s">
        <v>8</v>
      </c>
      <c r="Q22" s="13"/>
      <c r="R22" s="13"/>
      <c r="S22" s="293"/>
      <c r="T22" s="294"/>
    </row>
    <row r="23" spans="2:20" ht="66">
      <c r="B23" s="349"/>
      <c r="C23" s="61" t="s">
        <v>201</v>
      </c>
      <c r="D23" s="13" t="s">
        <v>202</v>
      </c>
      <c r="E23" s="13" t="s">
        <v>145</v>
      </c>
      <c r="F23" s="13" t="s">
        <v>162</v>
      </c>
      <c r="G23" s="13" t="s">
        <v>147</v>
      </c>
      <c r="H23" s="351"/>
      <c r="I23" s="13" t="s">
        <v>203</v>
      </c>
      <c r="J23" s="205" t="s">
        <v>204</v>
      </c>
      <c r="K23" s="262" t="s">
        <v>6</v>
      </c>
      <c r="L23" s="13"/>
      <c r="M23" s="61" t="s">
        <v>39</v>
      </c>
      <c r="N23" s="280"/>
      <c r="O23" s="281">
        <v>42538</v>
      </c>
      <c r="P23" s="262" t="s">
        <v>8</v>
      </c>
      <c r="Q23" s="13"/>
      <c r="R23" s="13"/>
      <c r="S23" s="293"/>
      <c r="T23" s="294"/>
    </row>
    <row r="24" spans="2:20">
      <c r="B24" s="349"/>
      <c r="C24" s="61" t="s">
        <v>205</v>
      </c>
      <c r="D24" s="13" t="s">
        <v>206</v>
      </c>
      <c r="E24" s="13" t="s">
        <v>145</v>
      </c>
      <c r="F24" s="13" t="s">
        <v>146</v>
      </c>
      <c r="G24" s="13" t="s">
        <v>147</v>
      </c>
      <c r="H24" s="352"/>
      <c r="I24" s="13" t="s">
        <v>207</v>
      </c>
      <c r="J24" s="205" t="s">
        <v>208</v>
      </c>
      <c r="K24" s="262" t="s">
        <v>6</v>
      </c>
      <c r="L24" s="13"/>
      <c r="M24" s="61" t="s">
        <v>39</v>
      </c>
      <c r="N24" s="280"/>
      <c r="O24" s="281">
        <v>42538</v>
      </c>
      <c r="P24" s="262" t="s">
        <v>8</v>
      </c>
      <c r="Q24" s="13"/>
      <c r="R24" s="13"/>
      <c r="S24" s="293"/>
      <c r="T24" s="294"/>
    </row>
  </sheetData>
  <mergeCells count="20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B11:B24"/>
    <mergeCell ref="H16:H24"/>
    <mergeCell ref="K7:L7"/>
    <mergeCell ref="P7:Q7"/>
    <mergeCell ref="K8:L8"/>
    <mergeCell ref="P8:Q8"/>
    <mergeCell ref="K9:L9"/>
    <mergeCell ref="P9:Q9"/>
  </mergeCells>
  <phoneticPr fontId="31" type="noConversion"/>
  <dataValidations count="5">
    <dataValidation type="list" allowBlank="1" showInputMessage="1" showErrorMessage="1" sqref="E11:E24 E65531:E65554 E131067:E131090 E196603:E196626 E262139:E262162 E327675:E327698 E393211:E393234 E458747:E458770 E524283:E524306 E589819:E589842 E655355:E655378 E720891:E720914 E786427:E786450 E851963:E851986 E917499:E917522 E983035:E983058 JA11:JA24 JA65531:JA65554 JA131067:JA131090 JA196603:JA196626 JA262139:JA262162 JA327675:JA327698 JA393211:JA393234 JA458747:JA458770 JA524283:JA524306 JA589819:JA589842 JA655355:JA655378 JA720891:JA720914 JA786427:JA786450 JA851963:JA851986 JA917499:JA917522 JA983035:JA983058 SW11:SW24 SW65531:SW65554 SW131067:SW131090 SW196603:SW196626 SW262139:SW262162 SW327675:SW327698 SW393211:SW393234 SW458747:SW458770 SW524283:SW524306 SW589819:SW589842 SW655355:SW655378 SW720891:SW720914 SW786427:SW786450 SW851963:SW851986 SW917499:SW917522 SW983035:SW983058 ACS11:ACS24 ACS65531:ACS65554 ACS131067:ACS131090 ACS196603:ACS196626 ACS262139:ACS262162 ACS327675:ACS327698 ACS393211:ACS393234 ACS458747:ACS458770 ACS524283:ACS524306 ACS589819:ACS589842 ACS655355:ACS655378 ACS720891:ACS720914 ACS786427:ACS786450 ACS851963:ACS851986 ACS917499:ACS917522 ACS983035:ACS983058 AMO11:AMO24 AMO65531:AMO65554 AMO131067:AMO131090 AMO196603:AMO196626 AMO262139:AMO262162 AMO327675:AMO327698 AMO393211:AMO393234 AMO458747:AMO458770 AMO524283:AMO524306 AMO589819:AMO589842 AMO655355:AMO655378 AMO720891:AMO720914 AMO786427:AMO786450 AMO851963:AMO851986 AMO917499:AMO917522 AMO983035:AMO983058 AWK11:AWK24 AWK65531:AWK65554 AWK131067:AWK131090 AWK196603:AWK196626 AWK262139:AWK262162 AWK327675:AWK327698 AWK393211:AWK393234 AWK458747:AWK458770 AWK524283:AWK524306 AWK589819:AWK589842 AWK655355:AWK655378 AWK720891:AWK720914 AWK786427:AWK786450 AWK851963:AWK851986 AWK917499:AWK917522 AWK983035:AWK983058 BGG11:BGG24 BGG65531:BGG65554 BGG131067:BGG131090 BGG196603:BGG196626 BGG262139:BGG262162 BGG327675:BGG327698 BGG393211:BGG393234 BGG458747:BGG458770 BGG524283:BGG524306 BGG589819:BGG589842 BGG655355:BGG655378 BGG720891:BGG720914 BGG786427:BGG786450 BGG851963:BGG851986 BGG917499:BGG917522 BGG983035:BGG983058 BQC11:BQC24 BQC65531:BQC65554 BQC131067:BQC131090 BQC196603:BQC196626 BQC262139:BQC262162 BQC327675:BQC327698 BQC393211:BQC393234 BQC458747:BQC458770 BQC524283:BQC524306 BQC589819:BQC589842 BQC655355:BQC655378 BQC720891:BQC720914 BQC786427:BQC786450 BQC851963:BQC851986 BQC917499:BQC917522 BQC983035:BQC983058 BZY11:BZY24 BZY65531:BZY65554 BZY131067:BZY131090 BZY196603:BZY196626 BZY262139:BZY262162 BZY327675:BZY327698 BZY393211:BZY393234 BZY458747:BZY458770 BZY524283:BZY524306 BZY589819:BZY589842 BZY655355:BZY655378 BZY720891:BZY720914 BZY786427:BZY786450 BZY851963:BZY851986 BZY917499:BZY917522 BZY983035:BZY983058 CJU11:CJU24 CJU65531:CJU65554 CJU131067:CJU131090 CJU196603:CJU196626 CJU262139:CJU262162 CJU327675:CJU327698 CJU393211:CJU393234 CJU458747:CJU458770 CJU524283:CJU524306 CJU589819:CJU589842 CJU655355:CJU655378 CJU720891:CJU720914 CJU786427:CJU786450 CJU851963:CJU851986 CJU917499:CJU917522 CJU983035:CJU983058 CTQ11:CTQ24 CTQ65531:CTQ65554 CTQ131067:CTQ131090 CTQ196603:CTQ196626 CTQ262139:CTQ262162 CTQ327675:CTQ327698 CTQ393211:CTQ393234 CTQ458747:CTQ458770 CTQ524283:CTQ524306 CTQ589819:CTQ589842 CTQ655355:CTQ655378 CTQ720891:CTQ720914 CTQ786427:CTQ786450 CTQ851963:CTQ851986 CTQ917499:CTQ917522 CTQ983035:CTQ983058 DDM11:DDM24 DDM65531:DDM65554 DDM131067:DDM131090 DDM196603:DDM196626 DDM262139:DDM262162 DDM327675:DDM327698 DDM393211:DDM393234 DDM458747:DDM458770 DDM524283:DDM524306 DDM589819:DDM589842 DDM655355:DDM655378 DDM720891:DDM720914 DDM786427:DDM786450 DDM851963:DDM851986 DDM917499:DDM917522 DDM983035:DDM983058 DNI11:DNI24 DNI65531:DNI65554 DNI131067:DNI131090 DNI196603:DNI196626 DNI262139:DNI262162 DNI327675:DNI327698 DNI393211:DNI393234 DNI458747:DNI458770 DNI524283:DNI524306 DNI589819:DNI589842 DNI655355:DNI655378 DNI720891:DNI720914 DNI786427:DNI786450 DNI851963:DNI851986 DNI917499:DNI917522 DNI983035:DNI983058 DXE11:DXE24 DXE65531:DXE65554 DXE131067:DXE131090 DXE196603:DXE196626 DXE262139:DXE262162 DXE327675:DXE327698 DXE393211:DXE393234 DXE458747:DXE458770 DXE524283:DXE524306 DXE589819:DXE589842 DXE655355:DXE655378 DXE720891:DXE720914 DXE786427:DXE786450 DXE851963:DXE851986 DXE917499:DXE917522 DXE983035:DXE983058 EHA11:EHA24 EHA65531:EHA65554 EHA131067:EHA131090 EHA196603:EHA196626 EHA262139:EHA262162 EHA327675:EHA327698 EHA393211:EHA393234 EHA458747:EHA458770 EHA524283:EHA524306 EHA589819:EHA589842 EHA655355:EHA655378 EHA720891:EHA720914 EHA786427:EHA786450 EHA851963:EHA851986 EHA917499:EHA917522 EHA983035:EHA983058 EQW11:EQW24 EQW65531:EQW65554 EQW131067:EQW131090 EQW196603:EQW196626 EQW262139:EQW262162 EQW327675:EQW327698 EQW393211:EQW393234 EQW458747:EQW458770 EQW524283:EQW524306 EQW589819:EQW589842 EQW655355:EQW655378 EQW720891:EQW720914 EQW786427:EQW786450 EQW851963:EQW851986 EQW917499:EQW917522 EQW983035:EQW983058 FAS11:FAS24 FAS65531:FAS65554 FAS131067:FAS131090 FAS196603:FAS196626 FAS262139:FAS262162 FAS327675:FAS327698 FAS393211:FAS393234 FAS458747:FAS458770 FAS524283:FAS524306 FAS589819:FAS589842 FAS655355:FAS655378 FAS720891:FAS720914 FAS786427:FAS786450 FAS851963:FAS851986 FAS917499:FAS917522 FAS983035:FAS983058 FKO11:FKO24 FKO65531:FKO65554 FKO131067:FKO131090 FKO196603:FKO196626 FKO262139:FKO262162 FKO327675:FKO327698 FKO393211:FKO393234 FKO458747:FKO458770 FKO524283:FKO524306 FKO589819:FKO589842 FKO655355:FKO655378 FKO720891:FKO720914 FKO786427:FKO786450 FKO851963:FKO851986 FKO917499:FKO917522 FKO983035:FKO983058 FUK11:FUK24 FUK65531:FUK65554 FUK131067:FUK131090 FUK196603:FUK196626 FUK262139:FUK262162 FUK327675:FUK327698 FUK393211:FUK393234 FUK458747:FUK458770 FUK524283:FUK524306 FUK589819:FUK589842 FUK655355:FUK655378 FUK720891:FUK720914 FUK786427:FUK786450 FUK851963:FUK851986 FUK917499:FUK917522 FUK983035:FUK983058 GEG11:GEG24 GEG65531:GEG65554 GEG131067:GEG131090 GEG196603:GEG196626 GEG262139:GEG262162 GEG327675:GEG327698 GEG393211:GEG393234 GEG458747:GEG458770 GEG524283:GEG524306 GEG589819:GEG589842 GEG655355:GEG655378 GEG720891:GEG720914 GEG786427:GEG786450 GEG851963:GEG851986 GEG917499:GEG917522 GEG983035:GEG983058 GOC11:GOC24 GOC65531:GOC65554 GOC131067:GOC131090 GOC196603:GOC196626 GOC262139:GOC262162 GOC327675:GOC327698 GOC393211:GOC393234 GOC458747:GOC458770 GOC524283:GOC524306 GOC589819:GOC589842 GOC655355:GOC655378 GOC720891:GOC720914 GOC786427:GOC786450 GOC851963:GOC851986 GOC917499:GOC917522 GOC983035:GOC983058 GXY11:GXY24 GXY65531:GXY65554 GXY131067:GXY131090 GXY196603:GXY196626 GXY262139:GXY262162 GXY327675:GXY327698 GXY393211:GXY393234 GXY458747:GXY458770 GXY524283:GXY524306 GXY589819:GXY589842 GXY655355:GXY655378 GXY720891:GXY720914 GXY786427:GXY786450 GXY851963:GXY851986 GXY917499:GXY917522 GXY983035:GXY983058 HHU11:HHU24 HHU65531:HHU65554 HHU131067:HHU131090 HHU196603:HHU196626 HHU262139:HHU262162 HHU327675:HHU327698 HHU393211:HHU393234 HHU458747:HHU458770 HHU524283:HHU524306 HHU589819:HHU589842 HHU655355:HHU655378 HHU720891:HHU720914 HHU786427:HHU786450 HHU851963:HHU851986 HHU917499:HHU917522 HHU983035:HHU983058 HRQ11:HRQ24 HRQ65531:HRQ65554 HRQ131067:HRQ131090 HRQ196603:HRQ196626 HRQ262139:HRQ262162 HRQ327675:HRQ327698 HRQ393211:HRQ393234 HRQ458747:HRQ458770 HRQ524283:HRQ524306 HRQ589819:HRQ589842 HRQ655355:HRQ655378 HRQ720891:HRQ720914 HRQ786427:HRQ786450 HRQ851963:HRQ851986 HRQ917499:HRQ917522 HRQ983035:HRQ983058 IBM11:IBM24 IBM65531:IBM65554 IBM131067:IBM131090 IBM196603:IBM196626 IBM262139:IBM262162 IBM327675:IBM327698 IBM393211:IBM393234 IBM458747:IBM458770 IBM524283:IBM524306 IBM589819:IBM589842 IBM655355:IBM655378 IBM720891:IBM720914 IBM786427:IBM786450 IBM851963:IBM851986 IBM917499:IBM917522 IBM983035:IBM983058 ILI11:ILI24 ILI65531:ILI65554 ILI131067:ILI131090 ILI196603:ILI196626 ILI262139:ILI262162 ILI327675:ILI327698 ILI393211:ILI393234 ILI458747:ILI458770 ILI524283:ILI524306 ILI589819:ILI589842 ILI655355:ILI655378 ILI720891:ILI720914 ILI786427:ILI786450 ILI851963:ILI851986 ILI917499:ILI917522 ILI983035:ILI983058 IVE11:IVE24 IVE65531:IVE65554 IVE131067:IVE131090 IVE196603:IVE196626 IVE262139:IVE262162 IVE327675:IVE327698 IVE393211:IVE393234 IVE458747:IVE458770 IVE524283:IVE524306 IVE589819:IVE589842 IVE655355:IVE655378 IVE720891:IVE720914 IVE786427:IVE786450 IVE851963:IVE851986 IVE917499:IVE917522 IVE983035:IVE983058 JFA11:JFA24 JFA65531:JFA65554 JFA131067:JFA131090 JFA196603:JFA196626 JFA262139:JFA262162 JFA327675:JFA327698 JFA393211:JFA393234 JFA458747:JFA458770 JFA524283:JFA524306 JFA589819:JFA589842 JFA655355:JFA655378 JFA720891:JFA720914 JFA786427:JFA786450 JFA851963:JFA851986 JFA917499:JFA917522 JFA983035:JFA983058 JOW11:JOW24 JOW65531:JOW65554 JOW131067:JOW131090 JOW196603:JOW196626 JOW262139:JOW262162 JOW327675:JOW327698 JOW393211:JOW393234 JOW458747:JOW458770 JOW524283:JOW524306 JOW589819:JOW589842 JOW655355:JOW655378 JOW720891:JOW720914 JOW786427:JOW786450 JOW851963:JOW851986 JOW917499:JOW917522 JOW983035:JOW983058 JYS11:JYS24 JYS65531:JYS65554 JYS131067:JYS131090 JYS196603:JYS196626 JYS262139:JYS262162 JYS327675:JYS327698 JYS393211:JYS393234 JYS458747:JYS458770 JYS524283:JYS524306 JYS589819:JYS589842 JYS655355:JYS655378 JYS720891:JYS720914 JYS786427:JYS786450 JYS851963:JYS851986 JYS917499:JYS917522 JYS983035:JYS983058 KIO11:KIO24 KIO65531:KIO65554 KIO131067:KIO131090 KIO196603:KIO196626 KIO262139:KIO262162 KIO327675:KIO327698 KIO393211:KIO393234 KIO458747:KIO458770 KIO524283:KIO524306 KIO589819:KIO589842 KIO655355:KIO655378 KIO720891:KIO720914 KIO786427:KIO786450 KIO851963:KIO851986 KIO917499:KIO917522 KIO983035:KIO983058 KSK11:KSK24 KSK65531:KSK65554 KSK131067:KSK131090 KSK196603:KSK196626 KSK262139:KSK262162 KSK327675:KSK327698 KSK393211:KSK393234 KSK458747:KSK458770 KSK524283:KSK524306 KSK589819:KSK589842 KSK655355:KSK655378 KSK720891:KSK720914 KSK786427:KSK786450 KSK851963:KSK851986 KSK917499:KSK917522 KSK983035:KSK983058 LCG11:LCG24 LCG65531:LCG65554 LCG131067:LCG131090 LCG196603:LCG196626 LCG262139:LCG262162 LCG327675:LCG327698 LCG393211:LCG393234 LCG458747:LCG458770 LCG524283:LCG524306 LCG589819:LCG589842 LCG655355:LCG655378 LCG720891:LCG720914 LCG786427:LCG786450 LCG851963:LCG851986 LCG917499:LCG917522 LCG983035:LCG983058 LMC11:LMC24 LMC65531:LMC65554 LMC131067:LMC131090 LMC196603:LMC196626 LMC262139:LMC262162 LMC327675:LMC327698 LMC393211:LMC393234 LMC458747:LMC458770 LMC524283:LMC524306 LMC589819:LMC589842 LMC655355:LMC655378 LMC720891:LMC720914 LMC786427:LMC786450 LMC851963:LMC851986 LMC917499:LMC917522 LMC983035:LMC983058 LVY11:LVY24 LVY65531:LVY65554 LVY131067:LVY131090 LVY196603:LVY196626 LVY262139:LVY262162 LVY327675:LVY327698 LVY393211:LVY393234 LVY458747:LVY458770 LVY524283:LVY524306 LVY589819:LVY589842 LVY655355:LVY655378 LVY720891:LVY720914 LVY786427:LVY786450 LVY851963:LVY851986 LVY917499:LVY917522 LVY983035:LVY983058 MFU11:MFU24 MFU65531:MFU65554 MFU131067:MFU131090 MFU196603:MFU196626 MFU262139:MFU262162 MFU327675:MFU327698 MFU393211:MFU393234 MFU458747:MFU458770 MFU524283:MFU524306 MFU589819:MFU589842 MFU655355:MFU655378 MFU720891:MFU720914 MFU786427:MFU786450 MFU851963:MFU851986 MFU917499:MFU917522 MFU983035:MFU983058 MPQ11:MPQ24 MPQ65531:MPQ65554 MPQ131067:MPQ131090 MPQ196603:MPQ196626 MPQ262139:MPQ262162 MPQ327675:MPQ327698 MPQ393211:MPQ393234 MPQ458747:MPQ458770 MPQ524283:MPQ524306 MPQ589819:MPQ589842 MPQ655355:MPQ655378 MPQ720891:MPQ720914 MPQ786427:MPQ786450 MPQ851963:MPQ851986 MPQ917499:MPQ917522 MPQ983035:MPQ983058 MZM11:MZM24 MZM65531:MZM65554 MZM131067:MZM131090 MZM196603:MZM196626 MZM262139:MZM262162 MZM327675:MZM327698 MZM393211:MZM393234 MZM458747:MZM458770 MZM524283:MZM524306 MZM589819:MZM589842 MZM655355:MZM655378 MZM720891:MZM720914 MZM786427:MZM786450 MZM851963:MZM851986 MZM917499:MZM917522 MZM983035:MZM983058 NJI11:NJI24 NJI65531:NJI65554 NJI131067:NJI131090 NJI196603:NJI196626 NJI262139:NJI262162 NJI327675:NJI327698 NJI393211:NJI393234 NJI458747:NJI458770 NJI524283:NJI524306 NJI589819:NJI589842 NJI655355:NJI655378 NJI720891:NJI720914 NJI786427:NJI786450 NJI851963:NJI851986 NJI917499:NJI917522 NJI983035:NJI983058 NTE11:NTE24 NTE65531:NTE65554 NTE131067:NTE131090 NTE196603:NTE196626 NTE262139:NTE262162 NTE327675:NTE327698 NTE393211:NTE393234 NTE458747:NTE458770 NTE524283:NTE524306 NTE589819:NTE589842 NTE655355:NTE655378 NTE720891:NTE720914 NTE786427:NTE786450 NTE851963:NTE851986 NTE917499:NTE917522 NTE983035:NTE983058 ODA11:ODA24 ODA65531:ODA65554 ODA131067:ODA131090 ODA196603:ODA196626 ODA262139:ODA262162 ODA327675:ODA327698 ODA393211:ODA393234 ODA458747:ODA458770 ODA524283:ODA524306 ODA589819:ODA589842 ODA655355:ODA655378 ODA720891:ODA720914 ODA786427:ODA786450 ODA851963:ODA851986 ODA917499:ODA917522 ODA983035:ODA983058 OMW11:OMW24 OMW65531:OMW65554 OMW131067:OMW131090 OMW196603:OMW196626 OMW262139:OMW262162 OMW327675:OMW327698 OMW393211:OMW393234 OMW458747:OMW458770 OMW524283:OMW524306 OMW589819:OMW589842 OMW655355:OMW655378 OMW720891:OMW720914 OMW786427:OMW786450 OMW851963:OMW851986 OMW917499:OMW917522 OMW983035:OMW983058 OWS11:OWS24 OWS65531:OWS65554 OWS131067:OWS131090 OWS196603:OWS196626 OWS262139:OWS262162 OWS327675:OWS327698 OWS393211:OWS393234 OWS458747:OWS458770 OWS524283:OWS524306 OWS589819:OWS589842 OWS655355:OWS655378 OWS720891:OWS720914 OWS786427:OWS786450 OWS851963:OWS851986 OWS917499:OWS917522 OWS983035:OWS983058 PGO11:PGO24 PGO65531:PGO65554 PGO131067:PGO131090 PGO196603:PGO196626 PGO262139:PGO262162 PGO327675:PGO327698 PGO393211:PGO393234 PGO458747:PGO458770 PGO524283:PGO524306 PGO589819:PGO589842 PGO655355:PGO655378 PGO720891:PGO720914 PGO786427:PGO786450 PGO851963:PGO851986 PGO917499:PGO917522 PGO983035:PGO983058 PQK11:PQK24 PQK65531:PQK65554 PQK131067:PQK131090 PQK196603:PQK196626 PQK262139:PQK262162 PQK327675:PQK327698 PQK393211:PQK393234 PQK458747:PQK458770 PQK524283:PQK524306 PQK589819:PQK589842 PQK655355:PQK655378 PQK720891:PQK720914 PQK786427:PQK786450 PQK851963:PQK851986 PQK917499:PQK917522 PQK983035:PQK983058 QAG11:QAG24 QAG65531:QAG65554 QAG131067:QAG131090 QAG196603:QAG196626 QAG262139:QAG262162 QAG327675:QAG327698 QAG393211:QAG393234 QAG458747:QAG458770 QAG524283:QAG524306 QAG589819:QAG589842 QAG655355:QAG655378 QAG720891:QAG720914 QAG786427:QAG786450 QAG851963:QAG851986 QAG917499:QAG917522 QAG983035:QAG983058 QKC11:QKC24 QKC65531:QKC65554 QKC131067:QKC131090 QKC196603:QKC196626 QKC262139:QKC262162 QKC327675:QKC327698 QKC393211:QKC393234 QKC458747:QKC458770 QKC524283:QKC524306 QKC589819:QKC589842 QKC655355:QKC655378 QKC720891:QKC720914 QKC786427:QKC786450 QKC851963:QKC851986 QKC917499:QKC917522 QKC983035:QKC983058 QTY11:QTY24 QTY65531:QTY65554 QTY131067:QTY131090 QTY196603:QTY196626 QTY262139:QTY262162 QTY327675:QTY327698 QTY393211:QTY393234 QTY458747:QTY458770 QTY524283:QTY524306 QTY589819:QTY589842 QTY655355:QTY655378 QTY720891:QTY720914 QTY786427:QTY786450 QTY851963:QTY851986 QTY917499:QTY917522 QTY983035:QTY983058 RDU11:RDU24 RDU65531:RDU65554 RDU131067:RDU131090 RDU196603:RDU196626 RDU262139:RDU262162 RDU327675:RDU327698 RDU393211:RDU393234 RDU458747:RDU458770 RDU524283:RDU524306 RDU589819:RDU589842 RDU655355:RDU655378 RDU720891:RDU720914 RDU786427:RDU786450 RDU851963:RDU851986 RDU917499:RDU917522 RDU983035:RDU983058 RNQ11:RNQ24 RNQ65531:RNQ65554 RNQ131067:RNQ131090 RNQ196603:RNQ196626 RNQ262139:RNQ262162 RNQ327675:RNQ327698 RNQ393211:RNQ393234 RNQ458747:RNQ458770 RNQ524283:RNQ524306 RNQ589819:RNQ589842 RNQ655355:RNQ655378 RNQ720891:RNQ720914 RNQ786427:RNQ786450 RNQ851963:RNQ851986 RNQ917499:RNQ917522 RNQ983035:RNQ983058 RXM11:RXM24 RXM65531:RXM65554 RXM131067:RXM131090 RXM196603:RXM196626 RXM262139:RXM262162 RXM327675:RXM327698 RXM393211:RXM393234 RXM458747:RXM458770 RXM524283:RXM524306 RXM589819:RXM589842 RXM655355:RXM655378 RXM720891:RXM720914 RXM786427:RXM786450 RXM851963:RXM851986 RXM917499:RXM917522 RXM983035:RXM983058 SHI11:SHI24 SHI65531:SHI65554 SHI131067:SHI131090 SHI196603:SHI196626 SHI262139:SHI262162 SHI327675:SHI327698 SHI393211:SHI393234 SHI458747:SHI458770 SHI524283:SHI524306 SHI589819:SHI589842 SHI655355:SHI655378 SHI720891:SHI720914 SHI786427:SHI786450 SHI851963:SHI851986 SHI917499:SHI917522 SHI983035:SHI983058 SRE11:SRE24 SRE65531:SRE65554 SRE131067:SRE131090 SRE196603:SRE196626 SRE262139:SRE262162 SRE327675:SRE327698 SRE393211:SRE393234 SRE458747:SRE458770 SRE524283:SRE524306 SRE589819:SRE589842 SRE655355:SRE655378 SRE720891:SRE720914 SRE786427:SRE786450 SRE851963:SRE851986 SRE917499:SRE917522 SRE983035:SRE983058 TBA11:TBA24 TBA65531:TBA65554 TBA131067:TBA131090 TBA196603:TBA196626 TBA262139:TBA262162 TBA327675:TBA327698 TBA393211:TBA393234 TBA458747:TBA458770 TBA524283:TBA524306 TBA589819:TBA589842 TBA655355:TBA655378 TBA720891:TBA720914 TBA786427:TBA786450 TBA851963:TBA851986 TBA917499:TBA917522 TBA983035:TBA983058 TKW11:TKW24 TKW65531:TKW65554 TKW131067:TKW131090 TKW196603:TKW196626 TKW262139:TKW262162 TKW327675:TKW327698 TKW393211:TKW393234 TKW458747:TKW458770 TKW524283:TKW524306 TKW589819:TKW589842 TKW655355:TKW655378 TKW720891:TKW720914 TKW786427:TKW786450 TKW851963:TKW851986 TKW917499:TKW917522 TKW983035:TKW983058 TUS11:TUS24 TUS65531:TUS65554 TUS131067:TUS131090 TUS196603:TUS196626 TUS262139:TUS262162 TUS327675:TUS327698 TUS393211:TUS393234 TUS458747:TUS458770 TUS524283:TUS524306 TUS589819:TUS589842 TUS655355:TUS655378 TUS720891:TUS720914 TUS786427:TUS786450 TUS851963:TUS851986 TUS917499:TUS917522 TUS983035:TUS983058 UEO11:UEO24 UEO65531:UEO65554 UEO131067:UEO131090 UEO196603:UEO196626 UEO262139:UEO262162 UEO327675:UEO327698 UEO393211:UEO393234 UEO458747:UEO458770 UEO524283:UEO524306 UEO589819:UEO589842 UEO655355:UEO655378 UEO720891:UEO720914 UEO786427:UEO786450 UEO851963:UEO851986 UEO917499:UEO917522 UEO983035:UEO983058 UOK11:UOK24 UOK65531:UOK65554 UOK131067:UOK131090 UOK196603:UOK196626 UOK262139:UOK262162 UOK327675:UOK327698 UOK393211:UOK393234 UOK458747:UOK458770 UOK524283:UOK524306 UOK589819:UOK589842 UOK655355:UOK655378 UOK720891:UOK720914 UOK786427:UOK786450 UOK851963:UOK851986 UOK917499:UOK917522 UOK983035:UOK983058 UYG11:UYG24 UYG65531:UYG65554 UYG131067:UYG131090 UYG196603:UYG196626 UYG262139:UYG262162 UYG327675:UYG327698 UYG393211:UYG393234 UYG458747:UYG458770 UYG524283:UYG524306 UYG589819:UYG589842 UYG655355:UYG655378 UYG720891:UYG720914 UYG786427:UYG786450 UYG851963:UYG851986 UYG917499:UYG917522 UYG983035:UYG983058 VIC11:VIC24 VIC65531:VIC65554 VIC131067:VIC131090 VIC196603:VIC196626 VIC262139:VIC262162 VIC327675:VIC327698 VIC393211:VIC393234 VIC458747:VIC458770 VIC524283:VIC524306 VIC589819:VIC589842 VIC655355:VIC655378 VIC720891:VIC720914 VIC786427:VIC786450 VIC851963:VIC851986 VIC917499:VIC917522 VIC983035:VIC983058 VRY11:VRY24 VRY65531:VRY65554 VRY131067:VRY131090 VRY196603:VRY196626 VRY262139:VRY262162 VRY327675:VRY327698 VRY393211:VRY393234 VRY458747:VRY458770 VRY524283:VRY524306 VRY589819:VRY589842 VRY655355:VRY655378 VRY720891:VRY720914 VRY786427:VRY786450 VRY851963:VRY851986 VRY917499:VRY917522 VRY983035:VRY983058 WBU11:WBU24 WBU65531:WBU65554 WBU131067:WBU131090 WBU196603:WBU196626 WBU262139:WBU262162 WBU327675:WBU327698 WBU393211:WBU393234 WBU458747:WBU458770 WBU524283:WBU524306 WBU589819:WBU589842 WBU655355:WBU655378 WBU720891:WBU720914 WBU786427:WBU786450 WBU851963:WBU851986 WBU917499:WBU917522 WBU983035:WBU983058 WLQ11:WLQ24 WLQ65531:WLQ65554 WLQ131067:WLQ131090 WLQ196603:WLQ196626 WLQ262139:WLQ262162 WLQ327675:WLQ327698 WLQ393211:WLQ393234 WLQ458747:WLQ458770 WLQ524283:WLQ524306 WLQ589819:WLQ589842 WLQ655355:WLQ655378 WLQ720891:WLQ720914 WLQ786427:WLQ786450 WLQ851963:WLQ851986 WLQ917499:WLQ917522 WLQ983035:WLQ983058 WVM11:WVM24 WVM65531:WVM65554 WVM131067:WVM131090 WVM196603:WVM196626 WVM262139:WVM262162 WVM327675:WVM327698 WVM393211:WVM393234 WVM458747:WVM458770 WVM524283:WVM524306 WVM589819:WVM589842 WVM655355:WVM655378 WVM720891:WVM720914 WVM786427:WVM786450 WVM851963:WVM851986 WVM917499:WVM917522 WVM983035:WVM983058">
      <formula1>"正,反"</formula1>
    </dataValidation>
    <dataValidation type="list" allowBlank="1" showInputMessage="1" showErrorMessage="1" sqref="F11:F24 F65531:F65554 F131067:F131090 F196603:F196626 F262139:F262162 F327675:F327698 F393211:F393234 F458747:F458770 F524283:F524306 F589819:F589842 F655355:F655378 F720891:F720914 F786427:F786450 F851963:F851986 F917499:F917522 F983035:F983058 JB11:JB24 JB65531:JB65554 JB131067:JB131090 JB196603:JB196626 JB262139:JB262162 JB327675:JB327698 JB393211:JB393234 JB458747:JB458770 JB524283:JB524306 JB589819:JB589842 JB655355:JB655378 JB720891:JB720914 JB786427:JB786450 JB851963:JB851986 JB917499:JB917522 JB983035:JB983058 SX11:SX24 SX65531:SX65554 SX131067:SX131090 SX196603:SX196626 SX262139:SX262162 SX327675:SX327698 SX393211:SX393234 SX458747:SX458770 SX524283:SX524306 SX589819:SX589842 SX655355:SX655378 SX720891:SX720914 SX786427:SX786450 SX851963:SX851986 SX917499:SX917522 SX983035:SX983058 ACT11:ACT24 ACT65531:ACT65554 ACT131067:ACT131090 ACT196603:ACT196626 ACT262139:ACT262162 ACT327675:ACT327698 ACT393211:ACT393234 ACT458747:ACT458770 ACT524283:ACT524306 ACT589819:ACT589842 ACT655355:ACT655378 ACT720891:ACT720914 ACT786427:ACT786450 ACT851963:ACT851986 ACT917499:ACT917522 ACT983035:ACT983058 AMP11:AMP24 AMP65531:AMP65554 AMP131067:AMP131090 AMP196603:AMP196626 AMP262139:AMP262162 AMP327675:AMP327698 AMP393211:AMP393234 AMP458747:AMP458770 AMP524283:AMP524306 AMP589819:AMP589842 AMP655355:AMP655378 AMP720891:AMP720914 AMP786427:AMP786450 AMP851963:AMP851986 AMP917499:AMP917522 AMP983035:AMP983058 AWL11:AWL24 AWL65531:AWL65554 AWL131067:AWL131090 AWL196603:AWL196626 AWL262139:AWL262162 AWL327675:AWL327698 AWL393211:AWL393234 AWL458747:AWL458770 AWL524283:AWL524306 AWL589819:AWL589842 AWL655355:AWL655378 AWL720891:AWL720914 AWL786427:AWL786450 AWL851963:AWL851986 AWL917499:AWL917522 AWL983035:AWL983058 BGH11:BGH24 BGH65531:BGH65554 BGH131067:BGH131090 BGH196603:BGH196626 BGH262139:BGH262162 BGH327675:BGH327698 BGH393211:BGH393234 BGH458747:BGH458770 BGH524283:BGH524306 BGH589819:BGH589842 BGH655355:BGH655378 BGH720891:BGH720914 BGH786427:BGH786450 BGH851963:BGH851986 BGH917499:BGH917522 BGH983035:BGH983058 BQD11:BQD24 BQD65531:BQD65554 BQD131067:BQD131090 BQD196603:BQD196626 BQD262139:BQD262162 BQD327675:BQD327698 BQD393211:BQD393234 BQD458747:BQD458770 BQD524283:BQD524306 BQD589819:BQD589842 BQD655355:BQD655378 BQD720891:BQD720914 BQD786427:BQD786450 BQD851963:BQD851986 BQD917499:BQD917522 BQD983035:BQD983058 BZZ11:BZZ24 BZZ65531:BZZ65554 BZZ131067:BZZ131090 BZZ196603:BZZ196626 BZZ262139:BZZ262162 BZZ327675:BZZ327698 BZZ393211:BZZ393234 BZZ458747:BZZ458770 BZZ524283:BZZ524306 BZZ589819:BZZ589842 BZZ655355:BZZ655378 BZZ720891:BZZ720914 BZZ786427:BZZ786450 BZZ851963:BZZ851986 BZZ917499:BZZ917522 BZZ983035:BZZ983058 CJV11:CJV24 CJV65531:CJV65554 CJV131067:CJV131090 CJV196603:CJV196626 CJV262139:CJV262162 CJV327675:CJV327698 CJV393211:CJV393234 CJV458747:CJV458770 CJV524283:CJV524306 CJV589819:CJV589842 CJV655355:CJV655378 CJV720891:CJV720914 CJV786427:CJV786450 CJV851963:CJV851986 CJV917499:CJV917522 CJV983035:CJV983058 CTR11:CTR24 CTR65531:CTR65554 CTR131067:CTR131090 CTR196603:CTR196626 CTR262139:CTR262162 CTR327675:CTR327698 CTR393211:CTR393234 CTR458747:CTR458770 CTR524283:CTR524306 CTR589819:CTR589842 CTR655355:CTR655378 CTR720891:CTR720914 CTR786427:CTR786450 CTR851963:CTR851986 CTR917499:CTR917522 CTR983035:CTR983058 DDN11:DDN24 DDN65531:DDN65554 DDN131067:DDN131090 DDN196603:DDN196626 DDN262139:DDN262162 DDN327675:DDN327698 DDN393211:DDN393234 DDN458747:DDN458770 DDN524283:DDN524306 DDN589819:DDN589842 DDN655355:DDN655378 DDN720891:DDN720914 DDN786427:DDN786450 DDN851963:DDN851986 DDN917499:DDN917522 DDN983035:DDN983058 DNJ11:DNJ24 DNJ65531:DNJ65554 DNJ131067:DNJ131090 DNJ196603:DNJ196626 DNJ262139:DNJ262162 DNJ327675:DNJ327698 DNJ393211:DNJ393234 DNJ458747:DNJ458770 DNJ524283:DNJ524306 DNJ589819:DNJ589842 DNJ655355:DNJ655378 DNJ720891:DNJ720914 DNJ786427:DNJ786450 DNJ851963:DNJ851986 DNJ917499:DNJ917522 DNJ983035:DNJ983058 DXF11:DXF24 DXF65531:DXF65554 DXF131067:DXF131090 DXF196603:DXF196626 DXF262139:DXF262162 DXF327675:DXF327698 DXF393211:DXF393234 DXF458747:DXF458770 DXF524283:DXF524306 DXF589819:DXF589842 DXF655355:DXF655378 DXF720891:DXF720914 DXF786427:DXF786450 DXF851963:DXF851986 DXF917499:DXF917522 DXF983035:DXF983058 EHB11:EHB24 EHB65531:EHB65554 EHB131067:EHB131090 EHB196603:EHB196626 EHB262139:EHB262162 EHB327675:EHB327698 EHB393211:EHB393234 EHB458747:EHB458770 EHB524283:EHB524306 EHB589819:EHB589842 EHB655355:EHB655378 EHB720891:EHB720914 EHB786427:EHB786450 EHB851963:EHB851986 EHB917499:EHB917522 EHB983035:EHB983058 EQX11:EQX24 EQX65531:EQX65554 EQX131067:EQX131090 EQX196603:EQX196626 EQX262139:EQX262162 EQX327675:EQX327698 EQX393211:EQX393234 EQX458747:EQX458770 EQX524283:EQX524306 EQX589819:EQX589842 EQX655355:EQX655378 EQX720891:EQX720914 EQX786427:EQX786450 EQX851963:EQX851986 EQX917499:EQX917522 EQX983035:EQX983058 FAT11:FAT24 FAT65531:FAT65554 FAT131067:FAT131090 FAT196603:FAT196626 FAT262139:FAT262162 FAT327675:FAT327698 FAT393211:FAT393234 FAT458747:FAT458770 FAT524283:FAT524306 FAT589819:FAT589842 FAT655355:FAT655378 FAT720891:FAT720914 FAT786427:FAT786450 FAT851963:FAT851986 FAT917499:FAT917522 FAT983035:FAT983058 FKP11:FKP24 FKP65531:FKP65554 FKP131067:FKP131090 FKP196603:FKP196626 FKP262139:FKP262162 FKP327675:FKP327698 FKP393211:FKP393234 FKP458747:FKP458770 FKP524283:FKP524306 FKP589819:FKP589842 FKP655355:FKP655378 FKP720891:FKP720914 FKP786427:FKP786450 FKP851963:FKP851986 FKP917499:FKP917522 FKP983035:FKP983058 FUL11:FUL24 FUL65531:FUL65554 FUL131067:FUL131090 FUL196603:FUL196626 FUL262139:FUL262162 FUL327675:FUL327698 FUL393211:FUL393234 FUL458747:FUL458770 FUL524283:FUL524306 FUL589819:FUL589842 FUL655355:FUL655378 FUL720891:FUL720914 FUL786427:FUL786450 FUL851963:FUL851986 FUL917499:FUL917522 FUL983035:FUL983058 GEH11:GEH24 GEH65531:GEH65554 GEH131067:GEH131090 GEH196603:GEH196626 GEH262139:GEH262162 GEH327675:GEH327698 GEH393211:GEH393234 GEH458747:GEH458770 GEH524283:GEH524306 GEH589819:GEH589842 GEH655355:GEH655378 GEH720891:GEH720914 GEH786427:GEH786450 GEH851963:GEH851986 GEH917499:GEH917522 GEH983035:GEH983058 GOD11:GOD24 GOD65531:GOD65554 GOD131067:GOD131090 GOD196603:GOD196626 GOD262139:GOD262162 GOD327675:GOD327698 GOD393211:GOD393234 GOD458747:GOD458770 GOD524283:GOD524306 GOD589819:GOD589842 GOD655355:GOD655378 GOD720891:GOD720914 GOD786427:GOD786450 GOD851963:GOD851986 GOD917499:GOD917522 GOD983035:GOD983058 GXZ11:GXZ24 GXZ65531:GXZ65554 GXZ131067:GXZ131090 GXZ196603:GXZ196626 GXZ262139:GXZ262162 GXZ327675:GXZ327698 GXZ393211:GXZ393234 GXZ458747:GXZ458770 GXZ524283:GXZ524306 GXZ589819:GXZ589842 GXZ655355:GXZ655378 GXZ720891:GXZ720914 GXZ786427:GXZ786450 GXZ851963:GXZ851986 GXZ917499:GXZ917522 GXZ983035:GXZ983058 HHV11:HHV24 HHV65531:HHV65554 HHV131067:HHV131090 HHV196603:HHV196626 HHV262139:HHV262162 HHV327675:HHV327698 HHV393211:HHV393234 HHV458747:HHV458770 HHV524283:HHV524306 HHV589819:HHV589842 HHV655355:HHV655378 HHV720891:HHV720914 HHV786427:HHV786450 HHV851963:HHV851986 HHV917499:HHV917522 HHV983035:HHV983058 HRR11:HRR24 HRR65531:HRR65554 HRR131067:HRR131090 HRR196603:HRR196626 HRR262139:HRR262162 HRR327675:HRR327698 HRR393211:HRR393234 HRR458747:HRR458770 HRR524283:HRR524306 HRR589819:HRR589842 HRR655355:HRR655378 HRR720891:HRR720914 HRR786427:HRR786450 HRR851963:HRR851986 HRR917499:HRR917522 HRR983035:HRR983058 IBN11:IBN24 IBN65531:IBN65554 IBN131067:IBN131090 IBN196603:IBN196626 IBN262139:IBN262162 IBN327675:IBN327698 IBN393211:IBN393234 IBN458747:IBN458770 IBN524283:IBN524306 IBN589819:IBN589842 IBN655355:IBN655378 IBN720891:IBN720914 IBN786427:IBN786450 IBN851963:IBN851986 IBN917499:IBN917522 IBN983035:IBN983058 ILJ11:ILJ24 ILJ65531:ILJ65554 ILJ131067:ILJ131090 ILJ196603:ILJ196626 ILJ262139:ILJ262162 ILJ327675:ILJ327698 ILJ393211:ILJ393234 ILJ458747:ILJ458770 ILJ524283:ILJ524306 ILJ589819:ILJ589842 ILJ655355:ILJ655378 ILJ720891:ILJ720914 ILJ786427:ILJ786450 ILJ851963:ILJ851986 ILJ917499:ILJ917522 ILJ983035:ILJ983058 IVF11:IVF24 IVF65531:IVF65554 IVF131067:IVF131090 IVF196603:IVF196626 IVF262139:IVF262162 IVF327675:IVF327698 IVF393211:IVF393234 IVF458747:IVF458770 IVF524283:IVF524306 IVF589819:IVF589842 IVF655355:IVF655378 IVF720891:IVF720914 IVF786427:IVF786450 IVF851963:IVF851986 IVF917499:IVF917522 IVF983035:IVF983058 JFB11:JFB24 JFB65531:JFB65554 JFB131067:JFB131090 JFB196603:JFB196626 JFB262139:JFB262162 JFB327675:JFB327698 JFB393211:JFB393234 JFB458747:JFB458770 JFB524283:JFB524306 JFB589819:JFB589842 JFB655355:JFB655378 JFB720891:JFB720914 JFB786427:JFB786450 JFB851963:JFB851986 JFB917499:JFB917522 JFB983035:JFB983058 JOX11:JOX24 JOX65531:JOX65554 JOX131067:JOX131090 JOX196603:JOX196626 JOX262139:JOX262162 JOX327675:JOX327698 JOX393211:JOX393234 JOX458747:JOX458770 JOX524283:JOX524306 JOX589819:JOX589842 JOX655355:JOX655378 JOX720891:JOX720914 JOX786427:JOX786450 JOX851963:JOX851986 JOX917499:JOX917522 JOX983035:JOX983058 JYT11:JYT24 JYT65531:JYT65554 JYT131067:JYT131090 JYT196603:JYT196626 JYT262139:JYT262162 JYT327675:JYT327698 JYT393211:JYT393234 JYT458747:JYT458770 JYT524283:JYT524306 JYT589819:JYT589842 JYT655355:JYT655378 JYT720891:JYT720914 JYT786427:JYT786450 JYT851963:JYT851986 JYT917499:JYT917522 JYT983035:JYT983058 KIP11:KIP24 KIP65531:KIP65554 KIP131067:KIP131090 KIP196603:KIP196626 KIP262139:KIP262162 KIP327675:KIP327698 KIP393211:KIP393234 KIP458747:KIP458770 KIP524283:KIP524306 KIP589819:KIP589842 KIP655355:KIP655378 KIP720891:KIP720914 KIP786427:KIP786450 KIP851963:KIP851986 KIP917499:KIP917522 KIP983035:KIP983058 KSL11:KSL24 KSL65531:KSL65554 KSL131067:KSL131090 KSL196603:KSL196626 KSL262139:KSL262162 KSL327675:KSL327698 KSL393211:KSL393234 KSL458747:KSL458770 KSL524283:KSL524306 KSL589819:KSL589842 KSL655355:KSL655378 KSL720891:KSL720914 KSL786427:KSL786450 KSL851963:KSL851986 KSL917499:KSL917522 KSL983035:KSL983058 LCH11:LCH24 LCH65531:LCH65554 LCH131067:LCH131090 LCH196603:LCH196626 LCH262139:LCH262162 LCH327675:LCH327698 LCH393211:LCH393234 LCH458747:LCH458770 LCH524283:LCH524306 LCH589819:LCH589842 LCH655355:LCH655378 LCH720891:LCH720914 LCH786427:LCH786450 LCH851963:LCH851986 LCH917499:LCH917522 LCH983035:LCH983058 LMD11:LMD24 LMD65531:LMD65554 LMD131067:LMD131090 LMD196603:LMD196626 LMD262139:LMD262162 LMD327675:LMD327698 LMD393211:LMD393234 LMD458747:LMD458770 LMD524283:LMD524306 LMD589819:LMD589842 LMD655355:LMD655378 LMD720891:LMD720914 LMD786427:LMD786450 LMD851963:LMD851986 LMD917499:LMD917522 LMD983035:LMD983058 LVZ11:LVZ24 LVZ65531:LVZ65554 LVZ131067:LVZ131090 LVZ196603:LVZ196626 LVZ262139:LVZ262162 LVZ327675:LVZ327698 LVZ393211:LVZ393234 LVZ458747:LVZ458770 LVZ524283:LVZ524306 LVZ589819:LVZ589842 LVZ655355:LVZ655378 LVZ720891:LVZ720914 LVZ786427:LVZ786450 LVZ851963:LVZ851986 LVZ917499:LVZ917522 LVZ983035:LVZ983058 MFV11:MFV24 MFV65531:MFV65554 MFV131067:MFV131090 MFV196603:MFV196626 MFV262139:MFV262162 MFV327675:MFV327698 MFV393211:MFV393234 MFV458747:MFV458770 MFV524283:MFV524306 MFV589819:MFV589842 MFV655355:MFV655378 MFV720891:MFV720914 MFV786427:MFV786450 MFV851963:MFV851986 MFV917499:MFV917522 MFV983035:MFV983058 MPR11:MPR24 MPR65531:MPR65554 MPR131067:MPR131090 MPR196603:MPR196626 MPR262139:MPR262162 MPR327675:MPR327698 MPR393211:MPR393234 MPR458747:MPR458770 MPR524283:MPR524306 MPR589819:MPR589842 MPR655355:MPR655378 MPR720891:MPR720914 MPR786427:MPR786450 MPR851963:MPR851986 MPR917499:MPR917522 MPR983035:MPR983058 MZN11:MZN24 MZN65531:MZN65554 MZN131067:MZN131090 MZN196603:MZN196626 MZN262139:MZN262162 MZN327675:MZN327698 MZN393211:MZN393234 MZN458747:MZN458770 MZN524283:MZN524306 MZN589819:MZN589842 MZN655355:MZN655378 MZN720891:MZN720914 MZN786427:MZN786450 MZN851963:MZN851986 MZN917499:MZN917522 MZN983035:MZN983058 NJJ11:NJJ24 NJJ65531:NJJ65554 NJJ131067:NJJ131090 NJJ196603:NJJ196626 NJJ262139:NJJ262162 NJJ327675:NJJ327698 NJJ393211:NJJ393234 NJJ458747:NJJ458770 NJJ524283:NJJ524306 NJJ589819:NJJ589842 NJJ655355:NJJ655378 NJJ720891:NJJ720914 NJJ786427:NJJ786450 NJJ851963:NJJ851986 NJJ917499:NJJ917522 NJJ983035:NJJ983058 NTF11:NTF24 NTF65531:NTF65554 NTF131067:NTF131090 NTF196603:NTF196626 NTF262139:NTF262162 NTF327675:NTF327698 NTF393211:NTF393234 NTF458747:NTF458770 NTF524283:NTF524306 NTF589819:NTF589842 NTF655355:NTF655378 NTF720891:NTF720914 NTF786427:NTF786450 NTF851963:NTF851986 NTF917499:NTF917522 NTF983035:NTF983058 ODB11:ODB24 ODB65531:ODB65554 ODB131067:ODB131090 ODB196603:ODB196626 ODB262139:ODB262162 ODB327675:ODB327698 ODB393211:ODB393234 ODB458747:ODB458770 ODB524283:ODB524306 ODB589819:ODB589842 ODB655355:ODB655378 ODB720891:ODB720914 ODB786427:ODB786450 ODB851963:ODB851986 ODB917499:ODB917522 ODB983035:ODB983058 OMX11:OMX24 OMX65531:OMX65554 OMX131067:OMX131090 OMX196603:OMX196626 OMX262139:OMX262162 OMX327675:OMX327698 OMX393211:OMX393234 OMX458747:OMX458770 OMX524283:OMX524306 OMX589819:OMX589842 OMX655355:OMX655378 OMX720891:OMX720914 OMX786427:OMX786450 OMX851963:OMX851986 OMX917499:OMX917522 OMX983035:OMX983058 OWT11:OWT24 OWT65531:OWT65554 OWT131067:OWT131090 OWT196603:OWT196626 OWT262139:OWT262162 OWT327675:OWT327698 OWT393211:OWT393234 OWT458747:OWT458770 OWT524283:OWT524306 OWT589819:OWT589842 OWT655355:OWT655378 OWT720891:OWT720914 OWT786427:OWT786450 OWT851963:OWT851986 OWT917499:OWT917522 OWT983035:OWT983058 PGP11:PGP24 PGP65531:PGP65554 PGP131067:PGP131090 PGP196603:PGP196626 PGP262139:PGP262162 PGP327675:PGP327698 PGP393211:PGP393234 PGP458747:PGP458770 PGP524283:PGP524306 PGP589819:PGP589842 PGP655355:PGP655378 PGP720891:PGP720914 PGP786427:PGP786450 PGP851963:PGP851986 PGP917499:PGP917522 PGP983035:PGP983058 PQL11:PQL24 PQL65531:PQL65554 PQL131067:PQL131090 PQL196603:PQL196626 PQL262139:PQL262162 PQL327675:PQL327698 PQL393211:PQL393234 PQL458747:PQL458770 PQL524283:PQL524306 PQL589819:PQL589842 PQL655355:PQL655378 PQL720891:PQL720914 PQL786427:PQL786450 PQL851963:PQL851986 PQL917499:PQL917522 PQL983035:PQL983058 QAH11:QAH24 QAH65531:QAH65554 QAH131067:QAH131090 QAH196603:QAH196626 QAH262139:QAH262162 QAH327675:QAH327698 QAH393211:QAH393234 QAH458747:QAH458770 QAH524283:QAH524306 QAH589819:QAH589842 QAH655355:QAH655378 QAH720891:QAH720914 QAH786427:QAH786450 QAH851963:QAH851986 QAH917499:QAH917522 QAH983035:QAH983058 QKD11:QKD24 QKD65531:QKD65554 QKD131067:QKD131090 QKD196603:QKD196626 QKD262139:QKD262162 QKD327675:QKD327698 QKD393211:QKD393234 QKD458747:QKD458770 QKD524283:QKD524306 QKD589819:QKD589842 QKD655355:QKD655378 QKD720891:QKD720914 QKD786427:QKD786450 QKD851963:QKD851986 QKD917499:QKD917522 QKD983035:QKD983058 QTZ11:QTZ24 QTZ65531:QTZ65554 QTZ131067:QTZ131090 QTZ196603:QTZ196626 QTZ262139:QTZ262162 QTZ327675:QTZ327698 QTZ393211:QTZ393234 QTZ458747:QTZ458770 QTZ524283:QTZ524306 QTZ589819:QTZ589842 QTZ655355:QTZ655378 QTZ720891:QTZ720914 QTZ786427:QTZ786450 QTZ851963:QTZ851986 QTZ917499:QTZ917522 QTZ983035:QTZ983058 RDV11:RDV24 RDV65531:RDV65554 RDV131067:RDV131090 RDV196603:RDV196626 RDV262139:RDV262162 RDV327675:RDV327698 RDV393211:RDV393234 RDV458747:RDV458770 RDV524283:RDV524306 RDV589819:RDV589842 RDV655355:RDV655378 RDV720891:RDV720914 RDV786427:RDV786450 RDV851963:RDV851986 RDV917499:RDV917522 RDV983035:RDV983058 RNR11:RNR24 RNR65531:RNR65554 RNR131067:RNR131090 RNR196603:RNR196626 RNR262139:RNR262162 RNR327675:RNR327698 RNR393211:RNR393234 RNR458747:RNR458770 RNR524283:RNR524306 RNR589819:RNR589842 RNR655355:RNR655378 RNR720891:RNR720914 RNR786427:RNR786450 RNR851963:RNR851986 RNR917499:RNR917522 RNR983035:RNR983058 RXN11:RXN24 RXN65531:RXN65554 RXN131067:RXN131090 RXN196603:RXN196626 RXN262139:RXN262162 RXN327675:RXN327698 RXN393211:RXN393234 RXN458747:RXN458770 RXN524283:RXN524306 RXN589819:RXN589842 RXN655355:RXN655378 RXN720891:RXN720914 RXN786427:RXN786450 RXN851963:RXN851986 RXN917499:RXN917522 RXN983035:RXN983058 SHJ11:SHJ24 SHJ65531:SHJ65554 SHJ131067:SHJ131090 SHJ196603:SHJ196626 SHJ262139:SHJ262162 SHJ327675:SHJ327698 SHJ393211:SHJ393234 SHJ458747:SHJ458770 SHJ524283:SHJ524306 SHJ589819:SHJ589842 SHJ655355:SHJ655378 SHJ720891:SHJ720914 SHJ786427:SHJ786450 SHJ851963:SHJ851986 SHJ917499:SHJ917522 SHJ983035:SHJ983058 SRF11:SRF24 SRF65531:SRF65554 SRF131067:SRF131090 SRF196603:SRF196626 SRF262139:SRF262162 SRF327675:SRF327698 SRF393211:SRF393234 SRF458747:SRF458770 SRF524283:SRF524306 SRF589819:SRF589842 SRF655355:SRF655378 SRF720891:SRF720914 SRF786427:SRF786450 SRF851963:SRF851986 SRF917499:SRF917522 SRF983035:SRF983058 TBB11:TBB24 TBB65531:TBB65554 TBB131067:TBB131090 TBB196603:TBB196626 TBB262139:TBB262162 TBB327675:TBB327698 TBB393211:TBB393234 TBB458747:TBB458770 TBB524283:TBB524306 TBB589819:TBB589842 TBB655355:TBB655378 TBB720891:TBB720914 TBB786427:TBB786450 TBB851963:TBB851986 TBB917499:TBB917522 TBB983035:TBB983058 TKX11:TKX24 TKX65531:TKX65554 TKX131067:TKX131090 TKX196603:TKX196626 TKX262139:TKX262162 TKX327675:TKX327698 TKX393211:TKX393234 TKX458747:TKX458770 TKX524283:TKX524306 TKX589819:TKX589842 TKX655355:TKX655378 TKX720891:TKX720914 TKX786427:TKX786450 TKX851963:TKX851986 TKX917499:TKX917522 TKX983035:TKX983058 TUT11:TUT24 TUT65531:TUT65554 TUT131067:TUT131090 TUT196603:TUT196626 TUT262139:TUT262162 TUT327675:TUT327698 TUT393211:TUT393234 TUT458747:TUT458770 TUT524283:TUT524306 TUT589819:TUT589842 TUT655355:TUT655378 TUT720891:TUT720914 TUT786427:TUT786450 TUT851963:TUT851986 TUT917499:TUT917522 TUT983035:TUT983058 UEP11:UEP24 UEP65531:UEP65554 UEP131067:UEP131090 UEP196603:UEP196626 UEP262139:UEP262162 UEP327675:UEP327698 UEP393211:UEP393234 UEP458747:UEP458770 UEP524283:UEP524306 UEP589819:UEP589842 UEP655355:UEP655378 UEP720891:UEP720914 UEP786427:UEP786450 UEP851963:UEP851986 UEP917499:UEP917522 UEP983035:UEP983058 UOL11:UOL24 UOL65531:UOL65554 UOL131067:UOL131090 UOL196603:UOL196626 UOL262139:UOL262162 UOL327675:UOL327698 UOL393211:UOL393234 UOL458747:UOL458770 UOL524283:UOL524306 UOL589819:UOL589842 UOL655355:UOL655378 UOL720891:UOL720914 UOL786427:UOL786450 UOL851963:UOL851986 UOL917499:UOL917522 UOL983035:UOL983058 UYH11:UYH24 UYH65531:UYH65554 UYH131067:UYH131090 UYH196603:UYH196626 UYH262139:UYH262162 UYH327675:UYH327698 UYH393211:UYH393234 UYH458747:UYH458770 UYH524283:UYH524306 UYH589819:UYH589842 UYH655355:UYH655378 UYH720891:UYH720914 UYH786427:UYH786450 UYH851963:UYH851986 UYH917499:UYH917522 UYH983035:UYH983058 VID11:VID24 VID65531:VID65554 VID131067:VID131090 VID196603:VID196626 VID262139:VID262162 VID327675:VID327698 VID393211:VID393234 VID458747:VID458770 VID524283:VID524306 VID589819:VID589842 VID655355:VID655378 VID720891:VID720914 VID786427:VID786450 VID851963:VID851986 VID917499:VID917522 VID983035:VID983058 VRZ11:VRZ24 VRZ65531:VRZ65554 VRZ131067:VRZ131090 VRZ196603:VRZ196626 VRZ262139:VRZ262162 VRZ327675:VRZ327698 VRZ393211:VRZ393234 VRZ458747:VRZ458770 VRZ524283:VRZ524306 VRZ589819:VRZ589842 VRZ655355:VRZ655378 VRZ720891:VRZ720914 VRZ786427:VRZ786450 VRZ851963:VRZ851986 VRZ917499:VRZ917522 VRZ983035:VRZ983058 WBV11:WBV24 WBV65531:WBV65554 WBV131067:WBV131090 WBV196603:WBV196626 WBV262139:WBV262162 WBV327675:WBV327698 WBV393211:WBV393234 WBV458747:WBV458770 WBV524283:WBV524306 WBV589819:WBV589842 WBV655355:WBV655378 WBV720891:WBV720914 WBV786427:WBV786450 WBV851963:WBV851986 WBV917499:WBV917522 WBV983035:WBV983058 WLR11:WLR24 WLR65531:WLR65554 WLR131067:WLR131090 WLR196603:WLR196626 WLR262139:WLR262162 WLR327675:WLR327698 WLR393211:WLR393234 WLR458747:WLR458770 WLR524283:WLR524306 WLR589819:WLR589842 WLR655355:WLR655378 WLR720891:WLR720914 WLR786427:WLR786450 WLR851963:WLR851986 WLR917499:WLR917522 WLR983035:WLR983058 WVN11:WVN24 WVN65531:WVN65554 WVN131067:WVN131090 WVN196603:WVN196626 WVN262139:WVN262162 WVN327675:WVN327698 WVN393211:WVN393234 WVN458747:WVN458770 WVN524283:WVN524306 WVN589819:WVN589842 WVN655355:WVN655378 WVN720891:WVN720914 WVN786427:WVN786450 WVN851963:WVN851986 WVN917499:WVN917522 WVN983035:WVN983058">
      <formula1>"高,中,低"</formula1>
    </dataValidation>
    <dataValidation type="list" allowBlank="1" showInputMessage="1" showErrorMessage="1" sqref="G11:G24 G65531:G65554 G131067:G131090 G196603:G196626 G262139:G262162 G327675:G327698 G393211:G393234 G458747:G458770 G524283:G524306 G589819:G589842 G655355:G655378 G720891:G720914 G786427:G786450 G851963:G851986 G917499:G917522 G983035:G983058 JC11:JC24 JC65531:JC65554 JC131067:JC131090 JC196603:JC196626 JC262139:JC262162 JC327675:JC327698 JC393211:JC393234 JC458747:JC458770 JC524283:JC524306 JC589819:JC589842 JC655355:JC655378 JC720891:JC720914 JC786427:JC786450 JC851963:JC851986 JC917499:JC917522 JC983035:JC983058 SY11:SY24 SY65531:SY65554 SY131067:SY131090 SY196603:SY196626 SY262139:SY262162 SY327675:SY327698 SY393211:SY393234 SY458747:SY458770 SY524283:SY524306 SY589819:SY589842 SY655355:SY655378 SY720891:SY720914 SY786427:SY786450 SY851963:SY851986 SY917499:SY917522 SY983035:SY983058 ACU11:ACU24 ACU65531:ACU65554 ACU131067:ACU131090 ACU196603:ACU196626 ACU262139:ACU262162 ACU327675:ACU327698 ACU393211:ACU393234 ACU458747:ACU458770 ACU524283:ACU524306 ACU589819:ACU589842 ACU655355:ACU655378 ACU720891:ACU720914 ACU786427:ACU786450 ACU851963:ACU851986 ACU917499:ACU917522 ACU983035:ACU983058 AMQ11:AMQ24 AMQ65531:AMQ65554 AMQ131067:AMQ131090 AMQ196603:AMQ196626 AMQ262139:AMQ262162 AMQ327675:AMQ327698 AMQ393211:AMQ393234 AMQ458747:AMQ458770 AMQ524283:AMQ524306 AMQ589819:AMQ589842 AMQ655355:AMQ655378 AMQ720891:AMQ720914 AMQ786427:AMQ786450 AMQ851963:AMQ851986 AMQ917499:AMQ917522 AMQ983035:AMQ983058 AWM11:AWM24 AWM65531:AWM65554 AWM131067:AWM131090 AWM196603:AWM196626 AWM262139:AWM262162 AWM327675:AWM327698 AWM393211:AWM393234 AWM458747:AWM458770 AWM524283:AWM524306 AWM589819:AWM589842 AWM655355:AWM655378 AWM720891:AWM720914 AWM786427:AWM786450 AWM851963:AWM851986 AWM917499:AWM917522 AWM983035:AWM983058 BGI11:BGI24 BGI65531:BGI65554 BGI131067:BGI131090 BGI196603:BGI196626 BGI262139:BGI262162 BGI327675:BGI327698 BGI393211:BGI393234 BGI458747:BGI458770 BGI524283:BGI524306 BGI589819:BGI589842 BGI655355:BGI655378 BGI720891:BGI720914 BGI786427:BGI786450 BGI851963:BGI851986 BGI917499:BGI917522 BGI983035:BGI983058 BQE11:BQE24 BQE65531:BQE65554 BQE131067:BQE131090 BQE196603:BQE196626 BQE262139:BQE262162 BQE327675:BQE327698 BQE393211:BQE393234 BQE458747:BQE458770 BQE524283:BQE524306 BQE589819:BQE589842 BQE655355:BQE655378 BQE720891:BQE720914 BQE786427:BQE786450 BQE851963:BQE851986 BQE917499:BQE917522 BQE983035:BQE983058 CAA11:CAA24 CAA65531:CAA65554 CAA131067:CAA131090 CAA196603:CAA196626 CAA262139:CAA262162 CAA327675:CAA327698 CAA393211:CAA393234 CAA458747:CAA458770 CAA524283:CAA524306 CAA589819:CAA589842 CAA655355:CAA655378 CAA720891:CAA720914 CAA786427:CAA786450 CAA851963:CAA851986 CAA917499:CAA917522 CAA983035:CAA983058 CJW11:CJW24 CJW65531:CJW65554 CJW131067:CJW131090 CJW196603:CJW196626 CJW262139:CJW262162 CJW327675:CJW327698 CJW393211:CJW393234 CJW458747:CJW458770 CJW524283:CJW524306 CJW589819:CJW589842 CJW655355:CJW655378 CJW720891:CJW720914 CJW786427:CJW786450 CJW851963:CJW851986 CJW917499:CJW917522 CJW983035:CJW983058 CTS11:CTS24 CTS65531:CTS65554 CTS131067:CTS131090 CTS196603:CTS196626 CTS262139:CTS262162 CTS327675:CTS327698 CTS393211:CTS393234 CTS458747:CTS458770 CTS524283:CTS524306 CTS589819:CTS589842 CTS655355:CTS655378 CTS720891:CTS720914 CTS786427:CTS786450 CTS851963:CTS851986 CTS917499:CTS917522 CTS983035:CTS983058 DDO11:DDO24 DDO65531:DDO65554 DDO131067:DDO131090 DDO196603:DDO196626 DDO262139:DDO262162 DDO327675:DDO327698 DDO393211:DDO393234 DDO458747:DDO458770 DDO524283:DDO524306 DDO589819:DDO589842 DDO655355:DDO655378 DDO720891:DDO720914 DDO786427:DDO786450 DDO851963:DDO851986 DDO917499:DDO917522 DDO983035:DDO983058 DNK11:DNK24 DNK65531:DNK65554 DNK131067:DNK131090 DNK196603:DNK196626 DNK262139:DNK262162 DNK327675:DNK327698 DNK393211:DNK393234 DNK458747:DNK458770 DNK524283:DNK524306 DNK589819:DNK589842 DNK655355:DNK655378 DNK720891:DNK720914 DNK786427:DNK786450 DNK851963:DNK851986 DNK917499:DNK917522 DNK983035:DNK983058 DXG11:DXG24 DXG65531:DXG65554 DXG131067:DXG131090 DXG196603:DXG196626 DXG262139:DXG262162 DXG327675:DXG327698 DXG393211:DXG393234 DXG458747:DXG458770 DXG524283:DXG524306 DXG589819:DXG589842 DXG655355:DXG655378 DXG720891:DXG720914 DXG786427:DXG786450 DXG851963:DXG851986 DXG917499:DXG917522 DXG983035:DXG983058 EHC11:EHC24 EHC65531:EHC65554 EHC131067:EHC131090 EHC196603:EHC196626 EHC262139:EHC262162 EHC327675:EHC327698 EHC393211:EHC393234 EHC458747:EHC458770 EHC524283:EHC524306 EHC589819:EHC589842 EHC655355:EHC655378 EHC720891:EHC720914 EHC786427:EHC786450 EHC851963:EHC851986 EHC917499:EHC917522 EHC983035:EHC983058 EQY11:EQY24 EQY65531:EQY65554 EQY131067:EQY131090 EQY196603:EQY196626 EQY262139:EQY262162 EQY327675:EQY327698 EQY393211:EQY393234 EQY458747:EQY458770 EQY524283:EQY524306 EQY589819:EQY589842 EQY655355:EQY655378 EQY720891:EQY720914 EQY786427:EQY786450 EQY851963:EQY851986 EQY917499:EQY917522 EQY983035:EQY983058 FAU11:FAU24 FAU65531:FAU65554 FAU131067:FAU131090 FAU196603:FAU196626 FAU262139:FAU262162 FAU327675:FAU327698 FAU393211:FAU393234 FAU458747:FAU458770 FAU524283:FAU524306 FAU589819:FAU589842 FAU655355:FAU655378 FAU720891:FAU720914 FAU786427:FAU786450 FAU851963:FAU851986 FAU917499:FAU917522 FAU983035:FAU983058 FKQ11:FKQ24 FKQ65531:FKQ65554 FKQ131067:FKQ131090 FKQ196603:FKQ196626 FKQ262139:FKQ262162 FKQ327675:FKQ327698 FKQ393211:FKQ393234 FKQ458747:FKQ458770 FKQ524283:FKQ524306 FKQ589819:FKQ589842 FKQ655355:FKQ655378 FKQ720891:FKQ720914 FKQ786427:FKQ786450 FKQ851963:FKQ851986 FKQ917499:FKQ917522 FKQ983035:FKQ983058 FUM11:FUM24 FUM65531:FUM65554 FUM131067:FUM131090 FUM196603:FUM196626 FUM262139:FUM262162 FUM327675:FUM327698 FUM393211:FUM393234 FUM458747:FUM458770 FUM524283:FUM524306 FUM589819:FUM589842 FUM655355:FUM655378 FUM720891:FUM720914 FUM786427:FUM786450 FUM851963:FUM851986 FUM917499:FUM917522 FUM983035:FUM983058 GEI11:GEI24 GEI65531:GEI65554 GEI131067:GEI131090 GEI196603:GEI196626 GEI262139:GEI262162 GEI327675:GEI327698 GEI393211:GEI393234 GEI458747:GEI458770 GEI524283:GEI524306 GEI589819:GEI589842 GEI655355:GEI655378 GEI720891:GEI720914 GEI786427:GEI786450 GEI851963:GEI851986 GEI917499:GEI917522 GEI983035:GEI983058 GOE11:GOE24 GOE65531:GOE65554 GOE131067:GOE131090 GOE196603:GOE196626 GOE262139:GOE262162 GOE327675:GOE327698 GOE393211:GOE393234 GOE458747:GOE458770 GOE524283:GOE524306 GOE589819:GOE589842 GOE655355:GOE655378 GOE720891:GOE720914 GOE786427:GOE786450 GOE851963:GOE851986 GOE917499:GOE917522 GOE983035:GOE983058 GYA11:GYA24 GYA65531:GYA65554 GYA131067:GYA131090 GYA196603:GYA196626 GYA262139:GYA262162 GYA327675:GYA327698 GYA393211:GYA393234 GYA458747:GYA458770 GYA524283:GYA524306 GYA589819:GYA589842 GYA655355:GYA655378 GYA720891:GYA720914 GYA786427:GYA786450 GYA851963:GYA851986 GYA917499:GYA917522 GYA983035:GYA983058 HHW11:HHW24 HHW65531:HHW65554 HHW131067:HHW131090 HHW196603:HHW196626 HHW262139:HHW262162 HHW327675:HHW327698 HHW393211:HHW393234 HHW458747:HHW458770 HHW524283:HHW524306 HHW589819:HHW589842 HHW655355:HHW655378 HHW720891:HHW720914 HHW786427:HHW786450 HHW851963:HHW851986 HHW917499:HHW917522 HHW983035:HHW983058 HRS11:HRS24 HRS65531:HRS65554 HRS131067:HRS131090 HRS196603:HRS196626 HRS262139:HRS262162 HRS327675:HRS327698 HRS393211:HRS393234 HRS458747:HRS458770 HRS524283:HRS524306 HRS589819:HRS589842 HRS655355:HRS655378 HRS720891:HRS720914 HRS786427:HRS786450 HRS851963:HRS851986 HRS917499:HRS917522 HRS983035:HRS983058 IBO11:IBO24 IBO65531:IBO65554 IBO131067:IBO131090 IBO196603:IBO196626 IBO262139:IBO262162 IBO327675:IBO327698 IBO393211:IBO393234 IBO458747:IBO458770 IBO524283:IBO524306 IBO589819:IBO589842 IBO655355:IBO655378 IBO720891:IBO720914 IBO786427:IBO786450 IBO851963:IBO851986 IBO917499:IBO917522 IBO983035:IBO983058 ILK11:ILK24 ILK65531:ILK65554 ILK131067:ILK131090 ILK196603:ILK196626 ILK262139:ILK262162 ILK327675:ILK327698 ILK393211:ILK393234 ILK458747:ILK458770 ILK524283:ILK524306 ILK589819:ILK589842 ILK655355:ILK655378 ILK720891:ILK720914 ILK786427:ILK786450 ILK851963:ILK851986 ILK917499:ILK917522 ILK983035:ILK983058 IVG11:IVG24 IVG65531:IVG65554 IVG131067:IVG131090 IVG196603:IVG196626 IVG262139:IVG262162 IVG327675:IVG327698 IVG393211:IVG393234 IVG458747:IVG458770 IVG524283:IVG524306 IVG589819:IVG589842 IVG655355:IVG655378 IVG720891:IVG720914 IVG786427:IVG786450 IVG851963:IVG851986 IVG917499:IVG917522 IVG983035:IVG983058 JFC11:JFC24 JFC65531:JFC65554 JFC131067:JFC131090 JFC196603:JFC196626 JFC262139:JFC262162 JFC327675:JFC327698 JFC393211:JFC393234 JFC458747:JFC458770 JFC524283:JFC524306 JFC589819:JFC589842 JFC655355:JFC655378 JFC720891:JFC720914 JFC786427:JFC786450 JFC851963:JFC851986 JFC917499:JFC917522 JFC983035:JFC983058 JOY11:JOY24 JOY65531:JOY65554 JOY131067:JOY131090 JOY196603:JOY196626 JOY262139:JOY262162 JOY327675:JOY327698 JOY393211:JOY393234 JOY458747:JOY458770 JOY524283:JOY524306 JOY589819:JOY589842 JOY655355:JOY655378 JOY720891:JOY720914 JOY786427:JOY786450 JOY851963:JOY851986 JOY917499:JOY917522 JOY983035:JOY983058 JYU11:JYU24 JYU65531:JYU65554 JYU131067:JYU131090 JYU196603:JYU196626 JYU262139:JYU262162 JYU327675:JYU327698 JYU393211:JYU393234 JYU458747:JYU458770 JYU524283:JYU524306 JYU589819:JYU589842 JYU655355:JYU655378 JYU720891:JYU720914 JYU786427:JYU786450 JYU851963:JYU851986 JYU917499:JYU917522 JYU983035:JYU983058 KIQ11:KIQ24 KIQ65531:KIQ65554 KIQ131067:KIQ131090 KIQ196603:KIQ196626 KIQ262139:KIQ262162 KIQ327675:KIQ327698 KIQ393211:KIQ393234 KIQ458747:KIQ458770 KIQ524283:KIQ524306 KIQ589819:KIQ589842 KIQ655355:KIQ655378 KIQ720891:KIQ720914 KIQ786427:KIQ786450 KIQ851963:KIQ851986 KIQ917499:KIQ917522 KIQ983035:KIQ983058 KSM11:KSM24 KSM65531:KSM65554 KSM131067:KSM131090 KSM196603:KSM196626 KSM262139:KSM262162 KSM327675:KSM327698 KSM393211:KSM393234 KSM458747:KSM458770 KSM524283:KSM524306 KSM589819:KSM589842 KSM655355:KSM655378 KSM720891:KSM720914 KSM786427:KSM786450 KSM851963:KSM851986 KSM917499:KSM917522 KSM983035:KSM983058 LCI11:LCI24 LCI65531:LCI65554 LCI131067:LCI131090 LCI196603:LCI196626 LCI262139:LCI262162 LCI327675:LCI327698 LCI393211:LCI393234 LCI458747:LCI458770 LCI524283:LCI524306 LCI589819:LCI589842 LCI655355:LCI655378 LCI720891:LCI720914 LCI786427:LCI786450 LCI851963:LCI851986 LCI917499:LCI917522 LCI983035:LCI983058 LME11:LME24 LME65531:LME65554 LME131067:LME131090 LME196603:LME196626 LME262139:LME262162 LME327675:LME327698 LME393211:LME393234 LME458747:LME458770 LME524283:LME524306 LME589819:LME589842 LME655355:LME655378 LME720891:LME720914 LME786427:LME786450 LME851963:LME851986 LME917499:LME917522 LME983035:LME983058 LWA11:LWA24 LWA65531:LWA65554 LWA131067:LWA131090 LWA196603:LWA196626 LWA262139:LWA262162 LWA327675:LWA327698 LWA393211:LWA393234 LWA458747:LWA458770 LWA524283:LWA524306 LWA589819:LWA589842 LWA655355:LWA655378 LWA720891:LWA720914 LWA786427:LWA786450 LWA851963:LWA851986 LWA917499:LWA917522 LWA983035:LWA983058 MFW11:MFW24 MFW65531:MFW65554 MFW131067:MFW131090 MFW196603:MFW196626 MFW262139:MFW262162 MFW327675:MFW327698 MFW393211:MFW393234 MFW458747:MFW458770 MFW524283:MFW524306 MFW589819:MFW589842 MFW655355:MFW655378 MFW720891:MFW720914 MFW786427:MFW786450 MFW851963:MFW851986 MFW917499:MFW917522 MFW983035:MFW983058 MPS11:MPS24 MPS65531:MPS65554 MPS131067:MPS131090 MPS196603:MPS196626 MPS262139:MPS262162 MPS327675:MPS327698 MPS393211:MPS393234 MPS458747:MPS458770 MPS524283:MPS524306 MPS589819:MPS589842 MPS655355:MPS655378 MPS720891:MPS720914 MPS786427:MPS786450 MPS851963:MPS851986 MPS917499:MPS917522 MPS983035:MPS983058 MZO11:MZO24 MZO65531:MZO65554 MZO131067:MZO131090 MZO196603:MZO196626 MZO262139:MZO262162 MZO327675:MZO327698 MZO393211:MZO393234 MZO458747:MZO458770 MZO524283:MZO524306 MZO589819:MZO589842 MZO655355:MZO655378 MZO720891:MZO720914 MZO786427:MZO786450 MZO851963:MZO851986 MZO917499:MZO917522 MZO983035:MZO983058 NJK11:NJK24 NJK65531:NJK65554 NJK131067:NJK131090 NJK196603:NJK196626 NJK262139:NJK262162 NJK327675:NJK327698 NJK393211:NJK393234 NJK458747:NJK458770 NJK524283:NJK524306 NJK589819:NJK589842 NJK655355:NJK655378 NJK720891:NJK720914 NJK786427:NJK786450 NJK851963:NJK851986 NJK917499:NJK917522 NJK983035:NJK983058 NTG11:NTG24 NTG65531:NTG65554 NTG131067:NTG131090 NTG196603:NTG196626 NTG262139:NTG262162 NTG327675:NTG327698 NTG393211:NTG393234 NTG458747:NTG458770 NTG524283:NTG524306 NTG589819:NTG589842 NTG655355:NTG655378 NTG720891:NTG720914 NTG786427:NTG786450 NTG851963:NTG851986 NTG917499:NTG917522 NTG983035:NTG983058 ODC11:ODC24 ODC65531:ODC65554 ODC131067:ODC131090 ODC196603:ODC196626 ODC262139:ODC262162 ODC327675:ODC327698 ODC393211:ODC393234 ODC458747:ODC458770 ODC524283:ODC524306 ODC589819:ODC589842 ODC655355:ODC655378 ODC720891:ODC720914 ODC786427:ODC786450 ODC851963:ODC851986 ODC917499:ODC917522 ODC983035:ODC983058 OMY11:OMY24 OMY65531:OMY65554 OMY131067:OMY131090 OMY196603:OMY196626 OMY262139:OMY262162 OMY327675:OMY327698 OMY393211:OMY393234 OMY458747:OMY458770 OMY524283:OMY524306 OMY589819:OMY589842 OMY655355:OMY655378 OMY720891:OMY720914 OMY786427:OMY786450 OMY851963:OMY851986 OMY917499:OMY917522 OMY983035:OMY983058 OWU11:OWU24 OWU65531:OWU65554 OWU131067:OWU131090 OWU196603:OWU196626 OWU262139:OWU262162 OWU327675:OWU327698 OWU393211:OWU393234 OWU458747:OWU458770 OWU524283:OWU524306 OWU589819:OWU589842 OWU655355:OWU655378 OWU720891:OWU720914 OWU786427:OWU786450 OWU851963:OWU851986 OWU917499:OWU917522 OWU983035:OWU983058 PGQ11:PGQ24 PGQ65531:PGQ65554 PGQ131067:PGQ131090 PGQ196603:PGQ196626 PGQ262139:PGQ262162 PGQ327675:PGQ327698 PGQ393211:PGQ393234 PGQ458747:PGQ458770 PGQ524283:PGQ524306 PGQ589819:PGQ589842 PGQ655355:PGQ655378 PGQ720891:PGQ720914 PGQ786427:PGQ786450 PGQ851963:PGQ851986 PGQ917499:PGQ917522 PGQ983035:PGQ983058 PQM11:PQM24 PQM65531:PQM65554 PQM131067:PQM131090 PQM196603:PQM196626 PQM262139:PQM262162 PQM327675:PQM327698 PQM393211:PQM393234 PQM458747:PQM458770 PQM524283:PQM524306 PQM589819:PQM589842 PQM655355:PQM655378 PQM720891:PQM720914 PQM786427:PQM786450 PQM851963:PQM851986 PQM917499:PQM917522 PQM983035:PQM983058 QAI11:QAI24 QAI65531:QAI65554 QAI131067:QAI131090 QAI196603:QAI196626 QAI262139:QAI262162 QAI327675:QAI327698 QAI393211:QAI393234 QAI458747:QAI458770 QAI524283:QAI524306 QAI589819:QAI589842 QAI655355:QAI655378 QAI720891:QAI720914 QAI786427:QAI786450 QAI851963:QAI851986 QAI917499:QAI917522 QAI983035:QAI983058 QKE11:QKE24 QKE65531:QKE65554 QKE131067:QKE131090 QKE196603:QKE196626 QKE262139:QKE262162 QKE327675:QKE327698 QKE393211:QKE393234 QKE458747:QKE458770 QKE524283:QKE524306 QKE589819:QKE589842 QKE655355:QKE655378 QKE720891:QKE720914 QKE786427:QKE786450 QKE851963:QKE851986 QKE917499:QKE917522 QKE983035:QKE983058 QUA11:QUA24 QUA65531:QUA65554 QUA131067:QUA131090 QUA196603:QUA196626 QUA262139:QUA262162 QUA327675:QUA327698 QUA393211:QUA393234 QUA458747:QUA458770 QUA524283:QUA524306 QUA589819:QUA589842 QUA655355:QUA655378 QUA720891:QUA720914 QUA786427:QUA786450 QUA851963:QUA851986 QUA917499:QUA917522 QUA983035:QUA983058 RDW11:RDW24 RDW65531:RDW65554 RDW131067:RDW131090 RDW196603:RDW196626 RDW262139:RDW262162 RDW327675:RDW327698 RDW393211:RDW393234 RDW458747:RDW458770 RDW524283:RDW524306 RDW589819:RDW589842 RDW655355:RDW655378 RDW720891:RDW720914 RDW786427:RDW786450 RDW851963:RDW851986 RDW917499:RDW917522 RDW983035:RDW983058 RNS11:RNS24 RNS65531:RNS65554 RNS131067:RNS131090 RNS196603:RNS196626 RNS262139:RNS262162 RNS327675:RNS327698 RNS393211:RNS393234 RNS458747:RNS458770 RNS524283:RNS524306 RNS589819:RNS589842 RNS655355:RNS655378 RNS720891:RNS720914 RNS786427:RNS786450 RNS851963:RNS851986 RNS917499:RNS917522 RNS983035:RNS983058 RXO11:RXO24 RXO65531:RXO65554 RXO131067:RXO131090 RXO196603:RXO196626 RXO262139:RXO262162 RXO327675:RXO327698 RXO393211:RXO393234 RXO458747:RXO458770 RXO524283:RXO524306 RXO589819:RXO589842 RXO655355:RXO655378 RXO720891:RXO720914 RXO786427:RXO786450 RXO851963:RXO851986 RXO917499:RXO917522 RXO983035:RXO983058 SHK11:SHK24 SHK65531:SHK65554 SHK131067:SHK131090 SHK196603:SHK196626 SHK262139:SHK262162 SHK327675:SHK327698 SHK393211:SHK393234 SHK458747:SHK458770 SHK524283:SHK524306 SHK589819:SHK589842 SHK655355:SHK655378 SHK720891:SHK720914 SHK786427:SHK786450 SHK851963:SHK851986 SHK917499:SHK917522 SHK983035:SHK983058 SRG11:SRG24 SRG65531:SRG65554 SRG131067:SRG131090 SRG196603:SRG196626 SRG262139:SRG262162 SRG327675:SRG327698 SRG393211:SRG393234 SRG458747:SRG458770 SRG524283:SRG524306 SRG589819:SRG589842 SRG655355:SRG655378 SRG720891:SRG720914 SRG786427:SRG786450 SRG851963:SRG851986 SRG917499:SRG917522 SRG983035:SRG983058 TBC11:TBC24 TBC65531:TBC65554 TBC131067:TBC131090 TBC196603:TBC196626 TBC262139:TBC262162 TBC327675:TBC327698 TBC393211:TBC393234 TBC458747:TBC458770 TBC524283:TBC524306 TBC589819:TBC589842 TBC655355:TBC655378 TBC720891:TBC720914 TBC786427:TBC786450 TBC851963:TBC851986 TBC917499:TBC917522 TBC983035:TBC983058 TKY11:TKY24 TKY65531:TKY65554 TKY131067:TKY131090 TKY196603:TKY196626 TKY262139:TKY262162 TKY327675:TKY327698 TKY393211:TKY393234 TKY458747:TKY458770 TKY524283:TKY524306 TKY589819:TKY589842 TKY655355:TKY655378 TKY720891:TKY720914 TKY786427:TKY786450 TKY851963:TKY851986 TKY917499:TKY917522 TKY983035:TKY983058 TUU11:TUU24 TUU65531:TUU65554 TUU131067:TUU131090 TUU196603:TUU196626 TUU262139:TUU262162 TUU327675:TUU327698 TUU393211:TUU393234 TUU458747:TUU458770 TUU524283:TUU524306 TUU589819:TUU589842 TUU655355:TUU655378 TUU720891:TUU720914 TUU786427:TUU786450 TUU851963:TUU851986 TUU917499:TUU917522 TUU983035:TUU983058 UEQ11:UEQ24 UEQ65531:UEQ65554 UEQ131067:UEQ131090 UEQ196603:UEQ196626 UEQ262139:UEQ262162 UEQ327675:UEQ327698 UEQ393211:UEQ393234 UEQ458747:UEQ458770 UEQ524283:UEQ524306 UEQ589819:UEQ589842 UEQ655355:UEQ655378 UEQ720891:UEQ720914 UEQ786427:UEQ786450 UEQ851963:UEQ851986 UEQ917499:UEQ917522 UEQ983035:UEQ983058 UOM11:UOM24 UOM65531:UOM65554 UOM131067:UOM131090 UOM196603:UOM196626 UOM262139:UOM262162 UOM327675:UOM327698 UOM393211:UOM393234 UOM458747:UOM458770 UOM524283:UOM524306 UOM589819:UOM589842 UOM655355:UOM655378 UOM720891:UOM720914 UOM786427:UOM786450 UOM851963:UOM851986 UOM917499:UOM917522 UOM983035:UOM983058 UYI11:UYI24 UYI65531:UYI65554 UYI131067:UYI131090 UYI196603:UYI196626 UYI262139:UYI262162 UYI327675:UYI327698 UYI393211:UYI393234 UYI458747:UYI458770 UYI524283:UYI524306 UYI589819:UYI589842 UYI655355:UYI655378 UYI720891:UYI720914 UYI786427:UYI786450 UYI851963:UYI851986 UYI917499:UYI917522 UYI983035:UYI983058 VIE11:VIE24 VIE65531:VIE65554 VIE131067:VIE131090 VIE196603:VIE196626 VIE262139:VIE262162 VIE327675:VIE327698 VIE393211:VIE393234 VIE458747:VIE458770 VIE524283:VIE524306 VIE589819:VIE589842 VIE655355:VIE655378 VIE720891:VIE720914 VIE786427:VIE786450 VIE851963:VIE851986 VIE917499:VIE917522 VIE983035:VIE983058 VSA11:VSA24 VSA65531:VSA65554 VSA131067:VSA131090 VSA196603:VSA196626 VSA262139:VSA262162 VSA327675:VSA327698 VSA393211:VSA393234 VSA458747:VSA458770 VSA524283:VSA524306 VSA589819:VSA589842 VSA655355:VSA655378 VSA720891:VSA720914 VSA786427:VSA786450 VSA851963:VSA851986 VSA917499:VSA917522 VSA983035:VSA983058 WBW11:WBW24 WBW65531:WBW65554 WBW131067:WBW131090 WBW196603:WBW196626 WBW262139:WBW262162 WBW327675:WBW327698 WBW393211:WBW393234 WBW458747:WBW458770 WBW524283:WBW524306 WBW589819:WBW589842 WBW655355:WBW655378 WBW720891:WBW720914 WBW786427:WBW786450 WBW851963:WBW851986 WBW917499:WBW917522 WBW983035:WBW983058 WLS11:WLS24 WLS65531:WLS65554 WLS131067:WLS131090 WLS196603:WLS196626 WLS262139:WLS262162 WLS327675:WLS327698 WLS393211:WLS393234 WLS458747:WLS458770 WLS524283:WLS524306 WLS589819:WLS589842 WLS655355:WLS655378 WLS720891:WLS720914 WLS786427:WLS786450 WLS851963:WLS851986 WLS917499:WLS917522 WLS983035:WLS983058 WVO11:WVO24 WVO65531:WVO65554 WVO131067:WVO131090 WVO196603:WVO196626 WVO262139:WVO262162 WVO327675:WVO327698 WVO393211:WVO393234 WVO458747:WVO458770 WVO524283:WVO524306 WVO589819:WVO589842 WVO655355:WVO655378 WVO720891:WVO720914 WVO786427:WVO786450 WVO851963:WVO851986 WVO917499:WVO917522 WVO983035:WVO983058">
      <formula1>"是,否"</formula1>
    </dataValidation>
    <dataValidation type="list" allowBlank="1" showInputMessage="1" showErrorMessage="1" sqref="K11:K24 K65531:K65554 K131067:K131090 K196603:K196626 K262139:K262162 K327675:K327698 K393211:K393234 K458747:K458770 K524283:K524306 K589819:K589842 K655355:K655378 K720891:K720914 K786427:K786450 K851963:K851986 K917499:K917522 K983035:K983058 P11:P24 P65531:P65554 P131067:P131090 P196603:P196626 P262139:P262162 P327675:P327698 P393211:P393234 P458747:P458770 P524283:P524306 P589819:P589842 P655355:P655378 P720891:P720914 P786427:P786450 P851963:P851986 P917499:P917522 P983035:P983058 JG11:JG24 JG65531:JG65554 JG131067:JG131090 JG196603:JG196626 JG262139:JG262162 JG327675:JG327698 JG393211:JG393234 JG458747:JG458770 JG524283:JG524306 JG589819:JG589842 JG655355:JG655378 JG720891:JG720914 JG786427:JG786450 JG851963:JG851986 JG917499:JG917522 JG983035:JG983058 JL11:JL24 JL65531:JL65554 JL131067:JL131090 JL196603:JL196626 JL262139:JL262162 JL327675:JL327698 JL393211:JL393234 JL458747:JL458770 JL524283:JL524306 JL589819:JL589842 JL655355:JL655378 JL720891:JL720914 JL786427:JL786450 JL851963:JL851986 JL917499:JL917522 JL983035:JL983058 TC11:TC24 TC65531:TC65554 TC131067:TC131090 TC196603:TC196626 TC262139:TC262162 TC327675:TC327698 TC393211:TC393234 TC458747:TC458770 TC524283:TC524306 TC589819:TC589842 TC655355:TC655378 TC720891:TC720914 TC786427:TC786450 TC851963:TC851986 TC917499:TC917522 TC983035:TC983058 TH11:TH24 TH65531:TH65554 TH131067:TH131090 TH196603:TH196626 TH262139:TH262162 TH327675:TH327698 TH393211:TH393234 TH458747:TH458770 TH524283:TH524306 TH589819:TH589842 TH655355:TH655378 TH720891:TH720914 TH786427:TH786450 TH851963:TH851986 TH917499:TH917522 TH983035:TH983058 ACY11:ACY24 ACY65531:ACY65554 ACY131067:ACY131090 ACY196603:ACY196626 ACY262139:ACY262162 ACY327675:ACY327698 ACY393211:ACY393234 ACY458747:ACY458770 ACY524283:ACY524306 ACY589819:ACY589842 ACY655355:ACY655378 ACY720891:ACY720914 ACY786427:ACY786450 ACY851963:ACY851986 ACY917499:ACY917522 ACY983035:ACY983058 ADD11:ADD24 ADD65531:ADD65554 ADD131067:ADD131090 ADD196603:ADD196626 ADD262139:ADD262162 ADD327675:ADD327698 ADD393211:ADD393234 ADD458747:ADD458770 ADD524283:ADD524306 ADD589819:ADD589842 ADD655355:ADD655378 ADD720891:ADD720914 ADD786427:ADD786450 ADD851963:ADD851986 ADD917499:ADD917522 ADD983035:ADD983058 AMU11:AMU24 AMU65531:AMU65554 AMU131067:AMU131090 AMU196603:AMU196626 AMU262139:AMU262162 AMU327675:AMU327698 AMU393211:AMU393234 AMU458747:AMU458770 AMU524283:AMU524306 AMU589819:AMU589842 AMU655355:AMU655378 AMU720891:AMU720914 AMU786427:AMU786450 AMU851963:AMU851986 AMU917499:AMU917522 AMU983035:AMU983058 AMZ11:AMZ24 AMZ65531:AMZ65554 AMZ131067:AMZ131090 AMZ196603:AMZ196626 AMZ262139:AMZ262162 AMZ327675:AMZ327698 AMZ393211:AMZ393234 AMZ458747:AMZ458770 AMZ524283:AMZ524306 AMZ589819:AMZ589842 AMZ655355:AMZ655378 AMZ720891:AMZ720914 AMZ786427:AMZ786450 AMZ851963:AMZ851986 AMZ917499:AMZ917522 AMZ983035:AMZ983058 AWQ11:AWQ24 AWQ65531:AWQ65554 AWQ131067:AWQ131090 AWQ196603:AWQ196626 AWQ262139:AWQ262162 AWQ327675:AWQ327698 AWQ393211:AWQ393234 AWQ458747:AWQ458770 AWQ524283:AWQ524306 AWQ589819:AWQ589842 AWQ655355:AWQ655378 AWQ720891:AWQ720914 AWQ786427:AWQ786450 AWQ851963:AWQ851986 AWQ917499:AWQ917522 AWQ983035:AWQ983058 AWV11:AWV24 AWV65531:AWV65554 AWV131067:AWV131090 AWV196603:AWV196626 AWV262139:AWV262162 AWV327675:AWV327698 AWV393211:AWV393234 AWV458747:AWV458770 AWV524283:AWV524306 AWV589819:AWV589842 AWV655355:AWV655378 AWV720891:AWV720914 AWV786427:AWV786450 AWV851963:AWV851986 AWV917499:AWV917522 AWV983035:AWV983058 BGM11:BGM24 BGM65531:BGM65554 BGM131067:BGM131090 BGM196603:BGM196626 BGM262139:BGM262162 BGM327675:BGM327698 BGM393211:BGM393234 BGM458747:BGM458770 BGM524283:BGM524306 BGM589819:BGM589842 BGM655355:BGM655378 BGM720891:BGM720914 BGM786427:BGM786450 BGM851963:BGM851986 BGM917499:BGM917522 BGM983035:BGM983058 BGR11:BGR24 BGR65531:BGR65554 BGR131067:BGR131090 BGR196603:BGR196626 BGR262139:BGR262162 BGR327675:BGR327698 BGR393211:BGR393234 BGR458747:BGR458770 BGR524283:BGR524306 BGR589819:BGR589842 BGR655355:BGR655378 BGR720891:BGR720914 BGR786427:BGR786450 BGR851963:BGR851986 BGR917499:BGR917522 BGR983035:BGR983058 BQI11:BQI24 BQI65531:BQI65554 BQI131067:BQI131090 BQI196603:BQI196626 BQI262139:BQI262162 BQI327675:BQI327698 BQI393211:BQI393234 BQI458747:BQI458770 BQI524283:BQI524306 BQI589819:BQI589842 BQI655355:BQI655378 BQI720891:BQI720914 BQI786427:BQI786450 BQI851963:BQI851986 BQI917499:BQI917522 BQI983035:BQI983058 BQN11:BQN24 BQN65531:BQN65554 BQN131067:BQN131090 BQN196603:BQN196626 BQN262139:BQN262162 BQN327675:BQN327698 BQN393211:BQN393234 BQN458747:BQN458770 BQN524283:BQN524306 BQN589819:BQN589842 BQN655355:BQN655378 BQN720891:BQN720914 BQN786427:BQN786450 BQN851963:BQN851986 BQN917499:BQN917522 BQN983035:BQN983058 CAE11:CAE24 CAE65531:CAE65554 CAE131067:CAE131090 CAE196603:CAE196626 CAE262139:CAE262162 CAE327675:CAE327698 CAE393211:CAE393234 CAE458747:CAE458770 CAE524283:CAE524306 CAE589819:CAE589842 CAE655355:CAE655378 CAE720891:CAE720914 CAE786427:CAE786450 CAE851963:CAE851986 CAE917499:CAE917522 CAE983035:CAE983058 CAJ11:CAJ24 CAJ65531:CAJ65554 CAJ131067:CAJ131090 CAJ196603:CAJ196626 CAJ262139:CAJ262162 CAJ327675:CAJ327698 CAJ393211:CAJ393234 CAJ458747:CAJ458770 CAJ524283:CAJ524306 CAJ589819:CAJ589842 CAJ655355:CAJ655378 CAJ720891:CAJ720914 CAJ786427:CAJ786450 CAJ851963:CAJ851986 CAJ917499:CAJ917522 CAJ983035:CAJ983058 CKA11:CKA24 CKA65531:CKA65554 CKA131067:CKA131090 CKA196603:CKA196626 CKA262139:CKA262162 CKA327675:CKA327698 CKA393211:CKA393234 CKA458747:CKA458770 CKA524283:CKA524306 CKA589819:CKA589842 CKA655355:CKA655378 CKA720891:CKA720914 CKA786427:CKA786450 CKA851963:CKA851986 CKA917499:CKA917522 CKA983035:CKA983058 CKF11:CKF24 CKF65531:CKF65554 CKF131067:CKF131090 CKF196603:CKF196626 CKF262139:CKF262162 CKF327675:CKF327698 CKF393211:CKF393234 CKF458747:CKF458770 CKF524283:CKF524306 CKF589819:CKF589842 CKF655355:CKF655378 CKF720891:CKF720914 CKF786427:CKF786450 CKF851963:CKF851986 CKF917499:CKF917522 CKF983035:CKF983058 CTW11:CTW24 CTW65531:CTW65554 CTW131067:CTW131090 CTW196603:CTW196626 CTW262139:CTW262162 CTW327675:CTW327698 CTW393211:CTW393234 CTW458747:CTW458770 CTW524283:CTW524306 CTW589819:CTW589842 CTW655355:CTW655378 CTW720891:CTW720914 CTW786427:CTW786450 CTW851963:CTW851986 CTW917499:CTW917522 CTW983035:CTW983058 CUB11:CUB24 CUB65531:CUB65554 CUB131067:CUB131090 CUB196603:CUB196626 CUB262139:CUB262162 CUB327675:CUB327698 CUB393211:CUB393234 CUB458747:CUB458770 CUB524283:CUB524306 CUB589819:CUB589842 CUB655355:CUB655378 CUB720891:CUB720914 CUB786427:CUB786450 CUB851963:CUB851986 CUB917499:CUB917522 CUB983035:CUB983058 DDS11:DDS24 DDS65531:DDS65554 DDS131067:DDS131090 DDS196603:DDS196626 DDS262139:DDS262162 DDS327675:DDS327698 DDS393211:DDS393234 DDS458747:DDS458770 DDS524283:DDS524306 DDS589819:DDS589842 DDS655355:DDS655378 DDS720891:DDS720914 DDS786427:DDS786450 DDS851963:DDS851986 DDS917499:DDS917522 DDS983035:DDS983058 DDX11:DDX24 DDX65531:DDX65554 DDX131067:DDX131090 DDX196603:DDX196626 DDX262139:DDX262162 DDX327675:DDX327698 DDX393211:DDX393234 DDX458747:DDX458770 DDX524283:DDX524306 DDX589819:DDX589842 DDX655355:DDX655378 DDX720891:DDX720914 DDX786427:DDX786450 DDX851963:DDX851986 DDX917499:DDX917522 DDX983035:DDX983058 DNO11:DNO24 DNO65531:DNO65554 DNO131067:DNO131090 DNO196603:DNO196626 DNO262139:DNO262162 DNO327675:DNO327698 DNO393211:DNO393234 DNO458747:DNO458770 DNO524283:DNO524306 DNO589819:DNO589842 DNO655355:DNO655378 DNO720891:DNO720914 DNO786427:DNO786450 DNO851963:DNO851986 DNO917499:DNO917522 DNO983035:DNO983058 DNT11:DNT24 DNT65531:DNT65554 DNT131067:DNT131090 DNT196603:DNT196626 DNT262139:DNT262162 DNT327675:DNT327698 DNT393211:DNT393234 DNT458747:DNT458770 DNT524283:DNT524306 DNT589819:DNT589842 DNT655355:DNT655378 DNT720891:DNT720914 DNT786427:DNT786450 DNT851963:DNT851986 DNT917499:DNT917522 DNT983035:DNT983058 DXK11:DXK24 DXK65531:DXK65554 DXK131067:DXK131090 DXK196603:DXK196626 DXK262139:DXK262162 DXK327675:DXK327698 DXK393211:DXK393234 DXK458747:DXK458770 DXK524283:DXK524306 DXK589819:DXK589842 DXK655355:DXK655378 DXK720891:DXK720914 DXK786427:DXK786450 DXK851963:DXK851986 DXK917499:DXK917522 DXK983035:DXK983058 DXP11:DXP24 DXP65531:DXP65554 DXP131067:DXP131090 DXP196603:DXP196626 DXP262139:DXP262162 DXP327675:DXP327698 DXP393211:DXP393234 DXP458747:DXP458770 DXP524283:DXP524306 DXP589819:DXP589842 DXP655355:DXP655378 DXP720891:DXP720914 DXP786427:DXP786450 DXP851963:DXP851986 DXP917499:DXP917522 DXP983035:DXP983058 EHG11:EHG24 EHG65531:EHG65554 EHG131067:EHG131090 EHG196603:EHG196626 EHG262139:EHG262162 EHG327675:EHG327698 EHG393211:EHG393234 EHG458747:EHG458770 EHG524283:EHG524306 EHG589819:EHG589842 EHG655355:EHG655378 EHG720891:EHG720914 EHG786427:EHG786450 EHG851963:EHG851986 EHG917499:EHG917522 EHG983035:EHG983058 EHL11:EHL24 EHL65531:EHL65554 EHL131067:EHL131090 EHL196603:EHL196626 EHL262139:EHL262162 EHL327675:EHL327698 EHL393211:EHL393234 EHL458747:EHL458770 EHL524283:EHL524306 EHL589819:EHL589842 EHL655355:EHL655378 EHL720891:EHL720914 EHL786427:EHL786450 EHL851963:EHL851986 EHL917499:EHL917522 EHL983035:EHL983058 ERC11:ERC24 ERC65531:ERC65554 ERC131067:ERC131090 ERC196603:ERC196626 ERC262139:ERC262162 ERC327675:ERC327698 ERC393211:ERC393234 ERC458747:ERC458770 ERC524283:ERC524306 ERC589819:ERC589842 ERC655355:ERC655378 ERC720891:ERC720914 ERC786427:ERC786450 ERC851963:ERC851986 ERC917499:ERC917522 ERC983035:ERC983058 ERH11:ERH24 ERH65531:ERH65554 ERH131067:ERH131090 ERH196603:ERH196626 ERH262139:ERH262162 ERH327675:ERH327698 ERH393211:ERH393234 ERH458747:ERH458770 ERH524283:ERH524306 ERH589819:ERH589842 ERH655355:ERH655378 ERH720891:ERH720914 ERH786427:ERH786450 ERH851963:ERH851986 ERH917499:ERH917522 ERH983035:ERH983058 FAY11:FAY24 FAY65531:FAY65554 FAY131067:FAY131090 FAY196603:FAY196626 FAY262139:FAY262162 FAY327675:FAY327698 FAY393211:FAY393234 FAY458747:FAY458770 FAY524283:FAY524306 FAY589819:FAY589842 FAY655355:FAY655378 FAY720891:FAY720914 FAY786427:FAY786450 FAY851963:FAY851986 FAY917499:FAY917522 FAY983035:FAY983058 FBD11:FBD24 FBD65531:FBD65554 FBD131067:FBD131090 FBD196603:FBD196626 FBD262139:FBD262162 FBD327675:FBD327698 FBD393211:FBD393234 FBD458747:FBD458770 FBD524283:FBD524306 FBD589819:FBD589842 FBD655355:FBD655378 FBD720891:FBD720914 FBD786427:FBD786450 FBD851963:FBD851986 FBD917499:FBD917522 FBD983035:FBD983058 FKU11:FKU24 FKU65531:FKU65554 FKU131067:FKU131090 FKU196603:FKU196626 FKU262139:FKU262162 FKU327675:FKU327698 FKU393211:FKU393234 FKU458747:FKU458770 FKU524283:FKU524306 FKU589819:FKU589842 FKU655355:FKU655378 FKU720891:FKU720914 FKU786427:FKU786450 FKU851963:FKU851986 FKU917499:FKU917522 FKU983035:FKU983058 FKZ11:FKZ24 FKZ65531:FKZ65554 FKZ131067:FKZ131090 FKZ196603:FKZ196626 FKZ262139:FKZ262162 FKZ327675:FKZ327698 FKZ393211:FKZ393234 FKZ458747:FKZ458770 FKZ524283:FKZ524306 FKZ589819:FKZ589842 FKZ655355:FKZ655378 FKZ720891:FKZ720914 FKZ786427:FKZ786450 FKZ851963:FKZ851986 FKZ917499:FKZ917522 FKZ983035:FKZ983058 FUQ11:FUQ24 FUQ65531:FUQ65554 FUQ131067:FUQ131090 FUQ196603:FUQ196626 FUQ262139:FUQ262162 FUQ327675:FUQ327698 FUQ393211:FUQ393234 FUQ458747:FUQ458770 FUQ524283:FUQ524306 FUQ589819:FUQ589842 FUQ655355:FUQ655378 FUQ720891:FUQ720914 FUQ786427:FUQ786450 FUQ851963:FUQ851986 FUQ917499:FUQ917522 FUQ983035:FUQ983058 FUV11:FUV24 FUV65531:FUV65554 FUV131067:FUV131090 FUV196603:FUV196626 FUV262139:FUV262162 FUV327675:FUV327698 FUV393211:FUV393234 FUV458747:FUV458770 FUV524283:FUV524306 FUV589819:FUV589842 FUV655355:FUV655378 FUV720891:FUV720914 FUV786427:FUV786450 FUV851963:FUV851986 FUV917499:FUV917522 FUV983035:FUV983058 GEM11:GEM24 GEM65531:GEM65554 GEM131067:GEM131090 GEM196603:GEM196626 GEM262139:GEM262162 GEM327675:GEM327698 GEM393211:GEM393234 GEM458747:GEM458770 GEM524283:GEM524306 GEM589819:GEM589842 GEM655355:GEM655378 GEM720891:GEM720914 GEM786427:GEM786450 GEM851963:GEM851986 GEM917499:GEM917522 GEM983035:GEM983058 GER11:GER24 GER65531:GER65554 GER131067:GER131090 GER196603:GER196626 GER262139:GER262162 GER327675:GER327698 GER393211:GER393234 GER458747:GER458770 GER524283:GER524306 GER589819:GER589842 GER655355:GER655378 GER720891:GER720914 GER786427:GER786450 GER851963:GER851986 GER917499:GER917522 GER983035:GER983058 GOI11:GOI24 GOI65531:GOI65554 GOI131067:GOI131090 GOI196603:GOI196626 GOI262139:GOI262162 GOI327675:GOI327698 GOI393211:GOI393234 GOI458747:GOI458770 GOI524283:GOI524306 GOI589819:GOI589842 GOI655355:GOI655378 GOI720891:GOI720914 GOI786427:GOI786450 GOI851963:GOI851986 GOI917499:GOI917522 GOI983035:GOI983058 GON11:GON24 GON65531:GON65554 GON131067:GON131090 GON196603:GON196626 GON262139:GON262162 GON327675:GON327698 GON393211:GON393234 GON458747:GON458770 GON524283:GON524306 GON589819:GON589842 GON655355:GON655378 GON720891:GON720914 GON786427:GON786450 GON851963:GON851986 GON917499:GON917522 GON983035:GON983058 GYE11:GYE24 GYE65531:GYE65554 GYE131067:GYE131090 GYE196603:GYE196626 GYE262139:GYE262162 GYE327675:GYE327698 GYE393211:GYE393234 GYE458747:GYE458770 GYE524283:GYE524306 GYE589819:GYE589842 GYE655355:GYE655378 GYE720891:GYE720914 GYE786427:GYE786450 GYE851963:GYE851986 GYE917499:GYE917522 GYE983035:GYE983058 GYJ11:GYJ24 GYJ65531:GYJ65554 GYJ131067:GYJ131090 GYJ196603:GYJ196626 GYJ262139:GYJ262162 GYJ327675:GYJ327698 GYJ393211:GYJ393234 GYJ458747:GYJ458770 GYJ524283:GYJ524306 GYJ589819:GYJ589842 GYJ655355:GYJ655378 GYJ720891:GYJ720914 GYJ786427:GYJ786450 GYJ851963:GYJ851986 GYJ917499:GYJ917522 GYJ983035:GYJ983058 HIA11:HIA24 HIA65531:HIA65554 HIA131067:HIA131090 HIA196603:HIA196626 HIA262139:HIA262162 HIA327675:HIA327698 HIA393211:HIA393234 HIA458747:HIA458770 HIA524283:HIA524306 HIA589819:HIA589842 HIA655355:HIA655378 HIA720891:HIA720914 HIA786427:HIA786450 HIA851963:HIA851986 HIA917499:HIA917522 HIA983035:HIA983058 HIF11:HIF24 HIF65531:HIF65554 HIF131067:HIF131090 HIF196603:HIF196626 HIF262139:HIF262162 HIF327675:HIF327698 HIF393211:HIF393234 HIF458747:HIF458770 HIF524283:HIF524306 HIF589819:HIF589842 HIF655355:HIF655378 HIF720891:HIF720914 HIF786427:HIF786450 HIF851963:HIF851986 HIF917499:HIF917522 HIF983035:HIF983058 HRW11:HRW24 HRW65531:HRW65554 HRW131067:HRW131090 HRW196603:HRW196626 HRW262139:HRW262162 HRW327675:HRW327698 HRW393211:HRW393234 HRW458747:HRW458770 HRW524283:HRW524306 HRW589819:HRW589842 HRW655355:HRW655378 HRW720891:HRW720914 HRW786427:HRW786450 HRW851963:HRW851986 HRW917499:HRW917522 HRW983035:HRW983058 HSB11:HSB24 HSB65531:HSB65554 HSB131067:HSB131090 HSB196603:HSB196626 HSB262139:HSB262162 HSB327675:HSB327698 HSB393211:HSB393234 HSB458747:HSB458770 HSB524283:HSB524306 HSB589819:HSB589842 HSB655355:HSB655378 HSB720891:HSB720914 HSB786427:HSB786450 HSB851963:HSB851986 HSB917499:HSB917522 HSB983035:HSB983058 IBS11:IBS24 IBS65531:IBS65554 IBS131067:IBS131090 IBS196603:IBS196626 IBS262139:IBS262162 IBS327675:IBS327698 IBS393211:IBS393234 IBS458747:IBS458770 IBS524283:IBS524306 IBS589819:IBS589842 IBS655355:IBS655378 IBS720891:IBS720914 IBS786427:IBS786450 IBS851963:IBS851986 IBS917499:IBS917522 IBS983035:IBS983058 IBX11:IBX24 IBX65531:IBX65554 IBX131067:IBX131090 IBX196603:IBX196626 IBX262139:IBX262162 IBX327675:IBX327698 IBX393211:IBX393234 IBX458747:IBX458770 IBX524283:IBX524306 IBX589819:IBX589842 IBX655355:IBX655378 IBX720891:IBX720914 IBX786427:IBX786450 IBX851963:IBX851986 IBX917499:IBX917522 IBX983035:IBX983058 ILO11:ILO24 ILO65531:ILO65554 ILO131067:ILO131090 ILO196603:ILO196626 ILO262139:ILO262162 ILO327675:ILO327698 ILO393211:ILO393234 ILO458747:ILO458770 ILO524283:ILO524306 ILO589819:ILO589842 ILO655355:ILO655378 ILO720891:ILO720914 ILO786427:ILO786450 ILO851963:ILO851986 ILO917499:ILO917522 ILO983035:ILO983058 ILT11:ILT24 ILT65531:ILT65554 ILT131067:ILT131090 ILT196603:ILT196626 ILT262139:ILT262162 ILT327675:ILT327698 ILT393211:ILT393234 ILT458747:ILT458770 ILT524283:ILT524306 ILT589819:ILT589842 ILT655355:ILT655378 ILT720891:ILT720914 ILT786427:ILT786450 ILT851963:ILT851986 ILT917499:ILT917522 ILT983035:ILT983058 IVK11:IVK24 IVK65531:IVK65554 IVK131067:IVK131090 IVK196603:IVK196626 IVK262139:IVK262162 IVK327675:IVK327698 IVK393211:IVK393234 IVK458747:IVK458770 IVK524283:IVK524306 IVK589819:IVK589842 IVK655355:IVK655378 IVK720891:IVK720914 IVK786427:IVK786450 IVK851963:IVK851986 IVK917499:IVK917522 IVK983035:IVK983058 IVP11:IVP24 IVP65531:IVP65554 IVP131067:IVP131090 IVP196603:IVP196626 IVP262139:IVP262162 IVP327675:IVP327698 IVP393211:IVP393234 IVP458747:IVP458770 IVP524283:IVP524306 IVP589819:IVP589842 IVP655355:IVP655378 IVP720891:IVP720914 IVP786427:IVP786450 IVP851963:IVP851986 IVP917499:IVP917522 IVP983035:IVP983058 JFG11:JFG24 JFG65531:JFG65554 JFG131067:JFG131090 JFG196603:JFG196626 JFG262139:JFG262162 JFG327675:JFG327698 JFG393211:JFG393234 JFG458747:JFG458770 JFG524283:JFG524306 JFG589819:JFG589842 JFG655355:JFG655378 JFG720891:JFG720914 JFG786427:JFG786450 JFG851963:JFG851986 JFG917499:JFG917522 JFG983035:JFG983058 JFL11:JFL24 JFL65531:JFL65554 JFL131067:JFL131090 JFL196603:JFL196626 JFL262139:JFL262162 JFL327675:JFL327698 JFL393211:JFL393234 JFL458747:JFL458770 JFL524283:JFL524306 JFL589819:JFL589842 JFL655355:JFL655378 JFL720891:JFL720914 JFL786427:JFL786450 JFL851963:JFL851986 JFL917499:JFL917522 JFL983035:JFL983058 JPC11:JPC24 JPC65531:JPC65554 JPC131067:JPC131090 JPC196603:JPC196626 JPC262139:JPC262162 JPC327675:JPC327698 JPC393211:JPC393234 JPC458747:JPC458770 JPC524283:JPC524306 JPC589819:JPC589842 JPC655355:JPC655378 JPC720891:JPC720914 JPC786427:JPC786450 JPC851963:JPC851986 JPC917499:JPC917522 JPC983035:JPC983058 JPH11:JPH24 JPH65531:JPH65554 JPH131067:JPH131090 JPH196603:JPH196626 JPH262139:JPH262162 JPH327675:JPH327698 JPH393211:JPH393234 JPH458747:JPH458770 JPH524283:JPH524306 JPH589819:JPH589842 JPH655355:JPH655378 JPH720891:JPH720914 JPH786427:JPH786450 JPH851963:JPH851986 JPH917499:JPH917522 JPH983035:JPH983058 JYY11:JYY24 JYY65531:JYY65554 JYY131067:JYY131090 JYY196603:JYY196626 JYY262139:JYY262162 JYY327675:JYY327698 JYY393211:JYY393234 JYY458747:JYY458770 JYY524283:JYY524306 JYY589819:JYY589842 JYY655355:JYY655378 JYY720891:JYY720914 JYY786427:JYY786450 JYY851963:JYY851986 JYY917499:JYY917522 JYY983035:JYY983058 JZD11:JZD24 JZD65531:JZD65554 JZD131067:JZD131090 JZD196603:JZD196626 JZD262139:JZD262162 JZD327675:JZD327698 JZD393211:JZD393234 JZD458747:JZD458770 JZD524283:JZD524306 JZD589819:JZD589842 JZD655355:JZD655378 JZD720891:JZD720914 JZD786427:JZD786450 JZD851963:JZD851986 JZD917499:JZD917522 JZD983035:JZD983058 KIU11:KIU24 KIU65531:KIU65554 KIU131067:KIU131090 KIU196603:KIU196626 KIU262139:KIU262162 KIU327675:KIU327698 KIU393211:KIU393234 KIU458747:KIU458770 KIU524283:KIU524306 KIU589819:KIU589842 KIU655355:KIU655378 KIU720891:KIU720914 KIU786427:KIU786450 KIU851963:KIU851986 KIU917499:KIU917522 KIU983035:KIU983058 KIZ11:KIZ24 KIZ65531:KIZ65554 KIZ131067:KIZ131090 KIZ196603:KIZ196626 KIZ262139:KIZ262162 KIZ327675:KIZ327698 KIZ393211:KIZ393234 KIZ458747:KIZ458770 KIZ524283:KIZ524306 KIZ589819:KIZ589842 KIZ655355:KIZ655378 KIZ720891:KIZ720914 KIZ786427:KIZ786450 KIZ851963:KIZ851986 KIZ917499:KIZ917522 KIZ983035:KIZ983058 KSQ11:KSQ24 KSQ65531:KSQ65554 KSQ131067:KSQ131090 KSQ196603:KSQ196626 KSQ262139:KSQ262162 KSQ327675:KSQ327698 KSQ393211:KSQ393234 KSQ458747:KSQ458770 KSQ524283:KSQ524306 KSQ589819:KSQ589842 KSQ655355:KSQ655378 KSQ720891:KSQ720914 KSQ786427:KSQ786450 KSQ851963:KSQ851986 KSQ917499:KSQ917522 KSQ983035:KSQ983058 KSV11:KSV24 KSV65531:KSV65554 KSV131067:KSV131090 KSV196603:KSV196626 KSV262139:KSV262162 KSV327675:KSV327698 KSV393211:KSV393234 KSV458747:KSV458770 KSV524283:KSV524306 KSV589819:KSV589842 KSV655355:KSV655378 KSV720891:KSV720914 KSV786427:KSV786450 KSV851963:KSV851986 KSV917499:KSV917522 KSV983035:KSV983058 LCM11:LCM24 LCM65531:LCM65554 LCM131067:LCM131090 LCM196603:LCM196626 LCM262139:LCM262162 LCM327675:LCM327698 LCM393211:LCM393234 LCM458747:LCM458770 LCM524283:LCM524306 LCM589819:LCM589842 LCM655355:LCM655378 LCM720891:LCM720914 LCM786427:LCM786450 LCM851963:LCM851986 LCM917499:LCM917522 LCM983035:LCM983058 LCR11:LCR24 LCR65531:LCR65554 LCR131067:LCR131090 LCR196603:LCR196626 LCR262139:LCR262162 LCR327675:LCR327698 LCR393211:LCR393234 LCR458747:LCR458770 LCR524283:LCR524306 LCR589819:LCR589842 LCR655355:LCR655378 LCR720891:LCR720914 LCR786427:LCR786450 LCR851963:LCR851986 LCR917499:LCR917522 LCR983035:LCR983058 LMI11:LMI24 LMI65531:LMI65554 LMI131067:LMI131090 LMI196603:LMI196626 LMI262139:LMI262162 LMI327675:LMI327698 LMI393211:LMI393234 LMI458747:LMI458770 LMI524283:LMI524306 LMI589819:LMI589842 LMI655355:LMI655378 LMI720891:LMI720914 LMI786427:LMI786450 LMI851963:LMI851986 LMI917499:LMI917522 LMI983035:LMI983058 LMN11:LMN24 LMN65531:LMN65554 LMN131067:LMN131090 LMN196603:LMN196626 LMN262139:LMN262162 LMN327675:LMN327698 LMN393211:LMN393234 LMN458747:LMN458770 LMN524283:LMN524306 LMN589819:LMN589842 LMN655355:LMN655378 LMN720891:LMN720914 LMN786427:LMN786450 LMN851963:LMN851986 LMN917499:LMN917522 LMN983035:LMN983058 LWE11:LWE24 LWE65531:LWE65554 LWE131067:LWE131090 LWE196603:LWE196626 LWE262139:LWE262162 LWE327675:LWE327698 LWE393211:LWE393234 LWE458747:LWE458770 LWE524283:LWE524306 LWE589819:LWE589842 LWE655355:LWE655378 LWE720891:LWE720914 LWE786427:LWE786450 LWE851963:LWE851986 LWE917499:LWE917522 LWE983035:LWE983058 LWJ11:LWJ24 LWJ65531:LWJ65554 LWJ131067:LWJ131090 LWJ196603:LWJ196626 LWJ262139:LWJ262162 LWJ327675:LWJ327698 LWJ393211:LWJ393234 LWJ458747:LWJ458770 LWJ524283:LWJ524306 LWJ589819:LWJ589842 LWJ655355:LWJ655378 LWJ720891:LWJ720914 LWJ786427:LWJ786450 LWJ851963:LWJ851986 LWJ917499:LWJ917522 LWJ983035:LWJ983058 MGA11:MGA24 MGA65531:MGA65554 MGA131067:MGA131090 MGA196603:MGA196626 MGA262139:MGA262162 MGA327675:MGA327698 MGA393211:MGA393234 MGA458747:MGA458770 MGA524283:MGA524306 MGA589819:MGA589842 MGA655355:MGA655378 MGA720891:MGA720914 MGA786427:MGA786450 MGA851963:MGA851986 MGA917499:MGA917522 MGA983035:MGA983058 MGF11:MGF24 MGF65531:MGF65554 MGF131067:MGF131090 MGF196603:MGF196626 MGF262139:MGF262162 MGF327675:MGF327698 MGF393211:MGF393234 MGF458747:MGF458770 MGF524283:MGF524306 MGF589819:MGF589842 MGF655355:MGF655378 MGF720891:MGF720914 MGF786427:MGF786450 MGF851963:MGF851986 MGF917499:MGF917522 MGF983035:MGF983058 MPW11:MPW24 MPW65531:MPW65554 MPW131067:MPW131090 MPW196603:MPW196626 MPW262139:MPW262162 MPW327675:MPW327698 MPW393211:MPW393234 MPW458747:MPW458770 MPW524283:MPW524306 MPW589819:MPW589842 MPW655355:MPW655378 MPW720891:MPW720914 MPW786427:MPW786450 MPW851963:MPW851986 MPW917499:MPW917522 MPW983035:MPW983058 MQB11:MQB24 MQB65531:MQB65554 MQB131067:MQB131090 MQB196603:MQB196626 MQB262139:MQB262162 MQB327675:MQB327698 MQB393211:MQB393234 MQB458747:MQB458770 MQB524283:MQB524306 MQB589819:MQB589842 MQB655355:MQB655378 MQB720891:MQB720914 MQB786427:MQB786450 MQB851963:MQB851986 MQB917499:MQB917522 MQB983035:MQB983058 MZS11:MZS24 MZS65531:MZS65554 MZS131067:MZS131090 MZS196603:MZS196626 MZS262139:MZS262162 MZS327675:MZS327698 MZS393211:MZS393234 MZS458747:MZS458770 MZS524283:MZS524306 MZS589819:MZS589842 MZS655355:MZS655378 MZS720891:MZS720914 MZS786427:MZS786450 MZS851963:MZS851986 MZS917499:MZS917522 MZS983035:MZS983058 MZX11:MZX24 MZX65531:MZX65554 MZX131067:MZX131090 MZX196603:MZX196626 MZX262139:MZX262162 MZX327675:MZX327698 MZX393211:MZX393234 MZX458747:MZX458770 MZX524283:MZX524306 MZX589819:MZX589842 MZX655355:MZX655378 MZX720891:MZX720914 MZX786427:MZX786450 MZX851963:MZX851986 MZX917499:MZX917522 MZX983035:MZX983058 NJO11:NJO24 NJO65531:NJO65554 NJO131067:NJO131090 NJO196603:NJO196626 NJO262139:NJO262162 NJO327675:NJO327698 NJO393211:NJO393234 NJO458747:NJO458770 NJO524283:NJO524306 NJO589819:NJO589842 NJO655355:NJO655378 NJO720891:NJO720914 NJO786427:NJO786450 NJO851963:NJO851986 NJO917499:NJO917522 NJO983035:NJO983058 NJT11:NJT24 NJT65531:NJT65554 NJT131067:NJT131090 NJT196603:NJT196626 NJT262139:NJT262162 NJT327675:NJT327698 NJT393211:NJT393234 NJT458747:NJT458770 NJT524283:NJT524306 NJT589819:NJT589842 NJT655355:NJT655378 NJT720891:NJT720914 NJT786427:NJT786450 NJT851963:NJT851986 NJT917499:NJT917522 NJT983035:NJT983058 NTK11:NTK24 NTK65531:NTK65554 NTK131067:NTK131090 NTK196603:NTK196626 NTK262139:NTK262162 NTK327675:NTK327698 NTK393211:NTK393234 NTK458747:NTK458770 NTK524283:NTK524306 NTK589819:NTK589842 NTK655355:NTK655378 NTK720891:NTK720914 NTK786427:NTK786450 NTK851963:NTK851986 NTK917499:NTK917522 NTK983035:NTK983058 NTP11:NTP24 NTP65531:NTP65554 NTP131067:NTP131090 NTP196603:NTP196626 NTP262139:NTP262162 NTP327675:NTP327698 NTP393211:NTP393234 NTP458747:NTP458770 NTP524283:NTP524306 NTP589819:NTP589842 NTP655355:NTP655378 NTP720891:NTP720914 NTP786427:NTP786450 NTP851963:NTP851986 NTP917499:NTP917522 NTP983035:NTP983058 ODG11:ODG24 ODG65531:ODG65554 ODG131067:ODG131090 ODG196603:ODG196626 ODG262139:ODG262162 ODG327675:ODG327698 ODG393211:ODG393234 ODG458747:ODG458770 ODG524283:ODG524306 ODG589819:ODG589842 ODG655355:ODG655378 ODG720891:ODG720914 ODG786427:ODG786450 ODG851963:ODG851986 ODG917499:ODG917522 ODG983035:ODG983058 ODL11:ODL24 ODL65531:ODL65554 ODL131067:ODL131090 ODL196603:ODL196626 ODL262139:ODL262162 ODL327675:ODL327698 ODL393211:ODL393234 ODL458747:ODL458770 ODL524283:ODL524306 ODL589819:ODL589842 ODL655355:ODL655378 ODL720891:ODL720914 ODL786427:ODL786450 ODL851963:ODL851986 ODL917499:ODL917522 ODL983035:ODL983058 ONC11:ONC24 ONC65531:ONC65554 ONC131067:ONC131090 ONC196603:ONC196626 ONC262139:ONC262162 ONC327675:ONC327698 ONC393211:ONC393234 ONC458747:ONC458770 ONC524283:ONC524306 ONC589819:ONC589842 ONC655355:ONC655378 ONC720891:ONC720914 ONC786427:ONC786450 ONC851963:ONC851986 ONC917499:ONC917522 ONC983035:ONC983058 ONH11:ONH24 ONH65531:ONH65554 ONH131067:ONH131090 ONH196603:ONH196626 ONH262139:ONH262162 ONH327675:ONH327698 ONH393211:ONH393234 ONH458747:ONH458770 ONH524283:ONH524306 ONH589819:ONH589842 ONH655355:ONH655378 ONH720891:ONH720914 ONH786427:ONH786450 ONH851963:ONH851986 ONH917499:ONH917522 ONH983035:ONH983058 OWY11:OWY24 OWY65531:OWY65554 OWY131067:OWY131090 OWY196603:OWY196626 OWY262139:OWY262162 OWY327675:OWY327698 OWY393211:OWY393234 OWY458747:OWY458770 OWY524283:OWY524306 OWY589819:OWY589842 OWY655355:OWY655378 OWY720891:OWY720914 OWY786427:OWY786450 OWY851963:OWY851986 OWY917499:OWY917522 OWY983035:OWY983058 OXD11:OXD24 OXD65531:OXD65554 OXD131067:OXD131090 OXD196603:OXD196626 OXD262139:OXD262162 OXD327675:OXD327698 OXD393211:OXD393234 OXD458747:OXD458770 OXD524283:OXD524306 OXD589819:OXD589842 OXD655355:OXD655378 OXD720891:OXD720914 OXD786427:OXD786450 OXD851963:OXD851986 OXD917499:OXD917522 OXD983035:OXD983058 PGU11:PGU24 PGU65531:PGU65554 PGU131067:PGU131090 PGU196603:PGU196626 PGU262139:PGU262162 PGU327675:PGU327698 PGU393211:PGU393234 PGU458747:PGU458770 PGU524283:PGU524306 PGU589819:PGU589842 PGU655355:PGU655378 PGU720891:PGU720914 PGU786427:PGU786450 PGU851963:PGU851986 PGU917499:PGU917522 PGU983035:PGU983058 PGZ11:PGZ24 PGZ65531:PGZ65554 PGZ131067:PGZ131090 PGZ196603:PGZ196626 PGZ262139:PGZ262162 PGZ327675:PGZ327698 PGZ393211:PGZ393234 PGZ458747:PGZ458770 PGZ524283:PGZ524306 PGZ589819:PGZ589842 PGZ655355:PGZ655378 PGZ720891:PGZ720914 PGZ786427:PGZ786450 PGZ851963:PGZ851986 PGZ917499:PGZ917522 PGZ983035:PGZ983058 PQQ11:PQQ24 PQQ65531:PQQ65554 PQQ131067:PQQ131090 PQQ196603:PQQ196626 PQQ262139:PQQ262162 PQQ327675:PQQ327698 PQQ393211:PQQ393234 PQQ458747:PQQ458770 PQQ524283:PQQ524306 PQQ589819:PQQ589842 PQQ655355:PQQ655378 PQQ720891:PQQ720914 PQQ786427:PQQ786450 PQQ851963:PQQ851986 PQQ917499:PQQ917522 PQQ983035:PQQ983058 PQV11:PQV24 PQV65531:PQV65554 PQV131067:PQV131090 PQV196603:PQV196626 PQV262139:PQV262162 PQV327675:PQV327698 PQV393211:PQV393234 PQV458747:PQV458770 PQV524283:PQV524306 PQV589819:PQV589842 PQV655355:PQV655378 PQV720891:PQV720914 PQV786427:PQV786450 PQV851963:PQV851986 PQV917499:PQV917522 PQV983035:PQV983058 QAM11:QAM24 QAM65531:QAM65554 QAM131067:QAM131090 QAM196603:QAM196626 QAM262139:QAM262162 QAM327675:QAM327698 QAM393211:QAM393234 QAM458747:QAM458770 QAM524283:QAM524306 QAM589819:QAM589842 QAM655355:QAM655378 QAM720891:QAM720914 QAM786427:QAM786450 QAM851963:QAM851986 QAM917499:QAM917522 QAM983035:QAM983058 QAR11:QAR24 QAR65531:QAR65554 QAR131067:QAR131090 QAR196603:QAR196626 QAR262139:QAR262162 QAR327675:QAR327698 QAR393211:QAR393234 QAR458747:QAR458770 QAR524283:QAR524306 QAR589819:QAR589842 QAR655355:QAR655378 QAR720891:QAR720914 QAR786427:QAR786450 QAR851963:QAR851986 QAR917499:QAR917522 QAR983035:QAR983058 QKI11:QKI24 QKI65531:QKI65554 QKI131067:QKI131090 QKI196603:QKI196626 QKI262139:QKI262162 QKI327675:QKI327698 QKI393211:QKI393234 QKI458747:QKI458770 QKI524283:QKI524306 QKI589819:QKI589842 QKI655355:QKI655378 QKI720891:QKI720914 QKI786427:QKI786450 QKI851963:QKI851986 QKI917499:QKI917522 QKI983035:QKI983058 QKN11:QKN24 QKN65531:QKN65554 QKN131067:QKN131090 QKN196603:QKN196626 QKN262139:QKN262162 QKN327675:QKN327698 QKN393211:QKN393234 QKN458747:QKN458770 QKN524283:QKN524306 QKN589819:QKN589842 QKN655355:QKN655378 QKN720891:QKN720914 QKN786427:QKN786450 QKN851963:QKN851986 QKN917499:QKN917522 QKN983035:QKN983058 QUE11:QUE24 QUE65531:QUE65554 QUE131067:QUE131090 QUE196603:QUE196626 QUE262139:QUE262162 QUE327675:QUE327698 QUE393211:QUE393234 QUE458747:QUE458770 QUE524283:QUE524306 QUE589819:QUE589842 QUE655355:QUE655378 QUE720891:QUE720914 QUE786427:QUE786450 QUE851963:QUE851986 QUE917499:QUE917522 QUE983035:QUE983058 QUJ11:QUJ24 QUJ65531:QUJ65554 QUJ131067:QUJ131090 QUJ196603:QUJ196626 QUJ262139:QUJ262162 QUJ327675:QUJ327698 QUJ393211:QUJ393234 QUJ458747:QUJ458770 QUJ524283:QUJ524306 QUJ589819:QUJ589842 QUJ655355:QUJ655378 QUJ720891:QUJ720914 QUJ786427:QUJ786450 QUJ851963:QUJ851986 QUJ917499:QUJ917522 QUJ983035:QUJ983058 REA11:REA24 REA65531:REA65554 REA131067:REA131090 REA196603:REA196626 REA262139:REA262162 REA327675:REA327698 REA393211:REA393234 REA458747:REA458770 REA524283:REA524306 REA589819:REA589842 REA655355:REA655378 REA720891:REA720914 REA786427:REA786450 REA851963:REA851986 REA917499:REA917522 REA983035:REA983058 REF11:REF24 REF65531:REF65554 REF131067:REF131090 REF196603:REF196626 REF262139:REF262162 REF327675:REF327698 REF393211:REF393234 REF458747:REF458770 REF524283:REF524306 REF589819:REF589842 REF655355:REF655378 REF720891:REF720914 REF786427:REF786450 REF851963:REF851986 REF917499:REF917522 REF983035:REF983058 RNW11:RNW24 RNW65531:RNW65554 RNW131067:RNW131090 RNW196603:RNW196626 RNW262139:RNW262162 RNW327675:RNW327698 RNW393211:RNW393234 RNW458747:RNW458770 RNW524283:RNW524306 RNW589819:RNW589842 RNW655355:RNW655378 RNW720891:RNW720914 RNW786427:RNW786450 RNW851963:RNW851986 RNW917499:RNW917522 RNW983035:RNW983058 ROB11:ROB24 ROB65531:ROB65554 ROB131067:ROB131090 ROB196603:ROB196626 ROB262139:ROB262162 ROB327675:ROB327698 ROB393211:ROB393234 ROB458747:ROB458770 ROB524283:ROB524306 ROB589819:ROB589842 ROB655355:ROB655378 ROB720891:ROB720914 ROB786427:ROB786450 ROB851963:ROB851986 ROB917499:ROB917522 ROB983035:ROB983058 RXS11:RXS24 RXS65531:RXS65554 RXS131067:RXS131090 RXS196603:RXS196626 RXS262139:RXS262162 RXS327675:RXS327698 RXS393211:RXS393234 RXS458747:RXS458770 RXS524283:RXS524306 RXS589819:RXS589842 RXS655355:RXS655378 RXS720891:RXS720914 RXS786427:RXS786450 RXS851963:RXS851986 RXS917499:RXS917522 RXS983035:RXS983058 RXX11:RXX24 RXX65531:RXX65554 RXX131067:RXX131090 RXX196603:RXX196626 RXX262139:RXX262162 RXX327675:RXX327698 RXX393211:RXX393234 RXX458747:RXX458770 RXX524283:RXX524306 RXX589819:RXX589842 RXX655355:RXX655378 RXX720891:RXX720914 RXX786427:RXX786450 RXX851963:RXX851986 RXX917499:RXX917522 RXX983035:RXX983058 SHO11:SHO24 SHO65531:SHO65554 SHO131067:SHO131090 SHO196603:SHO196626 SHO262139:SHO262162 SHO327675:SHO327698 SHO393211:SHO393234 SHO458747:SHO458770 SHO524283:SHO524306 SHO589819:SHO589842 SHO655355:SHO655378 SHO720891:SHO720914 SHO786427:SHO786450 SHO851963:SHO851986 SHO917499:SHO917522 SHO983035:SHO983058 SHT11:SHT24 SHT65531:SHT65554 SHT131067:SHT131090 SHT196603:SHT196626 SHT262139:SHT262162 SHT327675:SHT327698 SHT393211:SHT393234 SHT458747:SHT458770 SHT524283:SHT524306 SHT589819:SHT589842 SHT655355:SHT655378 SHT720891:SHT720914 SHT786427:SHT786450 SHT851963:SHT851986 SHT917499:SHT917522 SHT983035:SHT983058 SRK11:SRK24 SRK65531:SRK65554 SRK131067:SRK131090 SRK196603:SRK196626 SRK262139:SRK262162 SRK327675:SRK327698 SRK393211:SRK393234 SRK458747:SRK458770 SRK524283:SRK524306 SRK589819:SRK589842 SRK655355:SRK655378 SRK720891:SRK720914 SRK786427:SRK786450 SRK851963:SRK851986 SRK917499:SRK917522 SRK983035:SRK983058 SRP11:SRP24 SRP65531:SRP65554 SRP131067:SRP131090 SRP196603:SRP196626 SRP262139:SRP262162 SRP327675:SRP327698 SRP393211:SRP393234 SRP458747:SRP458770 SRP524283:SRP524306 SRP589819:SRP589842 SRP655355:SRP655378 SRP720891:SRP720914 SRP786427:SRP786450 SRP851963:SRP851986 SRP917499:SRP917522 SRP983035:SRP983058 TBG11:TBG24 TBG65531:TBG65554 TBG131067:TBG131090 TBG196603:TBG196626 TBG262139:TBG262162 TBG327675:TBG327698 TBG393211:TBG393234 TBG458747:TBG458770 TBG524283:TBG524306 TBG589819:TBG589842 TBG655355:TBG655378 TBG720891:TBG720914 TBG786427:TBG786450 TBG851963:TBG851986 TBG917499:TBG917522 TBG983035:TBG983058 TBL11:TBL24 TBL65531:TBL65554 TBL131067:TBL131090 TBL196603:TBL196626 TBL262139:TBL262162 TBL327675:TBL327698 TBL393211:TBL393234 TBL458747:TBL458770 TBL524283:TBL524306 TBL589819:TBL589842 TBL655355:TBL655378 TBL720891:TBL720914 TBL786427:TBL786450 TBL851963:TBL851986 TBL917499:TBL917522 TBL983035:TBL983058 TLC11:TLC24 TLC65531:TLC65554 TLC131067:TLC131090 TLC196603:TLC196626 TLC262139:TLC262162 TLC327675:TLC327698 TLC393211:TLC393234 TLC458747:TLC458770 TLC524283:TLC524306 TLC589819:TLC589842 TLC655355:TLC655378 TLC720891:TLC720914 TLC786427:TLC786450 TLC851963:TLC851986 TLC917499:TLC917522 TLC983035:TLC983058 TLH11:TLH24 TLH65531:TLH65554 TLH131067:TLH131090 TLH196603:TLH196626 TLH262139:TLH262162 TLH327675:TLH327698 TLH393211:TLH393234 TLH458747:TLH458770 TLH524283:TLH524306 TLH589819:TLH589842 TLH655355:TLH655378 TLH720891:TLH720914 TLH786427:TLH786450 TLH851963:TLH851986 TLH917499:TLH917522 TLH983035:TLH983058 TUY11:TUY24 TUY65531:TUY65554 TUY131067:TUY131090 TUY196603:TUY196626 TUY262139:TUY262162 TUY327675:TUY327698 TUY393211:TUY393234 TUY458747:TUY458770 TUY524283:TUY524306 TUY589819:TUY589842 TUY655355:TUY655378 TUY720891:TUY720914 TUY786427:TUY786450 TUY851963:TUY851986 TUY917499:TUY917522 TUY983035:TUY983058 TVD11:TVD24 TVD65531:TVD65554 TVD131067:TVD131090 TVD196603:TVD196626 TVD262139:TVD262162 TVD327675:TVD327698 TVD393211:TVD393234 TVD458747:TVD458770 TVD524283:TVD524306 TVD589819:TVD589842 TVD655355:TVD655378 TVD720891:TVD720914 TVD786427:TVD786450 TVD851963:TVD851986 TVD917499:TVD917522 TVD983035:TVD983058 UEU11:UEU24 UEU65531:UEU65554 UEU131067:UEU131090 UEU196603:UEU196626 UEU262139:UEU262162 UEU327675:UEU327698 UEU393211:UEU393234 UEU458747:UEU458770 UEU524283:UEU524306 UEU589819:UEU589842 UEU655355:UEU655378 UEU720891:UEU720914 UEU786427:UEU786450 UEU851963:UEU851986 UEU917499:UEU917522 UEU983035:UEU983058 UEZ11:UEZ24 UEZ65531:UEZ65554 UEZ131067:UEZ131090 UEZ196603:UEZ196626 UEZ262139:UEZ262162 UEZ327675:UEZ327698 UEZ393211:UEZ393234 UEZ458747:UEZ458770 UEZ524283:UEZ524306 UEZ589819:UEZ589842 UEZ655355:UEZ655378 UEZ720891:UEZ720914 UEZ786427:UEZ786450 UEZ851963:UEZ851986 UEZ917499:UEZ917522 UEZ983035:UEZ983058 UOQ11:UOQ24 UOQ65531:UOQ65554 UOQ131067:UOQ131090 UOQ196603:UOQ196626 UOQ262139:UOQ262162 UOQ327675:UOQ327698 UOQ393211:UOQ393234 UOQ458747:UOQ458770 UOQ524283:UOQ524306 UOQ589819:UOQ589842 UOQ655355:UOQ655378 UOQ720891:UOQ720914 UOQ786427:UOQ786450 UOQ851963:UOQ851986 UOQ917499:UOQ917522 UOQ983035:UOQ983058 UOV11:UOV24 UOV65531:UOV65554 UOV131067:UOV131090 UOV196603:UOV196626 UOV262139:UOV262162 UOV327675:UOV327698 UOV393211:UOV393234 UOV458747:UOV458770 UOV524283:UOV524306 UOV589819:UOV589842 UOV655355:UOV655378 UOV720891:UOV720914 UOV786427:UOV786450 UOV851963:UOV851986 UOV917499:UOV917522 UOV983035:UOV983058 UYM11:UYM24 UYM65531:UYM65554 UYM131067:UYM131090 UYM196603:UYM196626 UYM262139:UYM262162 UYM327675:UYM327698 UYM393211:UYM393234 UYM458747:UYM458770 UYM524283:UYM524306 UYM589819:UYM589842 UYM655355:UYM655378 UYM720891:UYM720914 UYM786427:UYM786450 UYM851963:UYM851986 UYM917499:UYM917522 UYM983035:UYM983058 UYR11:UYR24 UYR65531:UYR65554 UYR131067:UYR131090 UYR196603:UYR196626 UYR262139:UYR262162 UYR327675:UYR327698 UYR393211:UYR393234 UYR458747:UYR458770 UYR524283:UYR524306 UYR589819:UYR589842 UYR655355:UYR655378 UYR720891:UYR720914 UYR786427:UYR786450 UYR851963:UYR851986 UYR917499:UYR917522 UYR983035:UYR983058 VII11:VII24 VII65531:VII65554 VII131067:VII131090 VII196603:VII196626 VII262139:VII262162 VII327675:VII327698 VII393211:VII393234 VII458747:VII458770 VII524283:VII524306 VII589819:VII589842 VII655355:VII655378 VII720891:VII720914 VII786427:VII786450 VII851963:VII851986 VII917499:VII917522 VII983035:VII983058 VIN11:VIN24 VIN65531:VIN65554 VIN131067:VIN131090 VIN196603:VIN196626 VIN262139:VIN262162 VIN327675:VIN327698 VIN393211:VIN393234 VIN458747:VIN458770 VIN524283:VIN524306 VIN589819:VIN589842 VIN655355:VIN655378 VIN720891:VIN720914 VIN786427:VIN786450 VIN851963:VIN851986 VIN917499:VIN917522 VIN983035:VIN983058 VSE11:VSE24 VSE65531:VSE65554 VSE131067:VSE131090 VSE196603:VSE196626 VSE262139:VSE262162 VSE327675:VSE327698 VSE393211:VSE393234 VSE458747:VSE458770 VSE524283:VSE524306 VSE589819:VSE589842 VSE655355:VSE655378 VSE720891:VSE720914 VSE786427:VSE786450 VSE851963:VSE851986 VSE917499:VSE917522 VSE983035:VSE983058 VSJ11:VSJ24 VSJ65531:VSJ65554 VSJ131067:VSJ131090 VSJ196603:VSJ196626 VSJ262139:VSJ262162 VSJ327675:VSJ327698 VSJ393211:VSJ393234 VSJ458747:VSJ458770 VSJ524283:VSJ524306 VSJ589819:VSJ589842 VSJ655355:VSJ655378 VSJ720891:VSJ720914 VSJ786427:VSJ786450 VSJ851963:VSJ851986 VSJ917499:VSJ917522 VSJ983035:VSJ983058 WCA11:WCA24 WCA65531:WCA65554 WCA131067:WCA131090 WCA196603:WCA196626 WCA262139:WCA262162 WCA327675:WCA327698 WCA393211:WCA393234 WCA458747:WCA458770 WCA524283:WCA524306 WCA589819:WCA589842 WCA655355:WCA655378 WCA720891:WCA720914 WCA786427:WCA786450 WCA851963:WCA851986 WCA917499:WCA917522 WCA983035:WCA983058 WCF11:WCF24 WCF65531:WCF65554 WCF131067:WCF131090 WCF196603:WCF196626 WCF262139:WCF262162 WCF327675:WCF327698 WCF393211:WCF393234 WCF458747:WCF458770 WCF524283:WCF524306 WCF589819:WCF589842 WCF655355:WCF655378 WCF720891:WCF720914 WCF786427:WCF786450 WCF851963:WCF851986 WCF917499:WCF917522 WCF983035:WCF983058 WLW11:WLW24 WLW65531:WLW65554 WLW131067:WLW131090 WLW196603:WLW196626 WLW262139:WLW262162 WLW327675:WLW327698 WLW393211:WLW393234 WLW458747:WLW458770 WLW524283:WLW524306 WLW589819:WLW589842 WLW655355:WLW655378 WLW720891:WLW720914 WLW786427:WLW786450 WLW851963:WLW851986 WLW917499:WLW917522 WLW983035:WLW983058 WMB11:WMB24 WMB65531:WMB65554 WMB131067:WMB131090 WMB196603:WMB196626 WMB262139:WMB262162 WMB327675:WMB327698 WMB393211:WMB393234 WMB458747:WMB458770 WMB524283:WMB524306 WMB589819:WMB589842 WMB655355:WMB655378 WMB720891:WMB720914 WMB786427:WMB786450 WMB851963:WMB851986 WMB917499:WMB917522 WMB983035:WMB983058 WVS11:WVS24 WVS65531:WVS65554 WVS131067:WVS131090 WVS196603:WVS196626 WVS262139:WVS262162 WVS327675:WVS327698 WVS393211:WVS393234 WVS458747:WVS458770 WVS524283:WVS524306 WVS589819:WVS589842 WVS655355:WVS655378 WVS720891:WVS720914 WVS786427:WVS786450 WVS851963:WVS851986 WVS917499:WVS917522 WVS983035:WVS983058 WVX11:WVX24 WVX65531:WVX65554 WVX131067:WVX131090 WVX196603:WVX196626 WVX262139:WVX262162 WVX327675:WVX327698 WVX393211:WVX393234 WVX458747:WVX458770 WVX524283:WVX524306 WVX589819:WVX589842 WVX655355:WVX655378 WVX720891:WVX720914 WVX786427:WVX786450 WVX851963:WVX851986 WVX917499:WVX917522 WVX983035:WVX983058">
      <formula1>"通过,失败,阻塞,无效,未执行"</formula1>
    </dataValidation>
    <dataValidation allowBlank="1" showInputMessage="1" showErrorMessage="1" promptTitle="Revision" sqref="M5:M9 M65525:M65529 M131061:M131065 M196597:M196601 M262133:M262137 M327669:M327673 M393205:M393209 M458741:M458745 M524277:M524281 M589813:M589817 M655349:M655353 M720885:M720889 M786421:M786425 M851957:M851961 M917493:M917497 M983029:M983033 R5:R9 R65525:R65529 R131061:R131065 R196597:R196601 R262133:R262137 R327669:R327673 R393205:R393209 R458741:R458745 R524277:R524281 R589813:R589817 R655349:R655353 R720885:R720889 R786421:R786425 R851957:R851961 R917493:R917497 R983029:R983033 JI5:JI9 JI65525:JI65529 JI131061:JI131065 JI196597:JI196601 JI262133:JI262137 JI327669:JI327673 JI393205:JI393209 JI458741:JI458745 JI524277:JI524281 JI589813:JI589817 JI655349:JI655353 JI720885:JI720889 JI786421:JI786425 JI851957:JI851961 JI917493:JI917497 JI983029:JI983033 JN5:JN9 JN65525:JN65529 JN131061:JN131065 JN196597:JN196601 JN262133:JN262137 JN327669:JN327673 JN393205:JN393209 JN458741:JN458745 JN524277:JN524281 JN589813:JN589817 JN655349:JN655353 JN720885:JN720889 JN786421:JN786425 JN851957:JN851961 JN917493:JN917497 JN983029:JN983033 TE5:TE9 TE65525:TE65529 TE131061:TE131065 TE196597:TE196601 TE262133:TE262137 TE327669:TE327673 TE393205:TE393209 TE458741:TE458745 TE524277:TE524281 TE589813:TE589817 TE655349:TE655353 TE720885:TE720889 TE786421:TE786425 TE851957:TE851961 TE917493:TE917497 TE983029:TE983033 TJ5:TJ9 TJ65525:TJ65529 TJ131061:TJ131065 TJ196597:TJ196601 TJ262133:TJ262137 TJ327669:TJ327673 TJ393205:TJ393209 TJ458741:TJ458745 TJ524277:TJ524281 TJ589813:TJ589817 TJ655349:TJ655353 TJ720885:TJ720889 TJ786421:TJ786425 TJ851957:TJ851961 TJ917493:TJ917497 TJ983029:TJ983033 ADA5:ADA9 ADA65525:ADA65529 ADA131061:ADA131065 ADA196597:ADA196601 ADA262133:ADA262137 ADA327669:ADA327673 ADA393205:ADA393209 ADA458741:ADA458745 ADA524277:ADA524281 ADA589813:ADA589817 ADA655349:ADA655353 ADA720885:ADA720889 ADA786421:ADA786425 ADA851957:ADA851961 ADA917493:ADA917497 ADA983029:ADA983033 ADF5:ADF9 ADF65525:ADF65529 ADF131061:ADF131065 ADF196597:ADF196601 ADF262133:ADF262137 ADF327669:ADF327673 ADF393205:ADF393209 ADF458741:ADF458745 ADF524277:ADF524281 ADF589813:ADF589817 ADF655349:ADF655353 ADF720885:ADF720889 ADF786421:ADF786425 ADF851957:ADF851961 ADF917493:ADF917497 ADF983029:ADF983033 AMW5:AMW9 AMW65525:AMW65529 AMW131061:AMW131065 AMW196597:AMW196601 AMW262133:AMW262137 AMW327669:AMW327673 AMW393205:AMW393209 AMW458741:AMW458745 AMW524277:AMW524281 AMW589813:AMW589817 AMW655349:AMW655353 AMW720885:AMW720889 AMW786421:AMW786425 AMW851957:AMW851961 AMW917493:AMW917497 AMW983029:AMW983033 ANB5:ANB9 ANB65525:ANB65529 ANB131061:ANB131065 ANB196597:ANB196601 ANB262133:ANB262137 ANB327669:ANB327673 ANB393205:ANB393209 ANB458741:ANB458745 ANB524277:ANB524281 ANB589813:ANB589817 ANB655349:ANB655353 ANB720885:ANB720889 ANB786421:ANB786425 ANB851957:ANB851961 ANB917493:ANB917497 ANB983029:ANB983033 AWS5:AWS9 AWS65525:AWS65529 AWS131061:AWS131065 AWS196597:AWS196601 AWS262133:AWS262137 AWS327669:AWS327673 AWS393205:AWS393209 AWS458741:AWS458745 AWS524277:AWS524281 AWS589813:AWS589817 AWS655349:AWS655353 AWS720885:AWS720889 AWS786421:AWS786425 AWS851957:AWS851961 AWS917493:AWS917497 AWS983029:AWS983033 AWX5:AWX9 AWX65525:AWX65529 AWX131061:AWX131065 AWX196597:AWX196601 AWX262133:AWX262137 AWX327669:AWX327673 AWX393205:AWX393209 AWX458741:AWX458745 AWX524277:AWX524281 AWX589813:AWX589817 AWX655349:AWX655353 AWX720885:AWX720889 AWX786421:AWX786425 AWX851957:AWX851961 AWX917493:AWX917497 AWX983029:AWX983033 BGO5:BGO9 BGO65525:BGO65529 BGO131061:BGO131065 BGO196597:BGO196601 BGO262133:BGO262137 BGO327669:BGO327673 BGO393205:BGO393209 BGO458741:BGO458745 BGO524277:BGO524281 BGO589813:BGO589817 BGO655349:BGO655353 BGO720885:BGO720889 BGO786421:BGO786425 BGO851957:BGO851961 BGO917493:BGO917497 BGO983029:BGO983033 BGT5:BGT9 BGT65525:BGT65529 BGT131061:BGT131065 BGT196597:BGT196601 BGT262133:BGT262137 BGT327669:BGT327673 BGT393205:BGT393209 BGT458741:BGT458745 BGT524277:BGT524281 BGT589813:BGT589817 BGT655349:BGT655353 BGT720885:BGT720889 BGT786421:BGT786425 BGT851957:BGT851961 BGT917493:BGT917497 BGT983029:BGT983033 BQK5:BQK9 BQK65525:BQK65529 BQK131061:BQK131065 BQK196597:BQK196601 BQK262133:BQK262137 BQK327669:BQK327673 BQK393205:BQK393209 BQK458741:BQK458745 BQK524277:BQK524281 BQK589813:BQK589817 BQK655349:BQK655353 BQK720885:BQK720889 BQK786421:BQK786425 BQK851957:BQK851961 BQK917493:BQK917497 BQK983029:BQK983033 BQP5:BQP9 BQP65525:BQP65529 BQP131061:BQP131065 BQP196597:BQP196601 BQP262133:BQP262137 BQP327669:BQP327673 BQP393205:BQP393209 BQP458741:BQP458745 BQP524277:BQP524281 BQP589813:BQP589817 BQP655349:BQP655353 BQP720885:BQP720889 BQP786421:BQP786425 BQP851957:BQP851961 BQP917493:BQP917497 BQP983029:BQP983033 CAG5:CAG9 CAG65525:CAG65529 CAG131061:CAG131065 CAG196597:CAG196601 CAG262133:CAG262137 CAG327669:CAG327673 CAG393205:CAG393209 CAG458741:CAG458745 CAG524277:CAG524281 CAG589813:CAG589817 CAG655349:CAG655353 CAG720885:CAG720889 CAG786421:CAG786425 CAG851957:CAG851961 CAG917493:CAG917497 CAG983029:CAG983033 CAL5:CAL9 CAL65525:CAL65529 CAL131061:CAL131065 CAL196597:CAL196601 CAL262133:CAL262137 CAL327669:CAL327673 CAL393205:CAL393209 CAL458741:CAL458745 CAL524277:CAL524281 CAL589813:CAL589817 CAL655349:CAL655353 CAL720885:CAL720889 CAL786421:CAL786425 CAL851957:CAL851961 CAL917493:CAL917497 CAL983029:CAL983033 CKC5:CKC9 CKC65525:CKC65529 CKC131061:CKC131065 CKC196597:CKC196601 CKC262133:CKC262137 CKC327669:CKC327673 CKC393205:CKC393209 CKC458741:CKC458745 CKC524277:CKC524281 CKC589813:CKC589817 CKC655349:CKC655353 CKC720885:CKC720889 CKC786421:CKC786425 CKC851957:CKC851961 CKC917493:CKC917497 CKC983029:CKC983033 CKH5:CKH9 CKH65525:CKH65529 CKH131061:CKH131065 CKH196597:CKH196601 CKH262133:CKH262137 CKH327669:CKH327673 CKH393205:CKH393209 CKH458741:CKH458745 CKH524277:CKH524281 CKH589813:CKH589817 CKH655349:CKH655353 CKH720885:CKH720889 CKH786421:CKH786425 CKH851957:CKH851961 CKH917493:CKH917497 CKH983029:CKH983033 CTY5:CTY9 CTY65525:CTY65529 CTY131061:CTY131065 CTY196597:CTY196601 CTY262133:CTY262137 CTY327669:CTY327673 CTY393205:CTY393209 CTY458741:CTY458745 CTY524277:CTY524281 CTY589813:CTY589817 CTY655349:CTY655353 CTY720885:CTY720889 CTY786421:CTY786425 CTY851957:CTY851961 CTY917493:CTY917497 CTY983029:CTY983033 CUD5:CUD9 CUD65525:CUD65529 CUD131061:CUD131065 CUD196597:CUD196601 CUD262133:CUD262137 CUD327669:CUD327673 CUD393205:CUD393209 CUD458741:CUD458745 CUD524277:CUD524281 CUD589813:CUD589817 CUD655349:CUD655353 CUD720885:CUD720889 CUD786421:CUD786425 CUD851957:CUD851961 CUD917493:CUD917497 CUD983029:CUD983033 DDU5:DDU9 DDU65525:DDU65529 DDU131061:DDU131065 DDU196597:DDU196601 DDU262133:DDU262137 DDU327669:DDU327673 DDU393205:DDU393209 DDU458741:DDU458745 DDU524277:DDU524281 DDU589813:DDU589817 DDU655349:DDU655353 DDU720885:DDU720889 DDU786421:DDU786425 DDU851957:DDU851961 DDU917493:DDU917497 DDU983029:DDU983033 DDZ5:DDZ9 DDZ65525:DDZ65529 DDZ131061:DDZ131065 DDZ196597:DDZ196601 DDZ262133:DDZ262137 DDZ327669:DDZ327673 DDZ393205:DDZ393209 DDZ458741:DDZ458745 DDZ524277:DDZ524281 DDZ589813:DDZ589817 DDZ655349:DDZ655353 DDZ720885:DDZ720889 DDZ786421:DDZ786425 DDZ851957:DDZ851961 DDZ917493:DDZ917497 DDZ983029:DDZ983033 DNQ5:DNQ9 DNQ65525:DNQ65529 DNQ131061:DNQ131065 DNQ196597:DNQ196601 DNQ262133:DNQ262137 DNQ327669:DNQ327673 DNQ393205:DNQ393209 DNQ458741:DNQ458745 DNQ524277:DNQ524281 DNQ589813:DNQ589817 DNQ655349:DNQ655353 DNQ720885:DNQ720889 DNQ786421:DNQ786425 DNQ851957:DNQ851961 DNQ917493:DNQ917497 DNQ983029:DNQ983033 DNV5:DNV9 DNV65525:DNV65529 DNV131061:DNV131065 DNV196597:DNV196601 DNV262133:DNV262137 DNV327669:DNV327673 DNV393205:DNV393209 DNV458741:DNV458745 DNV524277:DNV524281 DNV589813:DNV589817 DNV655349:DNV655353 DNV720885:DNV720889 DNV786421:DNV786425 DNV851957:DNV851961 DNV917493:DNV917497 DNV983029:DNV983033 DXM5:DXM9 DXM65525:DXM65529 DXM131061:DXM131065 DXM196597:DXM196601 DXM262133:DXM262137 DXM327669:DXM327673 DXM393205:DXM393209 DXM458741:DXM458745 DXM524277:DXM524281 DXM589813:DXM589817 DXM655349:DXM655353 DXM720885:DXM720889 DXM786421:DXM786425 DXM851957:DXM851961 DXM917493:DXM917497 DXM983029:DXM983033 DXR5:DXR9 DXR65525:DXR65529 DXR131061:DXR131065 DXR196597:DXR196601 DXR262133:DXR262137 DXR327669:DXR327673 DXR393205:DXR393209 DXR458741:DXR458745 DXR524277:DXR524281 DXR589813:DXR589817 DXR655349:DXR655353 DXR720885:DXR720889 DXR786421:DXR786425 DXR851957:DXR851961 DXR917493:DXR917497 DXR983029:DXR983033 EHI5:EHI9 EHI65525:EHI65529 EHI131061:EHI131065 EHI196597:EHI196601 EHI262133:EHI262137 EHI327669:EHI327673 EHI393205:EHI393209 EHI458741:EHI458745 EHI524277:EHI524281 EHI589813:EHI589817 EHI655349:EHI655353 EHI720885:EHI720889 EHI786421:EHI786425 EHI851957:EHI851961 EHI917493:EHI917497 EHI983029:EHI983033 EHN5:EHN9 EHN65525:EHN65529 EHN131061:EHN131065 EHN196597:EHN196601 EHN262133:EHN262137 EHN327669:EHN327673 EHN393205:EHN393209 EHN458741:EHN458745 EHN524277:EHN524281 EHN589813:EHN589817 EHN655349:EHN655353 EHN720885:EHN720889 EHN786421:EHN786425 EHN851957:EHN851961 EHN917493:EHN917497 EHN983029:EHN983033 ERE5:ERE9 ERE65525:ERE65529 ERE131061:ERE131065 ERE196597:ERE196601 ERE262133:ERE262137 ERE327669:ERE327673 ERE393205:ERE393209 ERE458741:ERE458745 ERE524277:ERE524281 ERE589813:ERE589817 ERE655349:ERE655353 ERE720885:ERE720889 ERE786421:ERE786425 ERE851957:ERE851961 ERE917493:ERE917497 ERE983029:ERE983033 ERJ5:ERJ9 ERJ65525:ERJ65529 ERJ131061:ERJ131065 ERJ196597:ERJ196601 ERJ262133:ERJ262137 ERJ327669:ERJ327673 ERJ393205:ERJ393209 ERJ458741:ERJ458745 ERJ524277:ERJ524281 ERJ589813:ERJ589817 ERJ655349:ERJ655353 ERJ720885:ERJ720889 ERJ786421:ERJ786425 ERJ851957:ERJ851961 ERJ917493:ERJ917497 ERJ983029:ERJ983033 FBA5:FBA9 FBA65525:FBA65529 FBA131061:FBA131065 FBA196597:FBA196601 FBA262133:FBA262137 FBA327669:FBA327673 FBA393205:FBA393209 FBA458741:FBA458745 FBA524277:FBA524281 FBA589813:FBA589817 FBA655349:FBA655353 FBA720885:FBA720889 FBA786421:FBA786425 FBA851957:FBA851961 FBA917493:FBA917497 FBA983029:FBA983033 FBF5:FBF9 FBF65525:FBF65529 FBF131061:FBF131065 FBF196597:FBF196601 FBF262133:FBF262137 FBF327669:FBF327673 FBF393205:FBF393209 FBF458741:FBF458745 FBF524277:FBF524281 FBF589813:FBF589817 FBF655349:FBF655353 FBF720885:FBF720889 FBF786421:FBF786425 FBF851957:FBF851961 FBF917493:FBF917497 FBF983029:FBF983033 FKW5:FKW9 FKW65525:FKW65529 FKW131061:FKW131065 FKW196597:FKW196601 FKW262133:FKW262137 FKW327669:FKW327673 FKW393205:FKW393209 FKW458741:FKW458745 FKW524277:FKW524281 FKW589813:FKW589817 FKW655349:FKW655353 FKW720885:FKW720889 FKW786421:FKW786425 FKW851957:FKW851961 FKW917493:FKW917497 FKW983029:FKW983033 FLB5:FLB9 FLB65525:FLB65529 FLB131061:FLB131065 FLB196597:FLB196601 FLB262133:FLB262137 FLB327669:FLB327673 FLB393205:FLB393209 FLB458741:FLB458745 FLB524277:FLB524281 FLB589813:FLB589817 FLB655349:FLB655353 FLB720885:FLB720889 FLB786421:FLB786425 FLB851957:FLB851961 FLB917493:FLB917497 FLB983029:FLB983033 FUS5:FUS9 FUS65525:FUS65529 FUS131061:FUS131065 FUS196597:FUS196601 FUS262133:FUS262137 FUS327669:FUS327673 FUS393205:FUS393209 FUS458741:FUS458745 FUS524277:FUS524281 FUS589813:FUS589817 FUS655349:FUS655353 FUS720885:FUS720889 FUS786421:FUS786425 FUS851957:FUS851961 FUS917493:FUS917497 FUS983029:FUS983033 FUX5:FUX9 FUX65525:FUX65529 FUX131061:FUX131065 FUX196597:FUX196601 FUX262133:FUX262137 FUX327669:FUX327673 FUX393205:FUX393209 FUX458741:FUX458745 FUX524277:FUX524281 FUX589813:FUX589817 FUX655349:FUX655353 FUX720885:FUX720889 FUX786421:FUX786425 FUX851957:FUX851961 FUX917493:FUX917497 FUX983029:FUX983033 GEO5:GEO9 GEO65525:GEO65529 GEO131061:GEO131065 GEO196597:GEO196601 GEO262133:GEO262137 GEO327669:GEO327673 GEO393205:GEO393209 GEO458741:GEO458745 GEO524277:GEO524281 GEO589813:GEO589817 GEO655349:GEO655353 GEO720885:GEO720889 GEO786421:GEO786425 GEO851957:GEO851961 GEO917493:GEO917497 GEO983029:GEO983033 GET5:GET9 GET65525:GET65529 GET131061:GET131065 GET196597:GET196601 GET262133:GET262137 GET327669:GET327673 GET393205:GET393209 GET458741:GET458745 GET524277:GET524281 GET589813:GET589817 GET655349:GET655353 GET720885:GET720889 GET786421:GET786425 GET851957:GET851961 GET917493:GET917497 GET983029:GET983033 GOK5:GOK9 GOK65525:GOK65529 GOK131061:GOK131065 GOK196597:GOK196601 GOK262133:GOK262137 GOK327669:GOK327673 GOK393205:GOK393209 GOK458741:GOK458745 GOK524277:GOK524281 GOK589813:GOK589817 GOK655349:GOK655353 GOK720885:GOK720889 GOK786421:GOK786425 GOK851957:GOK851961 GOK917493:GOK917497 GOK983029:GOK983033 GOP5:GOP9 GOP65525:GOP65529 GOP131061:GOP131065 GOP196597:GOP196601 GOP262133:GOP262137 GOP327669:GOP327673 GOP393205:GOP393209 GOP458741:GOP458745 GOP524277:GOP524281 GOP589813:GOP589817 GOP655349:GOP655353 GOP720885:GOP720889 GOP786421:GOP786425 GOP851957:GOP851961 GOP917493:GOP917497 GOP983029:GOP983033 GYG5:GYG9 GYG65525:GYG65529 GYG131061:GYG131065 GYG196597:GYG196601 GYG262133:GYG262137 GYG327669:GYG327673 GYG393205:GYG393209 GYG458741:GYG458745 GYG524277:GYG524281 GYG589813:GYG589817 GYG655349:GYG655353 GYG720885:GYG720889 GYG786421:GYG786425 GYG851957:GYG851961 GYG917493:GYG917497 GYG983029:GYG983033 GYL5:GYL9 GYL65525:GYL65529 GYL131061:GYL131065 GYL196597:GYL196601 GYL262133:GYL262137 GYL327669:GYL327673 GYL393205:GYL393209 GYL458741:GYL458745 GYL524277:GYL524281 GYL589813:GYL589817 GYL655349:GYL655353 GYL720885:GYL720889 GYL786421:GYL786425 GYL851957:GYL851961 GYL917493:GYL917497 GYL983029:GYL983033 HIC5:HIC9 HIC65525:HIC65529 HIC131061:HIC131065 HIC196597:HIC196601 HIC262133:HIC262137 HIC327669:HIC327673 HIC393205:HIC393209 HIC458741:HIC458745 HIC524277:HIC524281 HIC589813:HIC589817 HIC655349:HIC655353 HIC720885:HIC720889 HIC786421:HIC786425 HIC851957:HIC851961 HIC917493:HIC917497 HIC983029:HIC983033 HIH5:HIH9 HIH65525:HIH65529 HIH131061:HIH131065 HIH196597:HIH196601 HIH262133:HIH262137 HIH327669:HIH327673 HIH393205:HIH393209 HIH458741:HIH458745 HIH524277:HIH524281 HIH589813:HIH589817 HIH655349:HIH655353 HIH720885:HIH720889 HIH786421:HIH786425 HIH851957:HIH851961 HIH917493:HIH917497 HIH983029:HIH983033 HRY5:HRY9 HRY65525:HRY65529 HRY131061:HRY131065 HRY196597:HRY196601 HRY262133:HRY262137 HRY327669:HRY327673 HRY393205:HRY393209 HRY458741:HRY458745 HRY524277:HRY524281 HRY589813:HRY589817 HRY655349:HRY655353 HRY720885:HRY720889 HRY786421:HRY786425 HRY851957:HRY851961 HRY917493:HRY917497 HRY983029:HRY983033 HSD5:HSD9 HSD65525:HSD65529 HSD131061:HSD131065 HSD196597:HSD196601 HSD262133:HSD262137 HSD327669:HSD327673 HSD393205:HSD393209 HSD458741:HSD458745 HSD524277:HSD524281 HSD589813:HSD589817 HSD655349:HSD655353 HSD720885:HSD720889 HSD786421:HSD786425 HSD851957:HSD851961 HSD917493:HSD917497 HSD983029:HSD983033 IBU5:IBU9 IBU65525:IBU65529 IBU131061:IBU131065 IBU196597:IBU196601 IBU262133:IBU262137 IBU327669:IBU327673 IBU393205:IBU393209 IBU458741:IBU458745 IBU524277:IBU524281 IBU589813:IBU589817 IBU655349:IBU655353 IBU720885:IBU720889 IBU786421:IBU786425 IBU851957:IBU851961 IBU917493:IBU917497 IBU983029:IBU983033 IBZ5:IBZ9 IBZ65525:IBZ65529 IBZ131061:IBZ131065 IBZ196597:IBZ196601 IBZ262133:IBZ262137 IBZ327669:IBZ327673 IBZ393205:IBZ393209 IBZ458741:IBZ458745 IBZ524277:IBZ524281 IBZ589813:IBZ589817 IBZ655349:IBZ655353 IBZ720885:IBZ720889 IBZ786421:IBZ786425 IBZ851957:IBZ851961 IBZ917493:IBZ917497 IBZ983029:IBZ983033 ILQ5:ILQ9 ILQ65525:ILQ65529 ILQ131061:ILQ131065 ILQ196597:ILQ196601 ILQ262133:ILQ262137 ILQ327669:ILQ327673 ILQ393205:ILQ393209 ILQ458741:ILQ458745 ILQ524277:ILQ524281 ILQ589813:ILQ589817 ILQ655349:ILQ655353 ILQ720885:ILQ720889 ILQ786421:ILQ786425 ILQ851957:ILQ851961 ILQ917493:ILQ917497 ILQ983029:ILQ983033 ILV5:ILV9 ILV65525:ILV65529 ILV131061:ILV131065 ILV196597:ILV196601 ILV262133:ILV262137 ILV327669:ILV327673 ILV393205:ILV393209 ILV458741:ILV458745 ILV524277:ILV524281 ILV589813:ILV589817 ILV655349:ILV655353 ILV720885:ILV720889 ILV786421:ILV786425 ILV851957:ILV851961 ILV917493:ILV917497 ILV983029:ILV983033 IVM5:IVM9 IVM65525:IVM65529 IVM131061:IVM131065 IVM196597:IVM196601 IVM262133:IVM262137 IVM327669:IVM327673 IVM393205:IVM393209 IVM458741:IVM458745 IVM524277:IVM524281 IVM589813:IVM589817 IVM655349:IVM655353 IVM720885:IVM720889 IVM786421:IVM786425 IVM851957:IVM851961 IVM917493:IVM917497 IVM983029:IVM983033 IVR5:IVR9 IVR65525:IVR65529 IVR131061:IVR131065 IVR196597:IVR196601 IVR262133:IVR262137 IVR327669:IVR327673 IVR393205:IVR393209 IVR458741:IVR458745 IVR524277:IVR524281 IVR589813:IVR589817 IVR655349:IVR655353 IVR720885:IVR720889 IVR786421:IVR786425 IVR851957:IVR851961 IVR917493:IVR917497 IVR983029:IVR983033 JFI5:JFI9 JFI65525:JFI65529 JFI131061:JFI131065 JFI196597:JFI196601 JFI262133:JFI262137 JFI327669:JFI327673 JFI393205:JFI393209 JFI458741:JFI458745 JFI524277:JFI524281 JFI589813:JFI589817 JFI655349:JFI655353 JFI720885:JFI720889 JFI786421:JFI786425 JFI851957:JFI851961 JFI917493:JFI917497 JFI983029:JFI983033 JFN5:JFN9 JFN65525:JFN65529 JFN131061:JFN131065 JFN196597:JFN196601 JFN262133:JFN262137 JFN327669:JFN327673 JFN393205:JFN393209 JFN458741:JFN458745 JFN524277:JFN524281 JFN589813:JFN589817 JFN655349:JFN655353 JFN720885:JFN720889 JFN786421:JFN786425 JFN851957:JFN851961 JFN917493:JFN917497 JFN983029:JFN983033 JPE5:JPE9 JPE65525:JPE65529 JPE131061:JPE131065 JPE196597:JPE196601 JPE262133:JPE262137 JPE327669:JPE327673 JPE393205:JPE393209 JPE458741:JPE458745 JPE524277:JPE524281 JPE589813:JPE589817 JPE655349:JPE655353 JPE720885:JPE720889 JPE786421:JPE786425 JPE851957:JPE851961 JPE917493:JPE917497 JPE983029:JPE983033 JPJ5:JPJ9 JPJ65525:JPJ65529 JPJ131061:JPJ131065 JPJ196597:JPJ196601 JPJ262133:JPJ262137 JPJ327669:JPJ327673 JPJ393205:JPJ393209 JPJ458741:JPJ458745 JPJ524277:JPJ524281 JPJ589813:JPJ589817 JPJ655349:JPJ655353 JPJ720885:JPJ720889 JPJ786421:JPJ786425 JPJ851957:JPJ851961 JPJ917493:JPJ917497 JPJ983029:JPJ983033 JZA5:JZA9 JZA65525:JZA65529 JZA131061:JZA131065 JZA196597:JZA196601 JZA262133:JZA262137 JZA327669:JZA327673 JZA393205:JZA393209 JZA458741:JZA458745 JZA524277:JZA524281 JZA589813:JZA589817 JZA655349:JZA655353 JZA720885:JZA720889 JZA786421:JZA786425 JZA851957:JZA851961 JZA917493:JZA917497 JZA983029:JZA983033 JZF5:JZF9 JZF65525:JZF65529 JZF131061:JZF131065 JZF196597:JZF196601 JZF262133:JZF262137 JZF327669:JZF327673 JZF393205:JZF393209 JZF458741:JZF458745 JZF524277:JZF524281 JZF589813:JZF589817 JZF655349:JZF655353 JZF720885:JZF720889 JZF786421:JZF786425 JZF851957:JZF851961 JZF917493:JZF917497 JZF983029:JZF983033 KIW5:KIW9 KIW65525:KIW65529 KIW131061:KIW131065 KIW196597:KIW196601 KIW262133:KIW262137 KIW327669:KIW327673 KIW393205:KIW393209 KIW458741:KIW458745 KIW524277:KIW524281 KIW589813:KIW589817 KIW655349:KIW655353 KIW720885:KIW720889 KIW786421:KIW786425 KIW851957:KIW851961 KIW917493:KIW917497 KIW983029:KIW983033 KJB5:KJB9 KJB65525:KJB65529 KJB131061:KJB131065 KJB196597:KJB196601 KJB262133:KJB262137 KJB327669:KJB327673 KJB393205:KJB393209 KJB458741:KJB458745 KJB524277:KJB524281 KJB589813:KJB589817 KJB655349:KJB655353 KJB720885:KJB720889 KJB786421:KJB786425 KJB851957:KJB851961 KJB917493:KJB917497 KJB983029:KJB983033 KSS5:KSS9 KSS65525:KSS65529 KSS131061:KSS131065 KSS196597:KSS196601 KSS262133:KSS262137 KSS327669:KSS327673 KSS393205:KSS393209 KSS458741:KSS458745 KSS524277:KSS524281 KSS589813:KSS589817 KSS655349:KSS655353 KSS720885:KSS720889 KSS786421:KSS786425 KSS851957:KSS851961 KSS917493:KSS917497 KSS983029:KSS983033 KSX5:KSX9 KSX65525:KSX65529 KSX131061:KSX131065 KSX196597:KSX196601 KSX262133:KSX262137 KSX327669:KSX327673 KSX393205:KSX393209 KSX458741:KSX458745 KSX524277:KSX524281 KSX589813:KSX589817 KSX655349:KSX655353 KSX720885:KSX720889 KSX786421:KSX786425 KSX851957:KSX851961 KSX917493:KSX917497 KSX983029:KSX983033 LCO5:LCO9 LCO65525:LCO65529 LCO131061:LCO131065 LCO196597:LCO196601 LCO262133:LCO262137 LCO327669:LCO327673 LCO393205:LCO393209 LCO458741:LCO458745 LCO524277:LCO524281 LCO589813:LCO589817 LCO655349:LCO655353 LCO720885:LCO720889 LCO786421:LCO786425 LCO851957:LCO851961 LCO917493:LCO917497 LCO983029:LCO983033 LCT5:LCT9 LCT65525:LCT65529 LCT131061:LCT131065 LCT196597:LCT196601 LCT262133:LCT262137 LCT327669:LCT327673 LCT393205:LCT393209 LCT458741:LCT458745 LCT524277:LCT524281 LCT589813:LCT589817 LCT655349:LCT655353 LCT720885:LCT720889 LCT786421:LCT786425 LCT851957:LCT851961 LCT917493:LCT917497 LCT983029:LCT983033 LMK5:LMK9 LMK65525:LMK65529 LMK131061:LMK131065 LMK196597:LMK196601 LMK262133:LMK262137 LMK327669:LMK327673 LMK393205:LMK393209 LMK458741:LMK458745 LMK524277:LMK524281 LMK589813:LMK589817 LMK655349:LMK655353 LMK720885:LMK720889 LMK786421:LMK786425 LMK851957:LMK851961 LMK917493:LMK917497 LMK983029:LMK983033 LMP5:LMP9 LMP65525:LMP65529 LMP131061:LMP131065 LMP196597:LMP196601 LMP262133:LMP262137 LMP327669:LMP327673 LMP393205:LMP393209 LMP458741:LMP458745 LMP524277:LMP524281 LMP589813:LMP589817 LMP655349:LMP655353 LMP720885:LMP720889 LMP786421:LMP786425 LMP851957:LMP851961 LMP917493:LMP917497 LMP983029:LMP983033 LWG5:LWG9 LWG65525:LWG65529 LWG131061:LWG131065 LWG196597:LWG196601 LWG262133:LWG262137 LWG327669:LWG327673 LWG393205:LWG393209 LWG458741:LWG458745 LWG524277:LWG524281 LWG589813:LWG589817 LWG655349:LWG655353 LWG720885:LWG720889 LWG786421:LWG786425 LWG851957:LWG851961 LWG917493:LWG917497 LWG983029:LWG983033 LWL5:LWL9 LWL65525:LWL65529 LWL131061:LWL131065 LWL196597:LWL196601 LWL262133:LWL262137 LWL327669:LWL327673 LWL393205:LWL393209 LWL458741:LWL458745 LWL524277:LWL524281 LWL589813:LWL589817 LWL655349:LWL655353 LWL720885:LWL720889 LWL786421:LWL786425 LWL851957:LWL851961 LWL917493:LWL917497 LWL983029:LWL983033 MGC5:MGC9 MGC65525:MGC65529 MGC131061:MGC131065 MGC196597:MGC196601 MGC262133:MGC262137 MGC327669:MGC327673 MGC393205:MGC393209 MGC458741:MGC458745 MGC524277:MGC524281 MGC589813:MGC589817 MGC655349:MGC655353 MGC720885:MGC720889 MGC786421:MGC786425 MGC851957:MGC851961 MGC917493:MGC917497 MGC983029:MGC983033 MGH5:MGH9 MGH65525:MGH65529 MGH131061:MGH131065 MGH196597:MGH196601 MGH262133:MGH262137 MGH327669:MGH327673 MGH393205:MGH393209 MGH458741:MGH458745 MGH524277:MGH524281 MGH589813:MGH589817 MGH655349:MGH655353 MGH720885:MGH720889 MGH786421:MGH786425 MGH851957:MGH851961 MGH917493:MGH917497 MGH983029:MGH983033 MPY5:MPY9 MPY65525:MPY65529 MPY131061:MPY131065 MPY196597:MPY196601 MPY262133:MPY262137 MPY327669:MPY327673 MPY393205:MPY393209 MPY458741:MPY458745 MPY524277:MPY524281 MPY589813:MPY589817 MPY655349:MPY655353 MPY720885:MPY720889 MPY786421:MPY786425 MPY851957:MPY851961 MPY917493:MPY917497 MPY983029:MPY983033 MQD5:MQD9 MQD65525:MQD65529 MQD131061:MQD131065 MQD196597:MQD196601 MQD262133:MQD262137 MQD327669:MQD327673 MQD393205:MQD393209 MQD458741:MQD458745 MQD524277:MQD524281 MQD589813:MQD589817 MQD655349:MQD655353 MQD720885:MQD720889 MQD786421:MQD786425 MQD851957:MQD851961 MQD917493:MQD917497 MQD983029:MQD983033 MZU5:MZU9 MZU65525:MZU65529 MZU131061:MZU131065 MZU196597:MZU196601 MZU262133:MZU262137 MZU327669:MZU327673 MZU393205:MZU393209 MZU458741:MZU458745 MZU524277:MZU524281 MZU589813:MZU589817 MZU655349:MZU655353 MZU720885:MZU720889 MZU786421:MZU786425 MZU851957:MZU851961 MZU917493:MZU917497 MZU983029:MZU983033 MZZ5:MZZ9 MZZ65525:MZZ65529 MZZ131061:MZZ131065 MZZ196597:MZZ196601 MZZ262133:MZZ262137 MZZ327669:MZZ327673 MZZ393205:MZZ393209 MZZ458741:MZZ458745 MZZ524277:MZZ524281 MZZ589813:MZZ589817 MZZ655349:MZZ655353 MZZ720885:MZZ720889 MZZ786421:MZZ786425 MZZ851957:MZZ851961 MZZ917493:MZZ917497 MZZ983029:MZZ983033 NJQ5:NJQ9 NJQ65525:NJQ65529 NJQ131061:NJQ131065 NJQ196597:NJQ196601 NJQ262133:NJQ262137 NJQ327669:NJQ327673 NJQ393205:NJQ393209 NJQ458741:NJQ458745 NJQ524277:NJQ524281 NJQ589813:NJQ589817 NJQ655349:NJQ655353 NJQ720885:NJQ720889 NJQ786421:NJQ786425 NJQ851957:NJQ851961 NJQ917493:NJQ917497 NJQ983029:NJQ983033 NJV5:NJV9 NJV65525:NJV65529 NJV131061:NJV131065 NJV196597:NJV196601 NJV262133:NJV262137 NJV327669:NJV327673 NJV393205:NJV393209 NJV458741:NJV458745 NJV524277:NJV524281 NJV589813:NJV589817 NJV655349:NJV655353 NJV720885:NJV720889 NJV786421:NJV786425 NJV851957:NJV851961 NJV917493:NJV917497 NJV983029:NJV983033 NTM5:NTM9 NTM65525:NTM65529 NTM131061:NTM131065 NTM196597:NTM196601 NTM262133:NTM262137 NTM327669:NTM327673 NTM393205:NTM393209 NTM458741:NTM458745 NTM524277:NTM524281 NTM589813:NTM589817 NTM655349:NTM655353 NTM720885:NTM720889 NTM786421:NTM786425 NTM851957:NTM851961 NTM917493:NTM917497 NTM983029:NTM983033 NTR5:NTR9 NTR65525:NTR65529 NTR131061:NTR131065 NTR196597:NTR196601 NTR262133:NTR262137 NTR327669:NTR327673 NTR393205:NTR393209 NTR458741:NTR458745 NTR524277:NTR524281 NTR589813:NTR589817 NTR655349:NTR655353 NTR720885:NTR720889 NTR786421:NTR786425 NTR851957:NTR851961 NTR917493:NTR917497 NTR983029:NTR983033 ODI5:ODI9 ODI65525:ODI65529 ODI131061:ODI131065 ODI196597:ODI196601 ODI262133:ODI262137 ODI327669:ODI327673 ODI393205:ODI393209 ODI458741:ODI458745 ODI524277:ODI524281 ODI589813:ODI589817 ODI655349:ODI655353 ODI720885:ODI720889 ODI786421:ODI786425 ODI851957:ODI851961 ODI917493:ODI917497 ODI983029:ODI983033 ODN5:ODN9 ODN65525:ODN65529 ODN131061:ODN131065 ODN196597:ODN196601 ODN262133:ODN262137 ODN327669:ODN327673 ODN393205:ODN393209 ODN458741:ODN458745 ODN524277:ODN524281 ODN589813:ODN589817 ODN655349:ODN655353 ODN720885:ODN720889 ODN786421:ODN786425 ODN851957:ODN851961 ODN917493:ODN917497 ODN983029:ODN983033 ONE5:ONE9 ONE65525:ONE65529 ONE131061:ONE131065 ONE196597:ONE196601 ONE262133:ONE262137 ONE327669:ONE327673 ONE393205:ONE393209 ONE458741:ONE458745 ONE524277:ONE524281 ONE589813:ONE589817 ONE655349:ONE655353 ONE720885:ONE720889 ONE786421:ONE786425 ONE851957:ONE851961 ONE917493:ONE917497 ONE983029:ONE983033 ONJ5:ONJ9 ONJ65525:ONJ65529 ONJ131061:ONJ131065 ONJ196597:ONJ196601 ONJ262133:ONJ262137 ONJ327669:ONJ327673 ONJ393205:ONJ393209 ONJ458741:ONJ458745 ONJ524277:ONJ524281 ONJ589813:ONJ589817 ONJ655349:ONJ655353 ONJ720885:ONJ720889 ONJ786421:ONJ786425 ONJ851957:ONJ851961 ONJ917493:ONJ917497 ONJ983029:ONJ983033 OXA5:OXA9 OXA65525:OXA65529 OXA131061:OXA131065 OXA196597:OXA196601 OXA262133:OXA262137 OXA327669:OXA327673 OXA393205:OXA393209 OXA458741:OXA458745 OXA524277:OXA524281 OXA589813:OXA589817 OXA655349:OXA655353 OXA720885:OXA720889 OXA786421:OXA786425 OXA851957:OXA851961 OXA917493:OXA917497 OXA983029:OXA983033 OXF5:OXF9 OXF65525:OXF65529 OXF131061:OXF131065 OXF196597:OXF196601 OXF262133:OXF262137 OXF327669:OXF327673 OXF393205:OXF393209 OXF458741:OXF458745 OXF524277:OXF524281 OXF589813:OXF589817 OXF655349:OXF655353 OXF720885:OXF720889 OXF786421:OXF786425 OXF851957:OXF851961 OXF917493:OXF917497 OXF983029:OXF983033 PGW5:PGW9 PGW65525:PGW65529 PGW131061:PGW131065 PGW196597:PGW196601 PGW262133:PGW262137 PGW327669:PGW327673 PGW393205:PGW393209 PGW458741:PGW458745 PGW524277:PGW524281 PGW589813:PGW589817 PGW655349:PGW655353 PGW720885:PGW720889 PGW786421:PGW786425 PGW851957:PGW851961 PGW917493:PGW917497 PGW983029:PGW983033 PHB5:PHB9 PHB65525:PHB65529 PHB131061:PHB131065 PHB196597:PHB196601 PHB262133:PHB262137 PHB327669:PHB327673 PHB393205:PHB393209 PHB458741:PHB458745 PHB524277:PHB524281 PHB589813:PHB589817 PHB655349:PHB655353 PHB720885:PHB720889 PHB786421:PHB786425 PHB851957:PHB851961 PHB917493:PHB917497 PHB983029:PHB983033 PQS5:PQS9 PQS65525:PQS65529 PQS131061:PQS131065 PQS196597:PQS196601 PQS262133:PQS262137 PQS327669:PQS327673 PQS393205:PQS393209 PQS458741:PQS458745 PQS524277:PQS524281 PQS589813:PQS589817 PQS655349:PQS655353 PQS720885:PQS720889 PQS786421:PQS786425 PQS851957:PQS851961 PQS917493:PQS917497 PQS983029:PQS983033 PQX5:PQX9 PQX65525:PQX65529 PQX131061:PQX131065 PQX196597:PQX196601 PQX262133:PQX262137 PQX327669:PQX327673 PQX393205:PQX393209 PQX458741:PQX458745 PQX524277:PQX524281 PQX589813:PQX589817 PQX655349:PQX655353 PQX720885:PQX720889 PQX786421:PQX786425 PQX851957:PQX851961 PQX917493:PQX917497 PQX983029:PQX983033 QAO5:QAO9 QAO65525:QAO65529 QAO131061:QAO131065 QAO196597:QAO196601 QAO262133:QAO262137 QAO327669:QAO327673 QAO393205:QAO393209 QAO458741:QAO458745 QAO524277:QAO524281 QAO589813:QAO589817 QAO655349:QAO655353 QAO720885:QAO720889 QAO786421:QAO786425 QAO851957:QAO851961 QAO917493:QAO917497 QAO983029:QAO983033 QAT5:QAT9 QAT65525:QAT65529 QAT131061:QAT131065 QAT196597:QAT196601 QAT262133:QAT262137 QAT327669:QAT327673 QAT393205:QAT393209 QAT458741:QAT458745 QAT524277:QAT524281 QAT589813:QAT589817 QAT655349:QAT655353 QAT720885:QAT720889 QAT786421:QAT786425 QAT851957:QAT851961 QAT917493:QAT917497 QAT983029:QAT983033 QKK5:QKK9 QKK65525:QKK65529 QKK131061:QKK131065 QKK196597:QKK196601 QKK262133:QKK262137 QKK327669:QKK327673 QKK393205:QKK393209 QKK458741:QKK458745 QKK524277:QKK524281 QKK589813:QKK589817 QKK655349:QKK655353 QKK720885:QKK720889 QKK786421:QKK786425 QKK851957:QKK851961 QKK917493:QKK917497 QKK983029:QKK983033 QKP5:QKP9 QKP65525:QKP65529 QKP131061:QKP131065 QKP196597:QKP196601 QKP262133:QKP262137 QKP327669:QKP327673 QKP393205:QKP393209 QKP458741:QKP458745 QKP524277:QKP524281 QKP589813:QKP589817 QKP655349:QKP655353 QKP720885:QKP720889 QKP786421:QKP786425 QKP851957:QKP851961 QKP917493:QKP917497 QKP983029:QKP983033 QUG5:QUG9 QUG65525:QUG65529 QUG131061:QUG131065 QUG196597:QUG196601 QUG262133:QUG262137 QUG327669:QUG327673 QUG393205:QUG393209 QUG458741:QUG458745 QUG524277:QUG524281 QUG589813:QUG589817 QUG655349:QUG655353 QUG720885:QUG720889 QUG786421:QUG786425 QUG851957:QUG851961 QUG917493:QUG917497 QUG983029:QUG983033 QUL5:QUL9 QUL65525:QUL65529 QUL131061:QUL131065 QUL196597:QUL196601 QUL262133:QUL262137 QUL327669:QUL327673 QUL393205:QUL393209 QUL458741:QUL458745 QUL524277:QUL524281 QUL589813:QUL589817 QUL655349:QUL655353 QUL720885:QUL720889 QUL786421:QUL786425 QUL851957:QUL851961 QUL917493:QUL917497 QUL983029:QUL983033 REC5:REC9 REC65525:REC65529 REC131061:REC131065 REC196597:REC196601 REC262133:REC262137 REC327669:REC327673 REC393205:REC393209 REC458741:REC458745 REC524277:REC524281 REC589813:REC589817 REC655349:REC655353 REC720885:REC720889 REC786421:REC786425 REC851957:REC851961 REC917493:REC917497 REC983029:REC983033 REH5:REH9 REH65525:REH65529 REH131061:REH131065 REH196597:REH196601 REH262133:REH262137 REH327669:REH327673 REH393205:REH393209 REH458741:REH458745 REH524277:REH524281 REH589813:REH589817 REH655349:REH655353 REH720885:REH720889 REH786421:REH786425 REH851957:REH851961 REH917493:REH917497 REH983029:REH983033 RNY5:RNY9 RNY65525:RNY65529 RNY131061:RNY131065 RNY196597:RNY196601 RNY262133:RNY262137 RNY327669:RNY327673 RNY393205:RNY393209 RNY458741:RNY458745 RNY524277:RNY524281 RNY589813:RNY589817 RNY655349:RNY655353 RNY720885:RNY720889 RNY786421:RNY786425 RNY851957:RNY851961 RNY917493:RNY917497 RNY983029:RNY983033 ROD5:ROD9 ROD65525:ROD65529 ROD131061:ROD131065 ROD196597:ROD196601 ROD262133:ROD262137 ROD327669:ROD327673 ROD393205:ROD393209 ROD458741:ROD458745 ROD524277:ROD524281 ROD589813:ROD589817 ROD655349:ROD655353 ROD720885:ROD720889 ROD786421:ROD786425 ROD851957:ROD851961 ROD917493:ROD917497 ROD983029:ROD983033 RXU5:RXU9 RXU65525:RXU65529 RXU131061:RXU131065 RXU196597:RXU196601 RXU262133:RXU262137 RXU327669:RXU327673 RXU393205:RXU393209 RXU458741:RXU458745 RXU524277:RXU524281 RXU589813:RXU589817 RXU655349:RXU655353 RXU720885:RXU720889 RXU786421:RXU786425 RXU851957:RXU851961 RXU917493:RXU917497 RXU983029:RXU983033 RXZ5:RXZ9 RXZ65525:RXZ65529 RXZ131061:RXZ131065 RXZ196597:RXZ196601 RXZ262133:RXZ262137 RXZ327669:RXZ327673 RXZ393205:RXZ393209 RXZ458741:RXZ458745 RXZ524277:RXZ524281 RXZ589813:RXZ589817 RXZ655349:RXZ655353 RXZ720885:RXZ720889 RXZ786421:RXZ786425 RXZ851957:RXZ851961 RXZ917493:RXZ917497 RXZ983029:RXZ983033 SHQ5:SHQ9 SHQ65525:SHQ65529 SHQ131061:SHQ131065 SHQ196597:SHQ196601 SHQ262133:SHQ262137 SHQ327669:SHQ327673 SHQ393205:SHQ393209 SHQ458741:SHQ458745 SHQ524277:SHQ524281 SHQ589813:SHQ589817 SHQ655349:SHQ655353 SHQ720885:SHQ720889 SHQ786421:SHQ786425 SHQ851957:SHQ851961 SHQ917493:SHQ917497 SHQ983029:SHQ983033 SHV5:SHV9 SHV65525:SHV65529 SHV131061:SHV131065 SHV196597:SHV196601 SHV262133:SHV262137 SHV327669:SHV327673 SHV393205:SHV393209 SHV458741:SHV458745 SHV524277:SHV524281 SHV589813:SHV589817 SHV655349:SHV655353 SHV720885:SHV720889 SHV786421:SHV786425 SHV851957:SHV851961 SHV917493:SHV917497 SHV983029:SHV983033 SRM5:SRM9 SRM65525:SRM65529 SRM131061:SRM131065 SRM196597:SRM196601 SRM262133:SRM262137 SRM327669:SRM327673 SRM393205:SRM393209 SRM458741:SRM458745 SRM524277:SRM524281 SRM589813:SRM589817 SRM655349:SRM655353 SRM720885:SRM720889 SRM786421:SRM786425 SRM851957:SRM851961 SRM917493:SRM917497 SRM983029:SRM983033 SRR5:SRR9 SRR65525:SRR65529 SRR131061:SRR131065 SRR196597:SRR196601 SRR262133:SRR262137 SRR327669:SRR327673 SRR393205:SRR393209 SRR458741:SRR458745 SRR524277:SRR524281 SRR589813:SRR589817 SRR655349:SRR655353 SRR720885:SRR720889 SRR786421:SRR786425 SRR851957:SRR851961 SRR917493:SRR917497 SRR983029:SRR983033 TBI5:TBI9 TBI65525:TBI65529 TBI131061:TBI131065 TBI196597:TBI196601 TBI262133:TBI262137 TBI327669:TBI327673 TBI393205:TBI393209 TBI458741:TBI458745 TBI524277:TBI524281 TBI589813:TBI589817 TBI655349:TBI655353 TBI720885:TBI720889 TBI786421:TBI786425 TBI851957:TBI851961 TBI917493:TBI917497 TBI983029:TBI983033 TBN5:TBN9 TBN65525:TBN65529 TBN131061:TBN131065 TBN196597:TBN196601 TBN262133:TBN262137 TBN327669:TBN327673 TBN393205:TBN393209 TBN458741:TBN458745 TBN524277:TBN524281 TBN589813:TBN589817 TBN655349:TBN655353 TBN720885:TBN720889 TBN786421:TBN786425 TBN851957:TBN851961 TBN917493:TBN917497 TBN983029:TBN983033 TLE5:TLE9 TLE65525:TLE65529 TLE131061:TLE131065 TLE196597:TLE196601 TLE262133:TLE262137 TLE327669:TLE327673 TLE393205:TLE393209 TLE458741:TLE458745 TLE524277:TLE524281 TLE589813:TLE589817 TLE655349:TLE655353 TLE720885:TLE720889 TLE786421:TLE786425 TLE851957:TLE851961 TLE917493:TLE917497 TLE983029:TLE983033 TLJ5:TLJ9 TLJ65525:TLJ65529 TLJ131061:TLJ131065 TLJ196597:TLJ196601 TLJ262133:TLJ262137 TLJ327669:TLJ327673 TLJ393205:TLJ393209 TLJ458741:TLJ458745 TLJ524277:TLJ524281 TLJ589813:TLJ589817 TLJ655349:TLJ655353 TLJ720885:TLJ720889 TLJ786421:TLJ786425 TLJ851957:TLJ851961 TLJ917493:TLJ917497 TLJ983029:TLJ983033 TVA5:TVA9 TVA65525:TVA65529 TVA131061:TVA131065 TVA196597:TVA196601 TVA262133:TVA262137 TVA327669:TVA327673 TVA393205:TVA393209 TVA458741:TVA458745 TVA524277:TVA524281 TVA589813:TVA589817 TVA655349:TVA655353 TVA720885:TVA720889 TVA786421:TVA786425 TVA851957:TVA851961 TVA917493:TVA917497 TVA983029:TVA983033 TVF5:TVF9 TVF65525:TVF65529 TVF131061:TVF131065 TVF196597:TVF196601 TVF262133:TVF262137 TVF327669:TVF327673 TVF393205:TVF393209 TVF458741:TVF458745 TVF524277:TVF524281 TVF589813:TVF589817 TVF655349:TVF655353 TVF720885:TVF720889 TVF786421:TVF786425 TVF851957:TVF851961 TVF917493:TVF917497 TVF983029:TVF983033 UEW5:UEW9 UEW65525:UEW65529 UEW131061:UEW131065 UEW196597:UEW196601 UEW262133:UEW262137 UEW327669:UEW327673 UEW393205:UEW393209 UEW458741:UEW458745 UEW524277:UEW524281 UEW589813:UEW589817 UEW655349:UEW655353 UEW720885:UEW720889 UEW786421:UEW786425 UEW851957:UEW851961 UEW917493:UEW917497 UEW983029:UEW983033 UFB5:UFB9 UFB65525:UFB65529 UFB131061:UFB131065 UFB196597:UFB196601 UFB262133:UFB262137 UFB327669:UFB327673 UFB393205:UFB393209 UFB458741:UFB458745 UFB524277:UFB524281 UFB589813:UFB589817 UFB655349:UFB655353 UFB720885:UFB720889 UFB786421:UFB786425 UFB851957:UFB851961 UFB917493:UFB917497 UFB983029:UFB983033 UOS5:UOS9 UOS65525:UOS65529 UOS131061:UOS131065 UOS196597:UOS196601 UOS262133:UOS262137 UOS327669:UOS327673 UOS393205:UOS393209 UOS458741:UOS458745 UOS524277:UOS524281 UOS589813:UOS589817 UOS655349:UOS655353 UOS720885:UOS720889 UOS786421:UOS786425 UOS851957:UOS851961 UOS917493:UOS917497 UOS983029:UOS983033 UOX5:UOX9 UOX65525:UOX65529 UOX131061:UOX131065 UOX196597:UOX196601 UOX262133:UOX262137 UOX327669:UOX327673 UOX393205:UOX393209 UOX458741:UOX458745 UOX524277:UOX524281 UOX589813:UOX589817 UOX655349:UOX655353 UOX720885:UOX720889 UOX786421:UOX786425 UOX851957:UOX851961 UOX917493:UOX917497 UOX983029:UOX983033 UYO5:UYO9 UYO65525:UYO65529 UYO131061:UYO131065 UYO196597:UYO196601 UYO262133:UYO262137 UYO327669:UYO327673 UYO393205:UYO393209 UYO458741:UYO458745 UYO524277:UYO524281 UYO589813:UYO589817 UYO655349:UYO655353 UYO720885:UYO720889 UYO786421:UYO786425 UYO851957:UYO851961 UYO917493:UYO917497 UYO983029:UYO983033 UYT5:UYT9 UYT65525:UYT65529 UYT131061:UYT131065 UYT196597:UYT196601 UYT262133:UYT262137 UYT327669:UYT327673 UYT393205:UYT393209 UYT458741:UYT458745 UYT524277:UYT524281 UYT589813:UYT589817 UYT655349:UYT655353 UYT720885:UYT720889 UYT786421:UYT786425 UYT851957:UYT851961 UYT917493:UYT917497 UYT983029:UYT983033 VIK5:VIK9 VIK65525:VIK65529 VIK131061:VIK131065 VIK196597:VIK196601 VIK262133:VIK262137 VIK327669:VIK327673 VIK393205:VIK393209 VIK458741:VIK458745 VIK524277:VIK524281 VIK589813:VIK589817 VIK655349:VIK655353 VIK720885:VIK720889 VIK786421:VIK786425 VIK851957:VIK851961 VIK917493:VIK917497 VIK983029:VIK983033 VIP5:VIP9 VIP65525:VIP65529 VIP131061:VIP131065 VIP196597:VIP196601 VIP262133:VIP262137 VIP327669:VIP327673 VIP393205:VIP393209 VIP458741:VIP458745 VIP524277:VIP524281 VIP589813:VIP589817 VIP655349:VIP655353 VIP720885:VIP720889 VIP786421:VIP786425 VIP851957:VIP851961 VIP917493:VIP917497 VIP983029:VIP983033 VSG5:VSG9 VSG65525:VSG65529 VSG131061:VSG131065 VSG196597:VSG196601 VSG262133:VSG262137 VSG327669:VSG327673 VSG393205:VSG393209 VSG458741:VSG458745 VSG524277:VSG524281 VSG589813:VSG589817 VSG655349:VSG655353 VSG720885:VSG720889 VSG786421:VSG786425 VSG851957:VSG851961 VSG917493:VSG917497 VSG983029:VSG983033 VSL5:VSL9 VSL65525:VSL65529 VSL131061:VSL131065 VSL196597:VSL196601 VSL262133:VSL262137 VSL327669:VSL327673 VSL393205:VSL393209 VSL458741:VSL458745 VSL524277:VSL524281 VSL589813:VSL589817 VSL655349:VSL655353 VSL720885:VSL720889 VSL786421:VSL786425 VSL851957:VSL851961 VSL917493:VSL917497 VSL983029:VSL983033 WCC5:WCC9 WCC65525:WCC65529 WCC131061:WCC131065 WCC196597:WCC196601 WCC262133:WCC262137 WCC327669:WCC327673 WCC393205:WCC393209 WCC458741:WCC458745 WCC524277:WCC524281 WCC589813:WCC589817 WCC655349:WCC655353 WCC720885:WCC720889 WCC786421:WCC786425 WCC851957:WCC851961 WCC917493:WCC917497 WCC983029:WCC983033 WCH5:WCH9 WCH65525:WCH65529 WCH131061:WCH131065 WCH196597:WCH196601 WCH262133:WCH262137 WCH327669:WCH327673 WCH393205:WCH393209 WCH458741:WCH458745 WCH524277:WCH524281 WCH589813:WCH589817 WCH655349:WCH655353 WCH720885:WCH720889 WCH786421:WCH786425 WCH851957:WCH851961 WCH917493:WCH917497 WCH983029:WCH983033 WLY5:WLY9 WLY65525:WLY65529 WLY131061:WLY131065 WLY196597:WLY196601 WLY262133:WLY262137 WLY327669:WLY327673 WLY393205:WLY393209 WLY458741:WLY458745 WLY524277:WLY524281 WLY589813:WLY589817 WLY655349:WLY655353 WLY720885:WLY720889 WLY786421:WLY786425 WLY851957:WLY851961 WLY917493:WLY917497 WLY983029:WLY983033 WMD5:WMD9 WMD65525:WMD65529 WMD131061:WMD131065 WMD196597:WMD196601 WMD262133:WMD262137 WMD327669:WMD327673 WMD393205:WMD393209 WMD458741:WMD458745 WMD524277:WMD524281 WMD589813:WMD589817 WMD655349:WMD655353 WMD720885:WMD720889 WMD786421:WMD786425 WMD851957:WMD851961 WMD917493:WMD917497 WMD983029:WMD983033 WVU5:WVU9 WVU65525:WVU65529 WVU131061:WVU131065 WVU196597:WVU196601 WVU262133:WVU262137 WVU327669:WVU327673 WVU393205:WVU393209 WVU458741:WVU458745 WVU524277:WVU524281 WVU589813:WVU589817 WVU655349:WVU655353 WVU720885:WVU720889 WVU786421:WVU786425 WVU851957:WVU851961 WVU917493:WVU917497 WVU983029:WVU983033 WVZ5:WVZ9 WVZ65525:WVZ65529 WVZ131061:WVZ131065 WVZ196597:WVZ196601 WVZ262133:WVZ262137 WVZ327669:WVZ327673 WVZ393205:WVZ393209 WVZ458741:WVZ458745 WVZ524277:WVZ524281 WVZ589813:WVZ589817 WVZ655349:WVZ655353 WVZ720885:WVZ720889 WVZ786421:WVZ786425 WVZ851957:WVZ851961 WVZ917493:WVZ917497 WVZ983029:WVZ983033"/>
  </dataValidations>
  <pageMargins left="0.69930555555555596" right="0.69930555555555596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topLeftCell="B1" workbookViewId="0">
      <selection activeCell="I5" sqref="I5"/>
    </sheetView>
  </sheetViews>
  <sheetFormatPr defaultColWidth="9" defaultRowHeight="16.5"/>
  <cols>
    <col min="1" max="1" width="9" style="144" hidden="1" customWidth="1"/>
    <col min="2" max="2" width="14.125" style="236" customWidth="1"/>
    <col min="3" max="3" width="12.875" style="144" customWidth="1"/>
    <col min="4" max="4" width="21.375" style="144" customWidth="1"/>
    <col min="5" max="5" width="6.75" style="144" customWidth="1"/>
    <col min="6" max="6" width="5.625" style="144" customWidth="1"/>
    <col min="7" max="7" width="7.875" style="144" customWidth="1"/>
    <col min="8" max="8" width="21" style="144" customWidth="1"/>
    <col min="9" max="9" width="26.125" style="144" customWidth="1"/>
    <col min="10" max="10" width="22.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8.5" style="144" customWidth="1"/>
    <col min="259" max="259" width="18.25" style="144" customWidth="1"/>
    <col min="260" max="260" width="67" style="144" customWidth="1"/>
    <col min="261" max="261" width="6.75" style="144" customWidth="1"/>
    <col min="262" max="262" width="5.625" style="144" customWidth="1"/>
    <col min="263" max="263" width="7.875" style="144" customWidth="1"/>
    <col min="264" max="264" width="44.875" style="144" customWidth="1"/>
    <col min="265" max="265" width="66.375" style="144" customWidth="1"/>
    <col min="266" max="266" width="114.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8.5" style="144" customWidth="1"/>
    <col min="515" max="515" width="18.25" style="144" customWidth="1"/>
    <col min="516" max="516" width="67" style="144" customWidth="1"/>
    <col min="517" max="517" width="6.75" style="144" customWidth="1"/>
    <col min="518" max="518" width="5.625" style="144" customWidth="1"/>
    <col min="519" max="519" width="7.875" style="144" customWidth="1"/>
    <col min="520" max="520" width="44.875" style="144" customWidth="1"/>
    <col min="521" max="521" width="66.375" style="144" customWidth="1"/>
    <col min="522" max="522" width="114.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8.5" style="144" customWidth="1"/>
    <col min="771" max="771" width="18.25" style="144" customWidth="1"/>
    <col min="772" max="772" width="67" style="144" customWidth="1"/>
    <col min="773" max="773" width="6.75" style="144" customWidth="1"/>
    <col min="774" max="774" width="5.625" style="144" customWidth="1"/>
    <col min="775" max="775" width="7.875" style="144" customWidth="1"/>
    <col min="776" max="776" width="44.875" style="144" customWidth="1"/>
    <col min="777" max="777" width="66.375" style="144" customWidth="1"/>
    <col min="778" max="778" width="114.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8.5" style="144" customWidth="1"/>
    <col min="1027" max="1027" width="18.25" style="144" customWidth="1"/>
    <col min="1028" max="1028" width="67" style="144" customWidth="1"/>
    <col min="1029" max="1029" width="6.75" style="144" customWidth="1"/>
    <col min="1030" max="1030" width="5.625" style="144" customWidth="1"/>
    <col min="1031" max="1031" width="7.875" style="144" customWidth="1"/>
    <col min="1032" max="1032" width="44.875" style="144" customWidth="1"/>
    <col min="1033" max="1033" width="66.375" style="144" customWidth="1"/>
    <col min="1034" max="1034" width="114.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8.5" style="144" customWidth="1"/>
    <col min="1283" max="1283" width="18.25" style="144" customWidth="1"/>
    <col min="1284" max="1284" width="67" style="144" customWidth="1"/>
    <col min="1285" max="1285" width="6.75" style="144" customWidth="1"/>
    <col min="1286" max="1286" width="5.625" style="144" customWidth="1"/>
    <col min="1287" max="1287" width="7.875" style="144" customWidth="1"/>
    <col min="1288" max="1288" width="44.875" style="144" customWidth="1"/>
    <col min="1289" max="1289" width="66.375" style="144" customWidth="1"/>
    <col min="1290" max="1290" width="114.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8.5" style="144" customWidth="1"/>
    <col min="1539" max="1539" width="18.25" style="144" customWidth="1"/>
    <col min="1540" max="1540" width="67" style="144" customWidth="1"/>
    <col min="1541" max="1541" width="6.75" style="144" customWidth="1"/>
    <col min="1542" max="1542" width="5.625" style="144" customWidth="1"/>
    <col min="1543" max="1543" width="7.875" style="144" customWidth="1"/>
    <col min="1544" max="1544" width="44.875" style="144" customWidth="1"/>
    <col min="1545" max="1545" width="66.375" style="144" customWidth="1"/>
    <col min="1546" max="1546" width="114.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8.5" style="144" customWidth="1"/>
    <col min="1795" max="1795" width="18.25" style="144" customWidth="1"/>
    <col min="1796" max="1796" width="67" style="144" customWidth="1"/>
    <col min="1797" max="1797" width="6.75" style="144" customWidth="1"/>
    <col min="1798" max="1798" width="5.625" style="144" customWidth="1"/>
    <col min="1799" max="1799" width="7.875" style="144" customWidth="1"/>
    <col min="1800" max="1800" width="44.875" style="144" customWidth="1"/>
    <col min="1801" max="1801" width="66.375" style="144" customWidth="1"/>
    <col min="1802" max="1802" width="114.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8.5" style="144" customWidth="1"/>
    <col min="2051" max="2051" width="18.25" style="144" customWidth="1"/>
    <col min="2052" max="2052" width="67" style="144" customWidth="1"/>
    <col min="2053" max="2053" width="6.75" style="144" customWidth="1"/>
    <col min="2054" max="2054" width="5.625" style="144" customWidth="1"/>
    <col min="2055" max="2055" width="7.875" style="144" customWidth="1"/>
    <col min="2056" max="2056" width="44.875" style="144" customWidth="1"/>
    <col min="2057" max="2057" width="66.375" style="144" customWidth="1"/>
    <col min="2058" max="2058" width="114.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8.5" style="144" customWidth="1"/>
    <col min="2307" max="2307" width="18.25" style="144" customWidth="1"/>
    <col min="2308" max="2308" width="67" style="144" customWidth="1"/>
    <col min="2309" max="2309" width="6.75" style="144" customWidth="1"/>
    <col min="2310" max="2310" width="5.625" style="144" customWidth="1"/>
    <col min="2311" max="2311" width="7.875" style="144" customWidth="1"/>
    <col min="2312" max="2312" width="44.875" style="144" customWidth="1"/>
    <col min="2313" max="2313" width="66.375" style="144" customWidth="1"/>
    <col min="2314" max="2314" width="114.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8.5" style="144" customWidth="1"/>
    <col min="2563" max="2563" width="18.25" style="144" customWidth="1"/>
    <col min="2564" max="2564" width="67" style="144" customWidth="1"/>
    <col min="2565" max="2565" width="6.75" style="144" customWidth="1"/>
    <col min="2566" max="2566" width="5.625" style="144" customWidth="1"/>
    <col min="2567" max="2567" width="7.875" style="144" customWidth="1"/>
    <col min="2568" max="2568" width="44.875" style="144" customWidth="1"/>
    <col min="2569" max="2569" width="66.375" style="144" customWidth="1"/>
    <col min="2570" max="2570" width="114.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8.5" style="144" customWidth="1"/>
    <col min="2819" max="2819" width="18.25" style="144" customWidth="1"/>
    <col min="2820" max="2820" width="67" style="144" customWidth="1"/>
    <col min="2821" max="2821" width="6.75" style="144" customWidth="1"/>
    <col min="2822" max="2822" width="5.625" style="144" customWidth="1"/>
    <col min="2823" max="2823" width="7.875" style="144" customWidth="1"/>
    <col min="2824" max="2824" width="44.875" style="144" customWidth="1"/>
    <col min="2825" max="2825" width="66.375" style="144" customWidth="1"/>
    <col min="2826" max="2826" width="114.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8.5" style="144" customWidth="1"/>
    <col min="3075" max="3075" width="18.25" style="144" customWidth="1"/>
    <col min="3076" max="3076" width="67" style="144" customWidth="1"/>
    <col min="3077" max="3077" width="6.75" style="144" customWidth="1"/>
    <col min="3078" max="3078" width="5.625" style="144" customWidth="1"/>
    <col min="3079" max="3079" width="7.875" style="144" customWidth="1"/>
    <col min="3080" max="3080" width="44.875" style="144" customWidth="1"/>
    <col min="3081" max="3081" width="66.375" style="144" customWidth="1"/>
    <col min="3082" max="3082" width="114.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8.5" style="144" customWidth="1"/>
    <col min="3331" max="3331" width="18.25" style="144" customWidth="1"/>
    <col min="3332" max="3332" width="67" style="144" customWidth="1"/>
    <col min="3333" max="3333" width="6.75" style="144" customWidth="1"/>
    <col min="3334" max="3334" width="5.625" style="144" customWidth="1"/>
    <col min="3335" max="3335" width="7.875" style="144" customWidth="1"/>
    <col min="3336" max="3336" width="44.875" style="144" customWidth="1"/>
    <col min="3337" max="3337" width="66.375" style="144" customWidth="1"/>
    <col min="3338" max="3338" width="114.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8.5" style="144" customWidth="1"/>
    <col min="3587" max="3587" width="18.25" style="144" customWidth="1"/>
    <col min="3588" max="3588" width="67" style="144" customWidth="1"/>
    <col min="3589" max="3589" width="6.75" style="144" customWidth="1"/>
    <col min="3590" max="3590" width="5.625" style="144" customWidth="1"/>
    <col min="3591" max="3591" width="7.875" style="144" customWidth="1"/>
    <col min="3592" max="3592" width="44.875" style="144" customWidth="1"/>
    <col min="3593" max="3593" width="66.375" style="144" customWidth="1"/>
    <col min="3594" max="3594" width="114.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8.5" style="144" customWidth="1"/>
    <col min="3843" max="3843" width="18.25" style="144" customWidth="1"/>
    <col min="3844" max="3844" width="67" style="144" customWidth="1"/>
    <col min="3845" max="3845" width="6.75" style="144" customWidth="1"/>
    <col min="3846" max="3846" width="5.625" style="144" customWidth="1"/>
    <col min="3847" max="3847" width="7.875" style="144" customWidth="1"/>
    <col min="3848" max="3848" width="44.875" style="144" customWidth="1"/>
    <col min="3849" max="3849" width="66.375" style="144" customWidth="1"/>
    <col min="3850" max="3850" width="114.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8.5" style="144" customWidth="1"/>
    <col min="4099" max="4099" width="18.25" style="144" customWidth="1"/>
    <col min="4100" max="4100" width="67" style="144" customWidth="1"/>
    <col min="4101" max="4101" width="6.75" style="144" customWidth="1"/>
    <col min="4102" max="4102" width="5.625" style="144" customWidth="1"/>
    <col min="4103" max="4103" width="7.875" style="144" customWidth="1"/>
    <col min="4104" max="4104" width="44.875" style="144" customWidth="1"/>
    <col min="4105" max="4105" width="66.375" style="144" customWidth="1"/>
    <col min="4106" max="4106" width="114.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8.5" style="144" customWidth="1"/>
    <col min="4355" max="4355" width="18.25" style="144" customWidth="1"/>
    <col min="4356" max="4356" width="67" style="144" customWidth="1"/>
    <col min="4357" max="4357" width="6.75" style="144" customWidth="1"/>
    <col min="4358" max="4358" width="5.625" style="144" customWidth="1"/>
    <col min="4359" max="4359" width="7.875" style="144" customWidth="1"/>
    <col min="4360" max="4360" width="44.875" style="144" customWidth="1"/>
    <col min="4361" max="4361" width="66.375" style="144" customWidth="1"/>
    <col min="4362" max="4362" width="114.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8.5" style="144" customWidth="1"/>
    <col min="4611" max="4611" width="18.25" style="144" customWidth="1"/>
    <col min="4612" max="4612" width="67" style="144" customWidth="1"/>
    <col min="4613" max="4613" width="6.75" style="144" customWidth="1"/>
    <col min="4614" max="4614" width="5.625" style="144" customWidth="1"/>
    <col min="4615" max="4615" width="7.875" style="144" customWidth="1"/>
    <col min="4616" max="4616" width="44.875" style="144" customWidth="1"/>
    <col min="4617" max="4617" width="66.375" style="144" customWidth="1"/>
    <col min="4618" max="4618" width="114.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8.5" style="144" customWidth="1"/>
    <col min="4867" max="4867" width="18.25" style="144" customWidth="1"/>
    <col min="4868" max="4868" width="67" style="144" customWidth="1"/>
    <col min="4869" max="4869" width="6.75" style="144" customWidth="1"/>
    <col min="4870" max="4870" width="5.625" style="144" customWidth="1"/>
    <col min="4871" max="4871" width="7.875" style="144" customWidth="1"/>
    <col min="4872" max="4872" width="44.875" style="144" customWidth="1"/>
    <col min="4873" max="4873" width="66.375" style="144" customWidth="1"/>
    <col min="4874" max="4874" width="114.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8.5" style="144" customWidth="1"/>
    <col min="5123" max="5123" width="18.25" style="144" customWidth="1"/>
    <col min="5124" max="5124" width="67" style="144" customWidth="1"/>
    <col min="5125" max="5125" width="6.75" style="144" customWidth="1"/>
    <col min="5126" max="5126" width="5.625" style="144" customWidth="1"/>
    <col min="5127" max="5127" width="7.875" style="144" customWidth="1"/>
    <col min="5128" max="5128" width="44.875" style="144" customWidth="1"/>
    <col min="5129" max="5129" width="66.375" style="144" customWidth="1"/>
    <col min="5130" max="5130" width="114.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8.5" style="144" customWidth="1"/>
    <col min="5379" max="5379" width="18.25" style="144" customWidth="1"/>
    <col min="5380" max="5380" width="67" style="144" customWidth="1"/>
    <col min="5381" max="5381" width="6.75" style="144" customWidth="1"/>
    <col min="5382" max="5382" width="5.625" style="144" customWidth="1"/>
    <col min="5383" max="5383" width="7.875" style="144" customWidth="1"/>
    <col min="5384" max="5384" width="44.875" style="144" customWidth="1"/>
    <col min="5385" max="5385" width="66.375" style="144" customWidth="1"/>
    <col min="5386" max="5386" width="114.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8.5" style="144" customWidth="1"/>
    <col min="5635" max="5635" width="18.25" style="144" customWidth="1"/>
    <col min="5636" max="5636" width="67" style="144" customWidth="1"/>
    <col min="5637" max="5637" width="6.75" style="144" customWidth="1"/>
    <col min="5638" max="5638" width="5.625" style="144" customWidth="1"/>
    <col min="5639" max="5639" width="7.875" style="144" customWidth="1"/>
    <col min="5640" max="5640" width="44.875" style="144" customWidth="1"/>
    <col min="5641" max="5641" width="66.375" style="144" customWidth="1"/>
    <col min="5642" max="5642" width="114.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8.5" style="144" customWidth="1"/>
    <col min="5891" max="5891" width="18.25" style="144" customWidth="1"/>
    <col min="5892" max="5892" width="67" style="144" customWidth="1"/>
    <col min="5893" max="5893" width="6.75" style="144" customWidth="1"/>
    <col min="5894" max="5894" width="5.625" style="144" customWidth="1"/>
    <col min="5895" max="5895" width="7.875" style="144" customWidth="1"/>
    <col min="5896" max="5896" width="44.875" style="144" customWidth="1"/>
    <col min="5897" max="5897" width="66.375" style="144" customWidth="1"/>
    <col min="5898" max="5898" width="114.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8.5" style="144" customWidth="1"/>
    <col min="6147" max="6147" width="18.25" style="144" customWidth="1"/>
    <col min="6148" max="6148" width="67" style="144" customWidth="1"/>
    <col min="6149" max="6149" width="6.75" style="144" customWidth="1"/>
    <col min="6150" max="6150" width="5.625" style="144" customWidth="1"/>
    <col min="6151" max="6151" width="7.875" style="144" customWidth="1"/>
    <col min="6152" max="6152" width="44.875" style="144" customWidth="1"/>
    <col min="6153" max="6153" width="66.375" style="144" customWidth="1"/>
    <col min="6154" max="6154" width="114.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8.5" style="144" customWidth="1"/>
    <col min="6403" max="6403" width="18.25" style="144" customWidth="1"/>
    <col min="6404" max="6404" width="67" style="144" customWidth="1"/>
    <col min="6405" max="6405" width="6.75" style="144" customWidth="1"/>
    <col min="6406" max="6406" width="5.625" style="144" customWidth="1"/>
    <col min="6407" max="6407" width="7.875" style="144" customWidth="1"/>
    <col min="6408" max="6408" width="44.875" style="144" customWidth="1"/>
    <col min="6409" max="6409" width="66.375" style="144" customWidth="1"/>
    <col min="6410" max="6410" width="114.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8.5" style="144" customWidth="1"/>
    <col min="6659" max="6659" width="18.25" style="144" customWidth="1"/>
    <col min="6660" max="6660" width="67" style="144" customWidth="1"/>
    <col min="6661" max="6661" width="6.75" style="144" customWidth="1"/>
    <col min="6662" max="6662" width="5.625" style="144" customWidth="1"/>
    <col min="6663" max="6663" width="7.875" style="144" customWidth="1"/>
    <col min="6664" max="6664" width="44.875" style="144" customWidth="1"/>
    <col min="6665" max="6665" width="66.375" style="144" customWidth="1"/>
    <col min="6666" max="6666" width="114.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8.5" style="144" customWidth="1"/>
    <col min="6915" max="6915" width="18.25" style="144" customWidth="1"/>
    <col min="6916" max="6916" width="67" style="144" customWidth="1"/>
    <col min="6917" max="6917" width="6.75" style="144" customWidth="1"/>
    <col min="6918" max="6918" width="5.625" style="144" customWidth="1"/>
    <col min="6919" max="6919" width="7.875" style="144" customWidth="1"/>
    <col min="6920" max="6920" width="44.875" style="144" customWidth="1"/>
    <col min="6921" max="6921" width="66.375" style="144" customWidth="1"/>
    <col min="6922" max="6922" width="114.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8.5" style="144" customWidth="1"/>
    <col min="7171" max="7171" width="18.25" style="144" customWidth="1"/>
    <col min="7172" max="7172" width="67" style="144" customWidth="1"/>
    <col min="7173" max="7173" width="6.75" style="144" customWidth="1"/>
    <col min="7174" max="7174" width="5.625" style="144" customWidth="1"/>
    <col min="7175" max="7175" width="7.875" style="144" customWidth="1"/>
    <col min="7176" max="7176" width="44.875" style="144" customWidth="1"/>
    <col min="7177" max="7177" width="66.375" style="144" customWidth="1"/>
    <col min="7178" max="7178" width="114.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8.5" style="144" customWidth="1"/>
    <col min="7427" max="7427" width="18.25" style="144" customWidth="1"/>
    <col min="7428" max="7428" width="67" style="144" customWidth="1"/>
    <col min="7429" max="7429" width="6.75" style="144" customWidth="1"/>
    <col min="7430" max="7430" width="5.625" style="144" customWidth="1"/>
    <col min="7431" max="7431" width="7.875" style="144" customWidth="1"/>
    <col min="7432" max="7432" width="44.875" style="144" customWidth="1"/>
    <col min="7433" max="7433" width="66.375" style="144" customWidth="1"/>
    <col min="7434" max="7434" width="114.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8.5" style="144" customWidth="1"/>
    <col min="7683" max="7683" width="18.25" style="144" customWidth="1"/>
    <col min="7684" max="7684" width="67" style="144" customWidth="1"/>
    <col min="7685" max="7685" width="6.75" style="144" customWidth="1"/>
    <col min="7686" max="7686" width="5.625" style="144" customWidth="1"/>
    <col min="7687" max="7687" width="7.875" style="144" customWidth="1"/>
    <col min="7688" max="7688" width="44.875" style="144" customWidth="1"/>
    <col min="7689" max="7689" width="66.375" style="144" customWidth="1"/>
    <col min="7690" max="7690" width="114.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8.5" style="144" customWidth="1"/>
    <col min="7939" max="7939" width="18.25" style="144" customWidth="1"/>
    <col min="7940" max="7940" width="67" style="144" customWidth="1"/>
    <col min="7941" max="7941" width="6.75" style="144" customWidth="1"/>
    <col min="7942" max="7942" width="5.625" style="144" customWidth="1"/>
    <col min="7943" max="7943" width="7.875" style="144" customWidth="1"/>
    <col min="7944" max="7944" width="44.875" style="144" customWidth="1"/>
    <col min="7945" max="7945" width="66.375" style="144" customWidth="1"/>
    <col min="7946" max="7946" width="114.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8.5" style="144" customWidth="1"/>
    <col min="8195" max="8195" width="18.25" style="144" customWidth="1"/>
    <col min="8196" max="8196" width="67" style="144" customWidth="1"/>
    <col min="8197" max="8197" width="6.75" style="144" customWidth="1"/>
    <col min="8198" max="8198" width="5.625" style="144" customWidth="1"/>
    <col min="8199" max="8199" width="7.875" style="144" customWidth="1"/>
    <col min="8200" max="8200" width="44.875" style="144" customWidth="1"/>
    <col min="8201" max="8201" width="66.375" style="144" customWidth="1"/>
    <col min="8202" max="8202" width="114.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8.5" style="144" customWidth="1"/>
    <col min="8451" max="8451" width="18.25" style="144" customWidth="1"/>
    <col min="8452" max="8452" width="67" style="144" customWidth="1"/>
    <col min="8453" max="8453" width="6.75" style="144" customWidth="1"/>
    <col min="8454" max="8454" width="5.625" style="144" customWidth="1"/>
    <col min="8455" max="8455" width="7.875" style="144" customWidth="1"/>
    <col min="8456" max="8456" width="44.875" style="144" customWidth="1"/>
    <col min="8457" max="8457" width="66.375" style="144" customWidth="1"/>
    <col min="8458" max="8458" width="114.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8.5" style="144" customWidth="1"/>
    <col min="8707" max="8707" width="18.25" style="144" customWidth="1"/>
    <col min="8708" max="8708" width="67" style="144" customWidth="1"/>
    <col min="8709" max="8709" width="6.75" style="144" customWidth="1"/>
    <col min="8710" max="8710" width="5.625" style="144" customWidth="1"/>
    <col min="8711" max="8711" width="7.875" style="144" customWidth="1"/>
    <col min="8712" max="8712" width="44.875" style="144" customWidth="1"/>
    <col min="8713" max="8713" width="66.375" style="144" customWidth="1"/>
    <col min="8714" max="8714" width="114.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8.5" style="144" customWidth="1"/>
    <col min="8963" max="8963" width="18.25" style="144" customWidth="1"/>
    <col min="8964" max="8964" width="67" style="144" customWidth="1"/>
    <col min="8965" max="8965" width="6.75" style="144" customWidth="1"/>
    <col min="8966" max="8966" width="5.625" style="144" customWidth="1"/>
    <col min="8967" max="8967" width="7.875" style="144" customWidth="1"/>
    <col min="8968" max="8968" width="44.875" style="144" customWidth="1"/>
    <col min="8969" max="8969" width="66.375" style="144" customWidth="1"/>
    <col min="8970" max="8970" width="114.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8.5" style="144" customWidth="1"/>
    <col min="9219" max="9219" width="18.25" style="144" customWidth="1"/>
    <col min="9220" max="9220" width="67" style="144" customWidth="1"/>
    <col min="9221" max="9221" width="6.75" style="144" customWidth="1"/>
    <col min="9222" max="9222" width="5.625" style="144" customWidth="1"/>
    <col min="9223" max="9223" width="7.875" style="144" customWidth="1"/>
    <col min="9224" max="9224" width="44.875" style="144" customWidth="1"/>
    <col min="9225" max="9225" width="66.375" style="144" customWidth="1"/>
    <col min="9226" max="9226" width="114.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8.5" style="144" customWidth="1"/>
    <col min="9475" max="9475" width="18.25" style="144" customWidth="1"/>
    <col min="9476" max="9476" width="67" style="144" customWidth="1"/>
    <col min="9477" max="9477" width="6.75" style="144" customWidth="1"/>
    <col min="9478" max="9478" width="5.625" style="144" customWidth="1"/>
    <col min="9479" max="9479" width="7.875" style="144" customWidth="1"/>
    <col min="9480" max="9480" width="44.875" style="144" customWidth="1"/>
    <col min="9481" max="9481" width="66.375" style="144" customWidth="1"/>
    <col min="9482" max="9482" width="114.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8.5" style="144" customWidth="1"/>
    <col min="9731" max="9731" width="18.25" style="144" customWidth="1"/>
    <col min="9732" max="9732" width="67" style="144" customWidth="1"/>
    <col min="9733" max="9733" width="6.75" style="144" customWidth="1"/>
    <col min="9734" max="9734" width="5.625" style="144" customWidth="1"/>
    <col min="9735" max="9735" width="7.875" style="144" customWidth="1"/>
    <col min="9736" max="9736" width="44.875" style="144" customWidth="1"/>
    <col min="9737" max="9737" width="66.375" style="144" customWidth="1"/>
    <col min="9738" max="9738" width="114.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8.5" style="144" customWidth="1"/>
    <col min="9987" max="9987" width="18.25" style="144" customWidth="1"/>
    <col min="9988" max="9988" width="67" style="144" customWidth="1"/>
    <col min="9989" max="9989" width="6.75" style="144" customWidth="1"/>
    <col min="9990" max="9990" width="5.625" style="144" customWidth="1"/>
    <col min="9991" max="9991" width="7.875" style="144" customWidth="1"/>
    <col min="9992" max="9992" width="44.875" style="144" customWidth="1"/>
    <col min="9993" max="9993" width="66.375" style="144" customWidth="1"/>
    <col min="9994" max="9994" width="114.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8.5" style="144" customWidth="1"/>
    <col min="10243" max="10243" width="18.25" style="144" customWidth="1"/>
    <col min="10244" max="10244" width="67" style="144" customWidth="1"/>
    <col min="10245" max="10245" width="6.75" style="144" customWidth="1"/>
    <col min="10246" max="10246" width="5.625" style="144" customWidth="1"/>
    <col min="10247" max="10247" width="7.875" style="144" customWidth="1"/>
    <col min="10248" max="10248" width="44.875" style="144" customWidth="1"/>
    <col min="10249" max="10249" width="66.375" style="144" customWidth="1"/>
    <col min="10250" max="10250" width="114.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8.5" style="144" customWidth="1"/>
    <col min="10499" max="10499" width="18.25" style="144" customWidth="1"/>
    <col min="10500" max="10500" width="67" style="144" customWidth="1"/>
    <col min="10501" max="10501" width="6.75" style="144" customWidth="1"/>
    <col min="10502" max="10502" width="5.625" style="144" customWidth="1"/>
    <col min="10503" max="10503" width="7.875" style="144" customWidth="1"/>
    <col min="10504" max="10504" width="44.875" style="144" customWidth="1"/>
    <col min="10505" max="10505" width="66.375" style="144" customWidth="1"/>
    <col min="10506" max="10506" width="114.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8.5" style="144" customWidth="1"/>
    <col min="10755" max="10755" width="18.25" style="144" customWidth="1"/>
    <col min="10756" max="10756" width="67" style="144" customWidth="1"/>
    <col min="10757" max="10757" width="6.75" style="144" customWidth="1"/>
    <col min="10758" max="10758" width="5.625" style="144" customWidth="1"/>
    <col min="10759" max="10759" width="7.875" style="144" customWidth="1"/>
    <col min="10760" max="10760" width="44.875" style="144" customWidth="1"/>
    <col min="10761" max="10761" width="66.375" style="144" customWidth="1"/>
    <col min="10762" max="10762" width="114.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8.5" style="144" customWidth="1"/>
    <col min="11011" max="11011" width="18.25" style="144" customWidth="1"/>
    <col min="11012" max="11012" width="67" style="144" customWidth="1"/>
    <col min="11013" max="11013" width="6.75" style="144" customWidth="1"/>
    <col min="11014" max="11014" width="5.625" style="144" customWidth="1"/>
    <col min="11015" max="11015" width="7.875" style="144" customWidth="1"/>
    <col min="11016" max="11016" width="44.875" style="144" customWidth="1"/>
    <col min="11017" max="11017" width="66.375" style="144" customWidth="1"/>
    <col min="11018" max="11018" width="114.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8.5" style="144" customWidth="1"/>
    <col min="11267" max="11267" width="18.25" style="144" customWidth="1"/>
    <col min="11268" max="11268" width="67" style="144" customWidth="1"/>
    <col min="11269" max="11269" width="6.75" style="144" customWidth="1"/>
    <col min="11270" max="11270" width="5.625" style="144" customWidth="1"/>
    <col min="11271" max="11271" width="7.875" style="144" customWidth="1"/>
    <col min="11272" max="11272" width="44.875" style="144" customWidth="1"/>
    <col min="11273" max="11273" width="66.375" style="144" customWidth="1"/>
    <col min="11274" max="11274" width="114.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8.5" style="144" customWidth="1"/>
    <col min="11523" max="11523" width="18.25" style="144" customWidth="1"/>
    <col min="11524" max="11524" width="67" style="144" customWidth="1"/>
    <col min="11525" max="11525" width="6.75" style="144" customWidth="1"/>
    <col min="11526" max="11526" width="5.625" style="144" customWidth="1"/>
    <col min="11527" max="11527" width="7.875" style="144" customWidth="1"/>
    <col min="11528" max="11528" width="44.875" style="144" customWidth="1"/>
    <col min="11529" max="11529" width="66.375" style="144" customWidth="1"/>
    <col min="11530" max="11530" width="114.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8.5" style="144" customWidth="1"/>
    <col min="11779" max="11779" width="18.25" style="144" customWidth="1"/>
    <col min="11780" max="11780" width="67" style="144" customWidth="1"/>
    <col min="11781" max="11781" width="6.75" style="144" customWidth="1"/>
    <col min="11782" max="11782" width="5.625" style="144" customWidth="1"/>
    <col min="11783" max="11783" width="7.875" style="144" customWidth="1"/>
    <col min="11784" max="11784" width="44.875" style="144" customWidth="1"/>
    <col min="11785" max="11785" width="66.375" style="144" customWidth="1"/>
    <col min="11786" max="11786" width="114.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8.5" style="144" customWidth="1"/>
    <col min="12035" max="12035" width="18.25" style="144" customWidth="1"/>
    <col min="12036" max="12036" width="67" style="144" customWidth="1"/>
    <col min="12037" max="12037" width="6.75" style="144" customWidth="1"/>
    <col min="12038" max="12038" width="5.625" style="144" customWidth="1"/>
    <col min="12039" max="12039" width="7.875" style="144" customWidth="1"/>
    <col min="12040" max="12040" width="44.875" style="144" customWidth="1"/>
    <col min="12041" max="12041" width="66.375" style="144" customWidth="1"/>
    <col min="12042" max="12042" width="114.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8.5" style="144" customWidth="1"/>
    <col min="12291" max="12291" width="18.25" style="144" customWidth="1"/>
    <col min="12292" max="12292" width="67" style="144" customWidth="1"/>
    <col min="12293" max="12293" width="6.75" style="144" customWidth="1"/>
    <col min="12294" max="12294" width="5.625" style="144" customWidth="1"/>
    <col min="12295" max="12295" width="7.875" style="144" customWidth="1"/>
    <col min="12296" max="12296" width="44.875" style="144" customWidth="1"/>
    <col min="12297" max="12297" width="66.375" style="144" customWidth="1"/>
    <col min="12298" max="12298" width="114.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8.5" style="144" customWidth="1"/>
    <col min="12547" max="12547" width="18.25" style="144" customWidth="1"/>
    <col min="12548" max="12548" width="67" style="144" customWidth="1"/>
    <col min="12549" max="12549" width="6.75" style="144" customWidth="1"/>
    <col min="12550" max="12550" width="5.625" style="144" customWidth="1"/>
    <col min="12551" max="12551" width="7.875" style="144" customWidth="1"/>
    <col min="12552" max="12552" width="44.875" style="144" customWidth="1"/>
    <col min="12553" max="12553" width="66.375" style="144" customWidth="1"/>
    <col min="12554" max="12554" width="114.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8.5" style="144" customWidth="1"/>
    <col min="12803" max="12803" width="18.25" style="144" customWidth="1"/>
    <col min="12804" max="12804" width="67" style="144" customWidth="1"/>
    <col min="12805" max="12805" width="6.75" style="144" customWidth="1"/>
    <col min="12806" max="12806" width="5.625" style="144" customWidth="1"/>
    <col min="12807" max="12807" width="7.875" style="144" customWidth="1"/>
    <col min="12808" max="12808" width="44.875" style="144" customWidth="1"/>
    <col min="12809" max="12809" width="66.375" style="144" customWidth="1"/>
    <col min="12810" max="12810" width="114.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8.5" style="144" customWidth="1"/>
    <col min="13059" max="13059" width="18.25" style="144" customWidth="1"/>
    <col min="13060" max="13060" width="67" style="144" customWidth="1"/>
    <col min="13061" max="13061" width="6.75" style="144" customWidth="1"/>
    <col min="13062" max="13062" width="5.625" style="144" customWidth="1"/>
    <col min="13063" max="13063" width="7.875" style="144" customWidth="1"/>
    <col min="13064" max="13064" width="44.875" style="144" customWidth="1"/>
    <col min="13065" max="13065" width="66.375" style="144" customWidth="1"/>
    <col min="13066" max="13066" width="114.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8.5" style="144" customWidth="1"/>
    <col min="13315" max="13315" width="18.25" style="144" customWidth="1"/>
    <col min="13316" max="13316" width="67" style="144" customWidth="1"/>
    <col min="13317" max="13317" width="6.75" style="144" customWidth="1"/>
    <col min="13318" max="13318" width="5.625" style="144" customWidth="1"/>
    <col min="13319" max="13319" width="7.875" style="144" customWidth="1"/>
    <col min="13320" max="13320" width="44.875" style="144" customWidth="1"/>
    <col min="13321" max="13321" width="66.375" style="144" customWidth="1"/>
    <col min="13322" max="13322" width="114.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8.5" style="144" customWidth="1"/>
    <col min="13571" max="13571" width="18.25" style="144" customWidth="1"/>
    <col min="13572" max="13572" width="67" style="144" customWidth="1"/>
    <col min="13573" max="13573" width="6.75" style="144" customWidth="1"/>
    <col min="13574" max="13574" width="5.625" style="144" customWidth="1"/>
    <col min="13575" max="13575" width="7.875" style="144" customWidth="1"/>
    <col min="13576" max="13576" width="44.875" style="144" customWidth="1"/>
    <col min="13577" max="13577" width="66.375" style="144" customWidth="1"/>
    <col min="13578" max="13578" width="114.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8.5" style="144" customWidth="1"/>
    <col min="13827" max="13827" width="18.25" style="144" customWidth="1"/>
    <col min="13828" max="13828" width="67" style="144" customWidth="1"/>
    <col min="13829" max="13829" width="6.75" style="144" customWidth="1"/>
    <col min="13830" max="13830" width="5.625" style="144" customWidth="1"/>
    <col min="13831" max="13831" width="7.875" style="144" customWidth="1"/>
    <col min="13832" max="13832" width="44.875" style="144" customWidth="1"/>
    <col min="13833" max="13833" width="66.375" style="144" customWidth="1"/>
    <col min="13834" max="13834" width="114.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8.5" style="144" customWidth="1"/>
    <col min="14083" max="14083" width="18.25" style="144" customWidth="1"/>
    <col min="14084" max="14084" width="67" style="144" customWidth="1"/>
    <col min="14085" max="14085" width="6.75" style="144" customWidth="1"/>
    <col min="14086" max="14086" width="5.625" style="144" customWidth="1"/>
    <col min="14087" max="14087" width="7.875" style="144" customWidth="1"/>
    <col min="14088" max="14088" width="44.875" style="144" customWidth="1"/>
    <col min="14089" max="14089" width="66.375" style="144" customWidth="1"/>
    <col min="14090" max="14090" width="114.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8.5" style="144" customWidth="1"/>
    <col min="14339" max="14339" width="18.25" style="144" customWidth="1"/>
    <col min="14340" max="14340" width="67" style="144" customWidth="1"/>
    <col min="14341" max="14341" width="6.75" style="144" customWidth="1"/>
    <col min="14342" max="14342" width="5.625" style="144" customWidth="1"/>
    <col min="14343" max="14343" width="7.875" style="144" customWidth="1"/>
    <col min="14344" max="14344" width="44.875" style="144" customWidth="1"/>
    <col min="14345" max="14345" width="66.375" style="144" customWidth="1"/>
    <col min="14346" max="14346" width="114.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8.5" style="144" customWidth="1"/>
    <col min="14595" max="14595" width="18.25" style="144" customWidth="1"/>
    <col min="14596" max="14596" width="67" style="144" customWidth="1"/>
    <col min="14597" max="14597" width="6.75" style="144" customWidth="1"/>
    <col min="14598" max="14598" width="5.625" style="144" customWidth="1"/>
    <col min="14599" max="14599" width="7.875" style="144" customWidth="1"/>
    <col min="14600" max="14600" width="44.875" style="144" customWidth="1"/>
    <col min="14601" max="14601" width="66.375" style="144" customWidth="1"/>
    <col min="14602" max="14602" width="114.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8.5" style="144" customWidth="1"/>
    <col min="14851" max="14851" width="18.25" style="144" customWidth="1"/>
    <col min="14852" max="14852" width="67" style="144" customWidth="1"/>
    <col min="14853" max="14853" width="6.75" style="144" customWidth="1"/>
    <col min="14854" max="14854" width="5.625" style="144" customWidth="1"/>
    <col min="14855" max="14855" width="7.875" style="144" customWidth="1"/>
    <col min="14856" max="14856" width="44.875" style="144" customWidth="1"/>
    <col min="14857" max="14857" width="66.375" style="144" customWidth="1"/>
    <col min="14858" max="14858" width="114.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8.5" style="144" customWidth="1"/>
    <col min="15107" max="15107" width="18.25" style="144" customWidth="1"/>
    <col min="15108" max="15108" width="67" style="144" customWidth="1"/>
    <col min="15109" max="15109" width="6.75" style="144" customWidth="1"/>
    <col min="15110" max="15110" width="5.625" style="144" customWidth="1"/>
    <col min="15111" max="15111" width="7.875" style="144" customWidth="1"/>
    <col min="15112" max="15112" width="44.875" style="144" customWidth="1"/>
    <col min="15113" max="15113" width="66.375" style="144" customWidth="1"/>
    <col min="15114" max="15114" width="114.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8.5" style="144" customWidth="1"/>
    <col min="15363" max="15363" width="18.25" style="144" customWidth="1"/>
    <col min="15364" max="15364" width="67" style="144" customWidth="1"/>
    <col min="15365" max="15365" width="6.75" style="144" customWidth="1"/>
    <col min="15366" max="15366" width="5.625" style="144" customWidth="1"/>
    <col min="15367" max="15367" width="7.875" style="144" customWidth="1"/>
    <col min="15368" max="15368" width="44.875" style="144" customWidth="1"/>
    <col min="15369" max="15369" width="66.375" style="144" customWidth="1"/>
    <col min="15370" max="15370" width="114.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8.5" style="144" customWidth="1"/>
    <col min="15619" max="15619" width="18.25" style="144" customWidth="1"/>
    <col min="15620" max="15620" width="67" style="144" customWidth="1"/>
    <col min="15621" max="15621" width="6.75" style="144" customWidth="1"/>
    <col min="15622" max="15622" width="5.625" style="144" customWidth="1"/>
    <col min="15623" max="15623" width="7.875" style="144" customWidth="1"/>
    <col min="15624" max="15624" width="44.875" style="144" customWidth="1"/>
    <col min="15625" max="15625" width="66.375" style="144" customWidth="1"/>
    <col min="15626" max="15626" width="114.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8.5" style="144" customWidth="1"/>
    <col min="15875" max="15875" width="18.25" style="144" customWidth="1"/>
    <col min="15876" max="15876" width="67" style="144" customWidth="1"/>
    <col min="15877" max="15877" width="6.75" style="144" customWidth="1"/>
    <col min="15878" max="15878" width="5.625" style="144" customWidth="1"/>
    <col min="15879" max="15879" width="7.875" style="144" customWidth="1"/>
    <col min="15880" max="15880" width="44.875" style="144" customWidth="1"/>
    <col min="15881" max="15881" width="66.375" style="144" customWidth="1"/>
    <col min="15882" max="15882" width="114.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8.5" style="144" customWidth="1"/>
    <col min="16131" max="16131" width="18.25" style="144" customWidth="1"/>
    <col min="16132" max="16132" width="67" style="144" customWidth="1"/>
    <col min="16133" max="16133" width="6.75" style="144" customWidth="1"/>
    <col min="16134" max="16134" width="5.625" style="144" customWidth="1"/>
    <col min="16135" max="16135" width="7.875" style="144" customWidth="1"/>
    <col min="16136" max="16136" width="44.875" style="144" customWidth="1"/>
    <col min="16137" max="16137" width="66.375" style="144" customWidth="1"/>
    <col min="16138" max="16138" width="114.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209</v>
      </c>
      <c r="L2" s="359"/>
      <c r="M2" s="359"/>
      <c r="N2" s="360"/>
      <c r="O2" s="361"/>
      <c r="P2" s="353" t="s">
        <v>210</v>
      </c>
      <c r="Q2" s="359"/>
      <c r="R2" s="359"/>
      <c r="S2" s="360"/>
      <c r="T2" s="361"/>
    </row>
    <row r="3" spans="2:20" ht="17.25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23">
        <f>COUNTIF(K10:K$135,"通过")</f>
        <v>22</v>
      </c>
      <c r="N4" s="152" t="s">
        <v>119</v>
      </c>
      <c r="O4" s="153">
        <f>(M5+M6)/M4</f>
        <v>1</v>
      </c>
      <c r="P4" s="353" t="s">
        <v>118</v>
      </c>
      <c r="Q4" s="354"/>
      <c r="R4" s="13">
        <f>COUNTA($B$11:$B$135)</f>
        <v>2</v>
      </c>
      <c r="S4" s="152" t="s">
        <v>119</v>
      </c>
      <c r="T4" s="153">
        <f>(R5+R6)/R4</f>
        <v>11</v>
      </c>
    </row>
    <row r="5" spans="2:20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COUNTIF(K11:K$135,"通过")</f>
        <v>22</v>
      </c>
      <c r="N5" s="152" t="s">
        <v>119</v>
      </c>
      <c r="O5" s="153">
        <f>M5/M4</f>
        <v>1</v>
      </c>
      <c r="P5" s="353" t="s">
        <v>121</v>
      </c>
      <c r="Q5" s="354"/>
      <c r="R5" s="23">
        <f>COUNTIF(P11:P$135,"通过")</f>
        <v>22</v>
      </c>
      <c r="S5" s="152" t="s">
        <v>119</v>
      </c>
      <c r="T5" s="153">
        <f>R5/R4</f>
        <v>11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COUNTIF(K11:K$134,"不通过")</f>
        <v>0</v>
      </c>
      <c r="N6" s="152" t="s">
        <v>119</v>
      </c>
      <c r="O6" s="153">
        <f>M6/M4</f>
        <v>0</v>
      </c>
      <c r="P6" s="353" t="s">
        <v>123</v>
      </c>
      <c r="Q6" s="354"/>
      <c r="R6" s="23">
        <f>COUNTIF(P11:P$134,"失败")</f>
        <v>0</v>
      </c>
      <c r="S6" s="152" t="s">
        <v>119</v>
      </c>
      <c r="T6" s="153">
        <f>R6/R4</f>
        <v>0</v>
      </c>
    </row>
    <row r="7" spans="2:20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COUNTIF(K11:K$134,"阻碍")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COUNTIF(P11:P$134,"阻塞")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COUNTIF(K11:K$134,"无效")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COUNTIF(P11:P$134,"无效")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COUNTIF(K11:K$134,"未执行")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COUNTIF(P11:P$134,"未执行")</f>
        <v>0</v>
      </c>
      <c r="S9" s="152" t="s">
        <v>119</v>
      </c>
      <c r="T9" s="153">
        <f>R9/R4</f>
        <v>0</v>
      </c>
    </row>
    <row r="10" spans="2:20" ht="33">
      <c r="B10" s="11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154" t="s">
        <v>136</v>
      </c>
      <c r="K10" s="148" t="s">
        <v>137</v>
      </c>
      <c r="L10" s="148" t="s">
        <v>12</v>
      </c>
      <c r="M10" s="148" t="s">
        <v>138</v>
      </c>
      <c r="N10" s="148" t="s">
        <v>139</v>
      </c>
      <c r="O10" s="148" t="s">
        <v>140</v>
      </c>
      <c r="P10" s="148" t="s">
        <v>141</v>
      </c>
      <c r="Q10" s="148" t="s">
        <v>12</v>
      </c>
      <c r="R10" s="148" t="s">
        <v>138</v>
      </c>
      <c r="S10" s="148" t="s">
        <v>139</v>
      </c>
      <c r="T10" s="148" t="s">
        <v>140</v>
      </c>
    </row>
    <row r="11" spans="2:20">
      <c r="B11" s="350" t="s">
        <v>48</v>
      </c>
      <c r="C11" s="13" t="s">
        <v>211</v>
      </c>
      <c r="D11" s="362" t="s">
        <v>212</v>
      </c>
      <c r="E11" s="13" t="s">
        <v>145</v>
      </c>
      <c r="F11" s="13" t="s">
        <v>146</v>
      </c>
      <c r="G11" s="13" t="s">
        <v>147</v>
      </c>
      <c r="H11" s="362" t="s">
        <v>213</v>
      </c>
      <c r="I11" s="25" t="s">
        <v>214</v>
      </c>
      <c r="J11" s="25" t="s">
        <v>215</v>
      </c>
      <c r="K11" s="26" t="s">
        <v>6</v>
      </c>
      <c r="L11" s="13"/>
      <c r="M11" s="13" t="s">
        <v>39</v>
      </c>
      <c r="N11" s="13"/>
      <c r="O11" s="155">
        <v>42541</v>
      </c>
      <c r="P11" s="26" t="s">
        <v>6</v>
      </c>
      <c r="Q11" s="13"/>
      <c r="R11" s="13"/>
      <c r="S11" s="13"/>
      <c r="T11" s="13"/>
    </row>
    <row r="12" spans="2:20">
      <c r="B12" s="351"/>
      <c r="C12" s="13" t="s">
        <v>216</v>
      </c>
      <c r="D12" s="363"/>
      <c r="E12" s="13" t="s">
        <v>145</v>
      </c>
      <c r="F12" s="13" t="s">
        <v>146</v>
      </c>
      <c r="G12" s="13" t="s">
        <v>147</v>
      </c>
      <c r="H12" s="363"/>
      <c r="I12" s="25" t="s">
        <v>217</v>
      </c>
      <c r="J12" s="25" t="s">
        <v>215</v>
      </c>
      <c r="K12" s="26" t="s">
        <v>6</v>
      </c>
      <c r="L12" s="13"/>
      <c r="M12" s="13" t="s">
        <v>39</v>
      </c>
      <c r="N12" s="13"/>
      <c r="O12" s="155">
        <v>42541</v>
      </c>
      <c r="P12" s="26" t="s">
        <v>6</v>
      </c>
      <c r="Q12" s="13"/>
      <c r="R12" s="13"/>
      <c r="S12" s="13"/>
      <c r="T12" s="13"/>
    </row>
    <row r="13" spans="2:20">
      <c r="B13" s="351"/>
      <c r="C13" s="13" t="s">
        <v>218</v>
      </c>
      <c r="D13" s="363"/>
      <c r="E13" s="13" t="s">
        <v>145</v>
      </c>
      <c r="F13" s="13" t="s">
        <v>146</v>
      </c>
      <c r="G13" s="13" t="s">
        <v>147</v>
      </c>
      <c r="H13" s="363"/>
      <c r="I13" s="25" t="s">
        <v>219</v>
      </c>
      <c r="J13" s="25" t="s">
        <v>215</v>
      </c>
      <c r="K13" s="26" t="s">
        <v>6</v>
      </c>
      <c r="L13" s="13"/>
      <c r="M13" s="13" t="s">
        <v>39</v>
      </c>
      <c r="N13" s="13"/>
      <c r="O13" s="155">
        <v>42541</v>
      </c>
      <c r="P13" s="26" t="s">
        <v>6</v>
      </c>
      <c r="Q13" s="13"/>
      <c r="R13" s="13"/>
      <c r="S13" s="13"/>
      <c r="T13" s="13"/>
    </row>
    <row r="14" spans="2:20">
      <c r="B14" s="351"/>
      <c r="C14" s="13" t="s">
        <v>220</v>
      </c>
      <c r="D14" s="363"/>
      <c r="E14" s="13" t="s">
        <v>145</v>
      </c>
      <c r="F14" s="13" t="s">
        <v>146</v>
      </c>
      <c r="G14" s="13" t="s">
        <v>147</v>
      </c>
      <c r="H14" s="363"/>
      <c r="I14" s="25" t="s">
        <v>221</v>
      </c>
      <c r="J14" s="25" t="s">
        <v>215</v>
      </c>
      <c r="K14" s="26" t="s">
        <v>6</v>
      </c>
      <c r="L14" s="13"/>
      <c r="M14" s="13" t="s">
        <v>39</v>
      </c>
      <c r="N14" s="13"/>
      <c r="O14" s="155">
        <v>42541</v>
      </c>
      <c r="P14" s="26" t="s">
        <v>6</v>
      </c>
      <c r="Q14" s="13"/>
      <c r="R14" s="13"/>
      <c r="S14" s="13"/>
      <c r="T14" s="13"/>
    </row>
    <row r="15" spans="2:20">
      <c r="B15" s="351"/>
      <c r="C15" s="13" t="s">
        <v>222</v>
      </c>
      <c r="D15" s="363"/>
      <c r="E15" s="13" t="s">
        <v>145</v>
      </c>
      <c r="F15" s="13" t="s">
        <v>146</v>
      </c>
      <c r="G15" s="13" t="s">
        <v>147</v>
      </c>
      <c r="H15" s="363"/>
      <c r="I15" s="25" t="s">
        <v>223</v>
      </c>
      <c r="J15" s="25" t="s">
        <v>215</v>
      </c>
      <c r="K15" s="26" t="s">
        <v>6</v>
      </c>
      <c r="L15" s="13"/>
      <c r="M15" s="13" t="s">
        <v>39</v>
      </c>
      <c r="N15" s="13"/>
      <c r="O15" s="155">
        <v>42541</v>
      </c>
      <c r="P15" s="26" t="s">
        <v>6</v>
      </c>
      <c r="Q15" s="13"/>
      <c r="R15" s="13"/>
      <c r="S15" s="13"/>
      <c r="T15" s="13"/>
    </row>
    <row r="16" spans="2:20">
      <c r="B16" s="351"/>
      <c r="C16" s="13" t="s">
        <v>224</v>
      </c>
      <c r="D16" s="363"/>
      <c r="E16" s="13" t="s">
        <v>145</v>
      </c>
      <c r="F16" s="13" t="s">
        <v>146</v>
      </c>
      <c r="G16" s="13" t="s">
        <v>147</v>
      </c>
      <c r="H16" s="363"/>
      <c r="I16" s="25" t="s">
        <v>225</v>
      </c>
      <c r="J16" s="25" t="s">
        <v>215</v>
      </c>
      <c r="K16" s="26" t="s">
        <v>6</v>
      </c>
      <c r="L16" s="13"/>
      <c r="M16" s="13" t="s">
        <v>39</v>
      </c>
      <c r="N16" s="13"/>
      <c r="O16" s="155">
        <v>42541</v>
      </c>
      <c r="P16" s="26" t="s">
        <v>6</v>
      </c>
      <c r="Q16" s="13"/>
      <c r="R16" s="13"/>
      <c r="S16" s="13"/>
      <c r="T16" s="13"/>
    </row>
    <row r="17" spans="2:20" ht="27">
      <c r="B17" s="351"/>
      <c r="C17" s="13" t="s">
        <v>226</v>
      </c>
      <c r="D17" s="363"/>
      <c r="E17" s="13" t="s">
        <v>145</v>
      </c>
      <c r="F17" s="13" t="s">
        <v>146</v>
      </c>
      <c r="G17" s="13" t="s">
        <v>147</v>
      </c>
      <c r="H17" s="363"/>
      <c r="I17" s="25" t="s">
        <v>227</v>
      </c>
      <c r="J17" s="25" t="s">
        <v>228</v>
      </c>
      <c r="K17" s="26" t="s">
        <v>6</v>
      </c>
      <c r="L17" s="13"/>
      <c r="M17" s="13" t="s">
        <v>39</v>
      </c>
      <c r="N17" s="13"/>
      <c r="O17" s="155">
        <v>42541</v>
      </c>
      <c r="P17" s="26" t="s">
        <v>6</v>
      </c>
      <c r="Q17" s="13"/>
      <c r="R17" s="13"/>
      <c r="S17" s="13"/>
      <c r="T17" s="13"/>
    </row>
    <row r="18" spans="2:20" ht="27">
      <c r="B18" s="351"/>
      <c r="C18" s="13" t="s">
        <v>229</v>
      </c>
      <c r="D18" s="363"/>
      <c r="E18" s="13" t="s">
        <v>145</v>
      </c>
      <c r="F18" s="13" t="s">
        <v>146</v>
      </c>
      <c r="G18" s="13" t="s">
        <v>147</v>
      </c>
      <c r="H18" s="363"/>
      <c r="I18" s="25" t="s">
        <v>230</v>
      </c>
      <c r="J18" s="25" t="s">
        <v>231</v>
      </c>
      <c r="K18" s="26" t="s">
        <v>6</v>
      </c>
      <c r="L18" s="13"/>
      <c r="M18" s="13" t="s">
        <v>39</v>
      </c>
      <c r="N18" s="13"/>
      <c r="O18" s="155">
        <v>42541</v>
      </c>
      <c r="P18" s="26" t="s">
        <v>6</v>
      </c>
      <c r="Q18" s="13"/>
      <c r="R18" s="13"/>
      <c r="S18" s="13"/>
      <c r="T18" s="13"/>
    </row>
    <row r="19" spans="2:20" ht="40.5">
      <c r="B19" s="351"/>
      <c r="C19" s="13" t="s">
        <v>232</v>
      </c>
      <c r="D19" s="363"/>
      <c r="E19" s="13" t="s">
        <v>190</v>
      </c>
      <c r="F19" s="13" t="s">
        <v>146</v>
      </c>
      <c r="G19" s="13" t="s">
        <v>147</v>
      </c>
      <c r="H19" s="363"/>
      <c r="I19" s="25" t="s">
        <v>233</v>
      </c>
      <c r="J19" s="25" t="s">
        <v>234</v>
      </c>
      <c r="K19" s="26" t="s">
        <v>6</v>
      </c>
      <c r="L19" s="13"/>
      <c r="M19" s="13" t="s">
        <v>39</v>
      </c>
      <c r="N19" s="13"/>
      <c r="O19" s="155">
        <v>42541</v>
      </c>
      <c r="P19" s="26" t="s">
        <v>6</v>
      </c>
      <c r="Q19" s="13"/>
      <c r="R19" s="13"/>
      <c r="S19" s="13"/>
      <c r="T19" s="13"/>
    </row>
    <row r="20" spans="2:20" ht="33">
      <c r="B20" s="351"/>
      <c r="C20" s="13" t="s">
        <v>235</v>
      </c>
      <c r="D20" s="363"/>
      <c r="E20" s="13" t="s">
        <v>190</v>
      </c>
      <c r="F20" s="13" t="s">
        <v>146</v>
      </c>
      <c r="G20" s="13" t="s">
        <v>147</v>
      </c>
      <c r="H20" s="363"/>
      <c r="I20" s="157" t="s">
        <v>236</v>
      </c>
      <c r="J20" s="13" t="s">
        <v>237</v>
      </c>
      <c r="K20" s="26" t="s">
        <v>6</v>
      </c>
      <c r="L20" s="13"/>
      <c r="M20" s="13" t="s">
        <v>39</v>
      </c>
      <c r="N20" s="13"/>
      <c r="O20" s="155">
        <v>42541</v>
      </c>
      <c r="P20" s="26" t="s">
        <v>6</v>
      </c>
      <c r="Q20" s="13"/>
      <c r="R20" s="13"/>
      <c r="S20" s="13"/>
      <c r="T20" s="13"/>
    </row>
    <row r="21" spans="2:20" ht="33">
      <c r="B21" s="351"/>
      <c r="C21" s="13" t="s">
        <v>238</v>
      </c>
      <c r="D21" s="363"/>
      <c r="E21" s="13" t="s">
        <v>145</v>
      </c>
      <c r="F21" s="13" t="s">
        <v>146</v>
      </c>
      <c r="G21" s="13" t="s">
        <v>147</v>
      </c>
      <c r="H21" s="363"/>
      <c r="I21" s="13" t="s">
        <v>239</v>
      </c>
      <c r="J21" s="13" t="s">
        <v>240</v>
      </c>
      <c r="K21" s="26" t="s">
        <v>6</v>
      </c>
      <c r="L21" s="13"/>
      <c r="M21" s="13" t="s">
        <v>39</v>
      </c>
      <c r="N21" s="13"/>
      <c r="O21" s="155">
        <v>42541</v>
      </c>
      <c r="P21" s="26" t="s">
        <v>6</v>
      </c>
      <c r="Q21" s="13"/>
      <c r="R21" s="13"/>
      <c r="S21" s="13"/>
      <c r="T21" s="13"/>
    </row>
    <row r="22" spans="2:20">
      <c r="B22" s="351"/>
      <c r="C22" s="13" t="s">
        <v>241</v>
      </c>
      <c r="D22" s="363"/>
      <c r="E22" s="13" t="s">
        <v>145</v>
      </c>
      <c r="F22" s="13" t="s">
        <v>146</v>
      </c>
      <c r="G22" s="13" t="s">
        <v>147</v>
      </c>
      <c r="H22" s="363"/>
      <c r="I22" s="13" t="s">
        <v>242</v>
      </c>
      <c r="J22" s="13" t="s">
        <v>215</v>
      </c>
      <c r="K22" s="26" t="s">
        <v>6</v>
      </c>
      <c r="L22" s="13"/>
      <c r="M22" s="13" t="s">
        <v>39</v>
      </c>
      <c r="N22" s="13"/>
      <c r="O22" s="155">
        <v>42541</v>
      </c>
      <c r="P22" s="26" t="s">
        <v>6</v>
      </c>
      <c r="Q22" s="13"/>
      <c r="R22" s="13"/>
      <c r="S22" s="13"/>
      <c r="T22" s="13"/>
    </row>
    <row r="23" spans="2:20" ht="33">
      <c r="B23" s="351"/>
      <c r="C23" s="13" t="s">
        <v>243</v>
      </c>
      <c r="D23" s="363"/>
      <c r="E23" s="13" t="s">
        <v>145</v>
      </c>
      <c r="F23" s="13" t="s">
        <v>146</v>
      </c>
      <c r="G23" s="13" t="s">
        <v>147</v>
      </c>
      <c r="H23" s="363"/>
      <c r="I23" s="13" t="s">
        <v>244</v>
      </c>
      <c r="J23" s="13" t="s">
        <v>245</v>
      </c>
      <c r="K23" s="26" t="s">
        <v>6</v>
      </c>
      <c r="L23" s="13"/>
      <c r="M23" s="13" t="s">
        <v>39</v>
      </c>
      <c r="N23" s="13"/>
      <c r="O23" s="155">
        <v>42541</v>
      </c>
      <c r="P23" s="26" t="s">
        <v>6</v>
      </c>
      <c r="Q23" s="13"/>
      <c r="R23" s="13"/>
      <c r="S23" s="13"/>
      <c r="T23" s="13"/>
    </row>
    <row r="24" spans="2:20">
      <c r="B24" s="351"/>
      <c r="C24" s="13" t="s">
        <v>246</v>
      </c>
      <c r="D24" s="363"/>
      <c r="E24" s="13" t="s">
        <v>145</v>
      </c>
      <c r="F24" s="13" t="s">
        <v>146</v>
      </c>
      <c r="G24" s="13" t="s">
        <v>147</v>
      </c>
      <c r="H24" s="363"/>
      <c r="I24" s="13" t="s">
        <v>247</v>
      </c>
      <c r="J24" s="13" t="s">
        <v>215</v>
      </c>
      <c r="K24" s="26" t="s">
        <v>6</v>
      </c>
      <c r="L24" s="13"/>
      <c r="M24" s="13" t="s">
        <v>39</v>
      </c>
      <c r="N24" s="13"/>
      <c r="O24" s="155">
        <v>42541</v>
      </c>
      <c r="P24" s="26" t="s">
        <v>6</v>
      </c>
      <c r="Q24" s="13"/>
      <c r="R24" s="13"/>
      <c r="S24" s="13"/>
      <c r="T24" s="13"/>
    </row>
    <row r="25" spans="2:20" ht="27">
      <c r="B25" s="351"/>
      <c r="C25" s="13" t="s">
        <v>248</v>
      </c>
      <c r="D25" s="363"/>
      <c r="E25" s="13" t="s">
        <v>145</v>
      </c>
      <c r="F25" s="13" t="s">
        <v>146</v>
      </c>
      <c r="G25" s="13" t="s">
        <v>147</v>
      </c>
      <c r="H25" s="363"/>
      <c r="I25" s="25" t="s">
        <v>249</v>
      </c>
      <c r="J25" s="25" t="s">
        <v>250</v>
      </c>
      <c r="K25" s="26" t="s">
        <v>6</v>
      </c>
      <c r="L25" s="13"/>
      <c r="M25" s="13" t="s">
        <v>39</v>
      </c>
      <c r="N25" s="13"/>
      <c r="O25" s="155">
        <v>42541</v>
      </c>
      <c r="P25" s="26" t="s">
        <v>6</v>
      </c>
      <c r="Q25" s="13"/>
      <c r="R25" s="13"/>
      <c r="S25" s="13"/>
      <c r="T25" s="13"/>
    </row>
    <row r="26" spans="2:20" ht="27">
      <c r="B26" s="351"/>
      <c r="C26" s="13" t="s">
        <v>251</v>
      </c>
      <c r="D26" s="363"/>
      <c r="E26" s="13" t="s">
        <v>145</v>
      </c>
      <c r="F26" s="13" t="s">
        <v>146</v>
      </c>
      <c r="G26" s="13" t="s">
        <v>147</v>
      </c>
      <c r="H26" s="363"/>
      <c r="I26" s="27" t="s">
        <v>252</v>
      </c>
      <c r="J26" s="27" t="s">
        <v>253</v>
      </c>
      <c r="K26" s="26" t="s">
        <v>6</v>
      </c>
      <c r="L26" s="13"/>
      <c r="M26" s="13" t="s">
        <v>39</v>
      </c>
      <c r="N26" s="13"/>
      <c r="O26" s="155">
        <v>42541</v>
      </c>
      <c r="P26" s="26" t="s">
        <v>6</v>
      </c>
      <c r="Q26" s="13"/>
      <c r="R26" s="13"/>
      <c r="S26" s="13"/>
      <c r="T26" s="13"/>
    </row>
    <row r="27" spans="2:20" ht="27">
      <c r="B27" s="351"/>
      <c r="C27" s="13" t="s">
        <v>254</v>
      </c>
      <c r="D27" s="363"/>
      <c r="E27" s="13" t="s">
        <v>145</v>
      </c>
      <c r="F27" s="13" t="s">
        <v>146</v>
      </c>
      <c r="G27" s="13" t="s">
        <v>147</v>
      </c>
      <c r="H27" s="363"/>
      <c r="I27" s="27" t="s">
        <v>255</v>
      </c>
      <c r="J27" s="27" t="s">
        <v>256</v>
      </c>
      <c r="K27" s="26" t="s">
        <v>6</v>
      </c>
      <c r="L27" s="13"/>
      <c r="M27" s="13" t="s">
        <v>39</v>
      </c>
      <c r="N27" s="13"/>
      <c r="O27" s="155">
        <v>42541</v>
      </c>
      <c r="P27" s="26" t="s">
        <v>6</v>
      </c>
      <c r="Q27" s="13"/>
      <c r="R27" s="13"/>
      <c r="S27" s="13"/>
      <c r="T27" s="13"/>
    </row>
    <row r="28" spans="2:20" ht="27">
      <c r="B28" s="351"/>
      <c r="C28" s="13" t="s">
        <v>257</v>
      </c>
      <c r="D28" s="363"/>
      <c r="E28" s="13" t="s">
        <v>145</v>
      </c>
      <c r="F28" s="13" t="s">
        <v>146</v>
      </c>
      <c r="G28" s="13" t="s">
        <v>147</v>
      </c>
      <c r="H28" s="363"/>
      <c r="I28" s="25" t="s">
        <v>258</v>
      </c>
      <c r="J28" s="25" t="s">
        <v>259</v>
      </c>
      <c r="K28" s="26" t="s">
        <v>6</v>
      </c>
      <c r="L28" s="13"/>
      <c r="M28" s="13" t="s">
        <v>39</v>
      </c>
      <c r="N28" s="13"/>
      <c r="O28" s="155">
        <v>42541</v>
      </c>
      <c r="P28" s="26" t="s">
        <v>6</v>
      </c>
      <c r="Q28" s="13"/>
      <c r="R28" s="13"/>
      <c r="S28" s="13"/>
      <c r="T28" s="13"/>
    </row>
    <row r="29" spans="2:20">
      <c r="B29" s="351"/>
      <c r="C29" s="13" t="s">
        <v>260</v>
      </c>
      <c r="D29" s="363"/>
      <c r="E29" s="13" t="s">
        <v>145</v>
      </c>
      <c r="F29" s="13" t="s">
        <v>146</v>
      </c>
      <c r="G29" s="13" t="s">
        <v>147</v>
      </c>
      <c r="H29" s="363"/>
      <c r="I29" s="25" t="s">
        <v>261</v>
      </c>
      <c r="J29" s="25" t="s">
        <v>262</v>
      </c>
      <c r="K29" s="26" t="s">
        <v>6</v>
      </c>
      <c r="L29" s="13"/>
      <c r="M29" s="13" t="s">
        <v>39</v>
      </c>
      <c r="N29" s="13"/>
      <c r="O29" s="155">
        <v>42541</v>
      </c>
      <c r="P29" s="26" t="s">
        <v>6</v>
      </c>
      <c r="Q29" s="13"/>
      <c r="R29" s="13"/>
      <c r="S29" s="13"/>
      <c r="T29" s="13"/>
    </row>
    <row r="30" spans="2:20">
      <c r="B30" s="59"/>
      <c r="C30" s="13" t="s">
        <v>263</v>
      </c>
      <c r="D30" s="32"/>
      <c r="E30" s="13" t="s">
        <v>145</v>
      </c>
      <c r="F30" s="13" t="s">
        <v>146</v>
      </c>
      <c r="G30" s="13" t="s">
        <v>157</v>
      </c>
      <c r="H30" s="32"/>
      <c r="I30" s="25" t="s">
        <v>264</v>
      </c>
      <c r="J30" s="25" t="s">
        <v>265</v>
      </c>
      <c r="K30" s="26" t="s">
        <v>6</v>
      </c>
      <c r="L30" s="61"/>
      <c r="M30" s="13" t="s">
        <v>39</v>
      </c>
      <c r="N30" s="13"/>
      <c r="O30" s="155">
        <v>42541</v>
      </c>
      <c r="P30" s="26" t="s">
        <v>6</v>
      </c>
      <c r="Q30" s="61"/>
      <c r="R30" s="61"/>
      <c r="S30" s="280"/>
      <c r="T30" s="280"/>
    </row>
    <row r="31" spans="2:20">
      <c r="B31" s="59"/>
      <c r="C31" s="13" t="s">
        <v>266</v>
      </c>
      <c r="D31" s="32"/>
      <c r="E31" s="13" t="s">
        <v>145</v>
      </c>
      <c r="F31" s="13" t="s">
        <v>178</v>
      </c>
      <c r="G31" s="13" t="s">
        <v>157</v>
      </c>
      <c r="H31" s="32"/>
      <c r="I31" s="25" t="s">
        <v>267</v>
      </c>
      <c r="J31" s="25" t="s">
        <v>265</v>
      </c>
      <c r="K31" s="26" t="s">
        <v>6</v>
      </c>
      <c r="L31" s="61"/>
      <c r="M31" s="13" t="s">
        <v>39</v>
      </c>
      <c r="N31" s="13"/>
      <c r="O31" s="155">
        <v>42541</v>
      </c>
      <c r="P31" s="26" t="s">
        <v>6</v>
      </c>
      <c r="Q31" s="61"/>
      <c r="R31" s="61"/>
      <c r="S31" s="280"/>
      <c r="T31" s="280"/>
    </row>
    <row r="32" spans="2:20" ht="192.75" customHeight="1">
      <c r="B32" s="15" t="s">
        <v>268</v>
      </c>
      <c r="C32" s="13" t="s">
        <v>269</v>
      </c>
      <c r="D32" s="61" t="s">
        <v>270</v>
      </c>
      <c r="E32" s="61" t="s">
        <v>145</v>
      </c>
      <c r="F32" s="61" t="s">
        <v>178</v>
      </c>
      <c r="G32" s="61" t="s">
        <v>157</v>
      </c>
      <c r="H32" s="288"/>
      <c r="I32" s="288" t="s">
        <v>271</v>
      </c>
      <c r="J32" s="291" t="s">
        <v>272</v>
      </c>
      <c r="K32" s="26" t="s">
        <v>6</v>
      </c>
      <c r="L32" s="61"/>
      <c r="M32" s="13" t="s">
        <v>39</v>
      </c>
      <c r="N32" s="13"/>
      <c r="O32" s="155">
        <v>42541</v>
      </c>
      <c r="P32" s="26" t="s">
        <v>6</v>
      </c>
      <c r="Q32" s="61"/>
      <c r="R32" s="61"/>
      <c r="S32" s="280"/>
      <c r="T32" s="292"/>
    </row>
  </sheetData>
  <mergeCells count="21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B11:B29"/>
    <mergeCell ref="D11:D29"/>
    <mergeCell ref="H11:H29"/>
    <mergeCell ref="K7:L7"/>
    <mergeCell ref="P7:Q7"/>
    <mergeCell ref="K8:L8"/>
    <mergeCell ref="P8:Q8"/>
    <mergeCell ref="K9:L9"/>
    <mergeCell ref="P9:Q9"/>
  </mergeCells>
  <phoneticPr fontId="31" type="noConversion"/>
  <dataValidations count="6">
    <dataValidation type="list" allowBlank="1" showInputMessage="1" showErrorMessage="1" sqref="E11:E32 E65506:E65550 E131042:E131086 E196578:E196622 E262114:E262158 E327650:E327694 E393186:E393230 E458722:E458766 E524258:E524302 E589794:E589838 E655330:E655374 E720866:E720910 E786402:E786446 E851938:E851982 E917474:E917518 E983010:E983054 JA11:JA32 JA65506:JA65550 JA131042:JA131086 JA196578:JA196622 JA262114:JA262158 JA327650:JA327694 JA393186:JA393230 JA458722:JA458766 JA524258:JA524302 JA589794:JA589838 JA655330:JA655374 JA720866:JA720910 JA786402:JA786446 JA851938:JA851982 JA917474:JA917518 JA983010:JA983054 SW11:SW32 SW65506:SW65550 SW131042:SW131086 SW196578:SW196622 SW262114:SW262158 SW327650:SW327694 SW393186:SW393230 SW458722:SW458766 SW524258:SW524302 SW589794:SW589838 SW655330:SW655374 SW720866:SW720910 SW786402:SW786446 SW851938:SW851982 SW917474:SW917518 SW983010:SW983054 ACS11:ACS32 ACS65506:ACS65550 ACS131042:ACS131086 ACS196578:ACS196622 ACS262114:ACS262158 ACS327650:ACS327694 ACS393186:ACS393230 ACS458722:ACS458766 ACS524258:ACS524302 ACS589794:ACS589838 ACS655330:ACS655374 ACS720866:ACS720910 ACS786402:ACS786446 ACS851938:ACS851982 ACS917474:ACS917518 ACS983010:ACS983054 AMO11:AMO32 AMO65506:AMO65550 AMO131042:AMO131086 AMO196578:AMO196622 AMO262114:AMO262158 AMO327650:AMO327694 AMO393186:AMO393230 AMO458722:AMO458766 AMO524258:AMO524302 AMO589794:AMO589838 AMO655330:AMO655374 AMO720866:AMO720910 AMO786402:AMO786446 AMO851938:AMO851982 AMO917474:AMO917518 AMO983010:AMO983054 AWK11:AWK32 AWK65506:AWK65550 AWK131042:AWK131086 AWK196578:AWK196622 AWK262114:AWK262158 AWK327650:AWK327694 AWK393186:AWK393230 AWK458722:AWK458766 AWK524258:AWK524302 AWK589794:AWK589838 AWK655330:AWK655374 AWK720866:AWK720910 AWK786402:AWK786446 AWK851938:AWK851982 AWK917474:AWK917518 AWK983010:AWK983054 BGG11:BGG32 BGG65506:BGG65550 BGG131042:BGG131086 BGG196578:BGG196622 BGG262114:BGG262158 BGG327650:BGG327694 BGG393186:BGG393230 BGG458722:BGG458766 BGG524258:BGG524302 BGG589794:BGG589838 BGG655330:BGG655374 BGG720866:BGG720910 BGG786402:BGG786446 BGG851938:BGG851982 BGG917474:BGG917518 BGG983010:BGG983054 BQC11:BQC32 BQC65506:BQC65550 BQC131042:BQC131086 BQC196578:BQC196622 BQC262114:BQC262158 BQC327650:BQC327694 BQC393186:BQC393230 BQC458722:BQC458766 BQC524258:BQC524302 BQC589794:BQC589838 BQC655330:BQC655374 BQC720866:BQC720910 BQC786402:BQC786446 BQC851938:BQC851982 BQC917474:BQC917518 BQC983010:BQC983054 BZY11:BZY32 BZY65506:BZY65550 BZY131042:BZY131086 BZY196578:BZY196622 BZY262114:BZY262158 BZY327650:BZY327694 BZY393186:BZY393230 BZY458722:BZY458766 BZY524258:BZY524302 BZY589794:BZY589838 BZY655330:BZY655374 BZY720866:BZY720910 BZY786402:BZY786446 BZY851938:BZY851982 BZY917474:BZY917518 BZY983010:BZY983054 CJU11:CJU32 CJU65506:CJU65550 CJU131042:CJU131086 CJU196578:CJU196622 CJU262114:CJU262158 CJU327650:CJU327694 CJU393186:CJU393230 CJU458722:CJU458766 CJU524258:CJU524302 CJU589794:CJU589838 CJU655330:CJU655374 CJU720866:CJU720910 CJU786402:CJU786446 CJU851938:CJU851982 CJU917474:CJU917518 CJU983010:CJU983054 CTQ11:CTQ32 CTQ65506:CTQ65550 CTQ131042:CTQ131086 CTQ196578:CTQ196622 CTQ262114:CTQ262158 CTQ327650:CTQ327694 CTQ393186:CTQ393230 CTQ458722:CTQ458766 CTQ524258:CTQ524302 CTQ589794:CTQ589838 CTQ655330:CTQ655374 CTQ720866:CTQ720910 CTQ786402:CTQ786446 CTQ851938:CTQ851982 CTQ917474:CTQ917518 CTQ983010:CTQ983054 DDM11:DDM32 DDM65506:DDM65550 DDM131042:DDM131086 DDM196578:DDM196622 DDM262114:DDM262158 DDM327650:DDM327694 DDM393186:DDM393230 DDM458722:DDM458766 DDM524258:DDM524302 DDM589794:DDM589838 DDM655330:DDM655374 DDM720866:DDM720910 DDM786402:DDM786446 DDM851938:DDM851982 DDM917474:DDM917518 DDM983010:DDM983054 DNI11:DNI32 DNI65506:DNI65550 DNI131042:DNI131086 DNI196578:DNI196622 DNI262114:DNI262158 DNI327650:DNI327694 DNI393186:DNI393230 DNI458722:DNI458766 DNI524258:DNI524302 DNI589794:DNI589838 DNI655330:DNI655374 DNI720866:DNI720910 DNI786402:DNI786446 DNI851938:DNI851982 DNI917474:DNI917518 DNI983010:DNI983054 DXE11:DXE32 DXE65506:DXE65550 DXE131042:DXE131086 DXE196578:DXE196622 DXE262114:DXE262158 DXE327650:DXE327694 DXE393186:DXE393230 DXE458722:DXE458766 DXE524258:DXE524302 DXE589794:DXE589838 DXE655330:DXE655374 DXE720866:DXE720910 DXE786402:DXE786446 DXE851938:DXE851982 DXE917474:DXE917518 DXE983010:DXE983054 EHA11:EHA32 EHA65506:EHA65550 EHA131042:EHA131086 EHA196578:EHA196622 EHA262114:EHA262158 EHA327650:EHA327694 EHA393186:EHA393230 EHA458722:EHA458766 EHA524258:EHA524302 EHA589794:EHA589838 EHA655330:EHA655374 EHA720866:EHA720910 EHA786402:EHA786446 EHA851938:EHA851982 EHA917474:EHA917518 EHA983010:EHA983054 EQW11:EQW32 EQW65506:EQW65550 EQW131042:EQW131086 EQW196578:EQW196622 EQW262114:EQW262158 EQW327650:EQW327694 EQW393186:EQW393230 EQW458722:EQW458766 EQW524258:EQW524302 EQW589794:EQW589838 EQW655330:EQW655374 EQW720866:EQW720910 EQW786402:EQW786446 EQW851938:EQW851982 EQW917474:EQW917518 EQW983010:EQW983054 FAS11:FAS32 FAS65506:FAS65550 FAS131042:FAS131086 FAS196578:FAS196622 FAS262114:FAS262158 FAS327650:FAS327694 FAS393186:FAS393230 FAS458722:FAS458766 FAS524258:FAS524302 FAS589794:FAS589838 FAS655330:FAS655374 FAS720866:FAS720910 FAS786402:FAS786446 FAS851938:FAS851982 FAS917474:FAS917518 FAS983010:FAS983054 FKO11:FKO32 FKO65506:FKO65550 FKO131042:FKO131086 FKO196578:FKO196622 FKO262114:FKO262158 FKO327650:FKO327694 FKO393186:FKO393230 FKO458722:FKO458766 FKO524258:FKO524302 FKO589794:FKO589838 FKO655330:FKO655374 FKO720866:FKO720910 FKO786402:FKO786446 FKO851938:FKO851982 FKO917474:FKO917518 FKO983010:FKO983054 FUK11:FUK32 FUK65506:FUK65550 FUK131042:FUK131086 FUK196578:FUK196622 FUK262114:FUK262158 FUK327650:FUK327694 FUK393186:FUK393230 FUK458722:FUK458766 FUK524258:FUK524302 FUK589794:FUK589838 FUK655330:FUK655374 FUK720866:FUK720910 FUK786402:FUK786446 FUK851938:FUK851982 FUK917474:FUK917518 FUK983010:FUK983054 GEG11:GEG32 GEG65506:GEG65550 GEG131042:GEG131086 GEG196578:GEG196622 GEG262114:GEG262158 GEG327650:GEG327694 GEG393186:GEG393230 GEG458722:GEG458766 GEG524258:GEG524302 GEG589794:GEG589838 GEG655330:GEG655374 GEG720866:GEG720910 GEG786402:GEG786446 GEG851938:GEG851982 GEG917474:GEG917518 GEG983010:GEG983054 GOC11:GOC32 GOC65506:GOC65550 GOC131042:GOC131086 GOC196578:GOC196622 GOC262114:GOC262158 GOC327650:GOC327694 GOC393186:GOC393230 GOC458722:GOC458766 GOC524258:GOC524302 GOC589794:GOC589838 GOC655330:GOC655374 GOC720866:GOC720910 GOC786402:GOC786446 GOC851938:GOC851982 GOC917474:GOC917518 GOC983010:GOC983054 GXY11:GXY32 GXY65506:GXY65550 GXY131042:GXY131086 GXY196578:GXY196622 GXY262114:GXY262158 GXY327650:GXY327694 GXY393186:GXY393230 GXY458722:GXY458766 GXY524258:GXY524302 GXY589794:GXY589838 GXY655330:GXY655374 GXY720866:GXY720910 GXY786402:GXY786446 GXY851938:GXY851982 GXY917474:GXY917518 GXY983010:GXY983054 HHU11:HHU32 HHU65506:HHU65550 HHU131042:HHU131086 HHU196578:HHU196622 HHU262114:HHU262158 HHU327650:HHU327694 HHU393186:HHU393230 HHU458722:HHU458766 HHU524258:HHU524302 HHU589794:HHU589838 HHU655330:HHU655374 HHU720866:HHU720910 HHU786402:HHU786446 HHU851938:HHU851982 HHU917474:HHU917518 HHU983010:HHU983054 HRQ11:HRQ32 HRQ65506:HRQ65550 HRQ131042:HRQ131086 HRQ196578:HRQ196622 HRQ262114:HRQ262158 HRQ327650:HRQ327694 HRQ393186:HRQ393230 HRQ458722:HRQ458766 HRQ524258:HRQ524302 HRQ589794:HRQ589838 HRQ655330:HRQ655374 HRQ720866:HRQ720910 HRQ786402:HRQ786446 HRQ851938:HRQ851982 HRQ917474:HRQ917518 HRQ983010:HRQ983054 IBM11:IBM32 IBM65506:IBM65550 IBM131042:IBM131086 IBM196578:IBM196622 IBM262114:IBM262158 IBM327650:IBM327694 IBM393186:IBM393230 IBM458722:IBM458766 IBM524258:IBM524302 IBM589794:IBM589838 IBM655330:IBM655374 IBM720866:IBM720910 IBM786402:IBM786446 IBM851938:IBM851982 IBM917474:IBM917518 IBM983010:IBM983054 ILI11:ILI32 ILI65506:ILI65550 ILI131042:ILI131086 ILI196578:ILI196622 ILI262114:ILI262158 ILI327650:ILI327694 ILI393186:ILI393230 ILI458722:ILI458766 ILI524258:ILI524302 ILI589794:ILI589838 ILI655330:ILI655374 ILI720866:ILI720910 ILI786402:ILI786446 ILI851938:ILI851982 ILI917474:ILI917518 ILI983010:ILI983054 IVE11:IVE32 IVE65506:IVE65550 IVE131042:IVE131086 IVE196578:IVE196622 IVE262114:IVE262158 IVE327650:IVE327694 IVE393186:IVE393230 IVE458722:IVE458766 IVE524258:IVE524302 IVE589794:IVE589838 IVE655330:IVE655374 IVE720866:IVE720910 IVE786402:IVE786446 IVE851938:IVE851982 IVE917474:IVE917518 IVE983010:IVE983054 JFA11:JFA32 JFA65506:JFA65550 JFA131042:JFA131086 JFA196578:JFA196622 JFA262114:JFA262158 JFA327650:JFA327694 JFA393186:JFA393230 JFA458722:JFA458766 JFA524258:JFA524302 JFA589794:JFA589838 JFA655330:JFA655374 JFA720866:JFA720910 JFA786402:JFA786446 JFA851938:JFA851982 JFA917474:JFA917518 JFA983010:JFA983054 JOW11:JOW32 JOW65506:JOW65550 JOW131042:JOW131086 JOW196578:JOW196622 JOW262114:JOW262158 JOW327650:JOW327694 JOW393186:JOW393230 JOW458722:JOW458766 JOW524258:JOW524302 JOW589794:JOW589838 JOW655330:JOW655374 JOW720866:JOW720910 JOW786402:JOW786446 JOW851938:JOW851982 JOW917474:JOW917518 JOW983010:JOW983054 JYS11:JYS32 JYS65506:JYS65550 JYS131042:JYS131086 JYS196578:JYS196622 JYS262114:JYS262158 JYS327650:JYS327694 JYS393186:JYS393230 JYS458722:JYS458766 JYS524258:JYS524302 JYS589794:JYS589838 JYS655330:JYS655374 JYS720866:JYS720910 JYS786402:JYS786446 JYS851938:JYS851982 JYS917474:JYS917518 JYS983010:JYS983054 KIO11:KIO32 KIO65506:KIO65550 KIO131042:KIO131086 KIO196578:KIO196622 KIO262114:KIO262158 KIO327650:KIO327694 KIO393186:KIO393230 KIO458722:KIO458766 KIO524258:KIO524302 KIO589794:KIO589838 KIO655330:KIO655374 KIO720866:KIO720910 KIO786402:KIO786446 KIO851938:KIO851982 KIO917474:KIO917518 KIO983010:KIO983054 KSK11:KSK32 KSK65506:KSK65550 KSK131042:KSK131086 KSK196578:KSK196622 KSK262114:KSK262158 KSK327650:KSK327694 KSK393186:KSK393230 KSK458722:KSK458766 KSK524258:KSK524302 KSK589794:KSK589838 KSK655330:KSK655374 KSK720866:KSK720910 KSK786402:KSK786446 KSK851938:KSK851982 KSK917474:KSK917518 KSK983010:KSK983054 LCG11:LCG32 LCG65506:LCG65550 LCG131042:LCG131086 LCG196578:LCG196622 LCG262114:LCG262158 LCG327650:LCG327694 LCG393186:LCG393230 LCG458722:LCG458766 LCG524258:LCG524302 LCG589794:LCG589838 LCG655330:LCG655374 LCG720866:LCG720910 LCG786402:LCG786446 LCG851938:LCG851982 LCG917474:LCG917518 LCG983010:LCG983054 LMC11:LMC32 LMC65506:LMC65550 LMC131042:LMC131086 LMC196578:LMC196622 LMC262114:LMC262158 LMC327650:LMC327694 LMC393186:LMC393230 LMC458722:LMC458766 LMC524258:LMC524302 LMC589794:LMC589838 LMC655330:LMC655374 LMC720866:LMC720910 LMC786402:LMC786446 LMC851938:LMC851982 LMC917474:LMC917518 LMC983010:LMC983054 LVY11:LVY32 LVY65506:LVY65550 LVY131042:LVY131086 LVY196578:LVY196622 LVY262114:LVY262158 LVY327650:LVY327694 LVY393186:LVY393230 LVY458722:LVY458766 LVY524258:LVY524302 LVY589794:LVY589838 LVY655330:LVY655374 LVY720866:LVY720910 LVY786402:LVY786446 LVY851938:LVY851982 LVY917474:LVY917518 LVY983010:LVY983054 MFU11:MFU32 MFU65506:MFU65550 MFU131042:MFU131086 MFU196578:MFU196622 MFU262114:MFU262158 MFU327650:MFU327694 MFU393186:MFU393230 MFU458722:MFU458766 MFU524258:MFU524302 MFU589794:MFU589838 MFU655330:MFU655374 MFU720866:MFU720910 MFU786402:MFU786446 MFU851938:MFU851982 MFU917474:MFU917518 MFU983010:MFU983054 MPQ11:MPQ32 MPQ65506:MPQ65550 MPQ131042:MPQ131086 MPQ196578:MPQ196622 MPQ262114:MPQ262158 MPQ327650:MPQ327694 MPQ393186:MPQ393230 MPQ458722:MPQ458766 MPQ524258:MPQ524302 MPQ589794:MPQ589838 MPQ655330:MPQ655374 MPQ720866:MPQ720910 MPQ786402:MPQ786446 MPQ851938:MPQ851982 MPQ917474:MPQ917518 MPQ983010:MPQ983054 MZM11:MZM32 MZM65506:MZM65550 MZM131042:MZM131086 MZM196578:MZM196622 MZM262114:MZM262158 MZM327650:MZM327694 MZM393186:MZM393230 MZM458722:MZM458766 MZM524258:MZM524302 MZM589794:MZM589838 MZM655330:MZM655374 MZM720866:MZM720910 MZM786402:MZM786446 MZM851938:MZM851982 MZM917474:MZM917518 MZM983010:MZM983054 NJI11:NJI32 NJI65506:NJI65550 NJI131042:NJI131086 NJI196578:NJI196622 NJI262114:NJI262158 NJI327650:NJI327694 NJI393186:NJI393230 NJI458722:NJI458766 NJI524258:NJI524302 NJI589794:NJI589838 NJI655330:NJI655374 NJI720866:NJI720910 NJI786402:NJI786446 NJI851938:NJI851982 NJI917474:NJI917518 NJI983010:NJI983054 NTE11:NTE32 NTE65506:NTE65550 NTE131042:NTE131086 NTE196578:NTE196622 NTE262114:NTE262158 NTE327650:NTE327694 NTE393186:NTE393230 NTE458722:NTE458766 NTE524258:NTE524302 NTE589794:NTE589838 NTE655330:NTE655374 NTE720866:NTE720910 NTE786402:NTE786446 NTE851938:NTE851982 NTE917474:NTE917518 NTE983010:NTE983054 ODA11:ODA32 ODA65506:ODA65550 ODA131042:ODA131086 ODA196578:ODA196622 ODA262114:ODA262158 ODA327650:ODA327694 ODA393186:ODA393230 ODA458722:ODA458766 ODA524258:ODA524302 ODA589794:ODA589838 ODA655330:ODA655374 ODA720866:ODA720910 ODA786402:ODA786446 ODA851938:ODA851982 ODA917474:ODA917518 ODA983010:ODA983054 OMW11:OMW32 OMW65506:OMW65550 OMW131042:OMW131086 OMW196578:OMW196622 OMW262114:OMW262158 OMW327650:OMW327694 OMW393186:OMW393230 OMW458722:OMW458766 OMW524258:OMW524302 OMW589794:OMW589838 OMW655330:OMW655374 OMW720866:OMW720910 OMW786402:OMW786446 OMW851938:OMW851982 OMW917474:OMW917518 OMW983010:OMW983054 OWS11:OWS32 OWS65506:OWS65550 OWS131042:OWS131086 OWS196578:OWS196622 OWS262114:OWS262158 OWS327650:OWS327694 OWS393186:OWS393230 OWS458722:OWS458766 OWS524258:OWS524302 OWS589794:OWS589838 OWS655330:OWS655374 OWS720866:OWS720910 OWS786402:OWS786446 OWS851938:OWS851982 OWS917474:OWS917518 OWS983010:OWS983054 PGO11:PGO32 PGO65506:PGO65550 PGO131042:PGO131086 PGO196578:PGO196622 PGO262114:PGO262158 PGO327650:PGO327694 PGO393186:PGO393230 PGO458722:PGO458766 PGO524258:PGO524302 PGO589794:PGO589838 PGO655330:PGO655374 PGO720866:PGO720910 PGO786402:PGO786446 PGO851938:PGO851982 PGO917474:PGO917518 PGO983010:PGO983054 PQK11:PQK32 PQK65506:PQK65550 PQK131042:PQK131086 PQK196578:PQK196622 PQK262114:PQK262158 PQK327650:PQK327694 PQK393186:PQK393230 PQK458722:PQK458766 PQK524258:PQK524302 PQK589794:PQK589838 PQK655330:PQK655374 PQK720866:PQK720910 PQK786402:PQK786446 PQK851938:PQK851982 PQK917474:PQK917518 PQK983010:PQK983054 QAG11:QAG32 QAG65506:QAG65550 QAG131042:QAG131086 QAG196578:QAG196622 QAG262114:QAG262158 QAG327650:QAG327694 QAG393186:QAG393230 QAG458722:QAG458766 QAG524258:QAG524302 QAG589794:QAG589838 QAG655330:QAG655374 QAG720866:QAG720910 QAG786402:QAG786446 QAG851938:QAG851982 QAG917474:QAG917518 QAG983010:QAG983054 QKC11:QKC32 QKC65506:QKC65550 QKC131042:QKC131086 QKC196578:QKC196622 QKC262114:QKC262158 QKC327650:QKC327694 QKC393186:QKC393230 QKC458722:QKC458766 QKC524258:QKC524302 QKC589794:QKC589838 QKC655330:QKC655374 QKC720866:QKC720910 QKC786402:QKC786446 QKC851938:QKC851982 QKC917474:QKC917518 QKC983010:QKC983054 QTY11:QTY32 QTY65506:QTY65550 QTY131042:QTY131086 QTY196578:QTY196622 QTY262114:QTY262158 QTY327650:QTY327694 QTY393186:QTY393230 QTY458722:QTY458766 QTY524258:QTY524302 QTY589794:QTY589838 QTY655330:QTY655374 QTY720866:QTY720910 QTY786402:QTY786446 QTY851938:QTY851982 QTY917474:QTY917518 QTY983010:QTY983054 RDU11:RDU32 RDU65506:RDU65550 RDU131042:RDU131086 RDU196578:RDU196622 RDU262114:RDU262158 RDU327650:RDU327694 RDU393186:RDU393230 RDU458722:RDU458766 RDU524258:RDU524302 RDU589794:RDU589838 RDU655330:RDU655374 RDU720866:RDU720910 RDU786402:RDU786446 RDU851938:RDU851982 RDU917474:RDU917518 RDU983010:RDU983054 RNQ11:RNQ32 RNQ65506:RNQ65550 RNQ131042:RNQ131086 RNQ196578:RNQ196622 RNQ262114:RNQ262158 RNQ327650:RNQ327694 RNQ393186:RNQ393230 RNQ458722:RNQ458766 RNQ524258:RNQ524302 RNQ589794:RNQ589838 RNQ655330:RNQ655374 RNQ720866:RNQ720910 RNQ786402:RNQ786446 RNQ851938:RNQ851982 RNQ917474:RNQ917518 RNQ983010:RNQ983054 RXM11:RXM32 RXM65506:RXM65550 RXM131042:RXM131086 RXM196578:RXM196622 RXM262114:RXM262158 RXM327650:RXM327694 RXM393186:RXM393230 RXM458722:RXM458766 RXM524258:RXM524302 RXM589794:RXM589838 RXM655330:RXM655374 RXM720866:RXM720910 RXM786402:RXM786446 RXM851938:RXM851982 RXM917474:RXM917518 RXM983010:RXM983054 SHI11:SHI32 SHI65506:SHI65550 SHI131042:SHI131086 SHI196578:SHI196622 SHI262114:SHI262158 SHI327650:SHI327694 SHI393186:SHI393230 SHI458722:SHI458766 SHI524258:SHI524302 SHI589794:SHI589838 SHI655330:SHI655374 SHI720866:SHI720910 SHI786402:SHI786446 SHI851938:SHI851982 SHI917474:SHI917518 SHI983010:SHI983054 SRE11:SRE32 SRE65506:SRE65550 SRE131042:SRE131086 SRE196578:SRE196622 SRE262114:SRE262158 SRE327650:SRE327694 SRE393186:SRE393230 SRE458722:SRE458766 SRE524258:SRE524302 SRE589794:SRE589838 SRE655330:SRE655374 SRE720866:SRE720910 SRE786402:SRE786446 SRE851938:SRE851982 SRE917474:SRE917518 SRE983010:SRE983054 TBA11:TBA32 TBA65506:TBA65550 TBA131042:TBA131086 TBA196578:TBA196622 TBA262114:TBA262158 TBA327650:TBA327694 TBA393186:TBA393230 TBA458722:TBA458766 TBA524258:TBA524302 TBA589794:TBA589838 TBA655330:TBA655374 TBA720866:TBA720910 TBA786402:TBA786446 TBA851938:TBA851982 TBA917474:TBA917518 TBA983010:TBA983054 TKW11:TKW32 TKW65506:TKW65550 TKW131042:TKW131086 TKW196578:TKW196622 TKW262114:TKW262158 TKW327650:TKW327694 TKW393186:TKW393230 TKW458722:TKW458766 TKW524258:TKW524302 TKW589794:TKW589838 TKW655330:TKW655374 TKW720866:TKW720910 TKW786402:TKW786446 TKW851938:TKW851982 TKW917474:TKW917518 TKW983010:TKW983054 TUS11:TUS32 TUS65506:TUS65550 TUS131042:TUS131086 TUS196578:TUS196622 TUS262114:TUS262158 TUS327650:TUS327694 TUS393186:TUS393230 TUS458722:TUS458766 TUS524258:TUS524302 TUS589794:TUS589838 TUS655330:TUS655374 TUS720866:TUS720910 TUS786402:TUS786446 TUS851938:TUS851982 TUS917474:TUS917518 TUS983010:TUS983054 UEO11:UEO32 UEO65506:UEO65550 UEO131042:UEO131086 UEO196578:UEO196622 UEO262114:UEO262158 UEO327650:UEO327694 UEO393186:UEO393230 UEO458722:UEO458766 UEO524258:UEO524302 UEO589794:UEO589838 UEO655330:UEO655374 UEO720866:UEO720910 UEO786402:UEO786446 UEO851938:UEO851982 UEO917474:UEO917518 UEO983010:UEO983054 UOK11:UOK32 UOK65506:UOK65550 UOK131042:UOK131086 UOK196578:UOK196622 UOK262114:UOK262158 UOK327650:UOK327694 UOK393186:UOK393230 UOK458722:UOK458766 UOK524258:UOK524302 UOK589794:UOK589838 UOK655330:UOK655374 UOK720866:UOK720910 UOK786402:UOK786446 UOK851938:UOK851982 UOK917474:UOK917518 UOK983010:UOK983054 UYG11:UYG32 UYG65506:UYG65550 UYG131042:UYG131086 UYG196578:UYG196622 UYG262114:UYG262158 UYG327650:UYG327694 UYG393186:UYG393230 UYG458722:UYG458766 UYG524258:UYG524302 UYG589794:UYG589838 UYG655330:UYG655374 UYG720866:UYG720910 UYG786402:UYG786446 UYG851938:UYG851982 UYG917474:UYG917518 UYG983010:UYG983054 VIC11:VIC32 VIC65506:VIC65550 VIC131042:VIC131086 VIC196578:VIC196622 VIC262114:VIC262158 VIC327650:VIC327694 VIC393186:VIC393230 VIC458722:VIC458766 VIC524258:VIC524302 VIC589794:VIC589838 VIC655330:VIC655374 VIC720866:VIC720910 VIC786402:VIC786446 VIC851938:VIC851982 VIC917474:VIC917518 VIC983010:VIC983054 VRY11:VRY32 VRY65506:VRY65550 VRY131042:VRY131086 VRY196578:VRY196622 VRY262114:VRY262158 VRY327650:VRY327694 VRY393186:VRY393230 VRY458722:VRY458766 VRY524258:VRY524302 VRY589794:VRY589838 VRY655330:VRY655374 VRY720866:VRY720910 VRY786402:VRY786446 VRY851938:VRY851982 VRY917474:VRY917518 VRY983010:VRY983054 WBU11:WBU32 WBU65506:WBU65550 WBU131042:WBU131086 WBU196578:WBU196622 WBU262114:WBU262158 WBU327650:WBU327694 WBU393186:WBU393230 WBU458722:WBU458766 WBU524258:WBU524302 WBU589794:WBU589838 WBU655330:WBU655374 WBU720866:WBU720910 WBU786402:WBU786446 WBU851938:WBU851982 WBU917474:WBU917518 WBU983010:WBU983054 WLQ11:WLQ32 WLQ65506:WLQ65550 WLQ131042:WLQ131086 WLQ196578:WLQ196622 WLQ262114:WLQ262158 WLQ327650:WLQ327694 WLQ393186:WLQ393230 WLQ458722:WLQ458766 WLQ524258:WLQ524302 WLQ589794:WLQ589838 WLQ655330:WLQ655374 WLQ720866:WLQ720910 WLQ786402:WLQ786446 WLQ851938:WLQ851982 WLQ917474:WLQ917518 WLQ983010:WLQ983054 WVM11:WVM32 WVM65506:WVM65550 WVM131042:WVM131086 WVM196578:WVM196622 WVM262114:WVM262158 WVM327650:WVM327694 WVM393186:WVM393230 WVM458722:WVM458766 WVM524258:WVM524302 WVM589794:WVM589838 WVM655330:WVM655374 WVM720866:WVM720910 WVM786402:WVM786446 WVM851938:WVM851982 WVM917474:WVM917518 WVM983010:WVM983054">
      <formula1>"正,反"</formula1>
    </dataValidation>
    <dataValidation type="list" allowBlank="1" showInputMessage="1" showErrorMessage="1" sqref="F11:F32 F65506:F65550 F131042:F131086 F196578:F196622 F262114:F262158 F327650:F327694 F393186:F393230 F458722:F458766 F524258:F524302 F589794:F589838 F655330:F655374 F720866:F720910 F786402:F786446 F851938:F851982 F917474:F917518 F983010:F983054 JB11:JB32 JB65506:JB65550 JB131042:JB131086 JB196578:JB196622 JB262114:JB262158 JB327650:JB327694 JB393186:JB393230 JB458722:JB458766 JB524258:JB524302 JB589794:JB589838 JB655330:JB655374 JB720866:JB720910 JB786402:JB786446 JB851938:JB851982 JB917474:JB917518 JB983010:JB983054 SX11:SX32 SX65506:SX65550 SX131042:SX131086 SX196578:SX196622 SX262114:SX262158 SX327650:SX327694 SX393186:SX393230 SX458722:SX458766 SX524258:SX524302 SX589794:SX589838 SX655330:SX655374 SX720866:SX720910 SX786402:SX786446 SX851938:SX851982 SX917474:SX917518 SX983010:SX983054 ACT11:ACT32 ACT65506:ACT65550 ACT131042:ACT131086 ACT196578:ACT196622 ACT262114:ACT262158 ACT327650:ACT327694 ACT393186:ACT393230 ACT458722:ACT458766 ACT524258:ACT524302 ACT589794:ACT589838 ACT655330:ACT655374 ACT720866:ACT720910 ACT786402:ACT786446 ACT851938:ACT851982 ACT917474:ACT917518 ACT983010:ACT983054 AMP11:AMP32 AMP65506:AMP65550 AMP131042:AMP131086 AMP196578:AMP196622 AMP262114:AMP262158 AMP327650:AMP327694 AMP393186:AMP393230 AMP458722:AMP458766 AMP524258:AMP524302 AMP589794:AMP589838 AMP655330:AMP655374 AMP720866:AMP720910 AMP786402:AMP786446 AMP851938:AMP851982 AMP917474:AMP917518 AMP983010:AMP983054 AWL11:AWL32 AWL65506:AWL65550 AWL131042:AWL131086 AWL196578:AWL196622 AWL262114:AWL262158 AWL327650:AWL327694 AWL393186:AWL393230 AWL458722:AWL458766 AWL524258:AWL524302 AWL589794:AWL589838 AWL655330:AWL655374 AWL720866:AWL720910 AWL786402:AWL786446 AWL851938:AWL851982 AWL917474:AWL917518 AWL983010:AWL983054 BGH11:BGH32 BGH65506:BGH65550 BGH131042:BGH131086 BGH196578:BGH196622 BGH262114:BGH262158 BGH327650:BGH327694 BGH393186:BGH393230 BGH458722:BGH458766 BGH524258:BGH524302 BGH589794:BGH589838 BGH655330:BGH655374 BGH720866:BGH720910 BGH786402:BGH786446 BGH851938:BGH851982 BGH917474:BGH917518 BGH983010:BGH983054 BQD11:BQD32 BQD65506:BQD65550 BQD131042:BQD131086 BQD196578:BQD196622 BQD262114:BQD262158 BQD327650:BQD327694 BQD393186:BQD393230 BQD458722:BQD458766 BQD524258:BQD524302 BQD589794:BQD589838 BQD655330:BQD655374 BQD720866:BQD720910 BQD786402:BQD786446 BQD851938:BQD851982 BQD917474:BQD917518 BQD983010:BQD983054 BZZ11:BZZ32 BZZ65506:BZZ65550 BZZ131042:BZZ131086 BZZ196578:BZZ196622 BZZ262114:BZZ262158 BZZ327650:BZZ327694 BZZ393186:BZZ393230 BZZ458722:BZZ458766 BZZ524258:BZZ524302 BZZ589794:BZZ589838 BZZ655330:BZZ655374 BZZ720866:BZZ720910 BZZ786402:BZZ786446 BZZ851938:BZZ851982 BZZ917474:BZZ917518 BZZ983010:BZZ983054 CJV11:CJV32 CJV65506:CJV65550 CJV131042:CJV131086 CJV196578:CJV196622 CJV262114:CJV262158 CJV327650:CJV327694 CJV393186:CJV393230 CJV458722:CJV458766 CJV524258:CJV524302 CJV589794:CJV589838 CJV655330:CJV655374 CJV720866:CJV720910 CJV786402:CJV786446 CJV851938:CJV851982 CJV917474:CJV917518 CJV983010:CJV983054 CTR11:CTR32 CTR65506:CTR65550 CTR131042:CTR131086 CTR196578:CTR196622 CTR262114:CTR262158 CTR327650:CTR327694 CTR393186:CTR393230 CTR458722:CTR458766 CTR524258:CTR524302 CTR589794:CTR589838 CTR655330:CTR655374 CTR720866:CTR720910 CTR786402:CTR786446 CTR851938:CTR851982 CTR917474:CTR917518 CTR983010:CTR983054 DDN11:DDN32 DDN65506:DDN65550 DDN131042:DDN131086 DDN196578:DDN196622 DDN262114:DDN262158 DDN327650:DDN327694 DDN393186:DDN393230 DDN458722:DDN458766 DDN524258:DDN524302 DDN589794:DDN589838 DDN655330:DDN655374 DDN720866:DDN720910 DDN786402:DDN786446 DDN851938:DDN851982 DDN917474:DDN917518 DDN983010:DDN983054 DNJ11:DNJ32 DNJ65506:DNJ65550 DNJ131042:DNJ131086 DNJ196578:DNJ196622 DNJ262114:DNJ262158 DNJ327650:DNJ327694 DNJ393186:DNJ393230 DNJ458722:DNJ458766 DNJ524258:DNJ524302 DNJ589794:DNJ589838 DNJ655330:DNJ655374 DNJ720866:DNJ720910 DNJ786402:DNJ786446 DNJ851938:DNJ851982 DNJ917474:DNJ917518 DNJ983010:DNJ983054 DXF11:DXF32 DXF65506:DXF65550 DXF131042:DXF131086 DXF196578:DXF196622 DXF262114:DXF262158 DXF327650:DXF327694 DXF393186:DXF393230 DXF458722:DXF458766 DXF524258:DXF524302 DXF589794:DXF589838 DXF655330:DXF655374 DXF720866:DXF720910 DXF786402:DXF786446 DXF851938:DXF851982 DXF917474:DXF917518 DXF983010:DXF983054 EHB11:EHB32 EHB65506:EHB65550 EHB131042:EHB131086 EHB196578:EHB196622 EHB262114:EHB262158 EHB327650:EHB327694 EHB393186:EHB393230 EHB458722:EHB458766 EHB524258:EHB524302 EHB589794:EHB589838 EHB655330:EHB655374 EHB720866:EHB720910 EHB786402:EHB786446 EHB851938:EHB851982 EHB917474:EHB917518 EHB983010:EHB983054 EQX11:EQX32 EQX65506:EQX65550 EQX131042:EQX131086 EQX196578:EQX196622 EQX262114:EQX262158 EQX327650:EQX327694 EQX393186:EQX393230 EQX458722:EQX458766 EQX524258:EQX524302 EQX589794:EQX589838 EQX655330:EQX655374 EQX720866:EQX720910 EQX786402:EQX786446 EQX851938:EQX851982 EQX917474:EQX917518 EQX983010:EQX983054 FAT11:FAT32 FAT65506:FAT65550 FAT131042:FAT131086 FAT196578:FAT196622 FAT262114:FAT262158 FAT327650:FAT327694 FAT393186:FAT393230 FAT458722:FAT458766 FAT524258:FAT524302 FAT589794:FAT589838 FAT655330:FAT655374 FAT720866:FAT720910 FAT786402:FAT786446 FAT851938:FAT851982 FAT917474:FAT917518 FAT983010:FAT983054 FKP11:FKP32 FKP65506:FKP65550 FKP131042:FKP131086 FKP196578:FKP196622 FKP262114:FKP262158 FKP327650:FKP327694 FKP393186:FKP393230 FKP458722:FKP458766 FKP524258:FKP524302 FKP589794:FKP589838 FKP655330:FKP655374 FKP720866:FKP720910 FKP786402:FKP786446 FKP851938:FKP851982 FKP917474:FKP917518 FKP983010:FKP983054 FUL11:FUL32 FUL65506:FUL65550 FUL131042:FUL131086 FUL196578:FUL196622 FUL262114:FUL262158 FUL327650:FUL327694 FUL393186:FUL393230 FUL458722:FUL458766 FUL524258:FUL524302 FUL589794:FUL589838 FUL655330:FUL655374 FUL720866:FUL720910 FUL786402:FUL786446 FUL851938:FUL851982 FUL917474:FUL917518 FUL983010:FUL983054 GEH11:GEH32 GEH65506:GEH65550 GEH131042:GEH131086 GEH196578:GEH196622 GEH262114:GEH262158 GEH327650:GEH327694 GEH393186:GEH393230 GEH458722:GEH458766 GEH524258:GEH524302 GEH589794:GEH589838 GEH655330:GEH655374 GEH720866:GEH720910 GEH786402:GEH786446 GEH851938:GEH851982 GEH917474:GEH917518 GEH983010:GEH983054 GOD11:GOD32 GOD65506:GOD65550 GOD131042:GOD131086 GOD196578:GOD196622 GOD262114:GOD262158 GOD327650:GOD327694 GOD393186:GOD393230 GOD458722:GOD458766 GOD524258:GOD524302 GOD589794:GOD589838 GOD655330:GOD655374 GOD720866:GOD720910 GOD786402:GOD786446 GOD851938:GOD851982 GOD917474:GOD917518 GOD983010:GOD983054 GXZ11:GXZ32 GXZ65506:GXZ65550 GXZ131042:GXZ131086 GXZ196578:GXZ196622 GXZ262114:GXZ262158 GXZ327650:GXZ327694 GXZ393186:GXZ393230 GXZ458722:GXZ458766 GXZ524258:GXZ524302 GXZ589794:GXZ589838 GXZ655330:GXZ655374 GXZ720866:GXZ720910 GXZ786402:GXZ786446 GXZ851938:GXZ851982 GXZ917474:GXZ917518 GXZ983010:GXZ983054 HHV11:HHV32 HHV65506:HHV65550 HHV131042:HHV131086 HHV196578:HHV196622 HHV262114:HHV262158 HHV327650:HHV327694 HHV393186:HHV393230 HHV458722:HHV458766 HHV524258:HHV524302 HHV589794:HHV589838 HHV655330:HHV655374 HHV720866:HHV720910 HHV786402:HHV786446 HHV851938:HHV851982 HHV917474:HHV917518 HHV983010:HHV983054 HRR11:HRR32 HRR65506:HRR65550 HRR131042:HRR131086 HRR196578:HRR196622 HRR262114:HRR262158 HRR327650:HRR327694 HRR393186:HRR393230 HRR458722:HRR458766 HRR524258:HRR524302 HRR589794:HRR589838 HRR655330:HRR655374 HRR720866:HRR720910 HRR786402:HRR786446 HRR851938:HRR851982 HRR917474:HRR917518 HRR983010:HRR983054 IBN11:IBN32 IBN65506:IBN65550 IBN131042:IBN131086 IBN196578:IBN196622 IBN262114:IBN262158 IBN327650:IBN327694 IBN393186:IBN393230 IBN458722:IBN458766 IBN524258:IBN524302 IBN589794:IBN589838 IBN655330:IBN655374 IBN720866:IBN720910 IBN786402:IBN786446 IBN851938:IBN851982 IBN917474:IBN917518 IBN983010:IBN983054 ILJ11:ILJ32 ILJ65506:ILJ65550 ILJ131042:ILJ131086 ILJ196578:ILJ196622 ILJ262114:ILJ262158 ILJ327650:ILJ327694 ILJ393186:ILJ393230 ILJ458722:ILJ458766 ILJ524258:ILJ524302 ILJ589794:ILJ589838 ILJ655330:ILJ655374 ILJ720866:ILJ720910 ILJ786402:ILJ786446 ILJ851938:ILJ851982 ILJ917474:ILJ917518 ILJ983010:ILJ983054 IVF11:IVF32 IVF65506:IVF65550 IVF131042:IVF131086 IVF196578:IVF196622 IVF262114:IVF262158 IVF327650:IVF327694 IVF393186:IVF393230 IVF458722:IVF458766 IVF524258:IVF524302 IVF589794:IVF589838 IVF655330:IVF655374 IVF720866:IVF720910 IVF786402:IVF786446 IVF851938:IVF851982 IVF917474:IVF917518 IVF983010:IVF983054 JFB11:JFB32 JFB65506:JFB65550 JFB131042:JFB131086 JFB196578:JFB196622 JFB262114:JFB262158 JFB327650:JFB327694 JFB393186:JFB393230 JFB458722:JFB458766 JFB524258:JFB524302 JFB589794:JFB589838 JFB655330:JFB655374 JFB720866:JFB720910 JFB786402:JFB786446 JFB851938:JFB851982 JFB917474:JFB917518 JFB983010:JFB983054 JOX11:JOX32 JOX65506:JOX65550 JOX131042:JOX131086 JOX196578:JOX196622 JOX262114:JOX262158 JOX327650:JOX327694 JOX393186:JOX393230 JOX458722:JOX458766 JOX524258:JOX524302 JOX589794:JOX589838 JOX655330:JOX655374 JOX720866:JOX720910 JOX786402:JOX786446 JOX851938:JOX851982 JOX917474:JOX917518 JOX983010:JOX983054 JYT11:JYT32 JYT65506:JYT65550 JYT131042:JYT131086 JYT196578:JYT196622 JYT262114:JYT262158 JYT327650:JYT327694 JYT393186:JYT393230 JYT458722:JYT458766 JYT524258:JYT524302 JYT589794:JYT589838 JYT655330:JYT655374 JYT720866:JYT720910 JYT786402:JYT786446 JYT851938:JYT851982 JYT917474:JYT917518 JYT983010:JYT983054 KIP11:KIP32 KIP65506:KIP65550 KIP131042:KIP131086 KIP196578:KIP196622 KIP262114:KIP262158 KIP327650:KIP327694 KIP393186:KIP393230 KIP458722:KIP458766 KIP524258:KIP524302 KIP589794:KIP589838 KIP655330:KIP655374 KIP720866:KIP720910 KIP786402:KIP786446 KIP851938:KIP851982 KIP917474:KIP917518 KIP983010:KIP983054 KSL11:KSL32 KSL65506:KSL65550 KSL131042:KSL131086 KSL196578:KSL196622 KSL262114:KSL262158 KSL327650:KSL327694 KSL393186:KSL393230 KSL458722:KSL458766 KSL524258:KSL524302 KSL589794:KSL589838 KSL655330:KSL655374 KSL720866:KSL720910 KSL786402:KSL786446 KSL851938:KSL851982 KSL917474:KSL917518 KSL983010:KSL983054 LCH11:LCH32 LCH65506:LCH65550 LCH131042:LCH131086 LCH196578:LCH196622 LCH262114:LCH262158 LCH327650:LCH327694 LCH393186:LCH393230 LCH458722:LCH458766 LCH524258:LCH524302 LCH589794:LCH589838 LCH655330:LCH655374 LCH720866:LCH720910 LCH786402:LCH786446 LCH851938:LCH851982 LCH917474:LCH917518 LCH983010:LCH983054 LMD11:LMD32 LMD65506:LMD65550 LMD131042:LMD131086 LMD196578:LMD196622 LMD262114:LMD262158 LMD327650:LMD327694 LMD393186:LMD393230 LMD458722:LMD458766 LMD524258:LMD524302 LMD589794:LMD589838 LMD655330:LMD655374 LMD720866:LMD720910 LMD786402:LMD786446 LMD851938:LMD851982 LMD917474:LMD917518 LMD983010:LMD983054 LVZ11:LVZ32 LVZ65506:LVZ65550 LVZ131042:LVZ131086 LVZ196578:LVZ196622 LVZ262114:LVZ262158 LVZ327650:LVZ327694 LVZ393186:LVZ393230 LVZ458722:LVZ458766 LVZ524258:LVZ524302 LVZ589794:LVZ589838 LVZ655330:LVZ655374 LVZ720866:LVZ720910 LVZ786402:LVZ786446 LVZ851938:LVZ851982 LVZ917474:LVZ917518 LVZ983010:LVZ983054 MFV11:MFV32 MFV65506:MFV65550 MFV131042:MFV131086 MFV196578:MFV196622 MFV262114:MFV262158 MFV327650:MFV327694 MFV393186:MFV393230 MFV458722:MFV458766 MFV524258:MFV524302 MFV589794:MFV589838 MFV655330:MFV655374 MFV720866:MFV720910 MFV786402:MFV786446 MFV851938:MFV851982 MFV917474:MFV917518 MFV983010:MFV983054 MPR11:MPR32 MPR65506:MPR65550 MPR131042:MPR131086 MPR196578:MPR196622 MPR262114:MPR262158 MPR327650:MPR327694 MPR393186:MPR393230 MPR458722:MPR458766 MPR524258:MPR524302 MPR589794:MPR589838 MPR655330:MPR655374 MPR720866:MPR720910 MPR786402:MPR786446 MPR851938:MPR851982 MPR917474:MPR917518 MPR983010:MPR983054 MZN11:MZN32 MZN65506:MZN65550 MZN131042:MZN131086 MZN196578:MZN196622 MZN262114:MZN262158 MZN327650:MZN327694 MZN393186:MZN393230 MZN458722:MZN458766 MZN524258:MZN524302 MZN589794:MZN589838 MZN655330:MZN655374 MZN720866:MZN720910 MZN786402:MZN786446 MZN851938:MZN851982 MZN917474:MZN917518 MZN983010:MZN983054 NJJ11:NJJ32 NJJ65506:NJJ65550 NJJ131042:NJJ131086 NJJ196578:NJJ196622 NJJ262114:NJJ262158 NJJ327650:NJJ327694 NJJ393186:NJJ393230 NJJ458722:NJJ458766 NJJ524258:NJJ524302 NJJ589794:NJJ589838 NJJ655330:NJJ655374 NJJ720866:NJJ720910 NJJ786402:NJJ786446 NJJ851938:NJJ851982 NJJ917474:NJJ917518 NJJ983010:NJJ983054 NTF11:NTF32 NTF65506:NTF65550 NTF131042:NTF131086 NTF196578:NTF196622 NTF262114:NTF262158 NTF327650:NTF327694 NTF393186:NTF393230 NTF458722:NTF458766 NTF524258:NTF524302 NTF589794:NTF589838 NTF655330:NTF655374 NTF720866:NTF720910 NTF786402:NTF786446 NTF851938:NTF851982 NTF917474:NTF917518 NTF983010:NTF983054 ODB11:ODB32 ODB65506:ODB65550 ODB131042:ODB131086 ODB196578:ODB196622 ODB262114:ODB262158 ODB327650:ODB327694 ODB393186:ODB393230 ODB458722:ODB458766 ODB524258:ODB524302 ODB589794:ODB589838 ODB655330:ODB655374 ODB720866:ODB720910 ODB786402:ODB786446 ODB851938:ODB851982 ODB917474:ODB917518 ODB983010:ODB983054 OMX11:OMX32 OMX65506:OMX65550 OMX131042:OMX131086 OMX196578:OMX196622 OMX262114:OMX262158 OMX327650:OMX327694 OMX393186:OMX393230 OMX458722:OMX458766 OMX524258:OMX524302 OMX589794:OMX589838 OMX655330:OMX655374 OMX720866:OMX720910 OMX786402:OMX786446 OMX851938:OMX851982 OMX917474:OMX917518 OMX983010:OMX983054 OWT11:OWT32 OWT65506:OWT65550 OWT131042:OWT131086 OWT196578:OWT196622 OWT262114:OWT262158 OWT327650:OWT327694 OWT393186:OWT393230 OWT458722:OWT458766 OWT524258:OWT524302 OWT589794:OWT589838 OWT655330:OWT655374 OWT720866:OWT720910 OWT786402:OWT786446 OWT851938:OWT851982 OWT917474:OWT917518 OWT983010:OWT983054 PGP11:PGP32 PGP65506:PGP65550 PGP131042:PGP131086 PGP196578:PGP196622 PGP262114:PGP262158 PGP327650:PGP327694 PGP393186:PGP393230 PGP458722:PGP458766 PGP524258:PGP524302 PGP589794:PGP589838 PGP655330:PGP655374 PGP720866:PGP720910 PGP786402:PGP786446 PGP851938:PGP851982 PGP917474:PGP917518 PGP983010:PGP983054 PQL11:PQL32 PQL65506:PQL65550 PQL131042:PQL131086 PQL196578:PQL196622 PQL262114:PQL262158 PQL327650:PQL327694 PQL393186:PQL393230 PQL458722:PQL458766 PQL524258:PQL524302 PQL589794:PQL589838 PQL655330:PQL655374 PQL720866:PQL720910 PQL786402:PQL786446 PQL851938:PQL851982 PQL917474:PQL917518 PQL983010:PQL983054 QAH11:QAH32 QAH65506:QAH65550 QAH131042:QAH131086 QAH196578:QAH196622 QAH262114:QAH262158 QAH327650:QAH327694 QAH393186:QAH393230 QAH458722:QAH458766 QAH524258:QAH524302 QAH589794:QAH589838 QAH655330:QAH655374 QAH720866:QAH720910 QAH786402:QAH786446 QAH851938:QAH851982 QAH917474:QAH917518 QAH983010:QAH983054 QKD11:QKD32 QKD65506:QKD65550 QKD131042:QKD131086 QKD196578:QKD196622 QKD262114:QKD262158 QKD327650:QKD327694 QKD393186:QKD393230 QKD458722:QKD458766 QKD524258:QKD524302 QKD589794:QKD589838 QKD655330:QKD655374 QKD720866:QKD720910 QKD786402:QKD786446 QKD851938:QKD851982 QKD917474:QKD917518 QKD983010:QKD983054 QTZ11:QTZ32 QTZ65506:QTZ65550 QTZ131042:QTZ131086 QTZ196578:QTZ196622 QTZ262114:QTZ262158 QTZ327650:QTZ327694 QTZ393186:QTZ393230 QTZ458722:QTZ458766 QTZ524258:QTZ524302 QTZ589794:QTZ589838 QTZ655330:QTZ655374 QTZ720866:QTZ720910 QTZ786402:QTZ786446 QTZ851938:QTZ851982 QTZ917474:QTZ917518 QTZ983010:QTZ983054 RDV11:RDV32 RDV65506:RDV65550 RDV131042:RDV131086 RDV196578:RDV196622 RDV262114:RDV262158 RDV327650:RDV327694 RDV393186:RDV393230 RDV458722:RDV458766 RDV524258:RDV524302 RDV589794:RDV589838 RDV655330:RDV655374 RDV720866:RDV720910 RDV786402:RDV786446 RDV851938:RDV851982 RDV917474:RDV917518 RDV983010:RDV983054 RNR11:RNR32 RNR65506:RNR65550 RNR131042:RNR131086 RNR196578:RNR196622 RNR262114:RNR262158 RNR327650:RNR327694 RNR393186:RNR393230 RNR458722:RNR458766 RNR524258:RNR524302 RNR589794:RNR589838 RNR655330:RNR655374 RNR720866:RNR720910 RNR786402:RNR786446 RNR851938:RNR851982 RNR917474:RNR917518 RNR983010:RNR983054 RXN11:RXN32 RXN65506:RXN65550 RXN131042:RXN131086 RXN196578:RXN196622 RXN262114:RXN262158 RXN327650:RXN327694 RXN393186:RXN393230 RXN458722:RXN458766 RXN524258:RXN524302 RXN589794:RXN589838 RXN655330:RXN655374 RXN720866:RXN720910 RXN786402:RXN786446 RXN851938:RXN851982 RXN917474:RXN917518 RXN983010:RXN983054 SHJ11:SHJ32 SHJ65506:SHJ65550 SHJ131042:SHJ131086 SHJ196578:SHJ196622 SHJ262114:SHJ262158 SHJ327650:SHJ327694 SHJ393186:SHJ393230 SHJ458722:SHJ458766 SHJ524258:SHJ524302 SHJ589794:SHJ589838 SHJ655330:SHJ655374 SHJ720866:SHJ720910 SHJ786402:SHJ786446 SHJ851938:SHJ851982 SHJ917474:SHJ917518 SHJ983010:SHJ983054 SRF11:SRF32 SRF65506:SRF65550 SRF131042:SRF131086 SRF196578:SRF196622 SRF262114:SRF262158 SRF327650:SRF327694 SRF393186:SRF393230 SRF458722:SRF458766 SRF524258:SRF524302 SRF589794:SRF589838 SRF655330:SRF655374 SRF720866:SRF720910 SRF786402:SRF786446 SRF851938:SRF851982 SRF917474:SRF917518 SRF983010:SRF983054 TBB11:TBB32 TBB65506:TBB65550 TBB131042:TBB131086 TBB196578:TBB196622 TBB262114:TBB262158 TBB327650:TBB327694 TBB393186:TBB393230 TBB458722:TBB458766 TBB524258:TBB524302 TBB589794:TBB589838 TBB655330:TBB655374 TBB720866:TBB720910 TBB786402:TBB786446 TBB851938:TBB851982 TBB917474:TBB917518 TBB983010:TBB983054 TKX11:TKX32 TKX65506:TKX65550 TKX131042:TKX131086 TKX196578:TKX196622 TKX262114:TKX262158 TKX327650:TKX327694 TKX393186:TKX393230 TKX458722:TKX458766 TKX524258:TKX524302 TKX589794:TKX589838 TKX655330:TKX655374 TKX720866:TKX720910 TKX786402:TKX786446 TKX851938:TKX851982 TKX917474:TKX917518 TKX983010:TKX983054 TUT11:TUT32 TUT65506:TUT65550 TUT131042:TUT131086 TUT196578:TUT196622 TUT262114:TUT262158 TUT327650:TUT327694 TUT393186:TUT393230 TUT458722:TUT458766 TUT524258:TUT524302 TUT589794:TUT589838 TUT655330:TUT655374 TUT720866:TUT720910 TUT786402:TUT786446 TUT851938:TUT851982 TUT917474:TUT917518 TUT983010:TUT983054 UEP11:UEP32 UEP65506:UEP65550 UEP131042:UEP131086 UEP196578:UEP196622 UEP262114:UEP262158 UEP327650:UEP327694 UEP393186:UEP393230 UEP458722:UEP458766 UEP524258:UEP524302 UEP589794:UEP589838 UEP655330:UEP655374 UEP720866:UEP720910 UEP786402:UEP786446 UEP851938:UEP851982 UEP917474:UEP917518 UEP983010:UEP983054 UOL11:UOL32 UOL65506:UOL65550 UOL131042:UOL131086 UOL196578:UOL196622 UOL262114:UOL262158 UOL327650:UOL327694 UOL393186:UOL393230 UOL458722:UOL458766 UOL524258:UOL524302 UOL589794:UOL589838 UOL655330:UOL655374 UOL720866:UOL720910 UOL786402:UOL786446 UOL851938:UOL851982 UOL917474:UOL917518 UOL983010:UOL983054 UYH11:UYH32 UYH65506:UYH65550 UYH131042:UYH131086 UYH196578:UYH196622 UYH262114:UYH262158 UYH327650:UYH327694 UYH393186:UYH393230 UYH458722:UYH458766 UYH524258:UYH524302 UYH589794:UYH589838 UYH655330:UYH655374 UYH720866:UYH720910 UYH786402:UYH786446 UYH851938:UYH851982 UYH917474:UYH917518 UYH983010:UYH983054 VID11:VID32 VID65506:VID65550 VID131042:VID131086 VID196578:VID196622 VID262114:VID262158 VID327650:VID327694 VID393186:VID393230 VID458722:VID458766 VID524258:VID524302 VID589794:VID589838 VID655330:VID655374 VID720866:VID720910 VID786402:VID786446 VID851938:VID851982 VID917474:VID917518 VID983010:VID983054 VRZ11:VRZ32 VRZ65506:VRZ65550 VRZ131042:VRZ131086 VRZ196578:VRZ196622 VRZ262114:VRZ262158 VRZ327650:VRZ327694 VRZ393186:VRZ393230 VRZ458722:VRZ458766 VRZ524258:VRZ524302 VRZ589794:VRZ589838 VRZ655330:VRZ655374 VRZ720866:VRZ720910 VRZ786402:VRZ786446 VRZ851938:VRZ851982 VRZ917474:VRZ917518 VRZ983010:VRZ983054 WBV11:WBV32 WBV65506:WBV65550 WBV131042:WBV131086 WBV196578:WBV196622 WBV262114:WBV262158 WBV327650:WBV327694 WBV393186:WBV393230 WBV458722:WBV458766 WBV524258:WBV524302 WBV589794:WBV589838 WBV655330:WBV655374 WBV720866:WBV720910 WBV786402:WBV786446 WBV851938:WBV851982 WBV917474:WBV917518 WBV983010:WBV983054 WLR11:WLR32 WLR65506:WLR65550 WLR131042:WLR131086 WLR196578:WLR196622 WLR262114:WLR262158 WLR327650:WLR327694 WLR393186:WLR393230 WLR458722:WLR458766 WLR524258:WLR524302 WLR589794:WLR589838 WLR655330:WLR655374 WLR720866:WLR720910 WLR786402:WLR786446 WLR851938:WLR851982 WLR917474:WLR917518 WLR983010:WLR983054 WVN11:WVN32 WVN65506:WVN65550 WVN131042:WVN131086 WVN196578:WVN196622 WVN262114:WVN262158 WVN327650:WVN327694 WVN393186:WVN393230 WVN458722:WVN458766 WVN524258:WVN524302 WVN589794:WVN589838 WVN655330:WVN655374 WVN720866:WVN720910 WVN786402:WVN786446 WVN851938:WVN851982 WVN917474:WVN917518 WVN983010:WVN983054">
      <formula1>"高,中,低"</formula1>
    </dataValidation>
    <dataValidation type="list" allowBlank="1" showInputMessage="1" showErrorMessage="1" sqref="G11:G32 G65506:G65550 G131042:G131086 G196578:G196622 G262114:G262158 G327650:G327694 G393186:G393230 G458722:G458766 G524258:G524302 G589794:G589838 G655330:G655374 G720866:G720910 G786402:G786446 G851938:G851982 G917474:G917518 G983010:G983054 JC11:JC32 JC65506:JC65550 JC131042:JC131086 JC196578:JC196622 JC262114:JC262158 JC327650:JC327694 JC393186:JC393230 JC458722:JC458766 JC524258:JC524302 JC589794:JC589838 JC655330:JC655374 JC720866:JC720910 JC786402:JC786446 JC851938:JC851982 JC917474:JC917518 JC983010:JC983054 SY11:SY32 SY65506:SY65550 SY131042:SY131086 SY196578:SY196622 SY262114:SY262158 SY327650:SY327694 SY393186:SY393230 SY458722:SY458766 SY524258:SY524302 SY589794:SY589838 SY655330:SY655374 SY720866:SY720910 SY786402:SY786446 SY851938:SY851982 SY917474:SY917518 SY983010:SY983054 ACU11:ACU32 ACU65506:ACU65550 ACU131042:ACU131086 ACU196578:ACU196622 ACU262114:ACU262158 ACU327650:ACU327694 ACU393186:ACU393230 ACU458722:ACU458766 ACU524258:ACU524302 ACU589794:ACU589838 ACU655330:ACU655374 ACU720866:ACU720910 ACU786402:ACU786446 ACU851938:ACU851982 ACU917474:ACU917518 ACU983010:ACU983054 AMQ11:AMQ32 AMQ65506:AMQ65550 AMQ131042:AMQ131086 AMQ196578:AMQ196622 AMQ262114:AMQ262158 AMQ327650:AMQ327694 AMQ393186:AMQ393230 AMQ458722:AMQ458766 AMQ524258:AMQ524302 AMQ589794:AMQ589838 AMQ655330:AMQ655374 AMQ720866:AMQ720910 AMQ786402:AMQ786446 AMQ851938:AMQ851982 AMQ917474:AMQ917518 AMQ983010:AMQ983054 AWM11:AWM32 AWM65506:AWM65550 AWM131042:AWM131086 AWM196578:AWM196622 AWM262114:AWM262158 AWM327650:AWM327694 AWM393186:AWM393230 AWM458722:AWM458766 AWM524258:AWM524302 AWM589794:AWM589838 AWM655330:AWM655374 AWM720866:AWM720910 AWM786402:AWM786446 AWM851938:AWM851982 AWM917474:AWM917518 AWM983010:AWM983054 BGI11:BGI32 BGI65506:BGI65550 BGI131042:BGI131086 BGI196578:BGI196622 BGI262114:BGI262158 BGI327650:BGI327694 BGI393186:BGI393230 BGI458722:BGI458766 BGI524258:BGI524302 BGI589794:BGI589838 BGI655330:BGI655374 BGI720866:BGI720910 BGI786402:BGI786446 BGI851938:BGI851982 BGI917474:BGI917518 BGI983010:BGI983054 BQE11:BQE32 BQE65506:BQE65550 BQE131042:BQE131086 BQE196578:BQE196622 BQE262114:BQE262158 BQE327650:BQE327694 BQE393186:BQE393230 BQE458722:BQE458766 BQE524258:BQE524302 BQE589794:BQE589838 BQE655330:BQE655374 BQE720866:BQE720910 BQE786402:BQE786446 BQE851938:BQE851982 BQE917474:BQE917518 BQE983010:BQE983054 CAA11:CAA32 CAA65506:CAA65550 CAA131042:CAA131086 CAA196578:CAA196622 CAA262114:CAA262158 CAA327650:CAA327694 CAA393186:CAA393230 CAA458722:CAA458766 CAA524258:CAA524302 CAA589794:CAA589838 CAA655330:CAA655374 CAA720866:CAA720910 CAA786402:CAA786446 CAA851938:CAA851982 CAA917474:CAA917518 CAA983010:CAA983054 CJW11:CJW32 CJW65506:CJW65550 CJW131042:CJW131086 CJW196578:CJW196622 CJW262114:CJW262158 CJW327650:CJW327694 CJW393186:CJW393230 CJW458722:CJW458766 CJW524258:CJW524302 CJW589794:CJW589838 CJW655330:CJW655374 CJW720866:CJW720910 CJW786402:CJW786446 CJW851938:CJW851982 CJW917474:CJW917518 CJW983010:CJW983054 CTS11:CTS32 CTS65506:CTS65550 CTS131042:CTS131086 CTS196578:CTS196622 CTS262114:CTS262158 CTS327650:CTS327694 CTS393186:CTS393230 CTS458722:CTS458766 CTS524258:CTS524302 CTS589794:CTS589838 CTS655330:CTS655374 CTS720866:CTS720910 CTS786402:CTS786446 CTS851938:CTS851982 CTS917474:CTS917518 CTS983010:CTS983054 DDO11:DDO32 DDO65506:DDO65550 DDO131042:DDO131086 DDO196578:DDO196622 DDO262114:DDO262158 DDO327650:DDO327694 DDO393186:DDO393230 DDO458722:DDO458766 DDO524258:DDO524302 DDO589794:DDO589838 DDO655330:DDO655374 DDO720866:DDO720910 DDO786402:DDO786446 DDO851938:DDO851982 DDO917474:DDO917518 DDO983010:DDO983054 DNK11:DNK32 DNK65506:DNK65550 DNK131042:DNK131086 DNK196578:DNK196622 DNK262114:DNK262158 DNK327650:DNK327694 DNK393186:DNK393230 DNK458722:DNK458766 DNK524258:DNK524302 DNK589794:DNK589838 DNK655330:DNK655374 DNK720866:DNK720910 DNK786402:DNK786446 DNK851938:DNK851982 DNK917474:DNK917518 DNK983010:DNK983054 DXG11:DXG32 DXG65506:DXG65550 DXG131042:DXG131086 DXG196578:DXG196622 DXG262114:DXG262158 DXG327650:DXG327694 DXG393186:DXG393230 DXG458722:DXG458766 DXG524258:DXG524302 DXG589794:DXG589838 DXG655330:DXG655374 DXG720866:DXG720910 DXG786402:DXG786446 DXG851938:DXG851982 DXG917474:DXG917518 DXG983010:DXG983054 EHC11:EHC32 EHC65506:EHC65550 EHC131042:EHC131086 EHC196578:EHC196622 EHC262114:EHC262158 EHC327650:EHC327694 EHC393186:EHC393230 EHC458722:EHC458766 EHC524258:EHC524302 EHC589794:EHC589838 EHC655330:EHC655374 EHC720866:EHC720910 EHC786402:EHC786446 EHC851938:EHC851982 EHC917474:EHC917518 EHC983010:EHC983054 EQY11:EQY32 EQY65506:EQY65550 EQY131042:EQY131086 EQY196578:EQY196622 EQY262114:EQY262158 EQY327650:EQY327694 EQY393186:EQY393230 EQY458722:EQY458766 EQY524258:EQY524302 EQY589794:EQY589838 EQY655330:EQY655374 EQY720866:EQY720910 EQY786402:EQY786446 EQY851938:EQY851982 EQY917474:EQY917518 EQY983010:EQY983054 FAU11:FAU32 FAU65506:FAU65550 FAU131042:FAU131086 FAU196578:FAU196622 FAU262114:FAU262158 FAU327650:FAU327694 FAU393186:FAU393230 FAU458722:FAU458766 FAU524258:FAU524302 FAU589794:FAU589838 FAU655330:FAU655374 FAU720866:FAU720910 FAU786402:FAU786446 FAU851938:FAU851982 FAU917474:FAU917518 FAU983010:FAU983054 FKQ11:FKQ32 FKQ65506:FKQ65550 FKQ131042:FKQ131086 FKQ196578:FKQ196622 FKQ262114:FKQ262158 FKQ327650:FKQ327694 FKQ393186:FKQ393230 FKQ458722:FKQ458766 FKQ524258:FKQ524302 FKQ589794:FKQ589838 FKQ655330:FKQ655374 FKQ720866:FKQ720910 FKQ786402:FKQ786446 FKQ851938:FKQ851982 FKQ917474:FKQ917518 FKQ983010:FKQ983054 FUM11:FUM32 FUM65506:FUM65550 FUM131042:FUM131086 FUM196578:FUM196622 FUM262114:FUM262158 FUM327650:FUM327694 FUM393186:FUM393230 FUM458722:FUM458766 FUM524258:FUM524302 FUM589794:FUM589838 FUM655330:FUM655374 FUM720866:FUM720910 FUM786402:FUM786446 FUM851938:FUM851982 FUM917474:FUM917518 FUM983010:FUM983054 GEI11:GEI32 GEI65506:GEI65550 GEI131042:GEI131086 GEI196578:GEI196622 GEI262114:GEI262158 GEI327650:GEI327694 GEI393186:GEI393230 GEI458722:GEI458766 GEI524258:GEI524302 GEI589794:GEI589838 GEI655330:GEI655374 GEI720866:GEI720910 GEI786402:GEI786446 GEI851938:GEI851982 GEI917474:GEI917518 GEI983010:GEI983054 GOE11:GOE32 GOE65506:GOE65550 GOE131042:GOE131086 GOE196578:GOE196622 GOE262114:GOE262158 GOE327650:GOE327694 GOE393186:GOE393230 GOE458722:GOE458766 GOE524258:GOE524302 GOE589794:GOE589838 GOE655330:GOE655374 GOE720866:GOE720910 GOE786402:GOE786446 GOE851938:GOE851982 GOE917474:GOE917518 GOE983010:GOE983054 GYA11:GYA32 GYA65506:GYA65550 GYA131042:GYA131086 GYA196578:GYA196622 GYA262114:GYA262158 GYA327650:GYA327694 GYA393186:GYA393230 GYA458722:GYA458766 GYA524258:GYA524302 GYA589794:GYA589838 GYA655330:GYA655374 GYA720866:GYA720910 GYA786402:GYA786446 GYA851938:GYA851982 GYA917474:GYA917518 GYA983010:GYA983054 HHW11:HHW32 HHW65506:HHW65550 HHW131042:HHW131086 HHW196578:HHW196622 HHW262114:HHW262158 HHW327650:HHW327694 HHW393186:HHW393230 HHW458722:HHW458766 HHW524258:HHW524302 HHW589794:HHW589838 HHW655330:HHW655374 HHW720866:HHW720910 HHW786402:HHW786446 HHW851938:HHW851982 HHW917474:HHW917518 HHW983010:HHW983054 HRS11:HRS32 HRS65506:HRS65550 HRS131042:HRS131086 HRS196578:HRS196622 HRS262114:HRS262158 HRS327650:HRS327694 HRS393186:HRS393230 HRS458722:HRS458766 HRS524258:HRS524302 HRS589794:HRS589838 HRS655330:HRS655374 HRS720866:HRS720910 HRS786402:HRS786446 HRS851938:HRS851982 HRS917474:HRS917518 HRS983010:HRS983054 IBO11:IBO32 IBO65506:IBO65550 IBO131042:IBO131086 IBO196578:IBO196622 IBO262114:IBO262158 IBO327650:IBO327694 IBO393186:IBO393230 IBO458722:IBO458766 IBO524258:IBO524302 IBO589794:IBO589838 IBO655330:IBO655374 IBO720866:IBO720910 IBO786402:IBO786446 IBO851938:IBO851982 IBO917474:IBO917518 IBO983010:IBO983054 ILK11:ILK32 ILK65506:ILK65550 ILK131042:ILK131086 ILK196578:ILK196622 ILK262114:ILK262158 ILK327650:ILK327694 ILK393186:ILK393230 ILK458722:ILK458766 ILK524258:ILK524302 ILK589794:ILK589838 ILK655330:ILK655374 ILK720866:ILK720910 ILK786402:ILK786446 ILK851938:ILK851982 ILK917474:ILK917518 ILK983010:ILK983054 IVG11:IVG32 IVG65506:IVG65550 IVG131042:IVG131086 IVG196578:IVG196622 IVG262114:IVG262158 IVG327650:IVG327694 IVG393186:IVG393230 IVG458722:IVG458766 IVG524258:IVG524302 IVG589794:IVG589838 IVG655330:IVG655374 IVG720866:IVG720910 IVG786402:IVG786446 IVG851938:IVG851982 IVG917474:IVG917518 IVG983010:IVG983054 JFC11:JFC32 JFC65506:JFC65550 JFC131042:JFC131086 JFC196578:JFC196622 JFC262114:JFC262158 JFC327650:JFC327694 JFC393186:JFC393230 JFC458722:JFC458766 JFC524258:JFC524302 JFC589794:JFC589838 JFC655330:JFC655374 JFC720866:JFC720910 JFC786402:JFC786446 JFC851938:JFC851982 JFC917474:JFC917518 JFC983010:JFC983054 JOY11:JOY32 JOY65506:JOY65550 JOY131042:JOY131086 JOY196578:JOY196622 JOY262114:JOY262158 JOY327650:JOY327694 JOY393186:JOY393230 JOY458722:JOY458766 JOY524258:JOY524302 JOY589794:JOY589838 JOY655330:JOY655374 JOY720866:JOY720910 JOY786402:JOY786446 JOY851938:JOY851982 JOY917474:JOY917518 JOY983010:JOY983054 JYU11:JYU32 JYU65506:JYU65550 JYU131042:JYU131086 JYU196578:JYU196622 JYU262114:JYU262158 JYU327650:JYU327694 JYU393186:JYU393230 JYU458722:JYU458766 JYU524258:JYU524302 JYU589794:JYU589838 JYU655330:JYU655374 JYU720866:JYU720910 JYU786402:JYU786446 JYU851938:JYU851982 JYU917474:JYU917518 JYU983010:JYU983054 KIQ11:KIQ32 KIQ65506:KIQ65550 KIQ131042:KIQ131086 KIQ196578:KIQ196622 KIQ262114:KIQ262158 KIQ327650:KIQ327694 KIQ393186:KIQ393230 KIQ458722:KIQ458766 KIQ524258:KIQ524302 KIQ589794:KIQ589838 KIQ655330:KIQ655374 KIQ720866:KIQ720910 KIQ786402:KIQ786446 KIQ851938:KIQ851982 KIQ917474:KIQ917518 KIQ983010:KIQ983054 KSM11:KSM32 KSM65506:KSM65550 KSM131042:KSM131086 KSM196578:KSM196622 KSM262114:KSM262158 KSM327650:KSM327694 KSM393186:KSM393230 KSM458722:KSM458766 KSM524258:KSM524302 KSM589794:KSM589838 KSM655330:KSM655374 KSM720866:KSM720910 KSM786402:KSM786446 KSM851938:KSM851982 KSM917474:KSM917518 KSM983010:KSM983054 LCI11:LCI32 LCI65506:LCI65550 LCI131042:LCI131086 LCI196578:LCI196622 LCI262114:LCI262158 LCI327650:LCI327694 LCI393186:LCI393230 LCI458722:LCI458766 LCI524258:LCI524302 LCI589794:LCI589838 LCI655330:LCI655374 LCI720866:LCI720910 LCI786402:LCI786446 LCI851938:LCI851982 LCI917474:LCI917518 LCI983010:LCI983054 LME11:LME32 LME65506:LME65550 LME131042:LME131086 LME196578:LME196622 LME262114:LME262158 LME327650:LME327694 LME393186:LME393230 LME458722:LME458766 LME524258:LME524302 LME589794:LME589838 LME655330:LME655374 LME720866:LME720910 LME786402:LME786446 LME851938:LME851982 LME917474:LME917518 LME983010:LME983054 LWA11:LWA32 LWA65506:LWA65550 LWA131042:LWA131086 LWA196578:LWA196622 LWA262114:LWA262158 LWA327650:LWA327694 LWA393186:LWA393230 LWA458722:LWA458766 LWA524258:LWA524302 LWA589794:LWA589838 LWA655330:LWA655374 LWA720866:LWA720910 LWA786402:LWA786446 LWA851938:LWA851982 LWA917474:LWA917518 LWA983010:LWA983054 MFW11:MFW32 MFW65506:MFW65550 MFW131042:MFW131086 MFW196578:MFW196622 MFW262114:MFW262158 MFW327650:MFW327694 MFW393186:MFW393230 MFW458722:MFW458766 MFW524258:MFW524302 MFW589794:MFW589838 MFW655330:MFW655374 MFW720866:MFW720910 MFW786402:MFW786446 MFW851938:MFW851982 MFW917474:MFW917518 MFW983010:MFW983054 MPS11:MPS32 MPS65506:MPS65550 MPS131042:MPS131086 MPS196578:MPS196622 MPS262114:MPS262158 MPS327650:MPS327694 MPS393186:MPS393230 MPS458722:MPS458766 MPS524258:MPS524302 MPS589794:MPS589838 MPS655330:MPS655374 MPS720866:MPS720910 MPS786402:MPS786446 MPS851938:MPS851982 MPS917474:MPS917518 MPS983010:MPS983054 MZO11:MZO32 MZO65506:MZO65550 MZO131042:MZO131086 MZO196578:MZO196622 MZO262114:MZO262158 MZO327650:MZO327694 MZO393186:MZO393230 MZO458722:MZO458766 MZO524258:MZO524302 MZO589794:MZO589838 MZO655330:MZO655374 MZO720866:MZO720910 MZO786402:MZO786446 MZO851938:MZO851982 MZO917474:MZO917518 MZO983010:MZO983054 NJK11:NJK32 NJK65506:NJK65550 NJK131042:NJK131086 NJK196578:NJK196622 NJK262114:NJK262158 NJK327650:NJK327694 NJK393186:NJK393230 NJK458722:NJK458766 NJK524258:NJK524302 NJK589794:NJK589838 NJK655330:NJK655374 NJK720866:NJK720910 NJK786402:NJK786446 NJK851938:NJK851982 NJK917474:NJK917518 NJK983010:NJK983054 NTG11:NTG32 NTG65506:NTG65550 NTG131042:NTG131086 NTG196578:NTG196622 NTG262114:NTG262158 NTG327650:NTG327694 NTG393186:NTG393230 NTG458722:NTG458766 NTG524258:NTG524302 NTG589794:NTG589838 NTG655330:NTG655374 NTG720866:NTG720910 NTG786402:NTG786446 NTG851938:NTG851982 NTG917474:NTG917518 NTG983010:NTG983054 ODC11:ODC32 ODC65506:ODC65550 ODC131042:ODC131086 ODC196578:ODC196622 ODC262114:ODC262158 ODC327650:ODC327694 ODC393186:ODC393230 ODC458722:ODC458766 ODC524258:ODC524302 ODC589794:ODC589838 ODC655330:ODC655374 ODC720866:ODC720910 ODC786402:ODC786446 ODC851938:ODC851982 ODC917474:ODC917518 ODC983010:ODC983054 OMY11:OMY32 OMY65506:OMY65550 OMY131042:OMY131086 OMY196578:OMY196622 OMY262114:OMY262158 OMY327650:OMY327694 OMY393186:OMY393230 OMY458722:OMY458766 OMY524258:OMY524302 OMY589794:OMY589838 OMY655330:OMY655374 OMY720866:OMY720910 OMY786402:OMY786446 OMY851938:OMY851982 OMY917474:OMY917518 OMY983010:OMY983054 OWU11:OWU32 OWU65506:OWU65550 OWU131042:OWU131086 OWU196578:OWU196622 OWU262114:OWU262158 OWU327650:OWU327694 OWU393186:OWU393230 OWU458722:OWU458766 OWU524258:OWU524302 OWU589794:OWU589838 OWU655330:OWU655374 OWU720866:OWU720910 OWU786402:OWU786446 OWU851938:OWU851982 OWU917474:OWU917518 OWU983010:OWU983054 PGQ11:PGQ32 PGQ65506:PGQ65550 PGQ131042:PGQ131086 PGQ196578:PGQ196622 PGQ262114:PGQ262158 PGQ327650:PGQ327694 PGQ393186:PGQ393230 PGQ458722:PGQ458766 PGQ524258:PGQ524302 PGQ589794:PGQ589838 PGQ655330:PGQ655374 PGQ720866:PGQ720910 PGQ786402:PGQ786446 PGQ851938:PGQ851982 PGQ917474:PGQ917518 PGQ983010:PGQ983054 PQM11:PQM32 PQM65506:PQM65550 PQM131042:PQM131086 PQM196578:PQM196622 PQM262114:PQM262158 PQM327650:PQM327694 PQM393186:PQM393230 PQM458722:PQM458766 PQM524258:PQM524302 PQM589794:PQM589838 PQM655330:PQM655374 PQM720866:PQM720910 PQM786402:PQM786446 PQM851938:PQM851982 PQM917474:PQM917518 PQM983010:PQM983054 QAI11:QAI32 QAI65506:QAI65550 QAI131042:QAI131086 QAI196578:QAI196622 QAI262114:QAI262158 QAI327650:QAI327694 QAI393186:QAI393230 QAI458722:QAI458766 QAI524258:QAI524302 QAI589794:QAI589838 QAI655330:QAI655374 QAI720866:QAI720910 QAI786402:QAI786446 QAI851938:QAI851982 QAI917474:QAI917518 QAI983010:QAI983054 QKE11:QKE32 QKE65506:QKE65550 QKE131042:QKE131086 QKE196578:QKE196622 QKE262114:QKE262158 QKE327650:QKE327694 QKE393186:QKE393230 QKE458722:QKE458766 QKE524258:QKE524302 QKE589794:QKE589838 QKE655330:QKE655374 QKE720866:QKE720910 QKE786402:QKE786446 QKE851938:QKE851982 QKE917474:QKE917518 QKE983010:QKE983054 QUA11:QUA32 QUA65506:QUA65550 QUA131042:QUA131086 QUA196578:QUA196622 QUA262114:QUA262158 QUA327650:QUA327694 QUA393186:QUA393230 QUA458722:QUA458766 QUA524258:QUA524302 QUA589794:QUA589838 QUA655330:QUA655374 QUA720866:QUA720910 QUA786402:QUA786446 QUA851938:QUA851982 QUA917474:QUA917518 QUA983010:QUA983054 RDW11:RDW32 RDW65506:RDW65550 RDW131042:RDW131086 RDW196578:RDW196622 RDW262114:RDW262158 RDW327650:RDW327694 RDW393186:RDW393230 RDW458722:RDW458766 RDW524258:RDW524302 RDW589794:RDW589838 RDW655330:RDW655374 RDW720866:RDW720910 RDW786402:RDW786446 RDW851938:RDW851982 RDW917474:RDW917518 RDW983010:RDW983054 RNS11:RNS32 RNS65506:RNS65550 RNS131042:RNS131086 RNS196578:RNS196622 RNS262114:RNS262158 RNS327650:RNS327694 RNS393186:RNS393230 RNS458722:RNS458766 RNS524258:RNS524302 RNS589794:RNS589838 RNS655330:RNS655374 RNS720866:RNS720910 RNS786402:RNS786446 RNS851938:RNS851982 RNS917474:RNS917518 RNS983010:RNS983054 RXO11:RXO32 RXO65506:RXO65550 RXO131042:RXO131086 RXO196578:RXO196622 RXO262114:RXO262158 RXO327650:RXO327694 RXO393186:RXO393230 RXO458722:RXO458766 RXO524258:RXO524302 RXO589794:RXO589838 RXO655330:RXO655374 RXO720866:RXO720910 RXO786402:RXO786446 RXO851938:RXO851982 RXO917474:RXO917518 RXO983010:RXO983054 SHK11:SHK32 SHK65506:SHK65550 SHK131042:SHK131086 SHK196578:SHK196622 SHK262114:SHK262158 SHK327650:SHK327694 SHK393186:SHK393230 SHK458722:SHK458766 SHK524258:SHK524302 SHK589794:SHK589838 SHK655330:SHK655374 SHK720866:SHK720910 SHK786402:SHK786446 SHK851938:SHK851982 SHK917474:SHK917518 SHK983010:SHK983054 SRG11:SRG32 SRG65506:SRG65550 SRG131042:SRG131086 SRG196578:SRG196622 SRG262114:SRG262158 SRG327650:SRG327694 SRG393186:SRG393230 SRG458722:SRG458766 SRG524258:SRG524302 SRG589794:SRG589838 SRG655330:SRG655374 SRG720866:SRG720910 SRG786402:SRG786446 SRG851938:SRG851982 SRG917474:SRG917518 SRG983010:SRG983054 TBC11:TBC32 TBC65506:TBC65550 TBC131042:TBC131086 TBC196578:TBC196622 TBC262114:TBC262158 TBC327650:TBC327694 TBC393186:TBC393230 TBC458722:TBC458766 TBC524258:TBC524302 TBC589794:TBC589838 TBC655330:TBC655374 TBC720866:TBC720910 TBC786402:TBC786446 TBC851938:TBC851982 TBC917474:TBC917518 TBC983010:TBC983054 TKY11:TKY32 TKY65506:TKY65550 TKY131042:TKY131086 TKY196578:TKY196622 TKY262114:TKY262158 TKY327650:TKY327694 TKY393186:TKY393230 TKY458722:TKY458766 TKY524258:TKY524302 TKY589794:TKY589838 TKY655330:TKY655374 TKY720866:TKY720910 TKY786402:TKY786446 TKY851938:TKY851982 TKY917474:TKY917518 TKY983010:TKY983054 TUU11:TUU32 TUU65506:TUU65550 TUU131042:TUU131086 TUU196578:TUU196622 TUU262114:TUU262158 TUU327650:TUU327694 TUU393186:TUU393230 TUU458722:TUU458766 TUU524258:TUU524302 TUU589794:TUU589838 TUU655330:TUU655374 TUU720866:TUU720910 TUU786402:TUU786446 TUU851938:TUU851982 TUU917474:TUU917518 TUU983010:TUU983054 UEQ11:UEQ32 UEQ65506:UEQ65550 UEQ131042:UEQ131086 UEQ196578:UEQ196622 UEQ262114:UEQ262158 UEQ327650:UEQ327694 UEQ393186:UEQ393230 UEQ458722:UEQ458766 UEQ524258:UEQ524302 UEQ589794:UEQ589838 UEQ655330:UEQ655374 UEQ720866:UEQ720910 UEQ786402:UEQ786446 UEQ851938:UEQ851982 UEQ917474:UEQ917518 UEQ983010:UEQ983054 UOM11:UOM32 UOM65506:UOM65550 UOM131042:UOM131086 UOM196578:UOM196622 UOM262114:UOM262158 UOM327650:UOM327694 UOM393186:UOM393230 UOM458722:UOM458766 UOM524258:UOM524302 UOM589794:UOM589838 UOM655330:UOM655374 UOM720866:UOM720910 UOM786402:UOM786446 UOM851938:UOM851982 UOM917474:UOM917518 UOM983010:UOM983054 UYI11:UYI32 UYI65506:UYI65550 UYI131042:UYI131086 UYI196578:UYI196622 UYI262114:UYI262158 UYI327650:UYI327694 UYI393186:UYI393230 UYI458722:UYI458766 UYI524258:UYI524302 UYI589794:UYI589838 UYI655330:UYI655374 UYI720866:UYI720910 UYI786402:UYI786446 UYI851938:UYI851982 UYI917474:UYI917518 UYI983010:UYI983054 VIE11:VIE32 VIE65506:VIE65550 VIE131042:VIE131086 VIE196578:VIE196622 VIE262114:VIE262158 VIE327650:VIE327694 VIE393186:VIE393230 VIE458722:VIE458766 VIE524258:VIE524302 VIE589794:VIE589838 VIE655330:VIE655374 VIE720866:VIE720910 VIE786402:VIE786446 VIE851938:VIE851982 VIE917474:VIE917518 VIE983010:VIE983054 VSA11:VSA32 VSA65506:VSA65550 VSA131042:VSA131086 VSA196578:VSA196622 VSA262114:VSA262158 VSA327650:VSA327694 VSA393186:VSA393230 VSA458722:VSA458766 VSA524258:VSA524302 VSA589794:VSA589838 VSA655330:VSA655374 VSA720866:VSA720910 VSA786402:VSA786446 VSA851938:VSA851982 VSA917474:VSA917518 VSA983010:VSA983054 WBW11:WBW32 WBW65506:WBW65550 WBW131042:WBW131086 WBW196578:WBW196622 WBW262114:WBW262158 WBW327650:WBW327694 WBW393186:WBW393230 WBW458722:WBW458766 WBW524258:WBW524302 WBW589794:WBW589838 WBW655330:WBW655374 WBW720866:WBW720910 WBW786402:WBW786446 WBW851938:WBW851982 WBW917474:WBW917518 WBW983010:WBW983054 WLS11:WLS32 WLS65506:WLS65550 WLS131042:WLS131086 WLS196578:WLS196622 WLS262114:WLS262158 WLS327650:WLS327694 WLS393186:WLS393230 WLS458722:WLS458766 WLS524258:WLS524302 WLS589794:WLS589838 WLS655330:WLS655374 WLS720866:WLS720910 WLS786402:WLS786446 WLS851938:WLS851982 WLS917474:WLS917518 WLS983010:WLS983054 WVO11:WVO32 WVO65506:WVO65550 WVO131042:WVO131086 WVO196578:WVO196622 WVO262114:WVO262158 WVO327650:WVO327694 WVO393186:WVO393230 WVO458722:WVO458766 WVO524258:WVO524302 WVO589794:WVO589838 WVO655330:WVO655374 WVO720866:WVO720910 WVO786402:WVO786446 WVO851938:WVO851982 WVO917474:WVO917518 WVO983010:WVO983054">
      <formula1>"是,否"</formula1>
    </dataValidation>
    <dataValidation type="list" allowBlank="1" showInputMessage="1" showErrorMessage="1" sqref="K11:K32 P11:P32">
      <formula1>"通过,不通过,阻碍,无效,"</formula1>
    </dataValidation>
    <dataValidation type="list" allowBlank="1" showInputMessage="1" showErrorMessage="1" sqref="K65506:K65550 K131042:K131086 K196578:K196622 K262114:K262158 K327650:K327694 K393186:K393230 K458722:K458766 K524258:K524302 K589794:K589838 K655330:K655374 K720866:K720910 K786402:K786446 K851938:K851982 K917474:K917518 K983010:K983054 P65506:P65550 P131042:P131086 P196578:P196622 P262114:P262158 P327650:P327694 P393186:P393230 P458722:P458766 P524258:P524302 P589794:P589838 P655330:P655374 P720866:P720910 P786402:P786446 P851938:P851982 P917474:P917518 P983010:P983054 JG11:JG32 JG65506:JG65550 JG131042:JG131086 JG196578:JG196622 JG262114:JG262158 JG327650:JG327694 JG393186:JG393230 JG458722:JG458766 JG524258:JG524302 JG589794:JG589838 JG655330:JG655374 JG720866:JG720910 JG786402:JG786446 JG851938:JG851982 JG917474:JG917518 JG983010:JG983054 JL11:JL32 JL65506:JL65550 JL131042:JL131086 JL196578:JL196622 JL262114:JL262158 JL327650:JL327694 JL393186:JL393230 JL458722:JL458766 JL524258:JL524302 JL589794:JL589838 JL655330:JL655374 JL720866:JL720910 JL786402:JL786446 JL851938:JL851982 JL917474:JL917518 JL983010:JL983054 TC11:TC32 TC65506:TC65550 TC131042:TC131086 TC196578:TC196622 TC262114:TC262158 TC327650:TC327694 TC393186:TC393230 TC458722:TC458766 TC524258:TC524302 TC589794:TC589838 TC655330:TC655374 TC720866:TC720910 TC786402:TC786446 TC851938:TC851982 TC917474:TC917518 TC983010:TC983054 TH11:TH32 TH65506:TH65550 TH131042:TH131086 TH196578:TH196622 TH262114:TH262158 TH327650:TH327694 TH393186:TH393230 TH458722:TH458766 TH524258:TH524302 TH589794:TH589838 TH655330:TH655374 TH720866:TH720910 TH786402:TH786446 TH851938:TH851982 TH917474:TH917518 TH983010:TH983054 ACY11:ACY32 ACY65506:ACY65550 ACY131042:ACY131086 ACY196578:ACY196622 ACY262114:ACY262158 ACY327650:ACY327694 ACY393186:ACY393230 ACY458722:ACY458766 ACY524258:ACY524302 ACY589794:ACY589838 ACY655330:ACY655374 ACY720866:ACY720910 ACY786402:ACY786446 ACY851938:ACY851982 ACY917474:ACY917518 ACY983010:ACY983054 ADD11:ADD32 ADD65506:ADD65550 ADD131042:ADD131086 ADD196578:ADD196622 ADD262114:ADD262158 ADD327650:ADD327694 ADD393186:ADD393230 ADD458722:ADD458766 ADD524258:ADD524302 ADD589794:ADD589838 ADD655330:ADD655374 ADD720866:ADD720910 ADD786402:ADD786446 ADD851938:ADD851982 ADD917474:ADD917518 ADD983010:ADD983054 AMU11:AMU32 AMU65506:AMU65550 AMU131042:AMU131086 AMU196578:AMU196622 AMU262114:AMU262158 AMU327650:AMU327694 AMU393186:AMU393230 AMU458722:AMU458766 AMU524258:AMU524302 AMU589794:AMU589838 AMU655330:AMU655374 AMU720866:AMU720910 AMU786402:AMU786446 AMU851938:AMU851982 AMU917474:AMU917518 AMU983010:AMU983054 AMZ11:AMZ32 AMZ65506:AMZ65550 AMZ131042:AMZ131086 AMZ196578:AMZ196622 AMZ262114:AMZ262158 AMZ327650:AMZ327694 AMZ393186:AMZ393230 AMZ458722:AMZ458766 AMZ524258:AMZ524302 AMZ589794:AMZ589838 AMZ655330:AMZ655374 AMZ720866:AMZ720910 AMZ786402:AMZ786446 AMZ851938:AMZ851982 AMZ917474:AMZ917518 AMZ983010:AMZ983054 AWQ11:AWQ32 AWQ65506:AWQ65550 AWQ131042:AWQ131086 AWQ196578:AWQ196622 AWQ262114:AWQ262158 AWQ327650:AWQ327694 AWQ393186:AWQ393230 AWQ458722:AWQ458766 AWQ524258:AWQ524302 AWQ589794:AWQ589838 AWQ655330:AWQ655374 AWQ720866:AWQ720910 AWQ786402:AWQ786446 AWQ851938:AWQ851982 AWQ917474:AWQ917518 AWQ983010:AWQ983054 AWV11:AWV32 AWV65506:AWV65550 AWV131042:AWV131086 AWV196578:AWV196622 AWV262114:AWV262158 AWV327650:AWV327694 AWV393186:AWV393230 AWV458722:AWV458766 AWV524258:AWV524302 AWV589794:AWV589838 AWV655330:AWV655374 AWV720866:AWV720910 AWV786402:AWV786446 AWV851938:AWV851982 AWV917474:AWV917518 AWV983010:AWV983054 BGM11:BGM32 BGM65506:BGM65550 BGM131042:BGM131086 BGM196578:BGM196622 BGM262114:BGM262158 BGM327650:BGM327694 BGM393186:BGM393230 BGM458722:BGM458766 BGM524258:BGM524302 BGM589794:BGM589838 BGM655330:BGM655374 BGM720866:BGM720910 BGM786402:BGM786446 BGM851938:BGM851982 BGM917474:BGM917518 BGM983010:BGM983054 BGR11:BGR32 BGR65506:BGR65550 BGR131042:BGR131086 BGR196578:BGR196622 BGR262114:BGR262158 BGR327650:BGR327694 BGR393186:BGR393230 BGR458722:BGR458766 BGR524258:BGR524302 BGR589794:BGR589838 BGR655330:BGR655374 BGR720866:BGR720910 BGR786402:BGR786446 BGR851938:BGR851982 BGR917474:BGR917518 BGR983010:BGR983054 BQI11:BQI32 BQI65506:BQI65550 BQI131042:BQI131086 BQI196578:BQI196622 BQI262114:BQI262158 BQI327650:BQI327694 BQI393186:BQI393230 BQI458722:BQI458766 BQI524258:BQI524302 BQI589794:BQI589838 BQI655330:BQI655374 BQI720866:BQI720910 BQI786402:BQI786446 BQI851938:BQI851982 BQI917474:BQI917518 BQI983010:BQI983054 BQN11:BQN32 BQN65506:BQN65550 BQN131042:BQN131086 BQN196578:BQN196622 BQN262114:BQN262158 BQN327650:BQN327694 BQN393186:BQN393230 BQN458722:BQN458766 BQN524258:BQN524302 BQN589794:BQN589838 BQN655330:BQN655374 BQN720866:BQN720910 BQN786402:BQN786446 BQN851938:BQN851982 BQN917474:BQN917518 BQN983010:BQN983054 CAE11:CAE32 CAE65506:CAE65550 CAE131042:CAE131086 CAE196578:CAE196622 CAE262114:CAE262158 CAE327650:CAE327694 CAE393186:CAE393230 CAE458722:CAE458766 CAE524258:CAE524302 CAE589794:CAE589838 CAE655330:CAE655374 CAE720866:CAE720910 CAE786402:CAE786446 CAE851938:CAE851982 CAE917474:CAE917518 CAE983010:CAE983054 CAJ11:CAJ32 CAJ65506:CAJ65550 CAJ131042:CAJ131086 CAJ196578:CAJ196622 CAJ262114:CAJ262158 CAJ327650:CAJ327694 CAJ393186:CAJ393230 CAJ458722:CAJ458766 CAJ524258:CAJ524302 CAJ589794:CAJ589838 CAJ655330:CAJ655374 CAJ720866:CAJ720910 CAJ786402:CAJ786446 CAJ851938:CAJ851982 CAJ917474:CAJ917518 CAJ983010:CAJ983054 CKA11:CKA32 CKA65506:CKA65550 CKA131042:CKA131086 CKA196578:CKA196622 CKA262114:CKA262158 CKA327650:CKA327694 CKA393186:CKA393230 CKA458722:CKA458766 CKA524258:CKA524302 CKA589794:CKA589838 CKA655330:CKA655374 CKA720866:CKA720910 CKA786402:CKA786446 CKA851938:CKA851982 CKA917474:CKA917518 CKA983010:CKA983054 CKF11:CKF32 CKF65506:CKF65550 CKF131042:CKF131086 CKF196578:CKF196622 CKF262114:CKF262158 CKF327650:CKF327694 CKF393186:CKF393230 CKF458722:CKF458766 CKF524258:CKF524302 CKF589794:CKF589838 CKF655330:CKF655374 CKF720866:CKF720910 CKF786402:CKF786446 CKF851938:CKF851982 CKF917474:CKF917518 CKF983010:CKF983054 CTW11:CTW32 CTW65506:CTW65550 CTW131042:CTW131086 CTW196578:CTW196622 CTW262114:CTW262158 CTW327650:CTW327694 CTW393186:CTW393230 CTW458722:CTW458766 CTW524258:CTW524302 CTW589794:CTW589838 CTW655330:CTW655374 CTW720866:CTW720910 CTW786402:CTW786446 CTW851938:CTW851982 CTW917474:CTW917518 CTW983010:CTW983054 CUB11:CUB32 CUB65506:CUB65550 CUB131042:CUB131086 CUB196578:CUB196622 CUB262114:CUB262158 CUB327650:CUB327694 CUB393186:CUB393230 CUB458722:CUB458766 CUB524258:CUB524302 CUB589794:CUB589838 CUB655330:CUB655374 CUB720866:CUB720910 CUB786402:CUB786446 CUB851938:CUB851982 CUB917474:CUB917518 CUB983010:CUB983054 DDS11:DDS32 DDS65506:DDS65550 DDS131042:DDS131086 DDS196578:DDS196622 DDS262114:DDS262158 DDS327650:DDS327694 DDS393186:DDS393230 DDS458722:DDS458766 DDS524258:DDS524302 DDS589794:DDS589838 DDS655330:DDS655374 DDS720866:DDS720910 DDS786402:DDS786446 DDS851938:DDS851982 DDS917474:DDS917518 DDS983010:DDS983054 DDX11:DDX32 DDX65506:DDX65550 DDX131042:DDX131086 DDX196578:DDX196622 DDX262114:DDX262158 DDX327650:DDX327694 DDX393186:DDX393230 DDX458722:DDX458766 DDX524258:DDX524302 DDX589794:DDX589838 DDX655330:DDX655374 DDX720866:DDX720910 DDX786402:DDX786446 DDX851938:DDX851982 DDX917474:DDX917518 DDX983010:DDX983054 DNO11:DNO32 DNO65506:DNO65550 DNO131042:DNO131086 DNO196578:DNO196622 DNO262114:DNO262158 DNO327650:DNO327694 DNO393186:DNO393230 DNO458722:DNO458766 DNO524258:DNO524302 DNO589794:DNO589838 DNO655330:DNO655374 DNO720866:DNO720910 DNO786402:DNO786446 DNO851938:DNO851982 DNO917474:DNO917518 DNO983010:DNO983054 DNT11:DNT32 DNT65506:DNT65550 DNT131042:DNT131086 DNT196578:DNT196622 DNT262114:DNT262158 DNT327650:DNT327694 DNT393186:DNT393230 DNT458722:DNT458766 DNT524258:DNT524302 DNT589794:DNT589838 DNT655330:DNT655374 DNT720866:DNT720910 DNT786402:DNT786446 DNT851938:DNT851982 DNT917474:DNT917518 DNT983010:DNT983054 DXK11:DXK32 DXK65506:DXK65550 DXK131042:DXK131086 DXK196578:DXK196622 DXK262114:DXK262158 DXK327650:DXK327694 DXK393186:DXK393230 DXK458722:DXK458766 DXK524258:DXK524302 DXK589794:DXK589838 DXK655330:DXK655374 DXK720866:DXK720910 DXK786402:DXK786446 DXK851938:DXK851982 DXK917474:DXK917518 DXK983010:DXK983054 DXP11:DXP32 DXP65506:DXP65550 DXP131042:DXP131086 DXP196578:DXP196622 DXP262114:DXP262158 DXP327650:DXP327694 DXP393186:DXP393230 DXP458722:DXP458766 DXP524258:DXP524302 DXP589794:DXP589838 DXP655330:DXP655374 DXP720866:DXP720910 DXP786402:DXP786446 DXP851938:DXP851982 DXP917474:DXP917518 DXP983010:DXP983054 EHG11:EHG32 EHG65506:EHG65550 EHG131042:EHG131086 EHG196578:EHG196622 EHG262114:EHG262158 EHG327650:EHG327694 EHG393186:EHG393230 EHG458722:EHG458766 EHG524258:EHG524302 EHG589794:EHG589838 EHG655330:EHG655374 EHG720866:EHG720910 EHG786402:EHG786446 EHG851938:EHG851982 EHG917474:EHG917518 EHG983010:EHG983054 EHL11:EHL32 EHL65506:EHL65550 EHL131042:EHL131086 EHL196578:EHL196622 EHL262114:EHL262158 EHL327650:EHL327694 EHL393186:EHL393230 EHL458722:EHL458766 EHL524258:EHL524302 EHL589794:EHL589838 EHL655330:EHL655374 EHL720866:EHL720910 EHL786402:EHL786446 EHL851938:EHL851982 EHL917474:EHL917518 EHL983010:EHL983054 ERC11:ERC32 ERC65506:ERC65550 ERC131042:ERC131086 ERC196578:ERC196622 ERC262114:ERC262158 ERC327650:ERC327694 ERC393186:ERC393230 ERC458722:ERC458766 ERC524258:ERC524302 ERC589794:ERC589838 ERC655330:ERC655374 ERC720866:ERC720910 ERC786402:ERC786446 ERC851938:ERC851982 ERC917474:ERC917518 ERC983010:ERC983054 ERH11:ERH32 ERH65506:ERH65550 ERH131042:ERH131086 ERH196578:ERH196622 ERH262114:ERH262158 ERH327650:ERH327694 ERH393186:ERH393230 ERH458722:ERH458766 ERH524258:ERH524302 ERH589794:ERH589838 ERH655330:ERH655374 ERH720866:ERH720910 ERH786402:ERH786446 ERH851938:ERH851982 ERH917474:ERH917518 ERH983010:ERH983054 FAY11:FAY32 FAY65506:FAY65550 FAY131042:FAY131086 FAY196578:FAY196622 FAY262114:FAY262158 FAY327650:FAY327694 FAY393186:FAY393230 FAY458722:FAY458766 FAY524258:FAY524302 FAY589794:FAY589838 FAY655330:FAY655374 FAY720866:FAY720910 FAY786402:FAY786446 FAY851938:FAY851982 FAY917474:FAY917518 FAY983010:FAY983054 FBD11:FBD32 FBD65506:FBD65550 FBD131042:FBD131086 FBD196578:FBD196622 FBD262114:FBD262158 FBD327650:FBD327694 FBD393186:FBD393230 FBD458722:FBD458766 FBD524258:FBD524302 FBD589794:FBD589838 FBD655330:FBD655374 FBD720866:FBD720910 FBD786402:FBD786446 FBD851938:FBD851982 FBD917474:FBD917518 FBD983010:FBD983054 FKU11:FKU32 FKU65506:FKU65550 FKU131042:FKU131086 FKU196578:FKU196622 FKU262114:FKU262158 FKU327650:FKU327694 FKU393186:FKU393230 FKU458722:FKU458766 FKU524258:FKU524302 FKU589794:FKU589838 FKU655330:FKU655374 FKU720866:FKU720910 FKU786402:FKU786446 FKU851938:FKU851982 FKU917474:FKU917518 FKU983010:FKU983054 FKZ11:FKZ32 FKZ65506:FKZ65550 FKZ131042:FKZ131086 FKZ196578:FKZ196622 FKZ262114:FKZ262158 FKZ327650:FKZ327694 FKZ393186:FKZ393230 FKZ458722:FKZ458766 FKZ524258:FKZ524302 FKZ589794:FKZ589838 FKZ655330:FKZ655374 FKZ720866:FKZ720910 FKZ786402:FKZ786446 FKZ851938:FKZ851982 FKZ917474:FKZ917518 FKZ983010:FKZ983054 FUQ11:FUQ32 FUQ65506:FUQ65550 FUQ131042:FUQ131086 FUQ196578:FUQ196622 FUQ262114:FUQ262158 FUQ327650:FUQ327694 FUQ393186:FUQ393230 FUQ458722:FUQ458766 FUQ524258:FUQ524302 FUQ589794:FUQ589838 FUQ655330:FUQ655374 FUQ720866:FUQ720910 FUQ786402:FUQ786446 FUQ851938:FUQ851982 FUQ917474:FUQ917518 FUQ983010:FUQ983054 FUV11:FUV32 FUV65506:FUV65550 FUV131042:FUV131086 FUV196578:FUV196622 FUV262114:FUV262158 FUV327650:FUV327694 FUV393186:FUV393230 FUV458722:FUV458766 FUV524258:FUV524302 FUV589794:FUV589838 FUV655330:FUV655374 FUV720866:FUV720910 FUV786402:FUV786446 FUV851938:FUV851982 FUV917474:FUV917518 FUV983010:FUV983054 GEM11:GEM32 GEM65506:GEM65550 GEM131042:GEM131086 GEM196578:GEM196622 GEM262114:GEM262158 GEM327650:GEM327694 GEM393186:GEM393230 GEM458722:GEM458766 GEM524258:GEM524302 GEM589794:GEM589838 GEM655330:GEM655374 GEM720866:GEM720910 GEM786402:GEM786446 GEM851938:GEM851982 GEM917474:GEM917518 GEM983010:GEM983054 GER11:GER32 GER65506:GER65550 GER131042:GER131086 GER196578:GER196622 GER262114:GER262158 GER327650:GER327694 GER393186:GER393230 GER458722:GER458766 GER524258:GER524302 GER589794:GER589838 GER655330:GER655374 GER720866:GER720910 GER786402:GER786446 GER851938:GER851982 GER917474:GER917518 GER983010:GER983054 GOI11:GOI32 GOI65506:GOI65550 GOI131042:GOI131086 GOI196578:GOI196622 GOI262114:GOI262158 GOI327650:GOI327694 GOI393186:GOI393230 GOI458722:GOI458766 GOI524258:GOI524302 GOI589794:GOI589838 GOI655330:GOI655374 GOI720866:GOI720910 GOI786402:GOI786446 GOI851938:GOI851982 GOI917474:GOI917518 GOI983010:GOI983054 GON11:GON32 GON65506:GON65550 GON131042:GON131086 GON196578:GON196622 GON262114:GON262158 GON327650:GON327694 GON393186:GON393230 GON458722:GON458766 GON524258:GON524302 GON589794:GON589838 GON655330:GON655374 GON720866:GON720910 GON786402:GON786446 GON851938:GON851982 GON917474:GON917518 GON983010:GON983054 GYE11:GYE32 GYE65506:GYE65550 GYE131042:GYE131086 GYE196578:GYE196622 GYE262114:GYE262158 GYE327650:GYE327694 GYE393186:GYE393230 GYE458722:GYE458766 GYE524258:GYE524302 GYE589794:GYE589838 GYE655330:GYE655374 GYE720866:GYE720910 GYE786402:GYE786446 GYE851938:GYE851982 GYE917474:GYE917518 GYE983010:GYE983054 GYJ11:GYJ32 GYJ65506:GYJ65550 GYJ131042:GYJ131086 GYJ196578:GYJ196622 GYJ262114:GYJ262158 GYJ327650:GYJ327694 GYJ393186:GYJ393230 GYJ458722:GYJ458766 GYJ524258:GYJ524302 GYJ589794:GYJ589838 GYJ655330:GYJ655374 GYJ720866:GYJ720910 GYJ786402:GYJ786446 GYJ851938:GYJ851982 GYJ917474:GYJ917518 GYJ983010:GYJ983054 HIA11:HIA32 HIA65506:HIA65550 HIA131042:HIA131086 HIA196578:HIA196622 HIA262114:HIA262158 HIA327650:HIA327694 HIA393186:HIA393230 HIA458722:HIA458766 HIA524258:HIA524302 HIA589794:HIA589838 HIA655330:HIA655374 HIA720866:HIA720910 HIA786402:HIA786446 HIA851938:HIA851982 HIA917474:HIA917518 HIA983010:HIA983054 HIF11:HIF32 HIF65506:HIF65550 HIF131042:HIF131086 HIF196578:HIF196622 HIF262114:HIF262158 HIF327650:HIF327694 HIF393186:HIF393230 HIF458722:HIF458766 HIF524258:HIF524302 HIF589794:HIF589838 HIF655330:HIF655374 HIF720866:HIF720910 HIF786402:HIF786446 HIF851938:HIF851982 HIF917474:HIF917518 HIF983010:HIF983054 HRW11:HRW32 HRW65506:HRW65550 HRW131042:HRW131086 HRW196578:HRW196622 HRW262114:HRW262158 HRW327650:HRW327694 HRW393186:HRW393230 HRW458722:HRW458766 HRW524258:HRW524302 HRW589794:HRW589838 HRW655330:HRW655374 HRW720866:HRW720910 HRW786402:HRW786446 HRW851938:HRW851982 HRW917474:HRW917518 HRW983010:HRW983054 HSB11:HSB32 HSB65506:HSB65550 HSB131042:HSB131086 HSB196578:HSB196622 HSB262114:HSB262158 HSB327650:HSB327694 HSB393186:HSB393230 HSB458722:HSB458766 HSB524258:HSB524302 HSB589794:HSB589838 HSB655330:HSB655374 HSB720866:HSB720910 HSB786402:HSB786446 HSB851938:HSB851982 HSB917474:HSB917518 HSB983010:HSB983054 IBS11:IBS32 IBS65506:IBS65550 IBS131042:IBS131086 IBS196578:IBS196622 IBS262114:IBS262158 IBS327650:IBS327694 IBS393186:IBS393230 IBS458722:IBS458766 IBS524258:IBS524302 IBS589794:IBS589838 IBS655330:IBS655374 IBS720866:IBS720910 IBS786402:IBS786446 IBS851938:IBS851982 IBS917474:IBS917518 IBS983010:IBS983054 IBX11:IBX32 IBX65506:IBX65550 IBX131042:IBX131086 IBX196578:IBX196622 IBX262114:IBX262158 IBX327650:IBX327694 IBX393186:IBX393230 IBX458722:IBX458766 IBX524258:IBX524302 IBX589794:IBX589838 IBX655330:IBX655374 IBX720866:IBX720910 IBX786402:IBX786446 IBX851938:IBX851982 IBX917474:IBX917518 IBX983010:IBX983054 ILO11:ILO32 ILO65506:ILO65550 ILO131042:ILO131086 ILO196578:ILO196622 ILO262114:ILO262158 ILO327650:ILO327694 ILO393186:ILO393230 ILO458722:ILO458766 ILO524258:ILO524302 ILO589794:ILO589838 ILO655330:ILO655374 ILO720866:ILO720910 ILO786402:ILO786446 ILO851938:ILO851982 ILO917474:ILO917518 ILO983010:ILO983054 ILT11:ILT32 ILT65506:ILT65550 ILT131042:ILT131086 ILT196578:ILT196622 ILT262114:ILT262158 ILT327650:ILT327694 ILT393186:ILT393230 ILT458722:ILT458766 ILT524258:ILT524302 ILT589794:ILT589838 ILT655330:ILT655374 ILT720866:ILT720910 ILT786402:ILT786446 ILT851938:ILT851982 ILT917474:ILT917518 ILT983010:ILT983054 IVK11:IVK32 IVK65506:IVK65550 IVK131042:IVK131086 IVK196578:IVK196622 IVK262114:IVK262158 IVK327650:IVK327694 IVK393186:IVK393230 IVK458722:IVK458766 IVK524258:IVK524302 IVK589794:IVK589838 IVK655330:IVK655374 IVK720866:IVK720910 IVK786402:IVK786446 IVK851938:IVK851982 IVK917474:IVK917518 IVK983010:IVK983054 IVP11:IVP32 IVP65506:IVP65550 IVP131042:IVP131086 IVP196578:IVP196622 IVP262114:IVP262158 IVP327650:IVP327694 IVP393186:IVP393230 IVP458722:IVP458766 IVP524258:IVP524302 IVP589794:IVP589838 IVP655330:IVP655374 IVP720866:IVP720910 IVP786402:IVP786446 IVP851938:IVP851982 IVP917474:IVP917518 IVP983010:IVP983054 JFG11:JFG32 JFG65506:JFG65550 JFG131042:JFG131086 JFG196578:JFG196622 JFG262114:JFG262158 JFG327650:JFG327694 JFG393186:JFG393230 JFG458722:JFG458766 JFG524258:JFG524302 JFG589794:JFG589838 JFG655330:JFG655374 JFG720866:JFG720910 JFG786402:JFG786446 JFG851938:JFG851982 JFG917474:JFG917518 JFG983010:JFG983054 JFL11:JFL32 JFL65506:JFL65550 JFL131042:JFL131086 JFL196578:JFL196622 JFL262114:JFL262158 JFL327650:JFL327694 JFL393186:JFL393230 JFL458722:JFL458766 JFL524258:JFL524302 JFL589794:JFL589838 JFL655330:JFL655374 JFL720866:JFL720910 JFL786402:JFL786446 JFL851938:JFL851982 JFL917474:JFL917518 JFL983010:JFL983054 JPC11:JPC32 JPC65506:JPC65550 JPC131042:JPC131086 JPC196578:JPC196622 JPC262114:JPC262158 JPC327650:JPC327694 JPC393186:JPC393230 JPC458722:JPC458766 JPC524258:JPC524302 JPC589794:JPC589838 JPC655330:JPC655374 JPC720866:JPC720910 JPC786402:JPC786446 JPC851938:JPC851982 JPC917474:JPC917518 JPC983010:JPC983054 JPH11:JPH32 JPH65506:JPH65550 JPH131042:JPH131086 JPH196578:JPH196622 JPH262114:JPH262158 JPH327650:JPH327694 JPH393186:JPH393230 JPH458722:JPH458766 JPH524258:JPH524302 JPH589794:JPH589838 JPH655330:JPH655374 JPH720866:JPH720910 JPH786402:JPH786446 JPH851938:JPH851982 JPH917474:JPH917518 JPH983010:JPH983054 JYY11:JYY32 JYY65506:JYY65550 JYY131042:JYY131086 JYY196578:JYY196622 JYY262114:JYY262158 JYY327650:JYY327694 JYY393186:JYY393230 JYY458722:JYY458766 JYY524258:JYY524302 JYY589794:JYY589838 JYY655330:JYY655374 JYY720866:JYY720910 JYY786402:JYY786446 JYY851938:JYY851982 JYY917474:JYY917518 JYY983010:JYY983054 JZD11:JZD32 JZD65506:JZD65550 JZD131042:JZD131086 JZD196578:JZD196622 JZD262114:JZD262158 JZD327650:JZD327694 JZD393186:JZD393230 JZD458722:JZD458766 JZD524258:JZD524302 JZD589794:JZD589838 JZD655330:JZD655374 JZD720866:JZD720910 JZD786402:JZD786446 JZD851938:JZD851982 JZD917474:JZD917518 JZD983010:JZD983054 KIU11:KIU32 KIU65506:KIU65550 KIU131042:KIU131086 KIU196578:KIU196622 KIU262114:KIU262158 KIU327650:KIU327694 KIU393186:KIU393230 KIU458722:KIU458766 KIU524258:KIU524302 KIU589794:KIU589838 KIU655330:KIU655374 KIU720866:KIU720910 KIU786402:KIU786446 KIU851938:KIU851982 KIU917474:KIU917518 KIU983010:KIU983054 KIZ11:KIZ32 KIZ65506:KIZ65550 KIZ131042:KIZ131086 KIZ196578:KIZ196622 KIZ262114:KIZ262158 KIZ327650:KIZ327694 KIZ393186:KIZ393230 KIZ458722:KIZ458766 KIZ524258:KIZ524302 KIZ589794:KIZ589838 KIZ655330:KIZ655374 KIZ720866:KIZ720910 KIZ786402:KIZ786446 KIZ851938:KIZ851982 KIZ917474:KIZ917518 KIZ983010:KIZ983054 KSQ11:KSQ32 KSQ65506:KSQ65550 KSQ131042:KSQ131086 KSQ196578:KSQ196622 KSQ262114:KSQ262158 KSQ327650:KSQ327694 KSQ393186:KSQ393230 KSQ458722:KSQ458766 KSQ524258:KSQ524302 KSQ589794:KSQ589838 KSQ655330:KSQ655374 KSQ720866:KSQ720910 KSQ786402:KSQ786446 KSQ851938:KSQ851982 KSQ917474:KSQ917518 KSQ983010:KSQ983054 KSV11:KSV32 KSV65506:KSV65550 KSV131042:KSV131086 KSV196578:KSV196622 KSV262114:KSV262158 KSV327650:KSV327694 KSV393186:KSV393230 KSV458722:KSV458766 KSV524258:KSV524302 KSV589794:KSV589838 KSV655330:KSV655374 KSV720866:KSV720910 KSV786402:KSV786446 KSV851938:KSV851982 KSV917474:KSV917518 KSV983010:KSV983054 LCM11:LCM32 LCM65506:LCM65550 LCM131042:LCM131086 LCM196578:LCM196622 LCM262114:LCM262158 LCM327650:LCM327694 LCM393186:LCM393230 LCM458722:LCM458766 LCM524258:LCM524302 LCM589794:LCM589838 LCM655330:LCM655374 LCM720866:LCM720910 LCM786402:LCM786446 LCM851938:LCM851982 LCM917474:LCM917518 LCM983010:LCM983054 LCR11:LCR32 LCR65506:LCR65550 LCR131042:LCR131086 LCR196578:LCR196622 LCR262114:LCR262158 LCR327650:LCR327694 LCR393186:LCR393230 LCR458722:LCR458766 LCR524258:LCR524302 LCR589794:LCR589838 LCR655330:LCR655374 LCR720866:LCR720910 LCR786402:LCR786446 LCR851938:LCR851982 LCR917474:LCR917518 LCR983010:LCR983054 LMI11:LMI32 LMI65506:LMI65550 LMI131042:LMI131086 LMI196578:LMI196622 LMI262114:LMI262158 LMI327650:LMI327694 LMI393186:LMI393230 LMI458722:LMI458766 LMI524258:LMI524302 LMI589794:LMI589838 LMI655330:LMI655374 LMI720866:LMI720910 LMI786402:LMI786446 LMI851938:LMI851982 LMI917474:LMI917518 LMI983010:LMI983054 LMN11:LMN32 LMN65506:LMN65550 LMN131042:LMN131086 LMN196578:LMN196622 LMN262114:LMN262158 LMN327650:LMN327694 LMN393186:LMN393230 LMN458722:LMN458766 LMN524258:LMN524302 LMN589794:LMN589838 LMN655330:LMN655374 LMN720866:LMN720910 LMN786402:LMN786446 LMN851938:LMN851982 LMN917474:LMN917518 LMN983010:LMN983054 LWE11:LWE32 LWE65506:LWE65550 LWE131042:LWE131086 LWE196578:LWE196622 LWE262114:LWE262158 LWE327650:LWE327694 LWE393186:LWE393230 LWE458722:LWE458766 LWE524258:LWE524302 LWE589794:LWE589838 LWE655330:LWE655374 LWE720866:LWE720910 LWE786402:LWE786446 LWE851938:LWE851982 LWE917474:LWE917518 LWE983010:LWE983054 LWJ11:LWJ32 LWJ65506:LWJ65550 LWJ131042:LWJ131086 LWJ196578:LWJ196622 LWJ262114:LWJ262158 LWJ327650:LWJ327694 LWJ393186:LWJ393230 LWJ458722:LWJ458766 LWJ524258:LWJ524302 LWJ589794:LWJ589838 LWJ655330:LWJ655374 LWJ720866:LWJ720910 LWJ786402:LWJ786446 LWJ851938:LWJ851982 LWJ917474:LWJ917518 LWJ983010:LWJ983054 MGA11:MGA32 MGA65506:MGA65550 MGA131042:MGA131086 MGA196578:MGA196622 MGA262114:MGA262158 MGA327650:MGA327694 MGA393186:MGA393230 MGA458722:MGA458766 MGA524258:MGA524302 MGA589794:MGA589838 MGA655330:MGA655374 MGA720866:MGA720910 MGA786402:MGA786446 MGA851938:MGA851982 MGA917474:MGA917518 MGA983010:MGA983054 MGF11:MGF32 MGF65506:MGF65550 MGF131042:MGF131086 MGF196578:MGF196622 MGF262114:MGF262158 MGF327650:MGF327694 MGF393186:MGF393230 MGF458722:MGF458766 MGF524258:MGF524302 MGF589794:MGF589838 MGF655330:MGF655374 MGF720866:MGF720910 MGF786402:MGF786446 MGF851938:MGF851982 MGF917474:MGF917518 MGF983010:MGF983054 MPW11:MPW32 MPW65506:MPW65550 MPW131042:MPW131086 MPW196578:MPW196622 MPW262114:MPW262158 MPW327650:MPW327694 MPW393186:MPW393230 MPW458722:MPW458766 MPW524258:MPW524302 MPW589794:MPW589838 MPW655330:MPW655374 MPW720866:MPW720910 MPW786402:MPW786446 MPW851938:MPW851982 MPW917474:MPW917518 MPW983010:MPW983054 MQB11:MQB32 MQB65506:MQB65550 MQB131042:MQB131086 MQB196578:MQB196622 MQB262114:MQB262158 MQB327650:MQB327694 MQB393186:MQB393230 MQB458722:MQB458766 MQB524258:MQB524302 MQB589794:MQB589838 MQB655330:MQB655374 MQB720866:MQB720910 MQB786402:MQB786446 MQB851938:MQB851982 MQB917474:MQB917518 MQB983010:MQB983054 MZS11:MZS32 MZS65506:MZS65550 MZS131042:MZS131086 MZS196578:MZS196622 MZS262114:MZS262158 MZS327650:MZS327694 MZS393186:MZS393230 MZS458722:MZS458766 MZS524258:MZS524302 MZS589794:MZS589838 MZS655330:MZS655374 MZS720866:MZS720910 MZS786402:MZS786446 MZS851938:MZS851982 MZS917474:MZS917518 MZS983010:MZS983054 MZX11:MZX32 MZX65506:MZX65550 MZX131042:MZX131086 MZX196578:MZX196622 MZX262114:MZX262158 MZX327650:MZX327694 MZX393186:MZX393230 MZX458722:MZX458766 MZX524258:MZX524302 MZX589794:MZX589838 MZX655330:MZX655374 MZX720866:MZX720910 MZX786402:MZX786446 MZX851938:MZX851982 MZX917474:MZX917518 MZX983010:MZX983054 NJO11:NJO32 NJO65506:NJO65550 NJO131042:NJO131086 NJO196578:NJO196622 NJO262114:NJO262158 NJO327650:NJO327694 NJO393186:NJO393230 NJO458722:NJO458766 NJO524258:NJO524302 NJO589794:NJO589838 NJO655330:NJO655374 NJO720866:NJO720910 NJO786402:NJO786446 NJO851938:NJO851982 NJO917474:NJO917518 NJO983010:NJO983054 NJT11:NJT32 NJT65506:NJT65550 NJT131042:NJT131086 NJT196578:NJT196622 NJT262114:NJT262158 NJT327650:NJT327694 NJT393186:NJT393230 NJT458722:NJT458766 NJT524258:NJT524302 NJT589794:NJT589838 NJT655330:NJT655374 NJT720866:NJT720910 NJT786402:NJT786446 NJT851938:NJT851982 NJT917474:NJT917518 NJT983010:NJT983054 NTK11:NTK32 NTK65506:NTK65550 NTK131042:NTK131086 NTK196578:NTK196622 NTK262114:NTK262158 NTK327650:NTK327694 NTK393186:NTK393230 NTK458722:NTK458766 NTK524258:NTK524302 NTK589794:NTK589838 NTK655330:NTK655374 NTK720866:NTK720910 NTK786402:NTK786446 NTK851938:NTK851982 NTK917474:NTK917518 NTK983010:NTK983054 NTP11:NTP32 NTP65506:NTP65550 NTP131042:NTP131086 NTP196578:NTP196622 NTP262114:NTP262158 NTP327650:NTP327694 NTP393186:NTP393230 NTP458722:NTP458766 NTP524258:NTP524302 NTP589794:NTP589838 NTP655330:NTP655374 NTP720866:NTP720910 NTP786402:NTP786446 NTP851938:NTP851982 NTP917474:NTP917518 NTP983010:NTP983054 ODG11:ODG32 ODG65506:ODG65550 ODG131042:ODG131086 ODG196578:ODG196622 ODG262114:ODG262158 ODG327650:ODG327694 ODG393186:ODG393230 ODG458722:ODG458766 ODG524258:ODG524302 ODG589794:ODG589838 ODG655330:ODG655374 ODG720866:ODG720910 ODG786402:ODG786446 ODG851938:ODG851982 ODG917474:ODG917518 ODG983010:ODG983054 ODL11:ODL32 ODL65506:ODL65550 ODL131042:ODL131086 ODL196578:ODL196622 ODL262114:ODL262158 ODL327650:ODL327694 ODL393186:ODL393230 ODL458722:ODL458766 ODL524258:ODL524302 ODL589794:ODL589838 ODL655330:ODL655374 ODL720866:ODL720910 ODL786402:ODL786446 ODL851938:ODL851982 ODL917474:ODL917518 ODL983010:ODL983054 ONC11:ONC32 ONC65506:ONC65550 ONC131042:ONC131086 ONC196578:ONC196622 ONC262114:ONC262158 ONC327650:ONC327694 ONC393186:ONC393230 ONC458722:ONC458766 ONC524258:ONC524302 ONC589794:ONC589838 ONC655330:ONC655374 ONC720866:ONC720910 ONC786402:ONC786446 ONC851938:ONC851982 ONC917474:ONC917518 ONC983010:ONC983054 ONH11:ONH32 ONH65506:ONH65550 ONH131042:ONH131086 ONH196578:ONH196622 ONH262114:ONH262158 ONH327650:ONH327694 ONH393186:ONH393230 ONH458722:ONH458766 ONH524258:ONH524302 ONH589794:ONH589838 ONH655330:ONH655374 ONH720866:ONH720910 ONH786402:ONH786446 ONH851938:ONH851982 ONH917474:ONH917518 ONH983010:ONH983054 OWY11:OWY32 OWY65506:OWY65550 OWY131042:OWY131086 OWY196578:OWY196622 OWY262114:OWY262158 OWY327650:OWY327694 OWY393186:OWY393230 OWY458722:OWY458766 OWY524258:OWY524302 OWY589794:OWY589838 OWY655330:OWY655374 OWY720866:OWY720910 OWY786402:OWY786446 OWY851938:OWY851982 OWY917474:OWY917518 OWY983010:OWY983054 OXD11:OXD32 OXD65506:OXD65550 OXD131042:OXD131086 OXD196578:OXD196622 OXD262114:OXD262158 OXD327650:OXD327694 OXD393186:OXD393230 OXD458722:OXD458766 OXD524258:OXD524302 OXD589794:OXD589838 OXD655330:OXD655374 OXD720866:OXD720910 OXD786402:OXD786446 OXD851938:OXD851982 OXD917474:OXD917518 OXD983010:OXD983054 PGU11:PGU32 PGU65506:PGU65550 PGU131042:PGU131086 PGU196578:PGU196622 PGU262114:PGU262158 PGU327650:PGU327694 PGU393186:PGU393230 PGU458722:PGU458766 PGU524258:PGU524302 PGU589794:PGU589838 PGU655330:PGU655374 PGU720866:PGU720910 PGU786402:PGU786446 PGU851938:PGU851982 PGU917474:PGU917518 PGU983010:PGU983054 PGZ11:PGZ32 PGZ65506:PGZ65550 PGZ131042:PGZ131086 PGZ196578:PGZ196622 PGZ262114:PGZ262158 PGZ327650:PGZ327694 PGZ393186:PGZ393230 PGZ458722:PGZ458766 PGZ524258:PGZ524302 PGZ589794:PGZ589838 PGZ655330:PGZ655374 PGZ720866:PGZ720910 PGZ786402:PGZ786446 PGZ851938:PGZ851982 PGZ917474:PGZ917518 PGZ983010:PGZ983054 PQQ11:PQQ32 PQQ65506:PQQ65550 PQQ131042:PQQ131086 PQQ196578:PQQ196622 PQQ262114:PQQ262158 PQQ327650:PQQ327694 PQQ393186:PQQ393230 PQQ458722:PQQ458766 PQQ524258:PQQ524302 PQQ589794:PQQ589838 PQQ655330:PQQ655374 PQQ720866:PQQ720910 PQQ786402:PQQ786446 PQQ851938:PQQ851982 PQQ917474:PQQ917518 PQQ983010:PQQ983054 PQV11:PQV32 PQV65506:PQV65550 PQV131042:PQV131086 PQV196578:PQV196622 PQV262114:PQV262158 PQV327650:PQV327694 PQV393186:PQV393230 PQV458722:PQV458766 PQV524258:PQV524302 PQV589794:PQV589838 PQV655330:PQV655374 PQV720866:PQV720910 PQV786402:PQV786446 PQV851938:PQV851982 PQV917474:PQV917518 PQV983010:PQV983054 QAM11:QAM32 QAM65506:QAM65550 QAM131042:QAM131086 QAM196578:QAM196622 QAM262114:QAM262158 QAM327650:QAM327694 QAM393186:QAM393230 QAM458722:QAM458766 QAM524258:QAM524302 QAM589794:QAM589838 QAM655330:QAM655374 QAM720866:QAM720910 QAM786402:QAM786446 QAM851938:QAM851982 QAM917474:QAM917518 QAM983010:QAM983054 QAR11:QAR32 QAR65506:QAR65550 QAR131042:QAR131086 QAR196578:QAR196622 QAR262114:QAR262158 QAR327650:QAR327694 QAR393186:QAR393230 QAR458722:QAR458766 QAR524258:QAR524302 QAR589794:QAR589838 QAR655330:QAR655374 QAR720866:QAR720910 QAR786402:QAR786446 QAR851938:QAR851982 QAR917474:QAR917518 QAR983010:QAR983054 QKI11:QKI32 QKI65506:QKI65550 QKI131042:QKI131086 QKI196578:QKI196622 QKI262114:QKI262158 QKI327650:QKI327694 QKI393186:QKI393230 QKI458722:QKI458766 QKI524258:QKI524302 QKI589794:QKI589838 QKI655330:QKI655374 QKI720866:QKI720910 QKI786402:QKI786446 QKI851938:QKI851982 QKI917474:QKI917518 QKI983010:QKI983054 QKN11:QKN32 QKN65506:QKN65550 QKN131042:QKN131086 QKN196578:QKN196622 QKN262114:QKN262158 QKN327650:QKN327694 QKN393186:QKN393230 QKN458722:QKN458766 QKN524258:QKN524302 QKN589794:QKN589838 QKN655330:QKN655374 QKN720866:QKN720910 QKN786402:QKN786446 QKN851938:QKN851982 QKN917474:QKN917518 QKN983010:QKN983054 QUE11:QUE32 QUE65506:QUE65550 QUE131042:QUE131086 QUE196578:QUE196622 QUE262114:QUE262158 QUE327650:QUE327694 QUE393186:QUE393230 QUE458722:QUE458766 QUE524258:QUE524302 QUE589794:QUE589838 QUE655330:QUE655374 QUE720866:QUE720910 QUE786402:QUE786446 QUE851938:QUE851982 QUE917474:QUE917518 QUE983010:QUE983054 QUJ11:QUJ32 QUJ65506:QUJ65550 QUJ131042:QUJ131086 QUJ196578:QUJ196622 QUJ262114:QUJ262158 QUJ327650:QUJ327694 QUJ393186:QUJ393230 QUJ458722:QUJ458766 QUJ524258:QUJ524302 QUJ589794:QUJ589838 QUJ655330:QUJ655374 QUJ720866:QUJ720910 QUJ786402:QUJ786446 QUJ851938:QUJ851982 QUJ917474:QUJ917518 QUJ983010:QUJ983054 REA11:REA32 REA65506:REA65550 REA131042:REA131086 REA196578:REA196622 REA262114:REA262158 REA327650:REA327694 REA393186:REA393230 REA458722:REA458766 REA524258:REA524302 REA589794:REA589838 REA655330:REA655374 REA720866:REA720910 REA786402:REA786446 REA851938:REA851982 REA917474:REA917518 REA983010:REA983054 REF11:REF32 REF65506:REF65550 REF131042:REF131086 REF196578:REF196622 REF262114:REF262158 REF327650:REF327694 REF393186:REF393230 REF458722:REF458766 REF524258:REF524302 REF589794:REF589838 REF655330:REF655374 REF720866:REF720910 REF786402:REF786446 REF851938:REF851982 REF917474:REF917518 REF983010:REF983054 RNW11:RNW32 RNW65506:RNW65550 RNW131042:RNW131086 RNW196578:RNW196622 RNW262114:RNW262158 RNW327650:RNW327694 RNW393186:RNW393230 RNW458722:RNW458766 RNW524258:RNW524302 RNW589794:RNW589838 RNW655330:RNW655374 RNW720866:RNW720910 RNW786402:RNW786446 RNW851938:RNW851982 RNW917474:RNW917518 RNW983010:RNW983054 ROB11:ROB32 ROB65506:ROB65550 ROB131042:ROB131086 ROB196578:ROB196622 ROB262114:ROB262158 ROB327650:ROB327694 ROB393186:ROB393230 ROB458722:ROB458766 ROB524258:ROB524302 ROB589794:ROB589838 ROB655330:ROB655374 ROB720866:ROB720910 ROB786402:ROB786446 ROB851938:ROB851982 ROB917474:ROB917518 ROB983010:ROB983054 RXS11:RXS32 RXS65506:RXS65550 RXS131042:RXS131086 RXS196578:RXS196622 RXS262114:RXS262158 RXS327650:RXS327694 RXS393186:RXS393230 RXS458722:RXS458766 RXS524258:RXS524302 RXS589794:RXS589838 RXS655330:RXS655374 RXS720866:RXS720910 RXS786402:RXS786446 RXS851938:RXS851982 RXS917474:RXS917518 RXS983010:RXS983054 RXX11:RXX32 RXX65506:RXX65550 RXX131042:RXX131086 RXX196578:RXX196622 RXX262114:RXX262158 RXX327650:RXX327694 RXX393186:RXX393230 RXX458722:RXX458766 RXX524258:RXX524302 RXX589794:RXX589838 RXX655330:RXX655374 RXX720866:RXX720910 RXX786402:RXX786446 RXX851938:RXX851982 RXX917474:RXX917518 RXX983010:RXX983054 SHO11:SHO32 SHO65506:SHO65550 SHO131042:SHO131086 SHO196578:SHO196622 SHO262114:SHO262158 SHO327650:SHO327694 SHO393186:SHO393230 SHO458722:SHO458766 SHO524258:SHO524302 SHO589794:SHO589838 SHO655330:SHO655374 SHO720866:SHO720910 SHO786402:SHO786446 SHO851938:SHO851982 SHO917474:SHO917518 SHO983010:SHO983054 SHT11:SHT32 SHT65506:SHT65550 SHT131042:SHT131086 SHT196578:SHT196622 SHT262114:SHT262158 SHT327650:SHT327694 SHT393186:SHT393230 SHT458722:SHT458766 SHT524258:SHT524302 SHT589794:SHT589838 SHT655330:SHT655374 SHT720866:SHT720910 SHT786402:SHT786446 SHT851938:SHT851982 SHT917474:SHT917518 SHT983010:SHT983054 SRK11:SRK32 SRK65506:SRK65550 SRK131042:SRK131086 SRK196578:SRK196622 SRK262114:SRK262158 SRK327650:SRK327694 SRK393186:SRK393230 SRK458722:SRK458766 SRK524258:SRK524302 SRK589794:SRK589838 SRK655330:SRK655374 SRK720866:SRK720910 SRK786402:SRK786446 SRK851938:SRK851982 SRK917474:SRK917518 SRK983010:SRK983054 SRP11:SRP32 SRP65506:SRP65550 SRP131042:SRP131086 SRP196578:SRP196622 SRP262114:SRP262158 SRP327650:SRP327694 SRP393186:SRP393230 SRP458722:SRP458766 SRP524258:SRP524302 SRP589794:SRP589838 SRP655330:SRP655374 SRP720866:SRP720910 SRP786402:SRP786446 SRP851938:SRP851982 SRP917474:SRP917518 SRP983010:SRP983054 TBG11:TBG32 TBG65506:TBG65550 TBG131042:TBG131086 TBG196578:TBG196622 TBG262114:TBG262158 TBG327650:TBG327694 TBG393186:TBG393230 TBG458722:TBG458766 TBG524258:TBG524302 TBG589794:TBG589838 TBG655330:TBG655374 TBG720866:TBG720910 TBG786402:TBG786446 TBG851938:TBG851982 TBG917474:TBG917518 TBG983010:TBG983054 TBL11:TBL32 TBL65506:TBL65550 TBL131042:TBL131086 TBL196578:TBL196622 TBL262114:TBL262158 TBL327650:TBL327694 TBL393186:TBL393230 TBL458722:TBL458766 TBL524258:TBL524302 TBL589794:TBL589838 TBL655330:TBL655374 TBL720866:TBL720910 TBL786402:TBL786446 TBL851938:TBL851982 TBL917474:TBL917518 TBL983010:TBL983054 TLC11:TLC32 TLC65506:TLC65550 TLC131042:TLC131086 TLC196578:TLC196622 TLC262114:TLC262158 TLC327650:TLC327694 TLC393186:TLC393230 TLC458722:TLC458766 TLC524258:TLC524302 TLC589794:TLC589838 TLC655330:TLC655374 TLC720866:TLC720910 TLC786402:TLC786446 TLC851938:TLC851982 TLC917474:TLC917518 TLC983010:TLC983054 TLH11:TLH32 TLH65506:TLH65550 TLH131042:TLH131086 TLH196578:TLH196622 TLH262114:TLH262158 TLH327650:TLH327694 TLH393186:TLH393230 TLH458722:TLH458766 TLH524258:TLH524302 TLH589794:TLH589838 TLH655330:TLH655374 TLH720866:TLH720910 TLH786402:TLH786446 TLH851938:TLH851982 TLH917474:TLH917518 TLH983010:TLH983054 TUY11:TUY32 TUY65506:TUY65550 TUY131042:TUY131086 TUY196578:TUY196622 TUY262114:TUY262158 TUY327650:TUY327694 TUY393186:TUY393230 TUY458722:TUY458766 TUY524258:TUY524302 TUY589794:TUY589838 TUY655330:TUY655374 TUY720866:TUY720910 TUY786402:TUY786446 TUY851938:TUY851982 TUY917474:TUY917518 TUY983010:TUY983054 TVD11:TVD32 TVD65506:TVD65550 TVD131042:TVD131086 TVD196578:TVD196622 TVD262114:TVD262158 TVD327650:TVD327694 TVD393186:TVD393230 TVD458722:TVD458766 TVD524258:TVD524302 TVD589794:TVD589838 TVD655330:TVD655374 TVD720866:TVD720910 TVD786402:TVD786446 TVD851938:TVD851982 TVD917474:TVD917518 TVD983010:TVD983054 UEU11:UEU32 UEU65506:UEU65550 UEU131042:UEU131086 UEU196578:UEU196622 UEU262114:UEU262158 UEU327650:UEU327694 UEU393186:UEU393230 UEU458722:UEU458766 UEU524258:UEU524302 UEU589794:UEU589838 UEU655330:UEU655374 UEU720866:UEU720910 UEU786402:UEU786446 UEU851938:UEU851982 UEU917474:UEU917518 UEU983010:UEU983054 UEZ11:UEZ32 UEZ65506:UEZ65550 UEZ131042:UEZ131086 UEZ196578:UEZ196622 UEZ262114:UEZ262158 UEZ327650:UEZ327694 UEZ393186:UEZ393230 UEZ458722:UEZ458766 UEZ524258:UEZ524302 UEZ589794:UEZ589838 UEZ655330:UEZ655374 UEZ720866:UEZ720910 UEZ786402:UEZ786446 UEZ851938:UEZ851982 UEZ917474:UEZ917518 UEZ983010:UEZ983054 UOQ11:UOQ32 UOQ65506:UOQ65550 UOQ131042:UOQ131086 UOQ196578:UOQ196622 UOQ262114:UOQ262158 UOQ327650:UOQ327694 UOQ393186:UOQ393230 UOQ458722:UOQ458766 UOQ524258:UOQ524302 UOQ589794:UOQ589838 UOQ655330:UOQ655374 UOQ720866:UOQ720910 UOQ786402:UOQ786446 UOQ851938:UOQ851982 UOQ917474:UOQ917518 UOQ983010:UOQ983054 UOV11:UOV32 UOV65506:UOV65550 UOV131042:UOV131086 UOV196578:UOV196622 UOV262114:UOV262158 UOV327650:UOV327694 UOV393186:UOV393230 UOV458722:UOV458766 UOV524258:UOV524302 UOV589794:UOV589838 UOV655330:UOV655374 UOV720866:UOV720910 UOV786402:UOV786446 UOV851938:UOV851982 UOV917474:UOV917518 UOV983010:UOV983054 UYM11:UYM32 UYM65506:UYM65550 UYM131042:UYM131086 UYM196578:UYM196622 UYM262114:UYM262158 UYM327650:UYM327694 UYM393186:UYM393230 UYM458722:UYM458766 UYM524258:UYM524302 UYM589794:UYM589838 UYM655330:UYM655374 UYM720866:UYM720910 UYM786402:UYM786446 UYM851938:UYM851982 UYM917474:UYM917518 UYM983010:UYM983054 UYR11:UYR32 UYR65506:UYR65550 UYR131042:UYR131086 UYR196578:UYR196622 UYR262114:UYR262158 UYR327650:UYR327694 UYR393186:UYR393230 UYR458722:UYR458766 UYR524258:UYR524302 UYR589794:UYR589838 UYR655330:UYR655374 UYR720866:UYR720910 UYR786402:UYR786446 UYR851938:UYR851982 UYR917474:UYR917518 UYR983010:UYR983054 VII11:VII32 VII65506:VII65550 VII131042:VII131086 VII196578:VII196622 VII262114:VII262158 VII327650:VII327694 VII393186:VII393230 VII458722:VII458766 VII524258:VII524302 VII589794:VII589838 VII655330:VII655374 VII720866:VII720910 VII786402:VII786446 VII851938:VII851982 VII917474:VII917518 VII983010:VII983054 VIN11:VIN32 VIN65506:VIN65550 VIN131042:VIN131086 VIN196578:VIN196622 VIN262114:VIN262158 VIN327650:VIN327694 VIN393186:VIN393230 VIN458722:VIN458766 VIN524258:VIN524302 VIN589794:VIN589838 VIN655330:VIN655374 VIN720866:VIN720910 VIN786402:VIN786446 VIN851938:VIN851982 VIN917474:VIN917518 VIN983010:VIN983054 VSE11:VSE32 VSE65506:VSE65550 VSE131042:VSE131086 VSE196578:VSE196622 VSE262114:VSE262158 VSE327650:VSE327694 VSE393186:VSE393230 VSE458722:VSE458766 VSE524258:VSE524302 VSE589794:VSE589838 VSE655330:VSE655374 VSE720866:VSE720910 VSE786402:VSE786446 VSE851938:VSE851982 VSE917474:VSE917518 VSE983010:VSE983054 VSJ11:VSJ32 VSJ65506:VSJ65550 VSJ131042:VSJ131086 VSJ196578:VSJ196622 VSJ262114:VSJ262158 VSJ327650:VSJ327694 VSJ393186:VSJ393230 VSJ458722:VSJ458766 VSJ524258:VSJ524302 VSJ589794:VSJ589838 VSJ655330:VSJ655374 VSJ720866:VSJ720910 VSJ786402:VSJ786446 VSJ851938:VSJ851982 VSJ917474:VSJ917518 VSJ983010:VSJ983054 WCA11:WCA32 WCA65506:WCA65550 WCA131042:WCA131086 WCA196578:WCA196622 WCA262114:WCA262158 WCA327650:WCA327694 WCA393186:WCA393230 WCA458722:WCA458766 WCA524258:WCA524302 WCA589794:WCA589838 WCA655330:WCA655374 WCA720866:WCA720910 WCA786402:WCA786446 WCA851938:WCA851982 WCA917474:WCA917518 WCA983010:WCA983054 WCF11:WCF32 WCF65506:WCF65550 WCF131042:WCF131086 WCF196578:WCF196622 WCF262114:WCF262158 WCF327650:WCF327694 WCF393186:WCF393230 WCF458722:WCF458766 WCF524258:WCF524302 WCF589794:WCF589838 WCF655330:WCF655374 WCF720866:WCF720910 WCF786402:WCF786446 WCF851938:WCF851982 WCF917474:WCF917518 WCF983010:WCF983054 WLW11:WLW32 WLW65506:WLW65550 WLW131042:WLW131086 WLW196578:WLW196622 WLW262114:WLW262158 WLW327650:WLW327694 WLW393186:WLW393230 WLW458722:WLW458766 WLW524258:WLW524302 WLW589794:WLW589838 WLW655330:WLW655374 WLW720866:WLW720910 WLW786402:WLW786446 WLW851938:WLW851982 WLW917474:WLW917518 WLW983010:WLW983054 WMB11:WMB32 WMB65506:WMB65550 WMB131042:WMB131086 WMB196578:WMB196622 WMB262114:WMB262158 WMB327650:WMB327694 WMB393186:WMB393230 WMB458722:WMB458766 WMB524258:WMB524302 WMB589794:WMB589838 WMB655330:WMB655374 WMB720866:WMB720910 WMB786402:WMB786446 WMB851938:WMB851982 WMB917474:WMB917518 WMB983010:WMB983054 WVS11:WVS32 WVS65506:WVS65550 WVS131042:WVS131086 WVS196578:WVS196622 WVS262114:WVS262158 WVS327650:WVS327694 WVS393186:WVS393230 WVS458722:WVS458766 WVS524258:WVS524302 WVS589794:WVS589838 WVS655330:WVS655374 WVS720866:WVS720910 WVS786402:WVS786446 WVS851938:WVS851982 WVS917474:WVS917518 WVS983010:WVS983054 WVX11:WVX32 WVX65506:WVX65550 WVX131042:WVX131086 WVX196578:WVX196622 WVX262114:WVX262158 WVX327650:WVX327694 WVX393186:WVX393230 WVX458722:WVX458766 WVX524258:WVX524302 WVX589794:WVX589838 WVX655330:WVX655374 WVX720866:WVX720910 WVX786402:WVX786446 WVX851938:WVX851982 WVX917474:WVX917518 WVX983010:WVX983054">
      <formula1>"通过,失败,阻塞,无效,未执行"</formula1>
    </dataValidation>
    <dataValidation allowBlank="1" showInputMessage="1" showErrorMessage="1" promptTitle="Revision" sqref="M4:M9 M65500:M65504 M131036:M131040 M196572:M196576 M262108:M262112 M327644:M327648 M393180:M393184 M458716:M458720 M524252:M524256 M589788:M589792 M655324:M655328 M720860:M720864 M786396:M786400 M851932:M851936 M917468:M917472 M983004:M983008 R5:R9 R65500:R65504 R131036:R131040 R196572:R196576 R262108:R262112 R327644:R327648 R393180:R393184 R458716:R458720 R524252:R524256 R589788:R589792 R655324:R655328 R720860:R720864 R786396:R786400 R851932:R851936 R917468:R917472 R983004:R983008 JI5:JI9 JI65500:JI65504 JI131036:JI131040 JI196572:JI196576 JI262108:JI262112 JI327644:JI327648 JI393180:JI393184 JI458716:JI458720 JI524252:JI524256 JI589788:JI589792 JI655324:JI655328 JI720860:JI720864 JI786396:JI786400 JI851932:JI851936 JI917468:JI917472 JI983004:JI983008 JN5:JN9 JN65500:JN65504 JN131036:JN131040 JN196572:JN196576 JN262108:JN262112 JN327644:JN327648 JN393180:JN393184 JN458716:JN458720 JN524252:JN524256 JN589788:JN589792 JN655324:JN655328 JN720860:JN720864 JN786396:JN786400 JN851932:JN851936 JN917468:JN917472 JN983004:JN983008 TE5:TE9 TE65500:TE65504 TE131036:TE131040 TE196572:TE196576 TE262108:TE262112 TE327644:TE327648 TE393180:TE393184 TE458716:TE458720 TE524252:TE524256 TE589788:TE589792 TE655324:TE655328 TE720860:TE720864 TE786396:TE786400 TE851932:TE851936 TE917468:TE917472 TE983004:TE983008 TJ5:TJ9 TJ65500:TJ65504 TJ131036:TJ131040 TJ196572:TJ196576 TJ262108:TJ262112 TJ327644:TJ327648 TJ393180:TJ393184 TJ458716:TJ458720 TJ524252:TJ524256 TJ589788:TJ589792 TJ655324:TJ655328 TJ720860:TJ720864 TJ786396:TJ786400 TJ851932:TJ851936 TJ917468:TJ917472 TJ983004:TJ983008 ADA5:ADA9 ADA65500:ADA65504 ADA131036:ADA131040 ADA196572:ADA196576 ADA262108:ADA262112 ADA327644:ADA327648 ADA393180:ADA393184 ADA458716:ADA458720 ADA524252:ADA524256 ADA589788:ADA589792 ADA655324:ADA655328 ADA720860:ADA720864 ADA786396:ADA786400 ADA851932:ADA851936 ADA917468:ADA917472 ADA983004:ADA983008 ADF5:ADF9 ADF65500:ADF65504 ADF131036:ADF131040 ADF196572:ADF196576 ADF262108:ADF262112 ADF327644:ADF327648 ADF393180:ADF393184 ADF458716:ADF458720 ADF524252:ADF524256 ADF589788:ADF589792 ADF655324:ADF655328 ADF720860:ADF720864 ADF786396:ADF786400 ADF851932:ADF851936 ADF917468:ADF917472 ADF983004:ADF983008 AMW5:AMW9 AMW65500:AMW65504 AMW131036:AMW131040 AMW196572:AMW196576 AMW262108:AMW262112 AMW327644:AMW327648 AMW393180:AMW393184 AMW458716:AMW458720 AMW524252:AMW524256 AMW589788:AMW589792 AMW655324:AMW655328 AMW720860:AMW720864 AMW786396:AMW786400 AMW851932:AMW851936 AMW917468:AMW917472 AMW983004:AMW983008 ANB5:ANB9 ANB65500:ANB65504 ANB131036:ANB131040 ANB196572:ANB196576 ANB262108:ANB262112 ANB327644:ANB327648 ANB393180:ANB393184 ANB458716:ANB458720 ANB524252:ANB524256 ANB589788:ANB589792 ANB655324:ANB655328 ANB720860:ANB720864 ANB786396:ANB786400 ANB851932:ANB851936 ANB917468:ANB917472 ANB983004:ANB983008 AWS5:AWS9 AWS65500:AWS65504 AWS131036:AWS131040 AWS196572:AWS196576 AWS262108:AWS262112 AWS327644:AWS327648 AWS393180:AWS393184 AWS458716:AWS458720 AWS524252:AWS524256 AWS589788:AWS589792 AWS655324:AWS655328 AWS720860:AWS720864 AWS786396:AWS786400 AWS851932:AWS851936 AWS917468:AWS917472 AWS983004:AWS983008 AWX5:AWX9 AWX65500:AWX65504 AWX131036:AWX131040 AWX196572:AWX196576 AWX262108:AWX262112 AWX327644:AWX327648 AWX393180:AWX393184 AWX458716:AWX458720 AWX524252:AWX524256 AWX589788:AWX589792 AWX655324:AWX655328 AWX720860:AWX720864 AWX786396:AWX786400 AWX851932:AWX851936 AWX917468:AWX917472 AWX983004:AWX983008 BGO5:BGO9 BGO65500:BGO65504 BGO131036:BGO131040 BGO196572:BGO196576 BGO262108:BGO262112 BGO327644:BGO327648 BGO393180:BGO393184 BGO458716:BGO458720 BGO524252:BGO524256 BGO589788:BGO589792 BGO655324:BGO655328 BGO720860:BGO720864 BGO786396:BGO786400 BGO851932:BGO851936 BGO917468:BGO917472 BGO983004:BGO983008 BGT5:BGT9 BGT65500:BGT65504 BGT131036:BGT131040 BGT196572:BGT196576 BGT262108:BGT262112 BGT327644:BGT327648 BGT393180:BGT393184 BGT458716:BGT458720 BGT524252:BGT524256 BGT589788:BGT589792 BGT655324:BGT655328 BGT720860:BGT720864 BGT786396:BGT786400 BGT851932:BGT851936 BGT917468:BGT917472 BGT983004:BGT983008 BQK5:BQK9 BQK65500:BQK65504 BQK131036:BQK131040 BQK196572:BQK196576 BQK262108:BQK262112 BQK327644:BQK327648 BQK393180:BQK393184 BQK458716:BQK458720 BQK524252:BQK524256 BQK589788:BQK589792 BQK655324:BQK655328 BQK720860:BQK720864 BQK786396:BQK786400 BQK851932:BQK851936 BQK917468:BQK917472 BQK983004:BQK983008 BQP5:BQP9 BQP65500:BQP65504 BQP131036:BQP131040 BQP196572:BQP196576 BQP262108:BQP262112 BQP327644:BQP327648 BQP393180:BQP393184 BQP458716:BQP458720 BQP524252:BQP524256 BQP589788:BQP589792 BQP655324:BQP655328 BQP720860:BQP720864 BQP786396:BQP786400 BQP851932:BQP851936 BQP917468:BQP917472 BQP983004:BQP983008 CAG5:CAG9 CAG65500:CAG65504 CAG131036:CAG131040 CAG196572:CAG196576 CAG262108:CAG262112 CAG327644:CAG327648 CAG393180:CAG393184 CAG458716:CAG458720 CAG524252:CAG524256 CAG589788:CAG589792 CAG655324:CAG655328 CAG720860:CAG720864 CAG786396:CAG786400 CAG851932:CAG851936 CAG917468:CAG917472 CAG983004:CAG983008 CAL5:CAL9 CAL65500:CAL65504 CAL131036:CAL131040 CAL196572:CAL196576 CAL262108:CAL262112 CAL327644:CAL327648 CAL393180:CAL393184 CAL458716:CAL458720 CAL524252:CAL524256 CAL589788:CAL589792 CAL655324:CAL655328 CAL720860:CAL720864 CAL786396:CAL786400 CAL851932:CAL851936 CAL917468:CAL917472 CAL983004:CAL983008 CKC5:CKC9 CKC65500:CKC65504 CKC131036:CKC131040 CKC196572:CKC196576 CKC262108:CKC262112 CKC327644:CKC327648 CKC393180:CKC393184 CKC458716:CKC458720 CKC524252:CKC524256 CKC589788:CKC589792 CKC655324:CKC655328 CKC720860:CKC720864 CKC786396:CKC786400 CKC851932:CKC851936 CKC917468:CKC917472 CKC983004:CKC983008 CKH5:CKH9 CKH65500:CKH65504 CKH131036:CKH131040 CKH196572:CKH196576 CKH262108:CKH262112 CKH327644:CKH327648 CKH393180:CKH393184 CKH458716:CKH458720 CKH524252:CKH524256 CKH589788:CKH589792 CKH655324:CKH655328 CKH720860:CKH720864 CKH786396:CKH786400 CKH851932:CKH851936 CKH917468:CKH917472 CKH983004:CKH983008 CTY5:CTY9 CTY65500:CTY65504 CTY131036:CTY131040 CTY196572:CTY196576 CTY262108:CTY262112 CTY327644:CTY327648 CTY393180:CTY393184 CTY458716:CTY458720 CTY524252:CTY524256 CTY589788:CTY589792 CTY655324:CTY655328 CTY720860:CTY720864 CTY786396:CTY786400 CTY851932:CTY851936 CTY917468:CTY917472 CTY983004:CTY983008 CUD5:CUD9 CUD65500:CUD65504 CUD131036:CUD131040 CUD196572:CUD196576 CUD262108:CUD262112 CUD327644:CUD327648 CUD393180:CUD393184 CUD458716:CUD458720 CUD524252:CUD524256 CUD589788:CUD589792 CUD655324:CUD655328 CUD720860:CUD720864 CUD786396:CUD786400 CUD851932:CUD851936 CUD917468:CUD917472 CUD983004:CUD983008 DDU5:DDU9 DDU65500:DDU65504 DDU131036:DDU131040 DDU196572:DDU196576 DDU262108:DDU262112 DDU327644:DDU327648 DDU393180:DDU393184 DDU458716:DDU458720 DDU524252:DDU524256 DDU589788:DDU589792 DDU655324:DDU655328 DDU720860:DDU720864 DDU786396:DDU786400 DDU851932:DDU851936 DDU917468:DDU917472 DDU983004:DDU983008 DDZ5:DDZ9 DDZ65500:DDZ65504 DDZ131036:DDZ131040 DDZ196572:DDZ196576 DDZ262108:DDZ262112 DDZ327644:DDZ327648 DDZ393180:DDZ393184 DDZ458716:DDZ458720 DDZ524252:DDZ524256 DDZ589788:DDZ589792 DDZ655324:DDZ655328 DDZ720860:DDZ720864 DDZ786396:DDZ786400 DDZ851932:DDZ851936 DDZ917468:DDZ917472 DDZ983004:DDZ983008 DNQ5:DNQ9 DNQ65500:DNQ65504 DNQ131036:DNQ131040 DNQ196572:DNQ196576 DNQ262108:DNQ262112 DNQ327644:DNQ327648 DNQ393180:DNQ393184 DNQ458716:DNQ458720 DNQ524252:DNQ524256 DNQ589788:DNQ589792 DNQ655324:DNQ655328 DNQ720860:DNQ720864 DNQ786396:DNQ786400 DNQ851932:DNQ851936 DNQ917468:DNQ917472 DNQ983004:DNQ983008 DNV5:DNV9 DNV65500:DNV65504 DNV131036:DNV131040 DNV196572:DNV196576 DNV262108:DNV262112 DNV327644:DNV327648 DNV393180:DNV393184 DNV458716:DNV458720 DNV524252:DNV524256 DNV589788:DNV589792 DNV655324:DNV655328 DNV720860:DNV720864 DNV786396:DNV786400 DNV851932:DNV851936 DNV917468:DNV917472 DNV983004:DNV983008 DXM5:DXM9 DXM65500:DXM65504 DXM131036:DXM131040 DXM196572:DXM196576 DXM262108:DXM262112 DXM327644:DXM327648 DXM393180:DXM393184 DXM458716:DXM458720 DXM524252:DXM524256 DXM589788:DXM589792 DXM655324:DXM655328 DXM720860:DXM720864 DXM786396:DXM786400 DXM851932:DXM851936 DXM917468:DXM917472 DXM983004:DXM983008 DXR5:DXR9 DXR65500:DXR65504 DXR131036:DXR131040 DXR196572:DXR196576 DXR262108:DXR262112 DXR327644:DXR327648 DXR393180:DXR393184 DXR458716:DXR458720 DXR524252:DXR524256 DXR589788:DXR589792 DXR655324:DXR655328 DXR720860:DXR720864 DXR786396:DXR786400 DXR851932:DXR851936 DXR917468:DXR917472 DXR983004:DXR983008 EHI5:EHI9 EHI65500:EHI65504 EHI131036:EHI131040 EHI196572:EHI196576 EHI262108:EHI262112 EHI327644:EHI327648 EHI393180:EHI393184 EHI458716:EHI458720 EHI524252:EHI524256 EHI589788:EHI589792 EHI655324:EHI655328 EHI720860:EHI720864 EHI786396:EHI786400 EHI851932:EHI851936 EHI917468:EHI917472 EHI983004:EHI983008 EHN5:EHN9 EHN65500:EHN65504 EHN131036:EHN131040 EHN196572:EHN196576 EHN262108:EHN262112 EHN327644:EHN327648 EHN393180:EHN393184 EHN458716:EHN458720 EHN524252:EHN524256 EHN589788:EHN589792 EHN655324:EHN655328 EHN720860:EHN720864 EHN786396:EHN786400 EHN851932:EHN851936 EHN917468:EHN917472 EHN983004:EHN983008 ERE5:ERE9 ERE65500:ERE65504 ERE131036:ERE131040 ERE196572:ERE196576 ERE262108:ERE262112 ERE327644:ERE327648 ERE393180:ERE393184 ERE458716:ERE458720 ERE524252:ERE524256 ERE589788:ERE589792 ERE655324:ERE655328 ERE720860:ERE720864 ERE786396:ERE786400 ERE851932:ERE851936 ERE917468:ERE917472 ERE983004:ERE983008 ERJ5:ERJ9 ERJ65500:ERJ65504 ERJ131036:ERJ131040 ERJ196572:ERJ196576 ERJ262108:ERJ262112 ERJ327644:ERJ327648 ERJ393180:ERJ393184 ERJ458716:ERJ458720 ERJ524252:ERJ524256 ERJ589788:ERJ589792 ERJ655324:ERJ655328 ERJ720860:ERJ720864 ERJ786396:ERJ786400 ERJ851932:ERJ851936 ERJ917468:ERJ917472 ERJ983004:ERJ983008 FBA5:FBA9 FBA65500:FBA65504 FBA131036:FBA131040 FBA196572:FBA196576 FBA262108:FBA262112 FBA327644:FBA327648 FBA393180:FBA393184 FBA458716:FBA458720 FBA524252:FBA524256 FBA589788:FBA589792 FBA655324:FBA655328 FBA720860:FBA720864 FBA786396:FBA786400 FBA851932:FBA851936 FBA917468:FBA917472 FBA983004:FBA983008 FBF5:FBF9 FBF65500:FBF65504 FBF131036:FBF131040 FBF196572:FBF196576 FBF262108:FBF262112 FBF327644:FBF327648 FBF393180:FBF393184 FBF458716:FBF458720 FBF524252:FBF524256 FBF589788:FBF589792 FBF655324:FBF655328 FBF720860:FBF720864 FBF786396:FBF786400 FBF851932:FBF851936 FBF917468:FBF917472 FBF983004:FBF983008 FKW5:FKW9 FKW65500:FKW65504 FKW131036:FKW131040 FKW196572:FKW196576 FKW262108:FKW262112 FKW327644:FKW327648 FKW393180:FKW393184 FKW458716:FKW458720 FKW524252:FKW524256 FKW589788:FKW589792 FKW655324:FKW655328 FKW720860:FKW720864 FKW786396:FKW786400 FKW851932:FKW851936 FKW917468:FKW917472 FKW983004:FKW983008 FLB5:FLB9 FLB65500:FLB65504 FLB131036:FLB131040 FLB196572:FLB196576 FLB262108:FLB262112 FLB327644:FLB327648 FLB393180:FLB393184 FLB458716:FLB458720 FLB524252:FLB524256 FLB589788:FLB589792 FLB655324:FLB655328 FLB720860:FLB720864 FLB786396:FLB786400 FLB851932:FLB851936 FLB917468:FLB917472 FLB983004:FLB983008 FUS5:FUS9 FUS65500:FUS65504 FUS131036:FUS131040 FUS196572:FUS196576 FUS262108:FUS262112 FUS327644:FUS327648 FUS393180:FUS393184 FUS458716:FUS458720 FUS524252:FUS524256 FUS589788:FUS589792 FUS655324:FUS655328 FUS720860:FUS720864 FUS786396:FUS786400 FUS851932:FUS851936 FUS917468:FUS917472 FUS983004:FUS983008 FUX5:FUX9 FUX65500:FUX65504 FUX131036:FUX131040 FUX196572:FUX196576 FUX262108:FUX262112 FUX327644:FUX327648 FUX393180:FUX393184 FUX458716:FUX458720 FUX524252:FUX524256 FUX589788:FUX589792 FUX655324:FUX655328 FUX720860:FUX720864 FUX786396:FUX786400 FUX851932:FUX851936 FUX917468:FUX917472 FUX983004:FUX983008 GEO5:GEO9 GEO65500:GEO65504 GEO131036:GEO131040 GEO196572:GEO196576 GEO262108:GEO262112 GEO327644:GEO327648 GEO393180:GEO393184 GEO458716:GEO458720 GEO524252:GEO524256 GEO589788:GEO589792 GEO655324:GEO655328 GEO720860:GEO720864 GEO786396:GEO786400 GEO851932:GEO851936 GEO917468:GEO917472 GEO983004:GEO983008 GET5:GET9 GET65500:GET65504 GET131036:GET131040 GET196572:GET196576 GET262108:GET262112 GET327644:GET327648 GET393180:GET393184 GET458716:GET458720 GET524252:GET524256 GET589788:GET589792 GET655324:GET655328 GET720860:GET720864 GET786396:GET786400 GET851932:GET851936 GET917468:GET917472 GET983004:GET983008 GOK5:GOK9 GOK65500:GOK65504 GOK131036:GOK131040 GOK196572:GOK196576 GOK262108:GOK262112 GOK327644:GOK327648 GOK393180:GOK393184 GOK458716:GOK458720 GOK524252:GOK524256 GOK589788:GOK589792 GOK655324:GOK655328 GOK720860:GOK720864 GOK786396:GOK786400 GOK851932:GOK851936 GOK917468:GOK917472 GOK983004:GOK983008 GOP5:GOP9 GOP65500:GOP65504 GOP131036:GOP131040 GOP196572:GOP196576 GOP262108:GOP262112 GOP327644:GOP327648 GOP393180:GOP393184 GOP458716:GOP458720 GOP524252:GOP524256 GOP589788:GOP589792 GOP655324:GOP655328 GOP720860:GOP720864 GOP786396:GOP786400 GOP851932:GOP851936 GOP917468:GOP917472 GOP983004:GOP983008 GYG5:GYG9 GYG65500:GYG65504 GYG131036:GYG131040 GYG196572:GYG196576 GYG262108:GYG262112 GYG327644:GYG327648 GYG393180:GYG393184 GYG458716:GYG458720 GYG524252:GYG524256 GYG589788:GYG589792 GYG655324:GYG655328 GYG720860:GYG720864 GYG786396:GYG786400 GYG851932:GYG851936 GYG917468:GYG917472 GYG983004:GYG983008 GYL5:GYL9 GYL65500:GYL65504 GYL131036:GYL131040 GYL196572:GYL196576 GYL262108:GYL262112 GYL327644:GYL327648 GYL393180:GYL393184 GYL458716:GYL458720 GYL524252:GYL524256 GYL589788:GYL589792 GYL655324:GYL655328 GYL720860:GYL720864 GYL786396:GYL786400 GYL851932:GYL851936 GYL917468:GYL917472 GYL983004:GYL983008 HIC5:HIC9 HIC65500:HIC65504 HIC131036:HIC131040 HIC196572:HIC196576 HIC262108:HIC262112 HIC327644:HIC327648 HIC393180:HIC393184 HIC458716:HIC458720 HIC524252:HIC524256 HIC589788:HIC589792 HIC655324:HIC655328 HIC720860:HIC720864 HIC786396:HIC786400 HIC851932:HIC851936 HIC917468:HIC917472 HIC983004:HIC983008 HIH5:HIH9 HIH65500:HIH65504 HIH131036:HIH131040 HIH196572:HIH196576 HIH262108:HIH262112 HIH327644:HIH327648 HIH393180:HIH393184 HIH458716:HIH458720 HIH524252:HIH524256 HIH589788:HIH589792 HIH655324:HIH655328 HIH720860:HIH720864 HIH786396:HIH786400 HIH851932:HIH851936 HIH917468:HIH917472 HIH983004:HIH983008 HRY5:HRY9 HRY65500:HRY65504 HRY131036:HRY131040 HRY196572:HRY196576 HRY262108:HRY262112 HRY327644:HRY327648 HRY393180:HRY393184 HRY458716:HRY458720 HRY524252:HRY524256 HRY589788:HRY589792 HRY655324:HRY655328 HRY720860:HRY720864 HRY786396:HRY786400 HRY851932:HRY851936 HRY917468:HRY917472 HRY983004:HRY983008 HSD5:HSD9 HSD65500:HSD65504 HSD131036:HSD131040 HSD196572:HSD196576 HSD262108:HSD262112 HSD327644:HSD327648 HSD393180:HSD393184 HSD458716:HSD458720 HSD524252:HSD524256 HSD589788:HSD589792 HSD655324:HSD655328 HSD720860:HSD720864 HSD786396:HSD786400 HSD851932:HSD851936 HSD917468:HSD917472 HSD983004:HSD983008 IBU5:IBU9 IBU65500:IBU65504 IBU131036:IBU131040 IBU196572:IBU196576 IBU262108:IBU262112 IBU327644:IBU327648 IBU393180:IBU393184 IBU458716:IBU458720 IBU524252:IBU524256 IBU589788:IBU589792 IBU655324:IBU655328 IBU720860:IBU720864 IBU786396:IBU786400 IBU851932:IBU851936 IBU917468:IBU917472 IBU983004:IBU983008 IBZ5:IBZ9 IBZ65500:IBZ65504 IBZ131036:IBZ131040 IBZ196572:IBZ196576 IBZ262108:IBZ262112 IBZ327644:IBZ327648 IBZ393180:IBZ393184 IBZ458716:IBZ458720 IBZ524252:IBZ524256 IBZ589788:IBZ589792 IBZ655324:IBZ655328 IBZ720860:IBZ720864 IBZ786396:IBZ786400 IBZ851932:IBZ851936 IBZ917468:IBZ917472 IBZ983004:IBZ983008 ILQ5:ILQ9 ILQ65500:ILQ65504 ILQ131036:ILQ131040 ILQ196572:ILQ196576 ILQ262108:ILQ262112 ILQ327644:ILQ327648 ILQ393180:ILQ393184 ILQ458716:ILQ458720 ILQ524252:ILQ524256 ILQ589788:ILQ589792 ILQ655324:ILQ655328 ILQ720860:ILQ720864 ILQ786396:ILQ786400 ILQ851932:ILQ851936 ILQ917468:ILQ917472 ILQ983004:ILQ983008 ILV5:ILV9 ILV65500:ILV65504 ILV131036:ILV131040 ILV196572:ILV196576 ILV262108:ILV262112 ILV327644:ILV327648 ILV393180:ILV393184 ILV458716:ILV458720 ILV524252:ILV524256 ILV589788:ILV589792 ILV655324:ILV655328 ILV720860:ILV720864 ILV786396:ILV786400 ILV851932:ILV851936 ILV917468:ILV917472 ILV983004:ILV983008 IVM5:IVM9 IVM65500:IVM65504 IVM131036:IVM131040 IVM196572:IVM196576 IVM262108:IVM262112 IVM327644:IVM327648 IVM393180:IVM393184 IVM458716:IVM458720 IVM524252:IVM524256 IVM589788:IVM589792 IVM655324:IVM655328 IVM720860:IVM720864 IVM786396:IVM786400 IVM851932:IVM851936 IVM917468:IVM917472 IVM983004:IVM983008 IVR5:IVR9 IVR65500:IVR65504 IVR131036:IVR131040 IVR196572:IVR196576 IVR262108:IVR262112 IVR327644:IVR327648 IVR393180:IVR393184 IVR458716:IVR458720 IVR524252:IVR524256 IVR589788:IVR589792 IVR655324:IVR655328 IVR720860:IVR720864 IVR786396:IVR786400 IVR851932:IVR851936 IVR917468:IVR917472 IVR983004:IVR983008 JFI5:JFI9 JFI65500:JFI65504 JFI131036:JFI131040 JFI196572:JFI196576 JFI262108:JFI262112 JFI327644:JFI327648 JFI393180:JFI393184 JFI458716:JFI458720 JFI524252:JFI524256 JFI589788:JFI589792 JFI655324:JFI655328 JFI720860:JFI720864 JFI786396:JFI786400 JFI851932:JFI851936 JFI917468:JFI917472 JFI983004:JFI983008 JFN5:JFN9 JFN65500:JFN65504 JFN131036:JFN131040 JFN196572:JFN196576 JFN262108:JFN262112 JFN327644:JFN327648 JFN393180:JFN393184 JFN458716:JFN458720 JFN524252:JFN524256 JFN589788:JFN589792 JFN655324:JFN655328 JFN720860:JFN720864 JFN786396:JFN786400 JFN851932:JFN851936 JFN917468:JFN917472 JFN983004:JFN983008 JPE5:JPE9 JPE65500:JPE65504 JPE131036:JPE131040 JPE196572:JPE196576 JPE262108:JPE262112 JPE327644:JPE327648 JPE393180:JPE393184 JPE458716:JPE458720 JPE524252:JPE524256 JPE589788:JPE589792 JPE655324:JPE655328 JPE720860:JPE720864 JPE786396:JPE786400 JPE851932:JPE851936 JPE917468:JPE917472 JPE983004:JPE983008 JPJ5:JPJ9 JPJ65500:JPJ65504 JPJ131036:JPJ131040 JPJ196572:JPJ196576 JPJ262108:JPJ262112 JPJ327644:JPJ327648 JPJ393180:JPJ393184 JPJ458716:JPJ458720 JPJ524252:JPJ524256 JPJ589788:JPJ589792 JPJ655324:JPJ655328 JPJ720860:JPJ720864 JPJ786396:JPJ786400 JPJ851932:JPJ851936 JPJ917468:JPJ917472 JPJ983004:JPJ983008 JZA5:JZA9 JZA65500:JZA65504 JZA131036:JZA131040 JZA196572:JZA196576 JZA262108:JZA262112 JZA327644:JZA327648 JZA393180:JZA393184 JZA458716:JZA458720 JZA524252:JZA524256 JZA589788:JZA589792 JZA655324:JZA655328 JZA720860:JZA720864 JZA786396:JZA786400 JZA851932:JZA851936 JZA917468:JZA917472 JZA983004:JZA983008 JZF5:JZF9 JZF65500:JZF65504 JZF131036:JZF131040 JZF196572:JZF196576 JZF262108:JZF262112 JZF327644:JZF327648 JZF393180:JZF393184 JZF458716:JZF458720 JZF524252:JZF524256 JZF589788:JZF589792 JZF655324:JZF655328 JZF720860:JZF720864 JZF786396:JZF786400 JZF851932:JZF851936 JZF917468:JZF917472 JZF983004:JZF983008 KIW5:KIW9 KIW65500:KIW65504 KIW131036:KIW131040 KIW196572:KIW196576 KIW262108:KIW262112 KIW327644:KIW327648 KIW393180:KIW393184 KIW458716:KIW458720 KIW524252:KIW524256 KIW589788:KIW589792 KIW655324:KIW655328 KIW720860:KIW720864 KIW786396:KIW786400 KIW851932:KIW851936 KIW917468:KIW917472 KIW983004:KIW983008 KJB5:KJB9 KJB65500:KJB65504 KJB131036:KJB131040 KJB196572:KJB196576 KJB262108:KJB262112 KJB327644:KJB327648 KJB393180:KJB393184 KJB458716:KJB458720 KJB524252:KJB524256 KJB589788:KJB589792 KJB655324:KJB655328 KJB720860:KJB720864 KJB786396:KJB786400 KJB851932:KJB851936 KJB917468:KJB917472 KJB983004:KJB983008 KSS5:KSS9 KSS65500:KSS65504 KSS131036:KSS131040 KSS196572:KSS196576 KSS262108:KSS262112 KSS327644:KSS327648 KSS393180:KSS393184 KSS458716:KSS458720 KSS524252:KSS524256 KSS589788:KSS589792 KSS655324:KSS655328 KSS720860:KSS720864 KSS786396:KSS786400 KSS851932:KSS851936 KSS917468:KSS917472 KSS983004:KSS983008 KSX5:KSX9 KSX65500:KSX65504 KSX131036:KSX131040 KSX196572:KSX196576 KSX262108:KSX262112 KSX327644:KSX327648 KSX393180:KSX393184 KSX458716:KSX458720 KSX524252:KSX524256 KSX589788:KSX589792 KSX655324:KSX655328 KSX720860:KSX720864 KSX786396:KSX786400 KSX851932:KSX851936 KSX917468:KSX917472 KSX983004:KSX983008 LCO5:LCO9 LCO65500:LCO65504 LCO131036:LCO131040 LCO196572:LCO196576 LCO262108:LCO262112 LCO327644:LCO327648 LCO393180:LCO393184 LCO458716:LCO458720 LCO524252:LCO524256 LCO589788:LCO589792 LCO655324:LCO655328 LCO720860:LCO720864 LCO786396:LCO786400 LCO851932:LCO851936 LCO917468:LCO917472 LCO983004:LCO983008 LCT5:LCT9 LCT65500:LCT65504 LCT131036:LCT131040 LCT196572:LCT196576 LCT262108:LCT262112 LCT327644:LCT327648 LCT393180:LCT393184 LCT458716:LCT458720 LCT524252:LCT524256 LCT589788:LCT589792 LCT655324:LCT655328 LCT720860:LCT720864 LCT786396:LCT786400 LCT851932:LCT851936 LCT917468:LCT917472 LCT983004:LCT983008 LMK5:LMK9 LMK65500:LMK65504 LMK131036:LMK131040 LMK196572:LMK196576 LMK262108:LMK262112 LMK327644:LMK327648 LMK393180:LMK393184 LMK458716:LMK458720 LMK524252:LMK524256 LMK589788:LMK589792 LMK655324:LMK655328 LMK720860:LMK720864 LMK786396:LMK786400 LMK851932:LMK851936 LMK917468:LMK917472 LMK983004:LMK983008 LMP5:LMP9 LMP65500:LMP65504 LMP131036:LMP131040 LMP196572:LMP196576 LMP262108:LMP262112 LMP327644:LMP327648 LMP393180:LMP393184 LMP458716:LMP458720 LMP524252:LMP524256 LMP589788:LMP589792 LMP655324:LMP655328 LMP720860:LMP720864 LMP786396:LMP786400 LMP851932:LMP851936 LMP917468:LMP917472 LMP983004:LMP983008 LWG5:LWG9 LWG65500:LWG65504 LWG131036:LWG131040 LWG196572:LWG196576 LWG262108:LWG262112 LWG327644:LWG327648 LWG393180:LWG393184 LWG458716:LWG458720 LWG524252:LWG524256 LWG589788:LWG589792 LWG655324:LWG655328 LWG720860:LWG720864 LWG786396:LWG786400 LWG851932:LWG851936 LWG917468:LWG917472 LWG983004:LWG983008 LWL5:LWL9 LWL65500:LWL65504 LWL131036:LWL131040 LWL196572:LWL196576 LWL262108:LWL262112 LWL327644:LWL327648 LWL393180:LWL393184 LWL458716:LWL458720 LWL524252:LWL524256 LWL589788:LWL589792 LWL655324:LWL655328 LWL720860:LWL720864 LWL786396:LWL786400 LWL851932:LWL851936 LWL917468:LWL917472 LWL983004:LWL983008 MGC5:MGC9 MGC65500:MGC65504 MGC131036:MGC131040 MGC196572:MGC196576 MGC262108:MGC262112 MGC327644:MGC327648 MGC393180:MGC393184 MGC458716:MGC458720 MGC524252:MGC524256 MGC589788:MGC589792 MGC655324:MGC655328 MGC720860:MGC720864 MGC786396:MGC786400 MGC851932:MGC851936 MGC917468:MGC917472 MGC983004:MGC983008 MGH5:MGH9 MGH65500:MGH65504 MGH131036:MGH131040 MGH196572:MGH196576 MGH262108:MGH262112 MGH327644:MGH327648 MGH393180:MGH393184 MGH458716:MGH458720 MGH524252:MGH524256 MGH589788:MGH589792 MGH655324:MGH655328 MGH720860:MGH720864 MGH786396:MGH786400 MGH851932:MGH851936 MGH917468:MGH917472 MGH983004:MGH983008 MPY5:MPY9 MPY65500:MPY65504 MPY131036:MPY131040 MPY196572:MPY196576 MPY262108:MPY262112 MPY327644:MPY327648 MPY393180:MPY393184 MPY458716:MPY458720 MPY524252:MPY524256 MPY589788:MPY589792 MPY655324:MPY655328 MPY720860:MPY720864 MPY786396:MPY786400 MPY851932:MPY851936 MPY917468:MPY917472 MPY983004:MPY983008 MQD5:MQD9 MQD65500:MQD65504 MQD131036:MQD131040 MQD196572:MQD196576 MQD262108:MQD262112 MQD327644:MQD327648 MQD393180:MQD393184 MQD458716:MQD458720 MQD524252:MQD524256 MQD589788:MQD589792 MQD655324:MQD655328 MQD720860:MQD720864 MQD786396:MQD786400 MQD851932:MQD851936 MQD917468:MQD917472 MQD983004:MQD983008 MZU5:MZU9 MZU65500:MZU65504 MZU131036:MZU131040 MZU196572:MZU196576 MZU262108:MZU262112 MZU327644:MZU327648 MZU393180:MZU393184 MZU458716:MZU458720 MZU524252:MZU524256 MZU589788:MZU589792 MZU655324:MZU655328 MZU720860:MZU720864 MZU786396:MZU786400 MZU851932:MZU851936 MZU917468:MZU917472 MZU983004:MZU983008 MZZ5:MZZ9 MZZ65500:MZZ65504 MZZ131036:MZZ131040 MZZ196572:MZZ196576 MZZ262108:MZZ262112 MZZ327644:MZZ327648 MZZ393180:MZZ393184 MZZ458716:MZZ458720 MZZ524252:MZZ524256 MZZ589788:MZZ589792 MZZ655324:MZZ655328 MZZ720860:MZZ720864 MZZ786396:MZZ786400 MZZ851932:MZZ851936 MZZ917468:MZZ917472 MZZ983004:MZZ983008 NJQ5:NJQ9 NJQ65500:NJQ65504 NJQ131036:NJQ131040 NJQ196572:NJQ196576 NJQ262108:NJQ262112 NJQ327644:NJQ327648 NJQ393180:NJQ393184 NJQ458716:NJQ458720 NJQ524252:NJQ524256 NJQ589788:NJQ589792 NJQ655324:NJQ655328 NJQ720860:NJQ720864 NJQ786396:NJQ786400 NJQ851932:NJQ851936 NJQ917468:NJQ917472 NJQ983004:NJQ983008 NJV5:NJV9 NJV65500:NJV65504 NJV131036:NJV131040 NJV196572:NJV196576 NJV262108:NJV262112 NJV327644:NJV327648 NJV393180:NJV393184 NJV458716:NJV458720 NJV524252:NJV524256 NJV589788:NJV589792 NJV655324:NJV655328 NJV720860:NJV720864 NJV786396:NJV786400 NJV851932:NJV851936 NJV917468:NJV917472 NJV983004:NJV983008 NTM5:NTM9 NTM65500:NTM65504 NTM131036:NTM131040 NTM196572:NTM196576 NTM262108:NTM262112 NTM327644:NTM327648 NTM393180:NTM393184 NTM458716:NTM458720 NTM524252:NTM524256 NTM589788:NTM589792 NTM655324:NTM655328 NTM720860:NTM720864 NTM786396:NTM786400 NTM851932:NTM851936 NTM917468:NTM917472 NTM983004:NTM983008 NTR5:NTR9 NTR65500:NTR65504 NTR131036:NTR131040 NTR196572:NTR196576 NTR262108:NTR262112 NTR327644:NTR327648 NTR393180:NTR393184 NTR458716:NTR458720 NTR524252:NTR524256 NTR589788:NTR589792 NTR655324:NTR655328 NTR720860:NTR720864 NTR786396:NTR786400 NTR851932:NTR851936 NTR917468:NTR917472 NTR983004:NTR983008 ODI5:ODI9 ODI65500:ODI65504 ODI131036:ODI131040 ODI196572:ODI196576 ODI262108:ODI262112 ODI327644:ODI327648 ODI393180:ODI393184 ODI458716:ODI458720 ODI524252:ODI524256 ODI589788:ODI589792 ODI655324:ODI655328 ODI720860:ODI720864 ODI786396:ODI786400 ODI851932:ODI851936 ODI917468:ODI917472 ODI983004:ODI983008 ODN5:ODN9 ODN65500:ODN65504 ODN131036:ODN131040 ODN196572:ODN196576 ODN262108:ODN262112 ODN327644:ODN327648 ODN393180:ODN393184 ODN458716:ODN458720 ODN524252:ODN524256 ODN589788:ODN589792 ODN655324:ODN655328 ODN720860:ODN720864 ODN786396:ODN786400 ODN851932:ODN851936 ODN917468:ODN917472 ODN983004:ODN983008 ONE5:ONE9 ONE65500:ONE65504 ONE131036:ONE131040 ONE196572:ONE196576 ONE262108:ONE262112 ONE327644:ONE327648 ONE393180:ONE393184 ONE458716:ONE458720 ONE524252:ONE524256 ONE589788:ONE589792 ONE655324:ONE655328 ONE720860:ONE720864 ONE786396:ONE786400 ONE851932:ONE851936 ONE917468:ONE917472 ONE983004:ONE983008 ONJ5:ONJ9 ONJ65500:ONJ65504 ONJ131036:ONJ131040 ONJ196572:ONJ196576 ONJ262108:ONJ262112 ONJ327644:ONJ327648 ONJ393180:ONJ393184 ONJ458716:ONJ458720 ONJ524252:ONJ524256 ONJ589788:ONJ589792 ONJ655324:ONJ655328 ONJ720860:ONJ720864 ONJ786396:ONJ786400 ONJ851932:ONJ851936 ONJ917468:ONJ917472 ONJ983004:ONJ983008 OXA5:OXA9 OXA65500:OXA65504 OXA131036:OXA131040 OXA196572:OXA196576 OXA262108:OXA262112 OXA327644:OXA327648 OXA393180:OXA393184 OXA458716:OXA458720 OXA524252:OXA524256 OXA589788:OXA589792 OXA655324:OXA655328 OXA720860:OXA720864 OXA786396:OXA786400 OXA851932:OXA851936 OXA917468:OXA917472 OXA983004:OXA983008 OXF5:OXF9 OXF65500:OXF65504 OXF131036:OXF131040 OXF196572:OXF196576 OXF262108:OXF262112 OXF327644:OXF327648 OXF393180:OXF393184 OXF458716:OXF458720 OXF524252:OXF524256 OXF589788:OXF589792 OXF655324:OXF655328 OXF720860:OXF720864 OXF786396:OXF786400 OXF851932:OXF851936 OXF917468:OXF917472 OXF983004:OXF983008 PGW5:PGW9 PGW65500:PGW65504 PGW131036:PGW131040 PGW196572:PGW196576 PGW262108:PGW262112 PGW327644:PGW327648 PGW393180:PGW393184 PGW458716:PGW458720 PGW524252:PGW524256 PGW589788:PGW589792 PGW655324:PGW655328 PGW720860:PGW720864 PGW786396:PGW786400 PGW851932:PGW851936 PGW917468:PGW917472 PGW983004:PGW983008 PHB5:PHB9 PHB65500:PHB65504 PHB131036:PHB131040 PHB196572:PHB196576 PHB262108:PHB262112 PHB327644:PHB327648 PHB393180:PHB393184 PHB458716:PHB458720 PHB524252:PHB524256 PHB589788:PHB589792 PHB655324:PHB655328 PHB720860:PHB720864 PHB786396:PHB786400 PHB851932:PHB851936 PHB917468:PHB917472 PHB983004:PHB983008 PQS5:PQS9 PQS65500:PQS65504 PQS131036:PQS131040 PQS196572:PQS196576 PQS262108:PQS262112 PQS327644:PQS327648 PQS393180:PQS393184 PQS458716:PQS458720 PQS524252:PQS524256 PQS589788:PQS589792 PQS655324:PQS655328 PQS720860:PQS720864 PQS786396:PQS786400 PQS851932:PQS851936 PQS917468:PQS917472 PQS983004:PQS983008 PQX5:PQX9 PQX65500:PQX65504 PQX131036:PQX131040 PQX196572:PQX196576 PQX262108:PQX262112 PQX327644:PQX327648 PQX393180:PQX393184 PQX458716:PQX458720 PQX524252:PQX524256 PQX589788:PQX589792 PQX655324:PQX655328 PQX720860:PQX720864 PQX786396:PQX786400 PQX851932:PQX851936 PQX917468:PQX917472 PQX983004:PQX983008 QAO5:QAO9 QAO65500:QAO65504 QAO131036:QAO131040 QAO196572:QAO196576 QAO262108:QAO262112 QAO327644:QAO327648 QAO393180:QAO393184 QAO458716:QAO458720 QAO524252:QAO524256 QAO589788:QAO589792 QAO655324:QAO655328 QAO720860:QAO720864 QAO786396:QAO786400 QAO851932:QAO851936 QAO917468:QAO917472 QAO983004:QAO983008 QAT5:QAT9 QAT65500:QAT65504 QAT131036:QAT131040 QAT196572:QAT196576 QAT262108:QAT262112 QAT327644:QAT327648 QAT393180:QAT393184 QAT458716:QAT458720 QAT524252:QAT524256 QAT589788:QAT589792 QAT655324:QAT655328 QAT720860:QAT720864 QAT786396:QAT786400 QAT851932:QAT851936 QAT917468:QAT917472 QAT983004:QAT983008 QKK5:QKK9 QKK65500:QKK65504 QKK131036:QKK131040 QKK196572:QKK196576 QKK262108:QKK262112 QKK327644:QKK327648 QKK393180:QKK393184 QKK458716:QKK458720 QKK524252:QKK524256 QKK589788:QKK589792 QKK655324:QKK655328 QKK720860:QKK720864 QKK786396:QKK786400 QKK851932:QKK851936 QKK917468:QKK917472 QKK983004:QKK983008 QKP5:QKP9 QKP65500:QKP65504 QKP131036:QKP131040 QKP196572:QKP196576 QKP262108:QKP262112 QKP327644:QKP327648 QKP393180:QKP393184 QKP458716:QKP458720 QKP524252:QKP524256 QKP589788:QKP589792 QKP655324:QKP655328 QKP720860:QKP720864 QKP786396:QKP786400 QKP851932:QKP851936 QKP917468:QKP917472 QKP983004:QKP983008 QUG5:QUG9 QUG65500:QUG65504 QUG131036:QUG131040 QUG196572:QUG196576 QUG262108:QUG262112 QUG327644:QUG327648 QUG393180:QUG393184 QUG458716:QUG458720 QUG524252:QUG524256 QUG589788:QUG589792 QUG655324:QUG655328 QUG720860:QUG720864 QUG786396:QUG786400 QUG851932:QUG851936 QUG917468:QUG917472 QUG983004:QUG983008 QUL5:QUL9 QUL65500:QUL65504 QUL131036:QUL131040 QUL196572:QUL196576 QUL262108:QUL262112 QUL327644:QUL327648 QUL393180:QUL393184 QUL458716:QUL458720 QUL524252:QUL524256 QUL589788:QUL589792 QUL655324:QUL655328 QUL720860:QUL720864 QUL786396:QUL786400 QUL851932:QUL851936 QUL917468:QUL917472 QUL983004:QUL983008 REC5:REC9 REC65500:REC65504 REC131036:REC131040 REC196572:REC196576 REC262108:REC262112 REC327644:REC327648 REC393180:REC393184 REC458716:REC458720 REC524252:REC524256 REC589788:REC589792 REC655324:REC655328 REC720860:REC720864 REC786396:REC786400 REC851932:REC851936 REC917468:REC917472 REC983004:REC983008 REH5:REH9 REH65500:REH65504 REH131036:REH131040 REH196572:REH196576 REH262108:REH262112 REH327644:REH327648 REH393180:REH393184 REH458716:REH458720 REH524252:REH524256 REH589788:REH589792 REH655324:REH655328 REH720860:REH720864 REH786396:REH786400 REH851932:REH851936 REH917468:REH917472 REH983004:REH983008 RNY5:RNY9 RNY65500:RNY65504 RNY131036:RNY131040 RNY196572:RNY196576 RNY262108:RNY262112 RNY327644:RNY327648 RNY393180:RNY393184 RNY458716:RNY458720 RNY524252:RNY524256 RNY589788:RNY589792 RNY655324:RNY655328 RNY720860:RNY720864 RNY786396:RNY786400 RNY851932:RNY851936 RNY917468:RNY917472 RNY983004:RNY983008 ROD5:ROD9 ROD65500:ROD65504 ROD131036:ROD131040 ROD196572:ROD196576 ROD262108:ROD262112 ROD327644:ROD327648 ROD393180:ROD393184 ROD458716:ROD458720 ROD524252:ROD524256 ROD589788:ROD589792 ROD655324:ROD655328 ROD720860:ROD720864 ROD786396:ROD786400 ROD851932:ROD851936 ROD917468:ROD917472 ROD983004:ROD983008 RXU5:RXU9 RXU65500:RXU65504 RXU131036:RXU131040 RXU196572:RXU196576 RXU262108:RXU262112 RXU327644:RXU327648 RXU393180:RXU393184 RXU458716:RXU458720 RXU524252:RXU524256 RXU589788:RXU589792 RXU655324:RXU655328 RXU720860:RXU720864 RXU786396:RXU786400 RXU851932:RXU851936 RXU917468:RXU917472 RXU983004:RXU983008 RXZ5:RXZ9 RXZ65500:RXZ65504 RXZ131036:RXZ131040 RXZ196572:RXZ196576 RXZ262108:RXZ262112 RXZ327644:RXZ327648 RXZ393180:RXZ393184 RXZ458716:RXZ458720 RXZ524252:RXZ524256 RXZ589788:RXZ589792 RXZ655324:RXZ655328 RXZ720860:RXZ720864 RXZ786396:RXZ786400 RXZ851932:RXZ851936 RXZ917468:RXZ917472 RXZ983004:RXZ983008 SHQ5:SHQ9 SHQ65500:SHQ65504 SHQ131036:SHQ131040 SHQ196572:SHQ196576 SHQ262108:SHQ262112 SHQ327644:SHQ327648 SHQ393180:SHQ393184 SHQ458716:SHQ458720 SHQ524252:SHQ524256 SHQ589788:SHQ589792 SHQ655324:SHQ655328 SHQ720860:SHQ720864 SHQ786396:SHQ786400 SHQ851932:SHQ851936 SHQ917468:SHQ917472 SHQ983004:SHQ983008 SHV5:SHV9 SHV65500:SHV65504 SHV131036:SHV131040 SHV196572:SHV196576 SHV262108:SHV262112 SHV327644:SHV327648 SHV393180:SHV393184 SHV458716:SHV458720 SHV524252:SHV524256 SHV589788:SHV589792 SHV655324:SHV655328 SHV720860:SHV720864 SHV786396:SHV786400 SHV851932:SHV851936 SHV917468:SHV917472 SHV983004:SHV983008 SRM5:SRM9 SRM65500:SRM65504 SRM131036:SRM131040 SRM196572:SRM196576 SRM262108:SRM262112 SRM327644:SRM327648 SRM393180:SRM393184 SRM458716:SRM458720 SRM524252:SRM524256 SRM589788:SRM589792 SRM655324:SRM655328 SRM720860:SRM720864 SRM786396:SRM786400 SRM851932:SRM851936 SRM917468:SRM917472 SRM983004:SRM983008 SRR5:SRR9 SRR65500:SRR65504 SRR131036:SRR131040 SRR196572:SRR196576 SRR262108:SRR262112 SRR327644:SRR327648 SRR393180:SRR393184 SRR458716:SRR458720 SRR524252:SRR524256 SRR589788:SRR589792 SRR655324:SRR655328 SRR720860:SRR720864 SRR786396:SRR786400 SRR851932:SRR851936 SRR917468:SRR917472 SRR983004:SRR983008 TBI5:TBI9 TBI65500:TBI65504 TBI131036:TBI131040 TBI196572:TBI196576 TBI262108:TBI262112 TBI327644:TBI327648 TBI393180:TBI393184 TBI458716:TBI458720 TBI524252:TBI524256 TBI589788:TBI589792 TBI655324:TBI655328 TBI720860:TBI720864 TBI786396:TBI786400 TBI851932:TBI851936 TBI917468:TBI917472 TBI983004:TBI983008 TBN5:TBN9 TBN65500:TBN65504 TBN131036:TBN131040 TBN196572:TBN196576 TBN262108:TBN262112 TBN327644:TBN327648 TBN393180:TBN393184 TBN458716:TBN458720 TBN524252:TBN524256 TBN589788:TBN589792 TBN655324:TBN655328 TBN720860:TBN720864 TBN786396:TBN786400 TBN851932:TBN851936 TBN917468:TBN917472 TBN983004:TBN983008 TLE5:TLE9 TLE65500:TLE65504 TLE131036:TLE131040 TLE196572:TLE196576 TLE262108:TLE262112 TLE327644:TLE327648 TLE393180:TLE393184 TLE458716:TLE458720 TLE524252:TLE524256 TLE589788:TLE589792 TLE655324:TLE655328 TLE720860:TLE720864 TLE786396:TLE786400 TLE851932:TLE851936 TLE917468:TLE917472 TLE983004:TLE983008 TLJ5:TLJ9 TLJ65500:TLJ65504 TLJ131036:TLJ131040 TLJ196572:TLJ196576 TLJ262108:TLJ262112 TLJ327644:TLJ327648 TLJ393180:TLJ393184 TLJ458716:TLJ458720 TLJ524252:TLJ524256 TLJ589788:TLJ589792 TLJ655324:TLJ655328 TLJ720860:TLJ720864 TLJ786396:TLJ786400 TLJ851932:TLJ851936 TLJ917468:TLJ917472 TLJ983004:TLJ983008 TVA5:TVA9 TVA65500:TVA65504 TVA131036:TVA131040 TVA196572:TVA196576 TVA262108:TVA262112 TVA327644:TVA327648 TVA393180:TVA393184 TVA458716:TVA458720 TVA524252:TVA524256 TVA589788:TVA589792 TVA655324:TVA655328 TVA720860:TVA720864 TVA786396:TVA786400 TVA851932:TVA851936 TVA917468:TVA917472 TVA983004:TVA983008 TVF5:TVF9 TVF65500:TVF65504 TVF131036:TVF131040 TVF196572:TVF196576 TVF262108:TVF262112 TVF327644:TVF327648 TVF393180:TVF393184 TVF458716:TVF458720 TVF524252:TVF524256 TVF589788:TVF589792 TVF655324:TVF655328 TVF720860:TVF720864 TVF786396:TVF786400 TVF851932:TVF851936 TVF917468:TVF917472 TVF983004:TVF983008 UEW5:UEW9 UEW65500:UEW65504 UEW131036:UEW131040 UEW196572:UEW196576 UEW262108:UEW262112 UEW327644:UEW327648 UEW393180:UEW393184 UEW458716:UEW458720 UEW524252:UEW524256 UEW589788:UEW589792 UEW655324:UEW655328 UEW720860:UEW720864 UEW786396:UEW786400 UEW851932:UEW851936 UEW917468:UEW917472 UEW983004:UEW983008 UFB5:UFB9 UFB65500:UFB65504 UFB131036:UFB131040 UFB196572:UFB196576 UFB262108:UFB262112 UFB327644:UFB327648 UFB393180:UFB393184 UFB458716:UFB458720 UFB524252:UFB524256 UFB589788:UFB589792 UFB655324:UFB655328 UFB720860:UFB720864 UFB786396:UFB786400 UFB851932:UFB851936 UFB917468:UFB917472 UFB983004:UFB983008 UOS5:UOS9 UOS65500:UOS65504 UOS131036:UOS131040 UOS196572:UOS196576 UOS262108:UOS262112 UOS327644:UOS327648 UOS393180:UOS393184 UOS458716:UOS458720 UOS524252:UOS524256 UOS589788:UOS589792 UOS655324:UOS655328 UOS720860:UOS720864 UOS786396:UOS786400 UOS851932:UOS851936 UOS917468:UOS917472 UOS983004:UOS983008 UOX5:UOX9 UOX65500:UOX65504 UOX131036:UOX131040 UOX196572:UOX196576 UOX262108:UOX262112 UOX327644:UOX327648 UOX393180:UOX393184 UOX458716:UOX458720 UOX524252:UOX524256 UOX589788:UOX589792 UOX655324:UOX655328 UOX720860:UOX720864 UOX786396:UOX786400 UOX851932:UOX851936 UOX917468:UOX917472 UOX983004:UOX983008 UYO5:UYO9 UYO65500:UYO65504 UYO131036:UYO131040 UYO196572:UYO196576 UYO262108:UYO262112 UYO327644:UYO327648 UYO393180:UYO393184 UYO458716:UYO458720 UYO524252:UYO524256 UYO589788:UYO589792 UYO655324:UYO655328 UYO720860:UYO720864 UYO786396:UYO786400 UYO851932:UYO851936 UYO917468:UYO917472 UYO983004:UYO983008 UYT5:UYT9 UYT65500:UYT65504 UYT131036:UYT131040 UYT196572:UYT196576 UYT262108:UYT262112 UYT327644:UYT327648 UYT393180:UYT393184 UYT458716:UYT458720 UYT524252:UYT524256 UYT589788:UYT589792 UYT655324:UYT655328 UYT720860:UYT720864 UYT786396:UYT786400 UYT851932:UYT851936 UYT917468:UYT917472 UYT983004:UYT983008 VIK5:VIK9 VIK65500:VIK65504 VIK131036:VIK131040 VIK196572:VIK196576 VIK262108:VIK262112 VIK327644:VIK327648 VIK393180:VIK393184 VIK458716:VIK458720 VIK524252:VIK524256 VIK589788:VIK589792 VIK655324:VIK655328 VIK720860:VIK720864 VIK786396:VIK786400 VIK851932:VIK851936 VIK917468:VIK917472 VIK983004:VIK983008 VIP5:VIP9 VIP65500:VIP65504 VIP131036:VIP131040 VIP196572:VIP196576 VIP262108:VIP262112 VIP327644:VIP327648 VIP393180:VIP393184 VIP458716:VIP458720 VIP524252:VIP524256 VIP589788:VIP589792 VIP655324:VIP655328 VIP720860:VIP720864 VIP786396:VIP786400 VIP851932:VIP851936 VIP917468:VIP917472 VIP983004:VIP983008 VSG5:VSG9 VSG65500:VSG65504 VSG131036:VSG131040 VSG196572:VSG196576 VSG262108:VSG262112 VSG327644:VSG327648 VSG393180:VSG393184 VSG458716:VSG458720 VSG524252:VSG524256 VSG589788:VSG589792 VSG655324:VSG655328 VSG720860:VSG720864 VSG786396:VSG786400 VSG851932:VSG851936 VSG917468:VSG917472 VSG983004:VSG983008 VSL5:VSL9 VSL65500:VSL65504 VSL131036:VSL131040 VSL196572:VSL196576 VSL262108:VSL262112 VSL327644:VSL327648 VSL393180:VSL393184 VSL458716:VSL458720 VSL524252:VSL524256 VSL589788:VSL589792 VSL655324:VSL655328 VSL720860:VSL720864 VSL786396:VSL786400 VSL851932:VSL851936 VSL917468:VSL917472 VSL983004:VSL983008 WCC5:WCC9 WCC65500:WCC65504 WCC131036:WCC131040 WCC196572:WCC196576 WCC262108:WCC262112 WCC327644:WCC327648 WCC393180:WCC393184 WCC458716:WCC458720 WCC524252:WCC524256 WCC589788:WCC589792 WCC655324:WCC655328 WCC720860:WCC720864 WCC786396:WCC786400 WCC851932:WCC851936 WCC917468:WCC917472 WCC983004:WCC983008 WCH5:WCH9 WCH65500:WCH65504 WCH131036:WCH131040 WCH196572:WCH196576 WCH262108:WCH262112 WCH327644:WCH327648 WCH393180:WCH393184 WCH458716:WCH458720 WCH524252:WCH524256 WCH589788:WCH589792 WCH655324:WCH655328 WCH720860:WCH720864 WCH786396:WCH786400 WCH851932:WCH851936 WCH917468:WCH917472 WCH983004:WCH983008 WLY5:WLY9 WLY65500:WLY65504 WLY131036:WLY131040 WLY196572:WLY196576 WLY262108:WLY262112 WLY327644:WLY327648 WLY393180:WLY393184 WLY458716:WLY458720 WLY524252:WLY524256 WLY589788:WLY589792 WLY655324:WLY655328 WLY720860:WLY720864 WLY786396:WLY786400 WLY851932:WLY851936 WLY917468:WLY917472 WLY983004:WLY983008 WMD5:WMD9 WMD65500:WMD65504 WMD131036:WMD131040 WMD196572:WMD196576 WMD262108:WMD262112 WMD327644:WMD327648 WMD393180:WMD393184 WMD458716:WMD458720 WMD524252:WMD524256 WMD589788:WMD589792 WMD655324:WMD655328 WMD720860:WMD720864 WMD786396:WMD786400 WMD851932:WMD851936 WMD917468:WMD917472 WMD983004:WMD983008 WVU5:WVU9 WVU65500:WVU65504 WVU131036:WVU131040 WVU196572:WVU196576 WVU262108:WVU262112 WVU327644:WVU327648 WVU393180:WVU393184 WVU458716:WVU458720 WVU524252:WVU524256 WVU589788:WVU589792 WVU655324:WVU655328 WVU720860:WVU720864 WVU786396:WVU786400 WVU851932:WVU851936 WVU917468:WVU917472 WVU983004:WVU983008 WVZ5:WVZ9 WVZ65500:WVZ65504 WVZ131036:WVZ131040 WVZ196572:WVZ196576 WVZ262108:WVZ262112 WVZ327644:WVZ327648 WVZ393180:WVZ393184 WVZ458716:WVZ458720 WVZ524252:WVZ524256 WVZ589788:WVZ589792 WVZ655324:WVZ655328 WVZ720860:WVZ720864 WVZ786396:WVZ786400 WVZ851932:WVZ851936 WVZ917468:WVZ917472 WVZ983004:WVZ983008"/>
  </dataValidations>
  <pageMargins left="0.69930555555555596" right="0.69930555555555596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28"/>
  <sheetViews>
    <sheetView topLeftCell="E6" workbookViewId="0">
      <selection activeCell="K11" sqref="K11"/>
    </sheetView>
  </sheetViews>
  <sheetFormatPr defaultColWidth="9" defaultRowHeight="16.5"/>
  <cols>
    <col min="1" max="1" width="2.625" style="144" customWidth="1"/>
    <col min="2" max="2" width="9.875" style="144" customWidth="1"/>
    <col min="3" max="3" width="15.5" style="144" customWidth="1"/>
    <col min="4" max="4" width="25" style="144" customWidth="1"/>
    <col min="5" max="7" width="6.625" style="144" customWidth="1"/>
    <col min="8" max="8" width="23.375" style="144" customWidth="1"/>
    <col min="9" max="9" width="26.625" style="144" customWidth="1"/>
    <col min="10" max="10" width="29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2.5" style="144" customWidth="1"/>
    <col min="259" max="259" width="22.5" style="144" customWidth="1"/>
    <col min="260" max="260" width="66.625" style="144" customWidth="1"/>
    <col min="261" max="262" width="9.375" style="144" customWidth="1"/>
    <col min="263" max="263" width="8.625" style="144" customWidth="1"/>
    <col min="264" max="264" width="41.875" style="144" customWidth="1"/>
    <col min="265" max="265" width="36" style="144" customWidth="1"/>
    <col min="266" max="266" width="41.12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2.5" style="144" customWidth="1"/>
    <col min="515" max="515" width="22.5" style="144" customWidth="1"/>
    <col min="516" max="516" width="66.625" style="144" customWidth="1"/>
    <col min="517" max="518" width="9.375" style="144" customWidth="1"/>
    <col min="519" max="519" width="8.625" style="144" customWidth="1"/>
    <col min="520" max="520" width="41.875" style="144" customWidth="1"/>
    <col min="521" max="521" width="36" style="144" customWidth="1"/>
    <col min="522" max="522" width="41.12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2.5" style="144" customWidth="1"/>
    <col min="771" max="771" width="22.5" style="144" customWidth="1"/>
    <col min="772" max="772" width="66.625" style="144" customWidth="1"/>
    <col min="773" max="774" width="9.375" style="144" customWidth="1"/>
    <col min="775" max="775" width="8.625" style="144" customWidth="1"/>
    <col min="776" max="776" width="41.875" style="144" customWidth="1"/>
    <col min="777" max="777" width="36" style="144" customWidth="1"/>
    <col min="778" max="778" width="41.12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2.5" style="144" customWidth="1"/>
    <col min="1027" max="1027" width="22.5" style="144" customWidth="1"/>
    <col min="1028" max="1028" width="66.625" style="144" customWidth="1"/>
    <col min="1029" max="1030" width="9.375" style="144" customWidth="1"/>
    <col min="1031" max="1031" width="8.625" style="144" customWidth="1"/>
    <col min="1032" max="1032" width="41.875" style="144" customWidth="1"/>
    <col min="1033" max="1033" width="36" style="144" customWidth="1"/>
    <col min="1034" max="1034" width="41.12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2.5" style="144" customWidth="1"/>
    <col min="1283" max="1283" width="22.5" style="144" customWidth="1"/>
    <col min="1284" max="1284" width="66.625" style="144" customWidth="1"/>
    <col min="1285" max="1286" width="9.375" style="144" customWidth="1"/>
    <col min="1287" max="1287" width="8.625" style="144" customWidth="1"/>
    <col min="1288" max="1288" width="41.875" style="144" customWidth="1"/>
    <col min="1289" max="1289" width="36" style="144" customWidth="1"/>
    <col min="1290" max="1290" width="41.12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2.5" style="144" customWidth="1"/>
    <col min="1539" max="1539" width="22.5" style="144" customWidth="1"/>
    <col min="1540" max="1540" width="66.625" style="144" customWidth="1"/>
    <col min="1541" max="1542" width="9.375" style="144" customWidth="1"/>
    <col min="1543" max="1543" width="8.625" style="144" customWidth="1"/>
    <col min="1544" max="1544" width="41.875" style="144" customWidth="1"/>
    <col min="1545" max="1545" width="36" style="144" customWidth="1"/>
    <col min="1546" max="1546" width="41.12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2.5" style="144" customWidth="1"/>
    <col min="1795" max="1795" width="22.5" style="144" customWidth="1"/>
    <col min="1796" max="1796" width="66.625" style="144" customWidth="1"/>
    <col min="1797" max="1798" width="9.375" style="144" customWidth="1"/>
    <col min="1799" max="1799" width="8.625" style="144" customWidth="1"/>
    <col min="1800" max="1800" width="41.875" style="144" customWidth="1"/>
    <col min="1801" max="1801" width="36" style="144" customWidth="1"/>
    <col min="1802" max="1802" width="41.12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2.5" style="144" customWidth="1"/>
    <col min="2051" max="2051" width="22.5" style="144" customWidth="1"/>
    <col min="2052" max="2052" width="66.625" style="144" customWidth="1"/>
    <col min="2053" max="2054" width="9.375" style="144" customWidth="1"/>
    <col min="2055" max="2055" width="8.625" style="144" customWidth="1"/>
    <col min="2056" max="2056" width="41.875" style="144" customWidth="1"/>
    <col min="2057" max="2057" width="36" style="144" customWidth="1"/>
    <col min="2058" max="2058" width="41.12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2.5" style="144" customWidth="1"/>
    <col min="2307" max="2307" width="22.5" style="144" customWidth="1"/>
    <col min="2308" max="2308" width="66.625" style="144" customWidth="1"/>
    <col min="2309" max="2310" width="9.375" style="144" customWidth="1"/>
    <col min="2311" max="2311" width="8.625" style="144" customWidth="1"/>
    <col min="2312" max="2312" width="41.875" style="144" customWidth="1"/>
    <col min="2313" max="2313" width="36" style="144" customWidth="1"/>
    <col min="2314" max="2314" width="41.12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2.5" style="144" customWidth="1"/>
    <col min="2563" max="2563" width="22.5" style="144" customWidth="1"/>
    <col min="2564" max="2564" width="66.625" style="144" customWidth="1"/>
    <col min="2565" max="2566" width="9.375" style="144" customWidth="1"/>
    <col min="2567" max="2567" width="8.625" style="144" customWidth="1"/>
    <col min="2568" max="2568" width="41.875" style="144" customWidth="1"/>
    <col min="2569" max="2569" width="36" style="144" customWidth="1"/>
    <col min="2570" max="2570" width="41.12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2.5" style="144" customWidth="1"/>
    <col min="2819" max="2819" width="22.5" style="144" customWidth="1"/>
    <col min="2820" max="2820" width="66.625" style="144" customWidth="1"/>
    <col min="2821" max="2822" width="9.375" style="144" customWidth="1"/>
    <col min="2823" max="2823" width="8.625" style="144" customWidth="1"/>
    <col min="2824" max="2824" width="41.875" style="144" customWidth="1"/>
    <col min="2825" max="2825" width="36" style="144" customWidth="1"/>
    <col min="2826" max="2826" width="41.12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2.5" style="144" customWidth="1"/>
    <col min="3075" max="3075" width="22.5" style="144" customWidth="1"/>
    <col min="3076" max="3076" width="66.625" style="144" customWidth="1"/>
    <col min="3077" max="3078" width="9.375" style="144" customWidth="1"/>
    <col min="3079" max="3079" width="8.625" style="144" customWidth="1"/>
    <col min="3080" max="3080" width="41.875" style="144" customWidth="1"/>
    <col min="3081" max="3081" width="36" style="144" customWidth="1"/>
    <col min="3082" max="3082" width="41.12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2.5" style="144" customWidth="1"/>
    <col min="3331" max="3331" width="22.5" style="144" customWidth="1"/>
    <col min="3332" max="3332" width="66.625" style="144" customWidth="1"/>
    <col min="3333" max="3334" width="9.375" style="144" customWidth="1"/>
    <col min="3335" max="3335" width="8.625" style="144" customWidth="1"/>
    <col min="3336" max="3336" width="41.875" style="144" customWidth="1"/>
    <col min="3337" max="3337" width="36" style="144" customWidth="1"/>
    <col min="3338" max="3338" width="41.12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2.5" style="144" customWidth="1"/>
    <col min="3587" max="3587" width="22.5" style="144" customWidth="1"/>
    <col min="3588" max="3588" width="66.625" style="144" customWidth="1"/>
    <col min="3589" max="3590" width="9.375" style="144" customWidth="1"/>
    <col min="3591" max="3591" width="8.625" style="144" customWidth="1"/>
    <col min="3592" max="3592" width="41.875" style="144" customWidth="1"/>
    <col min="3593" max="3593" width="36" style="144" customWidth="1"/>
    <col min="3594" max="3594" width="41.12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2.5" style="144" customWidth="1"/>
    <col min="3843" max="3843" width="22.5" style="144" customWidth="1"/>
    <col min="3844" max="3844" width="66.625" style="144" customWidth="1"/>
    <col min="3845" max="3846" width="9.375" style="144" customWidth="1"/>
    <col min="3847" max="3847" width="8.625" style="144" customWidth="1"/>
    <col min="3848" max="3848" width="41.875" style="144" customWidth="1"/>
    <col min="3849" max="3849" width="36" style="144" customWidth="1"/>
    <col min="3850" max="3850" width="41.12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2.5" style="144" customWidth="1"/>
    <col min="4099" max="4099" width="22.5" style="144" customWidth="1"/>
    <col min="4100" max="4100" width="66.625" style="144" customWidth="1"/>
    <col min="4101" max="4102" width="9.375" style="144" customWidth="1"/>
    <col min="4103" max="4103" width="8.625" style="144" customWidth="1"/>
    <col min="4104" max="4104" width="41.875" style="144" customWidth="1"/>
    <col min="4105" max="4105" width="36" style="144" customWidth="1"/>
    <col min="4106" max="4106" width="41.12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2.5" style="144" customWidth="1"/>
    <col min="4355" max="4355" width="22.5" style="144" customWidth="1"/>
    <col min="4356" max="4356" width="66.625" style="144" customWidth="1"/>
    <col min="4357" max="4358" width="9.375" style="144" customWidth="1"/>
    <col min="4359" max="4359" width="8.625" style="144" customWidth="1"/>
    <col min="4360" max="4360" width="41.875" style="144" customWidth="1"/>
    <col min="4361" max="4361" width="36" style="144" customWidth="1"/>
    <col min="4362" max="4362" width="41.12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2.5" style="144" customWidth="1"/>
    <col min="4611" max="4611" width="22.5" style="144" customWidth="1"/>
    <col min="4612" max="4612" width="66.625" style="144" customWidth="1"/>
    <col min="4613" max="4614" width="9.375" style="144" customWidth="1"/>
    <col min="4615" max="4615" width="8.625" style="144" customWidth="1"/>
    <col min="4616" max="4616" width="41.875" style="144" customWidth="1"/>
    <col min="4617" max="4617" width="36" style="144" customWidth="1"/>
    <col min="4618" max="4618" width="41.12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2.5" style="144" customWidth="1"/>
    <col min="4867" max="4867" width="22.5" style="144" customWidth="1"/>
    <col min="4868" max="4868" width="66.625" style="144" customWidth="1"/>
    <col min="4869" max="4870" width="9.375" style="144" customWidth="1"/>
    <col min="4871" max="4871" width="8.625" style="144" customWidth="1"/>
    <col min="4872" max="4872" width="41.875" style="144" customWidth="1"/>
    <col min="4873" max="4873" width="36" style="144" customWidth="1"/>
    <col min="4874" max="4874" width="41.12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2.5" style="144" customWidth="1"/>
    <col min="5123" max="5123" width="22.5" style="144" customWidth="1"/>
    <col min="5124" max="5124" width="66.625" style="144" customWidth="1"/>
    <col min="5125" max="5126" width="9.375" style="144" customWidth="1"/>
    <col min="5127" max="5127" width="8.625" style="144" customWidth="1"/>
    <col min="5128" max="5128" width="41.875" style="144" customWidth="1"/>
    <col min="5129" max="5129" width="36" style="144" customWidth="1"/>
    <col min="5130" max="5130" width="41.12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2.5" style="144" customWidth="1"/>
    <col min="5379" max="5379" width="22.5" style="144" customWidth="1"/>
    <col min="5380" max="5380" width="66.625" style="144" customWidth="1"/>
    <col min="5381" max="5382" width="9.375" style="144" customWidth="1"/>
    <col min="5383" max="5383" width="8.625" style="144" customWidth="1"/>
    <col min="5384" max="5384" width="41.875" style="144" customWidth="1"/>
    <col min="5385" max="5385" width="36" style="144" customWidth="1"/>
    <col min="5386" max="5386" width="41.12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2.5" style="144" customWidth="1"/>
    <col min="5635" max="5635" width="22.5" style="144" customWidth="1"/>
    <col min="5636" max="5636" width="66.625" style="144" customWidth="1"/>
    <col min="5637" max="5638" width="9.375" style="144" customWidth="1"/>
    <col min="5639" max="5639" width="8.625" style="144" customWidth="1"/>
    <col min="5640" max="5640" width="41.875" style="144" customWidth="1"/>
    <col min="5641" max="5641" width="36" style="144" customWidth="1"/>
    <col min="5642" max="5642" width="41.12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2.5" style="144" customWidth="1"/>
    <col min="5891" max="5891" width="22.5" style="144" customWidth="1"/>
    <col min="5892" max="5892" width="66.625" style="144" customWidth="1"/>
    <col min="5893" max="5894" width="9.375" style="144" customWidth="1"/>
    <col min="5895" max="5895" width="8.625" style="144" customWidth="1"/>
    <col min="5896" max="5896" width="41.875" style="144" customWidth="1"/>
    <col min="5897" max="5897" width="36" style="144" customWidth="1"/>
    <col min="5898" max="5898" width="41.12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2.5" style="144" customWidth="1"/>
    <col min="6147" max="6147" width="22.5" style="144" customWidth="1"/>
    <col min="6148" max="6148" width="66.625" style="144" customWidth="1"/>
    <col min="6149" max="6150" width="9.375" style="144" customWidth="1"/>
    <col min="6151" max="6151" width="8.625" style="144" customWidth="1"/>
    <col min="6152" max="6152" width="41.875" style="144" customWidth="1"/>
    <col min="6153" max="6153" width="36" style="144" customWidth="1"/>
    <col min="6154" max="6154" width="41.12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2.5" style="144" customWidth="1"/>
    <col min="6403" max="6403" width="22.5" style="144" customWidth="1"/>
    <col min="6404" max="6404" width="66.625" style="144" customWidth="1"/>
    <col min="6405" max="6406" width="9.375" style="144" customWidth="1"/>
    <col min="6407" max="6407" width="8.625" style="144" customWidth="1"/>
    <col min="6408" max="6408" width="41.875" style="144" customWidth="1"/>
    <col min="6409" max="6409" width="36" style="144" customWidth="1"/>
    <col min="6410" max="6410" width="41.12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2.5" style="144" customWidth="1"/>
    <col min="6659" max="6659" width="22.5" style="144" customWidth="1"/>
    <col min="6660" max="6660" width="66.625" style="144" customWidth="1"/>
    <col min="6661" max="6662" width="9.375" style="144" customWidth="1"/>
    <col min="6663" max="6663" width="8.625" style="144" customWidth="1"/>
    <col min="6664" max="6664" width="41.875" style="144" customWidth="1"/>
    <col min="6665" max="6665" width="36" style="144" customWidth="1"/>
    <col min="6666" max="6666" width="41.12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2.5" style="144" customWidth="1"/>
    <col min="6915" max="6915" width="22.5" style="144" customWidth="1"/>
    <col min="6916" max="6916" width="66.625" style="144" customWidth="1"/>
    <col min="6917" max="6918" width="9.375" style="144" customWidth="1"/>
    <col min="6919" max="6919" width="8.625" style="144" customWidth="1"/>
    <col min="6920" max="6920" width="41.875" style="144" customWidth="1"/>
    <col min="6921" max="6921" width="36" style="144" customWidth="1"/>
    <col min="6922" max="6922" width="41.12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2.5" style="144" customWidth="1"/>
    <col min="7171" max="7171" width="22.5" style="144" customWidth="1"/>
    <col min="7172" max="7172" width="66.625" style="144" customWidth="1"/>
    <col min="7173" max="7174" width="9.375" style="144" customWidth="1"/>
    <col min="7175" max="7175" width="8.625" style="144" customWidth="1"/>
    <col min="7176" max="7176" width="41.875" style="144" customWidth="1"/>
    <col min="7177" max="7177" width="36" style="144" customWidth="1"/>
    <col min="7178" max="7178" width="41.12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2.5" style="144" customWidth="1"/>
    <col min="7427" max="7427" width="22.5" style="144" customWidth="1"/>
    <col min="7428" max="7428" width="66.625" style="144" customWidth="1"/>
    <col min="7429" max="7430" width="9.375" style="144" customWidth="1"/>
    <col min="7431" max="7431" width="8.625" style="144" customWidth="1"/>
    <col min="7432" max="7432" width="41.875" style="144" customWidth="1"/>
    <col min="7433" max="7433" width="36" style="144" customWidth="1"/>
    <col min="7434" max="7434" width="41.12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2.5" style="144" customWidth="1"/>
    <col min="7683" max="7683" width="22.5" style="144" customWidth="1"/>
    <col min="7684" max="7684" width="66.625" style="144" customWidth="1"/>
    <col min="7685" max="7686" width="9.375" style="144" customWidth="1"/>
    <col min="7687" max="7687" width="8.625" style="144" customWidth="1"/>
    <col min="7688" max="7688" width="41.875" style="144" customWidth="1"/>
    <col min="7689" max="7689" width="36" style="144" customWidth="1"/>
    <col min="7690" max="7690" width="41.12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2.5" style="144" customWidth="1"/>
    <col min="7939" max="7939" width="22.5" style="144" customWidth="1"/>
    <col min="7940" max="7940" width="66.625" style="144" customWidth="1"/>
    <col min="7941" max="7942" width="9.375" style="144" customWidth="1"/>
    <col min="7943" max="7943" width="8.625" style="144" customWidth="1"/>
    <col min="7944" max="7944" width="41.875" style="144" customWidth="1"/>
    <col min="7945" max="7945" width="36" style="144" customWidth="1"/>
    <col min="7946" max="7946" width="41.12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2.5" style="144" customWidth="1"/>
    <col min="8195" max="8195" width="22.5" style="144" customWidth="1"/>
    <col min="8196" max="8196" width="66.625" style="144" customWidth="1"/>
    <col min="8197" max="8198" width="9.375" style="144" customWidth="1"/>
    <col min="8199" max="8199" width="8.625" style="144" customWidth="1"/>
    <col min="8200" max="8200" width="41.875" style="144" customWidth="1"/>
    <col min="8201" max="8201" width="36" style="144" customWidth="1"/>
    <col min="8202" max="8202" width="41.12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2.5" style="144" customWidth="1"/>
    <col min="8451" max="8451" width="22.5" style="144" customWidth="1"/>
    <col min="8452" max="8452" width="66.625" style="144" customWidth="1"/>
    <col min="8453" max="8454" width="9.375" style="144" customWidth="1"/>
    <col min="8455" max="8455" width="8.625" style="144" customWidth="1"/>
    <col min="8456" max="8456" width="41.875" style="144" customWidth="1"/>
    <col min="8457" max="8457" width="36" style="144" customWidth="1"/>
    <col min="8458" max="8458" width="41.12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2.5" style="144" customWidth="1"/>
    <col min="8707" max="8707" width="22.5" style="144" customWidth="1"/>
    <col min="8708" max="8708" width="66.625" style="144" customWidth="1"/>
    <col min="8709" max="8710" width="9.375" style="144" customWidth="1"/>
    <col min="8711" max="8711" width="8.625" style="144" customWidth="1"/>
    <col min="8712" max="8712" width="41.875" style="144" customWidth="1"/>
    <col min="8713" max="8713" width="36" style="144" customWidth="1"/>
    <col min="8714" max="8714" width="41.12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2.5" style="144" customWidth="1"/>
    <col min="8963" max="8963" width="22.5" style="144" customWidth="1"/>
    <col min="8964" max="8964" width="66.625" style="144" customWidth="1"/>
    <col min="8965" max="8966" width="9.375" style="144" customWidth="1"/>
    <col min="8967" max="8967" width="8.625" style="144" customWidth="1"/>
    <col min="8968" max="8968" width="41.875" style="144" customWidth="1"/>
    <col min="8969" max="8969" width="36" style="144" customWidth="1"/>
    <col min="8970" max="8970" width="41.12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2.5" style="144" customWidth="1"/>
    <col min="9219" max="9219" width="22.5" style="144" customWidth="1"/>
    <col min="9220" max="9220" width="66.625" style="144" customWidth="1"/>
    <col min="9221" max="9222" width="9.375" style="144" customWidth="1"/>
    <col min="9223" max="9223" width="8.625" style="144" customWidth="1"/>
    <col min="9224" max="9224" width="41.875" style="144" customWidth="1"/>
    <col min="9225" max="9225" width="36" style="144" customWidth="1"/>
    <col min="9226" max="9226" width="41.12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2.5" style="144" customWidth="1"/>
    <col min="9475" max="9475" width="22.5" style="144" customWidth="1"/>
    <col min="9476" max="9476" width="66.625" style="144" customWidth="1"/>
    <col min="9477" max="9478" width="9.375" style="144" customWidth="1"/>
    <col min="9479" max="9479" width="8.625" style="144" customWidth="1"/>
    <col min="9480" max="9480" width="41.875" style="144" customWidth="1"/>
    <col min="9481" max="9481" width="36" style="144" customWidth="1"/>
    <col min="9482" max="9482" width="41.12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2.5" style="144" customWidth="1"/>
    <col min="9731" max="9731" width="22.5" style="144" customWidth="1"/>
    <col min="9732" max="9732" width="66.625" style="144" customWidth="1"/>
    <col min="9733" max="9734" width="9.375" style="144" customWidth="1"/>
    <col min="9735" max="9735" width="8.625" style="144" customWidth="1"/>
    <col min="9736" max="9736" width="41.875" style="144" customWidth="1"/>
    <col min="9737" max="9737" width="36" style="144" customWidth="1"/>
    <col min="9738" max="9738" width="41.12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2.5" style="144" customWidth="1"/>
    <col min="9987" max="9987" width="22.5" style="144" customWidth="1"/>
    <col min="9988" max="9988" width="66.625" style="144" customWidth="1"/>
    <col min="9989" max="9990" width="9.375" style="144" customWidth="1"/>
    <col min="9991" max="9991" width="8.625" style="144" customWidth="1"/>
    <col min="9992" max="9992" width="41.875" style="144" customWidth="1"/>
    <col min="9993" max="9993" width="36" style="144" customWidth="1"/>
    <col min="9994" max="9994" width="41.12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2.5" style="144" customWidth="1"/>
    <col min="10243" max="10243" width="22.5" style="144" customWidth="1"/>
    <col min="10244" max="10244" width="66.625" style="144" customWidth="1"/>
    <col min="10245" max="10246" width="9.375" style="144" customWidth="1"/>
    <col min="10247" max="10247" width="8.625" style="144" customWidth="1"/>
    <col min="10248" max="10248" width="41.875" style="144" customWidth="1"/>
    <col min="10249" max="10249" width="36" style="144" customWidth="1"/>
    <col min="10250" max="10250" width="41.12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2.5" style="144" customWidth="1"/>
    <col min="10499" max="10499" width="22.5" style="144" customWidth="1"/>
    <col min="10500" max="10500" width="66.625" style="144" customWidth="1"/>
    <col min="10501" max="10502" width="9.375" style="144" customWidth="1"/>
    <col min="10503" max="10503" width="8.625" style="144" customWidth="1"/>
    <col min="10504" max="10504" width="41.875" style="144" customWidth="1"/>
    <col min="10505" max="10505" width="36" style="144" customWidth="1"/>
    <col min="10506" max="10506" width="41.12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2.5" style="144" customWidth="1"/>
    <col min="10755" max="10755" width="22.5" style="144" customWidth="1"/>
    <col min="10756" max="10756" width="66.625" style="144" customWidth="1"/>
    <col min="10757" max="10758" width="9.375" style="144" customWidth="1"/>
    <col min="10759" max="10759" width="8.625" style="144" customWidth="1"/>
    <col min="10760" max="10760" width="41.875" style="144" customWidth="1"/>
    <col min="10761" max="10761" width="36" style="144" customWidth="1"/>
    <col min="10762" max="10762" width="41.12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2.5" style="144" customWidth="1"/>
    <col min="11011" max="11011" width="22.5" style="144" customWidth="1"/>
    <col min="11012" max="11012" width="66.625" style="144" customWidth="1"/>
    <col min="11013" max="11014" width="9.375" style="144" customWidth="1"/>
    <col min="11015" max="11015" width="8.625" style="144" customWidth="1"/>
    <col min="11016" max="11016" width="41.875" style="144" customWidth="1"/>
    <col min="11017" max="11017" width="36" style="144" customWidth="1"/>
    <col min="11018" max="11018" width="41.12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2.5" style="144" customWidth="1"/>
    <col min="11267" max="11267" width="22.5" style="144" customWidth="1"/>
    <col min="11268" max="11268" width="66.625" style="144" customWidth="1"/>
    <col min="11269" max="11270" width="9.375" style="144" customWidth="1"/>
    <col min="11271" max="11271" width="8.625" style="144" customWidth="1"/>
    <col min="11272" max="11272" width="41.875" style="144" customWidth="1"/>
    <col min="11273" max="11273" width="36" style="144" customWidth="1"/>
    <col min="11274" max="11274" width="41.12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2.5" style="144" customWidth="1"/>
    <col min="11523" max="11523" width="22.5" style="144" customWidth="1"/>
    <col min="11524" max="11524" width="66.625" style="144" customWidth="1"/>
    <col min="11525" max="11526" width="9.375" style="144" customWidth="1"/>
    <col min="11527" max="11527" width="8.625" style="144" customWidth="1"/>
    <col min="11528" max="11528" width="41.875" style="144" customWidth="1"/>
    <col min="11529" max="11529" width="36" style="144" customWidth="1"/>
    <col min="11530" max="11530" width="41.12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2.5" style="144" customWidth="1"/>
    <col min="11779" max="11779" width="22.5" style="144" customWidth="1"/>
    <col min="11780" max="11780" width="66.625" style="144" customWidth="1"/>
    <col min="11781" max="11782" width="9.375" style="144" customWidth="1"/>
    <col min="11783" max="11783" width="8.625" style="144" customWidth="1"/>
    <col min="11784" max="11784" width="41.875" style="144" customWidth="1"/>
    <col min="11785" max="11785" width="36" style="144" customWidth="1"/>
    <col min="11786" max="11786" width="41.12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2.5" style="144" customWidth="1"/>
    <col min="12035" max="12035" width="22.5" style="144" customWidth="1"/>
    <col min="12036" max="12036" width="66.625" style="144" customWidth="1"/>
    <col min="12037" max="12038" width="9.375" style="144" customWidth="1"/>
    <col min="12039" max="12039" width="8.625" style="144" customWidth="1"/>
    <col min="12040" max="12040" width="41.875" style="144" customWidth="1"/>
    <col min="12041" max="12041" width="36" style="144" customWidth="1"/>
    <col min="12042" max="12042" width="41.12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2.5" style="144" customWidth="1"/>
    <col min="12291" max="12291" width="22.5" style="144" customWidth="1"/>
    <col min="12292" max="12292" width="66.625" style="144" customWidth="1"/>
    <col min="12293" max="12294" width="9.375" style="144" customWidth="1"/>
    <col min="12295" max="12295" width="8.625" style="144" customWidth="1"/>
    <col min="12296" max="12296" width="41.875" style="144" customWidth="1"/>
    <col min="12297" max="12297" width="36" style="144" customWidth="1"/>
    <col min="12298" max="12298" width="41.12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2.5" style="144" customWidth="1"/>
    <col min="12547" max="12547" width="22.5" style="144" customWidth="1"/>
    <col min="12548" max="12548" width="66.625" style="144" customWidth="1"/>
    <col min="12549" max="12550" width="9.375" style="144" customWidth="1"/>
    <col min="12551" max="12551" width="8.625" style="144" customWidth="1"/>
    <col min="12552" max="12552" width="41.875" style="144" customWidth="1"/>
    <col min="12553" max="12553" width="36" style="144" customWidth="1"/>
    <col min="12554" max="12554" width="41.12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2.5" style="144" customWidth="1"/>
    <col min="12803" max="12803" width="22.5" style="144" customWidth="1"/>
    <col min="12804" max="12804" width="66.625" style="144" customWidth="1"/>
    <col min="12805" max="12806" width="9.375" style="144" customWidth="1"/>
    <col min="12807" max="12807" width="8.625" style="144" customWidth="1"/>
    <col min="12808" max="12808" width="41.875" style="144" customWidth="1"/>
    <col min="12809" max="12809" width="36" style="144" customWidth="1"/>
    <col min="12810" max="12810" width="41.12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2.5" style="144" customWidth="1"/>
    <col min="13059" max="13059" width="22.5" style="144" customWidth="1"/>
    <col min="13060" max="13060" width="66.625" style="144" customWidth="1"/>
    <col min="13061" max="13062" width="9.375" style="144" customWidth="1"/>
    <col min="13063" max="13063" width="8.625" style="144" customWidth="1"/>
    <col min="13064" max="13064" width="41.875" style="144" customWidth="1"/>
    <col min="13065" max="13065" width="36" style="144" customWidth="1"/>
    <col min="13066" max="13066" width="41.12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2.5" style="144" customWidth="1"/>
    <col min="13315" max="13315" width="22.5" style="144" customWidth="1"/>
    <col min="13316" max="13316" width="66.625" style="144" customWidth="1"/>
    <col min="13317" max="13318" width="9.375" style="144" customWidth="1"/>
    <col min="13319" max="13319" width="8.625" style="144" customWidth="1"/>
    <col min="13320" max="13320" width="41.875" style="144" customWidth="1"/>
    <col min="13321" max="13321" width="36" style="144" customWidth="1"/>
    <col min="13322" max="13322" width="41.12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2.5" style="144" customWidth="1"/>
    <col min="13571" max="13571" width="22.5" style="144" customWidth="1"/>
    <col min="13572" max="13572" width="66.625" style="144" customWidth="1"/>
    <col min="13573" max="13574" width="9.375" style="144" customWidth="1"/>
    <col min="13575" max="13575" width="8.625" style="144" customWidth="1"/>
    <col min="13576" max="13576" width="41.875" style="144" customWidth="1"/>
    <col min="13577" max="13577" width="36" style="144" customWidth="1"/>
    <col min="13578" max="13578" width="41.12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2.5" style="144" customWidth="1"/>
    <col min="13827" max="13827" width="22.5" style="144" customWidth="1"/>
    <col min="13828" max="13828" width="66.625" style="144" customWidth="1"/>
    <col min="13829" max="13830" width="9.375" style="144" customWidth="1"/>
    <col min="13831" max="13831" width="8.625" style="144" customWidth="1"/>
    <col min="13832" max="13832" width="41.875" style="144" customWidth="1"/>
    <col min="13833" max="13833" width="36" style="144" customWidth="1"/>
    <col min="13834" max="13834" width="41.12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2.5" style="144" customWidth="1"/>
    <col min="14083" max="14083" width="22.5" style="144" customWidth="1"/>
    <col min="14084" max="14084" width="66.625" style="144" customWidth="1"/>
    <col min="14085" max="14086" width="9.375" style="144" customWidth="1"/>
    <col min="14087" max="14087" width="8.625" style="144" customWidth="1"/>
    <col min="14088" max="14088" width="41.875" style="144" customWidth="1"/>
    <col min="14089" max="14089" width="36" style="144" customWidth="1"/>
    <col min="14090" max="14090" width="41.12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2.5" style="144" customWidth="1"/>
    <col min="14339" max="14339" width="22.5" style="144" customWidth="1"/>
    <col min="14340" max="14340" width="66.625" style="144" customWidth="1"/>
    <col min="14341" max="14342" width="9.375" style="144" customWidth="1"/>
    <col min="14343" max="14343" width="8.625" style="144" customWidth="1"/>
    <col min="14344" max="14344" width="41.875" style="144" customWidth="1"/>
    <col min="14345" max="14345" width="36" style="144" customWidth="1"/>
    <col min="14346" max="14346" width="41.12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2.5" style="144" customWidth="1"/>
    <col min="14595" max="14595" width="22.5" style="144" customWidth="1"/>
    <col min="14596" max="14596" width="66.625" style="144" customWidth="1"/>
    <col min="14597" max="14598" width="9.375" style="144" customWidth="1"/>
    <col min="14599" max="14599" width="8.625" style="144" customWidth="1"/>
    <col min="14600" max="14600" width="41.875" style="144" customWidth="1"/>
    <col min="14601" max="14601" width="36" style="144" customWidth="1"/>
    <col min="14602" max="14602" width="41.12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2.5" style="144" customWidth="1"/>
    <col min="14851" max="14851" width="22.5" style="144" customWidth="1"/>
    <col min="14852" max="14852" width="66.625" style="144" customWidth="1"/>
    <col min="14853" max="14854" width="9.375" style="144" customWidth="1"/>
    <col min="14855" max="14855" width="8.625" style="144" customWidth="1"/>
    <col min="14856" max="14856" width="41.875" style="144" customWidth="1"/>
    <col min="14857" max="14857" width="36" style="144" customWidth="1"/>
    <col min="14858" max="14858" width="41.12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2.5" style="144" customWidth="1"/>
    <col min="15107" max="15107" width="22.5" style="144" customWidth="1"/>
    <col min="15108" max="15108" width="66.625" style="144" customWidth="1"/>
    <col min="15109" max="15110" width="9.375" style="144" customWidth="1"/>
    <col min="15111" max="15111" width="8.625" style="144" customWidth="1"/>
    <col min="15112" max="15112" width="41.875" style="144" customWidth="1"/>
    <col min="15113" max="15113" width="36" style="144" customWidth="1"/>
    <col min="15114" max="15114" width="41.12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2.5" style="144" customWidth="1"/>
    <col min="15363" max="15363" width="22.5" style="144" customWidth="1"/>
    <col min="15364" max="15364" width="66.625" style="144" customWidth="1"/>
    <col min="15365" max="15366" width="9.375" style="144" customWidth="1"/>
    <col min="15367" max="15367" width="8.625" style="144" customWidth="1"/>
    <col min="15368" max="15368" width="41.875" style="144" customWidth="1"/>
    <col min="15369" max="15369" width="36" style="144" customWidth="1"/>
    <col min="15370" max="15370" width="41.12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2.5" style="144" customWidth="1"/>
    <col min="15619" max="15619" width="22.5" style="144" customWidth="1"/>
    <col min="15620" max="15620" width="66.625" style="144" customWidth="1"/>
    <col min="15621" max="15622" width="9.375" style="144" customWidth="1"/>
    <col min="15623" max="15623" width="8.625" style="144" customWidth="1"/>
    <col min="15624" max="15624" width="41.875" style="144" customWidth="1"/>
    <col min="15625" max="15625" width="36" style="144" customWidth="1"/>
    <col min="15626" max="15626" width="41.12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2.5" style="144" customWidth="1"/>
    <col min="15875" max="15875" width="22.5" style="144" customWidth="1"/>
    <col min="15876" max="15876" width="66.625" style="144" customWidth="1"/>
    <col min="15877" max="15878" width="9.375" style="144" customWidth="1"/>
    <col min="15879" max="15879" width="8.625" style="144" customWidth="1"/>
    <col min="15880" max="15880" width="41.875" style="144" customWidth="1"/>
    <col min="15881" max="15881" width="36" style="144" customWidth="1"/>
    <col min="15882" max="15882" width="41.12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2.5" style="144" customWidth="1"/>
    <col min="16131" max="16131" width="22.5" style="144" customWidth="1"/>
    <col min="16132" max="16132" width="66.625" style="144" customWidth="1"/>
    <col min="16133" max="16134" width="9.375" style="144" customWidth="1"/>
    <col min="16135" max="16135" width="8.625" style="144" customWidth="1"/>
    <col min="16136" max="16136" width="41.875" style="144" customWidth="1"/>
    <col min="16137" max="16137" width="36" style="144" customWidth="1"/>
    <col min="16138" max="16138" width="41.12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112</v>
      </c>
      <c r="L2" s="359"/>
      <c r="M2" s="359"/>
      <c r="N2" s="360"/>
      <c r="O2" s="361"/>
      <c r="P2" s="353" t="s">
        <v>113</v>
      </c>
      <c r="Q2" s="359"/>
      <c r="R2" s="359"/>
      <c r="S2" s="360"/>
      <c r="T2" s="361"/>
    </row>
    <row r="3" spans="2:20" ht="33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v>18</v>
      </c>
      <c r="N4" s="152" t="s">
        <v>119</v>
      </c>
      <c r="O4" s="153">
        <f>(M5+M6)/M4</f>
        <v>1</v>
      </c>
      <c r="P4" s="353" t="s">
        <v>118</v>
      </c>
      <c r="Q4" s="354"/>
      <c r="R4" s="13">
        <f>COUNTA(D11:D324)</f>
        <v>18</v>
      </c>
      <c r="S4" s="152" t="s">
        <v>119</v>
      </c>
      <c r="T4" s="153">
        <f>(R5+R6)/R4</f>
        <v>1</v>
      </c>
    </row>
    <row r="5" spans="2:20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COUNTIF(K11:K$207,"通过")</f>
        <v>18</v>
      </c>
      <c r="N5" s="152" t="s">
        <v>119</v>
      </c>
      <c r="O5" s="153">
        <f>M5/M4</f>
        <v>1</v>
      </c>
      <c r="P5" s="353" t="s">
        <v>121</v>
      </c>
      <c r="Q5" s="354"/>
      <c r="R5" s="23">
        <f>COUNTIF(P11:P$207,"通过")</f>
        <v>18</v>
      </c>
      <c r="S5" s="152" t="s">
        <v>119</v>
      </c>
      <c r="T5" s="153">
        <f>R5/R4</f>
        <v>1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COUNTIF(K11:K$206,"失败")</f>
        <v>0</v>
      </c>
      <c r="N6" s="152" t="s">
        <v>119</v>
      </c>
      <c r="O6" s="153">
        <f>M6/M4</f>
        <v>0</v>
      </c>
      <c r="P6" s="353" t="s">
        <v>123</v>
      </c>
      <c r="Q6" s="354"/>
      <c r="R6" s="23">
        <f>COUNTIF(P11:P$206,"失败")</f>
        <v>0</v>
      </c>
      <c r="S6" s="152" t="s">
        <v>119</v>
      </c>
      <c r="T6" s="153">
        <f>R6/R4</f>
        <v>0</v>
      </c>
    </row>
    <row r="7" spans="2:20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COUNTIF(K11:K$206,"阻塞")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COUNTIF(P11:P$206,"阻塞")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COUNTIF(K11:K$206,"无效")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COUNTIF(P11:P$206,"无效")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COUNTIF(K11:K$206,"未执行")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COUNTIF(P11:P$206,"未执行")</f>
        <v>0</v>
      </c>
      <c r="S9" s="152" t="s">
        <v>119</v>
      </c>
      <c r="T9" s="153">
        <f>R9/R4</f>
        <v>0</v>
      </c>
    </row>
    <row r="10" spans="2:20" ht="33">
      <c r="B10" s="148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201" t="s">
        <v>136</v>
      </c>
      <c r="K10" s="151" t="s">
        <v>137</v>
      </c>
      <c r="L10" s="148" t="s">
        <v>12</v>
      </c>
      <c r="M10" s="148" t="s">
        <v>138</v>
      </c>
      <c r="N10" s="289" t="s">
        <v>139</v>
      </c>
      <c r="O10" s="290" t="s">
        <v>140</v>
      </c>
      <c r="P10" s="151" t="s">
        <v>141</v>
      </c>
      <c r="Q10" s="148" t="s">
        <v>12</v>
      </c>
      <c r="R10" s="148" t="s">
        <v>138</v>
      </c>
      <c r="S10" s="289" t="s">
        <v>139</v>
      </c>
      <c r="T10" s="290" t="s">
        <v>140</v>
      </c>
    </row>
    <row r="11" spans="2:20" ht="66">
      <c r="B11" s="349" t="s">
        <v>273</v>
      </c>
      <c r="C11" s="61" t="s">
        <v>274</v>
      </c>
      <c r="D11" s="61" t="s">
        <v>275</v>
      </c>
      <c r="E11" s="61" t="s">
        <v>145</v>
      </c>
      <c r="F11" s="61" t="s">
        <v>146</v>
      </c>
      <c r="G11" s="61" t="s">
        <v>157</v>
      </c>
      <c r="H11" s="288" t="s">
        <v>276</v>
      </c>
      <c r="I11" s="288" t="s">
        <v>277</v>
      </c>
      <c r="J11" s="291" t="s">
        <v>278</v>
      </c>
      <c r="K11" s="262" t="s">
        <v>6</v>
      </c>
      <c r="L11" s="61"/>
      <c r="M11" s="61" t="s">
        <v>39</v>
      </c>
      <c r="N11" s="280"/>
      <c r="O11" s="281">
        <v>42538</v>
      </c>
      <c r="P11" s="262" t="s">
        <v>6</v>
      </c>
      <c r="Q11" s="61"/>
      <c r="R11" s="61"/>
      <c r="S11" s="280"/>
      <c r="T11" s="292"/>
    </row>
    <row r="12" spans="2:20" ht="49.5">
      <c r="B12" s="349"/>
      <c r="C12" s="61" t="s">
        <v>279</v>
      </c>
      <c r="D12" s="61" t="s">
        <v>152</v>
      </c>
      <c r="E12" s="61" t="s">
        <v>145</v>
      </c>
      <c r="F12" s="61" t="s">
        <v>146</v>
      </c>
      <c r="G12" s="61" t="s">
        <v>147</v>
      </c>
      <c r="H12" s="288"/>
      <c r="I12" s="288" t="s">
        <v>153</v>
      </c>
      <c r="J12" s="291" t="s">
        <v>280</v>
      </c>
      <c r="K12" s="262" t="s">
        <v>6</v>
      </c>
      <c r="L12" s="61"/>
      <c r="M12" s="61" t="s">
        <v>39</v>
      </c>
      <c r="N12" s="280"/>
      <c r="O12" s="281">
        <v>42538</v>
      </c>
      <c r="P12" s="262" t="s">
        <v>6</v>
      </c>
      <c r="Q12" s="61"/>
      <c r="R12" s="61"/>
      <c r="S12" s="280"/>
      <c r="T12" s="292"/>
    </row>
    <row r="13" spans="2:20" ht="49.5">
      <c r="B13" s="349"/>
      <c r="C13" s="61" t="s">
        <v>281</v>
      </c>
      <c r="D13" s="13" t="s">
        <v>282</v>
      </c>
      <c r="E13" s="13" t="s">
        <v>145</v>
      </c>
      <c r="F13" s="13" t="s">
        <v>146</v>
      </c>
      <c r="G13" s="13" t="s">
        <v>147</v>
      </c>
      <c r="H13" s="13" t="s">
        <v>163</v>
      </c>
      <c r="I13" s="13" t="s">
        <v>283</v>
      </c>
      <c r="J13" s="205"/>
      <c r="K13" s="262" t="s">
        <v>6</v>
      </c>
      <c r="L13" s="13"/>
      <c r="M13" s="61" t="s">
        <v>39</v>
      </c>
      <c r="N13" s="280"/>
      <c r="O13" s="281">
        <v>42538</v>
      </c>
      <c r="P13" s="262" t="s">
        <v>6</v>
      </c>
      <c r="Q13" s="13"/>
      <c r="R13" s="13"/>
      <c r="S13" s="293"/>
      <c r="T13" s="294"/>
    </row>
    <row r="14" spans="2:20" ht="49.5">
      <c r="B14" s="349"/>
      <c r="C14" s="61" t="s">
        <v>284</v>
      </c>
      <c r="D14" s="13" t="s">
        <v>285</v>
      </c>
      <c r="E14" s="13" t="s">
        <v>145</v>
      </c>
      <c r="F14" s="13" t="s">
        <v>146</v>
      </c>
      <c r="G14" s="61" t="s">
        <v>147</v>
      </c>
      <c r="H14" s="13" t="s">
        <v>168</v>
      </c>
      <c r="I14" s="13" t="s">
        <v>286</v>
      </c>
      <c r="J14" s="205" t="s">
        <v>170</v>
      </c>
      <c r="K14" s="262" t="s">
        <v>6</v>
      </c>
      <c r="L14" s="13"/>
      <c r="M14" s="61" t="s">
        <v>39</v>
      </c>
      <c r="N14" s="280"/>
      <c r="O14" s="281">
        <v>42538</v>
      </c>
      <c r="P14" s="262" t="s">
        <v>6</v>
      </c>
      <c r="Q14" s="13"/>
      <c r="R14" s="13"/>
      <c r="S14" s="293"/>
      <c r="T14" s="294"/>
    </row>
    <row r="15" spans="2:20" ht="33">
      <c r="B15" s="349"/>
      <c r="C15" s="61" t="s">
        <v>287</v>
      </c>
      <c r="D15" s="13" t="s">
        <v>172</v>
      </c>
      <c r="E15" s="13" t="s">
        <v>145</v>
      </c>
      <c r="F15" s="13" t="s">
        <v>146</v>
      </c>
      <c r="G15" s="13" t="s">
        <v>147</v>
      </c>
      <c r="H15" s="13" t="s">
        <v>288</v>
      </c>
      <c r="I15" s="13" t="s">
        <v>174</v>
      </c>
      <c r="J15" s="205" t="s">
        <v>175</v>
      </c>
      <c r="K15" s="262" t="s">
        <v>6</v>
      </c>
      <c r="L15" s="13"/>
      <c r="M15" s="61" t="s">
        <v>39</v>
      </c>
      <c r="N15" s="280"/>
      <c r="O15" s="281">
        <v>42538</v>
      </c>
      <c r="P15" s="262" t="s">
        <v>6</v>
      </c>
      <c r="Q15" s="13"/>
      <c r="R15" s="13"/>
      <c r="S15" s="293"/>
      <c r="T15" s="294"/>
    </row>
    <row r="16" spans="2:20" ht="33">
      <c r="B16" s="349"/>
      <c r="C16" s="61" t="s">
        <v>289</v>
      </c>
      <c r="D16" s="13" t="s">
        <v>177</v>
      </c>
      <c r="E16" s="13" t="s">
        <v>145</v>
      </c>
      <c r="F16" s="13" t="s">
        <v>178</v>
      </c>
      <c r="G16" s="13" t="s">
        <v>157</v>
      </c>
      <c r="H16" s="13" t="s">
        <v>288</v>
      </c>
      <c r="I16" s="13" t="s">
        <v>179</v>
      </c>
      <c r="J16" s="205" t="s">
        <v>175</v>
      </c>
      <c r="K16" s="262" t="s">
        <v>6</v>
      </c>
      <c r="L16" s="13"/>
      <c r="M16" s="61" t="s">
        <v>39</v>
      </c>
      <c r="N16" s="280"/>
      <c r="O16" s="281">
        <v>42538</v>
      </c>
      <c r="P16" s="262" t="s">
        <v>6</v>
      </c>
      <c r="Q16" s="13"/>
      <c r="R16" s="13"/>
      <c r="S16" s="293"/>
      <c r="T16" s="294"/>
    </row>
    <row r="17" spans="2:20" ht="49.5">
      <c r="B17" s="349"/>
      <c r="C17" s="61" t="s">
        <v>290</v>
      </c>
      <c r="D17" s="13" t="s">
        <v>181</v>
      </c>
      <c r="E17" s="13" t="s">
        <v>145</v>
      </c>
      <c r="F17" s="13" t="s">
        <v>146</v>
      </c>
      <c r="G17" s="13" t="s">
        <v>147</v>
      </c>
      <c r="H17" s="13" t="s">
        <v>288</v>
      </c>
      <c r="I17" s="13" t="s">
        <v>182</v>
      </c>
      <c r="J17" s="205" t="s">
        <v>183</v>
      </c>
      <c r="K17" s="262" t="s">
        <v>6</v>
      </c>
      <c r="L17" s="13"/>
      <c r="M17" s="61" t="s">
        <v>39</v>
      </c>
      <c r="N17" s="280"/>
      <c r="O17" s="281">
        <v>42538</v>
      </c>
      <c r="P17" s="262" t="s">
        <v>6</v>
      </c>
      <c r="Q17" s="13"/>
      <c r="R17" s="13"/>
      <c r="S17" s="293"/>
      <c r="T17" s="294"/>
    </row>
    <row r="18" spans="2:20" ht="49.5">
      <c r="B18" s="349"/>
      <c r="C18" s="61" t="s">
        <v>291</v>
      </c>
      <c r="D18" s="13" t="s">
        <v>185</v>
      </c>
      <c r="E18" s="13" t="s">
        <v>145</v>
      </c>
      <c r="F18" s="13" t="s">
        <v>146</v>
      </c>
      <c r="G18" s="13" t="s">
        <v>157</v>
      </c>
      <c r="H18" s="13" t="s">
        <v>288</v>
      </c>
      <c r="I18" s="13" t="s">
        <v>186</v>
      </c>
      <c r="J18" s="205" t="s">
        <v>187</v>
      </c>
      <c r="K18" s="262" t="s">
        <v>6</v>
      </c>
      <c r="L18" s="13"/>
      <c r="M18" s="61" t="s">
        <v>39</v>
      </c>
      <c r="N18" s="280"/>
      <c r="O18" s="281">
        <v>42538</v>
      </c>
      <c r="P18" s="262" t="s">
        <v>6</v>
      </c>
      <c r="Q18" s="13"/>
      <c r="R18" s="13"/>
      <c r="S18" s="293"/>
      <c r="T18" s="294"/>
    </row>
    <row r="19" spans="2:20" ht="99">
      <c r="B19" s="349"/>
      <c r="C19" s="61" t="s">
        <v>292</v>
      </c>
      <c r="D19" s="13" t="s">
        <v>189</v>
      </c>
      <c r="E19" s="13" t="s">
        <v>190</v>
      </c>
      <c r="F19" s="13" t="s">
        <v>146</v>
      </c>
      <c r="G19" s="13" t="s">
        <v>147</v>
      </c>
      <c r="H19" s="13" t="s">
        <v>288</v>
      </c>
      <c r="I19" s="13" t="s">
        <v>191</v>
      </c>
      <c r="J19" s="205" t="s">
        <v>192</v>
      </c>
      <c r="K19" s="262" t="s">
        <v>6</v>
      </c>
      <c r="L19" s="13"/>
      <c r="M19" s="61" t="s">
        <v>39</v>
      </c>
      <c r="N19" s="280"/>
      <c r="O19" s="281">
        <v>42538</v>
      </c>
      <c r="P19" s="262" t="s">
        <v>6</v>
      </c>
      <c r="Q19" s="13"/>
      <c r="R19" s="13"/>
      <c r="S19" s="293"/>
      <c r="T19" s="294"/>
    </row>
    <row r="20" spans="2:20" ht="49.5">
      <c r="B20" s="349"/>
      <c r="C20" s="61" t="s">
        <v>293</v>
      </c>
      <c r="D20" s="13" t="s">
        <v>194</v>
      </c>
      <c r="E20" s="13" t="s">
        <v>145</v>
      </c>
      <c r="F20" s="13" t="s">
        <v>146</v>
      </c>
      <c r="G20" s="13" t="s">
        <v>157</v>
      </c>
      <c r="H20" s="13"/>
      <c r="I20" s="13" t="s">
        <v>195</v>
      </c>
      <c r="J20" s="205" t="s">
        <v>196</v>
      </c>
      <c r="K20" s="262" t="s">
        <v>6</v>
      </c>
      <c r="L20" s="13"/>
      <c r="M20" s="61" t="s">
        <v>39</v>
      </c>
      <c r="N20" s="280"/>
      <c r="O20" s="281">
        <v>42538</v>
      </c>
      <c r="P20" s="262" t="s">
        <v>6</v>
      </c>
      <c r="Q20" s="13"/>
      <c r="R20" s="13"/>
      <c r="S20" s="293"/>
      <c r="T20" s="294"/>
    </row>
    <row r="21" spans="2:20" ht="49.5">
      <c r="B21" s="349"/>
      <c r="C21" s="61" t="s">
        <v>294</v>
      </c>
      <c r="D21" s="13" t="s">
        <v>198</v>
      </c>
      <c r="E21" s="13" t="s">
        <v>145</v>
      </c>
      <c r="F21" s="13" t="s">
        <v>146</v>
      </c>
      <c r="G21" s="13" t="s">
        <v>147</v>
      </c>
      <c r="H21" s="13"/>
      <c r="I21" s="13" t="s">
        <v>199</v>
      </c>
      <c r="J21" s="205" t="s">
        <v>200</v>
      </c>
      <c r="K21" s="262" t="s">
        <v>6</v>
      </c>
      <c r="L21" s="13"/>
      <c r="M21" s="61" t="s">
        <v>39</v>
      </c>
      <c r="N21" s="280"/>
      <c r="O21" s="281">
        <v>42538</v>
      </c>
      <c r="P21" s="262" t="s">
        <v>6</v>
      </c>
      <c r="Q21" s="13"/>
      <c r="R21" s="13"/>
      <c r="S21" s="293"/>
      <c r="T21" s="294"/>
    </row>
    <row r="22" spans="2:20" ht="82.5">
      <c r="B22" s="349"/>
      <c r="C22" s="61" t="s">
        <v>295</v>
      </c>
      <c r="D22" s="13" t="s">
        <v>202</v>
      </c>
      <c r="E22" s="13" t="s">
        <v>145</v>
      </c>
      <c r="F22" s="13" t="s">
        <v>146</v>
      </c>
      <c r="G22" s="13" t="s">
        <v>147</v>
      </c>
      <c r="H22" s="13" t="s">
        <v>288</v>
      </c>
      <c r="I22" s="13" t="s">
        <v>203</v>
      </c>
      <c r="J22" s="205" t="s">
        <v>204</v>
      </c>
      <c r="K22" s="262" t="s">
        <v>6</v>
      </c>
      <c r="L22" s="13"/>
      <c r="M22" s="61" t="s">
        <v>39</v>
      </c>
      <c r="N22" s="280"/>
      <c r="O22" s="281">
        <v>42538</v>
      </c>
      <c r="P22" s="262" t="s">
        <v>6</v>
      </c>
      <c r="Q22" s="13"/>
      <c r="R22" s="13"/>
      <c r="S22" s="293"/>
      <c r="T22" s="294"/>
    </row>
    <row r="23" spans="2:20" ht="33">
      <c r="B23" s="349"/>
      <c r="C23" s="61" t="s">
        <v>296</v>
      </c>
      <c r="D23" s="13" t="s">
        <v>206</v>
      </c>
      <c r="E23" s="13" t="s">
        <v>145</v>
      </c>
      <c r="F23" s="13" t="s">
        <v>146</v>
      </c>
      <c r="G23" s="13" t="s">
        <v>147</v>
      </c>
      <c r="H23" s="13" t="s">
        <v>288</v>
      </c>
      <c r="I23" s="13" t="s">
        <v>207</v>
      </c>
      <c r="J23" s="205" t="s">
        <v>208</v>
      </c>
      <c r="K23" s="262" t="s">
        <v>6</v>
      </c>
      <c r="L23" s="13"/>
      <c r="M23" s="61" t="s">
        <v>39</v>
      </c>
      <c r="N23" s="280"/>
      <c r="O23" s="281">
        <v>42538</v>
      </c>
      <c r="P23" s="262" t="s">
        <v>6</v>
      </c>
      <c r="Q23" s="13"/>
      <c r="R23" s="13"/>
      <c r="S23" s="293"/>
      <c r="T23" s="294"/>
    </row>
    <row r="24" spans="2:20" ht="33">
      <c r="B24" s="349" t="s">
        <v>297</v>
      </c>
      <c r="C24" s="61" t="s">
        <v>298</v>
      </c>
      <c r="D24" s="61" t="s">
        <v>299</v>
      </c>
      <c r="E24" s="13" t="s">
        <v>145</v>
      </c>
      <c r="F24" s="13" t="s">
        <v>178</v>
      </c>
      <c r="G24" s="13" t="s">
        <v>157</v>
      </c>
      <c r="H24" s="288"/>
      <c r="I24" s="288"/>
      <c r="J24" s="291"/>
      <c r="K24" s="262" t="s">
        <v>6</v>
      </c>
      <c r="L24" s="61"/>
      <c r="M24" s="61" t="s">
        <v>39</v>
      </c>
      <c r="N24" s="280"/>
      <c r="O24" s="281">
        <v>42538</v>
      </c>
      <c r="P24" s="262" t="s">
        <v>6</v>
      </c>
      <c r="Q24" s="61"/>
      <c r="R24" s="61"/>
      <c r="S24" s="280"/>
      <c r="T24" s="292"/>
    </row>
    <row r="25" spans="2:20" ht="49.5">
      <c r="B25" s="349"/>
      <c r="C25" s="61" t="s">
        <v>300</v>
      </c>
      <c r="D25" s="61" t="s">
        <v>301</v>
      </c>
      <c r="E25" s="13" t="s">
        <v>145</v>
      </c>
      <c r="F25" s="13" t="s">
        <v>178</v>
      </c>
      <c r="G25" s="61" t="s">
        <v>147</v>
      </c>
      <c r="H25" s="288"/>
      <c r="I25" s="288"/>
      <c r="J25" s="291"/>
      <c r="K25" s="262" t="s">
        <v>6</v>
      </c>
      <c r="L25" s="61"/>
      <c r="M25" s="61" t="s">
        <v>39</v>
      </c>
      <c r="N25" s="280"/>
      <c r="O25" s="281">
        <v>42538</v>
      </c>
      <c r="P25" s="262" t="s">
        <v>6</v>
      </c>
      <c r="Q25" s="61"/>
      <c r="R25" s="61"/>
      <c r="S25" s="280"/>
      <c r="T25" s="292"/>
    </row>
    <row r="26" spans="2:20" ht="33">
      <c r="B26" s="349"/>
      <c r="C26" s="61" t="s">
        <v>302</v>
      </c>
      <c r="D26" s="61" t="s">
        <v>303</v>
      </c>
      <c r="E26" s="13" t="s">
        <v>145</v>
      </c>
      <c r="F26" s="13" t="s">
        <v>178</v>
      </c>
      <c r="G26" s="61" t="s">
        <v>147</v>
      </c>
      <c r="H26" s="13"/>
      <c r="I26" s="13"/>
      <c r="J26" s="205"/>
      <c r="K26" s="262" t="s">
        <v>6</v>
      </c>
      <c r="L26" s="13"/>
      <c r="M26" s="61" t="s">
        <v>39</v>
      </c>
      <c r="N26" s="280"/>
      <c r="O26" s="281">
        <v>42538</v>
      </c>
      <c r="P26" s="262" t="s">
        <v>6</v>
      </c>
      <c r="Q26" s="13"/>
      <c r="R26" s="13"/>
      <c r="S26" s="293"/>
      <c r="T26" s="294"/>
    </row>
    <row r="27" spans="2:20" ht="66">
      <c r="B27" s="349"/>
      <c r="C27" s="61" t="s">
        <v>304</v>
      </c>
      <c r="D27" s="13" t="s">
        <v>305</v>
      </c>
      <c r="E27" s="13" t="s">
        <v>145</v>
      </c>
      <c r="F27" s="13" t="s">
        <v>178</v>
      </c>
      <c r="G27" s="61" t="s">
        <v>147</v>
      </c>
      <c r="H27" s="13"/>
      <c r="I27" s="13"/>
      <c r="J27" s="205"/>
      <c r="K27" s="262" t="s">
        <v>6</v>
      </c>
      <c r="L27" s="13"/>
      <c r="M27" s="61" t="s">
        <v>39</v>
      </c>
      <c r="N27" s="280"/>
      <c r="O27" s="281">
        <v>42538</v>
      </c>
      <c r="P27" s="262" t="s">
        <v>6</v>
      </c>
      <c r="Q27" s="13"/>
      <c r="R27" s="13"/>
      <c r="S27" s="293"/>
      <c r="T27" s="294"/>
    </row>
    <row r="28" spans="2:20" ht="33">
      <c r="B28" s="349"/>
      <c r="C28" s="61" t="s">
        <v>306</v>
      </c>
      <c r="D28" s="13" t="s">
        <v>307</v>
      </c>
      <c r="E28" s="13" t="s">
        <v>145</v>
      </c>
      <c r="F28" s="13" t="s">
        <v>178</v>
      </c>
      <c r="G28" s="61" t="s">
        <v>147</v>
      </c>
      <c r="H28" s="13"/>
      <c r="I28" s="13"/>
      <c r="J28" s="205"/>
      <c r="K28" s="262" t="s">
        <v>6</v>
      </c>
      <c r="L28" s="13"/>
      <c r="M28" s="61" t="s">
        <v>39</v>
      </c>
      <c r="N28" s="280"/>
      <c r="O28" s="281">
        <v>42538</v>
      </c>
      <c r="P28" s="262" t="s">
        <v>6</v>
      </c>
      <c r="Q28" s="13"/>
      <c r="R28" s="13"/>
      <c r="S28" s="293"/>
      <c r="T28" s="294"/>
    </row>
  </sheetData>
  <autoFilter ref="B10:K28"/>
  <mergeCells count="20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B11:B23"/>
    <mergeCell ref="B24:B28"/>
    <mergeCell ref="K7:L7"/>
    <mergeCell ref="P7:Q7"/>
    <mergeCell ref="K8:L8"/>
    <mergeCell ref="P8:Q8"/>
    <mergeCell ref="K9:L9"/>
    <mergeCell ref="P9:Q9"/>
  </mergeCells>
  <phoneticPr fontId="31" type="noConversion"/>
  <dataValidations count="5">
    <dataValidation type="list" allowBlank="1" showInputMessage="1" showErrorMessage="1" sqref="E11:E28 E65540:E65558 E131076:E131094 E196612:E196630 E262148:E262166 E327684:E327702 E393220:E393238 E458756:E458774 E524292:E524310 E589828:E589846 E655364:E655382 E720900:E720918 E786436:E786454 E851972:E851990 E917508:E917526 E983044:E983062 JA11:JA28 JA65540:JA65558 JA131076:JA131094 JA196612:JA196630 JA262148:JA262166 JA327684:JA327702 JA393220:JA393238 JA458756:JA458774 JA524292:JA524310 JA589828:JA589846 JA655364:JA655382 JA720900:JA720918 JA786436:JA786454 JA851972:JA851990 JA917508:JA917526 JA983044:JA983062 SW11:SW28 SW65540:SW65558 SW131076:SW131094 SW196612:SW196630 SW262148:SW262166 SW327684:SW327702 SW393220:SW393238 SW458756:SW458774 SW524292:SW524310 SW589828:SW589846 SW655364:SW655382 SW720900:SW720918 SW786436:SW786454 SW851972:SW851990 SW917508:SW917526 SW983044:SW983062 ACS11:ACS28 ACS65540:ACS65558 ACS131076:ACS131094 ACS196612:ACS196630 ACS262148:ACS262166 ACS327684:ACS327702 ACS393220:ACS393238 ACS458756:ACS458774 ACS524292:ACS524310 ACS589828:ACS589846 ACS655364:ACS655382 ACS720900:ACS720918 ACS786436:ACS786454 ACS851972:ACS851990 ACS917508:ACS917526 ACS983044:ACS983062 AMO11:AMO28 AMO65540:AMO65558 AMO131076:AMO131094 AMO196612:AMO196630 AMO262148:AMO262166 AMO327684:AMO327702 AMO393220:AMO393238 AMO458756:AMO458774 AMO524292:AMO524310 AMO589828:AMO589846 AMO655364:AMO655382 AMO720900:AMO720918 AMO786436:AMO786454 AMO851972:AMO851990 AMO917508:AMO917526 AMO983044:AMO983062 AWK11:AWK28 AWK65540:AWK65558 AWK131076:AWK131094 AWK196612:AWK196630 AWK262148:AWK262166 AWK327684:AWK327702 AWK393220:AWK393238 AWK458756:AWK458774 AWK524292:AWK524310 AWK589828:AWK589846 AWK655364:AWK655382 AWK720900:AWK720918 AWK786436:AWK786454 AWK851972:AWK851990 AWK917508:AWK917526 AWK983044:AWK983062 BGG11:BGG28 BGG65540:BGG65558 BGG131076:BGG131094 BGG196612:BGG196630 BGG262148:BGG262166 BGG327684:BGG327702 BGG393220:BGG393238 BGG458756:BGG458774 BGG524292:BGG524310 BGG589828:BGG589846 BGG655364:BGG655382 BGG720900:BGG720918 BGG786436:BGG786454 BGG851972:BGG851990 BGG917508:BGG917526 BGG983044:BGG983062 BQC11:BQC28 BQC65540:BQC65558 BQC131076:BQC131094 BQC196612:BQC196630 BQC262148:BQC262166 BQC327684:BQC327702 BQC393220:BQC393238 BQC458756:BQC458774 BQC524292:BQC524310 BQC589828:BQC589846 BQC655364:BQC655382 BQC720900:BQC720918 BQC786436:BQC786454 BQC851972:BQC851990 BQC917508:BQC917526 BQC983044:BQC983062 BZY11:BZY28 BZY65540:BZY65558 BZY131076:BZY131094 BZY196612:BZY196630 BZY262148:BZY262166 BZY327684:BZY327702 BZY393220:BZY393238 BZY458756:BZY458774 BZY524292:BZY524310 BZY589828:BZY589846 BZY655364:BZY655382 BZY720900:BZY720918 BZY786436:BZY786454 BZY851972:BZY851990 BZY917508:BZY917526 BZY983044:BZY983062 CJU11:CJU28 CJU65540:CJU65558 CJU131076:CJU131094 CJU196612:CJU196630 CJU262148:CJU262166 CJU327684:CJU327702 CJU393220:CJU393238 CJU458756:CJU458774 CJU524292:CJU524310 CJU589828:CJU589846 CJU655364:CJU655382 CJU720900:CJU720918 CJU786436:CJU786454 CJU851972:CJU851990 CJU917508:CJU917526 CJU983044:CJU983062 CTQ11:CTQ28 CTQ65540:CTQ65558 CTQ131076:CTQ131094 CTQ196612:CTQ196630 CTQ262148:CTQ262166 CTQ327684:CTQ327702 CTQ393220:CTQ393238 CTQ458756:CTQ458774 CTQ524292:CTQ524310 CTQ589828:CTQ589846 CTQ655364:CTQ655382 CTQ720900:CTQ720918 CTQ786436:CTQ786454 CTQ851972:CTQ851990 CTQ917508:CTQ917526 CTQ983044:CTQ983062 DDM11:DDM28 DDM65540:DDM65558 DDM131076:DDM131094 DDM196612:DDM196630 DDM262148:DDM262166 DDM327684:DDM327702 DDM393220:DDM393238 DDM458756:DDM458774 DDM524292:DDM524310 DDM589828:DDM589846 DDM655364:DDM655382 DDM720900:DDM720918 DDM786436:DDM786454 DDM851972:DDM851990 DDM917508:DDM917526 DDM983044:DDM983062 DNI11:DNI28 DNI65540:DNI65558 DNI131076:DNI131094 DNI196612:DNI196630 DNI262148:DNI262166 DNI327684:DNI327702 DNI393220:DNI393238 DNI458756:DNI458774 DNI524292:DNI524310 DNI589828:DNI589846 DNI655364:DNI655382 DNI720900:DNI720918 DNI786436:DNI786454 DNI851972:DNI851990 DNI917508:DNI917526 DNI983044:DNI983062 DXE11:DXE28 DXE65540:DXE65558 DXE131076:DXE131094 DXE196612:DXE196630 DXE262148:DXE262166 DXE327684:DXE327702 DXE393220:DXE393238 DXE458756:DXE458774 DXE524292:DXE524310 DXE589828:DXE589846 DXE655364:DXE655382 DXE720900:DXE720918 DXE786436:DXE786454 DXE851972:DXE851990 DXE917508:DXE917526 DXE983044:DXE983062 EHA11:EHA28 EHA65540:EHA65558 EHA131076:EHA131094 EHA196612:EHA196630 EHA262148:EHA262166 EHA327684:EHA327702 EHA393220:EHA393238 EHA458756:EHA458774 EHA524292:EHA524310 EHA589828:EHA589846 EHA655364:EHA655382 EHA720900:EHA720918 EHA786436:EHA786454 EHA851972:EHA851990 EHA917508:EHA917526 EHA983044:EHA983062 EQW11:EQW28 EQW65540:EQW65558 EQW131076:EQW131094 EQW196612:EQW196630 EQW262148:EQW262166 EQW327684:EQW327702 EQW393220:EQW393238 EQW458756:EQW458774 EQW524292:EQW524310 EQW589828:EQW589846 EQW655364:EQW655382 EQW720900:EQW720918 EQW786436:EQW786454 EQW851972:EQW851990 EQW917508:EQW917526 EQW983044:EQW983062 FAS11:FAS28 FAS65540:FAS65558 FAS131076:FAS131094 FAS196612:FAS196630 FAS262148:FAS262166 FAS327684:FAS327702 FAS393220:FAS393238 FAS458756:FAS458774 FAS524292:FAS524310 FAS589828:FAS589846 FAS655364:FAS655382 FAS720900:FAS720918 FAS786436:FAS786454 FAS851972:FAS851990 FAS917508:FAS917526 FAS983044:FAS983062 FKO11:FKO28 FKO65540:FKO65558 FKO131076:FKO131094 FKO196612:FKO196630 FKO262148:FKO262166 FKO327684:FKO327702 FKO393220:FKO393238 FKO458756:FKO458774 FKO524292:FKO524310 FKO589828:FKO589846 FKO655364:FKO655382 FKO720900:FKO720918 FKO786436:FKO786454 FKO851972:FKO851990 FKO917508:FKO917526 FKO983044:FKO983062 FUK11:FUK28 FUK65540:FUK65558 FUK131076:FUK131094 FUK196612:FUK196630 FUK262148:FUK262166 FUK327684:FUK327702 FUK393220:FUK393238 FUK458756:FUK458774 FUK524292:FUK524310 FUK589828:FUK589846 FUK655364:FUK655382 FUK720900:FUK720918 FUK786436:FUK786454 FUK851972:FUK851990 FUK917508:FUK917526 FUK983044:FUK983062 GEG11:GEG28 GEG65540:GEG65558 GEG131076:GEG131094 GEG196612:GEG196630 GEG262148:GEG262166 GEG327684:GEG327702 GEG393220:GEG393238 GEG458756:GEG458774 GEG524292:GEG524310 GEG589828:GEG589846 GEG655364:GEG655382 GEG720900:GEG720918 GEG786436:GEG786454 GEG851972:GEG851990 GEG917508:GEG917526 GEG983044:GEG983062 GOC11:GOC28 GOC65540:GOC65558 GOC131076:GOC131094 GOC196612:GOC196630 GOC262148:GOC262166 GOC327684:GOC327702 GOC393220:GOC393238 GOC458756:GOC458774 GOC524292:GOC524310 GOC589828:GOC589846 GOC655364:GOC655382 GOC720900:GOC720918 GOC786436:GOC786454 GOC851972:GOC851990 GOC917508:GOC917526 GOC983044:GOC983062 GXY11:GXY28 GXY65540:GXY65558 GXY131076:GXY131094 GXY196612:GXY196630 GXY262148:GXY262166 GXY327684:GXY327702 GXY393220:GXY393238 GXY458756:GXY458774 GXY524292:GXY524310 GXY589828:GXY589846 GXY655364:GXY655382 GXY720900:GXY720918 GXY786436:GXY786454 GXY851972:GXY851990 GXY917508:GXY917526 GXY983044:GXY983062 HHU11:HHU28 HHU65540:HHU65558 HHU131076:HHU131094 HHU196612:HHU196630 HHU262148:HHU262166 HHU327684:HHU327702 HHU393220:HHU393238 HHU458756:HHU458774 HHU524292:HHU524310 HHU589828:HHU589846 HHU655364:HHU655382 HHU720900:HHU720918 HHU786436:HHU786454 HHU851972:HHU851990 HHU917508:HHU917526 HHU983044:HHU983062 HRQ11:HRQ28 HRQ65540:HRQ65558 HRQ131076:HRQ131094 HRQ196612:HRQ196630 HRQ262148:HRQ262166 HRQ327684:HRQ327702 HRQ393220:HRQ393238 HRQ458756:HRQ458774 HRQ524292:HRQ524310 HRQ589828:HRQ589846 HRQ655364:HRQ655382 HRQ720900:HRQ720918 HRQ786436:HRQ786454 HRQ851972:HRQ851990 HRQ917508:HRQ917526 HRQ983044:HRQ983062 IBM11:IBM28 IBM65540:IBM65558 IBM131076:IBM131094 IBM196612:IBM196630 IBM262148:IBM262166 IBM327684:IBM327702 IBM393220:IBM393238 IBM458756:IBM458774 IBM524292:IBM524310 IBM589828:IBM589846 IBM655364:IBM655382 IBM720900:IBM720918 IBM786436:IBM786454 IBM851972:IBM851990 IBM917508:IBM917526 IBM983044:IBM983062 ILI11:ILI28 ILI65540:ILI65558 ILI131076:ILI131094 ILI196612:ILI196630 ILI262148:ILI262166 ILI327684:ILI327702 ILI393220:ILI393238 ILI458756:ILI458774 ILI524292:ILI524310 ILI589828:ILI589846 ILI655364:ILI655382 ILI720900:ILI720918 ILI786436:ILI786454 ILI851972:ILI851990 ILI917508:ILI917526 ILI983044:ILI983062 IVE11:IVE28 IVE65540:IVE65558 IVE131076:IVE131094 IVE196612:IVE196630 IVE262148:IVE262166 IVE327684:IVE327702 IVE393220:IVE393238 IVE458756:IVE458774 IVE524292:IVE524310 IVE589828:IVE589846 IVE655364:IVE655382 IVE720900:IVE720918 IVE786436:IVE786454 IVE851972:IVE851990 IVE917508:IVE917526 IVE983044:IVE983062 JFA11:JFA28 JFA65540:JFA65558 JFA131076:JFA131094 JFA196612:JFA196630 JFA262148:JFA262166 JFA327684:JFA327702 JFA393220:JFA393238 JFA458756:JFA458774 JFA524292:JFA524310 JFA589828:JFA589846 JFA655364:JFA655382 JFA720900:JFA720918 JFA786436:JFA786454 JFA851972:JFA851990 JFA917508:JFA917526 JFA983044:JFA983062 JOW11:JOW28 JOW65540:JOW65558 JOW131076:JOW131094 JOW196612:JOW196630 JOW262148:JOW262166 JOW327684:JOW327702 JOW393220:JOW393238 JOW458756:JOW458774 JOW524292:JOW524310 JOW589828:JOW589846 JOW655364:JOW655382 JOW720900:JOW720918 JOW786436:JOW786454 JOW851972:JOW851990 JOW917508:JOW917526 JOW983044:JOW983062 JYS11:JYS28 JYS65540:JYS65558 JYS131076:JYS131094 JYS196612:JYS196630 JYS262148:JYS262166 JYS327684:JYS327702 JYS393220:JYS393238 JYS458756:JYS458774 JYS524292:JYS524310 JYS589828:JYS589846 JYS655364:JYS655382 JYS720900:JYS720918 JYS786436:JYS786454 JYS851972:JYS851990 JYS917508:JYS917526 JYS983044:JYS983062 KIO11:KIO28 KIO65540:KIO65558 KIO131076:KIO131094 KIO196612:KIO196630 KIO262148:KIO262166 KIO327684:KIO327702 KIO393220:KIO393238 KIO458756:KIO458774 KIO524292:KIO524310 KIO589828:KIO589846 KIO655364:KIO655382 KIO720900:KIO720918 KIO786436:KIO786454 KIO851972:KIO851990 KIO917508:KIO917526 KIO983044:KIO983062 KSK11:KSK28 KSK65540:KSK65558 KSK131076:KSK131094 KSK196612:KSK196630 KSK262148:KSK262166 KSK327684:KSK327702 KSK393220:KSK393238 KSK458756:KSK458774 KSK524292:KSK524310 KSK589828:KSK589846 KSK655364:KSK655382 KSK720900:KSK720918 KSK786436:KSK786454 KSK851972:KSK851990 KSK917508:KSK917526 KSK983044:KSK983062 LCG11:LCG28 LCG65540:LCG65558 LCG131076:LCG131094 LCG196612:LCG196630 LCG262148:LCG262166 LCG327684:LCG327702 LCG393220:LCG393238 LCG458756:LCG458774 LCG524292:LCG524310 LCG589828:LCG589846 LCG655364:LCG655382 LCG720900:LCG720918 LCG786436:LCG786454 LCG851972:LCG851990 LCG917508:LCG917526 LCG983044:LCG983062 LMC11:LMC28 LMC65540:LMC65558 LMC131076:LMC131094 LMC196612:LMC196630 LMC262148:LMC262166 LMC327684:LMC327702 LMC393220:LMC393238 LMC458756:LMC458774 LMC524292:LMC524310 LMC589828:LMC589846 LMC655364:LMC655382 LMC720900:LMC720918 LMC786436:LMC786454 LMC851972:LMC851990 LMC917508:LMC917526 LMC983044:LMC983062 LVY11:LVY28 LVY65540:LVY65558 LVY131076:LVY131094 LVY196612:LVY196630 LVY262148:LVY262166 LVY327684:LVY327702 LVY393220:LVY393238 LVY458756:LVY458774 LVY524292:LVY524310 LVY589828:LVY589846 LVY655364:LVY655382 LVY720900:LVY720918 LVY786436:LVY786454 LVY851972:LVY851990 LVY917508:LVY917526 LVY983044:LVY983062 MFU11:MFU28 MFU65540:MFU65558 MFU131076:MFU131094 MFU196612:MFU196630 MFU262148:MFU262166 MFU327684:MFU327702 MFU393220:MFU393238 MFU458756:MFU458774 MFU524292:MFU524310 MFU589828:MFU589846 MFU655364:MFU655382 MFU720900:MFU720918 MFU786436:MFU786454 MFU851972:MFU851990 MFU917508:MFU917526 MFU983044:MFU983062 MPQ11:MPQ28 MPQ65540:MPQ65558 MPQ131076:MPQ131094 MPQ196612:MPQ196630 MPQ262148:MPQ262166 MPQ327684:MPQ327702 MPQ393220:MPQ393238 MPQ458756:MPQ458774 MPQ524292:MPQ524310 MPQ589828:MPQ589846 MPQ655364:MPQ655382 MPQ720900:MPQ720918 MPQ786436:MPQ786454 MPQ851972:MPQ851990 MPQ917508:MPQ917526 MPQ983044:MPQ983062 MZM11:MZM28 MZM65540:MZM65558 MZM131076:MZM131094 MZM196612:MZM196630 MZM262148:MZM262166 MZM327684:MZM327702 MZM393220:MZM393238 MZM458756:MZM458774 MZM524292:MZM524310 MZM589828:MZM589846 MZM655364:MZM655382 MZM720900:MZM720918 MZM786436:MZM786454 MZM851972:MZM851990 MZM917508:MZM917526 MZM983044:MZM983062 NJI11:NJI28 NJI65540:NJI65558 NJI131076:NJI131094 NJI196612:NJI196630 NJI262148:NJI262166 NJI327684:NJI327702 NJI393220:NJI393238 NJI458756:NJI458774 NJI524292:NJI524310 NJI589828:NJI589846 NJI655364:NJI655382 NJI720900:NJI720918 NJI786436:NJI786454 NJI851972:NJI851990 NJI917508:NJI917526 NJI983044:NJI983062 NTE11:NTE28 NTE65540:NTE65558 NTE131076:NTE131094 NTE196612:NTE196630 NTE262148:NTE262166 NTE327684:NTE327702 NTE393220:NTE393238 NTE458756:NTE458774 NTE524292:NTE524310 NTE589828:NTE589846 NTE655364:NTE655382 NTE720900:NTE720918 NTE786436:NTE786454 NTE851972:NTE851990 NTE917508:NTE917526 NTE983044:NTE983062 ODA11:ODA28 ODA65540:ODA65558 ODA131076:ODA131094 ODA196612:ODA196630 ODA262148:ODA262166 ODA327684:ODA327702 ODA393220:ODA393238 ODA458756:ODA458774 ODA524292:ODA524310 ODA589828:ODA589846 ODA655364:ODA655382 ODA720900:ODA720918 ODA786436:ODA786454 ODA851972:ODA851990 ODA917508:ODA917526 ODA983044:ODA983062 OMW11:OMW28 OMW65540:OMW65558 OMW131076:OMW131094 OMW196612:OMW196630 OMW262148:OMW262166 OMW327684:OMW327702 OMW393220:OMW393238 OMW458756:OMW458774 OMW524292:OMW524310 OMW589828:OMW589846 OMW655364:OMW655382 OMW720900:OMW720918 OMW786436:OMW786454 OMW851972:OMW851990 OMW917508:OMW917526 OMW983044:OMW983062 OWS11:OWS28 OWS65540:OWS65558 OWS131076:OWS131094 OWS196612:OWS196630 OWS262148:OWS262166 OWS327684:OWS327702 OWS393220:OWS393238 OWS458756:OWS458774 OWS524292:OWS524310 OWS589828:OWS589846 OWS655364:OWS655382 OWS720900:OWS720918 OWS786436:OWS786454 OWS851972:OWS851990 OWS917508:OWS917526 OWS983044:OWS983062 PGO11:PGO28 PGO65540:PGO65558 PGO131076:PGO131094 PGO196612:PGO196630 PGO262148:PGO262166 PGO327684:PGO327702 PGO393220:PGO393238 PGO458756:PGO458774 PGO524292:PGO524310 PGO589828:PGO589846 PGO655364:PGO655382 PGO720900:PGO720918 PGO786436:PGO786454 PGO851972:PGO851990 PGO917508:PGO917526 PGO983044:PGO983062 PQK11:PQK28 PQK65540:PQK65558 PQK131076:PQK131094 PQK196612:PQK196630 PQK262148:PQK262166 PQK327684:PQK327702 PQK393220:PQK393238 PQK458756:PQK458774 PQK524292:PQK524310 PQK589828:PQK589846 PQK655364:PQK655382 PQK720900:PQK720918 PQK786436:PQK786454 PQK851972:PQK851990 PQK917508:PQK917526 PQK983044:PQK983062 QAG11:QAG28 QAG65540:QAG65558 QAG131076:QAG131094 QAG196612:QAG196630 QAG262148:QAG262166 QAG327684:QAG327702 QAG393220:QAG393238 QAG458756:QAG458774 QAG524292:QAG524310 QAG589828:QAG589846 QAG655364:QAG655382 QAG720900:QAG720918 QAG786436:QAG786454 QAG851972:QAG851990 QAG917508:QAG917526 QAG983044:QAG983062 QKC11:QKC28 QKC65540:QKC65558 QKC131076:QKC131094 QKC196612:QKC196630 QKC262148:QKC262166 QKC327684:QKC327702 QKC393220:QKC393238 QKC458756:QKC458774 QKC524292:QKC524310 QKC589828:QKC589846 QKC655364:QKC655382 QKC720900:QKC720918 QKC786436:QKC786454 QKC851972:QKC851990 QKC917508:QKC917526 QKC983044:QKC983062 QTY11:QTY28 QTY65540:QTY65558 QTY131076:QTY131094 QTY196612:QTY196630 QTY262148:QTY262166 QTY327684:QTY327702 QTY393220:QTY393238 QTY458756:QTY458774 QTY524292:QTY524310 QTY589828:QTY589846 QTY655364:QTY655382 QTY720900:QTY720918 QTY786436:QTY786454 QTY851972:QTY851990 QTY917508:QTY917526 QTY983044:QTY983062 RDU11:RDU28 RDU65540:RDU65558 RDU131076:RDU131094 RDU196612:RDU196630 RDU262148:RDU262166 RDU327684:RDU327702 RDU393220:RDU393238 RDU458756:RDU458774 RDU524292:RDU524310 RDU589828:RDU589846 RDU655364:RDU655382 RDU720900:RDU720918 RDU786436:RDU786454 RDU851972:RDU851990 RDU917508:RDU917526 RDU983044:RDU983062 RNQ11:RNQ28 RNQ65540:RNQ65558 RNQ131076:RNQ131094 RNQ196612:RNQ196630 RNQ262148:RNQ262166 RNQ327684:RNQ327702 RNQ393220:RNQ393238 RNQ458756:RNQ458774 RNQ524292:RNQ524310 RNQ589828:RNQ589846 RNQ655364:RNQ655382 RNQ720900:RNQ720918 RNQ786436:RNQ786454 RNQ851972:RNQ851990 RNQ917508:RNQ917526 RNQ983044:RNQ983062 RXM11:RXM28 RXM65540:RXM65558 RXM131076:RXM131094 RXM196612:RXM196630 RXM262148:RXM262166 RXM327684:RXM327702 RXM393220:RXM393238 RXM458756:RXM458774 RXM524292:RXM524310 RXM589828:RXM589846 RXM655364:RXM655382 RXM720900:RXM720918 RXM786436:RXM786454 RXM851972:RXM851990 RXM917508:RXM917526 RXM983044:RXM983062 SHI11:SHI28 SHI65540:SHI65558 SHI131076:SHI131094 SHI196612:SHI196630 SHI262148:SHI262166 SHI327684:SHI327702 SHI393220:SHI393238 SHI458756:SHI458774 SHI524292:SHI524310 SHI589828:SHI589846 SHI655364:SHI655382 SHI720900:SHI720918 SHI786436:SHI786454 SHI851972:SHI851990 SHI917508:SHI917526 SHI983044:SHI983062 SRE11:SRE28 SRE65540:SRE65558 SRE131076:SRE131094 SRE196612:SRE196630 SRE262148:SRE262166 SRE327684:SRE327702 SRE393220:SRE393238 SRE458756:SRE458774 SRE524292:SRE524310 SRE589828:SRE589846 SRE655364:SRE655382 SRE720900:SRE720918 SRE786436:SRE786454 SRE851972:SRE851990 SRE917508:SRE917526 SRE983044:SRE983062 TBA11:TBA28 TBA65540:TBA65558 TBA131076:TBA131094 TBA196612:TBA196630 TBA262148:TBA262166 TBA327684:TBA327702 TBA393220:TBA393238 TBA458756:TBA458774 TBA524292:TBA524310 TBA589828:TBA589846 TBA655364:TBA655382 TBA720900:TBA720918 TBA786436:TBA786454 TBA851972:TBA851990 TBA917508:TBA917526 TBA983044:TBA983062 TKW11:TKW28 TKW65540:TKW65558 TKW131076:TKW131094 TKW196612:TKW196630 TKW262148:TKW262166 TKW327684:TKW327702 TKW393220:TKW393238 TKW458756:TKW458774 TKW524292:TKW524310 TKW589828:TKW589846 TKW655364:TKW655382 TKW720900:TKW720918 TKW786436:TKW786454 TKW851972:TKW851990 TKW917508:TKW917526 TKW983044:TKW983062 TUS11:TUS28 TUS65540:TUS65558 TUS131076:TUS131094 TUS196612:TUS196630 TUS262148:TUS262166 TUS327684:TUS327702 TUS393220:TUS393238 TUS458756:TUS458774 TUS524292:TUS524310 TUS589828:TUS589846 TUS655364:TUS655382 TUS720900:TUS720918 TUS786436:TUS786454 TUS851972:TUS851990 TUS917508:TUS917526 TUS983044:TUS983062 UEO11:UEO28 UEO65540:UEO65558 UEO131076:UEO131094 UEO196612:UEO196630 UEO262148:UEO262166 UEO327684:UEO327702 UEO393220:UEO393238 UEO458756:UEO458774 UEO524292:UEO524310 UEO589828:UEO589846 UEO655364:UEO655382 UEO720900:UEO720918 UEO786436:UEO786454 UEO851972:UEO851990 UEO917508:UEO917526 UEO983044:UEO983062 UOK11:UOK28 UOK65540:UOK65558 UOK131076:UOK131094 UOK196612:UOK196630 UOK262148:UOK262166 UOK327684:UOK327702 UOK393220:UOK393238 UOK458756:UOK458774 UOK524292:UOK524310 UOK589828:UOK589846 UOK655364:UOK655382 UOK720900:UOK720918 UOK786436:UOK786454 UOK851972:UOK851990 UOK917508:UOK917526 UOK983044:UOK983062 UYG11:UYG28 UYG65540:UYG65558 UYG131076:UYG131094 UYG196612:UYG196630 UYG262148:UYG262166 UYG327684:UYG327702 UYG393220:UYG393238 UYG458756:UYG458774 UYG524292:UYG524310 UYG589828:UYG589846 UYG655364:UYG655382 UYG720900:UYG720918 UYG786436:UYG786454 UYG851972:UYG851990 UYG917508:UYG917526 UYG983044:UYG983062 VIC11:VIC28 VIC65540:VIC65558 VIC131076:VIC131094 VIC196612:VIC196630 VIC262148:VIC262166 VIC327684:VIC327702 VIC393220:VIC393238 VIC458756:VIC458774 VIC524292:VIC524310 VIC589828:VIC589846 VIC655364:VIC655382 VIC720900:VIC720918 VIC786436:VIC786454 VIC851972:VIC851990 VIC917508:VIC917526 VIC983044:VIC983062 VRY11:VRY28 VRY65540:VRY65558 VRY131076:VRY131094 VRY196612:VRY196630 VRY262148:VRY262166 VRY327684:VRY327702 VRY393220:VRY393238 VRY458756:VRY458774 VRY524292:VRY524310 VRY589828:VRY589846 VRY655364:VRY655382 VRY720900:VRY720918 VRY786436:VRY786454 VRY851972:VRY851990 VRY917508:VRY917526 VRY983044:VRY983062 WBU11:WBU28 WBU65540:WBU65558 WBU131076:WBU131094 WBU196612:WBU196630 WBU262148:WBU262166 WBU327684:WBU327702 WBU393220:WBU393238 WBU458756:WBU458774 WBU524292:WBU524310 WBU589828:WBU589846 WBU655364:WBU655382 WBU720900:WBU720918 WBU786436:WBU786454 WBU851972:WBU851990 WBU917508:WBU917526 WBU983044:WBU983062 WLQ11:WLQ28 WLQ65540:WLQ65558 WLQ131076:WLQ131094 WLQ196612:WLQ196630 WLQ262148:WLQ262166 WLQ327684:WLQ327702 WLQ393220:WLQ393238 WLQ458756:WLQ458774 WLQ524292:WLQ524310 WLQ589828:WLQ589846 WLQ655364:WLQ655382 WLQ720900:WLQ720918 WLQ786436:WLQ786454 WLQ851972:WLQ851990 WLQ917508:WLQ917526 WLQ983044:WLQ983062 WVM11:WVM28 WVM65540:WVM65558 WVM131076:WVM131094 WVM196612:WVM196630 WVM262148:WVM262166 WVM327684:WVM327702 WVM393220:WVM393238 WVM458756:WVM458774 WVM524292:WVM524310 WVM589828:WVM589846 WVM655364:WVM655382 WVM720900:WVM720918 WVM786436:WVM786454 WVM851972:WVM851990 WVM917508:WVM917526 WVM983044:WVM983062">
      <formula1>"正,反"</formula1>
    </dataValidation>
    <dataValidation type="list" allowBlank="1" showInputMessage="1" showErrorMessage="1" sqref="F11:F28 F65540:F65558 F131076:F131094 F196612:F196630 F262148:F262166 F327684:F327702 F393220:F393238 F458756:F458774 F524292:F524310 F589828:F589846 F655364:F655382 F720900:F720918 F786436:F786454 F851972:F851990 F917508:F917526 F983044:F983062 JB11:JB28 JB65540:JB65558 JB131076:JB131094 JB196612:JB196630 JB262148:JB262166 JB327684:JB327702 JB393220:JB393238 JB458756:JB458774 JB524292:JB524310 JB589828:JB589846 JB655364:JB655382 JB720900:JB720918 JB786436:JB786454 JB851972:JB851990 JB917508:JB917526 JB983044:JB983062 SX11:SX28 SX65540:SX65558 SX131076:SX131094 SX196612:SX196630 SX262148:SX262166 SX327684:SX327702 SX393220:SX393238 SX458756:SX458774 SX524292:SX524310 SX589828:SX589846 SX655364:SX655382 SX720900:SX720918 SX786436:SX786454 SX851972:SX851990 SX917508:SX917526 SX983044:SX983062 ACT11:ACT28 ACT65540:ACT65558 ACT131076:ACT131094 ACT196612:ACT196630 ACT262148:ACT262166 ACT327684:ACT327702 ACT393220:ACT393238 ACT458756:ACT458774 ACT524292:ACT524310 ACT589828:ACT589846 ACT655364:ACT655382 ACT720900:ACT720918 ACT786436:ACT786454 ACT851972:ACT851990 ACT917508:ACT917526 ACT983044:ACT983062 AMP11:AMP28 AMP65540:AMP65558 AMP131076:AMP131094 AMP196612:AMP196630 AMP262148:AMP262166 AMP327684:AMP327702 AMP393220:AMP393238 AMP458756:AMP458774 AMP524292:AMP524310 AMP589828:AMP589846 AMP655364:AMP655382 AMP720900:AMP720918 AMP786436:AMP786454 AMP851972:AMP851990 AMP917508:AMP917526 AMP983044:AMP983062 AWL11:AWL28 AWL65540:AWL65558 AWL131076:AWL131094 AWL196612:AWL196630 AWL262148:AWL262166 AWL327684:AWL327702 AWL393220:AWL393238 AWL458756:AWL458774 AWL524292:AWL524310 AWL589828:AWL589846 AWL655364:AWL655382 AWL720900:AWL720918 AWL786436:AWL786454 AWL851972:AWL851990 AWL917508:AWL917526 AWL983044:AWL983062 BGH11:BGH28 BGH65540:BGH65558 BGH131076:BGH131094 BGH196612:BGH196630 BGH262148:BGH262166 BGH327684:BGH327702 BGH393220:BGH393238 BGH458756:BGH458774 BGH524292:BGH524310 BGH589828:BGH589846 BGH655364:BGH655382 BGH720900:BGH720918 BGH786436:BGH786454 BGH851972:BGH851990 BGH917508:BGH917526 BGH983044:BGH983062 BQD11:BQD28 BQD65540:BQD65558 BQD131076:BQD131094 BQD196612:BQD196630 BQD262148:BQD262166 BQD327684:BQD327702 BQD393220:BQD393238 BQD458756:BQD458774 BQD524292:BQD524310 BQD589828:BQD589846 BQD655364:BQD655382 BQD720900:BQD720918 BQD786436:BQD786454 BQD851972:BQD851990 BQD917508:BQD917526 BQD983044:BQD983062 BZZ11:BZZ28 BZZ65540:BZZ65558 BZZ131076:BZZ131094 BZZ196612:BZZ196630 BZZ262148:BZZ262166 BZZ327684:BZZ327702 BZZ393220:BZZ393238 BZZ458756:BZZ458774 BZZ524292:BZZ524310 BZZ589828:BZZ589846 BZZ655364:BZZ655382 BZZ720900:BZZ720918 BZZ786436:BZZ786454 BZZ851972:BZZ851990 BZZ917508:BZZ917526 BZZ983044:BZZ983062 CJV11:CJV28 CJV65540:CJV65558 CJV131076:CJV131094 CJV196612:CJV196630 CJV262148:CJV262166 CJV327684:CJV327702 CJV393220:CJV393238 CJV458756:CJV458774 CJV524292:CJV524310 CJV589828:CJV589846 CJV655364:CJV655382 CJV720900:CJV720918 CJV786436:CJV786454 CJV851972:CJV851990 CJV917508:CJV917526 CJV983044:CJV983062 CTR11:CTR28 CTR65540:CTR65558 CTR131076:CTR131094 CTR196612:CTR196630 CTR262148:CTR262166 CTR327684:CTR327702 CTR393220:CTR393238 CTR458756:CTR458774 CTR524292:CTR524310 CTR589828:CTR589846 CTR655364:CTR655382 CTR720900:CTR720918 CTR786436:CTR786454 CTR851972:CTR851990 CTR917508:CTR917526 CTR983044:CTR983062 DDN11:DDN28 DDN65540:DDN65558 DDN131076:DDN131094 DDN196612:DDN196630 DDN262148:DDN262166 DDN327684:DDN327702 DDN393220:DDN393238 DDN458756:DDN458774 DDN524292:DDN524310 DDN589828:DDN589846 DDN655364:DDN655382 DDN720900:DDN720918 DDN786436:DDN786454 DDN851972:DDN851990 DDN917508:DDN917526 DDN983044:DDN983062 DNJ11:DNJ28 DNJ65540:DNJ65558 DNJ131076:DNJ131094 DNJ196612:DNJ196630 DNJ262148:DNJ262166 DNJ327684:DNJ327702 DNJ393220:DNJ393238 DNJ458756:DNJ458774 DNJ524292:DNJ524310 DNJ589828:DNJ589846 DNJ655364:DNJ655382 DNJ720900:DNJ720918 DNJ786436:DNJ786454 DNJ851972:DNJ851990 DNJ917508:DNJ917526 DNJ983044:DNJ983062 DXF11:DXF28 DXF65540:DXF65558 DXF131076:DXF131094 DXF196612:DXF196630 DXF262148:DXF262166 DXF327684:DXF327702 DXF393220:DXF393238 DXF458756:DXF458774 DXF524292:DXF524310 DXF589828:DXF589846 DXF655364:DXF655382 DXF720900:DXF720918 DXF786436:DXF786454 DXF851972:DXF851990 DXF917508:DXF917526 DXF983044:DXF983062 EHB11:EHB28 EHB65540:EHB65558 EHB131076:EHB131094 EHB196612:EHB196630 EHB262148:EHB262166 EHB327684:EHB327702 EHB393220:EHB393238 EHB458756:EHB458774 EHB524292:EHB524310 EHB589828:EHB589846 EHB655364:EHB655382 EHB720900:EHB720918 EHB786436:EHB786454 EHB851972:EHB851990 EHB917508:EHB917526 EHB983044:EHB983062 EQX11:EQX28 EQX65540:EQX65558 EQX131076:EQX131094 EQX196612:EQX196630 EQX262148:EQX262166 EQX327684:EQX327702 EQX393220:EQX393238 EQX458756:EQX458774 EQX524292:EQX524310 EQX589828:EQX589846 EQX655364:EQX655382 EQX720900:EQX720918 EQX786436:EQX786454 EQX851972:EQX851990 EQX917508:EQX917526 EQX983044:EQX983062 FAT11:FAT28 FAT65540:FAT65558 FAT131076:FAT131094 FAT196612:FAT196630 FAT262148:FAT262166 FAT327684:FAT327702 FAT393220:FAT393238 FAT458756:FAT458774 FAT524292:FAT524310 FAT589828:FAT589846 FAT655364:FAT655382 FAT720900:FAT720918 FAT786436:FAT786454 FAT851972:FAT851990 FAT917508:FAT917526 FAT983044:FAT983062 FKP11:FKP28 FKP65540:FKP65558 FKP131076:FKP131094 FKP196612:FKP196630 FKP262148:FKP262166 FKP327684:FKP327702 FKP393220:FKP393238 FKP458756:FKP458774 FKP524292:FKP524310 FKP589828:FKP589846 FKP655364:FKP655382 FKP720900:FKP720918 FKP786436:FKP786454 FKP851972:FKP851990 FKP917508:FKP917526 FKP983044:FKP983062 FUL11:FUL28 FUL65540:FUL65558 FUL131076:FUL131094 FUL196612:FUL196630 FUL262148:FUL262166 FUL327684:FUL327702 FUL393220:FUL393238 FUL458756:FUL458774 FUL524292:FUL524310 FUL589828:FUL589846 FUL655364:FUL655382 FUL720900:FUL720918 FUL786436:FUL786454 FUL851972:FUL851990 FUL917508:FUL917526 FUL983044:FUL983062 GEH11:GEH28 GEH65540:GEH65558 GEH131076:GEH131094 GEH196612:GEH196630 GEH262148:GEH262166 GEH327684:GEH327702 GEH393220:GEH393238 GEH458756:GEH458774 GEH524292:GEH524310 GEH589828:GEH589846 GEH655364:GEH655382 GEH720900:GEH720918 GEH786436:GEH786454 GEH851972:GEH851990 GEH917508:GEH917526 GEH983044:GEH983062 GOD11:GOD28 GOD65540:GOD65558 GOD131076:GOD131094 GOD196612:GOD196630 GOD262148:GOD262166 GOD327684:GOD327702 GOD393220:GOD393238 GOD458756:GOD458774 GOD524292:GOD524310 GOD589828:GOD589846 GOD655364:GOD655382 GOD720900:GOD720918 GOD786436:GOD786454 GOD851972:GOD851990 GOD917508:GOD917526 GOD983044:GOD983062 GXZ11:GXZ28 GXZ65540:GXZ65558 GXZ131076:GXZ131094 GXZ196612:GXZ196630 GXZ262148:GXZ262166 GXZ327684:GXZ327702 GXZ393220:GXZ393238 GXZ458756:GXZ458774 GXZ524292:GXZ524310 GXZ589828:GXZ589846 GXZ655364:GXZ655382 GXZ720900:GXZ720918 GXZ786436:GXZ786454 GXZ851972:GXZ851990 GXZ917508:GXZ917526 GXZ983044:GXZ983062 HHV11:HHV28 HHV65540:HHV65558 HHV131076:HHV131094 HHV196612:HHV196630 HHV262148:HHV262166 HHV327684:HHV327702 HHV393220:HHV393238 HHV458756:HHV458774 HHV524292:HHV524310 HHV589828:HHV589846 HHV655364:HHV655382 HHV720900:HHV720918 HHV786436:HHV786454 HHV851972:HHV851990 HHV917508:HHV917526 HHV983044:HHV983062 HRR11:HRR28 HRR65540:HRR65558 HRR131076:HRR131094 HRR196612:HRR196630 HRR262148:HRR262166 HRR327684:HRR327702 HRR393220:HRR393238 HRR458756:HRR458774 HRR524292:HRR524310 HRR589828:HRR589846 HRR655364:HRR655382 HRR720900:HRR720918 HRR786436:HRR786454 HRR851972:HRR851990 HRR917508:HRR917526 HRR983044:HRR983062 IBN11:IBN28 IBN65540:IBN65558 IBN131076:IBN131094 IBN196612:IBN196630 IBN262148:IBN262166 IBN327684:IBN327702 IBN393220:IBN393238 IBN458756:IBN458774 IBN524292:IBN524310 IBN589828:IBN589846 IBN655364:IBN655382 IBN720900:IBN720918 IBN786436:IBN786454 IBN851972:IBN851990 IBN917508:IBN917526 IBN983044:IBN983062 ILJ11:ILJ28 ILJ65540:ILJ65558 ILJ131076:ILJ131094 ILJ196612:ILJ196630 ILJ262148:ILJ262166 ILJ327684:ILJ327702 ILJ393220:ILJ393238 ILJ458756:ILJ458774 ILJ524292:ILJ524310 ILJ589828:ILJ589846 ILJ655364:ILJ655382 ILJ720900:ILJ720918 ILJ786436:ILJ786454 ILJ851972:ILJ851990 ILJ917508:ILJ917526 ILJ983044:ILJ983062 IVF11:IVF28 IVF65540:IVF65558 IVF131076:IVF131094 IVF196612:IVF196630 IVF262148:IVF262166 IVF327684:IVF327702 IVF393220:IVF393238 IVF458756:IVF458774 IVF524292:IVF524310 IVF589828:IVF589846 IVF655364:IVF655382 IVF720900:IVF720918 IVF786436:IVF786454 IVF851972:IVF851990 IVF917508:IVF917526 IVF983044:IVF983062 JFB11:JFB28 JFB65540:JFB65558 JFB131076:JFB131094 JFB196612:JFB196630 JFB262148:JFB262166 JFB327684:JFB327702 JFB393220:JFB393238 JFB458756:JFB458774 JFB524292:JFB524310 JFB589828:JFB589846 JFB655364:JFB655382 JFB720900:JFB720918 JFB786436:JFB786454 JFB851972:JFB851990 JFB917508:JFB917526 JFB983044:JFB983062 JOX11:JOX28 JOX65540:JOX65558 JOX131076:JOX131094 JOX196612:JOX196630 JOX262148:JOX262166 JOX327684:JOX327702 JOX393220:JOX393238 JOX458756:JOX458774 JOX524292:JOX524310 JOX589828:JOX589846 JOX655364:JOX655382 JOX720900:JOX720918 JOX786436:JOX786454 JOX851972:JOX851990 JOX917508:JOX917526 JOX983044:JOX983062 JYT11:JYT28 JYT65540:JYT65558 JYT131076:JYT131094 JYT196612:JYT196630 JYT262148:JYT262166 JYT327684:JYT327702 JYT393220:JYT393238 JYT458756:JYT458774 JYT524292:JYT524310 JYT589828:JYT589846 JYT655364:JYT655382 JYT720900:JYT720918 JYT786436:JYT786454 JYT851972:JYT851990 JYT917508:JYT917526 JYT983044:JYT983062 KIP11:KIP28 KIP65540:KIP65558 KIP131076:KIP131094 KIP196612:KIP196630 KIP262148:KIP262166 KIP327684:KIP327702 KIP393220:KIP393238 KIP458756:KIP458774 KIP524292:KIP524310 KIP589828:KIP589846 KIP655364:KIP655382 KIP720900:KIP720918 KIP786436:KIP786454 KIP851972:KIP851990 KIP917508:KIP917526 KIP983044:KIP983062 KSL11:KSL28 KSL65540:KSL65558 KSL131076:KSL131094 KSL196612:KSL196630 KSL262148:KSL262166 KSL327684:KSL327702 KSL393220:KSL393238 KSL458756:KSL458774 KSL524292:KSL524310 KSL589828:KSL589846 KSL655364:KSL655382 KSL720900:KSL720918 KSL786436:KSL786454 KSL851972:KSL851990 KSL917508:KSL917526 KSL983044:KSL983062 LCH11:LCH28 LCH65540:LCH65558 LCH131076:LCH131094 LCH196612:LCH196630 LCH262148:LCH262166 LCH327684:LCH327702 LCH393220:LCH393238 LCH458756:LCH458774 LCH524292:LCH524310 LCH589828:LCH589846 LCH655364:LCH655382 LCH720900:LCH720918 LCH786436:LCH786454 LCH851972:LCH851990 LCH917508:LCH917526 LCH983044:LCH983062 LMD11:LMD28 LMD65540:LMD65558 LMD131076:LMD131094 LMD196612:LMD196630 LMD262148:LMD262166 LMD327684:LMD327702 LMD393220:LMD393238 LMD458756:LMD458774 LMD524292:LMD524310 LMD589828:LMD589846 LMD655364:LMD655382 LMD720900:LMD720918 LMD786436:LMD786454 LMD851972:LMD851990 LMD917508:LMD917526 LMD983044:LMD983062 LVZ11:LVZ28 LVZ65540:LVZ65558 LVZ131076:LVZ131094 LVZ196612:LVZ196630 LVZ262148:LVZ262166 LVZ327684:LVZ327702 LVZ393220:LVZ393238 LVZ458756:LVZ458774 LVZ524292:LVZ524310 LVZ589828:LVZ589846 LVZ655364:LVZ655382 LVZ720900:LVZ720918 LVZ786436:LVZ786454 LVZ851972:LVZ851990 LVZ917508:LVZ917526 LVZ983044:LVZ983062 MFV11:MFV28 MFV65540:MFV65558 MFV131076:MFV131094 MFV196612:MFV196630 MFV262148:MFV262166 MFV327684:MFV327702 MFV393220:MFV393238 MFV458756:MFV458774 MFV524292:MFV524310 MFV589828:MFV589846 MFV655364:MFV655382 MFV720900:MFV720918 MFV786436:MFV786454 MFV851972:MFV851990 MFV917508:MFV917526 MFV983044:MFV983062 MPR11:MPR28 MPR65540:MPR65558 MPR131076:MPR131094 MPR196612:MPR196630 MPR262148:MPR262166 MPR327684:MPR327702 MPR393220:MPR393238 MPR458756:MPR458774 MPR524292:MPR524310 MPR589828:MPR589846 MPR655364:MPR655382 MPR720900:MPR720918 MPR786436:MPR786454 MPR851972:MPR851990 MPR917508:MPR917526 MPR983044:MPR983062 MZN11:MZN28 MZN65540:MZN65558 MZN131076:MZN131094 MZN196612:MZN196630 MZN262148:MZN262166 MZN327684:MZN327702 MZN393220:MZN393238 MZN458756:MZN458774 MZN524292:MZN524310 MZN589828:MZN589846 MZN655364:MZN655382 MZN720900:MZN720918 MZN786436:MZN786454 MZN851972:MZN851990 MZN917508:MZN917526 MZN983044:MZN983062 NJJ11:NJJ28 NJJ65540:NJJ65558 NJJ131076:NJJ131094 NJJ196612:NJJ196630 NJJ262148:NJJ262166 NJJ327684:NJJ327702 NJJ393220:NJJ393238 NJJ458756:NJJ458774 NJJ524292:NJJ524310 NJJ589828:NJJ589846 NJJ655364:NJJ655382 NJJ720900:NJJ720918 NJJ786436:NJJ786454 NJJ851972:NJJ851990 NJJ917508:NJJ917526 NJJ983044:NJJ983062 NTF11:NTF28 NTF65540:NTF65558 NTF131076:NTF131094 NTF196612:NTF196630 NTF262148:NTF262166 NTF327684:NTF327702 NTF393220:NTF393238 NTF458756:NTF458774 NTF524292:NTF524310 NTF589828:NTF589846 NTF655364:NTF655382 NTF720900:NTF720918 NTF786436:NTF786454 NTF851972:NTF851990 NTF917508:NTF917526 NTF983044:NTF983062 ODB11:ODB28 ODB65540:ODB65558 ODB131076:ODB131094 ODB196612:ODB196630 ODB262148:ODB262166 ODB327684:ODB327702 ODB393220:ODB393238 ODB458756:ODB458774 ODB524292:ODB524310 ODB589828:ODB589846 ODB655364:ODB655382 ODB720900:ODB720918 ODB786436:ODB786454 ODB851972:ODB851990 ODB917508:ODB917526 ODB983044:ODB983062 OMX11:OMX28 OMX65540:OMX65558 OMX131076:OMX131094 OMX196612:OMX196630 OMX262148:OMX262166 OMX327684:OMX327702 OMX393220:OMX393238 OMX458756:OMX458774 OMX524292:OMX524310 OMX589828:OMX589846 OMX655364:OMX655382 OMX720900:OMX720918 OMX786436:OMX786454 OMX851972:OMX851990 OMX917508:OMX917526 OMX983044:OMX983062 OWT11:OWT28 OWT65540:OWT65558 OWT131076:OWT131094 OWT196612:OWT196630 OWT262148:OWT262166 OWT327684:OWT327702 OWT393220:OWT393238 OWT458756:OWT458774 OWT524292:OWT524310 OWT589828:OWT589846 OWT655364:OWT655382 OWT720900:OWT720918 OWT786436:OWT786454 OWT851972:OWT851990 OWT917508:OWT917526 OWT983044:OWT983062 PGP11:PGP28 PGP65540:PGP65558 PGP131076:PGP131094 PGP196612:PGP196630 PGP262148:PGP262166 PGP327684:PGP327702 PGP393220:PGP393238 PGP458756:PGP458774 PGP524292:PGP524310 PGP589828:PGP589846 PGP655364:PGP655382 PGP720900:PGP720918 PGP786436:PGP786454 PGP851972:PGP851990 PGP917508:PGP917526 PGP983044:PGP983062 PQL11:PQL28 PQL65540:PQL65558 PQL131076:PQL131094 PQL196612:PQL196630 PQL262148:PQL262166 PQL327684:PQL327702 PQL393220:PQL393238 PQL458756:PQL458774 PQL524292:PQL524310 PQL589828:PQL589846 PQL655364:PQL655382 PQL720900:PQL720918 PQL786436:PQL786454 PQL851972:PQL851990 PQL917508:PQL917526 PQL983044:PQL983062 QAH11:QAH28 QAH65540:QAH65558 QAH131076:QAH131094 QAH196612:QAH196630 QAH262148:QAH262166 QAH327684:QAH327702 QAH393220:QAH393238 QAH458756:QAH458774 QAH524292:QAH524310 QAH589828:QAH589846 QAH655364:QAH655382 QAH720900:QAH720918 QAH786436:QAH786454 QAH851972:QAH851990 QAH917508:QAH917526 QAH983044:QAH983062 QKD11:QKD28 QKD65540:QKD65558 QKD131076:QKD131094 QKD196612:QKD196630 QKD262148:QKD262166 QKD327684:QKD327702 QKD393220:QKD393238 QKD458756:QKD458774 QKD524292:QKD524310 QKD589828:QKD589846 QKD655364:QKD655382 QKD720900:QKD720918 QKD786436:QKD786454 QKD851972:QKD851990 QKD917508:QKD917526 QKD983044:QKD983062 QTZ11:QTZ28 QTZ65540:QTZ65558 QTZ131076:QTZ131094 QTZ196612:QTZ196630 QTZ262148:QTZ262166 QTZ327684:QTZ327702 QTZ393220:QTZ393238 QTZ458756:QTZ458774 QTZ524292:QTZ524310 QTZ589828:QTZ589846 QTZ655364:QTZ655382 QTZ720900:QTZ720918 QTZ786436:QTZ786454 QTZ851972:QTZ851990 QTZ917508:QTZ917526 QTZ983044:QTZ983062 RDV11:RDV28 RDV65540:RDV65558 RDV131076:RDV131094 RDV196612:RDV196630 RDV262148:RDV262166 RDV327684:RDV327702 RDV393220:RDV393238 RDV458756:RDV458774 RDV524292:RDV524310 RDV589828:RDV589846 RDV655364:RDV655382 RDV720900:RDV720918 RDV786436:RDV786454 RDV851972:RDV851990 RDV917508:RDV917526 RDV983044:RDV983062 RNR11:RNR28 RNR65540:RNR65558 RNR131076:RNR131094 RNR196612:RNR196630 RNR262148:RNR262166 RNR327684:RNR327702 RNR393220:RNR393238 RNR458756:RNR458774 RNR524292:RNR524310 RNR589828:RNR589846 RNR655364:RNR655382 RNR720900:RNR720918 RNR786436:RNR786454 RNR851972:RNR851990 RNR917508:RNR917526 RNR983044:RNR983062 RXN11:RXN28 RXN65540:RXN65558 RXN131076:RXN131094 RXN196612:RXN196630 RXN262148:RXN262166 RXN327684:RXN327702 RXN393220:RXN393238 RXN458756:RXN458774 RXN524292:RXN524310 RXN589828:RXN589846 RXN655364:RXN655382 RXN720900:RXN720918 RXN786436:RXN786454 RXN851972:RXN851990 RXN917508:RXN917526 RXN983044:RXN983062 SHJ11:SHJ28 SHJ65540:SHJ65558 SHJ131076:SHJ131094 SHJ196612:SHJ196630 SHJ262148:SHJ262166 SHJ327684:SHJ327702 SHJ393220:SHJ393238 SHJ458756:SHJ458774 SHJ524292:SHJ524310 SHJ589828:SHJ589846 SHJ655364:SHJ655382 SHJ720900:SHJ720918 SHJ786436:SHJ786454 SHJ851972:SHJ851990 SHJ917508:SHJ917526 SHJ983044:SHJ983062 SRF11:SRF28 SRF65540:SRF65558 SRF131076:SRF131094 SRF196612:SRF196630 SRF262148:SRF262166 SRF327684:SRF327702 SRF393220:SRF393238 SRF458756:SRF458774 SRF524292:SRF524310 SRF589828:SRF589846 SRF655364:SRF655382 SRF720900:SRF720918 SRF786436:SRF786454 SRF851972:SRF851990 SRF917508:SRF917526 SRF983044:SRF983062 TBB11:TBB28 TBB65540:TBB65558 TBB131076:TBB131094 TBB196612:TBB196630 TBB262148:TBB262166 TBB327684:TBB327702 TBB393220:TBB393238 TBB458756:TBB458774 TBB524292:TBB524310 TBB589828:TBB589846 TBB655364:TBB655382 TBB720900:TBB720918 TBB786436:TBB786454 TBB851972:TBB851990 TBB917508:TBB917526 TBB983044:TBB983062 TKX11:TKX28 TKX65540:TKX65558 TKX131076:TKX131094 TKX196612:TKX196630 TKX262148:TKX262166 TKX327684:TKX327702 TKX393220:TKX393238 TKX458756:TKX458774 TKX524292:TKX524310 TKX589828:TKX589846 TKX655364:TKX655382 TKX720900:TKX720918 TKX786436:TKX786454 TKX851972:TKX851990 TKX917508:TKX917526 TKX983044:TKX983062 TUT11:TUT28 TUT65540:TUT65558 TUT131076:TUT131094 TUT196612:TUT196630 TUT262148:TUT262166 TUT327684:TUT327702 TUT393220:TUT393238 TUT458756:TUT458774 TUT524292:TUT524310 TUT589828:TUT589846 TUT655364:TUT655382 TUT720900:TUT720918 TUT786436:TUT786454 TUT851972:TUT851990 TUT917508:TUT917526 TUT983044:TUT983062 UEP11:UEP28 UEP65540:UEP65558 UEP131076:UEP131094 UEP196612:UEP196630 UEP262148:UEP262166 UEP327684:UEP327702 UEP393220:UEP393238 UEP458756:UEP458774 UEP524292:UEP524310 UEP589828:UEP589846 UEP655364:UEP655382 UEP720900:UEP720918 UEP786436:UEP786454 UEP851972:UEP851990 UEP917508:UEP917526 UEP983044:UEP983062 UOL11:UOL28 UOL65540:UOL65558 UOL131076:UOL131094 UOL196612:UOL196630 UOL262148:UOL262166 UOL327684:UOL327702 UOL393220:UOL393238 UOL458756:UOL458774 UOL524292:UOL524310 UOL589828:UOL589846 UOL655364:UOL655382 UOL720900:UOL720918 UOL786436:UOL786454 UOL851972:UOL851990 UOL917508:UOL917526 UOL983044:UOL983062 UYH11:UYH28 UYH65540:UYH65558 UYH131076:UYH131094 UYH196612:UYH196630 UYH262148:UYH262166 UYH327684:UYH327702 UYH393220:UYH393238 UYH458756:UYH458774 UYH524292:UYH524310 UYH589828:UYH589846 UYH655364:UYH655382 UYH720900:UYH720918 UYH786436:UYH786454 UYH851972:UYH851990 UYH917508:UYH917526 UYH983044:UYH983062 VID11:VID28 VID65540:VID65558 VID131076:VID131094 VID196612:VID196630 VID262148:VID262166 VID327684:VID327702 VID393220:VID393238 VID458756:VID458774 VID524292:VID524310 VID589828:VID589846 VID655364:VID655382 VID720900:VID720918 VID786436:VID786454 VID851972:VID851990 VID917508:VID917526 VID983044:VID983062 VRZ11:VRZ28 VRZ65540:VRZ65558 VRZ131076:VRZ131094 VRZ196612:VRZ196630 VRZ262148:VRZ262166 VRZ327684:VRZ327702 VRZ393220:VRZ393238 VRZ458756:VRZ458774 VRZ524292:VRZ524310 VRZ589828:VRZ589846 VRZ655364:VRZ655382 VRZ720900:VRZ720918 VRZ786436:VRZ786454 VRZ851972:VRZ851990 VRZ917508:VRZ917526 VRZ983044:VRZ983062 WBV11:WBV28 WBV65540:WBV65558 WBV131076:WBV131094 WBV196612:WBV196630 WBV262148:WBV262166 WBV327684:WBV327702 WBV393220:WBV393238 WBV458756:WBV458774 WBV524292:WBV524310 WBV589828:WBV589846 WBV655364:WBV655382 WBV720900:WBV720918 WBV786436:WBV786454 WBV851972:WBV851990 WBV917508:WBV917526 WBV983044:WBV983062 WLR11:WLR28 WLR65540:WLR65558 WLR131076:WLR131094 WLR196612:WLR196630 WLR262148:WLR262166 WLR327684:WLR327702 WLR393220:WLR393238 WLR458756:WLR458774 WLR524292:WLR524310 WLR589828:WLR589846 WLR655364:WLR655382 WLR720900:WLR720918 WLR786436:WLR786454 WLR851972:WLR851990 WLR917508:WLR917526 WLR983044:WLR983062 WVN11:WVN28 WVN65540:WVN65558 WVN131076:WVN131094 WVN196612:WVN196630 WVN262148:WVN262166 WVN327684:WVN327702 WVN393220:WVN393238 WVN458756:WVN458774 WVN524292:WVN524310 WVN589828:WVN589846 WVN655364:WVN655382 WVN720900:WVN720918 WVN786436:WVN786454 WVN851972:WVN851990 WVN917508:WVN917526 WVN983044:WVN983062">
      <formula1>"高,中,低"</formula1>
    </dataValidation>
    <dataValidation type="list" allowBlank="1" showInputMessage="1" showErrorMessage="1" sqref="G11:G28 G65540:G65558 G131076:G131094 G196612:G196630 G262148:G262166 G327684:G327702 G393220:G393238 G458756:G458774 G524292:G524310 G589828:G589846 G655364:G655382 G720900:G720918 G786436:G786454 G851972:G851990 G917508:G917526 G983044:G983062 JC11:JC28 JC65540:JC65558 JC131076:JC131094 JC196612:JC196630 JC262148:JC262166 JC327684:JC327702 JC393220:JC393238 JC458756:JC458774 JC524292:JC524310 JC589828:JC589846 JC655364:JC655382 JC720900:JC720918 JC786436:JC786454 JC851972:JC851990 JC917508:JC917526 JC983044:JC983062 SY11:SY28 SY65540:SY65558 SY131076:SY131094 SY196612:SY196630 SY262148:SY262166 SY327684:SY327702 SY393220:SY393238 SY458756:SY458774 SY524292:SY524310 SY589828:SY589846 SY655364:SY655382 SY720900:SY720918 SY786436:SY786454 SY851972:SY851990 SY917508:SY917526 SY983044:SY983062 ACU11:ACU28 ACU65540:ACU65558 ACU131076:ACU131094 ACU196612:ACU196630 ACU262148:ACU262166 ACU327684:ACU327702 ACU393220:ACU393238 ACU458756:ACU458774 ACU524292:ACU524310 ACU589828:ACU589846 ACU655364:ACU655382 ACU720900:ACU720918 ACU786436:ACU786454 ACU851972:ACU851990 ACU917508:ACU917526 ACU983044:ACU983062 AMQ11:AMQ28 AMQ65540:AMQ65558 AMQ131076:AMQ131094 AMQ196612:AMQ196630 AMQ262148:AMQ262166 AMQ327684:AMQ327702 AMQ393220:AMQ393238 AMQ458756:AMQ458774 AMQ524292:AMQ524310 AMQ589828:AMQ589846 AMQ655364:AMQ655382 AMQ720900:AMQ720918 AMQ786436:AMQ786454 AMQ851972:AMQ851990 AMQ917508:AMQ917526 AMQ983044:AMQ983062 AWM11:AWM28 AWM65540:AWM65558 AWM131076:AWM131094 AWM196612:AWM196630 AWM262148:AWM262166 AWM327684:AWM327702 AWM393220:AWM393238 AWM458756:AWM458774 AWM524292:AWM524310 AWM589828:AWM589846 AWM655364:AWM655382 AWM720900:AWM720918 AWM786436:AWM786454 AWM851972:AWM851990 AWM917508:AWM917526 AWM983044:AWM983062 BGI11:BGI28 BGI65540:BGI65558 BGI131076:BGI131094 BGI196612:BGI196630 BGI262148:BGI262166 BGI327684:BGI327702 BGI393220:BGI393238 BGI458756:BGI458774 BGI524292:BGI524310 BGI589828:BGI589846 BGI655364:BGI655382 BGI720900:BGI720918 BGI786436:BGI786454 BGI851972:BGI851990 BGI917508:BGI917526 BGI983044:BGI983062 BQE11:BQE28 BQE65540:BQE65558 BQE131076:BQE131094 BQE196612:BQE196630 BQE262148:BQE262166 BQE327684:BQE327702 BQE393220:BQE393238 BQE458756:BQE458774 BQE524292:BQE524310 BQE589828:BQE589846 BQE655364:BQE655382 BQE720900:BQE720918 BQE786436:BQE786454 BQE851972:BQE851990 BQE917508:BQE917526 BQE983044:BQE983062 CAA11:CAA28 CAA65540:CAA65558 CAA131076:CAA131094 CAA196612:CAA196630 CAA262148:CAA262166 CAA327684:CAA327702 CAA393220:CAA393238 CAA458756:CAA458774 CAA524292:CAA524310 CAA589828:CAA589846 CAA655364:CAA655382 CAA720900:CAA720918 CAA786436:CAA786454 CAA851972:CAA851990 CAA917508:CAA917526 CAA983044:CAA983062 CJW11:CJW28 CJW65540:CJW65558 CJW131076:CJW131094 CJW196612:CJW196630 CJW262148:CJW262166 CJW327684:CJW327702 CJW393220:CJW393238 CJW458756:CJW458774 CJW524292:CJW524310 CJW589828:CJW589846 CJW655364:CJW655382 CJW720900:CJW720918 CJW786436:CJW786454 CJW851972:CJW851990 CJW917508:CJW917526 CJW983044:CJW983062 CTS11:CTS28 CTS65540:CTS65558 CTS131076:CTS131094 CTS196612:CTS196630 CTS262148:CTS262166 CTS327684:CTS327702 CTS393220:CTS393238 CTS458756:CTS458774 CTS524292:CTS524310 CTS589828:CTS589846 CTS655364:CTS655382 CTS720900:CTS720918 CTS786436:CTS786454 CTS851972:CTS851990 CTS917508:CTS917526 CTS983044:CTS983062 DDO11:DDO28 DDO65540:DDO65558 DDO131076:DDO131094 DDO196612:DDO196630 DDO262148:DDO262166 DDO327684:DDO327702 DDO393220:DDO393238 DDO458756:DDO458774 DDO524292:DDO524310 DDO589828:DDO589846 DDO655364:DDO655382 DDO720900:DDO720918 DDO786436:DDO786454 DDO851972:DDO851990 DDO917508:DDO917526 DDO983044:DDO983062 DNK11:DNK28 DNK65540:DNK65558 DNK131076:DNK131094 DNK196612:DNK196630 DNK262148:DNK262166 DNK327684:DNK327702 DNK393220:DNK393238 DNK458756:DNK458774 DNK524292:DNK524310 DNK589828:DNK589846 DNK655364:DNK655382 DNK720900:DNK720918 DNK786436:DNK786454 DNK851972:DNK851990 DNK917508:DNK917526 DNK983044:DNK983062 DXG11:DXG28 DXG65540:DXG65558 DXG131076:DXG131094 DXG196612:DXG196630 DXG262148:DXG262166 DXG327684:DXG327702 DXG393220:DXG393238 DXG458756:DXG458774 DXG524292:DXG524310 DXG589828:DXG589846 DXG655364:DXG655382 DXG720900:DXG720918 DXG786436:DXG786454 DXG851972:DXG851990 DXG917508:DXG917526 DXG983044:DXG983062 EHC11:EHC28 EHC65540:EHC65558 EHC131076:EHC131094 EHC196612:EHC196630 EHC262148:EHC262166 EHC327684:EHC327702 EHC393220:EHC393238 EHC458756:EHC458774 EHC524292:EHC524310 EHC589828:EHC589846 EHC655364:EHC655382 EHC720900:EHC720918 EHC786436:EHC786454 EHC851972:EHC851990 EHC917508:EHC917526 EHC983044:EHC983062 EQY11:EQY28 EQY65540:EQY65558 EQY131076:EQY131094 EQY196612:EQY196630 EQY262148:EQY262166 EQY327684:EQY327702 EQY393220:EQY393238 EQY458756:EQY458774 EQY524292:EQY524310 EQY589828:EQY589846 EQY655364:EQY655382 EQY720900:EQY720918 EQY786436:EQY786454 EQY851972:EQY851990 EQY917508:EQY917526 EQY983044:EQY983062 FAU11:FAU28 FAU65540:FAU65558 FAU131076:FAU131094 FAU196612:FAU196630 FAU262148:FAU262166 FAU327684:FAU327702 FAU393220:FAU393238 FAU458756:FAU458774 FAU524292:FAU524310 FAU589828:FAU589846 FAU655364:FAU655382 FAU720900:FAU720918 FAU786436:FAU786454 FAU851972:FAU851990 FAU917508:FAU917526 FAU983044:FAU983062 FKQ11:FKQ28 FKQ65540:FKQ65558 FKQ131076:FKQ131094 FKQ196612:FKQ196630 FKQ262148:FKQ262166 FKQ327684:FKQ327702 FKQ393220:FKQ393238 FKQ458756:FKQ458774 FKQ524292:FKQ524310 FKQ589828:FKQ589846 FKQ655364:FKQ655382 FKQ720900:FKQ720918 FKQ786436:FKQ786454 FKQ851972:FKQ851990 FKQ917508:FKQ917526 FKQ983044:FKQ983062 FUM11:FUM28 FUM65540:FUM65558 FUM131076:FUM131094 FUM196612:FUM196630 FUM262148:FUM262166 FUM327684:FUM327702 FUM393220:FUM393238 FUM458756:FUM458774 FUM524292:FUM524310 FUM589828:FUM589846 FUM655364:FUM655382 FUM720900:FUM720918 FUM786436:FUM786454 FUM851972:FUM851990 FUM917508:FUM917526 FUM983044:FUM983062 GEI11:GEI28 GEI65540:GEI65558 GEI131076:GEI131094 GEI196612:GEI196630 GEI262148:GEI262166 GEI327684:GEI327702 GEI393220:GEI393238 GEI458756:GEI458774 GEI524292:GEI524310 GEI589828:GEI589846 GEI655364:GEI655382 GEI720900:GEI720918 GEI786436:GEI786454 GEI851972:GEI851990 GEI917508:GEI917526 GEI983044:GEI983062 GOE11:GOE28 GOE65540:GOE65558 GOE131076:GOE131094 GOE196612:GOE196630 GOE262148:GOE262166 GOE327684:GOE327702 GOE393220:GOE393238 GOE458756:GOE458774 GOE524292:GOE524310 GOE589828:GOE589846 GOE655364:GOE655382 GOE720900:GOE720918 GOE786436:GOE786454 GOE851972:GOE851990 GOE917508:GOE917526 GOE983044:GOE983062 GYA11:GYA28 GYA65540:GYA65558 GYA131076:GYA131094 GYA196612:GYA196630 GYA262148:GYA262166 GYA327684:GYA327702 GYA393220:GYA393238 GYA458756:GYA458774 GYA524292:GYA524310 GYA589828:GYA589846 GYA655364:GYA655382 GYA720900:GYA720918 GYA786436:GYA786454 GYA851972:GYA851990 GYA917508:GYA917526 GYA983044:GYA983062 HHW11:HHW28 HHW65540:HHW65558 HHW131076:HHW131094 HHW196612:HHW196630 HHW262148:HHW262166 HHW327684:HHW327702 HHW393220:HHW393238 HHW458756:HHW458774 HHW524292:HHW524310 HHW589828:HHW589846 HHW655364:HHW655382 HHW720900:HHW720918 HHW786436:HHW786454 HHW851972:HHW851990 HHW917508:HHW917526 HHW983044:HHW983062 HRS11:HRS28 HRS65540:HRS65558 HRS131076:HRS131094 HRS196612:HRS196630 HRS262148:HRS262166 HRS327684:HRS327702 HRS393220:HRS393238 HRS458756:HRS458774 HRS524292:HRS524310 HRS589828:HRS589846 HRS655364:HRS655382 HRS720900:HRS720918 HRS786436:HRS786454 HRS851972:HRS851990 HRS917508:HRS917526 HRS983044:HRS983062 IBO11:IBO28 IBO65540:IBO65558 IBO131076:IBO131094 IBO196612:IBO196630 IBO262148:IBO262166 IBO327684:IBO327702 IBO393220:IBO393238 IBO458756:IBO458774 IBO524292:IBO524310 IBO589828:IBO589846 IBO655364:IBO655382 IBO720900:IBO720918 IBO786436:IBO786454 IBO851972:IBO851990 IBO917508:IBO917526 IBO983044:IBO983062 ILK11:ILK28 ILK65540:ILK65558 ILK131076:ILK131094 ILK196612:ILK196630 ILK262148:ILK262166 ILK327684:ILK327702 ILK393220:ILK393238 ILK458756:ILK458774 ILK524292:ILK524310 ILK589828:ILK589846 ILK655364:ILK655382 ILK720900:ILK720918 ILK786436:ILK786454 ILK851972:ILK851990 ILK917508:ILK917526 ILK983044:ILK983062 IVG11:IVG28 IVG65540:IVG65558 IVG131076:IVG131094 IVG196612:IVG196630 IVG262148:IVG262166 IVG327684:IVG327702 IVG393220:IVG393238 IVG458756:IVG458774 IVG524292:IVG524310 IVG589828:IVG589846 IVG655364:IVG655382 IVG720900:IVG720918 IVG786436:IVG786454 IVG851972:IVG851990 IVG917508:IVG917526 IVG983044:IVG983062 JFC11:JFC28 JFC65540:JFC65558 JFC131076:JFC131094 JFC196612:JFC196630 JFC262148:JFC262166 JFC327684:JFC327702 JFC393220:JFC393238 JFC458756:JFC458774 JFC524292:JFC524310 JFC589828:JFC589846 JFC655364:JFC655382 JFC720900:JFC720918 JFC786436:JFC786454 JFC851972:JFC851990 JFC917508:JFC917526 JFC983044:JFC983062 JOY11:JOY28 JOY65540:JOY65558 JOY131076:JOY131094 JOY196612:JOY196630 JOY262148:JOY262166 JOY327684:JOY327702 JOY393220:JOY393238 JOY458756:JOY458774 JOY524292:JOY524310 JOY589828:JOY589846 JOY655364:JOY655382 JOY720900:JOY720918 JOY786436:JOY786454 JOY851972:JOY851990 JOY917508:JOY917526 JOY983044:JOY983062 JYU11:JYU28 JYU65540:JYU65558 JYU131076:JYU131094 JYU196612:JYU196630 JYU262148:JYU262166 JYU327684:JYU327702 JYU393220:JYU393238 JYU458756:JYU458774 JYU524292:JYU524310 JYU589828:JYU589846 JYU655364:JYU655382 JYU720900:JYU720918 JYU786436:JYU786454 JYU851972:JYU851990 JYU917508:JYU917526 JYU983044:JYU983062 KIQ11:KIQ28 KIQ65540:KIQ65558 KIQ131076:KIQ131094 KIQ196612:KIQ196630 KIQ262148:KIQ262166 KIQ327684:KIQ327702 KIQ393220:KIQ393238 KIQ458756:KIQ458774 KIQ524292:KIQ524310 KIQ589828:KIQ589846 KIQ655364:KIQ655382 KIQ720900:KIQ720918 KIQ786436:KIQ786454 KIQ851972:KIQ851990 KIQ917508:KIQ917526 KIQ983044:KIQ983062 KSM11:KSM28 KSM65540:KSM65558 KSM131076:KSM131094 KSM196612:KSM196630 KSM262148:KSM262166 KSM327684:KSM327702 KSM393220:KSM393238 KSM458756:KSM458774 KSM524292:KSM524310 KSM589828:KSM589846 KSM655364:KSM655382 KSM720900:KSM720918 KSM786436:KSM786454 KSM851972:KSM851990 KSM917508:KSM917526 KSM983044:KSM983062 LCI11:LCI28 LCI65540:LCI65558 LCI131076:LCI131094 LCI196612:LCI196630 LCI262148:LCI262166 LCI327684:LCI327702 LCI393220:LCI393238 LCI458756:LCI458774 LCI524292:LCI524310 LCI589828:LCI589846 LCI655364:LCI655382 LCI720900:LCI720918 LCI786436:LCI786454 LCI851972:LCI851990 LCI917508:LCI917526 LCI983044:LCI983062 LME11:LME28 LME65540:LME65558 LME131076:LME131094 LME196612:LME196630 LME262148:LME262166 LME327684:LME327702 LME393220:LME393238 LME458756:LME458774 LME524292:LME524310 LME589828:LME589846 LME655364:LME655382 LME720900:LME720918 LME786436:LME786454 LME851972:LME851990 LME917508:LME917526 LME983044:LME983062 LWA11:LWA28 LWA65540:LWA65558 LWA131076:LWA131094 LWA196612:LWA196630 LWA262148:LWA262166 LWA327684:LWA327702 LWA393220:LWA393238 LWA458756:LWA458774 LWA524292:LWA524310 LWA589828:LWA589846 LWA655364:LWA655382 LWA720900:LWA720918 LWA786436:LWA786454 LWA851972:LWA851990 LWA917508:LWA917526 LWA983044:LWA983062 MFW11:MFW28 MFW65540:MFW65558 MFW131076:MFW131094 MFW196612:MFW196630 MFW262148:MFW262166 MFW327684:MFW327702 MFW393220:MFW393238 MFW458756:MFW458774 MFW524292:MFW524310 MFW589828:MFW589846 MFW655364:MFW655382 MFW720900:MFW720918 MFW786436:MFW786454 MFW851972:MFW851990 MFW917508:MFW917526 MFW983044:MFW983062 MPS11:MPS28 MPS65540:MPS65558 MPS131076:MPS131094 MPS196612:MPS196630 MPS262148:MPS262166 MPS327684:MPS327702 MPS393220:MPS393238 MPS458756:MPS458774 MPS524292:MPS524310 MPS589828:MPS589846 MPS655364:MPS655382 MPS720900:MPS720918 MPS786436:MPS786454 MPS851972:MPS851990 MPS917508:MPS917526 MPS983044:MPS983062 MZO11:MZO28 MZO65540:MZO65558 MZO131076:MZO131094 MZO196612:MZO196630 MZO262148:MZO262166 MZO327684:MZO327702 MZO393220:MZO393238 MZO458756:MZO458774 MZO524292:MZO524310 MZO589828:MZO589846 MZO655364:MZO655382 MZO720900:MZO720918 MZO786436:MZO786454 MZO851972:MZO851990 MZO917508:MZO917526 MZO983044:MZO983062 NJK11:NJK28 NJK65540:NJK65558 NJK131076:NJK131094 NJK196612:NJK196630 NJK262148:NJK262166 NJK327684:NJK327702 NJK393220:NJK393238 NJK458756:NJK458774 NJK524292:NJK524310 NJK589828:NJK589846 NJK655364:NJK655382 NJK720900:NJK720918 NJK786436:NJK786454 NJK851972:NJK851990 NJK917508:NJK917526 NJK983044:NJK983062 NTG11:NTG28 NTG65540:NTG65558 NTG131076:NTG131094 NTG196612:NTG196630 NTG262148:NTG262166 NTG327684:NTG327702 NTG393220:NTG393238 NTG458756:NTG458774 NTG524292:NTG524310 NTG589828:NTG589846 NTG655364:NTG655382 NTG720900:NTG720918 NTG786436:NTG786454 NTG851972:NTG851990 NTG917508:NTG917526 NTG983044:NTG983062 ODC11:ODC28 ODC65540:ODC65558 ODC131076:ODC131094 ODC196612:ODC196630 ODC262148:ODC262166 ODC327684:ODC327702 ODC393220:ODC393238 ODC458756:ODC458774 ODC524292:ODC524310 ODC589828:ODC589846 ODC655364:ODC655382 ODC720900:ODC720918 ODC786436:ODC786454 ODC851972:ODC851990 ODC917508:ODC917526 ODC983044:ODC983062 OMY11:OMY28 OMY65540:OMY65558 OMY131076:OMY131094 OMY196612:OMY196630 OMY262148:OMY262166 OMY327684:OMY327702 OMY393220:OMY393238 OMY458756:OMY458774 OMY524292:OMY524310 OMY589828:OMY589846 OMY655364:OMY655382 OMY720900:OMY720918 OMY786436:OMY786454 OMY851972:OMY851990 OMY917508:OMY917526 OMY983044:OMY983062 OWU11:OWU28 OWU65540:OWU65558 OWU131076:OWU131094 OWU196612:OWU196630 OWU262148:OWU262166 OWU327684:OWU327702 OWU393220:OWU393238 OWU458756:OWU458774 OWU524292:OWU524310 OWU589828:OWU589846 OWU655364:OWU655382 OWU720900:OWU720918 OWU786436:OWU786454 OWU851972:OWU851990 OWU917508:OWU917526 OWU983044:OWU983062 PGQ11:PGQ28 PGQ65540:PGQ65558 PGQ131076:PGQ131094 PGQ196612:PGQ196630 PGQ262148:PGQ262166 PGQ327684:PGQ327702 PGQ393220:PGQ393238 PGQ458756:PGQ458774 PGQ524292:PGQ524310 PGQ589828:PGQ589846 PGQ655364:PGQ655382 PGQ720900:PGQ720918 PGQ786436:PGQ786454 PGQ851972:PGQ851990 PGQ917508:PGQ917526 PGQ983044:PGQ983062 PQM11:PQM28 PQM65540:PQM65558 PQM131076:PQM131094 PQM196612:PQM196630 PQM262148:PQM262166 PQM327684:PQM327702 PQM393220:PQM393238 PQM458756:PQM458774 PQM524292:PQM524310 PQM589828:PQM589846 PQM655364:PQM655382 PQM720900:PQM720918 PQM786436:PQM786454 PQM851972:PQM851990 PQM917508:PQM917526 PQM983044:PQM983062 QAI11:QAI28 QAI65540:QAI65558 QAI131076:QAI131094 QAI196612:QAI196630 QAI262148:QAI262166 QAI327684:QAI327702 QAI393220:QAI393238 QAI458756:QAI458774 QAI524292:QAI524310 QAI589828:QAI589846 QAI655364:QAI655382 QAI720900:QAI720918 QAI786436:QAI786454 QAI851972:QAI851990 QAI917508:QAI917526 QAI983044:QAI983062 QKE11:QKE28 QKE65540:QKE65558 QKE131076:QKE131094 QKE196612:QKE196630 QKE262148:QKE262166 QKE327684:QKE327702 QKE393220:QKE393238 QKE458756:QKE458774 QKE524292:QKE524310 QKE589828:QKE589846 QKE655364:QKE655382 QKE720900:QKE720918 QKE786436:QKE786454 QKE851972:QKE851990 QKE917508:QKE917526 QKE983044:QKE983062 QUA11:QUA28 QUA65540:QUA65558 QUA131076:QUA131094 QUA196612:QUA196630 QUA262148:QUA262166 QUA327684:QUA327702 QUA393220:QUA393238 QUA458756:QUA458774 QUA524292:QUA524310 QUA589828:QUA589846 QUA655364:QUA655382 QUA720900:QUA720918 QUA786436:QUA786454 QUA851972:QUA851990 QUA917508:QUA917526 QUA983044:QUA983062 RDW11:RDW28 RDW65540:RDW65558 RDW131076:RDW131094 RDW196612:RDW196630 RDW262148:RDW262166 RDW327684:RDW327702 RDW393220:RDW393238 RDW458756:RDW458774 RDW524292:RDW524310 RDW589828:RDW589846 RDW655364:RDW655382 RDW720900:RDW720918 RDW786436:RDW786454 RDW851972:RDW851990 RDW917508:RDW917526 RDW983044:RDW983062 RNS11:RNS28 RNS65540:RNS65558 RNS131076:RNS131094 RNS196612:RNS196630 RNS262148:RNS262166 RNS327684:RNS327702 RNS393220:RNS393238 RNS458756:RNS458774 RNS524292:RNS524310 RNS589828:RNS589846 RNS655364:RNS655382 RNS720900:RNS720918 RNS786436:RNS786454 RNS851972:RNS851990 RNS917508:RNS917526 RNS983044:RNS983062 RXO11:RXO28 RXO65540:RXO65558 RXO131076:RXO131094 RXO196612:RXO196630 RXO262148:RXO262166 RXO327684:RXO327702 RXO393220:RXO393238 RXO458756:RXO458774 RXO524292:RXO524310 RXO589828:RXO589846 RXO655364:RXO655382 RXO720900:RXO720918 RXO786436:RXO786454 RXO851972:RXO851990 RXO917508:RXO917526 RXO983044:RXO983062 SHK11:SHK28 SHK65540:SHK65558 SHK131076:SHK131094 SHK196612:SHK196630 SHK262148:SHK262166 SHK327684:SHK327702 SHK393220:SHK393238 SHK458756:SHK458774 SHK524292:SHK524310 SHK589828:SHK589846 SHK655364:SHK655382 SHK720900:SHK720918 SHK786436:SHK786454 SHK851972:SHK851990 SHK917508:SHK917526 SHK983044:SHK983062 SRG11:SRG28 SRG65540:SRG65558 SRG131076:SRG131094 SRG196612:SRG196630 SRG262148:SRG262166 SRG327684:SRG327702 SRG393220:SRG393238 SRG458756:SRG458774 SRG524292:SRG524310 SRG589828:SRG589846 SRG655364:SRG655382 SRG720900:SRG720918 SRG786436:SRG786454 SRG851972:SRG851990 SRG917508:SRG917526 SRG983044:SRG983062 TBC11:TBC28 TBC65540:TBC65558 TBC131076:TBC131094 TBC196612:TBC196630 TBC262148:TBC262166 TBC327684:TBC327702 TBC393220:TBC393238 TBC458756:TBC458774 TBC524292:TBC524310 TBC589828:TBC589846 TBC655364:TBC655382 TBC720900:TBC720918 TBC786436:TBC786454 TBC851972:TBC851990 TBC917508:TBC917526 TBC983044:TBC983062 TKY11:TKY28 TKY65540:TKY65558 TKY131076:TKY131094 TKY196612:TKY196630 TKY262148:TKY262166 TKY327684:TKY327702 TKY393220:TKY393238 TKY458756:TKY458774 TKY524292:TKY524310 TKY589828:TKY589846 TKY655364:TKY655382 TKY720900:TKY720918 TKY786436:TKY786454 TKY851972:TKY851990 TKY917508:TKY917526 TKY983044:TKY983062 TUU11:TUU28 TUU65540:TUU65558 TUU131076:TUU131094 TUU196612:TUU196630 TUU262148:TUU262166 TUU327684:TUU327702 TUU393220:TUU393238 TUU458756:TUU458774 TUU524292:TUU524310 TUU589828:TUU589846 TUU655364:TUU655382 TUU720900:TUU720918 TUU786436:TUU786454 TUU851972:TUU851990 TUU917508:TUU917526 TUU983044:TUU983062 UEQ11:UEQ28 UEQ65540:UEQ65558 UEQ131076:UEQ131094 UEQ196612:UEQ196630 UEQ262148:UEQ262166 UEQ327684:UEQ327702 UEQ393220:UEQ393238 UEQ458756:UEQ458774 UEQ524292:UEQ524310 UEQ589828:UEQ589846 UEQ655364:UEQ655382 UEQ720900:UEQ720918 UEQ786436:UEQ786454 UEQ851972:UEQ851990 UEQ917508:UEQ917526 UEQ983044:UEQ983062 UOM11:UOM28 UOM65540:UOM65558 UOM131076:UOM131094 UOM196612:UOM196630 UOM262148:UOM262166 UOM327684:UOM327702 UOM393220:UOM393238 UOM458756:UOM458774 UOM524292:UOM524310 UOM589828:UOM589846 UOM655364:UOM655382 UOM720900:UOM720918 UOM786436:UOM786454 UOM851972:UOM851990 UOM917508:UOM917526 UOM983044:UOM983062 UYI11:UYI28 UYI65540:UYI65558 UYI131076:UYI131094 UYI196612:UYI196630 UYI262148:UYI262166 UYI327684:UYI327702 UYI393220:UYI393238 UYI458756:UYI458774 UYI524292:UYI524310 UYI589828:UYI589846 UYI655364:UYI655382 UYI720900:UYI720918 UYI786436:UYI786454 UYI851972:UYI851990 UYI917508:UYI917526 UYI983044:UYI983062 VIE11:VIE28 VIE65540:VIE65558 VIE131076:VIE131094 VIE196612:VIE196630 VIE262148:VIE262166 VIE327684:VIE327702 VIE393220:VIE393238 VIE458756:VIE458774 VIE524292:VIE524310 VIE589828:VIE589846 VIE655364:VIE655382 VIE720900:VIE720918 VIE786436:VIE786454 VIE851972:VIE851990 VIE917508:VIE917526 VIE983044:VIE983062 VSA11:VSA28 VSA65540:VSA65558 VSA131076:VSA131094 VSA196612:VSA196630 VSA262148:VSA262166 VSA327684:VSA327702 VSA393220:VSA393238 VSA458756:VSA458774 VSA524292:VSA524310 VSA589828:VSA589846 VSA655364:VSA655382 VSA720900:VSA720918 VSA786436:VSA786454 VSA851972:VSA851990 VSA917508:VSA917526 VSA983044:VSA983062 WBW11:WBW28 WBW65540:WBW65558 WBW131076:WBW131094 WBW196612:WBW196630 WBW262148:WBW262166 WBW327684:WBW327702 WBW393220:WBW393238 WBW458756:WBW458774 WBW524292:WBW524310 WBW589828:WBW589846 WBW655364:WBW655382 WBW720900:WBW720918 WBW786436:WBW786454 WBW851972:WBW851990 WBW917508:WBW917526 WBW983044:WBW983062 WLS11:WLS28 WLS65540:WLS65558 WLS131076:WLS131094 WLS196612:WLS196630 WLS262148:WLS262166 WLS327684:WLS327702 WLS393220:WLS393238 WLS458756:WLS458774 WLS524292:WLS524310 WLS589828:WLS589846 WLS655364:WLS655382 WLS720900:WLS720918 WLS786436:WLS786454 WLS851972:WLS851990 WLS917508:WLS917526 WLS983044:WLS983062 WVO11:WVO28 WVO65540:WVO65558 WVO131076:WVO131094 WVO196612:WVO196630 WVO262148:WVO262166 WVO327684:WVO327702 WVO393220:WVO393238 WVO458756:WVO458774 WVO524292:WVO524310 WVO589828:WVO589846 WVO655364:WVO655382 WVO720900:WVO720918 WVO786436:WVO786454 WVO851972:WVO851990 WVO917508:WVO917526 WVO983044:WVO983062">
      <formula1>"是,否"</formula1>
    </dataValidation>
    <dataValidation type="list" allowBlank="1" showInputMessage="1" showErrorMessage="1" sqref="K11:K28 K65540:K65558 K131076:K131094 K196612:K196630 K262148:K262166 K327684:K327702 K393220:K393238 K458756:K458774 K524292:K524310 K589828:K589846 K655364:K655382 K720900:K720918 K786436:K786454 K851972:K851990 K917508:K917526 K983044:K983062 P11:P28 P65540:P65558 P131076:P131094 P196612:P196630 P262148:P262166 P327684:P327702 P393220:P393238 P458756:P458774 P524292:P524310 P589828:P589846 P655364:P655382 P720900:P720918 P786436:P786454 P851972:P851990 P917508:P917526 P983044:P983062 JG11:JG28 JG65540:JG65558 JG131076:JG131094 JG196612:JG196630 JG262148:JG262166 JG327684:JG327702 JG393220:JG393238 JG458756:JG458774 JG524292:JG524310 JG589828:JG589846 JG655364:JG655382 JG720900:JG720918 JG786436:JG786454 JG851972:JG851990 JG917508:JG917526 JG983044:JG983062 JL11:JL28 JL65540:JL65558 JL131076:JL131094 JL196612:JL196630 JL262148:JL262166 JL327684:JL327702 JL393220:JL393238 JL458756:JL458774 JL524292:JL524310 JL589828:JL589846 JL655364:JL655382 JL720900:JL720918 JL786436:JL786454 JL851972:JL851990 JL917508:JL917526 JL983044:JL983062 TC11:TC28 TC65540:TC65558 TC131076:TC131094 TC196612:TC196630 TC262148:TC262166 TC327684:TC327702 TC393220:TC393238 TC458756:TC458774 TC524292:TC524310 TC589828:TC589846 TC655364:TC655382 TC720900:TC720918 TC786436:TC786454 TC851972:TC851990 TC917508:TC917526 TC983044:TC983062 TH11:TH28 TH65540:TH65558 TH131076:TH131094 TH196612:TH196630 TH262148:TH262166 TH327684:TH327702 TH393220:TH393238 TH458756:TH458774 TH524292:TH524310 TH589828:TH589846 TH655364:TH655382 TH720900:TH720918 TH786436:TH786454 TH851972:TH851990 TH917508:TH917526 TH983044:TH983062 ACY11:ACY28 ACY65540:ACY65558 ACY131076:ACY131094 ACY196612:ACY196630 ACY262148:ACY262166 ACY327684:ACY327702 ACY393220:ACY393238 ACY458756:ACY458774 ACY524292:ACY524310 ACY589828:ACY589846 ACY655364:ACY655382 ACY720900:ACY720918 ACY786436:ACY786454 ACY851972:ACY851990 ACY917508:ACY917526 ACY983044:ACY983062 ADD11:ADD28 ADD65540:ADD65558 ADD131076:ADD131094 ADD196612:ADD196630 ADD262148:ADD262166 ADD327684:ADD327702 ADD393220:ADD393238 ADD458756:ADD458774 ADD524292:ADD524310 ADD589828:ADD589846 ADD655364:ADD655382 ADD720900:ADD720918 ADD786436:ADD786454 ADD851972:ADD851990 ADD917508:ADD917526 ADD983044:ADD983062 AMU11:AMU28 AMU65540:AMU65558 AMU131076:AMU131094 AMU196612:AMU196630 AMU262148:AMU262166 AMU327684:AMU327702 AMU393220:AMU393238 AMU458756:AMU458774 AMU524292:AMU524310 AMU589828:AMU589846 AMU655364:AMU655382 AMU720900:AMU720918 AMU786436:AMU786454 AMU851972:AMU851990 AMU917508:AMU917526 AMU983044:AMU983062 AMZ11:AMZ28 AMZ65540:AMZ65558 AMZ131076:AMZ131094 AMZ196612:AMZ196630 AMZ262148:AMZ262166 AMZ327684:AMZ327702 AMZ393220:AMZ393238 AMZ458756:AMZ458774 AMZ524292:AMZ524310 AMZ589828:AMZ589846 AMZ655364:AMZ655382 AMZ720900:AMZ720918 AMZ786436:AMZ786454 AMZ851972:AMZ851990 AMZ917508:AMZ917526 AMZ983044:AMZ983062 AWQ11:AWQ28 AWQ65540:AWQ65558 AWQ131076:AWQ131094 AWQ196612:AWQ196630 AWQ262148:AWQ262166 AWQ327684:AWQ327702 AWQ393220:AWQ393238 AWQ458756:AWQ458774 AWQ524292:AWQ524310 AWQ589828:AWQ589846 AWQ655364:AWQ655382 AWQ720900:AWQ720918 AWQ786436:AWQ786454 AWQ851972:AWQ851990 AWQ917508:AWQ917526 AWQ983044:AWQ983062 AWV11:AWV28 AWV65540:AWV65558 AWV131076:AWV131094 AWV196612:AWV196630 AWV262148:AWV262166 AWV327684:AWV327702 AWV393220:AWV393238 AWV458756:AWV458774 AWV524292:AWV524310 AWV589828:AWV589846 AWV655364:AWV655382 AWV720900:AWV720918 AWV786436:AWV786454 AWV851972:AWV851990 AWV917508:AWV917526 AWV983044:AWV983062 BGM11:BGM28 BGM65540:BGM65558 BGM131076:BGM131094 BGM196612:BGM196630 BGM262148:BGM262166 BGM327684:BGM327702 BGM393220:BGM393238 BGM458756:BGM458774 BGM524292:BGM524310 BGM589828:BGM589846 BGM655364:BGM655382 BGM720900:BGM720918 BGM786436:BGM786454 BGM851972:BGM851990 BGM917508:BGM917526 BGM983044:BGM983062 BGR11:BGR28 BGR65540:BGR65558 BGR131076:BGR131094 BGR196612:BGR196630 BGR262148:BGR262166 BGR327684:BGR327702 BGR393220:BGR393238 BGR458756:BGR458774 BGR524292:BGR524310 BGR589828:BGR589846 BGR655364:BGR655382 BGR720900:BGR720918 BGR786436:BGR786454 BGR851972:BGR851990 BGR917508:BGR917526 BGR983044:BGR983062 BQI11:BQI28 BQI65540:BQI65558 BQI131076:BQI131094 BQI196612:BQI196630 BQI262148:BQI262166 BQI327684:BQI327702 BQI393220:BQI393238 BQI458756:BQI458774 BQI524292:BQI524310 BQI589828:BQI589846 BQI655364:BQI655382 BQI720900:BQI720918 BQI786436:BQI786454 BQI851972:BQI851990 BQI917508:BQI917526 BQI983044:BQI983062 BQN11:BQN28 BQN65540:BQN65558 BQN131076:BQN131094 BQN196612:BQN196630 BQN262148:BQN262166 BQN327684:BQN327702 BQN393220:BQN393238 BQN458756:BQN458774 BQN524292:BQN524310 BQN589828:BQN589846 BQN655364:BQN655382 BQN720900:BQN720918 BQN786436:BQN786454 BQN851972:BQN851990 BQN917508:BQN917526 BQN983044:BQN983062 CAE11:CAE28 CAE65540:CAE65558 CAE131076:CAE131094 CAE196612:CAE196630 CAE262148:CAE262166 CAE327684:CAE327702 CAE393220:CAE393238 CAE458756:CAE458774 CAE524292:CAE524310 CAE589828:CAE589846 CAE655364:CAE655382 CAE720900:CAE720918 CAE786436:CAE786454 CAE851972:CAE851990 CAE917508:CAE917526 CAE983044:CAE983062 CAJ11:CAJ28 CAJ65540:CAJ65558 CAJ131076:CAJ131094 CAJ196612:CAJ196630 CAJ262148:CAJ262166 CAJ327684:CAJ327702 CAJ393220:CAJ393238 CAJ458756:CAJ458774 CAJ524292:CAJ524310 CAJ589828:CAJ589846 CAJ655364:CAJ655382 CAJ720900:CAJ720918 CAJ786436:CAJ786454 CAJ851972:CAJ851990 CAJ917508:CAJ917526 CAJ983044:CAJ983062 CKA11:CKA28 CKA65540:CKA65558 CKA131076:CKA131094 CKA196612:CKA196630 CKA262148:CKA262166 CKA327684:CKA327702 CKA393220:CKA393238 CKA458756:CKA458774 CKA524292:CKA524310 CKA589828:CKA589846 CKA655364:CKA655382 CKA720900:CKA720918 CKA786436:CKA786454 CKA851972:CKA851990 CKA917508:CKA917526 CKA983044:CKA983062 CKF11:CKF28 CKF65540:CKF65558 CKF131076:CKF131094 CKF196612:CKF196630 CKF262148:CKF262166 CKF327684:CKF327702 CKF393220:CKF393238 CKF458756:CKF458774 CKF524292:CKF524310 CKF589828:CKF589846 CKF655364:CKF655382 CKF720900:CKF720918 CKF786436:CKF786454 CKF851972:CKF851990 CKF917508:CKF917526 CKF983044:CKF983062 CTW11:CTW28 CTW65540:CTW65558 CTW131076:CTW131094 CTW196612:CTW196630 CTW262148:CTW262166 CTW327684:CTW327702 CTW393220:CTW393238 CTW458756:CTW458774 CTW524292:CTW524310 CTW589828:CTW589846 CTW655364:CTW655382 CTW720900:CTW720918 CTW786436:CTW786454 CTW851972:CTW851990 CTW917508:CTW917526 CTW983044:CTW983062 CUB11:CUB28 CUB65540:CUB65558 CUB131076:CUB131094 CUB196612:CUB196630 CUB262148:CUB262166 CUB327684:CUB327702 CUB393220:CUB393238 CUB458756:CUB458774 CUB524292:CUB524310 CUB589828:CUB589846 CUB655364:CUB655382 CUB720900:CUB720918 CUB786436:CUB786454 CUB851972:CUB851990 CUB917508:CUB917526 CUB983044:CUB983062 DDS11:DDS28 DDS65540:DDS65558 DDS131076:DDS131094 DDS196612:DDS196630 DDS262148:DDS262166 DDS327684:DDS327702 DDS393220:DDS393238 DDS458756:DDS458774 DDS524292:DDS524310 DDS589828:DDS589846 DDS655364:DDS655382 DDS720900:DDS720918 DDS786436:DDS786454 DDS851972:DDS851990 DDS917508:DDS917526 DDS983044:DDS983062 DDX11:DDX28 DDX65540:DDX65558 DDX131076:DDX131094 DDX196612:DDX196630 DDX262148:DDX262166 DDX327684:DDX327702 DDX393220:DDX393238 DDX458756:DDX458774 DDX524292:DDX524310 DDX589828:DDX589846 DDX655364:DDX655382 DDX720900:DDX720918 DDX786436:DDX786454 DDX851972:DDX851990 DDX917508:DDX917526 DDX983044:DDX983062 DNO11:DNO28 DNO65540:DNO65558 DNO131076:DNO131094 DNO196612:DNO196630 DNO262148:DNO262166 DNO327684:DNO327702 DNO393220:DNO393238 DNO458756:DNO458774 DNO524292:DNO524310 DNO589828:DNO589846 DNO655364:DNO655382 DNO720900:DNO720918 DNO786436:DNO786454 DNO851972:DNO851990 DNO917508:DNO917526 DNO983044:DNO983062 DNT11:DNT28 DNT65540:DNT65558 DNT131076:DNT131094 DNT196612:DNT196630 DNT262148:DNT262166 DNT327684:DNT327702 DNT393220:DNT393238 DNT458756:DNT458774 DNT524292:DNT524310 DNT589828:DNT589846 DNT655364:DNT655382 DNT720900:DNT720918 DNT786436:DNT786454 DNT851972:DNT851990 DNT917508:DNT917526 DNT983044:DNT983062 DXK11:DXK28 DXK65540:DXK65558 DXK131076:DXK131094 DXK196612:DXK196630 DXK262148:DXK262166 DXK327684:DXK327702 DXK393220:DXK393238 DXK458756:DXK458774 DXK524292:DXK524310 DXK589828:DXK589846 DXK655364:DXK655382 DXK720900:DXK720918 DXK786436:DXK786454 DXK851972:DXK851990 DXK917508:DXK917526 DXK983044:DXK983062 DXP11:DXP28 DXP65540:DXP65558 DXP131076:DXP131094 DXP196612:DXP196630 DXP262148:DXP262166 DXP327684:DXP327702 DXP393220:DXP393238 DXP458756:DXP458774 DXP524292:DXP524310 DXP589828:DXP589846 DXP655364:DXP655382 DXP720900:DXP720918 DXP786436:DXP786454 DXP851972:DXP851990 DXP917508:DXP917526 DXP983044:DXP983062 EHG11:EHG28 EHG65540:EHG65558 EHG131076:EHG131094 EHG196612:EHG196630 EHG262148:EHG262166 EHG327684:EHG327702 EHG393220:EHG393238 EHG458756:EHG458774 EHG524292:EHG524310 EHG589828:EHG589846 EHG655364:EHG655382 EHG720900:EHG720918 EHG786436:EHG786454 EHG851972:EHG851990 EHG917508:EHG917526 EHG983044:EHG983062 EHL11:EHL28 EHL65540:EHL65558 EHL131076:EHL131094 EHL196612:EHL196630 EHL262148:EHL262166 EHL327684:EHL327702 EHL393220:EHL393238 EHL458756:EHL458774 EHL524292:EHL524310 EHL589828:EHL589846 EHL655364:EHL655382 EHL720900:EHL720918 EHL786436:EHL786454 EHL851972:EHL851990 EHL917508:EHL917526 EHL983044:EHL983062 ERC11:ERC28 ERC65540:ERC65558 ERC131076:ERC131094 ERC196612:ERC196630 ERC262148:ERC262166 ERC327684:ERC327702 ERC393220:ERC393238 ERC458756:ERC458774 ERC524292:ERC524310 ERC589828:ERC589846 ERC655364:ERC655382 ERC720900:ERC720918 ERC786436:ERC786454 ERC851972:ERC851990 ERC917508:ERC917526 ERC983044:ERC983062 ERH11:ERH28 ERH65540:ERH65558 ERH131076:ERH131094 ERH196612:ERH196630 ERH262148:ERH262166 ERH327684:ERH327702 ERH393220:ERH393238 ERH458756:ERH458774 ERH524292:ERH524310 ERH589828:ERH589846 ERH655364:ERH655382 ERH720900:ERH720918 ERH786436:ERH786454 ERH851972:ERH851990 ERH917508:ERH917526 ERH983044:ERH983062 FAY11:FAY28 FAY65540:FAY65558 FAY131076:FAY131094 FAY196612:FAY196630 FAY262148:FAY262166 FAY327684:FAY327702 FAY393220:FAY393238 FAY458756:FAY458774 FAY524292:FAY524310 FAY589828:FAY589846 FAY655364:FAY655382 FAY720900:FAY720918 FAY786436:FAY786454 FAY851972:FAY851990 FAY917508:FAY917526 FAY983044:FAY983062 FBD11:FBD28 FBD65540:FBD65558 FBD131076:FBD131094 FBD196612:FBD196630 FBD262148:FBD262166 FBD327684:FBD327702 FBD393220:FBD393238 FBD458756:FBD458774 FBD524292:FBD524310 FBD589828:FBD589846 FBD655364:FBD655382 FBD720900:FBD720918 FBD786436:FBD786454 FBD851972:FBD851990 FBD917508:FBD917526 FBD983044:FBD983062 FKU11:FKU28 FKU65540:FKU65558 FKU131076:FKU131094 FKU196612:FKU196630 FKU262148:FKU262166 FKU327684:FKU327702 FKU393220:FKU393238 FKU458756:FKU458774 FKU524292:FKU524310 FKU589828:FKU589846 FKU655364:FKU655382 FKU720900:FKU720918 FKU786436:FKU786454 FKU851972:FKU851990 FKU917508:FKU917526 FKU983044:FKU983062 FKZ11:FKZ28 FKZ65540:FKZ65558 FKZ131076:FKZ131094 FKZ196612:FKZ196630 FKZ262148:FKZ262166 FKZ327684:FKZ327702 FKZ393220:FKZ393238 FKZ458756:FKZ458774 FKZ524292:FKZ524310 FKZ589828:FKZ589846 FKZ655364:FKZ655382 FKZ720900:FKZ720918 FKZ786436:FKZ786454 FKZ851972:FKZ851990 FKZ917508:FKZ917526 FKZ983044:FKZ983062 FUQ11:FUQ28 FUQ65540:FUQ65558 FUQ131076:FUQ131094 FUQ196612:FUQ196630 FUQ262148:FUQ262166 FUQ327684:FUQ327702 FUQ393220:FUQ393238 FUQ458756:FUQ458774 FUQ524292:FUQ524310 FUQ589828:FUQ589846 FUQ655364:FUQ655382 FUQ720900:FUQ720918 FUQ786436:FUQ786454 FUQ851972:FUQ851990 FUQ917508:FUQ917526 FUQ983044:FUQ983062 FUV11:FUV28 FUV65540:FUV65558 FUV131076:FUV131094 FUV196612:FUV196630 FUV262148:FUV262166 FUV327684:FUV327702 FUV393220:FUV393238 FUV458756:FUV458774 FUV524292:FUV524310 FUV589828:FUV589846 FUV655364:FUV655382 FUV720900:FUV720918 FUV786436:FUV786454 FUV851972:FUV851990 FUV917508:FUV917526 FUV983044:FUV983062 GEM11:GEM28 GEM65540:GEM65558 GEM131076:GEM131094 GEM196612:GEM196630 GEM262148:GEM262166 GEM327684:GEM327702 GEM393220:GEM393238 GEM458756:GEM458774 GEM524292:GEM524310 GEM589828:GEM589846 GEM655364:GEM655382 GEM720900:GEM720918 GEM786436:GEM786454 GEM851972:GEM851990 GEM917508:GEM917526 GEM983044:GEM983062 GER11:GER28 GER65540:GER65558 GER131076:GER131094 GER196612:GER196630 GER262148:GER262166 GER327684:GER327702 GER393220:GER393238 GER458756:GER458774 GER524292:GER524310 GER589828:GER589846 GER655364:GER655382 GER720900:GER720918 GER786436:GER786454 GER851972:GER851990 GER917508:GER917526 GER983044:GER983062 GOI11:GOI28 GOI65540:GOI65558 GOI131076:GOI131094 GOI196612:GOI196630 GOI262148:GOI262166 GOI327684:GOI327702 GOI393220:GOI393238 GOI458756:GOI458774 GOI524292:GOI524310 GOI589828:GOI589846 GOI655364:GOI655382 GOI720900:GOI720918 GOI786436:GOI786454 GOI851972:GOI851990 GOI917508:GOI917526 GOI983044:GOI983062 GON11:GON28 GON65540:GON65558 GON131076:GON131094 GON196612:GON196630 GON262148:GON262166 GON327684:GON327702 GON393220:GON393238 GON458756:GON458774 GON524292:GON524310 GON589828:GON589846 GON655364:GON655382 GON720900:GON720918 GON786436:GON786454 GON851972:GON851990 GON917508:GON917526 GON983044:GON983062 GYE11:GYE28 GYE65540:GYE65558 GYE131076:GYE131094 GYE196612:GYE196630 GYE262148:GYE262166 GYE327684:GYE327702 GYE393220:GYE393238 GYE458756:GYE458774 GYE524292:GYE524310 GYE589828:GYE589846 GYE655364:GYE655382 GYE720900:GYE720918 GYE786436:GYE786454 GYE851972:GYE851990 GYE917508:GYE917526 GYE983044:GYE983062 GYJ11:GYJ28 GYJ65540:GYJ65558 GYJ131076:GYJ131094 GYJ196612:GYJ196630 GYJ262148:GYJ262166 GYJ327684:GYJ327702 GYJ393220:GYJ393238 GYJ458756:GYJ458774 GYJ524292:GYJ524310 GYJ589828:GYJ589846 GYJ655364:GYJ655382 GYJ720900:GYJ720918 GYJ786436:GYJ786454 GYJ851972:GYJ851990 GYJ917508:GYJ917526 GYJ983044:GYJ983062 HIA11:HIA28 HIA65540:HIA65558 HIA131076:HIA131094 HIA196612:HIA196630 HIA262148:HIA262166 HIA327684:HIA327702 HIA393220:HIA393238 HIA458756:HIA458774 HIA524292:HIA524310 HIA589828:HIA589846 HIA655364:HIA655382 HIA720900:HIA720918 HIA786436:HIA786454 HIA851972:HIA851990 HIA917508:HIA917526 HIA983044:HIA983062 HIF11:HIF28 HIF65540:HIF65558 HIF131076:HIF131094 HIF196612:HIF196630 HIF262148:HIF262166 HIF327684:HIF327702 HIF393220:HIF393238 HIF458756:HIF458774 HIF524292:HIF524310 HIF589828:HIF589846 HIF655364:HIF655382 HIF720900:HIF720918 HIF786436:HIF786454 HIF851972:HIF851990 HIF917508:HIF917526 HIF983044:HIF983062 HRW11:HRW28 HRW65540:HRW65558 HRW131076:HRW131094 HRW196612:HRW196630 HRW262148:HRW262166 HRW327684:HRW327702 HRW393220:HRW393238 HRW458756:HRW458774 HRW524292:HRW524310 HRW589828:HRW589846 HRW655364:HRW655382 HRW720900:HRW720918 HRW786436:HRW786454 HRW851972:HRW851990 HRW917508:HRW917526 HRW983044:HRW983062 HSB11:HSB28 HSB65540:HSB65558 HSB131076:HSB131094 HSB196612:HSB196630 HSB262148:HSB262166 HSB327684:HSB327702 HSB393220:HSB393238 HSB458756:HSB458774 HSB524292:HSB524310 HSB589828:HSB589846 HSB655364:HSB655382 HSB720900:HSB720918 HSB786436:HSB786454 HSB851972:HSB851990 HSB917508:HSB917526 HSB983044:HSB983062 IBS11:IBS28 IBS65540:IBS65558 IBS131076:IBS131094 IBS196612:IBS196630 IBS262148:IBS262166 IBS327684:IBS327702 IBS393220:IBS393238 IBS458756:IBS458774 IBS524292:IBS524310 IBS589828:IBS589846 IBS655364:IBS655382 IBS720900:IBS720918 IBS786436:IBS786454 IBS851972:IBS851990 IBS917508:IBS917526 IBS983044:IBS983062 IBX11:IBX28 IBX65540:IBX65558 IBX131076:IBX131094 IBX196612:IBX196630 IBX262148:IBX262166 IBX327684:IBX327702 IBX393220:IBX393238 IBX458756:IBX458774 IBX524292:IBX524310 IBX589828:IBX589846 IBX655364:IBX655382 IBX720900:IBX720918 IBX786436:IBX786454 IBX851972:IBX851990 IBX917508:IBX917526 IBX983044:IBX983062 ILO11:ILO28 ILO65540:ILO65558 ILO131076:ILO131094 ILO196612:ILO196630 ILO262148:ILO262166 ILO327684:ILO327702 ILO393220:ILO393238 ILO458756:ILO458774 ILO524292:ILO524310 ILO589828:ILO589846 ILO655364:ILO655382 ILO720900:ILO720918 ILO786436:ILO786454 ILO851972:ILO851990 ILO917508:ILO917526 ILO983044:ILO983062 ILT11:ILT28 ILT65540:ILT65558 ILT131076:ILT131094 ILT196612:ILT196630 ILT262148:ILT262166 ILT327684:ILT327702 ILT393220:ILT393238 ILT458756:ILT458774 ILT524292:ILT524310 ILT589828:ILT589846 ILT655364:ILT655382 ILT720900:ILT720918 ILT786436:ILT786454 ILT851972:ILT851990 ILT917508:ILT917526 ILT983044:ILT983062 IVK11:IVK28 IVK65540:IVK65558 IVK131076:IVK131094 IVK196612:IVK196630 IVK262148:IVK262166 IVK327684:IVK327702 IVK393220:IVK393238 IVK458756:IVK458774 IVK524292:IVK524310 IVK589828:IVK589846 IVK655364:IVK655382 IVK720900:IVK720918 IVK786436:IVK786454 IVK851972:IVK851990 IVK917508:IVK917526 IVK983044:IVK983062 IVP11:IVP28 IVP65540:IVP65558 IVP131076:IVP131094 IVP196612:IVP196630 IVP262148:IVP262166 IVP327684:IVP327702 IVP393220:IVP393238 IVP458756:IVP458774 IVP524292:IVP524310 IVP589828:IVP589846 IVP655364:IVP655382 IVP720900:IVP720918 IVP786436:IVP786454 IVP851972:IVP851990 IVP917508:IVP917526 IVP983044:IVP983062 JFG11:JFG28 JFG65540:JFG65558 JFG131076:JFG131094 JFG196612:JFG196630 JFG262148:JFG262166 JFG327684:JFG327702 JFG393220:JFG393238 JFG458756:JFG458774 JFG524292:JFG524310 JFG589828:JFG589846 JFG655364:JFG655382 JFG720900:JFG720918 JFG786436:JFG786454 JFG851972:JFG851990 JFG917508:JFG917526 JFG983044:JFG983062 JFL11:JFL28 JFL65540:JFL65558 JFL131076:JFL131094 JFL196612:JFL196630 JFL262148:JFL262166 JFL327684:JFL327702 JFL393220:JFL393238 JFL458756:JFL458774 JFL524292:JFL524310 JFL589828:JFL589846 JFL655364:JFL655382 JFL720900:JFL720918 JFL786436:JFL786454 JFL851972:JFL851990 JFL917508:JFL917526 JFL983044:JFL983062 JPC11:JPC28 JPC65540:JPC65558 JPC131076:JPC131094 JPC196612:JPC196630 JPC262148:JPC262166 JPC327684:JPC327702 JPC393220:JPC393238 JPC458756:JPC458774 JPC524292:JPC524310 JPC589828:JPC589846 JPC655364:JPC655382 JPC720900:JPC720918 JPC786436:JPC786454 JPC851972:JPC851990 JPC917508:JPC917526 JPC983044:JPC983062 JPH11:JPH28 JPH65540:JPH65558 JPH131076:JPH131094 JPH196612:JPH196630 JPH262148:JPH262166 JPH327684:JPH327702 JPH393220:JPH393238 JPH458756:JPH458774 JPH524292:JPH524310 JPH589828:JPH589846 JPH655364:JPH655382 JPH720900:JPH720918 JPH786436:JPH786454 JPH851972:JPH851990 JPH917508:JPH917526 JPH983044:JPH983062 JYY11:JYY28 JYY65540:JYY65558 JYY131076:JYY131094 JYY196612:JYY196630 JYY262148:JYY262166 JYY327684:JYY327702 JYY393220:JYY393238 JYY458756:JYY458774 JYY524292:JYY524310 JYY589828:JYY589846 JYY655364:JYY655382 JYY720900:JYY720918 JYY786436:JYY786454 JYY851972:JYY851990 JYY917508:JYY917526 JYY983044:JYY983062 JZD11:JZD28 JZD65540:JZD65558 JZD131076:JZD131094 JZD196612:JZD196630 JZD262148:JZD262166 JZD327684:JZD327702 JZD393220:JZD393238 JZD458756:JZD458774 JZD524292:JZD524310 JZD589828:JZD589846 JZD655364:JZD655382 JZD720900:JZD720918 JZD786436:JZD786454 JZD851972:JZD851990 JZD917508:JZD917526 JZD983044:JZD983062 KIU11:KIU28 KIU65540:KIU65558 KIU131076:KIU131094 KIU196612:KIU196630 KIU262148:KIU262166 KIU327684:KIU327702 KIU393220:KIU393238 KIU458756:KIU458774 KIU524292:KIU524310 KIU589828:KIU589846 KIU655364:KIU655382 KIU720900:KIU720918 KIU786436:KIU786454 KIU851972:KIU851990 KIU917508:KIU917526 KIU983044:KIU983062 KIZ11:KIZ28 KIZ65540:KIZ65558 KIZ131076:KIZ131094 KIZ196612:KIZ196630 KIZ262148:KIZ262166 KIZ327684:KIZ327702 KIZ393220:KIZ393238 KIZ458756:KIZ458774 KIZ524292:KIZ524310 KIZ589828:KIZ589846 KIZ655364:KIZ655382 KIZ720900:KIZ720918 KIZ786436:KIZ786454 KIZ851972:KIZ851990 KIZ917508:KIZ917526 KIZ983044:KIZ983062 KSQ11:KSQ28 KSQ65540:KSQ65558 KSQ131076:KSQ131094 KSQ196612:KSQ196630 KSQ262148:KSQ262166 KSQ327684:KSQ327702 KSQ393220:KSQ393238 KSQ458756:KSQ458774 KSQ524292:KSQ524310 KSQ589828:KSQ589846 KSQ655364:KSQ655382 KSQ720900:KSQ720918 KSQ786436:KSQ786454 KSQ851972:KSQ851990 KSQ917508:KSQ917526 KSQ983044:KSQ983062 KSV11:KSV28 KSV65540:KSV65558 KSV131076:KSV131094 KSV196612:KSV196630 KSV262148:KSV262166 KSV327684:KSV327702 KSV393220:KSV393238 KSV458756:KSV458774 KSV524292:KSV524310 KSV589828:KSV589846 KSV655364:KSV655382 KSV720900:KSV720918 KSV786436:KSV786454 KSV851972:KSV851990 KSV917508:KSV917526 KSV983044:KSV983062 LCM11:LCM28 LCM65540:LCM65558 LCM131076:LCM131094 LCM196612:LCM196630 LCM262148:LCM262166 LCM327684:LCM327702 LCM393220:LCM393238 LCM458756:LCM458774 LCM524292:LCM524310 LCM589828:LCM589846 LCM655364:LCM655382 LCM720900:LCM720918 LCM786436:LCM786454 LCM851972:LCM851990 LCM917508:LCM917526 LCM983044:LCM983062 LCR11:LCR28 LCR65540:LCR65558 LCR131076:LCR131094 LCR196612:LCR196630 LCR262148:LCR262166 LCR327684:LCR327702 LCR393220:LCR393238 LCR458756:LCR458774 LCR524292:LCR524310 LCR589828:LCR589846 LCR655364:LCR655382 LCR720900:LCR720918 LCR786436:LCR786454 LCR851972:LCR851990 LCR917508:LCR917526 LCR983044:LCR983062 LMI11:LMI28 LMI65540:LMI65558 LMI131076:LMI131094 LMI196612:LMI196630 LMI262148:LMI262166 LMI327684:LMI327702 LMI393220:LMI393238 LMI458756:LMI458774 LMI524292:LMI524310 LMI589828:LMI589846 LMI655364:LMI655382 LMI720900:LMI720918 LMI786436:LMI786454 LMI851972:LMI851990 LMI917508:LMI917526 LMI983044:LMI983062 LMN11:LMN28 LMN65540:LMN65558 LMN131076:LMN131094 LMN196612:LMN196630 LMN262148:LMN262166 LMN327684:LMN327702 LMN393220:LMN393238 LMN458756:LMN458774 LMN524292:LMN524310 LMN589828:LMN589846 LMN655364:LMN655382 LMN720900:LMN720918 LMN786436:LMN786454 LMN851972:LMN851990 LMN917508:LMN917526 LMN983044:LMN983062 LWE11:LWE28 LWE65540:LWE65558 LWE131076:LWE131094 LWE196612:LWE196630 LWE262148:LWE262166 LWE327684:LWE327702 LWE393220:LWE393238 LWE458756:LWE458774 LWE524292:LWE524310 LWE589828:LWE589846 LWE655364:LWE655382 LWE720900:LWE720918 LWE786436:LWE786454 LWE851972:LWE851990 LWE917508:LWE917526 LWE983044:LWE983062 LWJ11:LWJ28 LWJ65540:LWJ65558 LWJ131076:LWJ131094 LWJ196612:LWJ196630 LWJ262148:LWJ262166 LWJ327684:LWJ327702 LWJ393220:LWJ393238 LWJ458756:LWJ458774 LWJ524292:LWJ524310 LWJ589828:LWJ589846 LWJ655364:LWJ655382 LWJ720900:LWJ720918 LWJ786436:LWJ786454 LWJ851972:LWJ851990 LWJ917508:LWJ917526 LWJ983044:LWJ983062 MGA11:MGA28 MGA65540:MGA65558 MGA131076:MGA131094 MGA196612:MGA196630 MGA262148:MGA262166 MGA327684:MGA327702 MGA393220:MGA393238 MGA458756:MGA458774 MGA524292:MGA524310 MGA589828:MGA589846 MGA655364:MGA655382 MGA720900:MGA720918 MGA786436:MGA786454 MGA851972:MGA851990 MGA917508:MGA917526 MGA983044:MGA983062 MGF11:MGF28 MGF65540:MGF65558 MGF131076:MGF131094 MGF196612:MGF196630 MGF262148:MGF262166 MGF327684:MGF327702 MGF393220:MGF393238 MGF458756:MGF458774 MGF524292:MGF524310 MGF589828:MGF589846 MGF655364:MGF655382 MGF720900:MGF720918 MGF786436:MGF786454 MGF851972:MGF851990 MGF917508:MGF917526 MGF983044:MGF983062 MPW11:MPW28 MPW65540:MPW65558 MPW131076:MPW131094 MPW196612:MPW196630 MPW262148:MPW262166 MPW327684:MPW327702 MPW393220:MPW393238 MPW458756:MPW458774 MPW524292:MPW524310 MPW589828:MPW589846 MPW655364:MPW655382 MPW720900:MPW720918 MPW786436:MPW786454 MPW851972:MPW851990 MPW917508:MPW917526 MPW983044:MPW983062 MQB11:MQB28 MQB65540:MQB65558 MQB131076:MQB131094 MQB196612:MQB196630 MQB262148:MQB262166 MQB327684:MQB327702 MQB393220:MQB393238 MQB458756:MQB458774 MQB524292:MQB524310 MQB589828:MQB589846 MQB655364:MQB655382 MQB720900:MQB720918 MQB786436:MQB786454 MQB851972:MQB851990 MQB917508:MQB917526 MQB983044:MQB983062 MZS11:MZS28 MZS65540:MZS65558 MZS131076:MZS131094 MZS196612:MZS196630 MZS262148:MZS262166 MZS327684:MZS327702 MZS393220:MZS393238 MZS458756:MZS458774 MZS524292:MZS524310 MZS589828:MZS589846 MZS655364:MZS655382 MZS720900:MZS720918 MZS786436:MZS786454 MZS851972:MZS851990 MZS917508:MZS917526 MZS983044:MZS983062 MZX11:MZX28 MZX65540:MZX65558 MZX131076:MZX131094 MZX196612:MZX196630 MZX262148:MZX262166 MZX327684:MZX327702 MZX393220:MZX393238 MZX458756:MZX458774 MZX524292:MZX524310 MZX589828:MZX589846 MZX655364:MZX655382 MZX720900:MZX720918 MZX786436:MZX786454 MZX851972:MZX851990 MZX917508:MZX917526 MZX983044:MZX983062 NJO11:NJO28 NJO65540:NJO65558 NJO131076:NJO131094 NJO196612:NJO196630 NJO262148:NJO262166 NJO327684:NJO327702 NJO393220:NJO393238 NJO458756:NJO458774 NJO524292:NJO524310 NJO589828:NJO589846 NJO655364:NJO655382 NJO720900:NJO720918 NJO786436:NJO786454 NJO851972:NJO851990 NJO917508:NJO917526 NJO983044:NJO983062 NJT11:NJT28 NJT65540:NJT65558 NJT131076:NJT131094 NJT196612:NJT196630 NJT262148:NJT262166 NJT327684:NJT327702 NJT393220:NJT393238 NJT458756:NJT458774 NJT524292:NJT524310 NJT589828:NJT589846 NJT655364:NJT655382 NJT720900:NJT720918 NJT786436:NJT786454 NJT851972:NJT851990 NJT917508:NJT917526 NJT983044:NJT983062 NTK11:NTK28 NTK65540:NTK65558 NTK131076:NTK131094 NTK196612:NTK196630 NTK262148:NTK262166 NTK327684:NTK327702 NTK393220:NTK393238 NTK458756:NTK458774 NTK524292:NTK524310 NTK589828:NTK589846 NTK655364:NTK655382 NTK720900:NTK720918 NTK786436:NTK786454 NTK851972:NTK851990 NTK917508:NTK917526 NTK983044:NTK983062 NTP11:NTP28 NTP65540:NTP65558 NTP131076:NTP131094 NTP196612:NTP196630 NTP262148:NTP262166 NTP327684:NTP327702 NTP393220:NTP393238 NTP458756:NTP458774 NTP524292:NTP524310 NTP589828:NTP589846 NTP655364:NTP655382 NTP720900:NTP720918 NTP786436:NTP786454 NTP851972:NTP851990 NTP917508:NTP917526 NTP983044:NTP983062 ODG11:ODG28 ODG65540:ODG65558 ODG131076:ODG131094 ODG196612:ODG196630 ODG262148:ODG262166 ODG327684:ODG327702 ODG393220:ODG393238 ODG458756:ODG458774 ODG524292:ODG524310 ODG589828:ODG589846 ODG655364:ODG655382 ODG720900:ODG720918 ODG786436:ODG786454 ODG851972:ODG851990 ODG917508:ODG917526 ODG983044:ODG983062 ODL11:ODL28 ODL65540:ODL65558 ODL131076:ODL131094 ODL196612:ODL196630 ODL262148:ODL262166 ODL327684:ODL327702 ODL393220:ODL393238 ODL458756:ODL458774 ODL524292:ODL524310 ODL589828:ODL589846 ODL655364:ODL655382 ODL720900:ODL720918 ODL786436:ODL786454 ODL851972:ODL851990 ODL917508:ODL917526 ODL983044:ODL983062 ONC11:ONC28 ONC65540:ONC65558 ONC131076:ONC131094 ONC196612:ONC196630 ONC262148:ONC262166 ONC327684:ONC327702 ONC393220:ONC393238 ONC458756:ONC458774 ONC524292:ONC524310 ONC589828:ONC589846 ONC655364:ONC655382 ONC720900:ONC720918 ONC786436:ONC786454 ONC851972:ONC851990 ONC917508:ONC917526 ONC983044:ONC983062 ONH11:ONH28 ONH65540:ONH65558 ONH131076:ONH131094 ONH196612:ONH196630 ONH262148:ONH262166 ONH327684:ONH327702 ONH393220:ONH393238 ONH458756:ONH458774 ONH524292:ONH524310 ONH589828:ONH589846 ONH655364:ONH655382 ONH720900:ONH720918 ONH786436:ONH786454 ONH851972:ONH851990 ONH917508:ONH917526 ONH983044:ONH983062 OWY11:OWY28 OWY65540:OWY65558 OWY131076:OWY131094 OWY196612:OWY196630 OWY262148:OWY262166 OWY327684:OWY327702 OWY393220:OWY393238 OWY458756:OWY458774 OWY524292:OWY524310 OWY589828:OWY589846 OWY655364:OWY655382 OWY720900:OWY720918 OWY786436:OWY786454 OWY851972:OWY851990 OWY917508:OWY917526 OWY983044:OWY983062 OXD11:OXD28 OXD65540:OXD65558 OXD131076:OXD131094 OXD196612:OXD196630 OXD262148:OXD262166 OXD327684:OXD327702 OXD393220:OXD393238 OXD458756:OXD458774 OXD524292:OXD524310 OXD589828:OXD589846 OXD655364:OXD655382 OXD720900:OXD720918 OXD786436:OXD786454 OXD851972:OXD851990 OXD917508:OXD917526 OXD983044:OXD983062 PGU11:PGU28 PGU65540:PGU65558 PGU131076:PGU131094 PGU196612:PGU196630 PGU262148:PGU262166 PGU327684:PGU327702 PGU393220:PGU393238 PGU458756:PGU458774 PGU524292:PGU524310 PGU589828:PGU589846 PGU655364:PGU655382 PGU720900:PGU720918 PGU786436:PGU786454 PGU851972:PGU851990 PGU917508:PGU917526 PGU983044:PGU983062 PGZ11:PGZ28 PGZ65540:PGZ65558 PGZ131076:PGZ131094 PGZ196612:PGZ196630 PGZ262148:PGZ262166 PGZ327684:PGZ327702 PGZ393220:PGZ393238 PGZ458756:PGZ458774 PGZ524292:PGZ524310 PGZ589828:PGZ589846 PGZ655364:PGZ655382 PGZ720900:PGZ720918 PGZ786436:PGZ786454 PGZ851972:PGZ851990 PGZ917508:PGZ917526 PGZ983044:PGZ983062 PQQ11:PQQ28 PQQ65540:PQQ65558 PQQ131076:PQQ131094 PQQ196612:PQQ196630 PQQ262148:PQQ262166 PQQ327684:PQQ327702 PQQ393220:PQQ393238 PQQ458756:PQQ458774 PQQ524292:PQQ524310 PQQ589828:PQQ589846 PQQ655364:PQQ655382 PQQ720900:PQQ720918 PQQ786436:PQQ786454 PQQ851972:PQQ851990 PQQ917508:PQQ917526 PQQ983044:PQQ983062 PQV11:PQV28 PQV65540:PQV65558 PQV131076:PQV131094 PQV196612:PQV196630 PQV262148:PQV262166 PQV327684:PQV327702 PQV393220:PQV393238 PQV458756:PQV458774 PQV524292:PQV524310 PQV589828:PQV589846 PQV655364:PQV655382 PQV720900:PQV720918 PQV786436:PQV786454 PQV851972:PQV851990 PQV917508:PQV917526 PQV983044:PQV983062 QAM11:QAM28 QAM65540:QAM65558 QAM131076:QAM131094 QAM196612:QAM196630 QAM262148:QAM262166 QAM327684:QAM327702 QAM393220:QAM393238 QAM458756:QAM458774 QAM524292:QAM524310 QAM589828:QAM589846 QAM655364:QAM655382 QAM720900:QAM720918 QAM786436:QAM786454 QAM851972:QAM851990 QAM917508:QAM917526 QAM983044:QAM983062 QAR11:QAR28 QAR65540:QAR65558 QAR131076:QAR131094 QAR196612:QAR196630 QAR262148:QAR262166 QAR327684:QAR327702 QAR393220:QAR393238 QAR458756:QAR458774 QAR524292:QAR524310 QAR589828:QAR589846 QAR655364:QAR655382 QAR720900:QAR720918 QAR786436:QAR786454 QAR851972:QAR851990 QAR917508:QAR917526 QAR983044:QAR983062 QKI11:QKI28 QKI65540:QKI65558 QKI131076:QKI131094 QKI196612:QKI196630 QKI262148:QKI262166 QKI327684:QKI327702 QKI393220:QKI393238 QKI458756:QKI458774 QKI524292:QKI524310 QKI589828:QKI589846 QKI655364:QKI655382 QKI720900:QKI720918 QKI786436:QKI786454 QKI851972:QKI851990 QKI917508:QKI917526 QKI983044:QKI983062 QKN11:QKN28 QKN65540:QKN65558 QKN131076:QKN131094 QKN196612:QKN196630 QKN262148:QKN262166 QKN327684:QKN327702 QKN393220:QKN393238 QKN458756:QKN458774 QKN524292:QKN524310 QKN589828:QKN589846 QKN655364:QKN655382 QKN720900:QKN720918 QKN786436:QKN786454 QKN851972:QKN851990 QKN917508:QKN917526 QKN983044:QKN983062 QUE11:QUE28 QUE65540:QUE65558 QUE131076:QUE131094 QUE196612:QUE196630 QUE262148:QUE262166 QUE327684:QUE327702 QUE393220:QUE393238 QUE458756:QUE458774 QUE524292:QUE524310 QUE589828:QUE589846 QUE655364:QUE655382 QUE720900:QUE720918 QUE786436:QUE786454 QUE851972:QUE851990 QUE917508:QUE917526 QUE983044:QUE983062 QUJ11:QUJ28 QUJ65540:QUJ65558 QUJ131076:QUJ131094 QUJ196612:QUJ196630 QUJ262148:QUJ262166 QUJ327684:QUJ327702 QUJ393220:QUJ393238 QUJ458756:QUJ458774 QUJ524292:QUJ524310 QUJ589828:QUJ589846 QUJ655364:QUJ655382 QUJ720900:QUJ720918 QUJ786436:QUJ786454 QUJ851972:QUJ851990 QUJ917508:QUJ917526 QUJ983044:QUJ983062 REA11:REA28 REA65540:REA65558 REA131076:REA131094 REA196612:REA196630 REA262148:REA262166 REA327684:REA327702 REA393220:REA393238 REA458756:REA458774 REA524292:REA524310 REA589828:REA589846 REA655364:REA655382 REA720900:REA720918 REA786436:REA786454 REA851972:REA851990 REA917508:REA917526 REA983044:REA983062 REF11:REF28 REF65540:REF65558 REF131076:REF131094 REF196612:REF196630 REF262148:REF262166 REF327684:REF327702 REF393220:REF393238 REF458756:REF458774 REF524292:REF524310 REF589828:REF589846 REF655364:REF655382 REF720900:REF720918 REF786436:REF786454 REF851972:REF851990 REF917508:REF917526 REF983044:REF983062 RNW11:RNW28 RNW65540:RNW65558 RNW131076:RNW131094 RNW196612:RNW196630 RNW262148:RNW262166 RNW327684:RNW327702 RNW393220:RNW393238 RNW458756:RNW458774 RNW524292:RNW524310 RNW589828:RNW589846 RNW655364:RNW655382 RNW720900:RNW720918 RNW786436:RNW786454 RNW851972:RNW851990 RNW917508:RNW917526 RNW983044:RNW983062 ROB11:ROB28 ROB65540:ROB65558 ROB131076:ROB131094 ROB196612:ROB196630 ROB262148:ROB262166 ROB327684:ROB327702 ROB393220:ROB393238 ROB458756:ROB458774 ROB524292:ROB524310 ROB589828:ROB589846 ROB655364:ROB655382 ROB720900:ROB720918 ROB786436:ROB786454 ROB851972:ROB851990 ROB917508:ROB917526 ROB983044:ROB983062 RXS11:RXS28 RXS65540:RXS65558 RXS131076:RXS131094 RXS196612:RXS196630 RXS262148:RXS262166 RXS327684:RXS327702 RXS393220:RXS393238 RXS458756:RXS458774 RXS524292:RXS524310 RXS589828:RXS589846 RXS655364:RXS655382 RXS720900:RXS720918 RXS786436:RXS786454 RXS851972:RXS851990 RXS917508:RXS917526 RXS983044:RXS983062 RXX11:RXX28 RXX65540:RXX65558 RXX131076:RXX131094 RXX196612:RXX196630 RXX262148:RXX262166 RXX327684:RXX327702 RXX393220:RXX393238 RXX458756:RXX458774 RXX524292:RXX524310 RXX589828:RXX589846 RXX655364:RXX655382 RXX720900:RXX720918 RXX786436:RXX786454 RXX851972:RXX851990 RXX917508:RXX917526 RXX983044:RXX983062 SHO11:SHO28 SHO65540:SHO65558 SHO131076:SHO131094 SHO196612:SHO196630 SHO262148:SHO262166 SHO327684:SHO327702 SHO393220:SHO393238 SHO458756:SHO458774 SHO524292:SHO524310 SHO589828:SHO589846 SHO655364:SHO655382 SHO720900:SHO720918 SHO786436:SHO786454 SHO851972:SHO851990 SHO917508:SHO917526 SHO983044:SHO983062 SHT11:SHT28 SHT65540:SHT65558 SHT131076:SHT131094 SHT196612:SHT196630 SHT262148:SHT262166 SHT327684:SHT327702 SHT393220:SHT393238 SHT458756:SHT458774 SHT524292:SHT524310 SHT589828:SHT589846 SHT655364:SHT655382 SHT720900:SHT720918 SHT786436:SHT786454 SHT851972:SHT851990 SHT917508:SHT917526 SHT983044:SHT983062 SRK11:SRK28 SRK65540:SRK65558 SRK131076:SRK131094 SRK196612:SRK196630 SRK262148:SRK262166 SRK327684:SRK327702 SRK393220:SRK393238 SRK458756:SRK458774 SRK524292:SRK524310 SRK589828:SRK589846 SRK655364:SRK655382 SRK720900:SRK720918 SRK786436:SRK786454 SRK851972:SRK851990 SRK917508:SRK917526 SRK983044:SRK983062 SRP11:SRP28 SRP65540:SRP65558 SRP131076:SRP131094 SRP196612:SRP196630 SRP262148:SRP262166 SRP327684:SRP327702 SRP393220:SRP393238 SRP458756:SRP458774 SRP524292:SRP524310 SRP589828:SRP589846 SRP655364:SRP655382 SRP720900:SRP720918 SRP786436:SRP786454 SRP851972:SRP851990 SRP917508:SRP917526 SRP983044:SRP983062 TBG11:TBG28 TBG65540:TBG65558 TBG131076:TBG131094 TBG196612:TBG196630 TBG262148:TBG262166 TBG327684:TBG327702 TBG393220:TBG393238 TBG458756:TBG458774 TBG524292:TBG524310 TBG589828:TBG589846 TBG655364:TBG655382 TBG720900:TBG720918 TBG786436:TBG786454 TBG851972:TBG851990 TBG917508:TBG917526 TBG983044:TBG983062 TBL11:TBL28 TBL65540:TBL65558 TBL131076:TBL131094 TBL196612:TBL196630 TBL262148:TBL262166 TBL327684:TBL327702 TBL393220:TBL393238 TBL458756:TBL458774 TBL524292:TBL524310 TBL589828:TBL589846 TBL655364:TBL655382 TBL720900:TBL720918 TBL786436:TBL786454 TBL851972:TBL851990 TBL917508:TBL917526 TBL983044:TBL983062 TLC11:TLC28 TLC65540:TLC65558 TLC131076:TLC131094 TLC196612:TLC196630 TLC262148:TLC262166 TLC327684:TLC327702 TLC393220:TLC393238 TLC458756:TLC458774 TLC524292:TLC524310 TLC589828:TLC589846 TLC655364:TLC655382 TLC720900:TLC720918 TLC786436:TLC786454 TLC851972:TLC851990 TLC917508:TLC917526 TLC983044:TLC983062 TLH11:TLH28 TLH65540:TLH65558 TLH131076:TLH131094 TLH196612:TLH196630 TLH262148:TLH262166 TLH327684:TLH327702 TLH393220:TLH393238 TLH458756:TLH458774 TLH524292:TLH524310 TLH589828:TLH589846 TLH655364:TLH655382 TLH720900:TLH720918 TLH786436:TLH786454 TLH851972:TLH851990 TLH917508:TLH917526 TLH983044:TLH983062 TUY11:TUY28 TUY65540:TUY65558 TUY131076:TUY131094 TUY196612:TUY196630 TUY262148:TUY262166 TUY327684:TUY327702 TUY393220:TUY393238 TUY458756:TUY458774 TUY524292:TUY524310 TUY589828:TUY589846 TUY655364:TUY655382 TUY720900:TUY720918 TUY786436:TUY786454 TUY851972:TUY851990 TUY917508:TUY917526 TUY983044:TUY983062 TVD11:TVD28 TVD65540:TVD65558 TVD131076:TVD131094 TVD196612:TVD196630 TVD262148:TVD262166 TVD327684:TVD327702 TVD393220:TVD393238 TVD458756:TVD458774 TVD524292:TVD524310 TVD589828:TVD589846 TVD655364:TVD655382 TVD720900:TVD720918 TVD786436:TVD786454 TVD851972:TVD851990 TVD917508:TVD917526 TVD983044:TVD983062 UEU11:UEU28 UEU65540:UEU65558 UEU131076:UEU131094 UEU196612:UEU196630 UEU262148:UEU262166 UEU327684:UEU327702 UEU393220:UEU393238 UEU458756:UEU458774 UEU524292:UEU524310 UEU589828:UEU589846 UEU655364:UEU655382 UEU720900:UEU720918 UEU786436:UEU786454 UEU851972:UEU851990 UEU917508:UEU917526 UEU983044:UEU983062 UEZ11:UEZ28 UEZ65540:UEZ65558 UEZ131076:UEZ131094 UEZ196612:UEZ196630 UEZ262148:UEZ262166 UEZ327684:UEZ327702 UEZ393220:UEZ393238 UEZ458756:UEZ458774 UEZ524292:UEZ524310 UEZ589828:UEZ589846 UEZ655364:UEZ655382 UEZ720900:UEZ720918 UEZ786436:UEZ786454 UEZ851972:UEZ851990 UEZ917508:UEZ917526 UEZ983044:UEZ983062 UOQ11:UOQ28 UOQ65540:UOQ65558 UOQ131076:UOQ131094 UOQ196612:UOQ196630 UOQ262148:UOQ262166 UOQ327684:UOQ327702 UOQ393220:UOQ393238 UOQ458756:UOQ458774 UOQ524292:UOQ524310 UOQ589828:UOQ589846 UOQ655364:UOQ655382 UOQ720900:UOQ720918 UOQ786436:UOQ786454 UOQ851972:UOQ851990 UOQ917508:UOQ917526 UOQ983044:UOQ983062 UOV11:UOV28 UOV65540:UOV65558 UOV131076:UOV131094 UOV196612:UOV196630 UOV262148:UOV262166 UOV327684:UOV327702 UOV393220:UOV393238 UOV458756:UOV458774 UOV524292:UOV524310 UOV589828:UOV589846 UOV655364:UOV655382 UOV720900:UOV720918 UOV786436:UOV786454 UOV851972:UOV851990 UOV917508:UOV917526 UOV983044:UOV983062 UYM11:UYM28 UYM65540:UYM65558 UYM131076:UYM131094 UYM196612:UYM196630 UYM262148:UYM262166 UYM327684:UYM327702 UYM393220:UYM393238 UYM458756:UYM458774 UYM524292:UYM524310 UYM589828:UYM589846 UYM655364:UYM655382 UYM720900:UYM720918 UYM786436:UYM786454 UYM851972:UYM851990 UYM917508:UYM917526 UYM983044:UYM983062 UYR11:UYR28 UYR65540:UYR65558 UYR131076:UYR131094 UYR196612:UYR196630 UYR262148:UYR262166 UYR327684:UYR327702 UYR393220:UYR393238 UYR458756:UYR458774 UYR524292:UYR524310 UYR589828:UYR589846 UYR655364:UYR655382 UYR720900:UYR720918 UYR786436:UYR786454 UYR851972:UYR851990 UYR917508:UYR917526 UYR983044:UYR983062 VII11:VII28 VII65540:VII65558 VII131076:VII131094 VII196612:VII196630 VII262148:VII262166 VII327684:VII327702 VII393220:VII393238 VII458756:VII458774 VII524292:VII524310 VII589828:VII589846 VII655364:VII655382 VII720900:VII720918 VII786436:VII786454 VII851972:VII851990 VII917508:VII917526 VII983044:VII983062 VIN11:VIN28 VIN65540:VIN65558 VIN131076:VIN131094 VIN196612:VIN196630 VIN262148:VIN262166 VIN327684:VIN327702 VIN393220:VIN393238 VIN458756:VIN458774 VIN524292:VIN524310 VIN589828:VIN589846 VIN655364:VIN655382 VIN720900:VIN720918 VIN786436:VIN786454 VIN851972:VIN851990 VIN917508:VIN917526 VIN983044:VIN983062 VSE11:VSE28 VSE65540:VSE65558 VSE131076:VSE131094 VSE196612:VSE196630 VSE262148:VSE262166 VSE327684:VSE327702 VSE393220:VSE393238 VSE458756:VSE458774 VSE524292:VSE524310 VSE589828:VSE589846 VSE655364:VSE655382 VSE720900:VSE720918 VSE786436:VSE786454 VSE851972:VSE851990 VSE917508:VSE917526 VSE983044:VSE983062 VSJ11:VSJ28 VSJ65540:VSJ65558 VSJ131076:VSJ131094 VSJ196612:VSJ196630 VSJ262148:VSJ262166 VSJ327684:VSJ327702 VSJ393220:VSJ393238 VSJ458756:VSJ458774 VSJ524292:VSJ524310 VSJ589828:VSJ589846 VSJ655364:VSJ655382 VSJ720900:VSJ720918 VSJ786436:VSJ786454 VSJ851972:VSJ851990 VSJ917508:VSJ917526 VSJ983044:VSJ983062 WCA11:WCA28 WCA65540:WCA65558 WCA131076:WCA131094 WCA196612:WCA196630 WCA262148:WCA262166 WCA327684:WCA327702 WCA393220:WCA393238 WCA458756:WCA458774 WCA524292:WCA524310 WCA589828:WCA589846 WCA655364:WCA655382 WCA720900:WCA720918 WCA786436:WCA786454 WCA851972:WCA851990 WCA917508:WCA917526 WCA983044:WCA983062 WCF11:WCF28 WCF65540:WCF65558 WCF131076:WCF131094 WCF196612:WCF196630 WCF262148:WCF262166 WCF327684:WCF327702 WCF393220:WCF393238 WCF458756:WCF458774 WCF524292:WCF524310 WCF589828:WCF589846 WCF655364:WCF655382 WCF720900:WCF720918 WCF786436:WCF786454 WCF851972:WCF851990 WCF917508:WCF917526 WCF983044:WCF983062 WLW11:WLW28 WLW65540:WLW65558 WLW131076:WLW131094 WLW196612:WLW196630 WLW262148:WLW262166 WLW327684:WLW327702 WLW393220:WLW393238 WLW458756:WLW458774 WLW524292:WLW524310 WLW589828:WLW589846 WLW655364:WLW655382 WLW720900:WLW720918 WLW786436:WLW786454 WLW851972:WLW851990 WLW917508:WLW917526 WLW983044:WLW983062 WMB11:WMB28 WMB65540:WMB65558 WMB131076:WMB131094 WMB196612:WMB196630 WMB262148:WMB262166 WMB327684:WMB327702 WMB393220:WMB393238 WMB458756:WMB458774 WMB524292:WMB524310 WMB589828:WMB589846 WMB655364:WMB655382 WMB720900:WMB720918 WMB786436:WMB786454 WMB851972:WMB851990 WMB917508:WMB917526 WMB983044:WMB983062 WVS11:WVS28 WVS65540:WVS65558 WVS131076:WVS131094 WVS196612:WVS196630 WVS262148:WVS262166 WVS327684:WVS327702 WVS393220:WVS393238 WVS458756:WVS458774 WVS524292:WVS524310 WVS589828:WVS589846 WVS655364:WVS655382 WVS720900:WVS720918 WVS786436:WVS786454 WVS851972:WVS851990 WVS917508:WVS917526 WVS983044:WVS983062 WVX11:WVX28 WVX65540:WVX65558 WVX131076:WVX131094 WVX196612:WVX196630 WVX262148:WVX262166 WVX327684:WVX327702 WVX393220:WVX393238 WVX458756:WVX458774 WVX524292:WVX524310 WVX589828:WVX589846 WVX655364:WVX655382 WVX720900:WVX720918 WVX786436:WVX786454 WVX851972:WVX851990 WVX917508:WVX917526 WVX983044:WVX983062">
      <formula1>"通过,失败,阻塞,无效,未执行"</formula1>
    </dataValidation>
    <dataValidation allowBlank="1" showInputMessage="1" showErrorMessage="1" promptTitle="Revision" sqref="M5:M9 M65534:M65538 M131070:M131074 M196606:M196610 M262142:M262146 M327678:M327682 M393214:M393218 M458750:M458754 M524286:M524290 M589822:M589826 M655358:M655362 M720894:M720898 M786430:M786434 M851966:M851970 M917502:M917506 M983038:M983042 R5:R9 R65534:R65538 R131070:R131074 R196606:R196610 R262142:R262146 R327678:R327682 R393214:R393218 R458750:R458754 R524286:R524290 R589822:R589826 R655358:R655362 R720894:R720898 R786430:R786434 R851966:R851970 R917502:R917506 R983038:R983042 JI5:JI9 JI65534:JI65538 JI131070:JI131074 JI196606:JI196610 JI262142:JI262146 JI327678:JI327682 JI393214:JI393218 JI458750:JI458754 JI524286:JI524290 JI589822:JI589826 JI655358:JI655362 JI720894:JI720898 JI786430:JI786434 JI851966:JI851970 JI917502:JI917506 JI983038:JI983042 JN5:JN9 JN65534:JN65538 JN131070:JN131074 JN196606:JN196610 JN262142:JN262146 JN327678:JN327682 JN393214:JN393218 JN458750:JN458754 JN524286:JN524290 JN589822:JN589826 JN655358:JN655362 JN720894:JN720898 JN786430:JN786434 JN851966:JN851970 JN917502:JN917506 JN983038:JN983042 TE5:TE9 TE65534:TE65538 TE131070:TE131074 TE196606:TE196610 TE262142:TE262146 TE327678:TE327682 TE393214:TE393218 TE458750:TE458754 TE524286:TE524290 TE589822:TE589826 TE655358:TE655362 TE720894:TE720898 TE786430:TE786434 TE851966:TE851970 TE917502:TE917506 TE983038:TE983042 TJ5:TJ9 TJ65534:TJ65538 TJ131070:TJ131074 TJ196606:TJ196610 TJ262142:TJ262146 TJ327678:TJ327682 TJ393214:TJ393218 TJ458750:TJ458754 TJ524286:TJ524290 TJ589822:TJ589826 TJ655358:TJ655362 TJ720894:TJ720898 TJ786430:TJ786434 TJ851966:TJ851970 TJ917502:TJ917506 TJ983038:TJ983042 ADA5:ADA9 ADA65534:ADA65538 ADA131070:ADA131074 ADA196606:ADA196610 ADA262142:ADA262146 ADA327678:ADA327682 ADA393214:ADA393218 ADA458750:ADA458754 ADA524286:ADA524290 ADA589822:ADA589826 ADA655358:ADA655362 ADA720894:ADA720898 ADA786430:ADA786434 ADA851966:ADA851970 ADA917502:ADA917506 ADA983038:ADA983042 ADF5:ADF9 ADF65534:ADF65538 ADF131070:ADF131074 ADF196606:ADF196610 ADF262142:ADF262146 ADF327678:ADF327682 ADF393214:ADF393218 ADF458750:ADF458754 ADF524286:ADF524290 ADF589822:ADF589826 ADF655358:ADF655362 ADF720894:ADF720898 ADF786430:ADF786434 ADF851966:ADF851970 ADF917502:ADF917506 ADF983038:ADF983042 AMW5:AMW9 AMW65534:AMW65538 AMW131070:AMW131074 AMW196606:AMW196610 AMW262142:AMW262146 AMW327678:AMW327682 AMW393214:AMW393218 AMW458750:AMW458754 AMW524286:AMW524290 AMW589822:AMW589826 AMW655358:AMW655362 AMW720894:AMW720898 AMW786430:AMW786434 AMW851966:AMW851970 AMW917502:AMW917506 AMW983038:AMW983042 ANB5:ANB9 ANB65534:ANB65538 ANB131070:ANB131074 ANB196606:ANB196610 ANB262142:ANB262146 ANB327678:ANB327682 ANB393214:ANB393218 ANB458750:ANB458754 ANB524286:ANB524290 ANB589822:ANB589826 ANB655358:ANB655362 ANB720894:ANB720898 ANB786430:ANB786434 ANB851966:ANB851970 ANB917502:ANB917506 ANB983038:ANB983042 AWS5:AWS9 AWS65534:AWS65538 AWS131070:AWS131074 AWS196606:AWS196610 AWS262142:AWS262146 AWS327678:AWS327682 AWS393214:AWS393218 AWS458750:AWS458754 AWS524286:AWS524290 AWS589822:AWS589826 AWS655358:AWS655362 AWS720894:AWS720898 AWS786430:AWS786434 AWS851966:AWS851970 AWS917502:AWS917506 AWS983038:AWS983042 AWX5:AWX9 AWX65534:AWX65538 AWX131070:AWX131074 AWX196606:AWX196610 AWX262142:AWX262146 AWX327678:AWX327682 AWX393214:AWX393218 AWX458750:AWX458754 AWX524286:AWX524290 AWX589822:AWX589826 AWX655358:AWX655362 AWX720894:AWX720898 AWX786430:AWX786434 AWX851966:AWX851970 AWX917502:AWX917506 AWX983038:AWX983042 BGO5:BGO9 BGO65534:BGO65538 BGO131070:BGO131074 BGO196606:BGO196610 BGO262142:BGO262146 BGO327678:BGO327682 BGO393214:BGO393218 BGO458750:BGO458754 BGO524286:BGO524290 BGO589822:BGO589826 BGO655358:BGO655362 BGO720894:BGO720898 BGO786430:BGO786434 BGO851966:BGO851970 BGO917502:BGO917506 BGO983038:BGO983042 BGT5:BGT9 BGT65534:BGT65538 BGT131070:BGT131074 BGT196606:BGT196610 BGT262142:BGT262146 BGT327678:BGT327682 BGT393214:BGT393218 BGT458750:BGT458754 BGT524286:BGT524290 BGT589822:BGT589826 BGT655358:BGT655362 BGT720894:BGT720898 BGT786430:BGT786434 BGT851966:BGT851970 BGT917502:BGT917506 BGT983038:BGT983042 BQK5:BQK9 BQK65534:BQK65538 BQK131070:BQK131074 BQK196606:BQK196610 BQK262142:BQK262146 BQK327678:BQK327682 BQK393214:BQK393218 BQK458750:BQK458754 BQK524286:BQK524290 BQK589822:BQK589826 BQK655358:BQK655362 BQK720894:BQK720898 BQK786430:BQK786434 BQK851966:BQK851970 BQK917502:BQK917506 BQK983038:BQK983042 BQP5:BQP9 BQP65534:BQP65538 BQP131070:BQP131074 BQP196606:BQP196610 BQP262142:BQP262146 BQP327678:BQP327682 BQP393214:BQP393218 BQP458750:BQP458754 BQP524286:BQP524290 BQP589822:BQP589826 BQP655358:BQP655362 BQP720894:BQP720898 BQP786430:BQP786434 BQP851966:BQP851970 BQP917502:BQP917506 BQP983038:BQP983042 CAG5:CAG9 CAG65534:CAG65538 CAG131070:CAG131074 CAG196606:CAG196610 CAG262142:CAG262146 CAG327678:CAG327682 CAG393214:CAG393218 CAG458750:CAG458754 CAG524286:CAG524290 CAG589822:CAG589826 CAG655358:CAG655362 CAG720894:CAG720898 CAG786430:CAG786434 CAG851966:CAG851970 CAG917502:CAG917506 CAG983038:CAG983042 CAL5:CAL9 CAL65534:CAL65538 CAL131070:CAL131074 CAL196606:CAL196610 CAL262142:CAL262146 CAL327678:CAL327682 CAL393214:CAL393218 CAL458750:CAL458754 CAL524286:CAL524290 CAL589822:CAL589826 CAL655358:CAL655362 CAL720894:CAL720898 CAL786430:CAL786434 CAL851966:CAL851970 CAL917502:CAL917506 CAL983038:CAL983042 CKC5:CKC9 CKC65534:CKC65538 CKC131070:CKC131074 CKC196606:CKC196610 CKC262142:CKC262146 CKC327678:CKC327682 CKC393214:CKC393218 CKC458750:CKC458754 CKC524286:CKC524290 CKC589822:CKC589826 CKC655358:CKC655362 CKC720894:CKC720898 CKC786430:CKC786434 CKC851966:CKC851970 CKC917502:CKC917506 CKC983038:CKC983042 CKH5:CKH9 CKH65534:CKH65538 CKH131070:CKH131074 CKH196606:CKH196610 CKH262142:CKH262146 CKH327678:CKH327682 CKH393214:CKH393218 CKH458750:CKH458754 CKH524286:CKH524290 CKH589822:CKH589826 CKH655358:CKH655362 CKH720894:CKH720898 CKH786430:CKH786434 CKH851966:CKH851970 CKH917502:CKH917506 CKH983038:CKH983042 CTY5:CTY9 CTY65534:CTY65538 CTY131070:CTY131074 CTY196606:CTY196610 CTY262142:CTY262146 CTY327678:CTY327682 CTY393214:CTY393218 CTY458750:CTY458754 CTY524286:CTY524290 CTY589822:CTY589826 CTY655358:CTY655362 CTY720894:CTY720898 CTY786430:CTY786434 CTY851966:CTY851970 CTY917502:CTY917506 CTY983038:CTY983042 CUD5:CUD9 CUD65534:CUD65538 CUD131070:CUD131074 CUD196606:CUD196610 CUD262142:CUD262146 CUD327678:CUD327682 CUD393214:CUD393218 CUD458750:CUD458754 CUD524286:CUD524290 CUD589822:CUD589826 CUD655358:CUD655362 CUD720894:CUD720898 CUD786430:CUD786434 CUD851966:CUD851970 CUD917502:CUD917506 CUD983038:CUD983042 DDU5:DDU9 DDU65534:DDU65538 DDU131070:DDU131074 DDU196606:DDU196610 DDU262142:DDU262146 DDU327678:DDU327682 DDU393214:DDU393218 DDU458750:DDU458754 DDU524286:DDU524290 DDU589822:DDU589826 DDU655358:DDU655362 DDU720894:DDU720898 DDU786430:DDU786434 DDU851966:DDU851970 DDU917502:DDU917506 DDU983038:DDU983042 DDZ5:DDZ9 DDZ65534:DDZ65538 DDZ131070:DDZ131074 DDZ196606:DDZ196610 DDZ262142:DDZ262146 DDZ327678:DDZ327682 DDZ393214:DDZ393218 DDZ458750:DDZ458754 DDZ524286:DDZ524290 DDZ589822:DDZ589826 DDZ655358:DDZ655362 DDZ720894:DDZ720898 DDZ786430:DDZ786434 DDZ851966:DDZ851970 DDZ917502:DDZ917506 DDZ983038:DDZ983042 DNQ5:DNQ9 DNQ65534:DNQ65538 DNQ131070:DNQ131074 DNQ196606:DNQ196610 DNQ262142:DNQ262146 DNQ327678:DNQ327682 DNQ393214:DNQ393218 DNQ458750:DNQ458754 DNQ524286:DNQ524290 DNQ589822:DNQ589826 DNQ655358:DNQ655362 DNQ720894:DNQ720898 DNQ786430:DNQ786434 DNQ851966:DNQ851970 DNQ917502:DNQ917506 DNQ983038:DNQ983042 DNV5:DNV9 DNV65534:DNV65538 DNV131070:DNV131074 DNV196606:DNV196610 DNV262142:DNV262146 DNV327678:DNV327682 DNV393214:DNV393218 DNV458750:DNV458754 DNV524286:DNV524290 DNV589822:DNV589826 DNV655358:DNV655362 DNV720894:DNV720898 DNV786430:DNV786434 DNV851966:DNV851970 DNV917502:DNV917506 DNV983038:DNV983042 DXM5:DXM9 DXM65534:DXM65538 DXM131070:DXM131074 DXM196606:DXM196610 DXM262142:DXM262146 DXM327678:DXM327682 DXM393214:DXM393218 DXM458750:DXM458754 DXM524286:DXM524290 DXM589822:DXM589826 DXM655358:DXM655362 DXM720894:DXM720898 DXM786430:DXM786434 DXM851966:DXM851970 DXM917502:DXM917506 DXM983038:DXM983042 DXR5:DXR9 DXR65534:DXR65538 DXR131070:DXR131074 DXR196606:DXR196610 DXR262142:DXR262146 DXR327678:DXR327682 DXR393214:DXR393218 DXR458750:DXR458754 DXR524286:DXR524290 DXR589822:DXR589826 DXR655358:DXR655362 DXR720894:DXR720898 DXR786430:DXR786434 DXR851966:DXR851970 DXR917502:DXR917506 DXR983038:DXR983042 EHI5:EHI9 EHI65534:EHI65538 EHI131070:EHI131074 EHI196606:EHI196610 EHI262142:EHI262146 EHI327678:EHI327682 EHI393214:EHI393218 EHI458750:EHI458754 EHI524286:EHI524290 EHI589822:EHI589826 EHI655358:EHI655362 EHI720894:EHI720898 EHI786430:EHI786434 EHI851966:EHI851970 EHI917502:EHI917506 EHI983038:EHI983042 EHN5:EHN9 EHN65534:EHN65538 EHN131070:EHN131074 EHN196606:EHN196610 EHN262142:EHN262146 EHN327678:EHN327682 EHN393214:EHN393218 EHN458750:EHN458754 EHN524286:EHN524290 EHN589822:EHN589826 EHN655358:EHN655362 EHN720894:EHN720898 EHN786430:EHN786434 EHN851966:EHN851970 EHN917502:EHN917506 EHN983038:EHN983042 ERE5:ERE9 ERE65534:ERE65538 ERE131070:ERE131074 ERE196606:ERE196610 ERE262142:ERE262146 ERE327678:ERE327682 ERE393214:ERE393218 ERE458750:ERE458754 ERE524286:ERE524290 ERE589822:ERE589826 ERE655358:ERE655362 ERE720894:ERE720898 ERE786430:ERE786434 ERE851966:ERE851970 ERE917502:ERE917506 ERE983038:ERE983042 ERJ5:ERJ9 ERJ65534:ERJ65538 ERJ131070:ERJ131074 ERJ196606:ERJ196610 ERJ262142:ERJ262146 ERJ327678:ERJ327682 ERJ393214:ERJ393218 ERJ458750:ERJ458754 ERJ524286:ERJ524290 ERJ589822:ERJ589826 ERJ655358:ERJ655362 ERJ720894:ERJ720898 ERJ786430:ERJ786434 ERJ851966:ERJ851970 ERJ917502:ERJ917506 ERJ983038:ERJ983042 FBA5:FBA9 FBA65534:FBA65538 FBA131070:FBA131074 FBA196606:FBA196610 FBA262142:FBA262146 FBA327678:FBA327682 FBA393214:FBA393218 FBA458750:FBA458754 FBA524286:FBA524290 FBA589822:FBA589826 FBA655358:FBA655362 FBA720894:FBA720898 FBA786430:FBA786434 FBA851966:FBA851970 FBA917502:FBA917506 FBA983038:FBA983042 FBF5:FBF9 FBF65534:FBF65538 FBF131070:FBF131074 FBF196606:FBF196610 FBF262142:FBF262146 FBF327678:FBF327682 FBF393214:FBF393218 FBF458750:FBF458754 FBF524286:FBF524290 FBF589822:FBF589826 FBF655358:FBF655362 FBF720894:FBF720898 FBF786430:FBF786434 FBF851966:FBF851970 FBF917502:FBF917506 FBF983038:FBF983042 FKW5:FKW9 FKW65534:FKW65538 FKW131070:FKW131074 FKW196606:FKW196610 FKW262142:FKW262146 FKW327678:FKW327682 FKW393214:FKW393218 FKW458750:FKW458754 FKW524286:FKW524290 FKW589822:FKW589826 FKW655358:FKW655362 FKW720894:FKW720898 FKW786430:FKW786434 FKW851966:FKW851970 FKW917502:FKW917506 FKW983038:FKW983042 FLB5:FLB9 FLB65534:FLB65538 FLB131070:FLB131074 FLB196606:FLB196610 FLB262142:FLB262146 FLB327678:FLB327682 FLB393214:FLB393218 FLB458750:FLB458754 FLB524286:FLB524290 FLB589822:FLB589826 FLB655358:FLB655362 FLB720894:FLB720898 FLB786430:FLB786434 FLB851966:FLB851970 FLB917502:FLB917506 FLB983038:FLB983042 FUS5:FUS9 FUS65534:FUS65538 FUS131070:FUS131074 FUS196606:FUS196610 FUS262142:FUS262146 FUS327678:FUS327682 FUS393214:FUS393218 FUS458750:FUS458754 FUS524286:FUS524290 FUS589822:FUS589826 FUS655358:FUS655362 FUS720894:FUS720898 FUS786430:FUS786434 FUS851966:FUS851970 FUS917502:FUS917506 FUS983038:FUS983042 FUX5:FUX9 FUX65534:FUX65538 FUX131070:FUX131074 FUX196606:FUX196610 FUX262142:FUX262146 FUX327678:FUX327682 FUX393214:FUX393218 FUX458750:FUX458754 FUX524286:FUX524290 FUX589822:FUX589826 FUX655358:FUX655362 FUX720894:FUX720898 FUX786430:FUX786434 FUX851966:FUX851970 FUX917502:FUX917506 FUX983038:FUX983042 GEO5:GEO9 GEO65534:GEO65538 GEO131070:GEO131074 GEO196606:GEO196610 GEO262142:GEO262146 GEO327678:GEO327682 GEO393214:GEO393218 GEO458750:GEO458754 GEO524286:GEO524290 GEO589822:GEO589826 GEO655358:GEO655362 GEO720894:GEO720898 GEO786430:GEO786434 GEO851966:GEO851970 GEO917502:GEO917506 GEO983038:GEO983042 GET5:GET9 GET65534:GET65538 GET131070:GET131074 GET196606:GET196610 GET262142:GET262146 GET327678:GET327682 GET393214:GET393218 GET458750:GET458754 GET524286:GET524290 GET589822:GET589826 GET655358:GET655362 GET720894:GET720898 GET786430:GET786434 GET851966:GET851970 GET917502:GET917506 GET983038:GET983042 GOK5:GOK9 GOK65534:GOK65538 GOK131070:GOK131074 GOK196606:GOK196610 GOK262142:GOK262146 GOK327678:GOK327682 GOK393214:GOK393218 GOK458750:GOK458754 GOK524286:GOK524290 GOK589822:GOK589826 GOK655358:GOK655362 GOK720894:GOK720898 GOK786430:GOK786434 GOK851966:GOK851970 GOK917502:GOK917506 GOK983038:GOK983042 GOP5:GOP9 GOP65534:GOP65538 GOP131070:GOP131074 GOP196606:GOP196610 GOP262142:GOP262146 GOP327678:GOP327682 GOP393214:GOP393218 GOP458750:GOP458754 GOP524286:GOP524290 GOP589822:GOP589826 GOP655358:GOP655362 GOP720894:GOP720898 GOP786430:GOP786434 GOP851966:GOP851970 GOP917502:GOP917506 GOP983038:GOP983042 GYG5:GYG9 GYG65534:GYG65538 GYG131070:GYG131074 GYG196606:GYG196610 GYG262142:GYG262146 GYG327678:GYG327682 GYG393214:GYG393218 GYG458750:GYG458754 GYG524286:GYG524290 GYG589822:GYG589826 GYG655358:GYG655362 GYG720894:GYG720898 GYG786430:GYG786434 GYG851966:GYG851970 GYG917502:GYG917506 GYG983038:GYG983042 GYL5:GYL9 GYL65534:GYL65538 GYL131070:GYL131074 GYL196606:GYL196610 GYL262142:GYL262146 GYL327678:GYL327682 GYL393214:GYL393218 GYL458750:GYL458754 GYL524286:GYL524290 GYL589822:GYL589826 GYL655358:GYL655362 GYL720894:GYL720898 GYL786430:GYL786434 GYL851966:GYL851970 GYL917502:GYL917506 GYL983038:GYL983042 HIC5:HIC9 HIC65534:HIC65538 HIC131070:HIC131074 HIC196606:HIC196610 HIC262142:HIC262146 HIC327678:HIC327682 HIC393214:HIC393218 HIC458750:HIC458754 HIC524286:HIC524290 HIC589822:HIC589826 HIC655358:HIC655362 HIC720894:HIC720898 HIC786430:HIC786434 HIC851966:HIC851970 HIC917502:HIC917506 HIC983038:HIC983042 HIH5:HIH9 HIH65534:HIH65538 HIH131070:HIH131074 HIH196606:HIH196610 HIH262142:HIH262146 HIH327678:HIH327682 HIH393214:HIH393218 HIH458750:HIH458754 HIH524286:HIH524290 HIH589822:HIH589826 HIH655358:HIH655362 HIH720894:HIH720898 HIH786430:HIH786434 HIH851966:HIH851970 HIH917502:HIH917506 HIH983038:HIH983042 HRY5:HRY9 HRY65534:HRY65538 HRY131070:HRY131074 HRY196606:HRY196610 HRY262142:HRY262146 HRY327678:HRY327682 HRY393214:HRY393218 HRY458750:HRY458754 HRY524286:HRY524290 HRY589822:HRY589826 HRY655358:HRY655362 HRY720894:HRY720898 HRY786430:HRY786434 HRY851966:HRY851970 HRY917502:HRY917506 HRY983038:HRY983042 HSD5:HSD9 HSD65534:HSD65538 HSD131070:HSD131074 HSD196606:HSD196610 HSD262142:HSD262146 HSD327678:HSD327682 HSD393214:HSD393218 HSD458750:HSD458754 HSD524286:HSD524290 HSD589822:HSD589826 HSD655358:HSD655362 HSD720894:HSD720898 HSD786430:HSD786434 HSD851966:HSD851970 HSD917502:HSD917506 HSD983038:HSD983042 IBU5:IBU9 IBU65534:IBU65538 IBU131070:IBU131074 IBU196606:IBU196610 IBU262142:IBU262146 IBU327678:IBU327682 IBU393214:IBU393218 IBU458750:IBU458754 IBU524286:IBU524290 IBU589822:IBU589826 IBU655358:IBU655362 IBU720894:IBU720898 IBU786430:IBU786434 IBU851966:IBU851970 IBU917502:IBU917506 IBU983038:IBU983042 IBZ5:IBZ9 IBZ65534:IBZ65538 IBZ131070:IBZ131074 IBZ196606:IBZ196610 IBZ262142:IBZ262146 IBZ327678:IBZ327682 IBZ393214:IBZ393218 IBZ458750:IBZ458754 IBZ524286:IBZ524290 IBZ589822:IBZ589826 IBZ655358:IBZ655362 IBZ720894:IBZ720898 IBZ786430:IBZ786434 IBZ851966:IBZ851970 IBZ917502:IBZ917506 IBZ983038:IBZ983042 ILQ5:ILQ9 ILQ65534:ILQ65538 ILQ131070:ILQ131074 ILQ196606:ILQ196610 ILQ262142:ILQ262146 ILQ327678:ILQ327682 ILQ393214:ILQ393218 ILQ458750:ILQ458754 ILQ524286:ILQ524290 ILQ589822:ILQ589826 ILQ655358:ILQ655362 ILQ720894:ILQ720898 ILQ786430:ILQ786434 ILQ851966:ILQ851970 ILQ917502:ILQ917506 ILQ983038:ILQ983042 ILV5:ILV9 ILV65534:ILV65538 ILV131070:ILV131074 ILV196606:ILV196610 ILV262142:ILV262146 ILV327678:ILV327682 ILV393214:ILV393218 ILV458750:ILV458754 ILV524286:ILV524290 ILV589822:ILV589826 ILV655358:ILV655362 ILV720894:ILV720898 ILV786430:ILV786434 ILV851966:ILV851970 ILV917502:ILV917506 ILV983038:ILV983042 IVM5:IVM9 IVM65534:IVM65538 IVM131070:IVM131074 IVM196606:IVM196610 IVM262142:IVM262146 IVM327678:IVM327682 IVM393214:IVM393218 IVM458750:IVM458754 IVM524286:IVM524290 IVM589822:IVM589826 IVM655358:IVM655362 IVM720894:IVM720898 IVM786430:IVM786434 IVM851966:IVM851970 IVM917502:IVM917506 IVM983038:IVM983042 IVR5:IVR9 IVR65534:IVR65538 IVR131070:IVR131074 IVR196606:IVR196610 IVR262142:IVR262146 IVR327678:IVR327682 IVR393214:IVR393218 IVR458750:IVR458754 IVR524286:IVR524290 IVR589822:IVR589826 IVR655358:IVR655362 IVR720894:IVR720898 IVR786430:IVR786434 IVR851966:IVR851970 IVR917502:IVR917506 IVR983038:IVR983042 JFI5:JFI9 JFI65534:JFI65538 JFI131070:JFI131074 JFI196606:JFI196610 JFI262142:JFI262146 JFI327678:JFI327682 JFI393214:JFI393218 JFI458750:JFI458754 JFI524286:JFI524290 JFI589822:JFI589826 JFI655358:JFI655362 JFI720894:JFI720898 JFI786430:JFI786434 JFI851966:JFI851970 JFI917502:JFI917506 JFI983038:JFI983042 JFN5:JFN9 JFN65534:JFN65538 JFN131070:JFN131074 JFN196606:JFN196610 JFN262142:JFN262146 JFN327678:JFN327682 JFN393214:JFN393218 JFN458750:JFN458754 JFN524286:JFN524290 JFN589822:JFN589826 JFN655358:JFN655362 JFN720894:JFN720898 JFN786430:JFN786434 JFN851966:JFN851970 JFN917502:JFN917506 JFN983038:JFN983042 JPE5:JPE9 JPE65534:JPE65538 JPE131070:JPE131074 JPE196606:JPE196610 JPE262142:JPE262146 JPE327678:JPE327682 JPE393214:JPE393218 JPE458750:JPE458754 JPE524286:JPE524290 JPE589822:JPE589826 JPE655358:JPE655362 JPE720894:JPE720898 JPE786430:JPE786434 JPE851966:JPE851970 JPE917502:JPE917506 JPE983038:JPE983042 JPJ5:JPJ9 JPJ65534:JPJ65538 JPJ131070:JPJ131074 JPJ196606:JPJ196610 JPJ262142:JPJ262146 JPJ327678:JPJ327682 JPJ393214:JPJ393218 JPJ458750:JPJ458754 JPJ524286:JPJ524290 JPJ589822:JPJ589826 JPJ655358:JPJ655362 JPJ720894:JPJ720898 JPJ786430:JPJ786434 JPJ851966:JPJ851970 JPJ917502:JPJ917506 JPJ983038:JPJ983042 JZA5:JZA9 JZA65534:JZA65538 JZA131070:JZA131074 JZA196606:JZA196610 JZA262142:JZA262146 JZA327678:JZA327682 JZA393214:JZA393218 JZA458750:JZA458754 JZA524286:JZA524290 JZA589822:JZA589826 JZA655358:JZA655362 JZA720894:JZA720898 JZA786430:JZA786434 JZA851966:JZA851970 JZA917502:JZA917506 JZA983038:JZA983042 JZF5:JZF9 JZF65534:JZF65538 JZF131070:JZF131074 JZF196606:JZF196610 JZF262142:JZF262146 JZF327678:JZF327682 JZF393214:JZF393218 JZF458750:JZF458754 JZF524286:JZF524290 JZF589822:JZF589826 JZF655358:JZF655362 JZF720894:JZF720898 JZF786430:JZF786434 JZF851966:JZF851970 JZF917502:JZF917506 JZF983038:JZF983042 KIW5:KIW9 KIW65534:KIW65538 KIW131070:KIW131074 KIW196606:KIW196610 KIW262142:KIW262146 KIW327678:KIW327682 KIW393214:KIW393218 KIW458750:KIW458754 KIW524286:KIW524290 KIW589822:KIW589826 KIW655358:KIW655362 KIW720894:KIW720898 KIW786430:KIW786434 KIW851966:KIW851970 KIW917502:KIW917506 KIW983038:KIW983042 KJB5:KJB9 KJB65534:KJB65538 KJB131070:KJB131074 KJB196606:KJB196610 KJB262142:KJB262146 KJB327678:KJB327682 KJB393214:KJB393218 KJB458750:KJB458754 KJB524286:KJB524290 KJB589822:KJB589826 KJB655358:KJB655362 KJB720894:KJB720898 KJB786430:KJB786434 KJB851966:KJB851970 KJB917502:KJB917506 KJB983038:KJB983042 KSS5:KSS9 KSS65534:KSS65538 KSS131070:KSS131074 KSS196606:KSS196610 KSS262142:KSS262146 KSS327678:KSS327682 KSS393214:KSS393218 KSS458750:KSS458754 KSS524286:KSS524290 KSS589822:KSS589826 KSS655358:KSS655362 KSS720894:KSS720898 KSS786430:KSS786434 KSS851966:KSS851970 KSS917502:KSS917506 KSS983038:KSS983042 KSX5:KSX9 KSX65534:KSX65538 KSX131070:KSX131074 KSX196606:KSX196610 KSX262142:KSX262146 KSX327678:KSX327682 KSX393214:KSX393218 KSX458750:KSX458754 KSX524286:KSX524290 KSX589822:KSX589826 KSX655358:KSX655362 KSX720894:KSX720898 KSX786430:KSX786434 KSX851966:KSX851970 KSX917502:KSX917506 KSX983038:KSX983042 LCO5:LCO9 LCO65534:LCO65538 LCO131070:LCO131074 LCO196606:LCO196610 LCO262142:LCO262146 LCO327678:LCO327682 LCO393214:LCO393218 LCO458750:LCO458754 LCO524286:LCO524290 LCO589822:LCO589826 LCO655358:LCO655362 LCO720894:LCO720898 LCO786430:LCO786434 LCO851966:LCO851970 LCO917502:LCO917506 LCO983038:LCO983042 LCT5:LCT9 LCT65534:LCT65538 LCT131070:LCT131074 LCT196606:LCT196610 LCT262142:LCT262146 LCT327678:LCT327682 LCT393214:LCT393218 LCT458750:LCT458754 LCT524286:LCT524290 LCT589822:LCT589826 LCT655358:LCT655362 LCT720894:LCT720898 LCT786430:LCT786434 LCT851966:LCT851970 LCT917502:LCT917506 LCT983038:LCT983042 LMK5:LMK9 LMK65534:LMK65538 LMK131070:LMK131074 LMK196606:LMK196610 LMK262142:LMK262146 LMK327678:LMK327682 LMK393214:LMK393218 LMK458750:LMK458754 LMK524286:LMK524290 LMK589822:LMK589826 LMK655358:LMK655362 LMK720894:LMK720898 LMK786430:LMK786434 LMK851966:LMK851970 LMK917502:LMK917506 LMK983038:LMK983042 LMP5:LMP9 LMP65534:LMP65538 LMP131070:LMP131074 LMP196606:LMP196610 LMP262142:LMP262146 LMP327678:LMP327682 LMP393214:LMP393218 LMP458750:LMP458754 LMP524286:LMP524290 LMP589822:LMP589826 LMP655358:LMP655362 LMP720894:LMP720898 LMP786430:LMP786434 LMP851966:LMP851970 LMP917502:LMP917506 LMP983038:LMP983042 LWG5:LWG9 LWG65534:LWG65538 LWG131070:LWG131074 LWG196606:LWG196610 LWG262142:LWG262146 LWG327678:LWG327682 LWG393214:LWG393218 LWG458750:LWG458754 LWG524286:LWG524290 LWG589822:LWG589826 LWG655358:LWG655362 LWG720894:LWG720898 LWG786430:LWG786434 LWG851966:LWG851970 LWG917502:LWG917506 LWG983038:LWG983042 LWL5:LWL9 LWL65534:LWL65538 LWL131070:LWL131074 LWL196606:LWL196610 LWL262142:LWL262146 LWL327678:LWL327682 LWL393214:LWL393218 LWL458750:LWL458754 LWL524286:LWL524290 LWL589822:LWL589826 LWL655358:LWL655362 LWL720894:LWL720898 LWL786430:LWL786434 LWL851966:LWL851970 LWL917502:LWL917506 LWL983038:LWL983042 MGC5:MGC9 MGC65534:MGC65538 MGC131070:MGC131074 MGC196606:MGC196610 MGC262142:MGC262146 MGC327678:MGC327682 MGC393214:MGC393218 MGC458750:MGC458754 MGC524286:MGC524290 MGC589822:MGC589826 MGC655358:MGC655362 MGC720894:MGC720898 MGC786430:MGC786434 MGC851966:MGC851970 MGC917502:MGC917506 MGC983038:MGC983042 MGH5:MGH9 MGH65534:MGH65538 MGH131070:MGH131074 MGH196606:MGH196610 MGH262142:MGH262146 MGH327678:MGH327682 MGH393214:MGH393218 MGH458750:MGH458754 MGH524286:MGH524290 MGH589822:MGH589826 MGH655358:MGH655362 MGH720894:MGH720898 MGH786430:MGH786434 MGH851966:MGH851970 MGH917502:MGH917506 MGH983038:MGH983042 MPY5:MPY9 MPY65534:MPY65538 MPY131070:MPY131074 MPY196606:MPY196610 MPY262142:MPY262146 MPY327678:MPY327682 MPY393214:MPY393218 MPY458750:MPY458754 MPY524286:MPY524290 MPY589822:MPY589826 MPY655358:MPY655362 MPY720894:MPY720898 MPY786430:MPY786434 MPY851966:MPY851970 MPY917502:MPY917506 MPY983038:MPY983042 MQD5:MQD9 MQD65534:MQD65538 MQD131070:MQD131074 MQD196606:MQD196610 MQD262142:MQD262146 MQD327678:MQD327682 MQD393214:MQD393218 MQD458750:MQD458754 MQD524286:MQD524290 MQD589822:MQD589826 MQD655358:MQD655362 MQD720894:MQD720898 MQD786430:MQD786434 MQD851966:MQD851970 MQD917502:MQD917506 MQD983038:MQD983042 MZU5:MZU9 MZU65534:MZU65538 MZU131070:MZU131074 MZU196606:MZU196610 MZU262142:MZU262146 MZU327678:MZU327682 MZU393214:MZU393218 MZU458750:MZU458754 MZU524286:MZU524290 MZU589822:MZU589826 MZU655358:MZU655362 MZU720894:MZU720898 MZU786430:MZU786434 MZU851966:MZU851970 MZU917502:MZU917506 MZU983038:MZU983042 MZZ5:MZZ9 MZZ65534:MZZ65538 MZZ131070:MZZ131074 MZZ196606:MZZ196610 MZZ262142:MZZ262146 MZZ327678:MZZ327682 MZZ393214:MZZ393218 MZZ458750:MZZ458754 MZZ524286:MZZ524290 MZZ589822:MZZ589826 MZZ655358:MZZ655362 MZZ720894:MZZ720898 MZZ786430:MZZ786434 MZZ851966:MZZ851970 MZZ917502:MZZ917506 MZZ983038:MZZ983042 NJQ5:NJQ9 NJQ65534:NJQ65538 NJQ131070:NJQ131074 NJQ196606:NJQ196610 NJQ262142:NJQ262146 NJQ327678:NJQ327682 NJQ393214:NJQ393218 NJQ458750:NJQ458754 NJQ524286:NJQ524290 NJQ589822:NJQ589826 NJQ655358:NJQ655362 NJQ720894:NJQ720898 NJQ786430:NJQ786434 NJQ851966:NJQ851970 NJQ917502:NJQ917506 NJQ983038:NJQ983042 NJV5:NJV9 NJV65534:NJV65538 NJV131070:NJV131074 NJV196606:NJV196610 NJV262142:NJV262146 NJV327678:NJV327682 NJV393214:NJV393218 NJV458750:NJV458754 NJV524286:NJV524290 NJV589822:NJV589826 NJV655358:NJV655362 NJV720894:NJV720898 NJV786430:NJV786434 NJV851966:NJV851970 NJV917502:NJV917506 NJV983038:NJV983042 NTM5:NTM9 NTM65534:NTM65538 NTM131070:NTM131074 NTM196606:NTM196610 NTM262142:NTM262146 NTM327678:NTM327682 NTM393214:NTM393218 NTM458750:NTM458754 NTM524286:NTM524290 NTM589822:NTM589826 NTM655358:NTM655362 NTM720894:NTM720898 NTM786430:NTM786434 NTM851966:NTM851970 NTM917502:NTM917506 NTM983038:NTM983042 NTR5:NTR9 NTR65534:NTR65538 NTR131070:NTR131074 NTR196606:NTR196610 NTR262142:NTR262146 NTR327678:NTR327682 NTR393214:NTR393218 NTR458750:NTR458754 NTR524286:NTR524290 NTR589822:NTR589826 NTR655358:NTR655362 NTR720894:NTR720898 NTR786430:NTR786434 NTR851966:NTR851970 NTR917502:NTR917506 NTR983038:NTR983042 ODI5:ODI9 ODI65534:ODI65538 ODI131070:ODI131074 ODI196606:ODI196610 ODI262142:ODI262146 ODI327678:ODI327682 ODI393214:ODI393218 ODI458750:ODI458754 ODI524286:ODI524290 ODI589822:ODI589826 ODI655358:ODI655362 ODI720894:ODI720898 ODI786430:ODI786434 ODI851966:ODI851970 ODI917502:ODI917506 ODI983038:ODI983042 ODN5:ODN9 ODN65534:ODN65538 ODN131070:ODN131074 ODN196606:ODN196610 ODN262142:ODN262146 ODN327678:ODN327682 ODN393214:ODN393218 ODN458750:ODN458754 ODN524286:ODN524290 ODN589822:ODN589826 ODN655358:ODN655362 ODN720894:ODN720898 ODN786430:ODN786434 ODN851966:ODN851970 ODN917502:ODN917506 ODN983038:ODN983042 ONE5:ONE9 ONE65534:ONE65538 ONE131070:ONE131074 ONE196606:ONE196610 ONE262142:ONE262146 ONE327678:ONE327682 ONE393214:ONE393218 ONE458750:ONE458754 ONE524286:ONE524290 ONE589822:ONE589826 ONE655358:ONE655362 ONE720894:ONE720898 ONE786430:ONE786434 ONE851966:ONE851970 ONE917502:ONE917506 ONE983038:ONE983042 ONJ5:ONJ9 ONJ65534:ONJ65538 ONJ131070:ONJ131074 ONJ196606:ONJ196610 ONJ262142:ONJ262146 ONJ327678:ONJ327682 ONJ393214:ONJ393218 ONJ458750:ONJ458754 ONJ524286:ONJ524290 ONJ589822:ONJ589826 ONJ655358:ONJ655362 ONJ720894:ONJ720898 ONJ786430:ONJ786434 ONJ851966:ONJ851970 ONJ917502:ONJ917506 ONJ983038:ONJ983042 OXA5:OXA9 OXA65534:OXA65538 OXA131070:OXA131074 OXA196606:OXA196610 OXA262142:OXA262146 OXA327678:OXA327682 OXA393214:OXA393218 OXA458750:OXA458754 OXA524286:OXA524290 OXA589822:OXA589826 OXA655358:OXA655362 OXA720894:OXA720898 OXA786430:OXA786434 OXA851966:OXA851970 OXA917502:OXA917506 OXA983038:OXA983042 OXF5:OXF9 OXF65534:OXF65538 OXF131070:OXF131074 OXF196606:OXF196610 OXF262142:OXF262146 OXF327678:OXF327682 OXF393214:OXF393218 OXF458750:OXF458754 OXF524286:OXF524290 OXF589822:OXF589826 OXF655358:OXF655362 OXF720894:OXF720898 OXF786430:OXF786434 OXF851966:OXF851970 OXF917502:OXF917506 OXF983038:OXF983042 PGW5:PGW9 PGW65534:PGW65538 PGW131070:PGW131074 PGW196606:PGW196610 PGW262142:PGW262146 PGW327678:PGW327682 PGW393214:PGW393218 PGW458750:PGW458754 PGW524286:PGW524290 PGW589822:PGW589826 PGW655358:PGW655362 PGW720894:PGW720898 PGW786430:PGW786434 PGW851966:PGW851970 PGW917502:PGW917506 PGW983038:PGW983042 PHB5:PHB9 PHB65534:PHB65538 PHB131070:PHB131074 PHB196606:PHB196610 PHB262142:PHB262146 PHB327678:PHB327682 PHB393214:PHB393218 PHB458750:PHB458754 PHB524286:PHB524290 PHB589822:PHB589826 PHB655358:PHB655362 PHB720894:PHB720898 PHB786430:PHB786434 PHB851966:PHB851970 PHB917502:PHB917506 PHB983038:PHB983042 PQS5:PQS9 PQS65534:PQS65538 PQS131070:PQS131074 PQS196606:PQS196610 PQS262142:PQS262146 PQS327678:PQS327682 PQS393214:PQS393218 PQS458750:PQS458754 PQS524286:PQS524290 PQS589822:PQS589826 PQS655358:PQS655362 PQS720894:PQS720898 PQS786430:PQS786434 PQS851966:PQS851970 PQS917502:PQS917506 PQS983038:PQS983042 PQX5:PQX9 PQX65534:PQX65538 PQX131070:PQX131074 PQX196606:PQX196610 PQX262142:PQX262146 PQX327678:PQX327682 PQX393214:PQX393218 PQX458750:PQX458754 PQX524286:PQX524290 PQX589822:PQX589826 PQX655358:PQX655362 PQX720894:PQX720898 PQX786430:PQX786434 PQX851966:PQX851970 PQX917502:PQX917506 PQX983038:PQX983042 QAO5:QAO9 QAO65534:QAO65538 QAO131070:QAO131074 QAO196606:QAO196610 QAO262142:QAO262146 QAO327678:QAO327682 QAO393214:QAO393218 QAO458750:QAO458754 QAO524286:QAO524290 QAO589822:QAO589826 QAO655358:QAO655362 QAO720894:QAO720898 QAO786430:QAO786434 QAO851966:QAO851970 QAO917502:QAO917506 QAO983038:QAO983042 QAT5:QAT9 QAT65534:QAT65538 QAT131070:QAT131074 QAT196606:QAT196610 QAT262142:QAT262146 QAT327678:QAT327682 QAT393214:QAT393218 QAT458750:QAT458754 QAT524286:QAT524290 QAT589822:QAT589826 QAT655358:QAT655362 QAT720894:QAT720898 QAT786430:QAT786434 QAT851966:QAT851970 QAT917502:QAT917506 QAT983038:QAT983042 QKK5:QKK9 QKK65534:QKK65538 QKK131070:QKK131074 QKK196606:QKK196610 QKK262142:QKK262146 QKK327678:QKK327682 QKK393214:QKK393218 QKK458750:QKK458754 QKK524286:QKK524290 QKK589822:QKK589826 QKK655358:QKK655362 QKK720894:QKK720898 QKK786430:QKK786434 QKK851966:QKK851970 QKK917502:QKK917506 QKK983038:QKK983042 QKP5:QKP9 QKP65534:QKP65538 QKP131070:QKP131074 QKP196606:QKP196610 QKP262142:QKP262146 QKP327678:QKP327682 QKP393214:QKP393218 QKP458750:QKP458754 QKP524286:QKP524290 QKP589822:QKP589826 QKP655358:QKP655362 QKP720894:QKP720898 QKP786430:QKP786434 QKP851966:QKP851970 QKP917502:QKP917506 QKP983038:QKP983042 QUG5:QUG9 QUG65534:QUG65538 QUG131070:QUG131074 QUG196606:QUG196610 QUG262142:QUG262146 QUG327678:QUG327682 QUG393214:QUG393218 QUG458750:QUG458754 QUG524286:QUG524290 QUG589822:QUG589826 QUG655358:QUG655362 QUG720894:QUG720898 QUG786430:QUG786434 QUG851966:QUG851970 QUG917502:QUG917506 QUG983038:QUG983042 QUL5:QUL9 QUL65534:QUL65538 QUL131070:QUL131074 QUL196606:QUL196610 QUL262142:QUL262146 QUL327678:QUL327682 QUL393214:QUL393218 QUL458750:QUL458754 QUL524286:QUL524290 QUL589822:QUL589826 QUL655358:QUL655362 QUL720894:QUL720898 QUL786430:QUL786434 QUL851966:QUL851970 QUL917502:QUL917506 QUL983038:QUL983042 REC5:REC9 REC65534:REC65538 REC131070:REC131074 REC196606:REC196610 REC262142:REC262146 REC327678:REC327682 REC393214:REC393218 REC458750:REC458754 REC524286:REC524290 REC589822:REC589826 REC655358:REC655362 REC720894:REC720898 REC786430:REC786434 REC851966:REC851970 REC917502:REC917506 REC983038:REC983042 REH5:REH9 REH65534:REH65538 REH131070:REH131074 REH196606:REH196610 REH262142:REH262146 REH327678:REH327682 REH393214:REH393218 REH458750:REH458754 REH524286:REH524290 REH589822:REH589826 REH655358:REH655362 REH720894:REH720898 REH786430:REH786434 REH851966:REH851970 REH917502:REH917506 REH983038:REH983042 RNY5:RNY9 RNY65534:RNY65538 RNY131070:RNY131074 RNY196606:RNY196610 RNY262142:RNY262146 RNY327678:RNY327682 RNY393214:RNY393218 RNY458750:RNY458754 RNY524286:RNY524290 RNY589822:RNY589826 RNY655358:RNY655362 RNY720894:RNY720898 RNY786430:RNY786434 RNY851966:RNY851970 RNY917502:RNY917506 RNY983038:RNY983042 ROD5:ROD9 ROD65534:ROD65538 ROD131070:ROD131074 ROD196606:ROD196610 ROD262142:ROD262146 ROD327678:ROD327682 ROD393214:ROD393218 ROD458750:ROD458754 ROD524286:ROD524290 ROD589822:ROD589826 ROD655358:ROD655362 ROD720894:ROD720898 ROD786430:ROD786434 ROD851966:ROD851970 ROD917502:ROD917506 ROD983038:ROD983042 RXU5:RXU9 RXU65534:RXU65538 RXU131070:RXU131074 RXU196606:RXU196610 RXU262142:RXU262146 RXU327678:RXU327682 RXU393214:RXU393218 RXU458750:RXU458754 RXU524286:RXU524290 RXU589822:RXU589826 RXU655358:RXU655362 RXU720894:RXU720898 RXU786430:RXU786434 RXU851966:RXU851970 RXU917502:RXU917506 RXU983038:RXU983042 RXZ5:RXZ9 RXZ65534:RXZ65538 RXZ131070:RXZ131074 RXZ196606:RXZ196610 RXZ262142:RXZ262146 RXZ327678:RXZ327682 RXZ393214:RXZ393218 RXZ458750:RXZ458754 RXZ524286:RXZ524290 RXZ589822:RXZ589826 RXZ655358:RXZ655362 RXZ720894:RXZ720898 RXZ786430:RXZ786434 RXZ851966:RXZ851970 RXZ917502:RXZ917506 RXZ983038:RXZ983042 SHQ5:SHQ9 SHQ65534:SHQ65538 SHQ131070:SHQ131074 SHQ196606:SHQ196610 SHQ262142:SHQ262146 SHQ327678:SHQ327682 SHQ393214:SHQ393218 SHQ458750:SHQ458754 SHQ524286:SHQ524290 SHQ589822:SHQ589826 SHQ655358:SHQ655362 SHQ720894:SHQ720898 SHQ786430:SHQ786434 SHQ851966:SHQ851970 SHQ917502:SHQ917506 SHQ983038:SHQ983042 SHV5:SHV9 SHV65534:SHV65538 SHV131070:SHV131074 SHV196606:SHV196610 SHV262142:SHV262146 SHV327678:SHV327682 SHV393214:SHV393218 SHV458750:SHV458754 SHV524286:SHV524290 SHV589822:SHV589826 SHV655358:SHV655362 SHV720894:SHV720898 SHV786430:SHV786434 SHV851966:SHV851970 SHV917502:SHV917506 SHV983038:SHV983042 SRM5:SRM9 SRM65534:SRM65538 SRM131070:SRM131074 SRM196606:SRM196610 SRM262142:SRM262146 SRM327678:SRM327682 SRM393214:SRM393218 SRM458750:SRM458754 SRM524286:SRM524290 SRM589822:SRM589826 SRM655358:SRM655362 SRM720894:SRM720898 SRM786430:SRM786434 SRM851966:SRM851970 SRM917502:SRM917506 SRM983038:SRM983042 SRR5:SRR9 SRR65534:SRR65538 SRR131070:SRR131074 SRR196606:SRR196610 SRR262142:SRR262146 SRR327678:SRR327682 SRR393214:SRR393218 SRR458750:SRR458754 SRR524286:SRR524290 SRR589822:SRR589826 SRR655358:SRR655362 SRR720894:SRR720898 SRR786430:SRR786434 SRR851966:SRR851970 SRR917502:SRR917506 SRR983038:SRR983042 TBI5:TBI9 TBI65534:TBI65538 TBI131070:TBI131074 TBI196606:TBI196610 TBI262142:TBI262146 TBI327678:TBI327682 TBI393214:TBI393218 TBI458750:TBI458754 TBI524286:TBI524290 TBI589822:TBI589826 TBI655358:TBI655362 TBI720894:TBI720898 TBI786430:TBI786434 TBI851966:TBI851970 TBI917502:TBI917506 TBI983038:TBI983042 TBN5:TBN9 TBN65534:TBN65538 TBN131070:TBN131074 TBN196606:TBN196610 TBN262142:TBN262146 TBN327678:TBN327682 TBN393214:TBN393218 TBN458750:TBN458754 TBN524286:TBN524290 TBN589822:TBN589826 TBN655358:TBN655362 TBN720894:TBN720898 TBN786430:TBN786434 TBN851966:TBN851970 TBN917502:TBN917506 TBN983038:TBN983042 TLE5:TLE9 TLE65534:TLE65538 TLE131070:TLE131074 TLE196606:TLE196610 TLE262142:TLE262146 TLE327678:TLE327682 TLE393214:TLE393218 TLE458750:TLE458754 TLE524286:TLE524290 TLE589822:TLE589826 TLE655358:TLE655362 TLE720894:TLE720898 TLE786430:TLE786434 TLE851966:TLE851970 TLE917502:TLE917506 TLE983038:TLE983042 TLJ5:TLJ9 TLJ65534:TLJ65538 TLJ131070:TLJ131074 TLJ196606:TLJ196610 TLJ262142:TLJ262146 TLJ327678:TLJ327682 TLJ393214:TLJ393218 TLJ458750:TLJ458754 TLJ524286:TLJ524290 TLJ589822:TLJ589826 TLJ655358:TLJ655362 TLJ720894:TLJ720898 TLJ786430:TLJ786434 TLJ851966:TLJ851970 TLJ917502:TLJ917506 TLJ983038:TLJ983042 TVA5:TVA9 TVA65534:TVA65538 TVA131070:TVA131074 TVA196606:TVA196610 TVA262142:TVA262146 TVA327678:TVA327682 TVA393214:TVA393218 TVA458750:TVA458754 TVA524286:TVA524290 TVA589822:TVA589826 TVA655358:TVA655362 TVA720894:TVA720898 TVA786430:TVA786434 TVA851966:TVA851970 TVA917502:TVA917506 TVA983038:TVA983042 TVF5:TVF9 TVF65534:TVF65538 TVF131070:TVF131074 TVF196606:TVF196610 TVF262142:TVF262146 TVF327678:TVF327682 TVF393214:TVF393218 TVF458750:TVF458754 TVF524286:TVF524290 TVF589822:TVF589826 TVF655358:TVF655362 TVF720894:TVF720898 TVF786430:TVF786434 TVF851966:TVF851970 TVF917502:TVF917506 TVF983038:TVF983042 UEW5:UEW9 UEW65534:UEW65538 UEW131070:UEW131074 UEW196606:UEW196610 UEW262142:UEW262146 UEW327678:UEW327682 UEW393214:UEW393218 UEW458750:UEW458754 UEW524286:UEW524290 UEW589822:UEW589826 UEW655358:UEW655362 UEW720894:UEW720898 UEW786430:UEW786434 UEW851966:UEW851970 UEW917502:UEW917506 UEW983038:UEW983042 UFB5:UFB9 UFB65534:UFB65538 UFB131070:UFB131074 UFB196606:UFB196610 UFB262142:UFB262146 UFB327678:UFB327682 UFB393214:UFB393218 UFB458750:UFB458754 UFB524286:UFB524290 UFB589822:UFB589826 UFB655358:UFB655362 UFB720894:UFB720898 UFB786430:UFB786434 UFB851966:UFB851970 UFB917502:UFB917506 UFB983038:UFB983042 UOS5:UOS9 UOS65534:UOS65538 UOS131070:UOS131074 UOS196606:UOS196610 UOS262142:UOS262146 UOS327678:UOS327682 UOS393214:UOS393218 UOS458750:UOS458754 UOS524286:UOS524290 UOS589822:UOS589826 UOS655358:UOS655362 UOS720894:UOS720898 UOS786430:UOS786434 UOS851966:UOS851970 UOS917502:UOS917506 UOS983038:UOS983042 UOX5:UOX9 UOX65534:UOX65538 UOX131070:UOX131074 UOX196606:UOX196610 UOX262142:UOX262146 UOX327678:UOX327682 UOX393214:UOX393218 UOX458750:UOX458754 UOX524286:UOX524290 UOX589822:UOX589826 UOX655358:UOX655362 UOX720894:UOX720898 UOX786430:UOX786434 UOX851966:UOX851970 UOX917502:UOX917506 UOX983038:UOX983042 UYO5:UYO9 UYO65534:UYO65538 UYO131070:UYO131074 UYO196606:UYO196610 UYO262142:UYO262146 UYO327678:UYO327682 UYO393214:UYO393218 UYO458750:UYO458754 UYO524286:UYO524290 UYO589822:UYO589826 UYO655358:UYO655362 UYO720894:UYO720898 UYO786430:UYO786434 UYO851966:UYO851970 UYO917502:UYO917506 UYO983038:UYO983042 UYT5:UYT9 UYT65534:UYT65538 UYT131070:UYT131074 UYT196606:UYT196610 UYT262142:UYT262146 UYT327678:UYT327682 UYT393214:UYT393218 UYT458750:UYT458754 UYT524286:UYT524290 UYT589822:UYT589826 UYT655358:UYT655362 UYT720894:UYT720898 UYT786430:UYT786434 UYT851966:UYT851970 UYT917502:UYT917506 UYT983038:UYT983042 VIK5:VIK9 VIK65534:VIK65538 VIK131070:VIK131074 VIK196606:VIK196610 VIK262142:VIK262146 VIK327678:VIK327682 VIK393214:VIK393218 VIK458750:VIK458754 VIK524286:VIK524290 VIK589822:VIK589826 VIK655358:VIK655362 VIK720894:VIK720898 VIK786430:VIK786434 VIK851966:VIK851970 VIK917502:VIK917506 VIK983038:VIK983042 VIP5:VIP9 VIP65534:VIP65538 VIP131070:VIP131074 VIP196606:VIP196610 VIP262142:VIP262146 VIP327678:VIP327682 VIP393214:VIP393218 VIP458750:VIP458754 VIP524286:VIP524290 VIP589822:VIP589826 VIP655358:VIP655362 VIP720894:VIP720898 VIP786430:VIP786434 VIP851966:VIP851970 VIP917502:VIP917506 VIP983038:VIP983042 VSG5:VSG9 VSG65534:VSG65538 VSG131070:VSG131074 VSG196606:VSG196610 VSG262142:VSG262146 VSG327678:VSG327682 VSG393214:VSG393218 VSG458750:VSG458754 VSG524286:VSG524290 VSG589822:VSG589826 VSG655358:VSG655362 VSG720894:VSG720898 VSG786430:VSG786434 VSG851966:VSG851970 VSG917502:VSG917506 VSG983038:VSG983042 VSL5:VSL9 VSL65534:VSL65538 VSL131070:VSL131074 VSL196606:VSL196610 VSL262142:VSL262146 VSL327678:VSL327682 VSL393214:VSL393218 VSL458750:VSL458754 VSL524286:VSL524290 VSL589822:VSL589826 VSL655358:VSL655362 VSL720894:VSL720898 VSL786430:VSL786434 VSL851966:VSL851970 VSL917502:VSL917506 VSL983038:VSL983042 WCC5:WCC9 WCC65534:WCC65538 WCC131070:WCC131074 WCC196606:WCC196610 WCC262142:WCC262146 WCC327678:WCC327682 WCC393214:WCC393218 WCC458750:WCC458754 WCC524286:WCC524290 WCC589822:WCC589826 WCC655358:WCC655362 WCC720894:WCC720898 WCC786430:WCC786434 WCC851966:WCC851970 WCC917502:WCC917506 WCC983038:WCC983042 WCH5:WCH9 WCH65534:WCH65538 WCH131070:WCH131074 WCH196606:WCH196610 WCH262142:WCH262146 WCH327678:WCH327682 WCH393214:WCH393218 WCH458750:WCH458754 WCH524286:WCH524290 WCH589822:WCH589826 WCH655358:WCH655362 WCH720894:WCH720898 WCH786430:WCH786434 WCH851966:WCH851970 WCH917502:WCH917506 WCH983038:WCH983042 WLY5:WLY9 WLY65534:WLY65538 WLY131070:WLY131074 WLY196606:WLY196610 WLY262142:WLY262146 WLY327678:WLY327682 WLY393214:WLY393218 WLY458750:WLY458754 WLY524286:WLY524290 WLY589822:WLY589826 WLY655358:WLY655362 WLY720894:WLY720898 WLY786430:WLY786434 WLY851966:WLY851970 WLY917502:WLY917506 WLY983038:WLY983042 WMD5:WMD9 WMD65534:WMD65538 WMD131070:WMD131074 WMD196606:WMD196610 WMD262142:WMD262146 WMD327678:WMD327682 WMD393214:WMD393218 WMD458750:WMD458754 WMD524286:WMD524290 WMD589822:WMD589826 WMD655358:WMD655362 WMD720894:WMD720898 WMD786430:WMD786434 WMD851966:WMD851970 WMD917502:WMD917506 WMD983038:WMD983042 WVU5:WVU9 WVU65534:WVU65538 WVU131070:WVU131074 WVU196606:WVU196610 WVU262142:WVU262146 WVU327678:WVU327682 WVU393214:WVU393218 WVU458750:WVU458754 WVU524286:WVU524290 WVU589822:WVU589826 WVU655358:WVU655362 WVU720894:WVU720898 WVU786430:WVU786434 WVU851966:WVU851970 WVU917502:WVU917506 WVU983038:WVU983042 WVZ5:WVZ9 WVZ65534:WVZ65538 WVZ131070:WVZ131074 WVZ196606:WVZ196610 WVZ262142:WVZ262146 WVZ327678:WVZ327682 WVZ393214:WVZ393218 WVZ458750:WVZ458754 WVZ524286:WVZ524290 WVZ589822:WVZ589826 WVZ655358:WVZ655362 WVZ720894:WVZ720898 WVZ786430:WVZ786434 WVZ851966:WVZ851970 WVZ917502:WVZ917506 WVZ983038:WVZ983042"/>
  </dataValidations>
  <pageMargins left="0.69930555555555596" right="0.69930555555555596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"/>
  <sheetViews>
    <sheetView workbookViewId="0">
      <selection activeCell="I5" sqref="I5"/>
    </sheetView>
  </sheetViews>
  <sheetFormatPr defaultColWidth="10.375" defaultRowHeight="16.5"/>
  <cols>
    <col min="1" max="1" width="3.25" customWidth="1"/>
    <col min="2" max="2" width="10.375" style="144"/>
    <col min="3" max="3" width="18.125" style="144" customWidth="1"/>
    <col min="4" max="4" width="15.25" style="144" customWidth="1"/>
    <col min="5" max="7" width="7.875" style="144" customWidth="1"/>
    <col min="8" max="8" width="17.75" style="144" customWidth="1"/>
    <col min="9" max="9" width="29.875" style="144" customWidth="1"/>
    <col min="10" max="10" width="29.875" style="145" customWidth="1"/>
    <col min="11" max="16384" width="10.375" style="144"/>
  </cols>
  <sheetData>
    <row r="1" spans="2:20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112</v>
      </c>
      <c r="L2" s="359"/>
      <c r="M2" s="359"/>
      <c r="N2" s="360"/>
      <c r="O2" s="361"/>
      <c r="P2" s="353" t="s">
        <v>113</v>
      </c>
      <c r="Q2" s="359"/>
      <c r="R2" s="359"/>
      <c r="S2" s="360"/>
      <c r="T2" s="361"/>
    </row>
    <row r="3" spans="2:20" ht="33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f>COUNTA($D$11:$D$483)</f>
        <v>15</v>
      </c>
      <c r="N4" s="152" t="s">
        <v>119</v>
      </c>
      <c r="O4" s="153">
        <f>(M5+M6)/M4</f>
        <v>1</v>
      </c>
      <c r="P4" s="353" t="s">
        <v>118</v>
      </c>
      <c r="Q4" s="354"/>
      <c r="R4" s="13">
        <f>COUNTA($B$11:$B$224)</f>
        <v>1</v>
      </c>
      <c r="S4" s="152" t="s">
        <v>119</v>
      </c>
      <c r="T4" s="153">
        <f>(R5+R6)/R4</f>
        <v>15</v>
      </c>
    </row>
    <row r="5" spans="2:20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COUNTIF(K11:K$224,"通过")</f>
        <v>14</v>
      </c>
      <c r="N5" s="152" t="s">
        <v>119</v>
      </c>
      <c r="O5" s="153">
        <f>M5/M4</f>
        <v>0.93333333333333335</v>
      </c>
      <c r="P5" s="353" t="s">
        <v>121</v>
      </c>
      <c r="Q5" s="354"/>
      <c r="R5" s="23">
        <f>COUNTIF(P11:P$224,"通过")</f>
        <v>15</v>
      </c>
      <c r="S5" s="152" t="s">
        <v>119</v>
      </c>
      <c r="T5" s="153">
        <f>R5/R4</f>
        <v>15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COUNTIF(K11:K$223,"失败")</f>
        <v>1</v>
      </c>
      <c r="N6" s="152" t="s">
        <v>119</v>
      </c>
      <c r="O6" s="153">
        <f>M6/M4</f>
        <v>6.6666666666666666E-2</v>
      </c>
      <c r="P6" s="353" t="s">
        <v>123</v>
      </c>
      <c r="Q6" s="354"/>
      <c r="R6" s="23">
        <f>COUNTIF(P11:P$223,"失败")</f>
        <v>0</v>
      </c>
      <c r="S6" s="152" t="s">
        <v>119</v>
      </c>
      <c r="T6" s="153">
        <f>R6/R4</f>
        <v>0</v>
      </c>
    </row>
    <row r="7" spans="2:20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COUNTIF(K11:K$223,"阻塞")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COUNTIF(P11:P$223,"阻塞")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COUNTIF(K11:K$223,"无效")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COUNTIF(P11:P$223,"无效")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COUNTIF(K11:K$223,"未执行")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COUNTIF(P11:P$223,"未执行")</f>
        <v>0</v>
      </c>
      <c r="S9" s="152" t="s">
        <v>119</v>
      </c>
      <c r="T9" s="153">
        <f>R9/R4</f>
        <v>0</v>
      </c>
    </row>
    <row r="10" spans="2:20" ht="33">
      <c r="B10" s="148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201" t="s">
        <v>136</v>
      </c>
      <c r="K10" s="151" t="s">
        <v>137</v>
      </c>
      <c r="L10" s="148" t="s">
        <v>12</v>
      </c>
      <c r="M10" s="148" t="s">
        <v>138</v>
      </c>
      <c r="N10" s="289" t="s">
        <v>139</v>
      </c>
      <c r="O10" s="290" t="s">
        <v>140</v>
      </c>
      <c r="P10" s="151" t="s">
        <v>141</v>
      </c>
      <c r="Q10" s="148" t="s">
        <v>12</v>
      </c>
      <c r="R10" s="148" t="s">
        <v>138</v>
      </c>
      <c r="S10" s="289" t="s">
        <v>139</v>
      </c>
      <c r="T10" s="290" t="s">
        <v>140</v>
      </c>
    </row>
    <row r="11" spans="2:20" ht="66">
      <c r="B11" s="349" t="s">
        <v>308</v>
      </c>
      <c r="C11" s="61" t="s">
        <v>309</v>
      </c>
      <c r="D11" s="61" t="s">
        <v>310</v>
      </c>
      <c r="E11" s="61" t="s">
        <v>145</v>
      </c>
      <c r="F11" s="61" t="s">
        <v>146</v>
      </c>
      <c r="G11" s="61" t="s">
        <v>157</v>
      </c>
      <c r="H11" s="288" t="s">
        <v>311</v>
      </c>
      <c r="I11" s="288" t="s">
        <v>312</v>
      </c>
      <c r="J11" s="291" t="s">
        <v>313</v>
      </c>
      <c r="K11" s="262" t="s">
        <v>6</v>
      </c>
      <c r="L11" s="61"/>
      <c r="M11" s="61" t="s">
        <v>39</v>
      </c>
      <c r="N11" s="280"/>
      <c r="O11" s="281">
        <v>42538</v>
      </c>
      <c r="P11" s="262" t="s">
        <v>6</v>
      </c>
      <c r="Q11" s="61"/>
      <c r="R11" s="61"/>
      <c r="S11" s="280"/>
      <c r="T11" s="292"/>
    </row>
    <row r="12" spans="2:20" ht="66">
      <c r="B12" s="349"/>
      <c r="C12" s="61" t="s">
        <v>314</v>
      </c>
      <c r="D12" s="61" t="s">
        <v>152</v>
      </c>
      <c r="E12" s="61" t="s">
        <v>145</v>
      </c>
      <c r="F12" s="61" t="s">
        <v>146</v>
      </c>
      <c r="G12" s="61" t="s">
        <v>147</v>
      </c>
      <c r="H12" s="288"/>
      <c r="I12" s="288" t="s">
        <v>153</v>
      </c>
      <c r="J12" s="291" t="s">
        <v>315</v>
      </c>
      <c r="K12" s="262" t="s">
        <v>6</v>
      </c>
      <c r="L12" s="61"/>
      <c r="M12" s="61" t="s">
        <v>39</v>
      </c>
      <c r="N12" s="280"/>
      <c r="O12" s="281">
        <v>42538</v>
      </c>
      <c r="P12" s="262" t="s">
        <v>6</v>
      </c>
      <c r="Q12" s="61"/>
      <c r="R12" s="61"/>
      <c r="S12" s="280"/>
      <c r="T12" s="292"/>
    </row>
    <row r="13" spans="2:20" ht="49.5">
      <c r="B13" s="349"/>
      <c r="C13" s="61" t="s">
        <v>316</v>
      </c>
      <c r="D13" s="13" t="s">
        <v>317</v>
      </c>
      <c r="E13" s="13" t="s">
        <v>145</v>
      </c>
      <c r="F13" s="61" t="s">
        <v>146</v>
      </c>
      <c r="G13" s="61" t="s">
        <v>147</v>
      </c>
      <c r="H13" s="13" t="s">
        <v>163</v>
      </c>
      <c r="I13" s="13" t="s">
        <v>318</v>
      </c>
      <c r="J13" s="205" t="s">
        <v>165</v>
      </c>
      <c r="K13" s="262" t="s">
        <v>6</v>
      </c>
      <c r="L13" s="13"/>
      <c r="M13" s="61" t="s">
        <v>39</v>
      </c>
      <c r="N13" s="280"/>
      <c r="O13" s="281">
        <v>42538</v>
      </c>
      <c r="P13" s="262" t="s">
        <v>6</v>
      </c>
      <c r="Q13" s="13"/>
      <c r="R13" s="13"/>
      <c r="S13" s="293"/>
      <c r="T13" s="294"/>
    </row>
    <row r="14" spans="2:20" ht="49.5">
      <c r="B14" s="349"/>
      <c r="C14" s="61" t="s">
        <v>319</v>
      </c>
      <c r="D14" s="13" t="s">
        <v>320</v>
      </c>
      <c r="E14" s="13" t="s">
        <v>145</v>
      </c>
      <c r="F14" s="61" t="s">
        <v>146</v>
      </c>
      <c r="G14" s="61" t="s">
        <v>147</v>
      </c>
      <c r="H14" s="13" t="s">
        <v>168</v>
      </c>
      <c r="I14" s="13" t="s">
        <v>321</v>
      </c>
      <c r="J14" s="205" t="s">
        <v>170</v>
      </c>
      <c r="K14" s="262" t="s">
        <v>6</v>
      </c>
      <c r="L14" s="13"/>
      <c r="M14" s="61" t="s">
        <v>39</v>
      </c>
      <c r="N14" s="280"/>
      <c r="O14" s="281">
        <v>42538</v>
      </c>
      <c r="P14" s="262" t="s">
        <v>6</v>
      </c>
      <c r="Q14" s="13"/>
      <c r="R14" s="13"/>
      <c r="S14" s="293"/>
      <c r="T14" s="294"/>
    </row>
    <row r="15" spans="2:20" ht="33">
      <c r="B15" s="349"/>
      <c r="C15" s="61" t="s">
        <v>322</v>
      </c>
      <c r="D15" s="13" t="s">
        <v>172</v>
      </c>
      <c r="E15" s="13" t="s">
        <v>145</v>
      </c>
      <c r="F15" s="13" t="s">
        <v>146</v>
      </c>
      <c r="G15" s="13" t="s">
        <v>157</v>
      </c>
      <c r="H15" s="13" t="s">
        <v>323</v>
      </c>
      <c r="I15" s="13" t="s">
        <v>174</v>
      </c>
      <c r="J15" s="205" t="s">
        <v>175</v>
      </c>
      <c r="K15" s="262" t="s">
        <v>6</v>
      </c>
      <c r="L15" s="13"/>
      <c r="M15" s="61" t="s">
        <v>39</v>
      </c>
      <c r="N15" s="280"/>
      <c r="O15" s="281">
        <v>42538</v>
      </c>
      <c r="P15" s="262" t="s">
        <v>6</v>
      </c>
      <c r="Q15" s="13"/>
      <c r="R15" s="13"/>
      <c r="S15" s="293"/>
      <c r="T15" s="294"/>
    </row>
    <row r="16" spans="2:20" ht="33">
      <c r="B16" s="349"/>
      <c r="C16" s="61" t="s">
        <v>324</v>
      </c>
      <c r="D16" s="13" t="s">
        <v>177</v>
      </c>
      <c r="E16" s="13" t="s">
        <v>145</v>
      </c>
      <c r="F16" s="13" t="s">
        <v>178</v>
      </c>
      <c r="G16" s="13" t="s">
        <v>157</v>
      </c>
      <c r="H16" s="13" t="s">
        <v>323</v>
      </c>
      <c r="I16" s="13" t="s">
        <v>179</v>
      </c>
      <c r="J16" s="205" t="s">
        <v>175</v>
      </c>
      <c r="K16" s="262" t="s">
        <v>6</v>
      </c>
      <c r="L16" s="13"/>
      <c r="M16" s="61" t="s">
        <v>39</v>
      </c>
      <c r="N16" s="280"/>
      <c r="O16" s="281">
        <v>42538</v>
      </c>
      <c r="P16" s="262" t="s">
        <v>6</v>
      </c>
      <c r="Q16" s="13"/>
      <c r="R16" s="13"/>
      <c r="S16" s="293"/>
      <c r="T16" s="294"/>
    </row>
    <row r="17" spans="2:20" ht="49.5">
      <c r="B17" s="349"/>
      <c r="C17" s="61" t="s">
        <v>325</v>
      </c>
      <c r="D17" s="13" t="s">
        <v>326</v>
      </c>
      <c r="E17" s="13" t="s">
        <v>145</v>
      </c>
      <c r="F17" s="13" t="s">
        <v>146</v>
      </c>
      <c r="G17" s="13" t="s">
        <v>157</v>
      </c>
      <c r="H17" s="13" t="s">
        <v>323</v>
      </c>
      <c r="I17" s="13" t="s">
        <v>327</v>
      </c>
      <c r="J17" s="205" t="s">
        <v>215</v>
      </c>
      <c r="K17" s="262" t="s">
        <v>6</v>
      </c>
      <c r="L17" s="13"/>
      <c r="M17" s="61" t="s">
        <v>39</v>
      </c>
      <c r="N17" s="280"/>
      <c r="O17" s="281">
        <v>42538</v>
      </c>
      <c r="P17" s="262" t="s">
        <v>6</v>
      </c>
      <c r="Q17" s="13"/>
      <c r="R17" s="13"/>
      <c r="S17" s="293"/>
      <c r="T17" s="294"/>
    </row>
    <row r="18" spans="2:20" ht="49.5">
      <c r="B18" s="349"/>
      <c r="C18" s="61" t="s">
        <v>328</v>
      </c>
      <c r="D18" s="13" t="s">
        <v>181</v>
      </c>
      <c r="E18" s="13" t="s">
        <v>190</v>
      </c>
      <c r="F18" s="13" t="s">
        <v>146</v>
      </c>
      <c r="G18" s="13" t="s">
        <v>157</v>
      </c>
      <c r="H18" s="13" t="s">
        <v>323</v>
      </c>
      <c r="I18" s="13" t="s">
        <v>182</v>
      </c>
      <c r="J18" s="205" t="s">
        <v>183</v>
      </c>
      <c r="K18" s="262" t="s">
        <v>6</v>
      </c>
      <c r="L18" s="13"/>
      <c r="M18" s="61" t="s">
        <v>39</v>
      </c>
      <c r="N18" s="280"/>
      <c r="O18" s="281">
        <v>42538</v>
      </c>
      <c r="P18" s="262" t="s">
        <v>6</v>
      </c>
      <c r="Q18" s="13"/>
      <c r="R18" s="13"/>
      <c r="S18" s="293"/>
      <c r="T18" s="294"/>
    </row>
    <row r="19" spans="2:20" ht="49.5">
      <c r="B19" s="349"/>
      <c r="C19" s="61" t="s">
        <v>329</v>
      </c>
      <c r="D19" s="13" t="s">
        <v>185</v>
      </c>
      <c r="E19" s="13" t="s">
        <v>145</v>
      </c>
      <c r="F19" s="13" t="s">
        <v>178</v>
      </c>
      <c r="G19" s="13" t="s">
        <v>157</v>
      </c>
      <c r="H19" s="13" t="s">
        <v>323</v>
      </c>
      <c r="I19" s="13" t="s">
        <v>186</v>
      </c>
      <c r="J19" s="205" t="s">
        <v>187</v>
      </c>
      <c r="K19" s="262" t="s">
        <v>6</v>
      </c>
      <c r="L19" s="13"/>
      <c r="M19" s="61" t="s">
        <v>39</v>
      </c>
      <c r="N19" s="280"/>
      <c r="O19" s="281">
        <v>42538</v>
      </c>
      <c r="P19" s="262" t="s">
        <v>6</v>
      </c>
      <c r="Q19" s="13"/>
      <c r="R19" s="13"/>
      <c r="S19" s="293"/>
      <c r="T19" s="294"/>
    </row>
    <row r="20" spans="2:20" ht="99">
      <c r="B20" s="349"/>
      <c r="C20" s="61" t="s">
        <v>330</v>
      </c>
      <c r="D20" s="13" t="s">
        <v>189</v>
      </c>
      <c r="E20" s="13" t="s">
        <v>190</v>
      </c>
      <c r="F20" s="13" t="s">
        <v>146</v>
      </c>
      <c r="G20" s="13" t="s">
        <v>147</v>
      </c>
      <c r="H20" s="13" t="s">
        <v>323</v>
      </c>
      <c r="I20" s="13" t="s">
        <v>191</v>
      </c>
      <c r="J20" s="205" t="s">
        <v>192</v>
      </c>
      <c r="K20" s="262" t="s">
        <v>6</v>
      </c>
      <c r="L20" s="13"/>
      <c r="M20" s="61" t="s">
        <v>39</v>
      </c>
      <c r="N20" s="280"/>
      <c r="O20" s="281">
        <v>42538</v>
      </c>
      <c r="P20" s="262" t="s">
        <v>6</v>
      </c>
      <c r="Q20" s="13"/>
      <c r="R20" s="13"/>
      <c r="S20" s="293"/>
      <c r="T20" s="294"/>
    </row>
    <row r="21" spans="2:20" ht="49.5">
      <c r="B21" s="349"/>
      <c r="C21" s="61" t="s">
        <v>331</v>
      </c>
      <c r="D21" s="13" t="s">
        <v>194</v>
      </c>
      <c r="E21" s="13" t="s">
        <v>145</v>
      </c>
      <c r="F21" s="13" t="s">
        <v>146</v>
      </c>
      <c r="G21" s="13" t="s">
        <v>157</v>
      </c>
      <c r="H21" s="13"/>
      <c r="I21" s="13" t="s">
        <v>195</v>
      </c>
      <c r="J21" s="205" t="s">
        <v>196</v>
      </c>
      <c r="K21" s="262" t="s">
        <v>6</v>
      </c>
      <c r="L21" s="13"/>
      <c r="M21" s="61" t="s">
        <v>39</v>
      </c>
      <c r="N21" s="280"/>
      <c r="O21" s="281">
        <v>42538</v>
      </c>
      <c r="P21" s="262" t="s">
        <v>6</v>
      </c>
      <c r="Q21" s="13"/>
      <c r="R21" s="13"/>
      <c r="S21" s="293"/>
      <c r="T21" s="294"/>
    </row>
    <row r="22" spans="2:20" ht="49.5">
      <c r="B22" s="349"/>
      <c r="C22" s="61" t="s">
        <v>332</v>
      </c>
      <c r="D22" s="13" t="s">
        <v>198</v>
      </c>
      <c r="E22" s="13" t="s">
        <v>145</v>
      </c>
      <c r="F22" s="13" t="s">
        <v>178</v>
      </c>
      <c r="G22" s="13" t="s">
        <v>157</v>
      </c>
      <c r="H22" s="13"/>
      <c r="I22" s="13" t="s">
        <v>199</v>
      </c>
      <c r="J22" s="205" t="s">
        <v>200</v>
      </c>
      <c r="K22" s="262" t="s">
        <v>6</v>
      </c>
      <c r="L22" s="13"/>
      <c r="M22" s="61" t="s">
        <v>39</v>
      </c>
      <c r="N22" s="280"/>
      <c r="O22" s="281">
        <v>42538</v>
      </c>
      <c r="P22" s="262" t="s">
        <v>6</v>
      </c>
      <c r="Q22" s="13"/>
      <c r="R22" s="13"/>
      <c r="S22" s="293"/>
      <c r="T22" s="294"/>
    </row>
    <row r="23" spans="2:20" ht="66">
      <c r="B23" s="349"/>
      <c r="C23" s="61" t="s">
        <v>333</v>
      </c>
      <c r="D23" s="13" t="s">
        <v>202</v>
      </c>
      <c r="E23" s="13" t="s">
        <v>145</v>
      </c>
      <c r="F23" s="13" t="s">
        <v>146</v>
      </c>
      <c r="G23" s="13" t="s">
        <v>147</v>
      </c>
      <c r="H23" s="13" t="s">
        <v>323</v>
      </c>
      <c r="I23" s="13" t="s">
        <v>203</v>
      </c>
      <c r="J23" s="205" t="s">
        <v>204</v>
      </c>
      <c r="K23" s="262" t="s">
        <v>6</v>
      </c>
      <c r="L23" s="13"/>
      <c r="M23" s="61" t="s">
        <v>39</v>
      </c>
      <c r="N23" s="280"/>
      <c r="O23" s="281">
        <v>42538</v>
      </c>
      <c r="P23" s="262" t="s">
        <v>6</v>
      </c>
      <c r="Q23" s="13"/>
      <c r="R23" s="13"/>
      <c r="S23" s="293"/>
      <c r="T23" s="294"/>
    </row>
    <row r="24" spans="2:20" ht="33">
      <c r="B24" s="349"/>
      <c r="C24" s="61" t="s">
        <v>334</v>
      </c>
      <c r="D24" s="13" t="s">
        <v>206</v>
      </c>
      <c r="E24" s="13" t="s">
        <v>145</v>
      </c>
      <c r="F24" s="13" t="s">
        <v>146</v>
      </c>
      <c r="G24" s="13" t="s">
        <v>147</v>
      </c>
      <c r="H24" s="13" t="s">
        <v>323</v>
      </c>
      <c r="I24" s="13" t="s">
        <v>207</v>
      </c>
      <c r="J24" s="205" t="s">
        <v>208</v>
      </c>
      <c r="K24" s="262" t="s">
        <v>6</v>
      </c>
      <c r="L24" s="13"/>
      <c r="M24" s="61" t="s">
        <v>39</v>
      </c>
      <c r="N24" s="280"/>
      <c r="O24" s="281">
        <v>42538</v>
      </c>
      <c r="P24" s="262" t="s">
        <v>6</v>
      </c>
      <c r="Q24" s="13"/>
      <c r="R24" s="13"/>
      <c r="S24" s="293"/>
      <c r="T24" s="294"/>
    </row>
    <row r="25" spans="2:20">
      <c r="B25" s="13"/>
      <c r="C25" s="13" t="s">
        <v>335</v>
      </c>
      <c r="D25" s="13" t="s">
        <v>336</v>
      </c>
      <c r="E25" s="13" t="s">
        <v>145</v>
      </c>
      <c r="F25" s="13" t="s">
        <v>146</v>
      </c>
      <c r="G25" s="13" t="s">
        <v>147</v>
      </c>
      <c r="H25" s="13"/>
      <c r="I25" s="13" t="s">
        <v>337</v>
      </c>
      <c r="J25" s="55" t="s">
        <v>338</v>
      </c>
      <c r="K25" s="262" t="s">
        <v>7</v>
      </c>
      <c r="L25" s="13"/>
      <c r="M25" s="13"/>
      <c r="N25" s="13"/>
      <c r="O25" s="13"/>
      <c r="P25" s="262" t="s">
        <v>6</v>
      </c>
      <c r="Q25" s="13"/>
      <c r="R25" s="13"/>
      <c r="S25" s="13"/>
      <c r="T25" s="13"/>
    </row>
  </sheetData>
  <mergeCells count="19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B11:B24"/>
    <mergeCell ref="K7:L7"/>
    <mergeCell ref="P7:Q7"/>
    <mergeCell ref="K8:L8"/>
    <mergeCell ref="P8:Q8"/>
    <mergeCell ref="K9:L9"/>
    <mergeCell ref="P9:Q9"/>
  </mergeCells>
  <phoneticPr fontId="31" type="noConversion"/>
  <dataValidations count="5">
    <dataValidation type="list" allowBlank="1" showInputMessage="1" showErrorMessage="1" sqref="E11:E25 E65545:E65558 E131081:E131094 E196617:E196630 E262153:E262166 E327689:E327702 E393225:E393238 E458761:E458774 E524297:E524310 E589833:E589846 E655369:E655382 E720905:E720918 E786441:E786454 E851977:E851990 E917513:E917526 E983049:E983062 JA11:JA24 JA65545:JA65558 JA131081:JA131094 JA196617:JA196630 JA262153:JA262166 JA327689:JA327702 JA393225:JA393238 JA458761:JA458774 JA524297:JA524310 JA589833:JA589846 JA655369:JA655382 JA720905:JA720918 JA786441:JA786454 JA851977:JA851990 JA917513:JA917526 JA983049:JA983062 SW11:SW24 SW65545:SW65558 SW131081:SW131094 SW196617:SW196630 SW262153:SW262166 SW327689:SW327702 SW393225:SW393238 SW458761:SW458774 SW524297:SW524310 SW589833:SW589846 SW655369:SW655382 SW720905:SW720918 SW786441:SW786454 SW851977:SW851990 SW917513:SW917526 SW983049:SW983062 ACS11:ACS24 ACS65545:ACS65558 ACS131081:ACS131094 ACS196617:ACS196630 ACS262153:ACS262166 ACS327689:ACS327702 ACS393225:ACS393238 ACS458761:ACS458774 ACS524297:ACS524310 ACS589833:ACS589846 ACS655369:ACS655382 ACS720905:ACS720918 ACS786441:ACS786454 ACS851977:ACS851990 ACS917513:ACS917526 ACS983049:ACS983062 AMO11:AMO24 AMO65545:AMO65558 AMO131081:AMO131094 AMO196617:AMO196630 AMO262153:AMO262166 AMO327689:AMO327702 AMO393225:AMO393238 AMO458761:AMO458774 AMO524297:AMO524310 AMO589833:AMO589846 AMO655369:AMO655382 AMO720905:AMO720918 AMO786441:AMO786454 AMO851977:AMO851990 AMO917513:AMO917526 AMO983049:AMO983062 AWK11:AWK24 AWK65545:AWK65558 AWK131081:AWK131094 AWK196617:AWK196630 AWK262153:AWK262166 AWK327689:AWK327702 AWK393225:AWK393238 AWK458761:AWK458774 AWK524297:AWK524310 AWK589833:AWK589846 AWK655369:AWK655382 AWK720905:AWK720918 AWK786441:AWK786454 AWK851977:AWK851990 AWK917513:AWK917526 AWK983049:AWK983062 BGG11:BGG24 BGG65545:BGG65558 BGG131081:BGG131094 BGG196617:BGG196630 BGG262153:BGG262166 BGG327689:BGG327702 BGG393225:BGG393238 BGG458761:BGG458774 BGG524297:BGG524310 BGG589833:BGG589846 BGG655369:BGG655382 BGG720905:BGG720918 BGG786441:BGG786454 BGG851977:BGG851990 BGG917513:BGG917526 BGG983049:BGG983062 BQC11:BQC24 BQC65545:BQC65558 BQC131081:BQC131094 BQC196617:BQC196630 BQC262153:BQC262166 BQC327689:BQC327702 BQC393225:BQC393238 BQC458761:BQC458774 BQC524297:BQC524310 BQC589833:BQC589846 BQC655369:BQC655382 BQC720905:BQC720918 BQC786441:BQC786454 BQC851977:BQC851990 BQC917513:BQC917526 BQC983049:BQC983062 BZY11:BZY24 BZY65545:BZY65558 BZY131081:BZY131094 BZY196617:BZY196630 BZY262153:BZY262166 BZY327689:BZY327702 BZY393225:BZY393238 BZY458761:BZY458774 BZY524297:BZY524310 BZY589833:BZY589846 BZY655369:BZY655382 BZY720905:BZY720918 BZY786441:BZY786454 BZY851977:BZY851990 BZY917513:BZY917526 BZY983049:BZY983062 CJU11:CJU24 CJU65545:CJU65558 CJU131081:CJU131094 CJU196617:CJU196630 CJU262153:CJU262166 CJU327689:CJU327702 CJU393225:CJU393238 CJU458761:CJU458774 CJU524297:CJU524310 CJU589833:CJU589846 CJU655369:CJU655382 CJU720905:CJU720918 CJU786441:CJU786454 CJU851977:CJU851990 CJU917513:CJU917526 CJU983049:CJU983062 CTQ11:CTQ24 CTQ65545:CTQ65558 CTQ131081:CTQ131094 CTQ196617:CTQ196630 CTQ262153:CTQ262166 CTQ327689:CTQ327702 CTQ393225:CTQ393238 CTQ458761:CTQ458774 CTQ524297:CTQ524310 CTQ589833:CTQ589846 CTQ655369:CTQ655382 CTQ720905:CTQ720918 CTQ786441:CTQ786454 CTQ851977:CTQ851990 CTQ917513:CTQ917526 CTQ983049:CTQ983062 DDM11:DDM24 DDM65545:DDM65558 DDM131081:DDM131094 DDM196617:DDM196630 DDM262153:DDM262166 DDM327689:DDM327702 DDM393225:DDM393238 DDM458761:DDM458774 DDM524297:DDM524310 DDM589833:DDM589846 DDM655369:DDM655382 DDM720905:DDM720918 DDM786441:DDM786454 DDM851977:DDM851990 DDM917513:DDM917526 DDM983049:DDM983062 DNI11:DNI24 DNI65545:DNI65558 DNI131081:DNI131094 DNI196617:DNI196630 DNI262153:DNI262166 DNI327689:DNI327702 DNI393225:DNI393238 DNI458761:DNI458774 DNI524297:DNI524310 DNI589833:DNI589846 DNI655369:DNI655382 DNI720905:DNI720918 DNI786441:DNI786454 DNI851977:DNI851990 DNI917513:DNI917526 DNI983049:DNI983062 DXE11:DXE24 DXE65545:DXE65558 DXE131081:DXE131094 DXE196617:DXE196630 DXE262153:DXE262166 DXE327689:DXE327702 DXE393225:DXE393238 DXE458761:DXE458774 DXE524297:DXE524310 DXE589833:DXE589846 DXE655369:DXE655382 DXE720905:DXE720918 DXE786441:DXE786454 DXE851977:DXE851990 DXE917513:DXE917526 DXE983049:DXE983062 EHA11:EHA24 EHA65545:EHA65558 EHA131081:EHA131094 EHA196617:EHA196630 EHA262153:EHA262166 EHA327689:EHA327702 EHA393225:EHA393238 EHA458761:EHA458774 EHA524297:EHA524310 EHA589833:EHA589846 EHA655369:EHA655382 EHA720905:EHA720918 EHA786441:EHA786454 EHA851977:EHA851990 EHA917513:EHA917526 EHA983049:EHA983062 EQW11:EQW24 EQW65545:EQW65558 EQW131081:EQW131094 EQW196617:EQW196630 EQW262153:EQW262166 EQW327689:EQW327702 EQW393225:EQW393238 EQW458761:EQW458774 EQW524297:EQW524310 EQW589833:EQW589846 EQW655369:EQW655382 EQW720905:EQW720918 EQW786441:EQW786454 EQW851977:EQW851990 EQW917513:EQW917526 EQW983049:EQW983062 FAS11:FAS24 FAS65545:FAS65558 FAS131081:FAS131094 FAS196617:FAS196630 FAS262153:FAS262166 FAS327689:FAS327702 FAS393225:FAS393238 FAS458761:FAS458774 FAS524297:FAS524310 FAS589833:FAS589846 FAS655369:FAS655382 FAS720905:FAS720918 FAS786441:FAS786454 FAS851977:FAS851990 FAS917513:FAS917526 FAS983049:FAS983062 FKO11:FKO24 FKO65545:FKO65558 FKO131081:FKO131094 FKO196617:FKO196630 FKO262153:FKO262166 FKO327689:FKO327702 FKO393225:FKO393238 FKO458761:FKO458774 FKO524297:FKO524310 FKO589833:FKO589846 FKO655369:FKO655382 FKO720905:FKO720918 FKO786441:FKO786454 FKO851977:FKO851990 FKO917513:FKO917526 FKO983049:FKO983062 FUK11:FUK24 FUK65545:FUK65558 FUK131081:FUK131094 FUK196617:FUK196630 FUK262153:FUK262166 FUK327689:FUK327702 FUK393225:FUK393238 FUK458761:FUK458774 FUK524297:FUK524310 FUK589833:FUK589846 FUK655369:FUK655382 FUK720905:FUK720918 FUK786441:FUK786454 FUK851977:FUK851990 FUK917513:FUK917526 FUK983049:FUK983062 GEG11:GEG24 GEG65545:GEG65558 GEG131081:GEG131094 GEG196617:GEG196630 GEG262153:GEG262166 GEG327689:GEG327702 GEG393225:GEG393238 GEG458761:GEG458774 GEG524297:GEG524310 GEG589833:GEG589846 GEG655369:GEG655382 GEG720905:GEG720918 GEG786441:GEG786454 GEG851977:GEG851990 GEG917513:GEG917526 GEG983049:GEG983062 GOC11:GOC24 GOC65545:GOC65558 GOC131081:GOC131094 GOC196617:GOC196630 GOC262153:GOC262166 GOC327689:GOC327702 GOC393225:GOC393238 GOC458761:GOC458774 GOC524297:GOC524310 GOC589833:GOC589846 GOC655369:GOC655382 GOC720905:GOC720918 GOC786441:GOC786454 GOC851977:GOC851990 GOC917513:GOC917526 GOC983049:GOC983062 GXY11:GXY24 GXY65545:GXY65558 GXY131081:GXY131094 GXY196617:GXY196630 GXY262153:GXY262166 GXY327689:GXY327702 GXY393225:GXY393238 GXY458761:GXY458774 GXY524297:GXY524310 GXY589833:GXY589846 GXY655369:GXY655382 GXY720905:GXY720918 GXY786441:GXY786454 GXY851977:GXY851990 GXY917513:GXY917526 GXY983049:GXY983062 HHU11:HHU24 HHU65545:HHU65558 HHU131081:HHU131094 HHU196617:HHU196630 HHU262153:HHU262166 HHU327689:HHU327702 HHU393225:HHU393238 HHU458761:HHU458774 HHU524297:HHU524310 HHU589833:HHU589846 HHU655369:HHU655382 HHU720905:HHU720918 HHU786441:HHU786454 HHU851977:HHU851990 HHU917513:HHU917526 HHU983049:HHU983062 HRQ11:HRQ24 HRQ65545:HRQ65558 HRQ131081:HRQ131094 HRQ196617:HRQ196630 HRQ262153:HRQ262166 HRQ327689:HRQ327702 HRQ393225:HRQ393238 HRQ458761:HRQ458774 HRQ524297:HRQ524310 HRQ589833:HRQ589846 HRQ655369:HRQ655382 HRQ720905:HRQ720918 HRQ786441:HRQ786454 HRQ851977:HRQ851990 HRQ917513:HRQ917526 HRQ983049:HRQ983062 IBM11:IBM24 IBM65545:IBM65558 IBM131081:IBM131094 IBM196617:IBM196630 IBM262153:IBM262166 IBM327689:IBM327702 IBM393225:IBM393238 IBM458761:IBM458774 IBM524297:IBM524310 IBM589833:IBM589846 IBM655369:IBM655382 IBM720905:IBM720918 IBM786441:IBM786454 IBM851977:IBM851990 IBM917513:IBM917526 IBM983049:IBM983062 ILI11:ILI24 ILI65545:ILI65558 ILI131081:ILI131094 ILI196617:ILI196630 ILI262153:ILI262166 ILI327689:ILI327702 ILI393225:ILI393238 ILI458761:ILI458774 ILI524297:ILI524310 ILI589833:ILI589846 ILI655369:ILI655382 ILI720905:ILI720918 ILI786441:ILI786454 ILI851977:ILI851990 ILI917513:ILI917526 ILI983049:ILI983062 IVE11:IVE24 IVE65545:IVE65558 IVE131081:IVE131094 IVE196617:IVE196630 IVE262153:IVE262166 IVE327689:IVE327702 IVE393225:IVE393238 IVE458761:IVE458774 IVE524297:IVE524310 IVE589833:IVE589846 IVE655369:IVE655382 IVE720905:IVE720918 IVE786441:IVE786454 IVE851977:IVE851990 IVE917513:IVE917526 IVE983049:IVE983062 JFA11:JFA24 JFA65545:JFA65558 JFA131081:JFA131094 JFA196617:JFA196630 JFA262153:JFA262166 JFA327689:JFA327702 JFA393225:JFA393238 JFA458761:JFA458774 JFA524297:JFA524310 JFA589833:JFA589846 JFA655369:JFA655382 JFA720905:JFA720918 JFA786441:JFA786454 JFA851977:JFA851990 JFA917513:JFA917526 JFA983049:JFA983062 JOW11:JOW24 JOW65545:JOW65558 JOW131081:JOW131094 JOW196617:JOW196630 JOW262153:JOW262166 JOW327689:JOW327702 JOW393225:JOW393238 JOW458761:JOW458774 JOW524297:JOW524310 JOW589833:JOW589846 JOW655369:JOW655382 JOW720905:JOW720918 JOW786441:JOW786454 JOW851977:JOW851990 JOW917513:JOW917526 JOW983049:JOW983062 JYS11:JYS24 JYS65545:JYS65558 JYS131081:JYS131094 JYS196617:JYS196630 JYS262153:JYS262166 JYS327689:JYS327702 JYS393225:JYS393238 JYS458761:JYS458774 JYS524297:JYS524310 JYS589833:JYS589846 JYS655369:JYS655382 JYS720905:JYS720918 JYS786441:JYS786454 JYS851977:JYS851990 JYS917513:JYS917526 JYS983049:JYS983062 KIO11:KIO24 KIO65545:KIO65558 KIO131081:KIO131094 KIO196617:KIO196630 KIO262153:KIO262166 KIO327689:KIO327702 KIO393225:KIO393238 KIO458761:KIO458774 KIO524297:KIO524310 KIO589833:KIO589846 KIO655369:KIO655382 KIO720905:KIO720918 KIO786441:KIO786454 KIO851977:KIO851990 KIO917513:KIO917526 KIO983049:KIO983062 KSK11:KSK24 KSK65545:KSK65558 KSK131081:KSK131094 KSK196617:KSK196630 KSK262153:KSK262166 KSK327689:KSK327702 KSK393225:KSK393238 KSK458761:KSK458774 KSK524297:KSK524310 KSK589833:KSK589846 KSK655369:KSK655382 KSK720905:KSK720918 KSK786441:KSK786454 KSK851977:KSK851990 KSK917513:KSK917526 KSK983049:KSK983062 LCG11:LCG24 LCG65545:LCG65558 LCG131081:LCG131094 LCG196617:LCG196630 LCG262153:LCG262166 LCG327689:LCG327702 LCG393225:LCG393238 LCG458761:LCG458774 LCG524297:LCG524310 LCG589833:LCG589846 LCG655369:LCG655382 LCG720905:LCG720918 LCG786441:LCG786454 LCG851977:LCG851990 LCG917513:LCG917526 LCG983049:LCG983062 LMC11:LMC24 LMC65545:LMC65558 LMC131081:LMC131094 LMC196617:LMC196630 LMC262153:LMC262166 LMC327689:LMC327702 LMC393225:LMC393238 LMC458761:LMC458774 LMC524297:LMC524310 LMC589833:LMC589846 LMC655369:LMC655382 LMC720905:LMC720918 LMC786441:LMC786454 LMC851977:LMC851990 LMC917513:LMC917526 LMC983049:LMC983062 LVY11:LVY24 LVY65545:LVY65558 LVY131081:LVY131094 LVY196617:LVY196630 LVY262153:LVY262166 LVY327689:LVY327702 LVY393225:LVY393238 LVY458761:LVY458774 LVY524297:LVY524310 LVY589833:LVY589846 LVY655369:LVY655382 LVY720905:LVY720918 LVY786441:LVY786454 LVY851977:LVY851990 LVY917513:LVY917526 LVY983049:LVY983062 MFU11:MFU24 MFU65545:MFU65558 MFU131081:MFU131094 MFU196617:MFU196630 MFU262153:MFU262166 MFU327689:MFU327702 MFU393225:MFU393238 MFU458761:MFU458774 MFU524297:MFU524310 MFU589833:MFU589846 MFU655369:MFU655382 MFU720905:MFU720918 MFU786441:MFU786454 MFU851977:MFU851990 MFU917513:MFU917526 MFU983049:MFU983062 MPQ11:MPQ24 MPQ65545:MPQ65558 MPQ131081:MPQ131094 MPQ196617:MPQ196630 MPQ262153:MPQ262166 MPQ327689:MPQ327702 MPQ393225:MPQ393238 MPQ458761:MPQ458774 MPQ524297:MPQ524310 MPQ589833:MPQ589846 MPQ655369:MPQ655382 MPQ720905:MPQ720918 MPQ786441:MPQ786454 MPQ851977:MPQ851990 MPQ917513:MPQ917526 MPQ983049:MPQ983062 MZM11:MZM24 MZM65545:MZM65558 MZM131081:MZM131094 MZM196617:MZM196630 MZM262153:MZM262166 MZM327689:MZM327702 MZM393225:MZM393238 MZM458761:MZM458774 MZM524297:MZM524310 MZM589833:MZM589846 MZM655369:MZM655382 MZM720905:MZM720918 MZM786441:MZM786454 MZM851977:MZM851990 MZM917513:MZM917526 MZM983049:MZM983062 NJI11:NJI24 NJI65545:NJI65558 NJI131081:NJI131094 NJI196617:NJI196630 NJI262153:NJI262166 NJI327689:NJI327702 NJI393225:NJI393238 NJI458761:NJI458774 NJI524297:NJI524310 NJI589833:NJI589846 NJI655369:NJI655382 NJI720905:NJI720918 NJI786441:NJI786454 NJI851977:NJI851990 NJI917513:NJI917526 NJI983049:NJI983062 NTE11:NTE24 NTE65545:NTE65558 NTE131081:NTE131094 NTE196617:NTE196630 NTE262153:NTE262166 NTE327689:NTE327702 NTE393225:NTE393238 NTE458761:NTE458774 NTE524297:NTE524310 NTE589833:NTE589846 NTE655369:NTE655382 NTE720905:NTE720918 NTE786441:NTE786454 NTE851977:NTE851990 NTE917513:NTE917526 NTE983049:NTE983062 ODA11:ODA24 ODA65545:ODA65558 ODA131081:ODA131094 ODA196617:ODA196630 ODA262153:ODA262166 ODA327689:ODA327702 ODA393225:ODA393238 ODA458761:ODA458774 ODA524297:ODA524310 ODA589833:ODA589846 ODA655369:ODA655382 ODA720905:ODA720918 ODA786441:ODA786454 ODA851977:ODA851990 ODA917513:ODA917526 ODA983049:ODA983062 OMW11:OMW24 OMW65545:OMW65558 OMW131081:OMW131094 OMW196617:OMW196630 OMW262153:OMW262166 OMW327689:OMW327702 OMW393225:OMW393238 OMW458761:OMW458774 OMW524297:OMW524310 OMW589833:OMW589846 OMW655369:OMW655382 OMW720905:OMW720918 OMW786441:OMW786454 OMW851977:OMW851990 OMW917513:OMW917526 OMW983049:OMW983062 OWS11:OWS24 OWS65545:OWS65558 OWS131081:OWS131094 OWS196617:OWS196630 OWS262153:OWS262166 OWS327689:OWS327702 OWS393225:OWS393238 OWS458761:OWS458774 OWS524297:OWS524310 OWS589833:OWS589846 OWS655369:OWS655382 OWS720905:OWS720918 OWS786441:OWS786454 OWS851977:OWS851990 OWS917513:OWS917526 OWS983049:OWS983062 PGO11:PGO24 PGO65545:PGO65558 PGO131081:PGO131094 PGO196617:PGO196630 PGO262153:PGO262166 PGO327689:PGO327702 PGO393225:PGO393238 PGO458761:PGO458774 PGO524297:PGO524310 PGO589833:PGO589846 PGO655369:PGO655382 PGO720905:PGO720918 PGO786441:PGO786454 PGO851977:PGO851990 PGO917513:PGO917526 PGO983049:PGO983062 PQK11:PQK24 PQK65545:PQK65558 PQK131081:PQK131094 PQK196617:PQK196630 PQK262153:PQK262166 PQK327689:PQK327702 PQK393225:PQK393238 PQK458761:PQK458774 PQK524297:PQK524310 PQK589833:PQK589846 PQK655369:PQK655382 PQK720905:PQK720918 PQK786441:PQK786454 PQK851977:PQK851990 PQK917513:PQK917526 PQK983049:PQK983062 QAG11:QAG24 QAG65545:QAG65558 QAG131081:QAG131094 QAG196617:QAG196630 QAG262153:QAG262166 QAG327689:QAG327702 QAG393225:QAG393238 QAG458761:QAG458774 QAG524297:QAG524310 QAG589833:QAG589846 QAG655369:QAG655382 QAG720905:QAG720918 QAG786441:QAG786454 QAG851977:QAG851990 QAG917513:QAG917526 QAG983049:QAG983062 QKC11:QKC24 QKC65545:QKC65558 QKC131081:QKC131094 QKC196617:QKC196630 QKC262153:QKC262166 QKC327689:QKC327702 QKC393225:QKC393238 QKC458761:QKC458774 QKC524297:QKC524310 QKC589833:QKC589846 QKC655369:QKC655382 QKC720905:QKC720918 QKC786441:QKC786454 QKC851977:QKC851990 QKC917513:QKC917526 QKC983049:QKC983062 QTY11:QTY24 QTY65545:QTY65558 QTY131081:QTY131094 QTY196617:QTY196630 QTY262153:QTY262166 QTY327689:QTY327702 QTY393225:QTY393238 QTY458761:QTY458774 QTY524297:QTY524310 QTY589833:QTY589846 QTY655369:QTY655382 QTY720905:QTY720918 QTY786441:QTY786454 QTY851977:QTY851990 QTY917513:QTY917526 QTY983049:QTY983062 RDU11:RDU24 RDU65545:RDU65558 RDU131081:RDU131094 RDU196617:RDU196630 RDU262153:RDU262166 RDU327689:RDU327702 RDU393225:RDU393238 RDU458761:RDU458774 RDU524297:RDU524310 RDU589833:RDU589846 RDU655369:RDU655382 RDU720905:RDU720918 RDU786441:RDU786454 RDU851977:RDU851990 RDU917513:RDU917526 RDU983049:RDU983062 RNQ11:RNQ24 RNQ65545:RNQ65558 RNQ131081:RNQ131094 RNQ196617:RNQ196630 RNQ262153:RNQ262166 RNQ327689:RNQ327702 RNQ393225:RNQ393238 RNQ458761:RNQ458774 RNQ524297:RNQ524310 RNQ589833:RNQ589846 RNQ655369:RNQ655382 RNQ720905:RNQ720918 RNQ786441:RNQ786454 RNQ851977:RNQ851990 RNQ917513:RNQ917526 RNQ983049:RNQ983062 RXM11:RXM24 RXM65545:RXM65558 RXM131081:RXM131094 RXM196617:RXM196630 RXM262153:RXM262166 RXM327689:RXM327702 RXM393225:RXM393238 RXM458761:RXM458774 RXM524297:RXM524310 RXM589833:RXM589846 RXM655369:RXM655382 RXM720905:RXM720918 RXM786441:RXM786454 RXM851977:RXM851990 RXM917513:RXM917526 RXM983049:RXM983062 SHI11:SHI24 SHI65545:SHI65558 SHI131081:SHI131094 SHI196617:SHI196630 SHI262153:SHI262166 SHI327689:SHI327702 SHI393225:SHI393238 SHI458761:SHI458774 SHI524297:SHI524310 SHI589833:SHI589846 SHI655369:SHI655382 SHI720905:SHI720918 SHI786441:SHI786454 SHI851977:SHI851990 SHI917513:SHI917526 SHI983049:SHI983062 SRE11:SRE24 SRE65545:SRE65558 SRE131081:SRE131094 SRE196617:SRE196630 SRE262153:SRE262166 SRE327689:SRE327702 SRE393225:SRE393238 SRE458761:SRE458774 SRE524297:SRE524310 SRE589833:SRE589846 SRE655369:SRE655382 SRE720905:SRE720918 SRE786441:SRE786454 SRE851977:SRE851990 SRE917513:SRE917526 SRE983049:SRE983062 TBA11:TBA24 TBA65545:TBA65558 TBA131081:TBA131094 TBA196617:TBA196630 TBA262153:TBA262166 TBA327689:TBA327702 TBA393225:TBA393238 TBA458761:TBA458774 TBA524297:TBA524310 TBA589833:TBA589846 TBA655369:TBA655382 TBA720905:TBA720918 TBA786441:TBA786454 TBA851977:TBA851990 TBA917513:TBA917526 TBA983049:TBA983062 TKW11:TKW24 TKW65545:TKW65558 TKW131081:TKW131094 TKW196617:TKW196630 TKW262153:TKW262166 TKW327689:TKW327702 TKW393225:TKW393238 TKW458761:TKW458774 TKW524297:TKW524310 TKW589833:TKW589846 TKW655369:TKW655382 TKW720905:TKW720918 TKW786441:TKW786454 TKW851977:TKW851990 TKW917513:TKW917526 TKW983049:TKW983062 TUS11:TUS24 TUS65545:TUS65558 TUS131081:TUS131094 TUS196617:TUS196630 TUS262153:TUS262166 TUS327689:TUS327702 TUS393225:TUS393238 TUS458761:TUS458774 TUS524297:TUS524310 TUS589833:TUS589846 TUS655369:TUS655382 TUS720905:TUS720918 TUS786441:TUS786454 TUS851977:TUS851990 TUS917513:TUS917526 TUS983049:TUS983062 UEO11:UEO24 UEO65545:UEO65558 UEO131081:UEO131094 UEO196617:UEO196630 UEO262153:UEO262166 UEO327689:UEO327702 UEO393225:UEO393238 UEO458761:UEO458774 UEO524297:UEO524310 UEO589833:UEO589846 UEO655369:UEO655382 UEO720905:UEO720918 UEO786441:UEO786454 UEO851977:UEO851990 UEO917513:UEO917526 UEO983049:UEO983062 UOK11:UOK24 UOK65545:UOK65558 UOK131081:UOK131094 UOK196617:UOK196630 UOK262153:UOK262166 UOK327689:UOK327702 UOK393225:UOK393238 UOK458761:UOK458774 UOK524297:UOK524310 UOK589833:UOK589846 UOK655369:UOK655382 UOK720905:UOK720918 UOK786441:UOK786454 UOK851977:UOK851990 UOK917513:UOK917526 UOK983049:UOK983062 UYG11:UYG24 UYG65545:UYG65558 UYG131081:UYG131094 UYG196617:UYG196630 UYG262153:UYG262166 UYG327689:UYG327702 UYG393225:UYG393238 UYG458761:UYG458774 UYG524297:UYG524310 UYG589833:UYG589846 UYG655369:UYG655382 UYG720905:UYG720918 UYG786441:UYG786454 UYG851977:UYG851990 UYG917513:UYG917526 UYG983049:UYG983062 VIC11:VIC24 VIC65545:VIC65558 VIC131081:VIC131094 VIC196617:VIC196630 VIC262153:VIC262166 VIC327689:VIC327702 VIC393225:VIC393238 VIC458761:VIC458774 VIC524297:VIC524310 VIC589833:VIC589846 VIC655369:VIC655382 VIC720905:VIC720918 VIC786441:VIC786454 VIC851977:VIC851990 VIC917513:VIC917526 VIC983049:VIC983062 VRY11:VRY24 VRY65545:VRY65558 VRY131081:VRY131094 VRY196617:VRY196630 VRY262153:VRY262166 VRY327689:VRY327702 VRY393225:VRY393238 VRY458761:VRY458774 VRY524297:VRY524310 VRY589833:VRY589846 VRY655369:VRY655382 VRY720905:VRY720918 VRY786441:VRY786454 VRY851977:VRY851990 VRY917513:VRY917526 VRY983049:VRY983062 WBU11:WBU24 WBU65545:WBU65558 WBU131081:WBU131094 WBU196617:WBU196630 WBU262153:WBU262166 WBU327689:WBU327702 WBU393225:WBU393238 WBU458761:WBU458774 WBU524297:WBU524310 WBU589833:WBU589846 WBU655369:WBU655382 WBU720905:WBU720918 WBU786441:WBU786454 WBU851977:WBU851990 WBU917513:WBU917526 WBU983049:WBU983062 WLQ11:WLQ24 WLQ65545:WLQ65558 WLQ131081:WLQ131094 WLQ196617:WLQ196630 WLQ262153:WLQ262166 WLQ327689:WLQ327702 WLQ393225:WLQ393238 WLQ458761:WLQ458774 WLQ524297:WLQ524310 WLQ589833:WLQ589846 WLQ655369:WLQ655382 WLQ720905:WLQ720918 WLQ786441:WLQ786454 WLQ851977:WLQ851990 WLQ917513:WLQ917526 WLQ983049:WLQ983062 WVM11:WVM24 WVM65545:WVM65558 WVM131081:WVM131094 WVM196617:WVM196630 WVM262153:WVM262166 WVM327689:WVM327702 WVM393225:WVM393238 WVM458761:WVM458774 WVM524297:WVM524310 WVM589833:WVM589846 WVM655369:WVM655382 WVM720905:WVM720918 WVM786441:WVM786454 WVM851977:WVM851990 WVM917513:WVM917526 WVM983049:WVM983062">
      <formula1>"正,反"</formula1>
    </dataValidation>
    <dataValidation type="list" allowBlank="1" showInputMessage="1" showErrorMessage="1" sqref="F11:F25 F65545:F65558 F131081:F131094 F196617:F196630 F262153:F262166 F327689:F327702 F393225:F393238 F458761:F458774 F524297:F524310 F589833:F589846 F655369:F655382 F720905:F720918 F786441:F786454 F851977:F851990 F917513:F917526 F983049:F983062 JB11:JB24 JB65545:JB65558 JB131081:JB131094 JB196617:JB196630 JB262153:JB262166 JB327689:JB327702 JB393225:JB393238 JB458761:JB458774 JB524297:JB524310 JB589833:JB589846 JB655369:JB655382 JB720905:JB720918 JB786441:JB786454 JB851977:JB851990 JB917513:JB917526 JB983049:JB983062 SX11:SX24 SX65545:SX65558 SX131081:SX131094 SX196617:SX196630 SX262153:SX262166 SX327689:SX327702 SX393225:SX393238 SX458761:SX458774 SX524297:SX524310 SX589833:SX589846 SX655369:SX655382 SX720905:SX720918 SX786441:SX786454 SX851977:SX851990 SX917513:SX917526 SX983049:SX983062 ACT11:ACT24 ACT65545:ACT65558 ACT131081:ACT131094 ACT196617:ACT196630 ACT262153:ACT262166 ACT327689:ACT327702 ACT393225:ACT393238 ACT458761:ACT458774 ACT524297:ACT524310 ACT589833:ACT589846 ACT655369:ACT655382 ACT720905:ACT720918 ACT786441:ACT786454 ACT851977:ACT851990 ACT917513:ACT917526 ACT983049:ACT983062 AMP11:AMP24 AMP65545:AMP65558 AMP131081:AMP131094 AMP196617:AMP196630 AMP262153:AMP262166 AMP327689:AMP327702 AMP393225:AMP393238 AMP458761:AMP458774 AMP524297:AMP524310 AMP589833:AMP589846 AMP655369:AMP655382 AMP720905:AMP720918 AMP786441:AMP786454 AMP851977:AMP851990 AMP917513:AMP917526 AMP983049:AMP983062 AWL11:AWL24 AWL65545:AWL65558 AWL131081:AWL131094 AWL196617:AWL196630 AWL262153:AWL262166 AWL327689:AWL327702 AWL393225:AWL393238 AWL458761:AWL458774 AWL524297:AWL524310 AWL589833:AWL589846 AWL655369:AWL655382 AWL720905:AWL720918 AWL786441:AWL786454 AWL851977:AWL851990 AWL917513:AWL917526 AWL983049:AWL983062 BGH11:BGH24 BGH65545:BGH65558 BGH131081:BGH131094 BGH196617:BGH196630 BGH262153:BGH262166 BGH327689:BGH327702 BGH393225:BGH393238 BGH458761:BGH458774 BGH524297:BGH524310 BGH589833:BGH589846 BGH655369:BGH655382 BGH720905:BGH720918 BGH786441:BGH786454 BGH851977:BGH851990 BGH917513:BGH917526 BGH983049:BGH983062 BQD11:BQD24 BQD65545:BQD65558 BQD131081:BQD131094 BQD196617:BQD196630 BQD262153:BQD262166 BQD327689:BQD327702 BQD393225:BQD393238 BQD458761:BQD458774 BQD524297:BQD524310 BQD589833:BQD589846 BQD655369:BQD655382 BQD720905:BQD720918 BQD786441:BQD786454 BQD851977:BQD851990 BQD917513:BQD917526 BQD983049:BQD983062 BZZ11:BZZ24 BZZ65545:BZZ65558 BZZ131081:BZZ131094 BZZ196617:BZZ196630 BZZ262153:BZZ262166 BZZ327689:BZZ327702 BZZ393225:BZZ393238 BZZ458761:BZZ458774 BZZ524297:BZZ524310 BZZ589833:BZZ589846 BZZ655369:BZZ655382 BZZ720905:BZZ720918 BZZ786441:BZZ786454 BZZ851977:BZZ851990 BZZ917513:BZZ917526 BZZ983049:BZZ983062 CJV11:CJV24 CJV65545:CJV65558 CJV131081:CJV131094 CJV196617:CJV196630 CJV262153:CJV262166 CJV327689:CJV327702 CJV393225:CJV393238 CJV458761:CJV458774 CJV524297:CJV524310 CJV589833:CJV589846 CJV655369:CJV655382 CJV720905:CJV720918 CJV786441:CJV786454 CJV851977:CJV851990 CJV917513:CJV917526 CJV983049:CJV983062 CTR11:CTR24 CTR65545:CTR65558 CTR131081:CTR131094 CTR196617:CTR196630 CTR262153:CTR262166 CTR327689:CTR327702 CTR393225:CTR393238 CTR458761:CTR458774 CTR524297:CTR524310 CTR589833:CTR589846 CTR655369:CTR655382 CTR720905:CTR720918 CTR786441:CTR786454 CTR851977:CTR851990 CTR917513:CTR917526 CTR983049:CTR983062 DDN11:DDN24 DDN65545:DDN65558 DDN131081:DDN131094 DDN196617:DDN196630 DDN262153:DDN262166 DDN327689:DDN327702 DDN393225:DDN393238 DDN458761:DDN458774 DDN524297:DDN524310 DDN589833:DDN589846 DDN655369:DDN655382 DDN720905:DDN720918 DDN786441:DDN786454 DDN851977:DDN851990 DDN917513:DDN917526 DDN983049:DDN983062 DNJ11:DNJ24 DNJ65545:DNJ65558 DNJ131081:DNJ131094 DNJ196617:DNJ196630 DNJ262153:DNJ262166 DNJ327689:DNJ327702 DNJ393225:DNJ393238 DNJ458761:DNJ458774 DNJ524297:DNJ524310 DNJ589833:DNJ589846 DNJ655369:DNJ655382 DNJ720905:DNJ720918 DNJ786441:DNJ786454 DNJ851977:DNJ851990 DNJ917513:DNJ917526 DNJ983049:DNJ983062 DXF11:DXF24 DXF65545:DXF65558 DXF131081:DXF131094 DXF196617:DXF196630 DXF262153:DXF262166 DXF327689:DXF327702 DXF393225:DXF393238 DXF458761:DXF458774 DXF524297:DXF524310 DXF589833:DXF589846 DXF655369:DXF655382 DXF720905:DXF720918 DXF786441:DXF786454 DXF851977:DXF851990 DXF917513:DXF917526 DXF983049:DXF983062 EHB11:EHB24 EHB65545:EHB65558 EHB131081:EHB131094 EHB196617:EHB196630 EHB262153:EHB262166 EHB327689:EHB327702 EHB393225:EHB393238 EHB458761:EHB458774 EHB524297:EHB524310 EHB589833:EHB589846 EHB655369:EHB655382 EHB720905:EHB720918 EHB786441:EHB786454 EHB851977:EHB851990 EHB917513:EHB917526 EHB983049:EHB983062 EQX11:EQX24 EQX65545:EQX65558 EQX131081:EQX131094 EQX196617:EQX196630 EQX262153:EQX262166 EQX327689:EQX327702 EQX393225:EQX393238 EQX458761:EQX458774 EQX524297:EQX524310 EQX589833:EQX589846 EQX655369:EQX655382 EQX720905:EQX720918 EQX786441:EQX786454 EQX851977:EQX851990 EQX917513:EQX917526 EQX983049:EQX983062 FAT11:FAT24 FAT65545:FAT65558 FAT131081:FAT131094 FAT196617:FAT196630 FAT262153:FAT262166 FAT327689:FAT327702 FAT393225:FAT393238 FAT458761:FAT458774 FAT524297:FAT524310 FAT589833:FAT589846 FAT655369:FAT655382 FAT720905:FAT720918 FAT786441:FAT786454 FAT851977:FAT851990 FAT917513:FAT917526 FAT983049:FAT983062 FKP11:FKP24 FKP65545:FKP65558 FKP131081:FKP131094 FKP196617:FKP196630 FKP262153:FKP262166 FKP327689:FKP327702 FKP393225:FKP393238 FKP458761:FKP458774 FKP524297:FKP524310 FKP589833:FKP589846 FKP655369:FKP655382 FKP720905:FKP720918 FKP786441:FKP786454 FKP851977:FKP851990 FKP917513:FKP917526 FKP983049:FKP983062 FUL11:FUL24 FUL65545:FUL65558 FUL131081:FUL131094 FUL196617:FUL196630 FUL262153:FUL262166 FUL327689:FUL327702 FUL393225:FUL393238 FUL458761:FUL458774 FUL524297:FUL524310 FUL589833:FUL589846 FUL655369:FUL655382 FUL720905:FUL720918 FUL786441:FUL786454 FUL851977:FUL851990 FUL917513:FUL917526 FUL983049:FUL983062 GEH11:GEH24 GEH65545:GEH65558 GEH131081:GEH131094 GEH196617:GEH196630 GEH262153:GEH262166 GEH327689:GEH327702 GEH393225:GEH393238 GEH458761:GEH458774 GEH524297:GEH524310 GEH589833:GEH589846 GEH655369:GEH655382 GEH720905:GEH720918 GEH786441:GEH786454 GEH851977:GEH851990 GEH917513:GEH917526 GEH983049:GEH983062 GOD11:GOD24 GOD65545:GOD65558 GOD131081:GOD131094 GOD196617:GOD196630 GOD262153:GOD262166 GOD327689:GOD327702 GOD393225:GOD393238 GOD458761:GOD458774 GOD524297:GOD524310 GOD589833:GOD589846 GOD655369:GOD655382 GOD720905:GOD720918 GOD786441:GOD786454 GOD851977:GOD851990 GOD917513:GOD917526 GOD983049:GOD983062 GXZ11:GXZ24 GXZ65545:GXZ65558 GXZ131081:GXZ131094 GXZ196617:GXZ196630 GXZ262153:GXZ262166 GXZ327689:GXZ327702 GXZ393225:GXZ393238 GXZ458761:GXZ458774 GXZ524297:GXZ524310 GXZ589833:GXZ589846 GXZ655369:GXZ655382 GXZ720905:GXZ720918 GXZ786441:GXZ786454 GXZ851977:GXZ851990 GXZ917513:GXZ917526 GXZ983049:GXZ983062 HHV11:HHV24 HHV65545:HHV65558 HHV131081:HHV131094 HHV196617:HHV196630 HHV262153:HHV262166 HHV327689:HHV327702 HHV393225:HHV393238 HHV458761:HHV458774 HHV524297:HHV524310 HHV589833:HHV589846 HHV655369:HHV655382 HHV720905:HHV720918 HHV786441:HHV786454 HHV851977:HHV851990 HHV917513:HHV917526 HHV983049:HHV983062 HRR11:HRR24 HRR65545:HRR65558 HRR131081:HRR131094 HRR196617:HRR196630 HRR262153:HRR262166 HRR327689:HRR327702 HRR393225:HRR393238 HRR458761:HRR458774 HRR524297:HRR524310 HRR589833:HRR589846 HRR655369:HRR655382 HRR720905:HRR720918 HRR786441:HRR786454 HRR851977:HRR851990 HRR917513:HRR917526 HRR983049:HRR983062 IBN11:IBN24 IBN65545:IBN65558 IBN131081:IBN131094 IBN196617:IBN196630 IBN262153:IBN262166 IBN327689:IBN327702 IBN393225:IBN393238 IBN458761:IBN458774 IBN524297:IBN524310 IBN589833:IBN589846 IBN655369:IBN655382 IBN720905:IBN720918 IBN786441:IBN786454 IBN851977:IBN851990 IBN917513:IBN917526 IBN983049:IBN983062 ILJ11:ILJ24 ILJ65545:ILJ65558 ILJ131081:ILJ131094 ILJ196617:ILJ196630 ILJ262153:ILJ262166 ILJ327689:ILJ327702 ILJ393225:ILJ393238 ILJ458761:ILJ458774 ILJ524297:ILJ524310 ILJ589833:ILJ589846 ILJ655369:ILJ655382 ILJ720905:ILJ720918 ILJ786441:ILJ786454 ILJ851977:ILJ851990 ILJ917513:ILJ917526 ILJ983049:ILJ983062 IVF11:IVF24 IVF65545:IVF65558 IVF131081:IVF131094 IVF196617:IVF196630 IVF262153:IVF262166 IVF327689:IVF327702 IVF393225:IVF393238 IVF458761:IVF458774 IVF524297:IVF524310 IVF589833:IVF589846 IVF655369:IVF655382 IVF720905:IVF720918 IVF786441:IVF786454 IVF851977:IVF851990 IVF917513:IVF917526 IVF983049:IVF983062 JFB11:JFB24 JFB65545:JFB65558 JFB131081:JFB131094 JFB196617:JFB196630 JFB262153:JFB262166 JFB327689:JFB327702 JFB393225:JFB393238 JFB458761:JFB458774 JFB524297:JFB524310 JFB589833:JFB589846 JFB655369:JFB655382 JFB720905:JFB720918 JFB786441:JFB786454 JFB851977:JFB851990 JFB917513:JFB917526 JFB983049:JFB983062 JOX11:JOX24 JOX65545:JOX65558 JOX131081:JOX131094 JOX196617:JOX196630 JOX262153:JOX262166 JOX327689:JOX327702 JOX393225:JOX393238 JOX458761:JOX458774 JOX524297:JOX524310 JOX589833:JOX589846 JOX655369:JOX655382 JOX720905:JOX720918 JOX786441:JOX786454 JOX851977:JOX851990 JOX917513:JOX917526 JOX983049:JOX983062 JYT11:JYT24 JYT65545:JYT65558 JYT131081:JYT131094 JYT196617:JYT196630 JYT262153:JYT262166 JYT327689:JYT327702 JYT393225:JYT393238 JYT458761:JYT458774 JYT524297:JYT524310 JYT589833:JYT589846 JYT655369:JYT655382 JYT720905:JYT720918 JYT786441:JYT786454 JYT851977:JYT851990 JYT917513:JYT917526 JYT983049:JYT983062 KIP11:KIP24 KIP65545:KIP65558 KIP131081:KIP131094 KIP196617:KIP196630 KIP262153:KIP262166 KIP327689:KIP327702 KIP393225:KIP393238 KIP458761:KIP458774 KIP524297:KIP524310 KIP589833:KIP589846 KIP655369:KIP655382 KIP720905:KIP720918 KIP786441:KIP786454 KIP851977:KIP851990 KIP917513:KIP917526 KIP983049:KIP983062 KSL11:KSL24 KSL65545:KSL65558 KSL131081:KSL131094 KSL196617:KSL196630 KSL262153:KSL262166 KSL327689:KSL327702 KSL393225:KSL393238 KSL458761:KSL458774 KSL524297:KSL524310 KSL589833:KSL589846 KSL655369:KSL655382 KSL720905:KSL720918 KSL786441:KSL786454 KSL851977:KSL851990 KSL917513:KSL917526 KSL983049:KSL983062 LCH11:LCH24 LCH65545:LCH65558 LCH131081:LCH131094 LCH196617:LCH196630 LCH262153:LCH262166 LCH327689:LCH327702 LCH393225:LCH393238 LCH458761:LCH458774 LCH524297:LCH524310 LCH589833:LCH589846 LCH655369:LCH655382 LCH720905:LCH720918 LCH786441:LCH786454 LCH851977:LCH851990 LCH917513:LCH917526 LCH983049:LCH983062 LMD11:LMD24 LMD65545:LMD65558 LMD131081:LMD131094 LMD196617:LMD196630 LMD262153:LMD262166 LMD327689:LMD327702 LMD393225:LMD393238 LMD458761:LMD458774 LMD524297:LMD524310 LMD589833:LMD589846 LMD655369:LMD655382 LMD720905:LMD720918 LMD786441:LMD786454 LMD851977:LMD851990 LMD917513:LMD917526 LMD983049:LMD983062 LVZ11:LVZ24 LVZ65545:LVZ65558 LVZ131081:LVZ131094 LVZ196617:LVZ196630 LVZ262153:LVZ262166 LVZ327689:LVZ327702 LVZ393225:LVZ393238 LVZ458761:LVZ458774 LVZ524297:LVZ524310 LVZ589833:LVZ589846 LVZ655369:LVZ655382 LVZ720905:LVZ720918 LVZ786441:LVZ786454 LVZ851977:LVZ851990 LVZ917513:LVZ917526 LVZ983049:LVZ983062 MFV11:MFV24 MFV65545:MFV65558 MFV131081:MFV131094 MFV196617:MFV196630 MFV262153:MFV262166 MFV327689:MFV327702 MFV393225:MFV393238 MFV458761:MFV458774 MFV524297:MFV524310 MFV589833:MFV589846 MFV655369:MFV655382 MFV720905:MFV720918 MFV786441:MFV786454 MFV851977:MFV851990 MFV917513:MFV917526 MFV983049:MFV983062 MPR11:MPR24 MPR65545:MPR65558 MPR131081:MPR131094 MPR196617:MPR196630 MPR262153:MPR262166 MPR327689:MPR327702 MPR393225:MPR393238 MPR458761:MPR458774 MPR524297:MPR524310 MPR589833:MPR589846 MPR655369:MPR655382 MPR720905:MPR720918 MPR786441:MPR786454 MPR851977:MPR851990 MPR917513:MPR917526 MPR983049:MPR983062 MZN11:MZN24 MZN65545:MZN65558 MZN131081:MZN131094 MZN196617:MZN196630 MZN262153:MZN262166 MZN327689:MZN327702 MZN393225:MZN393238 MZN458761:MZN458774 MZN524297:MZN524310 MZN589833:MZN589846 MZN655369:MZN655382 MZN720905:MZN720918 MZN786441:MZN786454 MZN851977:MZN851990 MZN917513:MZN917526 MZN983049:MZN983062 NJJ11:NJJ24 NJJ65545:NJJ65558 NJJ131081:NJJ131094 NJJ196617:NJJ196630 NJJ262153:NJJ262166 NJJ327689:NJJ327702 NJJ393225:NJJ393238 NJJ458761:NJJ458774 NJJ524297:NJJ524310 NJJ589833:NJJ589846 NJJ655369:NJJ655382 NJJ720905:NJJ720918 NJJ786441:NJJ786454 NJJ851977:NJJ851990 NJJ917513:NJJ917526 NJJ983049:NJJ983062 NTF11:NTF24 NTF65545:NTF65558 NTF131081:NTF131094 NTF196617:NTF196630 NTF262153:NTF262166 NTF327689:NTF327702 NTF393225:NTF393238 NTF458761:NTF458774 NTF524297:NTF524310 NTF589833:NTF589846 NTF655369:NTF655382 NTF720905:NTF720918 NTF786441:NTF786454 NTF851977:NTF851990 NTF917513:NTF917526 NTF983049:NTF983062 ODB11:ODB24 ODB65545:ODB65558 ODB131081:ODB131094 ODB196617:ODB196630 ODB262153:ODB262166 ODB327689:ODB327702 ODB393225:ODB393238 ODB458761:ODB458774 ODB524297:ODB524310 ODB589833:ODB589846 ODB655369:ODB655382 ODB720905:ODB720918 ODB786441:ODB786454 ODB851977:ODB851990 ODB917513:ODB917526 ODB983049:ODB983062 OMX11:OMX24 OMX65545:OMX65558 OMX131081:OMX131094 OMX196617:OMX196630 OMX262153:OMX262166 OMX327689:OMX327702 OMX393225:OMX393238 OMX458761:OMX458774 OMX524297:OMX524310 OMX589833:OMX589846 OMX655369:OMX655382 OMX720905:OMX720918 OMX786441:OMX786454 OMX851977:OMX851990 OMX917513:OMX917526 OMX983049:OMX983062 OWT11:OWT24 OWT65545:OWT65558 OWT131081:OWT131094 OWT196617:OWT196630 OWT262153:OWT262166 OWT327689:OWT327702 OWT393225:OWT393238 OWT458761:OWT458774 OWT524297:OWT524310 OWT589833:OWT589846 OWT655369:OWT655382 OWT720905:OWT720918 OWT786441:OWT786454 OWT851977:OWT851990 OWT917513:OWT917526 OWT983049:OWT983062 PGP11:PGP24 PGP65545:PGP65558 PGP131081:PGP131094 PGP196617:PGP196630 PGP262153:PGP262166 PGP327689:PGP327702 PGP393225:PGP393238 PGP458761:PGP458774 PGP524297:PGP524310 PGP589833:PGP589846 PGP655369:PGP655382 PGP720905:PGP720918 PGP786441:PGP786454 PGP851977:PGP851990 PGP917513:PGP917526 PGP983049:PGP983062 PQL11:PQL24 PQL65545:PQL65558 PQL131081:PQL131094 PQL196617:PQL196630 PQL262153:PQL262166 PQL327689:PQL327702 PQL393225:PQL393238 PQL458761:PQL458774 PQL524297:PQL524310 PQL589833:PQL589846 PQL655369:PQL655382 PQL720905:PQL720918 PQL786441:PQL786454 PQL851977:PQL851990 PQL917513:PQL917526 PQL983049:PQL983062 QAH11:QAH24 QAH65545:QAH65558 QAH131081:QAH131094 QAH196617:QAH196630 QAH262153:QAH262166 QAH327689:QAH327702 QAH393225:QAH393238 QAH458761:QAH458774 QAH524297:QAH524310 QAH589833:QAH589846 QAH655369:QAH655382 QAH720905:QAH720918 QAH786441:QAH786454 QAH851977:QAH851990 QAH917513:QAH917526 QAH983049:QAH983062 QKD11:QKD24 QKD65545:QKD65558 QKD131081:QKD131094 QKD196617:QKD196630 QKD262153:QKD262166 QKD327689:QKD327702 QKD393225:QKD393238 QKD458761:QKD458774 QKD524297:QKD524310 QKD589833:QKD589846 QKD655369:QKD655382 QKD720905:QKD720918 QKD786441:QKD786454 QKD851977:QKD851990 QKD917513:QKD917526 QKD983049:QKD983062 QTZ11:QTZ24 QTZ65545:QTZ65558 QTZ131081:QTZ131094 QTZ196617:QTZ196630 QTZ262153:QTZ262166 QTZ327689:QTZ327702 QTZ393225:QTZ393238 QTZ458761:QTZ458774 QTZ524297:QTZ524310 QTZ589833:QTZ589846 QTZ655369:QTZ655382 QTZ720905:QTZ720918 QTZ786441:QTZ786454 QTZ851977:QTZ851990 QTZ917513:QTZ917526 QTZ983049:QTZ983062 RDV11:RDV24 RDV65545:RDV65558 RDV131081:RDV131094 RDV196617:RDV196630 RDV262153:RDV262166 RDV327689:RDV327702 RDV393225:RDV393238 RDV458761:RDV458774 RDV524297:RDV524310 RDV589833:RDV589846 RDV655369:RDV655382 RDV720905:RDV720918 RDV786441:RDV786454 RDV851977:RDV851990 RDV917513:RDV917526 RDV983049:RDV983062 RNR11:RNR24 RNR65545:RNR65558 RNR131081:RNR131094 RNR196617:RNR196630 RNR262153:RNR262166 RNR327689:RNR327702 RNR393225:RNR393238 RNR458761:RNR458774 RNR524297:RNR524310 RNR589833:RNR589846 RNR655369:RNR655382 RNR720905:RNR720918 RNR786441:RNR786454 RNR851977:RNR851990 RNR917513:RNR917526 RNR983049:RNR983062 RXN11:RXN24 RXN65545:RXN65558 RXN131081:RXN131094 RXN196617:RXN196630 RXN262153:RXN262166 RXN327689:RXN327702 RXN393225:RXN393238 RXN458761:RXN458774 RXN524297:RXN524310 RXN589833:RXN589846 RXN655369:RXN655382 RXN720905:RXN720918 RXN786441:RXN786454 RXN851977:RXN851990 RXN917513:RXN917526 RXN983049:RXN983062 SHJ11:SHJ24 SHJ65545:SHJ65558 SHJ131081:SHJ131094 SHJ196617:SHJ196630 SHJ262153:SHJ262166 SHJ327689:SHJ327702 SHJ393225:SHJ393238 SHJ458761:SHJ458774 SHJ524297:SHJ524310 SHJ589833:SHJ589846 SHJ655369:SHJ655382 SHJ720905:SHJ720918 SHJ786441:SHJ786454 SHJ851977:SHJ851990 SHJ917513:SHJ917526 SHJ983049:SHJ983062 SRF11:SRF24 SRF65545:SRF65558 SRF131081:SRF131094 SRF196617:SRF196630 SRF262153:SRF262166 SRF327689:SRF327702 SRF393225:SRF393238 SRF458761:SRF458774 SRF524297:SRF524310 SRF589833:SRF589846 SRF655369:SRF655382 SRF720905:SRF720918 SRF786441:SRF786454 SRF851977:SRF851990 SRF917513:SRF917526 SRF983049:SRF983062 TBB11:TBB24 TBB65545:TBB65558 TBB131081:TBB131094 TBB196617:TBB196630 TBB262153:TBB262166 TBB327689:TBB327702 TBB393225:TBB393238 TBB458761:TBB458774 TBB524297:TBB524310 TBB589833:TBB589846 TBB655369:TBB655382 TBB720905:TBB720918 TBB786441:TBB786454 TBB851977:TBB851990 TBB917513:TBB917526 TBB983049:TBB983062 TKX11:TKX24 TKX65545:TKX65558 TKX131081:TKX131094 TKX196617:TKX196630 TKX262153:TKX262166 TKX327689:TKX327702 TKX393225:TKX393238 TKX458761:TKX458774 TKX524297:TKX524310 TKX589833:TKX589846 TKX655369:TKX655382 TKX720905:TKX720918 TKX786441:TKX786454 TKX851977:TKX851990 TKX917513:TKX917526 TKX983049:TKX983062 TUT11:TUT24 TUT65545:TUT65558 TUT131081:TUT131094 TUT196617:TUT196630 TUT262153:TUT262166 TUT327689:TUT327702 TUT393225:TUT393238 TUT458761:TUT458774 TUT524297:TUT524310 TUT589833:TUT589846 TUT655369:TUT655382 TUT720905:TUT720918 TUT786441:TUT786454 TUT851977:TUT851990 TUT917513:TUT917526 TUT983049:TUT983062 UEP11:UEP24 UEP65545:UEP65558 UEP131081:UEP131094 UEP196617:UEP196630 UEP262153:UEP262166 UEP327689:UEP327702 UEP393225:UEP393238 UEP458761:UEP458774 UEP524297:UEP524310 UEP589833:UEP589846 UEP655369:UEP655382 UEP720905:UEP720918 UEP786441:UEP786454 UEP851977:UEP851990 UEP917513:UEP917526 UEP983049:UEP983062 UOL11:UOL24 UOL65545:UOL65558 UOL131081:UOL131094 UOL196617:UOL196630 UOL262153:UOL262166 UOL327689:UOL327702 UOL393225:UOL393238 UOL458761:UOL458774 UOL524297:UOL524310 UOL589833:UOL589846 UOL655369:UOL655382 UOL720905:UOL720918 UOL786441:UOL786454 UOL851977:UOL851990 UOL917513:UOL917526 UOL983049:UOL983062 UYH11:UYH24 UYH65545:UYH65558 UYH131081:UYH131094 UYH196617:UYH196630 UYH262153:UYH262166 UYH327689:UYH327702 UYH393225:UYH393238 UYH458761:UYH458774 UYH524297:UYH524310 UYH589833:UYH589846 UYH655369:UYH655382 UYH720905:UYH720918 UYH786441:UYH786454 UYH851977:UYH851990 UYH917513:UYH917526 UYH983049:UYH983062 VID11:VID24 VID65545:VID65558 VID131081:VID131094 VID196617:VID196630 VID262153:VID262166 VID327689:VID327702 VID393225:VID393238 VID458761:VID458774 VID524297:VID524310 VID589833:VID589846 VID655369:VID655382 VID720905:VID720918 VID786441:VID786454 VID851977:VID851990 VID917513:VID917526 VID983049:VID983062 VRZ11:VRZ24 VRZ65545:VRZ65558 VRZ131081:VRZ131094 VRZ196617:VRZ196630 VRZ262153:VRZ262166 VRZ327689:VRZ327702 VRZ393225:VRZ393238 VRZ458761:VRZ458774 VRZ524297:VRZ524310 VRZ589833:VRZ589846 VRZ655369:VRZ655382 VRZ720905:VRZ720918 VRZ786441:VRZ786454 VRZ851977:VRZ851990 VRZ917513:VRZ917526 VRZ983049:VRZ983062 WBV11:WBV24 WBV65545:WBV65558 WBV131081:WBV131094 WBV196617:WBV196630 WBV262153:WBV262166 WBV327689:WBV327702 WBV393225:WBV393238 WBV458761:WBV458774 WBV524297:WBV524310 WBV589833:WBV589846 WBV655369:WBV655382 WBV720905:WBV720918 WBV786441:WBV786454 WBV851977:WBV851990 WBV917513:WBV917526 WBV983049:WBV983062 WLR11:WLR24 WLR65545:WLR65558 WLR131081:WLR131094 WLR196617:WLR196630 WLR262153:WLR262166 WLR327689:WLR327702 WLR393225:WLR393238 WLR458761:WLR458774 WLR524297:WLR524310 WLR589833:WLR589846 WLR655369:WLR655382 WLR720905:WLR720918 WLR786441:WLR786454 WLR851977:WLR851990 WLR917513:WLR917526 WLR983049:WLR983062 WVN11:WVN24 WVN65545:WVN65558 WVN131081:WVN131094 WVN196617:WVN196630 WVN262153:WVN262166 WVN327689:WVN327702 WVN393225:WVN393238 WVN458761:WVN458774 WVN524297:WVN524310 WVN589833:WVN589846 WVN655369:WVN655382 WVN720905:WVN720918 WVN786441:WVN786454 WVN851977:WVN851990 WVN917513:WVN917526 WVN983049:WVN983062">
      <formula1>"高,中,低"</formula1>
    </dataValidation>
    <dataValidation type="list" allowBlank="1" showInputMessage="1" showErrorMessage="1" sqref="G11:G25 G65545:G65558 G131081:G131094 G196617:G196630 G262153:G262166 G327689:G327702 G393225:G393238 G458761:G458774 G524297:G524310 G589833:G589846 G655369:G655382 G720905:G720918 G786441:G786454 G851977:G851990 G917513:G917526 G983049:G983062 JC11:JC24 JC65545:JC65558 JC131081:JC131094 JC196617:JC196630 JC262153:JC262166 JC327689:JC327702 JC393225:JC393238 JC458761:JC458774 JC524297:JC524310 JC589833:JC589846 JC655369:JC655382 JC720905:JC720918 JC786441:JC786454 JC851977:JC851990 JC917513:JC917526 JC983049:JC983062 SY11:SY24 SY65545:SY65558 SY131081:SY131094 SY196617:SY196630 SY262153:SY262166 SY327689:SY327702 SY393225:SY393238 SY458761:SY458774 SY524297:SY524310 SY589833:SY589846 SY655369:SY655382 SY720905:SY720918 SY786441:SY786454 SY851977:SY851990 SY917513:SY917526 SY983049:SY983062 ACU11:ACU24 ACU65545:ACU65558 ACU131081:ACU131094 ACU196617:ACU196630 ACU262153:ACU262166 ACU327689:ACU327702 ACU393225:ACU393238 ACU458761:ACU458774 ACU524297:ACU524310 ACU589833:ACU589846 ACU655369:ACU655382 ACU720905:ACU720918 ACU786441:ACU786454 ACU851977:ACU851990 ACU917513:ACU917526 ACU983049:ACU983062 AMQ11:AMQ24 AMQ65545:AMQ65558 AMQ131081:AMQ131094 AMQ196617:AMQ196630 AMQ262153:AMQ262166 AMQ327689:AMQ327702 AMQ393225:AMQ393238 AMQ458761:AMQ458774 AMQ524297:AMQ524310 AMQ589833:AMQ589846 AMQ655369:AMQ655382 AMQ720905:AMQ720918 AMQ786441:AMQ786454 AMQ851977:AMQ851990 AMQ917513:AMQ917526 AMQ983049:AMQ983062 AWM11:AWM24 AWM65545:AWM65558 AWM131081:AWM131094 AWM196617:AWM196630 AWM262153:AWM262166 AWM327689:AWM327702 AWM393225:AWM393238 AWM458761:AWM458774 AWM524297:AWM524310 AWM589833:AWM589846 AWM655369:AWM655382 AWM720905:AWM720918 AWM786441:AWM786454 AWM851977:AWM851990 AWM917513:AWM917526 AWM983049:AWM983062 BGI11:BGI24 BGI65545:BGI65558 BGI131081:BGI131094 BGI196617:BGI196630 BGI262153:BGI262166 BGI327689:BGI327702 BGI393225:BGI393238 BGI458761:BGI458774 BGI524297:BGI524310 BGI589833:BGI589846 BGI655369:BGI655382 BGI720905:BGI720918 BGI786441:BGI786454 BGI851977:BGI851990 BGI917513:BGI917526 BGI983049:BGI983062 BQE11:BQE24 BQE65545:BQE65558 BQE131081:BQE131094 BQE196617:BQE196630 BQE262153:BQE262166 BQE327689:BQE327702 BQE393225:BQE393238 BQE458761:BQE458774 BQE524297:BQE524310 BQE589833:BQE589846 BQE655369:BQE655382 BQE720905:BQE720918 BQE786441:BQE786454 BQE851977:BQE851990 BQE917513:BQE917526 BQE983049:BQE983062 CAA11:CAA24 CAA65545:CAA65558 CAA131081:CAA131094 CAA196617:CAA196630 CAA262153:CAA262166 CAA327689:CAA327702 CAA393225:CAA393238 CAA458761:CAA458774 CAA524297:CAA524310 CAA589833:CAA589846 CAA655369:CAA655382 CAA720905:CAA720918 CAA786441:CAA786454 CAA851977:CAA851990 CAA917513:CAA917526 CAA983049:CAA983062 CJW11:CJW24 CJW65545:CJW65558 CJW131081:CJW131094 CJW196617:CJW196630 CJW262153:CJW262166 CJW327689:CJW327702 CJW393225:CJW393238 CJW458761:CJW458774 CJW524297:CJW524310 CJW589833:CJW589846 CJW655369:CJW655382 CJW720905:CJW720918 CJW786441:CJW786454 CJW851977:CJW851990 CJW917513:CJW917526 CJW983049:CJW983062 CTS11:CTS24 CTS65545:CTS65558 CTS131081:CTS131094 CTS196617:CTS196630 CTS262153:CTS262166 CTS327689:CTS327702 CTS393225:CTS393238 CTS458761:CTS458774 CTS524297:CTS524310 CTS589833:CTS589846 CTS655369:CTS655382 CTS720905:CTS720918 CTS786441:CTS786454 CTS851977:CTS851990 CTS917513:CTS917526 CTS983049:CTS983062 DDO11:DDO24 DDO65545:DDO65558 DDO131081:DDO131094 DDO196617:DDO196630 DDO262153:DDO262166 DDO327689:DDO327702 DDO393225:DDO393238 DDO458761:DDO458774 DDO524297:DDO524310 DDO589833:DDO589846 DDO655369:DDO655382 DDO720905:DDO720918 DDO786441:DDO786454 DDO851977:DDO851990 DDO917513:DDO917526 DDO983049:DDO983062 DNK11:DNK24 DNK65545:DNK65558 DNK131081:DNK131094 DNK196617:DNK196630 DNK262153:DNK262166 DNK327689:DNK327702 DNK393225:DNK393238 DNK458761:DNK458774 DNK524297:DNK524310 DNK589833:DNK589846 DNK655369:DNK655382 DNK720905:DNK720918 DNK786441:DNK786454 DNK851977:DNK851990 DNK917513:DNK917526 DNK983049:DNK983062 DXG11:DXG24 DXG65545:DXG65558 DXG131081:DXG131094 DXG196617:DXG196630 DXG262153:DXG262166 DXG327689:DXG327702 DXG393225:DXG393238 DXG458761:DXG458774 DXG524297:DXG524310 DXG589833:DXG589846 DXG655369:DXG655382 DXG720905:DXG720918 DXG786441:DXG786454 DXG851977:DXG851990 DXG917513:DXG917526 DXG983049:DXG983062 EHC11:EHC24 EHC65545:EHC65558 EHC131081:EHC131094 EHC196617:EHC196630 EHC262153:EHC262166 EHC327689:EHC327702 EHC393225:EHC393238 EHC458761:EHC458774 EHC524297:EHC524310 EHC589833:EHC589846 EHC655369:EHC655382 EHC720905:EHC720918 EHC786441:EHC786454 EHC851977:EHC851990 EHC917513:EHC917526 EHC983049:EHC983062 EQY11:EQY24 EQY65545:EQY65558 EQY131081:EQY131094 EQY196617:EQY196630 EQY262153:EQY262166 EQY327689:EQY327702 EQY393225:EQY393238 EQY458761:EQY458774 EQY524297:EQY524310 EQY589833:EQY589846 EQY655369:EQY655382 EQY720905:EQY720918 EQY786441:EQY786454 EQY851977:EQY851990 EQY917513:EQY917526 EQY983049:EQY983062 FAU11:FAU24 FAU65545:FAU65558 FAU131081:FAU131094 FAU196617:FAU196630 FAU262153:FAU262166 FAU327689:FAU327702 FAU393225:FAU393238 FAU458761:FAU458774 FAU524297:FAU524310 FAU589833:FAU589846 FAU655369:FAU655382 FAU720905:FAU720918 FAU786441:FAU786454 FAU851977:FAU851990 FAU917513:FAU917526 FAU983049:FAU983062 FKQ11:FKQ24 FKQ65545:FKQ65558 FKQ131081:FKQ131094 FKQ196617:FKQ196630 FKQ262153:FKQ262166 FKQ327689:FKQ327702 FKQ393225:FKQ393238 FKQ458761:FKQ458774 FKQ524297:FKQ524310 FKQ589833:FKQ589846 FKQ655369:FKQ655382 FKQ720905:FKQ720918 FKQ786441:FKQ786454 FKQ851977:FKQ851990 FKQ917513:FKQ917526 FKQ983049:FKQ983062 FUM11:FUM24 FUM65545:FUM65558 FUM131081:FUM131094 FUM196617:FUM196630 FUM262153:FUM262166 FUM327689:FUM327702 FUM393225:FUM393238 FUM458761:FUM458774 FUM524297:FUM524310 FUM589833:FUM589846 FUM655369:FUM655382 FUM720905:FUM720918 FUM786441:FUM786454 FUM851977:FUM851990 FUM917513:FUM917526 FUM983049:FUM983062 GEI11:GEI24 GEI65545:GEI65558 GEI131081:GEI131094 GEI196617:GEI196630 GEI262153:GEI262166 GEI327689:GEI327702 GEI393225:GEI393238 GEI458761:GEI458774 GEI524297:GEI524310 GEI589833:GEI589846 GEI655369:GEI655382 GEI720905:GEI720918 GEI786441:GEI786454 GEI851977:GEI851990 GEI917513:GEI917526 GEI983049:GEI983062 GOE11:GOE24 GOE65545:GOE65558 GOE131081:GOE131094 GOE196617:GOE196630 GOE262153:GOE262166 GOE327689:GOE327702 GOE393225:GOE393238 GOE458761:GOE458774 GOE524297:GOE524310 GOE589833:GOE589846 GOE655369:GOE655382 GOE720905:GOE720918 GOE786441:GOE786454 GOE851977:GOE851990 GOE917513:GOE917526 GOE983049:GOE983062 GYA11:GYA24 GYA65545:GYA65558 GYA131081:GYA131094 GYA196617:GYA196630 GYA262153:GYA262166 GYA327689:GYA327702 GYA393225:GYA393238 GYA458761:GYA458774 GYA524297:GYA524310 GYA589833:GYA589846 GYA655369:GYA655382 GYA720905:GYA720918 GYA786441:GYA786454 GYA851977:GYA851990 GYA917513:GYA917526 GYA983049:GYA983062 HHW11:HHW24 HHW65545:HHW65558 HHW131081:HHW131094 HHW196617:HHW196630 HHW262153:HHW262166 HHW327689:HHW327702 HHW393225:HHW393238 HHW458761:HHW458774 HHW524297:HHW524310 HHW589833:HHW589846 HHW655369:HHW655382 HHW720905:HHW720918 HHW786441:HHW786454 HHW851977:HHW851990 HHW917513:HHW917526 HHW983049:HHW983062 HRS11:HRS24 HRS65545:HRS65558 HRS131081:HRS131094 HRS196617:HRS196630 HRS262153:HRS262166 HRS327689:HRS327702 HRS393225:HRS393238 HRS458761:HRS458774 HRS524297:HRS524310 HRS589833:HRS589846 HRS655369:HRS655382 HRS720905:HRS720918 HRS786441:HRS786454 HRS851977:HRS851990 HRS917513:HRS917526 HRS983049:HRS983062 IBO11:IBO24 IBO65545:IBO65558 IBO131081:IBO131094 IBO196617:IBO196630 IBO262153:IBO262166 IBO327689:IBO327702 IBO393225:IBO393238 IBO458761:IBO458774 IBO524297:IBO524310 IBO589833:IBO589846 IBO655369:IBO655382 IBO720905:IBO720918 IBO786441:IBO786454 IBO851977:IBO851990 IBO917513:IBO917526 IBO983049:IBO983062 ILK11:ILK24 ILK65545:ILK65558 ILK131081:ILK131094 ILK196617:ILK196630 ILK262153:ILK262166 ILK327689:ILK327702 ILK393225:ILK393238 ILK458761:ILK458774 ILK524297:ILK524310 ILK589833:ILK589846 ILK655369:ILK655382 ILK720905:ILK720918 ILK786441:ILK786454 ILK851977:ILK851990 ILK917513:ILK917526 ILK983049:ILK983062 IVG11:IVG24 IVG65545:IVG65558 IVG131081:IVG131094 IVG196617:IVG196630 IVG262153:IVG262166 IVG327689:IVG327702 IVG393225:IVG393238 IVG458761:IVG458774 IVG524297:IVG524310 IVG589833:IVG589846 IVG655369:IVG655382 IVG720905:IVG720918 IVG786441:IVG786454 IVG851977:IVG851990 IVG917513:IVG917526 IVG983049:IVG983062 JFC11:JFC24 JFC65545:JFC65558 JFC131081:JFC131094 JFC196617:JFC196630 JFC262153:JFC262166 JFC327689:JFC327702 JFC393225:JFC393238 JFC458761:JFC458774 JFC524297:JFC524310 JFC589833:JFC589846 JFC655369:JFC655382 JFC720905:JFC720918 JFC786441:JFC786454 JFC851977:JFC851990 JFC917513:JFC917526 JFC983049:JFC983062 JOY11:JOY24 JOY65545:JOY65558 JOY131081:JOY131094 JOY196617:JOY196630 JOY262153:JOY262166 JOY327689:JOY327702 JOY393225:JOY393238 JOY458761:JOY458774 JOY524297:JOY524310 JOY589833:JOY589846 JOY655369:JOY655382 JOY720905:JOY720918 JOY786441:JOY786454 JOY851977:JOY851990 JOY917513:JOY917526 JOY983049:JOY983062 JYU11:JYU24 JYU65545:JYU65558 JYU131081:JYU131094 JYU196617:JYU196630 JYU262153:JYU262166 JYU327689:JYU327702 JYU393225:JYU393238 JYU458761:JYU458774 JYU524297:JYU524310 JYU589833:JYU589846 JYU655369:JYU655382 JYU720905:JYU720918 JYU786441:JYU786454 JYU851977:JYU851990 JYU917513:JYU917526 JYU983049:JYU983062 KIQ11:KIQ24 KIQ65545:KIQ65558 KIQ131081:KIQ131094 KIQ196617:KIQ196630 KIQ262153:KIQ262166 KIQ327689:KIQ327702 KIQ393225:KIQ393238 KIQ458761:KIQ458774 KIQ524297:KIQ524310 KIQ589833:KIQ589846 KIQ655369:KIQ655382 KIQ720905:KIQ720918 KIQ786441:KIQ786454 KIQ851977:KIQ851990 KIQ917513:KIQ917526 KIQ983049:KIQ983062 KSM11:KSM24 KSM65545:KSM65558 KSM131081:KSM131094 KSM196617:KSM196630 KSM262153:KSM262166 KSM327689:KSM327702 KSM393225:KSM393238 KSM458761:KSM458774 KSM524297:KSM524310 KSM589833:KSM589846 KSM655369:KSM655382 KSM720905:KSM720918 KSM786441:KSM786454 KSM851977:KSM851990 KSM917513:KSM917526 KSM983049:KSM983062 LCI11:LCI24 LCI65545:LCI65558 LCI131081:LCI131094 LCI196617:LCI196630 LCI262153:LCI262166 LCI327689:LCI327702 LCI393225:LCI393238 LCI458761:LCI458774 LCI524297:LCI524310 LCI589833:LCI589846 LCI655369:LCI655382 LCI720905:LCI720918 LCI786441:LCI786454 LCI851977:LCI851990 LCI917513:LCI917526 LCI983049:LCI983062 LME11:LME24 LME65545:LME65558 LME131081:LME131094 LME196617:LME196630 LME262153:LME262166 LME327689:LME327702 LME393225:LME393238 LME458761:LME458774 LME524297:LME524310 LME589833:LME589846 LME655369:LME655382 LME720905:LME720918 LME786441:LME786454 LME851977:LME851990 LME917513:LME917526 LME983049:LME983062 LWA11:LWA24 LWA65545:LWA65558 LWA131081:LWA131094 LWA196617:LWA196630 LWA262153:LWA262166 LWA327689:LWA327702 LWA393225:LWA393238 LWA458761:LWA458774 LWA524297:LWA524310 LWA589833:LWA589846 LWA655369:LWA655382 LWA720905:LWA720918 LWA786441:LWA786454 LWA851977:LWA851990 LWA917513:LWA917526 LWA983049:LWA983062 MFW11:MFW24 MFW65545:MFW65558 MFW131081:MFW131094 MFW196617:MFW196630 MFW262153:MFW262166 MFW327689:MFW327702 MFW393225:MFW393238 MFW458761:MFW458774 MFW524297:MFW524310 MFW589833:MFW589846 MFW655369:MFW655382 MFW720905:MFW720918 MFW786441:MFW786454 MFW851977:MFW851990 MFW917513:MFW917526 MFW983049:MFW983062 MPS11:MPS24 MPS65545:MPS65558 MPS131081:MPS131094 MPS196617:MPS196630 MPS262153:MPS262166 MPS327689:MPS327702 MPS393225:MPS393238 MPS458761:MPS458774 MPS524297:MPS524310 MPS589833:MPS589846 MPS655369:MPS655382 MPS720905:MPS720918 MPS786441:MPS786454 MPS851977:MPS851990 MPS917513:MPS917526 MPS983049:MPS983062 MZO11:MZO24 MZO65545:MZO65558 MZO131081:MZO131094 MZO196617:MZO196630 MZO262153:MZO262166 MZO327689:MZO327702 MZO393225:MZO393238 MZO458761:MZO458774 MZO524297:MZO524310 MZO589833:MZO589846 MZO655369:MZO655382 MZO720905:MZO720918 MZO786441:MZO786454 MZO851977:MZO851990 MZO917513:MZO917526 MZO983049:MZO983062 NJK11:NJK24 NJK65545:NJK65558 NJK131081:NJK131094 NJK196617:NJK196630 NJK262153:NJK262166 NJK327689:NJK327702 NJK393225:NJK393238 NJK458761:NJK458774 NJK524297:NJK524310 NJK589833:NJK589846 NJK655369:NJK655382 NJK720905:NJK720918 NJK786441:NJK786454 NJK851977:NJK851990 NJK917513:NJK917526 NJK983049:NJK983062 NTG11:NTG24 NTG65545:NTG65558 NTG131081:NTG131094 NTG196617:NTG196630 NTG262153:NTG262166 NTG327689:NTG327702 NTG393225:NTG393238 NTG458761:NTG458774 NTG524297:NTG524310 NTG589833:NTG589846 NTG655369:NTG655382 NTG720905:NTG720918 NTG786441:NTG786454 NTG851977:NTG851990 NTG917513:NTG917526 NTG983049:NTG983062 ODC11:ODC24 ODC65545:ODC65558 ODC131081:ODC131094 ODC196617:ODC196630 ODC262153:ODC262166 ODC327689:ODC327702 ODC393225:ODC393238 ODC458761:ODC458774 ODC524297:ODC524310 ODC589833:ODC589846 ODC655369:ODC655382 ODC720905:ODC720918 ODC786441:ODC786454 ODC851977:ODC851990 ODC917513:ODC917526 ODC983049:ODC983062 OMY11:OMY24 OMY65545:OMY65558 OMY131081:OMY131094 OMY196617:OMY196630 OMY262153:OMY262166 OMY327689:OMY327702 OMY393225:OMY393238 OMY458761:OMY458774 OMY524297:OMY524310 OMY589833:OMY589846 OMY655369:OMY655382 OMY720905:OMY720918 OMY786441:OMY786454 OMY851977:OMY851990 OMY917513:OMY917526 OMY983049:OMY983062 OWU11:OWU24 OWU65545:OWU65558 OWU131081:OWU131094 OWU196617:OWU196630 OWU262153:OWU262166 OWU327689:OWU327702 OWU393225:OWU393238 OWU458761:OWU458774 OWU524297:OWU524310 OWU589833:OWU589846 OWU655369:OWU655382 OWU720905:OWU720918 OWU786441:OWU786454 OWU851977:OWU851990 OWU917513:OWU917526 OWU983049:OWU983062 PGQ11:PGQ24 PGQ65545:PGQ65558 PGQ131081:PGQ131094 PGQ196617:PGQ196630 PGQ262153:PGQ262166 PGQ327689:PGQ327702 PGQ393225:PGQ393238 PGQ458761:PGQ458774 PGQ524297:PGQ524310 PGQ589833:PGQ589846 PGQ655369:PGQ655382 PGQ720905:PGQ720918 PGQ786441:PGQ786454 PGQ851977:PGQ851990 PGQ917513:PGQ917526 PGQ983049:PGQ983062 PQM11:PQM24 PQM65545:PQM65558 PQM131081:PQM131094 PQM196617:PQM196630 PQM262153:PQM262166 PQM327689:PQM327702 PQM393225:PQM393238 PQM458761:PQM458774 PQM524297:PQM524310 PQM589833:PQM589846 PQM655369:PQM655382 PQM720905:PQM720918 PQM786441:PQM786454 PQM851977:PQM851990 PQM917513:PQM917526 PQM983049:PQM983062 QAI11:QAI24 QAI65545:QAI65558 QAI131081:QAI131094 QAI196617:QAI196630 QAI262153:QAI262166 QAI327689:QAI327702 QAI393225:QAI393238 QAI458761:QAI458774 QAI524297:QAI524310 QAI589833:QAI589846 QAI655369:QAI655382 QAI720905:QAI720918 QAI786441:QAI786454 QAI851977:QAI851990 QAI917513:QAI917526 QAI983049:QAI983062 QKE11:QKE24 QKE65545:QKE65558 QKE131081:QKE131094 QKE196617:QKE196630 QKE262153:QKE262166 QKE327689:QKE327702 QKE393225:QKE393238 QKE458761:QKE458774 QKE524297:QKE524310 QKE589833:QKE589846 QKE655369:QKE655382 QKE720905:QKE720918 QKE786441:QKE786454 QKE851977:QKE851990 QKE917513:QKE917526 QKE983049:QKE983062 QUA11:QUA24 QUA65545:QUA65558 QUA131081:QUA131094 QUA196617:QUA196630 QUA262153:QUA262166 QUA327689:QUA327702 QUA393225:QUA393238 QUA458761:QUA458774 QUA524297:QUA524310 QUA589833:QUA589846 QUA655369:QUA655382 QUA720905:QUA720918 QUA786441:QUA786454 QUA851977:QUA851990 QUA917513:QUA917526 QUA983049:QUA983062 RDW11:RDW24 RDW65545:RDW65558 RDW131081:RDW131094 RDW196617:RDW196630 RDW262153:RDW262166 RDW327689:RDW327702 RDW393225:RDW393238 RDW458761:RDW458774 RDW524297:RDW524310 RDW589833:RDW589846 RDW655369:RDW655382 RDW720905:RDW720918 RDW786441:RDW786454 RDW851977:RDW851990 RDW917513:RDW917526 RDW983049:RDW983062 RNS11:RNS24 RNS65545:RNS65558 RNS131081:RNS131094 RNS196617:RNS196630 RNS262153:RNS262166 RNS327689:RNS327702 RNS393225:RNS393238 RNS458761:RNS458774 RNS524297:RNS524310 RNS589833:RNS589846 RNS655369:RNS655382 RNS720905:RNS720918 RNS786441:RNS786454 RNS851977:RNS851990 RNS917513:RNS917526 RNS983049:RNS983062 RXO11:RXO24 RXO65545:RXO65558 RXO131081:RXO131094 RXO196617:RXO196630 RXO262153:RXO262166 RXO327689:RXO327702 RXO393225:RXO393238 RXO458761:RXO458774 RXO524297:RXO524310 RXO589833:RXO589846 RXO655369:RXO655382 RXO720905:RXO720918 RXO786441:RXO786454 RXO851977:RXO851990 RXO917513:RXO917526 RXO983049:RXO983062 SHK11:SHK24 SHK65545:SHK65558 SHK131081:SHK131094 SHK196617:SHK196630 SHK262153:SHK262166 SHK327689:SHK327702 SHK393225:SHK393238 SHK458761:SHK458774 SHK524297:SHK524310 SHK589833:SHK589846 SHK655369:SHK655382 SHK720905:SHK720918 SHK786441:SHK786454 SHK851977:SHK851990 SHK917513:SHK917526 SHK983049:SHK983062 SRG11:SRG24 SRG65545:SRG65558 SRG131081:SRG131094 SRG196617:SRG196630 SRG262153:SRG262166 SRG327689:SRG327702 SRG393225:SRG393238 SRG458761:SRG458774 SRG524297:SRG524310 SRG589833:SRG589846 SRG655369:SRG655382 SRG720905:SRG720918 SRG786441:SRG786454 SRG851977:SRG851990 SRG917513:SRG917526 SRG983049:SRG983062 TBC11:TBC24 TBC65545:TBC65558 TBC131081:TBC131094 TBC196617:TBC196630 TBC262153:TBC262166 TBC327689:TBC327702 TBC393225:TBC393238 TBC458761:TBC458774 TBC524297:TBC524310 TBC589833:TBC589846 TBC655369:TBC655382 TBC720905:TBC720918 TBC786441:TBC786454 TBC851977:TBC851990 TBC917513:TBC917526 TBC983049:TBC983062 TKY11:TKY24 TKY65545:TKY65558 TKY131081:TKY131094 TKY196617:TKY196630 TKY262153:TKY262166 TKY327689:TKY327702 TKY393225:TKY393238 TKY458761:TKY458774 TKY524297:TKY524310 TKY589833:TKY589846 TKY655369:TKY655382 TKY720905:TKY720918 TKY786441:TKY786454 TKY851977:TKY851990 TKY917513:TKY917526 TKY983049:TKY983062 TUU11:TUU24 TUU65545:TUU65558 TUU131081:TUU131094 TUU196617:TUU196630 TUU262153:TUU262166 TUU327689:TUU327702 TUU393225:TUU393238 TUU458761:TUU458774 TUU524297:TUU524310 TUU589833:TUU589846 TUU655369:TUU655382 TUU720905:TUU720918 TUU786441:TUU786454 TUU851977:TUU851990 TUU917513:TUU917526 TUU983049:TUU983062 UEQ11:UEQ24 UEQ65545:UEQ65558 UEQ131081:UEQ131094 UEQ196617:UEQ196630 UEQ262153:UEQ262166 UEQ327689:UEQ327702 UEQ393225:UEQ393238 UEQ458761:UEQ458774 UEQ524297:UEQ524310 UEQ589833:UEQ589846 UEQ655369:UEQ655382 UEQ720905:UEQ720918 UEQ786441:UEQ786454 UEQ851977:UEQ851990 UEQ917513:UEQ917526 UEQ983049:UEQ983062 UOM11:UOM24 UOM65545:UOM65558 UOM131081:UOM131094 UOM196617:UOM196630 UOM262153:UOM262166 UOM327689:UOM327702 UOM393225:UOM393238 UOM458761:UOM458774 UOM524297:UOM524310 UOM589833:UOM589846 UOM655369:UOM655382 UOM720905:UOM720918 UOM786441:UOM786454 UOM851977:UOM851990 UOM917513:UOM917526 UOM983049:UOM983062 UYI11:UYI24 UYI65545:UYI65558 UYI131081:UYI131094 UYI196617:UYI196630 UYI262153:UYI262166 UYI327689:UYI327702 UYI393225:UYI393238 UYI458761:UYI458774 UYI524297:UYI524310 UYI589833:UYI589846 UYI655369:UYI655382 UYI720905:UYI720918 UYI786441:UYI786454 UYI851977:UYI851990 UYI917513:UYI917526 UYI983049:UYI983062 VIE11:VIE24 VIE65545:VIE65558 VIE131081:VIE131094 VIE196617:VIE196630 VIE262153:VIE262166 VIE327689:VIE327702 VIE393225:VIE393238 VIE458761:VIE458774 VIE524297:VIE524310 VIE589833:VIE589846 VIE655369:VIE655382 VIE720905:VIE720918 VIE786441:VIE786454 VIE851977:VIE851990 VIE917513:VIE917526 VIE983049:VIE983062 VSA11:VSA24 VSA65545:VSA65558 VSA131081:VSA131094 VSA196617:VSA196630 VSA262153:VSA262166 VSA327689:VSA327702 VSA393225:VSA393238 VSA458761:VSA458774 VSA524297:VSA524310 VSA589833:VSA589846 VSA655369:VSA655382 VSA720905:VSA720918 VSA786441:VSA786454 VSA851977:VSA851990 VSA917513:VSA917526 VSA983049:VSA983062 WBW11:WBW24 WBW65545:WBW65558 WBW131081:WBW131094 WBW196617:WBW196630 WBW262153:WBW262166 WBW327689:WBW327702 WBW393225:WBW393238 WBW458761:WBW458774 WBW524297:WBW524310 WBW589833:WBW589846 WBW655369:WBW655382 WBW720905:WBW720918 WBW786441:WBW786454 WBW851977:WBW851990 WBW917513:WBW917526 WBW983049:WBW983062 WLS11:WLS24 WLS65545:WLS65558 WLS131081:WLS131094 WLS196617:WLS196630 WLS262153:WLS262166 WLS327689:WLS327702 WLS393225:WLS393238 WLS458761:WLS458774 WLS524297:WLS524310 WLS589833:WLS589846 WLS655369:WLS655382 WLS720905:WLS720918 WLS786441:WLS786454 WLS851977:WLS851990 WLS917513:WLS917526 WLS983049:WLS983062 WVO11:WVO24 WVO65545:WVO65558 WVO131081:WVO131094 WVO196617:WVO196630 WVO262153:WVO262166 WVO327689:WVO327702 WVO393225:WVO393238 WVO458761:WVO458774 WVO524297:WVO524310 WVO589833:WVO589846 WVO655369:WVO655382 WVO720905:WVO720918 WVO786441:WVO786454 WVO851977:WVO851990 WVO917513:WVO917526 WVO983049:WVO983062">
      <formula1>"是,否"</formula1>
    </dataValidation>
    <dataValidation type="list" allowBlank="1" showInputMessage="1" showErrorMessage="1" sqref="K11:K25 K65545:K65558 K131081:K131094 K196617:K196630 K262153:K262166 K327689:K327702 K393225:K393238 K458761:K458774 K524297:K524310 K589833:K589846 K655369:K655382 K720905:K720918 K786441:K786454 K851977:K851990 K917513:K917526 K983049:K983062 P11:P25 P65545:P65558 P131081:P131094 P196617:P196630 P262153:P262166 P327689:P327702 P393225:P393238 P458761:P458774 P524297:P524310 P589833:P589846 P655369:P655382 P720905:P720918 P786441:P786454 P851977:P851990 P917513:P917526 P983049:P983062 JG11:JG24 JG65545:JG65558 JG131081:JG131094 JG196617:JG196630 JG262153:JG262166 JG327689:JG327702 JG393225:JG393238 JG458761:JG458774 JG524297:JG524310 JG589833:JG589846 JG655369:JG655382 JG720905:JG720918 JG786441:JG786454 JG851977:JG851990 JG917513:JG917526 JG983049:JG983062 JL11:JL24 JL65545:JL65558 JL131081:JL131094 JL196617:JL196630 JL262153:JL262166 JL327689:JL327702 JL393225:JL393238 JL458761:JL458774 JL524297:JL524310 JL589833:JL589846 JL655369:JL655382 JL720905:JL720918 JL786441:JL786454 JL851977:JL851990 JL917513:JL917526 JL983049:JL983062 TC11:TC24 TC65545:TC65558 TC131081:TC131094 TC196617:TC196630 TC262153:TC262166 TC327689:TC327702 TC393225:TC393238 TC458761:TC458774 TC524297:TC524310 TC589833:TC589846 TC655369:TC655382 TC720905:TC720918 TC786441:TC786454 TC851977:TC851990 TC917513:TC917526 TC983049:TC983062 TH11:TH24 TH65545:TH65558 TH131081:TH131094 TH196617:TH196630 TH262153:TH262166 TH327689:TH327702 TH393225:TH393238 TH458761:TH458774 TH524297:TH524310 TH589833:TH589846 TH655369:TH655382 TH720905:TH720918 TH786441:TH786454 TH851977:TH851990 TH917513:TH917526 TH983049:TH983062 ACY11:ACY24 ACY65545:ACY65558 ACY131081:ACY131094 ACY196617:ACY196630 ACY262153:ACY262166 ACY327689:ACY327702 ACY393225:ACY393238 ACY458761:ACY458774 ACY524297:ACY524310 ACY589833:ACY589846 ACY655369:ACY655382 ACY720905:ACY720918 ACY786441:ACY786454 ACY851977:ACY851990 ACY917513:ACY917526 ACY983049:ACY983062 ADD11:ADD24 ADD65545:ADD65558 ADD131081:ADD131094 ADD196617:ADD196630 ADD262153:ADD262166 ADD327689:ADD327702 ADD393225:ADD393238 ADD458761:ADD458774 ADD524297:ADD524310 ADD589833:ADD589846 ADD655369:ADD655382 ADD720905:ADD720918 ADD786441:ADD786454 ADD851977:ADD851990 ADD917513:ADD917526 ADD983049:ADD983062 AMU11:AMU24 AMU65545:AMU65558 AMU131081:AMU131094 AMU196617:AMU196630 AMU262153:AMU262166 AMU327689:AMU327702 AMU393225:AMU393238 AMU458761:AMU458774 AMU524297:AMU524310 AMU589833:AMU589846 AMU655369:AMU655382 AMU720905:AMU720918 AMU786441:AMU786454 AMU851977:AMU851990 AMU917513:AMU917526 AMU983049:AMU983062 AMZ11:AMZ24 AMZ65545:AMZ65558 AMZ131081:AMZ131094 AMZ196617:AMZ196630 AMZ262153:AMZ262166 AMZ327689:AMZ327702 AMZ393225:AMZ393238 AMZ458761:AMZ458774 AMZ524297:AMZ524310 AMZ589833:AMZ589846 AMZ655369:AMZ655382 AMZ720905:AMZ720918 AMZ786441:AMZ786454 AMZ851977:AMZ851990 AMZ917513:AMZ917526 AMZ983049:AMZ983062 AWQ11:AWQ24 AWQ65545:AWQ65558 AWQ131081:AWQ131094 AWQ196617:AWQ196630 AWQ262153:AWQ262166 AWQ327689:AWQ327702 AWQ393225:AWQ393238 AWQ458761:AWQ458774 AWQ524297:AWQ524310 AWQ589833:AWQ589846 AWQ655369:AWQ655382 AWQ720905:AWQ720918 AWQ786441:AWQ786454 AWQ851977:AWQ851990 AWQ917513:AWQ917526 AWQ983049:AWQ983062 AWV11:AWV24 AWV65545:AWV65558 AWV131081:AWV131094 AWV196617:AWV196630 AWV262153:AWV262166 AWV327689:AWV327702 AWV393225:AWV393238 AWV458761:AWV458774 AWV524297:AWV524310 AWV589833:AWV589846 AWV655369:AWV655382 AWV720905:AWV720918 AWV786441:AWV786454 AWV851977:AWV851990 AWV917513:AWV917526 AWV983049:AWV983062 BGM11:BGM24 BGM65545:BGM65558 BGM131081:BGM131094 BGM196617:BGM196630 BGM262153:BGM262166 BGM327689:BGM327702 BGM393225:BGM393238 BGM458761:BGM458774 BGM524297:BGM524310 BGM589833:BGM589846 BGM655369:BGM655382 BGM720905:BGM720918 BGM786441:BGM786454 BGM851977:BGM851990 BGM917513:BGM917526 BGM983049:BGM983062 BGR11:BGR24 BGR65545:BGR65558 BGR131081:BGR131094 BGR196617:BGR196630 BGR262153:BGR262166 BGR327689:BGR327702 BGR393225:BGR393238 BGR458761:BGR458774 BGR524297:BGR524310 BGR589833:BGR589846 BGR655369:BGR655382 BGR720905:BGR720918 BGR786441:BGR786454 BGR851977:BGR851990 BGR917513:BGR917526 BGR983049:BGR983062 BQI11:BQI24 BQI65545:BQI65558 BQI131081:BQI131094 BQI196617:BQI196630 BQI262153:BQI262166 BQI327689:BQI327702 BQI393225:BQI393238 BQI458761:BQI458774 BQI524297:BQI524310 BQI589833:BQI589846 BQI655369:BQI655382 BQI720905:BQI720918 BQI786441:BQI786454 BQI851977:BQI851990 BQI917513:BQI917526 BQI983049:BQI983062 BQN11:BQN24 BQN65545:BQN65558 BQN131081:BQN131094 BQN196617:BQN196630 BQN262153:BQN262166 BQN327689:BQN327702 BQN393225:BQN393238 BQN458761:BQN458774 BQN524297:BQN524310 BQN589833:BQN589846 BQN655369:BQN655382 BQN720905:BQN720918 BQN786441:BQN786454 BQN851977:BQN851990 BQN917513:BQN917526 BQN983049:BQN983062 CAE11:CAE24 CAE65545:CAE65558 CAE131081:CAE131094 CAE196617:CAE196630 CAE262153:CAE262166 CAE327689:CAE327702 CAE393225:CAE393238 CAE458761:CAE458774 CAE524297:CAE524310 CAE589833:CAE589846 CAE655369:CAE655382 CAE720905:CAE720918 CAE786441:CAE786454 CAE851977:CAE851990 CAE917513:CAE917526 CAE983049:CAE983062 CAJ11:CAJ24 CAJ65545:CAJ65558 CAJ131081:CAJ131094 CAJ196617:CAJ196630 CAJ262153:CAJ262166 CAJ327689:CAJ327702 CAJ393225:CAJ393238 CAJ458761:CAJ458774 CAJ524297:CAJ524310 CAJ589833:CAJ589846 CAJ655369:CAJ655382 CAJ720905:CAJ720918 CAJ786441:CAJ786454 CAJ851977:CAJ851990 CAJ917513:CAJ917526 CAJ983049:CAJ983062 CKA11:CKA24 CKA65545:CKA65558 CKA131081:CKA131094 CKA196617:CKA196630 CKA262153:CKA262166 CKA327689:CKA327702 CKA393225:CKA393238 CKA458761:CKA458774 CKA524297:CKA524310 CKA589833:CKA589846 CKA655369:CKA655382 CKA720905:CKA720918 CKA786441:CKA786454 CKA851977:CKA851990 CKA917513:CKA917526 CKA983049:CKA983062 CKF11:CKF24 CKF65545:CKF65558 CKF131081:CKF131094 CKF196617:CKF196630 CKF262153:CKF262166 CKF327689:CKF327702 CKF393225:CKF393238 CKF458761:CKF458774 CKF524297:CKF524310 CKF589833:CKF589846 CKF655369:CKF655382 CKF720905:CKF720918 CKF786441:CKF786454 CKF851977:CKF851990 CKF917513:CKF917526 CKF983049:CKF983062 CTW11:CTW24 CTW65545:CTW65558 CTW131081:CTW131094 CTW196617:CTW196630 CTW262153:CTW262166 CTW327689:CTW327702 CTW393225:CTW393238 CTW458761:CTW458774 CTW524297:CTW524310 CTW589833:CTW589846 CTW655369:CTW655382 CTW720905:CTW720918 CTW786441:CTW786454 CTW851977:CTW851990 CTW917513:CTW917526 CTW983049:CTW983062 CUB11:CUB24 CUB65545:CUB65558 CUB131081:CUB131094 CUB196617:CUB196630 CUB262153:CUB262166 CUB327689:CUB327702 CUB393225:CUB393238 CUB458761:CUB458774 CUB524297:CUB524310 CUB589833:CUB589846 CUB655369:CUB655382 CUB720905:CUB720918 CUB786441:CUB786454 CUB851977:CUB851990 CUB917513:CUB917526 CUB983049:CUB983062 DDS11:DDS24 DDS65545:DDS65558 DDS131081:DDS131094 DDS196617:DDS196630 DDS262153:DDS262166 DDS327689:DDS327702 DDS393225:DDS393238 DDS458761:DDS458774 DDS524297:DDS524310 DDS589833:DDS589846 DDS655369:DDS655382 DDS720905:DDS720918 DDS786441:DDS786454 DDS851977:DDS851990 DDS917513:DDS917526 DDS983049:DDS983062 DDX11:DDX24 DDX65545:DDX65558 DDX131081:DDX131094 DDX196617:DDX196630 DDX262153:DDX262166 DDX327689:DDX327702 DDX393225:DDX393238 DDX458761:DDX458774 DDX524297:DDX524310 DDX589833:DDX589846 DDX655369:DDX655382 DDX720905:DDX720918 DDX786441:DDX786454 DDX851977:DDX851990 DDX917513:DDX917526 DDX983049:DDX983062 DNO11:DNO24 DNO65545:DNO65558 DNO131081:DNO131094 DNO196617:DNO196630 DNO262153:DNO262166 DNO327689:DNO327702 DNO393225:DNO393238 DNO458761:DNO458774 DNO524297:DNO524310 DNO589833:DNO589846 DNO655369:DNO655382 DNO720905:DNO720918 DNO786441:DNO786454 DNO851977:DNO851990 DNO917513:DNO917526 DNO983049:DNO983062 DNT11:DNT24 DNT65545:DNT65558 DNT131081:DNT131094 DNT196617:DNT196630 DNT262153:DNT262166 DNT327689:DNT327702 DNT393225:DNT393238 DNT458761:DNT458774 DNT524297:DNT524310 DNT589833:DNT589846 DNT655369:DNT655382 DNT720905:DNT720918 DNT786441:DNT786454 DNT851977:DNT851990 DNT917513:DNT917526 DNT983049:DNT983062 DXK11:DXK24 DXK65545:DXK65558 DXK131081:DXK131094 DXK196617:DXK196630 DXK262153:DXK262166 DXK327689:DXK327702 DXK393225:DXK393238 DXK458761:DXK458774 DXK524297:DXK524310 DXK589833:DXK589846 DXK655369:DXK655382 DXK720905:DXK720918 DXK786441:DXK786454 DXK851977:DXK851990 DXK917513:DXK917526 DXK983049:DXK983062 DXP11:DXP24 DXP65545:DXP65558 DXP131081:DXP131094 DXP196617:DXP196630 DXP262153:DXP262166 DXP327689:DXP327702 DXP393225:DXP393238 DXP458761:DXP458774 DXP524297:DXP524310 DXP589833:DXP589846 DXP655369:DXP655382 DXP720905:DXP720918 DXP786441:DXP786454 DXP851977:DXP851990 DXP917513:DXP917526 DXP983049:DXP983062 EHG11:EHG24 EHG65545:EHG65558 EHG131081:EHG131094 EHG196617:EHG196630 EHG262153:EHG262166 EHG327689:EHG327702 EHG393225:EHG393238 EHG458761:EHG458774 EHG524297:EHG524310 EHG589833:EHG589846 EHG655369:EHG655382 EHG720905:EHG720918 EHG786441:EHG786454 EHG851977:EHG851990 EHG917513:EHG917526 EHG983049:EHG983062 EHL11:EHL24 EHL65545:EHL65558 EHL131081:EHL131094 EHL196617:EHL196630 EHL262153:EHL262166 EHL327689:EHL327702 EHL393225:EHL393238 EHL458761:EHL458774 EHL524297:EHL524310 EHL589833:EHL589846 EHL655369:EHL655382 EHL720905:EHL720918 EHL786441:EHL786454 EHL851977:EHL851990 EHL917513:EHL917526 EHL983049:EHL983062 ERC11:ERC24 ERC65545:ERC65558 ERC131081:ERC131094 ERC196617:ERC196630 ERC262153:ERC262166 ERC327689:ERC327702 ERC393225:ERC393238 ERC458761:ERC458774 ERC524297:ERC524310 ERC589833:ERC589846 ERC655369:ERC655382 ERC720905:ERC720918 ERC786441:ERC786454 ERC851977:ERC851990 ERC917513:ERC917526 ERC983049:ERC983062 ERH11:ERH24 ERH65545:ERH65558 ERH131081:ERH131094 ERH196617:ERH196630 ERH262153:ERH262166 ERH327689:ERH327702 ERH393225:ERH393238 ERH458761:ERH458774 ERH524297:ERH524310 ERH589833:ERH589846 ERH655369:ERH655382 ERH720905:ERH720918 ERH786441:ERH786454 ERH851977:ERH851990 ERH917513:ERH917526 ERH983049:ERH983062 FAY11:FAY24 FAY65545:FAY65558 FAY131081:FAY131094 FAY196617:FAY196630 FAY262153:FAY262166 FAY327689:FAY327702 FAY393225:FAY393238 FAY458761:FAY458774 FAY524297:FAY524310 FAY589833:FAY589846 FAY655369:FAY655382 FAY720905:FAY720918 FAY786441:FAY786454 FAY851977:FAY851990 FAY917513:FAY917526 FAY983049:FAY983062 FBD11:FBD24 FBD65545:FBD65558 FBD131081:FBD131094 FBD196617:FBD196630 FBD262153:FBD262166 FBD327689:FBD327702 FBD393225:FBD393238 FBD458761:FBD458774 FBD524297:FBD524310 FBD589833:FBD589846 FBD655369:FBD655382 FBD720905:FBD720918 FBD786441:FBD786454 FBD851977:FBD851990 FBD917513:FBD917526 FBD983049:FBD983062 FKU11:FKU24 FKU65545:FKU65558 FKU131081:FKU131094 FKU196617:FKU196630 FKU262153:FKU262166 FKU327689:FKU327702 FKU393225:FKU393238 FKU458761:FKU458774 FKU524297:FKU524310 FKU589833:FKU589846 FKU655369:FKU655382 FKU720905:FKU720918 FKU786441:FKU786454 FKU851977:FKU851990 FKU917513:FKU917526 FKU983049:FKU983062 FKZ11:FKZ24 FKZ65545:FKZ65558 FKZ131081:FKZ131094 FKZ196617:FKZ196630 FKZ262153:FKZ262166 FKZ327689:FKZ327702 FKZ393225:FKZ393238 FKZ458761:FKZ458774 FKZ524297:FKZ524310 FKZ589833:FKZ589846 FKZ655369:FKZ655382 FKZ720905:FKZ720918 FKZ786441:FKZ786454 FKZ851977:FKZ851990 FKZ917513:FKZ917526 FKZ983049:FKZ983062 FUQ11:FUQ24 FUQ65545:FUQ65558 FUQ131081:FUQ131094 FUQ196617:FUQ196630 FUQ262153:FUQ262166 FUQ327689:FUQ327702 FUQ393225:FUQ393238 FUQ458761:FUQ458774 FUQ524297:FUQ524310 FUQ589833:FUQ589846 FUQ655369:FUQ655382 FUQ720905:FUQ720918 FUQ786441:FUQ786454 FUQ851977:FUQ851990 FUQ917513:FUQ917526 FUQ983049:FUQ983062 FUV11:FUV24 FUV65545:FUV65558 FUV131081:FUV131094 FUV196617:FUV196630 FUV262153:FUV262166 FUV327689:FUV327702 FUV393225:FUV393238 FUV458761:FUV458774 FUV524297:FUV524310 FUV589833:FUV589846 FUV655369:FUV655382 FUV720905:FUV720918 FUV786441:FUV786454 FUV851977:FUV851990 FUV917513:FUV917526 FUV983049:FUV983062 GEM11:GEM24 GEM65545:GEM65558 GEM131081:GEM131094 GEM196617:GEM196630 GEM262153:GEM262166 GEM327689:GEM327702 GEM393225:GEM393238 GEM458761:GEM458774 GEM524297:GEM524310 GEM589833:GEM589846 GEM655369:GEM655382 GEM720905:GEM720918 GEM786441:GEM786454 GEM851977:GEM851990 GEM917513:GEM917526 GEM983049:GEM983062 GER11:GER24 GER65545:GER65558 GER131081:GER131094 GER196617:GER196630 GER262153:GER262166 GER327689:GER327702 GER393225:GER393238 GER458761:GER458774 GER524297:GER524310 GER589833:GER589846 GER655369:GER655382 GER720905:GER720918 GER786441:GER786454 GER851977:GER851990 GER917513:GER917526 GER983049:GER983062 GOI11:GOI24 GOI65545:GOI65558 GOI131081:GOI131094 GOI196617:GOI196630 GOI262153:GOI262166 GOI327689:GOI327702 GOI393225:GOI393238 GOI458761:GOI458774 GOI524297:GOI524310 GOI589833:GOI589846 GOI655369:GOI655382 GOI720905:GOI720918 GOI786441:GOI786454 GOI851977:GOI851990 GOI917513:GOI917526 GOI983049:GOI983062 GON11:GON24 GON65545:GON65558 GON131081:GON131094 GON196617:GON196630 GON262153:GON262166 GON327689:GON327702 GON393225:GON393238 GON458761:GON458774 GON524297:GON524310 GON589833:GON589846 GON655369:GON655382 GON720905:GON720918 GON786441:GON786454 GON851977:GON851990 GON917513:GON917526 GON983049:GON983062 GYE11:GYE24 GYE65545:GYE65558 GYE131081:GYE131094 GYE196617:GYE196630 GYE262153:GYE262166 GYE327689:GYE327702 GYE393225:GYE393238 GYE458761:GYE458774 GYE524297:GYE524310 GYE589833:GYE589846 GYE655369:GYE655382 GYE720905:GYE720918 GYE786441:GYE786454 GYE851977:GYE851990 GYE917513:GYE917526 GYE983049:GYE983062 GYJ11:GYJ24 GYJ65545:GYJ65558 GYJ131081:GYJ131094 GYJ196617:GYJ196630 GYJ262153:GYJ262166 GYJ327689:GYJ327702 GYJ393225:GYJ393238 GYJ458761:GYJ458774 GYJ524297:GYJ524310 GYJ589833:GYJ589846 GYJ655369:GYJ655382 GYJ720905:GYJ720918 GYJ786441:GYJ786454 GYJ851977:GYJ851990 GYJ917513:GYJ917526 GYJ983049:GYJ983062 HIA11:HIA24 HIA65545:HIA65558 HIA131081:HIA131094 HIA196617:HIA196630 HIA262153:HIA262166 HIA327689:HIA327702 HIA393225:HIA393238 HIA458761:HIA458774 HIA524297:HIA524310 HIA589833:HIA589846 HIA655369:HIA655382 HIA720905:HIA720918 HIA786441:HIA786454 HIA851977:HIA851990 HIA917513:HIA917526 HIA983049:HIA983062 HIF11:HIF24 HIF65545:HIF65558 HIF131081:HIF131094 HIF196617:HIF196630 HIF262153:HIF262166 HIF327689:HIF327702 HIF393225:HIF393238 HIF458761:HIF458774 HIF524297:HIF524310 HIF589833:HIF589846 HIF655369:HIF655382 HIF720905:HIF720918 HIF786441:HIF786454 HIF851977:HIF851990 HIF917513:HIF917526 HIF983049:HIF983062 HRW11:HRW24 HRW65545:HRW65558 HRW131081:HRW131094 HRW196617:HRW196630 HRW262153:HRW262166 HRW327689:HRW327702 HRW393225:HRW393238 HRW458761:HRW458774 HRW524297:HRW524310 HRW589833:HRW589846 HRW655369:HRW655382 HRW720905:HRW720918 HRW786441:HRW786454 HRW851977:HRW851990 HRW917513:HRW917526 HRW983049:HRW983062 HSB11:HSB24 HSB65545:HSB65558 HSB131081:HSB131094 HSB196617:HSB196630 HSB262153:HSB262166 HSB327689:HSB327702 HSB393225:HSB393238 HSB458761:HSB458774 HSB524297:HSB524310 HSB589833:HSB589846 HSB655369:HSB655382 HSB720905:HSB720918 HSB786441:HSB786454 HSB851977:HSB851990 HSB917513:HSB917526 HSB983049:HSB983062 IBS11:IBS24 IBS65545:IBS65558 IBS131081:IBS131094 IBS196617:IBS196630 IBS262153:IBS262166 IBS327689:IBS327702 IBS393225:IBS393238 IBS458761:IBS458774 IBS524297:IBS524310 IBS589833:IBS589846 IBS655369:IBS655382 IBS720905:IBS720918 IBS786441:IBS786454 IBS851977:IBS851990 IBS917513:IBS917526 IBS983049:IBS983062 IBX11:IBX24 IBX65545:IBX65558 IBX131081:IBX131094 IBX196617:IBX196630 IBX262153:IBX262166 IBX327689:IBX327702 IBX393225:IBX393238 IBX458761:IBX458774 IBX524297:IBX524310 IBX589833:IBX589846 IBX655369:IBX655382 IBX720905:IBX720918 IBX786441:IBX786454 IBX851977:IBX851990 IBX917513:IBX917526 IBX983049:IBX983062 ILO11:ILO24 ILO65545:ILO65558 ILO131081:ILO131094 ILO196617:ILO196630 ILO262153:ILO262166 ILO327689:ILO327702 ILO393225:ILO393238 ILO458761:ILO458774 ILO524297:ILO524310 ILO589833:ILO589846 ILO655369:ILO655382 ILO720905:ILO720918 ILO786441:ILO786454 ILO851977:ILO851990 ILO917513:ILO917526 ILO983049:ILO983062 ILT11:ILT24 ILT65545:ILT65558 ILT131081:ILT131094 ILT196617:ILT196630 ILT262153:ILT262166 ILT327689:ILT327702 ILT393225:ILT393238 ILT458761:ILT458774 ILT524297:ILT524310 ILT589833:ILT589846 ILT655369:ILT655382 ILT720905:ILT720918 ILT786441:ILT786454 ILT851977:ILT851990 ILT917513:ILT917526 ILT983049:ILT983062 IVK11:IVK24 IVK65545:IVK65558 IVK131081:IVK131094 IVK196617:IVK196630 IVK262153:IVK262166 IVK327689:IVK327702 IVK393225:IVK393238 IVK458761:IVK458774 IVK524297:IVK524310 IVK589833:IVK589846 IVK655369:IVK655382 IVK720905:IVK720918 IVK786441:IVK786454 IVK851977:IVK851990 IVK917513:IVK917526 IVK983049:IVK983062 IVP11:IVP24 IVP65545:IVP65558 IVP131081:IVP131094 IVP196617:IVP196630 IVP262153:IVP262166 IVP327689:IVP327702 IVP393225:IVP393238 IVP458761:IVP458774 IVP524297:IVP524310 IVP589833:IVP589846 IVP655369:IVP655382 IVP720905:IVP720918 IVP786441:IVP786454 IVP851977:IVP851990 IVP917513:IVP917526 IVP983049:IVP983062 JFG11:JFG24 JFG65545:JFG65558 JFG131081:JFG131094 JFG196617:JFG196630 JFG262153:JFG262166 JFG327689:JFG327702 JFG393225:JFG393238 JFG458761:JFG458774 JFG524297:JFG524310 JFG589833:JFG589846 JFG655369:JFG655382 JFG720905:JFG720918 JFG786441:JFG786454 JFG851977:JFG851990 JFG917513:JFG917526 JFG983049:JFG983062 JFL11:JFL24 JFL65545:JFL65558 JFL131081:JFL131094 JFL196617:JFL196630 JFL262153:JFL262166 JFL327689:JFL327702 JFL393225:JFL393238 JFL458761:JFL458774 JFL524297:JFL524310 JFL589833:JFL589846 JFL655369:JFL655382 JFL720905:JFL720918 JFL786441:JFL786454 JFL851977:JFL851990 JFL917513:JFL917526 JFL983049:JFL983062 JPC11:JPC24 JPC65545:JPC65558 JPC131081:JPC131094 JPC196617:JPC196630 JPC262153:JPC262166 JPC327689:JPC327702 JPC393225:JPC393238 JPC458761:JPC458774 JPC524297:JPC524310 JPC589833:JPC589846 JPC655369:JPC655382 JPC720905:JPC720918 JPC786441:JPC786454 JPC851977:JPC851990 JPC917513:JPC917526 JPC983049:JPC983062 JPH11:JPH24 JPH65545:JPH65558 JPH131081:JPH131094 JPH196617:JPH196630 JPH262153:JPH262166 JPH327689:JPH327702 JPH393225:JPH393238 JPH458761:JPH458774 JPH524297:JPH524310 JPH589833:JPH589846 JPH655369:JPH655382 JPH720905:JPH720918 JPH786441:JPH786454 JPH851977:JPH851990 JPH917513:JPH917526 JPH983049:JPH983062 JYY11:JYY24 JYY65545:JYY65558 JYY131081:JYY131094 JYY196617:JYY196630 JYY262153:JYY262166 JYY327689:JYY327702 JYY393225:JYY393238 JYY458761:JYY458774 JYY524297:JYY524310 JYY589833:JYY589846 JYY655369:JYY655382 JYY720905:JYY720918 JYY786441:JYY786454 JYY851977:JYY851990 JYY917513:JYY917526 JYY983049:JYY983062 JZD11:JZD24 JZD65545:JZD65558 JZD131081:JZD131094 JZD196617:JZD196630 JZD262153:JZD262166 JZD327689:JZD327702 JZD393225:JZD393238 JZD458761:JZD458774 JZD524297:JZD524310 JZD589833:JZD589846 JZD655369:JZD655382 JZD720905:JZD720918 JZD786441:JZD786454 JZD851977:JZD851990 JZD917513:JZD917526 JZD983049:JZD983062 KIU11:KIU24 KIU65545:KIU65558 KIU131081:KIU131094 KIU196617:KIU196630 KIU262153:KIU262166 KIU327689:KIU327702 KIU393225:KIU393238 KIU458761:KIU458774 KIU524297:KIU524310 KIU589833:KIU589846 KIU655369:KIU655382 KIU720905:KIU720918 KIU786441:KIU786454 KIU851977:KIU851990 KIU917513:KIU917526 KIU983049:KIU983062 KIZ11:KIZ24 KIZ65545:KIZ65558 KIZ131081:KIZ131094 KIZ196617:KIZ196630 KIZ262153:KIZ262166 KIZ327689:KIZ327702 KIZ393225:KIZ393238 KIZ458761:KIZ458774 KIZ524297:KIZ524310 KIZ589833:KIZ589846 KIZ655369:KIZ655382 KIZ720905:KIZ720918 KIZ786441:KIZ786454 KIZ851977:KIZ851990 KIZ917513:KIZ917526 KIZ983049:KIZ983062 KSQ11:KSQ24 KSQ65545:KSQ65558 KSQ131081:KSQ131094 KSQ196617:KSQ196630 KSQ262153:KSQ262166 KSQ327689:KSQ327702 KSQ393225:KSQ393238 KSQ458761:KSQ458774 KSQ524297:KSQ524310 KSQ589833:KSQ589846 KSQ655369:KSQ655382 KSQ720905:KSQ720918 KSQ786441:KSQ786454 KSQ851977:KSQ851990 KSQ917513:KSQ917526 KSQ983049:KSQ983062 KSV11:KSV24 KSV65545:KSV65558 KSV131081:KSV131094 KSV196617:KSV196630 KSV262153:KSV262166 KSV327689:KSV327702 KSV393225:KSV393238 KSV458761:KSV458774 KSV524297:KSV524310 KSV589833:KSV589846 KSV655369:KSV655382 KSV720905:KSV720918 KSV786441:KSV786454 KSV851977:KSV851990 KSV917513:KSV917526 KSV983049:KSV983062 LCM11:LCM24 LCM65545:LCM65558 LCM131081:LCM131094 LCM196617:LCM196630 LCM262153:LCM262166 LCM327689:LCM327702 LCM393225:LCM393238 LCM458761:LCM458774 LCM524297:LCM524310 LCM589833:LCM589846 LCM655369:LCM655382 LCM720905:LCM720918 LCM786441:LCM786454 LCM851977:LCM851990 LCM917513:LCM917526 LCM983049:LCM983062 LCR11:LCR24 LCR65545:LCR65558 LCR131081:LCR131094 LCR196617:LCR196630 LCR262153:LCR262166 LCR327689:LCR327702 LCR393225:LCR393238 LCR458761:LCR458774 LCR524297:LCR524310 LCR589833:LCR589846 LCR655369:LCR655382 LCR720905:LCR720918 LCR786441:LCR786454 LCR851977:LCR851990 LCR917513:LCR917526 LCR983049:LCR983062 LMI11:LMI24 LMI65545:LMI65558 LMI131081:LMI131094 LMI196617:LMI196630 LMI262153:LMI262166 LMI327689:LMI327702 LMI393225:LMI393238 LMI458761:LMI458774 LMI524297:LMI524310 LMI589833:LMI589846 LMI655369:LMI655382 LMI720905:LMI720918 LMI786441:LMI786454 LMI851977:LMI851990 LMI917513:LMI917526 LMI983049:LMI983062 LMN11:LMN24 LMN65545:LMN65558 LMN131081:LMN131094 LMN196617:LMN196630 LMN262153:LMN262166 LMN327689:LMN327702 LMN393225:LMN393238 LMN458761:LMN458774 LMN524297:LMN524310 LMN589833:LMN589846 LMN655369:LMN655382 LMN720905:LMN720918 LMN786441:LMN786454 LMN851977:LMN851990 LMN917513:LMN917526 LMN983049:LMN983062 LWE11:LWE24 LWE65545:LWE65558 LWE131081:LWE131094 LWE196617:LWE196630 LWE262153:LWE262166 LWE327689:LWE327702 LWE393225:LWE393238 LWE458761:LWE458774 LWE524297:LWE524310 LWE589833:LWE589846 LWE655369:LWE655382 LWE720905:LWE720918 LWE786441:LWE786454 LWE851977:LWE851990 LWE917513:LWE917526 LWE983049:LWE983062 LWJ11:LWJ24 LWJ65545:LWJ65558 LWJ131081:LWJ131094 LWJ196617:LWJ196630 LWJ262153:LWJ262166 LWJ327689:LWJ327702 LWJ393225:LWJ393238 LWJ458761:LWJ458774 LWJ524297:LWJ524310 LWJ589833:LWJ589846 LWJ655369:LWJ655382 LWJ720905:LWJ720918 LWJ786441:LWJ786454 LWJ851977:LWJ851990 LWJ917513:LWJ917526 LWJ983049:LWJ983062 MGA11:MGA24 MGA65545:MGA65558 MGA131081:MGA131094 MGA196617:MGA196630 MGA262153:MGA262166 MGA327689:MGA327702 MGA393225:MGA393238 MGA458761:MGA458774 MGA524297:MGA524310 MGA589833:MGA589846 MGA655369:MGA655382 MGA720905:MGA720918 MGA786441:MGA786454 MGA851977:MGA851990 MGA917513:MGA917526 MGA983049:MGA983062 MGF11:MGF24 MGF65545:MGF65558 MGF131081:MGF131094 MGF196617:MGF196630 MGF262153:MGF262166 MGF327689:MGF327702 MGF393225:MGF393238 MGF458761:MGF458774 MGF524297:MGF524310 MGF589833:MGF589846 MGF655369:MGF655382 MGF720905:MGF720918 MGF786441:MGF786454 MGF851977:MGF851990 MGF917513:MGF917526 MGF983049:MGF983062 MPW11:MPW24 MPW65545:MPW65558 MPW131081:MPW131094 MPW196617:MPW196630 MPW262153:MPW262166 MPW327689:MPW327702 MPW393225:MPW393238 MPW458761:MPW458774 MPW524297:MPW524310 MPW589833:MPW589846 MPW655369:MPW655382 MPW720905:MPW720918 MPW786441:MPW786454 MPW851977:MPW851990 MPW917513:MPW917526 MPW983049:MPW983062 MQB11:MQB24 MQB65545:MQB65558 MQB131081:MQB131094 MQB196617:MQB196630 MQB262153:MQB262166 MQB327689:MQB327702 MQB393225:MQB393238 MQB458761:MQB458774 MQB524297:MQB524310 MQB589833:MQB589846 MQB655369:MQB655382 MQB720905:MQB720918 MQB786441:MQB786454 MQB851977:MQB851990 MQB917513:MQB917526 MQB983049:MQB983062 MZS11:MZS24 MZS65545:MZS65558 MZS131081:MZS131094 MZS196617:MZS196630 MZS262153:MZS262166 MZS327689:MZS327702 MZS393225:MZS393238 MZS458761:MZS458774 MZS524297:MZS524310 MZS589833:MZS589846 MZS655369:MZS655382 MZS720905:MZS720918 MZS786441:MZS786454 MZS851977:MZS851990 MZS917513:MZS917526 MZS983049:MZS983062 MZX11:MZX24 MZX65545:MZX65558 MZX131081:MZX131094 MZX196617:MZX196630 MZX262153:MZX262166 MZX327689:MZX327702 MZX393225:MZX393238 MZX458761:MZX458774 MZX524297:MZX524310 MZX589833:MZX589846 MZX655369:MZX655382 MZX720905:MZX720918 MZX786441:MZX786454 MZX851977:MZX851990 MZX917513:MZX917526 MZX983049:MZX983062 NJO11:NJO24 NJO65545:NJO65558 NJO131081:NJO131094 NJO196617:NJO196630 NJO262153:NJO262166 NJO327689:NJO327702 NJO393225:NJO393238 NJO458761:NJO458774 NJO524297:NJO524310 NJO589833:NJO589846 NJO655369:NJO655382 NJO720905:NJO720918 NJO786441:NJO786454 NJO851977:NJO851990 NJO917513:NJO917526 NJO983049:NJO983062 NJT11:NJT24 NJT65545:NJT65558 NJT131081:NJT131094 NJT196617:NJT196630 NJT262153:NJT262166 NJT327689:NJT327702 NJT393225:NJT393238 NJT458761:NJT458774 NJT524297:NJT524310 NJT589833:NJT589846 NJT655369:NJT655382 NJT720905:NJT720918 NJT786441:NJT786454 NJT851977:NJT851990 NJT917513:NJT917526 NJT983049:NJT983062 NTK11:NTK24 NTK65545:NTK65558 NTK131081:NTK131094 NTK196617:NTK196630 NTK262153:NTK262166 NTK327689:NTK327702 NTK393225:NTK393238 NTK458761:NTK458774 NTK524297:NTK524310 NTK589833:NTK589846 NTK655369:NTK655382 NTK720905:NTK720918 NTK786441:NTK786454 NTK851977:NTK851990 NTK917513:NTK917526 NTK983049:NTK983062 NTP11:NTP24 NTP65545:NTP65558 NTP131081:NTP131094 NTP196617:NTP196630 NTP262153:NTP262166 NTP327689:NTP327702 NTP393225:NTP393238 NTP458761:NTP458774 NTP524297:NTP524310 NTP589833:NTP589846 NTP655369:NTP655382 NTP720905:NTP720918 NTP786441:NTP786454 NTP851977:NTP851990 NTP917513:NTP917526 NTP983049:NTP983062 ODG11:ODG24 ODG65545:ODG65558 ODG131081:ODG131094 ODG196617:ODG196630 ODG262153:ODG262166 ODG327689:ODG327702 ODG393225:ODG393238 ODG458761:ODG458774 ODG524297:ODG524310 ODG589833:ODG589846 ODG655369:ODG655382 ODG720905:ODG720918 ODG786441:ODG786454 ODG851977:ODG851990 ODG917513:ODG917526 ODG983049:ODG983062 ODL11:ODL24 ODL65545:ODL65558 ODL131081:ODL131094 ODL196617:ODL196630 ODL262153:ODL262166 ODL327689:ODL327702 ODL393225:ODL393238 ODL458761:ODL458774 ODL524297:ODL524310 ODL589833:ODL589846 ODL655369:ODL655382 ODL720905:ODL720918 ODL786441:ODL786454 ODL851977:ODL851990 ODL917513:ODL917526 ODL983049:ODL983062 ONC11:ONC24 ONC65545:ONC65558 ONC131081:ONC131094 ONC196617:ONC196630 ONC262153:ONC262166 ONC327689:ONC327702 ONC393225:ONC393238 ONC458761:ONC458774 ONC524297:ONC524310 ONC589833:ONC589846 ONC655369:ONC655382 ONC720905:ONC720918 ONC786441:ONC786454 ONC851977:ONC851990 ONC917513:ONC917526 ONC983049:ONC983062 ONH11:ONH24 ONH65545:ONH65558 ONH131081:ONH131094 ONH196617:ONH196630 ONH262153:ONH262166 ONH327689:ONH327702 ONH393225:ONH393238 ONH458761:ONH458774 ONH524297:ONH524310 ONH589833:ONH589846 ONH655369:ONH655382 ONH720905:ONH720918 ONH786441:ONH786454 ONH851977:ONH851990 ONH917513:ONH917526 ONH983049:ONH983062 OWY11:OWY24 OWY65545:OWY65558 OWY131081:OWY131094 OWY196617:OWY196630 OWY262153:OWY262166 OWY327689:OWY327702 OWY393225:OWY393238 OWY458761:OWY458774 OWY524297:OWY524310 OWY589833:OWY589846 OWY655369:OWY655382 OWY720905:OWY720918 OWY786441:OWY786454 OWY851977:OWY851990 OWY917513:OWY917526 OWY983049:OWY983062 OXD11:OXD24 OXD65545:OXD65558 OXD131081:OXD131094 OXD196617:OXD196630 OXD262153:OXD262166 OXD327689:OXD327702 OXD393225:OXD393238 OXD458761:OXD458774 OXD524297:OXD524310 OXD589833:OXD589846 OXD655369:OXD655382 OXD720905:OXD720918 OXD786441:OXD786454 OXD851977:OXD851990 OXD917513:OXD917526 OXD983049:OXD983062 PGU11:PGU24 PGU65545:PGU65558 PGU131081:PGU131094 PGU196617:PGU196630 PGU262153:PGU262166 PGU327689:PGU327702 PGU393225:PGU393238 PGU458761:PGU458774 PGU524297:PGU524310 PGU589833:PGU589846 PGU655369:PGU655382 PGU720905:PGU720918 PGU786441:PGU786454 PGU851977:PGU851990 PGU917513:PGU917526 PGU983049:PGU983062 PGZ11:PGZ24 PGZ65545:PGZ65558 PGZ131081:PGZ131094 PGZ196617:PGZ196630 PGZ262153:PGZ262166 PGZ327689:PGZ327702 PGZ393225:PGZ393238 PGZ458761:PGZ458774 PGZ524297:PGZ524310 PGZ589833:PGZ589846 PGZ655369:PGZ655382 PGZ720905:PGZ720918 PGZ786441:PGZ786454 PGZ851977:PGZ851990 PGZ917513:PGZ917526 PGZ983049:PGZ983062 PQQ11:PQQ24 PQQ65545:PQQ65558 PQQ131081:PQQ131094 PQQ196617:PQQ196630 PQQ262153:PQQ262166 PQQ327689:PQQ327702 PQQ393225:PQQ393238 PQQ458761:PQQ458774 PQQ524297:PQQ524310 PQQ589833:PQQ589846 PQQ655369:PQQ655382 PQQ720905:PQQ720918 PQQ786441:PQQ786454 PQQ851977:PQQ851990 PQQ917513:PQQ917526 PQQ983049:PQQ983062 PQV11:PQV24 PQV65545:PQV65558 PQV131081:PQV131094 PQV196617:PQV196630 PQV262153:PQV262166 PQV327689:PQV327702 PQV393225:PQV393238 PQV458761:PQV458774 PQV524297:PQV524310 PQV589833:PQV589846 PQV655369:PQV655382 PQV720905:PQV720918 PQV786441:PQV786454 PQV851977:PQV851990 PQV917513:PQV917526 PQV983049:PQV983062 QAM11:QAM24 QAM65545:QAM65558 QAM131081:QAM131094 QAM196617:QAM196630 QAM262153:QAM262166 QAM327689:QAM327702 QAM393225:QAM393238 QAM458761:QAM458774 QAM524297:QAM524310 QAM589833:QAM589846 QAM655369:QAM655382 QAM720905:QAM720918 QAM786441:QAM786454 QAM851977:QAM851990 QAM917513:QAM917526 QAM983049:QAM983062 QAR11:QAR24 QAR65545:QAR65558 QAR131081:QAR131094 QAR196617:QAR196630 QAR262153:QAR262166 QAR327689:QAR327702 QAR393225:QAR393238 QAR458761:QAR458774 QAR524297:QAR524310 QAR589833:QAR589846 QAR655369:QAR655382 QAR720905:QAR720918 QAR786441:QAR786454 QAR851977:QAR851990 QAR917513:QAR917526 QAR983049:QAR983062 QKI11:QKI24 QKI65545:QKI65558 QKI131081:QKI131094 QKI196617:QKI196630 QKI262153:QKI262166 QKI327689:QKI327702 QKI393225:QKI393238 QKI458761:QKI458774 QKI524297:QKI524310 QKI589833:QKI589846 QKI655369:QKI655382 QKI720905:QKI720918 QKI786441:QKI786454 QKI851977:QKI851990 QKI917513:QKI917526 QKI983049:QKI983062 QKN11:QKN24 QKN65545:QKN65558 QKN131081:QKN131094 QKN196617:QKN196630 QKN262153:QKN262166 QKN327689:QKN327702 QKN393225:QKN393238 QKN458761:QKN458774 QKN524297:QKN524310 QKN589833:QKN589846 QKN655369:QKN655382 QKN720905:QKN720918 QKN786441:QKN786454 QKN851977:QKN851990 QKN917513:QKN917526 QKN983049:QKN983062 QUE11:QUE24 QUE65545:QUE65558 QUE131081:QUE131094 QUE196617:QUE196630 QUE262153:QUE262166 QUE327689:QUE327702 QUE393225:QUE393238 QUE458761:QUE458774 QUE524297:QUE524310 QUE589833:QUE589846 QUE655369:QUE655382 QUE720905:QUE720918 QUE786441:QUE786454 QUE851977:QUE851990 QUE917513:QUE917526 QUE983049:QUE983062 QUJ11:QUJ24 QUJ65545:QUJ65558 QUJ131081:QUJ131094 QUJ196617:QUJ196630 QUJ262153:QUJ262166 QUJ327689:QUJ327702 QUJ393225:QUJ393238 QUJ458761:QUJ458774 QUJ524297:QUJ524310 QUJ589833:QUJ589846 QUJ655369:QUJ655382 QUJ720905:QUJ720918 QUJ786441:QUJ786454 QUJ851977:QUJ851990 QUJ917513:QUJ917526 QUJ983049:QUJ983062 REA11:REA24 REA65545:REA65558 REA131081:REA131094 REA196617:REA196630 REA262153:REA262166 REA327689:REA327702 REA393225:REA393238 REA458761:REA458774 REA524297:REA524310 REA589833:REA589846 REA655369:REA655382 REA720905:REA720918 REA786441:REA786454 REA851977:REA851990 REA917513:REA917526 REA983049:REA983062 REF11:REF24 REF65545:REF65558 REF131081:REF131094 REF196617:REF196630 REF262153:REF262166 REF327689:REF327702 REF393225:REF393238 REF458761:REF458774 REF524297:REF524310 REF589833:REF589846 REF655369:REF655382 REF720905:REF720918 REF786441:REF786454 REF851977:REF851990 REF917513:REF917526 REF983049:REF983062 RNW11:RNW24 RNW65545:RNW65558 RNW131081:RNW131094 RNW196617:RNW196630 RNW262153:RNW262166 RNW327689:RNW327702 RNW393225:RNW393238 RNW458761:RNW458774 RNW524297:RNW524310 RNW589833:RNW589846 RNW655369:RNW655382 RNW720905:RNW720918 RNW786441:RNW786454 RNW851977:RNW851990 RNW917513:RNW917526 RNW983049:RNW983062 ROB11:ROB24 ROB65545:ROB65558 ROB131081:ROB131094 ROB196617:ROB196630 ROB262153:ROB262166 ROB327689:ROB327702 ROB393225:ROB393238 ROB458761:ROB458774 ROB524297:ROB524310 ROB589833:ROB589846 ROB655369:ROB655382 ROB720905:ROB720918 ROB786441:ROB786454 ROB851977:ROB851990 ROB917513:ROB917526 ROB983049:ROB983062 RXS11:RXS24 RXS65545:RXS65558 RXS131081:RXS131094 RXS196617:RXS196630 RXS262153:RXS262166 RXS327689:RXS327702 RXS393225:RXS393238 RXS458761:RXS458774 RXS524297:RXS524310 RXS589833:RXS589846 RXS655369:RXS655382 RXS720905:RXS720918 RXS786441:RXS786454 RXS851977:RXS851990 RXS917513:RXS917526 RXS983049:RXS983062 RXX11:RXX24 RXX65545:RXX65558 RXX131081:RXX131094 RXX196617:RXX196630 RXX262153:RXX262166 RXX327689:RXX327702 RXX393225:RXX393238 RXX458761:RXX458774 RXX524297:RXX524310 RXX589833:RXX589846 RXX655369:RXX655382 RXX720905:RXX720918 RXX786441:RXX786454 RXX851977:RXX851990 RXX917513:RXX917526 RXX983049:RXX983062 SHO11:SHO24 SHO65545:SHO65558 SHO131081:SHO131094 SHO196617:SHO196630 SHO262153:SHO262166 SHO327689:SHO327702 SHO393225:SHO393238 SHO458761:SHO458774 SHO524297:SHO524310 SHO589833:SHO589846 SHO655369:SHO655382 SHO720905:SHO720918 SHO786441:SHO786454 SHO851977:SHO851990 SHO917513:SHO917526 SHO983049:SHO983062 SHT11:SHT24 SHT65545:SHT65558 SHT131081:SHT131094 SHT196617:SHT196630 SHT262153:SHT262166 SHT327689:SHT327702 SHT393225:SHT393238 SHT458761:SHT458774 SHT524297:SHT524310 SHT589833:SHT589846 SHT655369:SHT655382 SHT720905:SHT720918 SHT786441:SHT786454 SHT851977:SHT851990 SHT917513:SHT917526 SHT983049:SHT983062 SRK11:SRK24 SRK65545:SRK65558 SRK131081:SRK131094 SRK196617:SRK196630 SRK262153:SRK262166 SRK327689:SRK327702 SRK393225:SRK393238 SRK458761:SRK458774 SRK524297:SRK524310 SRK589833:SRK589846 SRK655369:SRK655382 SRK720905:SRK720918 SRK786441:SRK786454 SRK851977:SRK851990 SRK917513:SRK917526 SRK983049:SRK983062 SRP11:SRP24 SRP65545:SRP65558 SRP131081:SRP131094 SRP196617:SRP196630 SRP262153:SRP262166 SRP327689:SRP327702 SRP393225:SRP393238 SRP458761:SRP458774 SRP524297:SRP524310 SRP589833:SRP589846 SRP655369:SRP655382 SRP720905:SRP720918 SRP786441:SRP786454 SRP851977:SRP851990 SRP917513:SRP917526 SRP983049:SRP983062 TBG11:TBG24 TBG65545:TBG65558 TBG131081:TBG131094 TBG196617:TBG196630 TBG262153:TBG262166 TBG327689:TBG327702 TBG393225:TBG393238 TBG458761:TBG458774 TBG524297:TBG524310 TBG589833:TBG589846 TBG655369:TBG655382 TBG720905:TBG720918 TBG786441:TBG786454 TBG851977:TBG851990 TBG917513:TBG917526 TBG983049:TBG983062 TBL11:TBL24 TBL65545:TBL65558 TBL131081:TBL131094 TBL196617:TBL196630 TBL262153:TBL262166 TBL327689:TBL327702 TBL393225:TBL393238 TBL458761:TBL458774 TBL524297:TBL524310 TBL589833:TBL589846 TBL655369:TBL655382 TBL720905:TBL720918 TBL786441:TBL786454 TBL851977:TBL851990 TBL917513:TBL917526 TBL983049:TBL983062 TLC11:TLC24 TLC65545:TLC65558 TLC131081:TLC131094 TLC196617:TLC196630 TLC262153:TLC262166 TLC327689:TLC327702 TLC393225:TLC393238 TLC458761:TLC458774 TLC524297:TLC524310 TLC589833:TLC589846 TLC655369:TLC655382 TLC720905:TLC720918 TLC786441:TLC786454 TLC851977:TLC851990 TLC917513:TLC917526 TLC983049:TLC983062 TLH11:TLH24 TLH65545:TLH65558 TLH131081:TLH131094 TLH196617:TLH196630 TLH262153:TLH262166 TLH327689:TLH327702 TLH393225:TLH393238 TLH458761:TLH458774 TLH524297:TLH524310 TLH589833:TLH589846 TLH655369:TLH655382 TLH720905:TLH720918 TLH786441:TLH786454 TLH851977:TLH851990 TLH917513:TLH917526 TLH983049:TLH983062 TUY11:TUY24 TUY65545:TUY65558 TUY131081:TUY131094 TUY196617:TUY196630 TUY262153:TUY262166 TUY327689:TUY327702 TUY393225:TUY393238 TUY458761:TUY458774 TUY524297:TUY524310 TUY589833:TUY589846 TUY655369:TUY655382 TUY720905:TUY720918 TUY786441:TUY786454 TUY851977:TUY851990 TUY917513:TUY917526 TUY983049:TUY983062 TVD11:TVD24 TVD65545:TVD65558 TVD131081:TVD131094 TVD196617:TVD196630 TVD262153:TVD262166 TVD327689:TVD327702 TVD393225:TVD393238 TVD458761:TVD458774 TVD524297:TVD524310 TVD589833:TVD589846 TVD655369:TVD655382 TVD720905:TVD720918 TVD786441:TVD786454 TVD851977:TVD851990 TVD917513:TVD917526 TVD983049:TVD983062 UEU11:UEU24 UEU65545:UEU65558 UEU131081:UEU131094 UEU196617:UEU196630 UEU262153:UEU262166 UEU327689:UEU327702 UEU393225:UEU393238 UEU458761:UEU458774 UEU524297:UEU524310 UEU589833:UEU589846 UEU655369:UEU655382 UEU720905:UEU720918 UEU786441:UEU786454 UEU851977:UEU851990 UEU917513:UEU917526 UEU983049:UEU983062 UEZ11:UEZ24 UEZ65545:UEZ65558 UEZ131081:UEZ131094 UEZ196617:UEZ196630 UEZ262153:UEZ262166 UEZ327689:UEZ327702 UEZ393225:UEZ393238 UEZ458761:UEZ458774 UEZ524297:UEZ524310 UEZ589833:UEZ589846 UEZ655369:UEZ655382 UEZ720905:UEZ720918 UEZ786441:UEZ786454 UEZ851977:UEZ851990 UEZ917513:UEZ917526 UEZ983049:UEZ983062 UOQ11:UOQ24 UOQ65545:UOQ65558 UOQ131081:UOQ131094 UOQ196617:UOQ196630 UOQ262153:UOQ262166 UOQ327689:UOQ327702 UOQ393225:UOQ393238 UOQ458761:UOQ458774 UOQ524297:UOQ524310 UOQ589833:UOQ589846 UOQ655369:UOQ655382 UOQ720905:UOQ720918 UOQ786441:UOQ786454 UOQ851977:UOQ851990 UOQ917513:UOQ917526 UOQ983049:UOQ983062 UOV11:UOV24 UOV65545:UOV65558 UOV131081:UOV131094 UOV196617:UOV196630 UOV262153:UOV262166 UOV327689:UOV327702 UOV393225:UOV393238 UOV458761:UOV458774 UOV524297:UOV524310 UOV589833:UOV589846 UOV655369:UOV655382 UOV720905:UOV720918 UOV786441:UOV786454 UOV851977:UOV851990 UOV917513:UOV917526 UOV983049:UOV983062 UYM11:UYM24 UYM65545:UYM65558 UYM131081:UYM131094 UYM196617:UYM196630 UYM262153:UYM262166 UYM327689:UYM327702 UYM393225:UYM393238 UYM458761:UYM458774 UYM524297:UYM524310 UYM589833:UYM589846 UYM655369:UYM655382 UYM720905:UYM720918 UYM786441:UYM786454 UYM851977:UYM851990 UYM917513:UYM917526 UYM983049:UYM983062 UYR11:UYR24 UYR65545:UYR65558 UYR131081:UYR131094 UYR196617:UYR196630 UYR262153:UYR262166 UYR327689:UYR327702 UYR393225:UYR393238 UYR458761:UYR458774 UYR524297:UYR524310 UYR589833:UYR589846 UYR655369:UYR655382 UYR720905:UYR720918 UYR786441:UYR786454 UYR851977:UYR851990 UYR917513:UYR917526 UYR983049:UYR983062 VII11:VII24 VII65545:VII65558 VII131081:VII131094 VII196617:VII196630 VII262153:VII262166 VII327689:VII327702 VII393225:VII393238 VII458761:VII458774 VII524297:VII524310 VII589833:VII589846 VII655369:VII655382 VII720905:VII720918 VII786441:VII786454 VII851977:VII851990 VII917513:VII917526 VII983049:VII983062 VIN11:VIN24 VIN65545:VIN65558 VIN131081:VIN131094 VIN196617:VIN196630 VIN262153:VIN262166 VIN327689:VIN327702 VIN393225:VIN393238 VIN458761:VIN458774 VIN524297:VIN524310 VIN589833:VIN589846 VIN655369:VIN655382 VIN720905:VIN720918 VIN786441:VIN786454 VIN851977:VIN851990 VIN917513:VIN917526 VIN983049:VIN983062 VSE11:VSE24 VSE65545:VSE65558 VSE131081:VSE131094 VSE196617:VSE196630 VSE262153:VSE262166 VSE327689:VSE327702 VSE393225:VSE393238 VSE458761:VSE458774 VSE524297:VSE524310 VSE589833:VSE589846 VSE655369:VSE655382 VSE720905:VSE720918 VSE786441:VSE786454 VSE851977:VSE851990 VSE917513:VSE917526 VSE983049:VSE983062 VSJ11:VSJ24 VSJ65545:VSJ65558 VSJ131081:VSJ131094 VSJ196617:VSJ196630 VSJ262153:VSJ262166 VSJ327689:VSJ327702 VSJ393225:VSJ393238 VSJ458761:VSJ458774 VSJ524297:VSJ524310 VSJ589833:VSJ589846 VSJ655369:VSJ655382 VSJ720905:VSJ720918 VSJ786441:VSJ786454 VSJ851977:VSJ851990 VSJ917513:VSJ917526 VSJ983049:VSJ983062 WCA11:WCA24 WCA65545:WCA65558 WCA131081:WCA131094 WCA196617:WCA196630 WCA262153:WCA262166 WCA327689:WCA327702 WCA393225:WCA393238 WCA458761:WCA458774 WCA524297:WCA524310 WCA589833:WCA589846 WCA655369:WCA655382 WCA720905:WCA720918 WCA786441:WCA786454 WCA851977:WCA851990 WCA917513:WCA917526 WCA983049:WCA983062 WCF11:WCF24 WCF65545:WCF65558 WCF131081:WCF131094 WCF196617:WCF196630 WCF262153:WCF262166 WCF327689:WCF327702 WCF393225:WCF393238 WCF458761:WCF458774 WCF524297:WCF524310 WCF589833:WCF589846 WCF655369:WCF655382 WCF720905:WCF720918 WCF786441:WCF786454 WCF851977:WCF851990 WCF917513:WCF917526 WCF983049:WCF983062 WLW11:WLW24 WLW65545:WLW65558 WLW131081:WLW131094 WLW196617:WLW196630 WLW262153:WLW262166 WLW327689:WLW327702 WLW393225:WLW393238 WLW458761:WLW458774 WLW524297:WLW524310 WLW589833:WLW589846 WLW655369:WLW655382 WLW720905:WLW720918 WLW786441:WLW786454 WLW851977:WLW851990 WLW917513:WLW917526 WLW983049:WLW983062 WMB11:WMB24 WMB65545:WMB65558 WMB131081:WMB131094 WMB196617:WMB196630 WMB262153:WMB262166 WMB327689:WMB327702 WMB393225:WMB393238 WMB458761:WMB458774 WMB524297:WMB524310 WMB589833:WMB589846 WMB655369:WMB655382 WMB720905:WMB720918 WMB786441:WMB786454 WMB851977:WMB851990 WMB917513:WMB917526 WMB983049:WMB983062 WVS11:WVS24 WVS65545:WVS65558 WVS131081:WVS131094 WVS196617:WVS196630 WVS262153:WVS262166 WVS327689:WVS327702 WVS393225:WVS393238 WVS458761:WVS458774 WVS524297:WVS524310 WVS589833:WVS589846 WVS655369:WVS655382 WVS720905:WVS720918 WVS786441:WVS786454 WVS851977:WVS851990 WVS917513:WVS917526 WVS983049:WVS983062 WVX11:WVX24 WVX65545:WVX65558 WVX131081:WVX131094 WVX196617:WVX196630 WVX262153:WVX262166 WVX327689:WVX327702 WVX393225:WVX393238 WVX458761:WVX458774 WVX524297:WVX524310 WVX589833:WVX589846 WVX655369:WVX655382 WVX720905:WVX720918 WVX786441:WVX786454 WVX851977:WVX851990 WVX917513:WVX917526 WVX983049:WVX983062">
      <formula1>"通过,失败,阻塞,无效,未执行"</formula1>
    </dataValidation>
    <dataValidation allowBlank="1" showInputMessage="1" showErrorMessage="1" promptTitle="Revision" sqref="M5:M9 M65539:M65543 M131075:M131079 M196611:M196615 M262147:M262151 M327683:M327687 M393219:M393223 M458755:M458759 M524291:M524295 M589827:M589831 M655363:M655367 M720899:M720903 M786435:M786439 M851971:M851975 M917507:M917511 M983043:M983047 R5:R9 R65539:R65543 R131075:R131079 R196611:R196615 R262147:R262151 R327683:R327687 R393219:R393223 R458755:R458759 R524291:R524295 R589827:R589831 R655363:R655367 R720899:R720903 R786435:R786439 R851971:R851975 R917507:R917511 R983043:R983047 JI5:JI9 JI65539:JI65543 JI131075:JI131079 JI196611:JI196615 JI262147:JI262151 JI327683:JI327687 JI393219:JI393223 JI458755:JI458759 JI524291:JI524295 JI589827:JI589831 JI655363:JI655367 JI720899:JI720903 JI786435:JI786439 JI851971:JI851975 JI917507:JI917511 JI983043:JI983047 JN5:JN9 JN65539:JN65543 JN131075:JN131079 JN196611:JN196615 JN262147:JN262151 JN327683:JN327687 JN393219:JN393223 JN458755:JN458759 JN524291:JN524295 JN589827:JN589831 JN655363:JN655367 JN720899:JN720903 JN786435:JN786439 JN851971:JN851975 JN917507:JN917511 JN983043:JN983047 TE5:TE9 TE65539:TE65543 TE131075:TE131079 TE196611:TE196615 TE262147:TE262151 TE327683:TE327687 TE393219:TE393223 TE458755:TE458759 TE524291:TE524295 TE589827:TE589831 TE655363:TE655367 TE720899:TE720903 TE786435:TE786439 TE851971:TE851975 TE917507:TE917511 TE983043:TE983047 TJ5:TJ9 TJ65539:TJ65543 TJ131075:TJ131079 TJ196611:TJ196615 TJ262147:TJ262151 TJ327683:TJ327687 TJ393219:TJ393223 TJ458755:TJ458759 TJ524291:TJ524295 TJ589827:TJ589831 TJ655363:TJ655367 TJ720899:TJ720903 TJ786435:TJ786439 TJ851971:TJ851975 TJ917507:TJ917511 TJ983043:TJ983047 ADA5:ADA9 ADA65539:ADA65543 ADA131075:ADA131079 ADA196611:ADA196615 ADA262147:ADA262151 ADA327683:ADA327687 ADA393219:ADA393223 ADA458755:ADA458759 ADA524291:ADA524295 ADA589827:ADA589831 ADA655363:ADA655367 ADA720899:ADA720903 ADA786435:ADA786439 ADA851971:ADA851975 ADA917507:ADA917511 ADA983043:ADA983047 ADF5:ADF9 ADF65539:ADF65543 ADF131075:ADF131079 ADF196611:ADF196615 ADF262147:ADF262151 ADF327683:ADF327687 ADF393219:ADF393223 ADF458755:ADF458759 ADF524291:ADF524295 ADF589827:ADF589831 ADF655363:ADF655367 ADF720899:ADF720903 ADF786435:ADF786439 ADF851971:ADF851975 ADF917507:ADF917511 ADF983043:ADF983047 AMW5:AMW9 AMW65539:AMW65543 AMW131075:AMW131079 AMW196611:AMW196615 AMW262147:AMW262151 AMW327683:AMW327687 AMW393219:AMW393223 AMW458755:AMW458759 AMW524291:AMW524295 AMW589827:AMW589831 AMW655363:AMW655367 AMW720899:AMW720903 AMW786435:AMW786439 AMW851971:AMW851975 AMW917507:AMW917511 AMW983043:AMW983047 ANB5:ANB9 ANB65539:ANB65543 ANB131075:ANB131079 ANB196611:ANB196615 ANB262147:ANB262151 ANB327683:ANB327687 ANB393219:ANB393223 ANB458755:ANB458759 ANB524291:ANB524295 ANB589827:ANB589831 ANB655363:ANB655367 ANB720899:ANB720903 ANB786435:ANB786439 ANB851971:ANB851975 ANB917507:ANB917511 ANB983043:ANB983047 AWS5:AWS9 AWS65539:AWS65543 AWS131075:AWS131079 AWS196611:AWS196615 AWS262147:AWS262151 AWS327683:AWS327687 AWS393219:AWS393223 AWS458755:AWS458759 AWS524291:AWS524295 AWS589827:AWS589831 AWS655363:AWS655367 AWS720899:AWS720903 AWS786435:AWS786439 AWS851971:AWS851975 AWS917507:AWS917511 AWS983043:AWS983047 AWX5:AWX9 AWX65539:AWX65543 AWX131075:AWX131079 AWX196611:AWX196615 AWX262147:AWX262151 AWX327683:AWX327687 AWX393219:AWX393223 AWX458755:AWX458759 AWX524291:AWX524295 AWX589827:AWX589831 AWX655363:AWX655367 AWX720899:AWX720903 AWX786435:AWX786439 AWX851971:AWX851975 AWX917507:AWX917511 AWX983043:AWX983047 BGO5:BGO9 BGO65539:BGO65543 BGO131075:BGO131079 BGO196611:BGO196615 BGO262147:BGO262151 BGO327683:BGO327687 BGO393219:BGO393223 BGO458755:BGO458759 BGO524291:BGO524295 BGO589827:BGO589831 BGO655363:BGO655367 BGO720899:BGO720903 BGO786435:BGO786439 BGO851971:BGO851975 BGO917507:BGO917511 BGO983043:BGO983047 BGT5:BGT9 BGT65539:BGT65543 BGT131075:BGT131079 BGT196611:BGT196615 BGT262147:BGT262151 BGT327683:BGT327687 BGT393219:BGT393223 BGT458755:BGT458759 BGT524291:BGT524295 BGT589827:BGT589831 BGT655363:BGT655367 BGT720899:BGT720903 BGT786435:BGT786439 BGT851971:BGT851975 BGT917507:BGT917511 BGT983043:BGT983047 BQK5:BQK9 BQK65539:BQK65543 BQK131075:BQK131079 BQK196611:BQK196615 BQK262147:BQK262151 BQK327683:BQK327687 BQK393219:BQK393223 BQK458755:BQK458759 BQK524291:BQK524295 BQK589827:BQK589831 BQK655363:BQK655367 BQK720899:BQK720903 BQK786435:BQK786439 BQK851971:BQK851975 BQK917507:BQK917511 BQK983043:BQK983047 BQP5:BQP9 BQP65539:BQP65543 BQP131075:BQP131079 BQP196611:BQP196615 BQP262147:BQP262151 BQP327683:BQP327687 BQP393219:BQP393223 BQP458755:BQP458759 BQP524291:BQP524295 BQP589827:BQP589831 BQP655363:BQP655367 BQP720899:BQP720903 BQP786435:BQP786439 BQP851971:BQP851975 BQP917507:BQP917511 BQP983043:BQP983047 CAG5:CAG9 CAG65539:CAG65543 CAG131075:CAG131079 CAG196611:CAG196615 CAG262147:CAG262151 CAG327683:CAG327687 CAG393219:CAG393223 CAG458755:CAG458759 CAG524291:CAG524295 CAG589827:CAG589831 CAG655363:CAG655367 CAG720899:CAG720903 CAG786435:CAG786439 CAG851971:CAG851975 CAG917507:CAG917511 CAG983043:CAG983047 CAL5:CAL9 CAL65539:CAL65543 CAL131075:CAL131079 CAL196611:CAL196615 CAL262147:CAL262151 CAL327683:CAL327687 CAL393219:CAL393223 CAL458755:CAL458759 CAL524291:CAL524295 CAL589827:CAL589831 CAL655363:CAL655367 CAL720899:CAL720903 CAL786435:CAL786439 CAL851971:CAL851975 CAL917507:CAL917511 CAL983043:CAL983047 CKC5:CKC9 CKC65539:CKC65543 CKC131075:CKC131079 CKC196611:CKC196615 CKC262147:CKC262151 CKC327683:CKC327687 CKC393219:CKC393223 CKC458755:CKC458759 CKC524291:CKC524295 CKC589827:CKC589831 CKC655363:CKC655367 CKC720899:CKC720903 CKC786435:CKC786439 CKC851971:CKC851975 CKC917507:CKC917511 CKC983043:CKC983047 CKH5:CKH9 CKH65539:CKH65543 CKH131075:CKH131079 CKH196611:CKH196615 CKH262147:CKH262151 CKH327683:CKH327687 CKH393219:CKH393223 CKH458755:CKH458759 CKH524291:CKH524295 CKH589827:CKH589831 CKH655363:CKH655367 CKH720899:CKH720903 CKH786435:CKH786439 CKH851971:CKH851975 CKH917507:CKH917511 CKH983043:CKH983047 CTY5:CTY9 CTY65539:CTY65543 CTY131075:CTY131079 CTY196611:CTY196615 CTY262147:CTY262151 CTY327683:CTY327687 CTY393219:CTY393223 CTY458755:CTY458759 CTY524291:CTY524295 CTY589827:CTY589831 CTY655363:CTY655367 CTY720899:CTY720903 CTY786435:CTY786439 CTY851971:CTY851975 CTY917507:CTY917511 CTY983043:CTY983047 CUD5:CUD9 CUD65539:CUD65543 CUD131075:CUD131079 CUD196611:CUD196615 CUD262147:CUD262151 CUD327683:CUD327687 CUD393219:CUD393223 CUD458755:CUD458759 CUD524291:CUD524295 CUD589827:CUD589831 CUD655363:CUD655367 CUD720899:CUD720903 CUD786435:CUD786439 CUD851971:CUD851975 CUD917507:CUD917511 CUD983043:CUD983047 DDU5:DDU9 DDU65539:DDU65543 DDU131075:DDU131079 DDU196611:DDU196615 DDU262147:DDU262151 DDU327683:DDU327687 DDU393219:DDU393223 DDU458755:DDU458759 DDU524291:DDU524295 DDU589827:DDU589831 DDU655363:DDU655367 DDU720899:DDU720903 DDU786435:DDU786439 DDU851971:DDU851975 DDU917507:DDU917511 DDU983043:DDU983047 DDZ5:DDZ9 DDZ65539:DDZ65543 DDZ131075:DDZ131079 DDZ196611:DDZ196615 DDZ262147:DDZ262151 DDZ327683:DDZ327687 DDZ393219:DDZ393223 DDZ458755:DDZ458759 DDZ524291:DDZ524295 DDZ589827:DDZ589831 DDZ655363:DDZ655367 DDZ720899:DDZ720903 DDZ786435:DDZ786439 DDZ851971:DDZ851975 DDZ917507:DDZ917511 DDZ983043:DDZ983047 DNQ5:DNQ9 DNQ65539:DNQ65543 DNQ131075:DNQ131079 DNQ196611:DNQ196615 DNQ262147:DNQ262151 DNQ327683:DNQ327687 DNQ393219:DNQ393223 DNQ458755:DNQ458759 DNQ524291:DNQ524295 DNQ589827:DNQ589831 DNQ655363:DNQ655367 DNQ720899:DNQ720903 DNQ786435:DNQ786439 DNQ851971:DNQ851975 DNQ917507:DNQ917511 DNQ983043:DNQ983047 DNV5:DNV9 DNV65539:DNV65543 DNV131075:DNV131079 DNV196611:DNV196615 DNV262147:DNV262151 DNV327683:DNV327687 DNV393219:DNV393223 DNV458755:DNV458759 DNV524291:DNV524295 DNV589827:DNV589831 DNV655363:DNV655367 DNV720899:DNV720903 DNV786435:DNV786439 DNV851971:DNV851975 DNV917507:DNV917511 DNV983043:DNV983047 DXM5:DXM9 DXM65539:DXM65543 DXM131075:DXM131079 DXM196611:DXM196615 DXM262147:DXM262151 DXM327683:DXM327687 DXM393219:DXM393223 DXM458755:DXM458759 DXM524291:DXM524295 DXM589827:DXM589831 DXM655363:DXM655367 DXM720899:DXM720903 DXM786435:DXM786439 DXM851971:DXM851975 DXM917507:DXM917511 DXM983043:DXM983047 DXR5:DXR9 DXR65539:DXR65543 DXR131075:DXR131079 DXR196611:DXR196615 DXR262147:DXR262151 DXR327683:DXR327687 DXR393219:DXR393223 DXR458755:DXR458759 DXR524291:DXR524295 DXR589827:DXR589831 DXR655363:DXR655367 DXR720899:DXR720903 DXR786435:DXR786439 DXR851971:DXR851975 DXR917507:DXR917511 DXR983043:DXR983047 EHI5:EHI9 EHI65539:EHI65543 EHI131075:EHI131079 EHI196611:EHI196615 EHI262147:EHI262151 EHI327683:EHI327687 EHI393219:EHI393223 EHI458755:EHI458759 EHI524291:EHI524295 EHI589827:EHI589831 EHI655363:EHI655367 EHI720899:EHI720903 EHI786435:EHI786439 EHI851971:EHI851975 EHI917507:EHI917511 EHI983043:EHI983047 EHN5:EHN9 EHN65539:EHN65543 EHN131075:EHN131079 EHN196611:EHN196615 EHN262147:EHN262151 EHN327683:EHN327687 EHN393219:EHN393223 EHN458755:EHN458759 EHN524291:EHN524295 EHN589827:EHN589831 EHN655363:EHN655367 EHN720899:EHN720903 EHN786435:EHN786439 EHN851971:EHN851975 EHN917507:EHN917511 EHN983043:EHN983047 ERE5:ERE9 ERE65539:ERE65543 ERE131075:ERE131079 ERE196611:ERE196615 ERE262147:ERE262151 ERE327683:ERE327687 ERE393219:ERE393223 ERE458755:ERE458759 ERE524291:ERE524295 ERE589827:ERE589831 ERE655363:ERE655367 ERE720899:ERE720903 ERE786435:ERE786439 ERE851971:ERE851975 ERE917507:ERE917511 ERE983043:ERE983047 ERJ5:ERJ9 ERJ65539:ERJ65543 ERJ131075:ERJ131079 ERJ196611:ERJ196615 ERJ262147:ERJ262151 ERJ327683:ERJ327687 ERJ393219:ERJ393223 ERJ458755:ERJ458759 ERJ524291:ERJ524295 ERJ589827:ERJ589831 ERJ655363:ERJ655367 ERJ720899:ERJ720903 ERJ786435:ERJ786439 ERJ851971:ERJ851975 ERJ917507:ERJ917511 ERJ983043:ERJ983047 FBA5:FBA9 FBA65539:FBA65543 FBA131075:FBA131079 FBA196611:FBA196615 FBA262147:FBA262151 FBA327683:FBA327687 FBA393219:FBA393223 FBA458755:FBA458759 FBA524291:FBA524295 FBA589827:FBA589831 FBA655363:FBA655367 FBA720899:FBA720903 FBA786435:FBA786439 FBA851971:FBA851975 FBA917507:FBA917511 FBA983043:FBA983047 FBF5:FBF9 FBF65539:FBF65543 FBF131075:FBF131079 FBF196611:FBF196615 FBF262147:FBF262151 FBF327683:FBF327687 FBF393219:FBF393223 FBF458755:FBF458759 FBF524291:FBF524295 FBF589827:FBF589831 FBF655363:FBF655367 FBF720899:FBF720903 FBF786435:FBF786439 FBF851971:FBF851975 FBF917507:FBF917511 FBF983043:FBF983047 FKW5:FKW9 FKW65539:FKW65543 FKW131075:FKW131079 FKW196611:FKW196615 FKW262147:FKW262151 FKW327683:FKW327687 FKW393219:FKW393223 FKW458755:FKW458759 FKW524291:FKW524295 FKW589827:FKW589831 FKW655363:FKW655367 FKW720899:FKW720903 FKW786435:FKW786439 FKW851971:FKW851975 FKW917507:FKW917511 FKW983043:FKW983047 FLB5:FLB9 FLB65539:FLB65543 FLB131075:FLB131079 FLB196611:FLB196615 FLB262147:FLB262151 FLB327683:FLB327687 FLB393219:FLB393223 FLB458755:FLB458759 FLB524291:FLB524295 FLB589827:FLB589831 FLB655363:FLB655367 FLB720899:FLB720903 FLB786435:FLB786439 FLB851971:FLB851975 FLB917507:FLB917511 FLB983043:FLB983047 FUS5:FUS9 FUS65539:FUS65543 FUS131075:FUS131079 FUS196611:FUS196615 FUS262147:FUS262151 FUS327683:FUS327687 FUS393219:FUS393223 FUS458755:FUS458759 FUS524291:FUS524295 FUS589827:FUS589831 FUS655363:FUS655367 FUS720899:FUS720903 FUS786435:FUS786439 FUS851971:FUS851975 FUS917507:FUS917511 FUS983043:FUS983047 FUX5:FUX9 FUX65539:FUX65543 FUX131075:FUX131079 FUX196611:FUX196615 FUX262147:FUX262151 FUX327683:FUX327687 FUX393219:FUX393223 FUX458755:FUX458759 FUX524291:FUX524295 FUX589827:FUX589831 FUX655363:FUX655367 FUX720899:FUX720903 FUX786435:FUX786439 FUX851971:FUX851975 FUX917507:FUX917511 FUX983043:FUX983047 GEO5:GEO9 GEO65539:GEO65543 GEO131075:GEO131079 GEO196611:GEO196615 GEO262147:GEO262151 GEO327683:GEO327687 GEO393219:GEO393223 GEO458755:GEO458759 GEO524291:GEO524295 GEO589827:GEO589831 GEO655363:GEO655367 GEO720899:GEO720903 GEO786435:GEO786439 GEO851971:GEO851975 GEO917507:GEO917511 GEO983043:GEO983047 GET5:GET9 GET65539:GET65543 GET131075:GET131079 GET196611:GET196615 GET262147:GET262151 GET327683:GET327687 GET393219:GET393223 GET458755:GET458759 GET524291:GET524295 GET589827:GET589831 GET655363:GET655367 GET720899:GET720903 GET786435:GET786439 GET851971:GET851975 GET917507:GET917511 GET983043:GET983047 GOK5:GOK9 GOK65539:GOK65543 GOK131075:GOK131079 GOK196611:GOK196615 GOK262147:GOK262151 GOK327683:GOK327687 GOK393219:GOK393223 GOK458755:GOK458759 GOK524291:GOK524295 GOK589827:GOK589831 GOK655363:GOK655367 GOK720899:GOK720903 GOK786435:GOK786439 GOK851971:GOK851975 GOK917507:GOK917511 GOK983043:GOK983047 GOP5:GOP9 GOP65539:GOP65543 GOP131075:GOP131079 GOP196611:GOP196615 GOP262147:GOP262151 GOP327683:GOP327687 GOP393219:GOP393223 GOP458755:GOP458759 GOP524291:GOP524295 GOP589827:GOP589831 GOP655363:GOP655367 GOP720899:GOP720903 GOP786435:GOP786439 GOP851971:GOP851975 GOP917507:GOP917511 GOP983043:GOP983047 GYG5:GYG9 GYG65539:GYG65543 GYG131075:GYG131079 GYG196611:GYG196615 GYG262147:GYG262151 GYG327683:GYG327687 GYG393219:GYG393223 GYG458755:GYG458759 GYG524291:GYG524295 GYG589827:GYG589831 GYG655363:GYG655367 GYG720899:GYG720903 GYG786435:GYG786439 GYG851971:GYG851975 GYG917507:GYG917511 GYG983043:GYG983047 GYL5:GYL9 GYL65539:GYL65543 GYL131075:GYL131079 GYL196611:GYL196615 GYL262147:GYL262151 GYL327683:GYL327687 GYL393219:GYL393223 GYL458755:GYL458759 GYL524291:GYL524295 GYL589827:GYL589831 GYL655363:GYL655367 GYL720899:GYL720903 GYL786435:GYL786439 GYL851971:GYL851975 GYL917507:GYL917511 GYL983043:GYL983047 HIC5:HIC9 HIC65539:HIC65543 HIC131075:HIC131079 HIC196611:HIC196615 HIC262147:HIC262151 HIC327683:HIC327687 HIC393219:HIC393223 HIC458755:HIC458759 HIC524291:HIC524295 HIC589827:HIC589831 HIC655363:HIC655367 HIC720899:HIC720903 HIC786435:HIC786439 HIC851971:HIC851975 HIC917507:HIC917511 HIC983043:HIC983047 HIH5:HIH9 HIH65539:HIH65543 HIH131075:HIH131079 HIH196611:HIH196615 HIH262147:HIH262151 HIH327683:HIH327687 HIH393219:HIH393223 HIH458755:HIH458759 HIH524291:HIH524295 HIH589827:HIH589831 HIH655363:HIH655367 HIH720899:HIH720903 HIH786435:HIH786439 HIH851971:HIH851975 HIH917507:HIH917511 HIH983043:HIH983047 HRY5:HRY9 HRY65539:HRY65543 HRY131075:HRY131079 HRY196611:HRY196615 HRY262147:HRY262151 HRY327683:HRY327687 HRY393219:HRY393223 HRY458755:HRY458759 HRY524291:HRY524295 HRY589827:HRY589831 HRY655363:HRY655367 HRY720899:HRY720903 HRY786435:HRY786439 HRY851971:HRY851975 HRY917507:HRY917511 HRY983043:HRY983047 HSD5:HSD9 HSD65539:HSD65543 HSD131075:HSD131079 HSD196611:HSD196615 HSD262147:HSD262151 HSD327683:HSD327687 HSD393219:HSD393223 HSD458755:HSD458759 HSD524291:HSD524295 HSD589827:HSD589831 HSD655363:HSD655367 HSD720899:HSD720903 HSD786435:HSD786439 HSD851971:HSD851975 HSD917507:HSD917511 HSD983043:HSD983047 IBU5:IBU9 IBU65539:IBU65543 IBU131075:IBU131079 IBU196611:IBU196615 IBU262147:IBU262151 IBU327683:IBU327687 IBU393219:IBU393223 IBU458755:IBU458759 IBU524291:IBU524295 IBU589827:IBU589831 IBU655363:IBU655367 IBU720899:IBU720903 IBU786435:IBU786439 IBU851971:IBU851975 IBU917507:IBU917511 IBU983043:IBU983047 IBZ5:IBZ9 IBZ65539:IBZ65543 IBZ131075:IBZ131079 IBZ196611:IBZ196615 IBZ262147:IBZ262151 IBZ327683:IBZ327687 IBZ393219:IBZ393223 IBZ458755:IBZ458759 IBZ524291:IBZ524295 IBZ589827:IBZ589831 IBZ655363:IBZ655367 IBZ720899:IBZ720903 IBZ786435:IBZ786439 IBZ851971:IBZ851975 IBZ917507:IBZ917511 IBZ983043:IBZ983047 ILQ5:ILQ9 ILQ65539:ILQ65543 ILQ131075:ILQ131079 ILQ196611:ILQ196615 ILQ262147:ILQ262151 ILQ327683:ILQ327687 ILQ393219:ILQ393223 ILQ458755:ILQ458759 ILQ524291:ILQ524295 ILQ589827:ILQ589831 ILQ655363:ILQ655367 ILQ720899:ILQ720903 ILQ786435:ILQ786439 ILQ851971:ILQ851975 ILQ917507:ILQ917511 ILQ983043:ILQ983047 ILV5:ILV9 ILV65539:ILV65543 ILV131075:ILV131079 ILV196611:ILV196615 ILV262147:ILV262151 ILV327683:ILV327687 ILV393219:ILV393223 ILV458755:ILV458759 ILV524291:ILV524295 ILV589827:ILV589831 ILV655363:ILV655367 ILV720899:ILV720903 ILV786435:ILV786439 ILV851971:ILV851975 ILV917507:ILV917511 ILV983043:ILV983047 IVM5:IVM9 IVM65539:IVM65543 IVM131075:IVM131079 IVM196611:IVM196615 IVM262147:IVM262151 IVM327683:IVM327687 IVM393219:IVM393223 IVM458755:IVM458759 IVM524291:IVM524295 IVM589827:IVM589831 IVM655363:IVM655367 IVM720899:IVM720903 IVM786435:IVM786439 IVM851971:IVM851975 IVM917507:IVM917511 IVM983043:IVM983047 IVR5:IVR9 IVR65539:IVR65543 IVR131075:IVR131079 IVR196611:IVR196615 IVR262147:IVR262151 IVR327683:IVR327687 IVR393219:IVR393223 IVR458755:IVR458759 IVR524291:IVR524295 IVR589827:IVR589831 IVR655363:IVR655367 IVR720899:IVR720903 IVR786435:IVR786439 IVR851971:IVR851975 IVR917507:IVR917511 IVR983043:IVR983047 JFI5:JFI9 JFI65539:JFI65543 JFI131075:JFI131079 JFI196611:JFI196615 JFI262147:JFI262151 JFI327683:JFI327687 JFI393219:JFI393223 JFI458755:JFI458759 JFI524291:JFI524295 JFI589827:JFI589831 JFI655363:JFI655367 JFI720899:JFI720903 JFI786435:JFI786439 JFI851971:JFI851975 JFI917507:JFI917511 JFI983043:JFI983047 JFN5:JFN9 JFN65539:JFN65543 JFN131075:JFN131079 JFN196611:JFN196615 JFN262147:JFN262151 JFN327683:JFN327687 JFN393219:JFN393223 JFN458755:JFN458759 JFN524291:JFN524295 JFN589827:JFN589831 JFN655363:JFN655367 JFN720899:JFN720903 JFN786435:JFN786439 JFN851971:JFN851975 JFN917507:JFN917511 JFN983043:JFN983047 JPE5:JPE9 JPE65539:JPE65543 JPE131075:JPE131079 JPE196611:JPE196615 JPE262147:JPE262151 JPE327683:JPE327687 JPE393219:JPE393223 JPE458755:JPE458759 JPE524291:JPE524295 JPE589827:JPE589831 JPE655363:JPE655367 JPE720899:JPE720903 JPE786435:JPE786439 JPE851971:JPE851975 JPE917507:JPE917511 JPE983043:JPE983047 JPJ5:JPJ9 JPJ65539:JPJ65543 JPJ131075:JPJ131079 JPJ196611:JPJ196615 JPJ262147:JPJ262151 JPJ327683:JPJ327687 JPJ393219:JPJ393223 JPJ458755:JPJ458759 JPJ524291:JPJ524295 JPJ589827:JPJ589831 JPJ655363:JPJ655367 JPJ720899:JPJ720903 JPJ786435:JPJ786439 JPJ851971:JPJ851975 JPJ917507:JPJ917511 JPJ983043:JPJ983047 JZA5:JZA9 JZA65539:JZA65543 JZA131075:JZA131079 JZA196611:JZA196615 JZA262147:JZA262151 JZA327683:JZA327687 JZA393219:JZA393223 JZA458755:JZA458759 JZA524291:JZA524295 JZA589827:JZA589831 JZA655363:JZA655367 JZA720899:JZA720903 JZA786435:JZA786439 JZA851971:JZA851975 JZA917507:JZA917511 JZA983043:JZA983047 JZF5:JZF9 JZF65539:JZF65543 JZF131075:JZF131079 JZF196611:JZF196615 JZF262147:JZF262151 JZF327683:JZF327687 JZF393219:JZF393223 JZF458755:JZF458759 JZF524291:JZF524295 JZF589827:JZF589831 JZF655363:JZF655367 JZF720899:JZF720903 JZF786435:JZF786439 JZF851971:JZF851975 JZF917507:JZF917511 JZF983043:JZF983047 KIW5:KIW9 KIW65539:KIW65543 KIW131075:KIW131079 KIW196611:KIW196615 KIW262147:KIW262151 KIW327683:KIW327687 KIW393219:KIW393223 KIW458755:KIW458759 KIW524291:KIW524295 KIW589827:KIW589831 KIW655363:KIW655367 KIW720899:KIW720903 KIW786435:KIW786439 KIW851971:KIW851975 KIW917507:KIW917511 KIW983043:KIW983047 KJB5:KJB9 KJB65539:KJB65543 KJB131075:KJB131079 KJB196611:KJB196615 KJB262147:KJB262151 KJB327683:KJB327687 KJB393219:KJB393223 KJB458755:KJB458759 KJB524291:KJB524295 KJB589827:KJB589831 KJB655363:KJB655367 KJB720899:KJB720903 KJB786435:KJB786439 KJB851971:KJB851975 KJB917507:KJB917511 KJB983043:KJB983047 KSS5:KSS9 KSS65539:KSS65543 KSS131075:KSS131079 KSS196611:KSS196615 KSS262147:KSS262151 KSS327683:KSS327687 KSS393219:KSS393223 KSS458755:KSS458759 KSS524291:KSS524295 KSS589827:KSS589831 KSS655363:KSS655367 KSS720899:KSS720903 KSS786435:KSS786439 KSS851971:KSS851975 KSS917507:KSS917511 KSS983043:KSS983047 KSX5:KSX9 KSX65539:KSX65543 KSX131075:KSX131079 KSX196611:KSX196615 KSX262147:KSX262151 KSX327683:KSX327687 KSX393219:KSX393223 KSX458755:KSX458759 KSX524291:KSX524295 KSX589827:KSX589831 KSX655363:KSX655367 KSX720899:KSX720903 KSX786435:KSX786439 KSX851971:KSX851975 KSX917507:KSX917511 KSX983043:KSX983047 LCO5:LCO9 LCO65539:LCO65543 LCO131075:LCO131079 LCO196611:LCO196615 LCO262147:LCO262151 LCO327683:LCO327687 LCO393219:LCO393223 LCO458755:LCO458759 LCO524291:LCO524295 LCO589827:LCO589831 LCO655363:LCO655367 LCO720899:LCO720903 LCO786435:LCO786439 LCO851971:LCO851975 LCO917507:LCO917511 LCO983043:LCO983047 LCT5:LCT9 LCT65539:LCT65543 LCT131075:LCT131079 LCT196611:LCT196615 LCT262147:LCT262151 LCT327683:LCT327687 LCT393219:LCT393223 LCT458755:LCT458759 LCT524291:LCT524295 LCT589827:LCT589831 LCT655363:LCT655367 LCT720899:LCT720903 LCT786435:LCT786439 LCT851971:LCT851975 LCT917507:LCT917511 LCT983043:LCT983047 LMK5:LMK9 LMK65539:LMK65543 LMK131075:LMK131079 LMK196611:LMK196615 LMK262147:LMK262151 LMK327683:LMK327687 LMK393219:LMK393223 LMK458755:LMK458759 LMK524291:LMK524295 LMK589827:LMK589831 LMK655363:LMK655367 LMK720899:LMK720903 LMK786435:LMK786439 LMK851971:LMK851975 LMK917507:LMK917511 LMK983043:LMK983047 LMP5:LMP9 LMP65539:LMP65543 LMP131075:LMP131079 LMP196611:LMP196615 LMP262147:LMP262151 LMP327683:LMP327687 LMP393219:LMP393223 LMP458755:LMP458759 LMP524291:LMP524295 LMP589827:LMP589831 LMP655363:LMP655367 LMP720899:LMP720903 LMP786435:LMP786439 LMP851971:LMP851975 LMP917507:LMP917511 LMP983043:LMP983047 LWG5:LWG9 LWG65539:LWG65543 LWG131075:LWG131079 LWG196611:LWG196615 LWG262147:LWG262151 LWG327683:LWG327687 LWG393219:LWG393223 LWG458755:LWG458759 LWG524291:LWG524295 LWG589827:LWG589831 LWG655363:LWG655367 LWG720899:LWG720903 LWG786435:LWG786439 LWG851971:LWG851975 LWG917507:LWG917511 LWG983043:LWG983047 LWL5:LWL9 LWL65539:LWL65543 LWL131075:LWL131079 LWL196611:LWL196615 LWL262147:LWL262151 LWL327683:LWL327687 LWL393219:LWL393223 LWL458755:LWL458759 LWL524291:LWL524295 LWL589827:LWL589831 LWL655363:LWL655367 LWL720899:LWL720903 LWL786435:LWL786439 LWL851971:LWL851975 LWL917507:LWL917511 LWL983043:LWL983047 MGC5:MGC9 MGC65539:MGC65543 MGC131075:MGC131079 MGC196611:MGC196615 MGC262147:MGC262151 MGC327683:MGC327687 MGC393219:MGC393223 MGC458755:MGC458759 MGC524291:MGC524295 MGC589827:MGC589831 MGC655363:MGC655367 MGC720899:MGC720903 MGC786435:MGC786439 MGC851971:MGC851975 MGC917507:MGC917511 MGC983043:MGC983047 MGH5:MGH9 MGH65539:MGH65543 MGH131075:MGH131079 MGH196611:MGH196615 MGH262147:MGH262151 MGH327683:MGH327687 MGH393219:MGH393223 MGH458755:MGH458759 MGH524291:MGH524295 MGH589827:MGH589831 MGH655363:MGH655367 MGH720899:MGH720903 MGH786435:MGH786439 MGH851971:MGH851975 MGH917507:MGH917511 MGH983043:MGH983047 MPY5:MPY9 MPY65539:MPY65543 MPY131075:MPY131079 MPY196611:MPY196615 MPY262147:MPY262151 MPY327683:MPY327687 MPY393219:MPY393223 MPY458755:MPY458759 MPY524291:MPY524295 MPY589827:MPY589831 MPY655363:MPY655367 MPY720899:MPY720903 MPY786435:MPY786439 MPY851971:MPY851975 MPY917507:MPY917511 MPY983043:MPY983047 MQD5:MQD9 MQD65539:MQD65543 MQD131075:MQD131079 MQD196611:MQD196615 MQD262147:MQD262151 MQD327683:MQD327687 MQD393219:MQD393223 MQD458755:MQD458759 MQD524291:MQD524295 MQD589827:MQD589831 MQD655363:MQD655367 MQD720899:MQD720903 MQD786435:MQD786439 MQD851971:MQD851975 MQD917507:MQD917511 MQD983043:MQD983047 MZU5:MZU9 MZU65539:MZU65543 MZU131075:MZU131079 MZU196611:MZU196615 MZU262147:MZU262151 MZU327683:MZU327687 MZU393219:MZU393223 MZU458755:MZU458759 MZU524291:MZU524295 MZU589827:MZU589831 MZU655363:MZU655367 MZU720899:MZU720903 MZU786435:MZU786439 MZU851971:MZU851975 MZU917507:MZU917511 MZU983043:MZU983047 MZZ5:MZZ9 MZZ65539:MZZ65543 MZZ131075:MZZ131079 MZZ196611:MZZ196615 MZZ262147:MZZ262151 MZZ327683:MZZ327687 MZZ393219:MZZ393223 MZZ458755:MZZ458759 MZZ524291:MZZ524295 MZZ589827:MZZ589831 MZZ655363:MZZ655367 MZZ720899:MZZ720903 MZZ786435:MZZ786439 MZZ851971:MZZ851975 MZZ917507:MZZ917511 MZZ983043:MZZ983047 NJQ5:NJQ9 NJQ65539:NJQ65543 NJQ131075:NJQ131079 NJQ196611:NJQ196615 NJQ262147:NJQ262151 NJQ327683:NJQ327687 NJQ393219:NJQ393223 NJQ458755:NJQ458759 NJQ524291:NJQ524295 NJQ589827:NJQ589831 NJQ655363:NJQ655367 NJQ720899:NJQ720903 NJQ786435:NJQ786439 NJQ851971:NJQ851975 NJQ917507:NJQ917511 NJQ983043:NJQ983047 NJV5:NJV9 NJV65539:NJV65543 NJV131075:NJV131079 NJV196611:NJV196615 NJV262147:NJV262151 NJV327683:NJV327687 NJV393219:NJV393223 NJV458755:NJV458759 NJV524291:NJV524295 NJV589827:NJV589831 NJV655363:NJV655367 NJV720899:NJV720903 NJV786435:NJV786439 NJV851971:NJV851975 NJV917507:NJV917511 NJV983043:NJV983047 NTM5:NTM9 NTM65539:NTM65543 NTM131075:NTM131079 NTM196611:NTM196615 NTM262147:NTM262151 NTM327683:NTM327687 NTM393219:NTM393223 NTM458755:NTM458759 NTM524291:NTM524295 NTM589827:NTM589831 NTM655363:NTM655367 NTM720899:NTM720903 NTM786435:NTM786439 NTM851971:NTM851975 NTM917507:NTM917511 NTM983043:NTM983047 NTR5:NTR9 NTR65539:NTR65543 NTR131075:NTR131079 NTR196611:NTR196615 NTR262147:NTR262151 NTR327683:NTR327687 NTR393219:NTR393223 NTR458755:NTR458759 NTR524291:NTR524295 NTR589827:NTR589831 NTR655363:NTR655367 NTR720899:NTR720903 NTR786435:NTR786439 NTR851971:NTR851975 NTR917507:NTR917511 NTR983043:NTR983047 ODI5:ODI9 ODI65539:ODI65543 ODI131075:ODI131079 ODI196611:ODI196615 ODI262147:ODI262151 ODI327683:ODI327687 ODI393219:ODI393223 ODI458755:ODI458759 ODI524291:ODI524295 ODI589827:ODI589831 ODI655363:ODI655367 ODI720899:ODI720903 ODI786435:ODI786439 ODI851971:ODI851975 ODI917507:ODI917511 ODI983043:ODI983047 ODN5:ODN9 ODN65539:ODN65543 ODN131075:ODN131079 ODN196611:ODN196615 ODN262147:ODN262151 ODN327683:ODN327687 ODN393219:ODN393223 ODN458755:ODN458759 ODN524291:ODN524295 ODN589827:ODN589831 ODN655363:ODN655367 ODN720899:ODN720903 ODN786435:ODN786439 ODN851971:ODN851975 ODN917507:ODN917511 ODN983043:ODN983047 ONE5:ONE9 ONE65539:ONE65543 ONE131075:ONE131079 ONE196611:ONE196615 ONE262147:ONE262151 ONE327683:ONE327687 ONE393219:ONE393223 ONE458755:ONE458759 ONE524291:ONE524295 ONE589827:ONE589831 ONE655363:ONE655367 ONE720899:ONE720903 ONE786435:ONE786439 ONE851971:ONE851975 ONE917507:ONE917511 ONE983043:ONE983047 ONJ5:ONJ9 ONJ65539:ONJ65543 ONJ131075:ONJ131079 ONJ196611:ONJ196615 ONJ262147:ONJ262151 ONJ327683:ONJ327687 ONJ393219:ONJ393223 ONJ458755:ONJ458759 ONJ524291:ONJ524295 ONJ589827:ONJ589831 ONJ655363:ONJ655367 ONJ720899:ONJ720903 ONJ786435:ONJ786439 ONJ851971:ONJ851975 ONJ917507:ONJ917511 ONJ983043:ONJ983047 OXA5:OXA9 OXA65539:OXA65543 OXA131075:OXA131079 OXA196611:OXA196615 OXA262147:OXA262151 OXA327683:OXA327687 OXA393219:OXA393223 OXA458755:OXA458759 OXA524291:OXA524295 OXA589827:OXA589831 OXA655363:OXA655367 OXA720899:OXA720903 OXA786435:OXA786439 OXA851971:OXA851975 OXA917507:OXA917511 OXA983043:OXA983047 OXF5:OXF9 OXF65539:OXF65543 OXF131075:OXF131079 OXF196611:OXF196615 OXF262147:OXF262151 OXF327683:OXF327687 OXF393219:OXF393223 OXF458755:OXF458759 OXF524291:OXF524295 OXF589827:OXF589831 OXF655363:OXF655367 OXF720899:OXF720903 OXF786435:OXF786439 OXF851971:OXF851975 OXF917507:OXF917511 OXF983043:OXF983047 PGW5:PGW9 PGW65539:PGW65543 PGW131075:PGW131079 PGW196611:PGW196615 PGW262147:PGW262151 PGW327683:PGW327687 PGW393219:PGW393223 PGW458755:PGW458759 PGW524291:PGW524295 PGW589827:PGW589831 PGW655363:PGW655367 PGW720899:PGW720903 PGW786435:PGW786439 PGW851971:PGW851975 PGW917507:PGW917511 PGW983043:PGW983047 PHB5:PHB9 PHB65539:PHB65543 PHB131075:PHB131079 PHB196611:PHB196615 PHB262147:PHB262151 PHB327683:PHB327687 PHB393219:PHB393223 PHB458755:PHB458759 PHB524291:PHB524295 PHB589827:PHB589831 PHB655363:PHB655367 PHB720899:PHB720903 PHB786435:PHB786439 PHB851971:PHB851975 PHB917507:PHB917511 PHB983043:PHB983047 PQS5:PQS9 PQS65539:PQS65543 PQS131075:PQS131079 PQS196611:PQS196615 PQS262147:PQS262151 PQS327683:PQS327687 PQS393219:PQS393223 PQS458755:PQS458759 PQS524291:PQS524295 PQS589827:PQS589831 PQS655363:PQS655367 PQS720899:PQS720903 PQS786435:PQS786439 PQS851971:PQS851975 PQS917507:PQS917511 PQS983043:PQS983047 PQX5:PQX9 PQX65539:PQX65543 PQX131075:PQX131079 PQX196611:PQX196615 PQX262147:PQX262151 PQX327683:PQX327687 PQX393219:PQX393223 PQX458755:PQX458759 PQX524291:PQX524295 PQX589827:PQX589831 PQX655363:PQX655367 PQX720899:PQX720903 PQX786435:PQX786439 PQX851971:PQX851975 PQX917507:PQX917511 PQX983043:PQX983047 QAO5:QAO9 QAO65539:QAO65543 QAO131075:QAO131079 QAO196611:QAO196615 QAO262147:QAO262151 QAO327683:QAO327687 QAO393219:QAO393223 QAO458755:QAO458759 QAO524291:QAO524295 QAO589827:QAO589831 QAO655363:QAO655367 QAO720899:QAO720903 QAO786435:QAO786439 QAO851971:QAO851975 QAO917507:QAO917511 QAO983043:QAO983047 QAT5:QAT9 QAT65539:QAT65543 QAT131075:QAT131079 QAT196611:QAT196615 QAT262147:QAT262151 QAT327683:QAT327687 QAT393219:QAT393223 QAT458755:QAT458759 QAT524291:QAT524295 QAT589827:QAT589831 QAT655363:QAT655367 QAT720899:QAT720903 QAT786435:QAT786439 QAT851971:QAT851975 QAT917507:QAT917511 QAT983043:QAT983047 QKK5:QKK9 QKK65539:QKK65543 QKK131075:QKK131079 QKK196611:QKK196615 QKK262147:QKK262151 QKK327683:QKK327687 QKK393219:QKK393223 QKK458755:QKK458759 QKK524291:QKK524295 QKK589827:QKK589831 QKK655363:QKK655367 QKK720899:QKK720903 QKK786435:QKK786439 QKK851971:QKK851975 QKK917507:QKK917511 QKK983043:QKK983047 QKP5:QKP9 QKP65539:QKP65543 QKP131075:QKP131079 QKP196611:QKP196615 QKP262147:QKP262151 QKP327683:QKP327687 QKP393219:QKP393223 QKP458755:QKP458759 QKP524291:QKP524295 QKP589827:QKP589831 QKP655363:QKP655367 QKP720899:QKP720903 QKP786435:QKP786439 QKP851971:QKP851975 QKP917507:QKP917511 QKP983043:QKP983047 QUG5:QUG9 QUG65539:QUG65543 QUG131075:QUG131079 QUG196611:QUG196615 QUG262147:QUG262151 QUG327683:QUG327687 QUG393219:QUG393223 QUG458755:QUG458759 QUG524291:QUG524295 QUG589827:QUG589831 QUG655363:QUG655367 QUG720899:QUG720903 QUG786435:QUG786439 QUG851971:QUG851975 QUG917507:QUG917511 QUG983043:QUG983047 QUL5:QUL9 QUL65539:QUL65543 QUL131075:QUL131079 QUL196611:QUL196615 QUL262147:QUL262151 QUL327683:QUL327687 QUL393219:QUL393223 QUL458755:QUL458759 QUL524291:QUL524295 QUL589827:QUL589831 QUL655363:QUL655367 QUL720899:QUL720903 QUL786435:QUL786439 QUL851971:QUL851975 QUL917507:QUL917511 QUL983043:QUL983047 REC5:REC9 REC65539:REC65543 REC131075:REC131079 REC196611:REC196615 REC262147:REC262151 REC327683:REC327687 REC393219:REC393223 REC458755:REC458759 REC524291:REC524295 REC589827:REC589831 REC655363:REC655367 REC720899:REC720903 REC786435:REC786439 REC851971:REC851975 REC917507:REC917511 REC983043:REC983047 REH5:REH9 REH65539:REH65543 REH131075:REH131079 REH196611:REH196615 REH262147:REH262151 REH327683:REH327687 REH393219:REH393223 REH458755:REH458759 REH524291:REH524295 REH589827:REH589831 REH655363:REH655367 REH720899:REH720903 REH786435:REH786439 REH851971:REH851975 REH917507:REH917511 REH983043:REH983047 RNY5:RNY9 RNY65539:RNY65543 RNY131075:RNY131079 RNY196611:RNY196615 RNY262147:RNY262151 RNY327683:RNY327687 RNY393219:RNY393223 RNY458755:RNY458759 RNY524291:RNY524295 RNY589827:RNY589831 RNY655363:RNY655367 RNY720899:RNY720903 RNY786435:RNY786439 RNY851971:RNY851975 RNY917507:RNY917511 RNY983043:RNY983047 ROD5:ROD9 ROD65539:ROD65543 ROD131075:ROD131079 ROD196611:ROD196615 ROD262147:ROD262151 ROD327683:ROD327687 ROD393219:ROD393223 ROD458755:ROD458759 ROD524291:ROD524295 ROD589827:ROD589831 ROD655363:ROD655367 ROD720899:ROD720903 ROD786435:ROD786439 ROD851971:ROD851975 ROD917507:ROD917511 ROD983043:ROD983047 RXU5:RXU9 RXU65539:RXU65543 RXU131075:RXU131079 RXU196611:RXU196615 RXU262147:RXU262151 RXU327683:RXU327687 RXU393219:RXU393223 RXU458755:RXU458759 RXU524291:RXU524295 RXU589827:RXU589831 RXU655363:RXU655367 RXU720899:RXU720903 RXU786435:RXU786439 RXU851971:RXU851975 RXU917507:RXU917511 RXU983043:RXU983047 RXZ5:RXZ9 RXZ65539:RXZ65543 RXZ131075:RXZ131079 RXZ196611:RXZ196615 RXZ262147:RXZ262151 RXZ327683:RXZ327687 RXZ393219:RXZ393223 RXZ458755:RXZ458759 RXZ524291:RXZ524295 RXZ589827:RXZ589831 RXZ655363:RXZ655367 RXZ720899:RXZ720903 RXZ786435:RXZ786439 RXZ851971:RXZ851975 RXZ917507:RXZ917511 RXZ983043:RXZ983047 SHQ5:SHQ9 SHQ65539:SHQ65543 SHQ131075:SHQ131079 SHQ196611:SHQ196615 SHQ262147:SHQ262151 SHQ327683:SHQ327687 SHQ393219:SHQ393223 SHQ458755:SHQ458759 SHQ524291:SHQ524295 SHQ589827:SHQ589831 SHQ655363:SHQ655367 SHQ720899:SHQ720903 SHQ786435:SHQ786439 SHQ851971:SHQ851975 SHQ917507:SHQ917511 SHQ983043:SHQ983047 SHV5:SHV9 SHV65539:SHV65543 SHV131075:SHV131079 SHV196611:SHV196615 SHV262147:SHV262151 SHV327683:SHV327687 SHV393219:SHV393223 SHV458755:SHV458759 SHV524291:SHV524295 SHV589827:SHV589831 SHV655363:SHV655367 SHV720899:SHV720903 SHV786435:SHV786439 SHV851971:SHV851975 SHV917507:SHV917511 SHV983043:SHV983047 SRM5:SRM9 SRM65539:SRM65543 SRM131075:SRM131079 SRM196611:SRM196615 SRM262147:SRM262151 SRM327683:SRM327687 SRM393219:SRM393223 SRM458755:SRM458759 SRM524291:SRM524295 SRM589827:SRM589831 SRM655363:SRM655367 SRM720899:SRM720903 SRM786435:SRM786439 SRM851971:SRM851975 SRM917507:SRM917511 SRM983043:SRM983047 SRR5:SRR9 SRR65539:SRR65543 SRR131075:SRR131079 SRR196611:SRR196615 SRR262147:SRR262151 SRR327683:SRR327687 SRR393219:SRR393223 SRR458755:SRR458759 SRR524291:SRR524295 SRR589827:SRR589831 SRR655363:SRR655367 SRR720899:SRR720903 SRR786435:SRR786439 SRR851971:SRR851975 SRR917507:SRR917511 SRR983043:SRR983047 TBI5:TBI9 TBI65539:TBI65543 TBI131075:TBI131079 TBI196611:TBI196615 TBI262147:TBI262151 TBI327683:TBI327687 TBI393219:TBI393223 TBI458755:TBI458759 TBI524291:TBI524295 TBI589827:TBI589831 TBI655363:TBI655367 TBI720899:TBI720903 TBI786435:TBI786439 TBI851971:TBI851975 TBI917507:TBI917511 TBI983043:TBI983047 TBN5:TBN9 TBN65539:TBN65543 TBN131075:TBN131079 TBN196611:TBN196615 TBN262147:TBN262151 TBN327683:TBN327687 TBN393219:TBN393223 TBN458755:TBN458759 TBN524291:TBN524295 TBN589827:TBN589831 TBN655363:TBN655367 TBN720899:TBN720903 TBN786435:TBN786439 TBN851971:TBN851975 TBN917507:TBN917511 TBN983043:TBN983047 TLE5:TLE9 TLE65539:TLE65543 TLE131075:TLE131079 TLE196611:TLE196615 TLE262147:TLE262151 TLE327683:TLE327687 TLE393219:TLE393223 TLE458755:TLE458759 TLE524291:TLE524295 TLE589827:TLE589831 TLE655363:TLE655367 TLE720899:TLE720903 TLE786435:TLE786439 TLE851971:TLE851975 TLE917507:TLE917511 TLE983043:TLE983047 TLJ5:TLJ9 TLJ65539:TLJ65543 TLJ131075:TLJ131079 TLJ196611:TLJ196615 TLJ262147:TLJ262151 TLJ327683:TLJ327687 TLJ393219:TLJ393223 TLJ458755:TLJ458759 TLJ524291:TLJ524295 TLJ589827:TLJ589831 TLJ655363:TLJ655367 TLJ720899:TLJ720903 TLJ786435:TLJ786439 TLJ851971:TLJ851975 TLJ917507:TLJ917511 TLJ983043:TLJ983047 TVA5:TVA9 TVA65539:TVA65543 TVA131075:TVA131079 TVA196611:TVA196615 TVA262147:TVA262151 TVA327683:TVA327687 TVA393219:TVA393223 TVA458755:TVA458759 TVA524291:TVA524295 TVA589827:TVA589831 TVA655363:TVA655367 TVA720899:TVA720903 TVA786435:TVA786439 TVA851971:TVA851975 TVA917507:TVA917511 TVA983043:TVA983047 TVF5:TVF9 TVF65539:TVF65543 TVF131075:TVF131079 TVF196611:TVF196615 TVF262147:TVF262151 TVF327683:TVF327687 TVF393219:TVF393223 TVF458755:TVF458759 TVF524291:TVF524295 TVF589827:TVF589831 TVF655363:TVF655367 TVF720899:TVF720903 TVF786435:TVF786439 TVF851971:TVF851975 TVF917507:TVF917511 TVF983043:TVF983047 UEW5:UEW9 UEW65539:UEW65543 UEW131075:UEW131079 UEW196611:UEW196615 UEW262147:UEW262151 UEW327683:UEW327687 UEW393219:UEW393223 UEW458755:UEW458759 UEW524291:UEW524295 UEW589827:UEW589831 UEW655363:UEW655367 UEW720899:UEW720903 UEW786435:UEW786439 UEW851971:UEW851975 UEW917507:UEW917511 UEW983043:UEW983047 UFB5:UFB9 UFB65539:UFB65543 UFB131075:UFB131079 UFB196611:UFB196615 UFB262147:UFB262151 UFB327683:UFB327687 UFB393219:UFB393223 UFB458755:UFB458759 UFB524291:UFB524295 UFB589827:UFB589831 UFB655363:UFB655367 UFB720899:UFB720903 UFB786435:UFB786439 UFB851971:UFB851975 UFB917507:UFB917511 UFB983043:UFB983047 UOS5:UOS9 UOS65539:UOS65543 UOS131075:UOS131079 UOS196611:UOS196615 UOS262147:UOS262151 UOS327683:UOS327687 UOS393219:UOS393223 UOS458755:UOS458759 UOS524291:UOS524295 UOS589827:UOS589831 UOS655363:UOS655367 UOS720899:UOS720903 UOS786435:UOS786439 UOS851971:UOS851975 UOS917507:UOS917511 UOS983043:UOS983047 UOX5:UOX9 UOX65539:UOX65543 UOX131075:UOX131079 UOX196611:UOX196615 UOX262147:UOX262151 UOX327683:UOX327687 UOX393219:UOX393223 UOX458755:UOX458759 UOX524291:UOX524295 UOX589827:UOX589831 UOX655363:UOX655367 UOX720899:UOX720903 UOX786435:UOX786439 UOX851971:UOX851975 UOX917507:UOX917511 UOX983043:UOX983047 UYO5:UYO9 UYO65539:UYO65543 UYO131075:UYO131079 UYO196611:UYO196615 UYO262147:UYO262151 UYO327683:UYO327687 UYO393219:UYO393223 UYO458755:UYO458759 UYO524291:UYO524295 UYO589827:UYO589831 UYO655363:UYO655367 UYO720899:UYO720903 UYO786435:UYO786439 UYO851971:UYO851975 UYO917507:UYO917511 UYO983043:UYO983047 UYT5:UYT9 UYT65539:UYT65543 UYT131075:UYT131079 UYT196611:UYT196615 UYT262147:UYT262151 UYT327683:UYT327687 UYT393219:UYT393223 UYT458755:UYT458759 UYT524291:UYT524295 UYT589827:UYT589831 UYT655363:UYT655367 UYT720899:UYT720903 UYT786435:UYT786439 UYT851971:UYT851975 UYT917507:UYT917511 UYT983043:UYT983047 VIK5:VIK9 VIK65539:VIK65543 VIK131075:VIK131079 VIK196611:VIK196615 VIK262147:VIK262151 VIK327683:VIK327687 VIK393219:VIK393223 VIK458755:VIK458759 VIK524291:VIK524295 VIK589827:VIK589831 VIK655363:VIK655367 VIK720899:VIK720903 VIK786435:VIK786439 VIK851971:VIK851975 VIK917507:VIK917511 VIK983043:VIK983047 VIP5:VIP9 VIP65539:VIP65543 VIP131075:VIP131079 VIP196611:VIP196615 VIP262147:VIP262151 VIP327683:VIP327687 VIP393219:VIP393223 VIP458755:VIP458759 VIP524291:VIP524295 VIP589827:VIP589831 VIP655363:VIP655367 VIP720899:VIP720903 VIP786435:VIP786439 VIP851971:VIP851975 VIP917507:VIP917511 VIP983043:VIP983047 VSG5:VSG9 VSG65539:VSG65543 VSG131075:VSG131079 VSG196611:VSG196615 VSG262147:VSG262151 VSG327683:VSG327687 VSG393219:VSG393223 VSG458755:VSG458759 VSG524291:VSG524295 VSG589827:VSG589831 VSG655363:VSG655367 VSG720899:VSG720903 VSG786435:VSG786439 VSG851971:VSG851975 VSG917507:VSG917511 VSG983043:VSG983047 VSL5:VSL9 VSL65539:VSL65543 VSL131075:VSL131079 VSL196611:VSL196615 VSL262147:VSL262151 VSL327683:VSL327687 VSL393219:VSL393223 VSL458755:VSL458759 VSL524291:VSL524295 VSL589827:VSL589831 VSL655363:VSL655367 VSL720899:VSL720903 VSL786435:VSL786439 VSL851971:VSL851975 VSL917507:VSL917511 VSL983043:VSL983047 WCC5:WCC9 WCC65539:WCC65543 WCC131075:WCC131079 WCC196611:WCC196615 WCC262147:WCC262151 WCC327683:WCC327687 WCC393219:WCC393223 WCC458755:WCC458759 WCC524291:WCC524295 WCC589827:WCC589831 WCC655363:WCC655367 WCC720899:WCC720903 WCC786435:WCC786439 WCC851971:WCC851975 WCC917507:WCC917511 WCC983043:WCC983047 WCH5:WCH9 WCH65539:WCH65543 WCH131075:WCH131079 WCH196611:WCH196615 WCH262147:WCH262151 WCH327683:WCH327687 WCH393219:WCH393223 WCH458755:WCH458759 WCH524291:WCH524295 WCH589827:WCH589831 WCH655363:WCH655367 WCH720899:WCH720903 WCH786435:WCH786439 WCH851971:WCH851975 WCH917507:WCH917511 WCH983043:WCH983047 WLY5:WLY9 WLY65539:WLY65543 WLY131075:WLY131079 WLY196611:WLY196615 WLY262147:WLY262151 WLY327683:WLY327687 WLY393219:WLY393223 WLY458755:WLY458759 WLY524291:WLY524295 WLY589827:WLY589831 WLY655363:WLY655367 WLY720899:WLY720903 WLY786435:WLY786439 WLY851971:WLY851975 WLY917507:WLY917511 WLY983043:WLY983047 WMD5:WMD9 WMD65539:WMD65543 WMD131075:WMD131079 WMD196611:WMD196615 WMD262147:WMD262151 WMD327683:WMD327687 WMD393219:WMD393223 WMD458755:WMD458759 WMD524291:WMD524295 WMD589827:WMD589831 WMD655363:WMD655367 WMD720899:WMD720903 WMD786435:WMD786439 WMD851971:WMD851975 WMD917507:WMD917511 WMD983043:WMD983047 WVU5:WVU9 WVU65539:WVU65543 WVU131075:WVU131079 WVU196611:WVU196615 WVU262147:WVU262151 WVU327683:WVU327687 WVU393219:WVU393223 WVU458755:WVU458759 WVU524291:WVU524295 WVU589827:WVU589831 WVU655363:WVU655367 WVU720899:WVU720903 WVU786435:WVU786439 WVU851971:WVU851975 WVU917507:WVU917511 WVU983043:WVU983047 WVZ5:WVZ9 WVZ65539:WVZ65543 WVZ131075:WVZ131079 WVZ196611:WVZ196615 WVZ262147:WVZ262151 WVZ327683:WVZ327687 WVZ393219:WVZ393223 WVZ458755:WVZ458759 WVZ524291:WVZ524295 WVZ589827:WVZ589831 WVZ655363:WVZ655367 WVZ720899:WVZ720903 WVZ786435:WVZ786439 WVZ851971:WVZ851975 WVZ917507:WVZ917511 WVZ983043:WVZ983047"/>
  </dataValidations>
  <pageMargins left="0.69930555555555596" right="0.69930555555555596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75"/>
  <sheetViews>
    <sheetView topLeftCell="A34" workbookViewId="0">
      <selection activeCell="J37" sqref="J37"/>
    </sheetView>
  </sheetViews>
  <sheetFormatPr defaultColWidth="9" defaultRowHeight="16.5"/>
  <cols>
    <col min="1" max="1" width="2.625" style="144" customWidth="1"/>
    <col min="2" max="2" width="15.25" style="236" customWidth="1"/>
    <col min="3" max="3" width="18.25" style="144" customWidth="1"/>
    <col min="4" max="4" width="21.5" style="144" customWidth="1"/>
    <col min="5" max="5" width="6.75" style="144" customWidth="1"/>
    <col min="6" max="6" width="5.625" style="144" customWidth="1"/>
    <col min="7" max="7" width="7.875" style="144" customWidth="1"/>
    <col min="8" max="8" width="20" style="144" customWidth="1"/>
    <col min="9" max="9" width="26.125" style="144" customWidth="1"/>
    <col min="10" max="10" width="22.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8.5" style="144" customWidth="1"/>
    <col min="259" max="259" width="18.25" style="144" customWidth="1"/>
    <col min="260" max="260" width="67" style="144" customWidth="1"/>
    <col min="261" max="261" width="6.75" style="144" customWidth="1"/>
    <col min="262" max="262" width="5.625" style="144" customWidth="1"/>
    <col min="263" max="263" width="7.875" style="144" customWidth="1"/>
    <col min="264" max="264" width="44.875" style="144" customWidth="1"/>
    <col min="265" max="265" width="66.375" style="144" customWidth="1"/>
    <col min="266" max="266" width="114.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8.5" style="144" customWidth="1"/>
    <col min="515" max="515" width="18.25" style="144" customWidth="1"/>
    <col min="516" max="516" width="67" style="144" customWidth="1"/>
    <col min="517" max="517" width="6.75" style="144" customWidth="1"/>
    <col min="518" max="518" width="5.625" style="144" customWidth="1"/>
    <col min="519" max="519" width="7.875" style="144" customWidth="1"/>
    <col min="520" max="520" width="44.875" style="144" customWidth="1"/>
    <col min="521" max="521" width="66.375" style="144" customWidth="1"/>
    <col min="522" max="522" width="114.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8.5" style="144" customWidth="1"/>
    <col min="771" max="771" width="18.25" style="144" customWidth="1"/>
    <col min="772" max="772" width="67" style="144" customWidth="1"/>
    <col min="773" max="773" width="6.75" style="144" customWidth="1"/>
    <col min="774" max="774" width="5.625" style="144" customWidth="1"/>
    <col min="775" max="775" width="7.875" style="144" customWidth="1"/>
    <col min="776" max="776" width="44.875" style="144" customWidth="1"/>
    <col min="777" max="777" width="66.375" style="144" customWidth="1"/>
    <col min="778" max="778" width="114.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8.5" style="144" customWidth="1"/>
    <col min="1027" max="1027" width="18.25" style="144" customWidth="1"/>
    <col min="1028" max="1028" width="67" style="144" customWidth="1"/>
    <col min="1029" max="1029" width="6.75" style="144" customWidth="1"/>
    <col min="1030" max="1030" width="5.625" style="144" customWidth="1"/>
    <col min="1031" max="1031" width="7.875" style="144" customWidth="1"/>
    <col min="1032" max="1032" width="44.875" style="144" customWidth="1"/>
    <col min="1033" max="1033" width="66.375" style="144" customWidth="1"/>
    <col min="1034" max="1034" width="114.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8.5" style="144" customWidth="1"/>
    <col min="1283" max="1283" width="18.25" style="144" customWidth="1"/>
    <col min="1284" max="1284" width="67" style="144" customWidth="1"/>
    <col min="1285" max="1285" width="6.75" style="144" customWidth="1"/>
    <col min="1286" max="1286" width="5.625" style="144" customWidth="1"/>
    <col min="1287" max="1287" width="7.875" style="144" customWidth="1"/>
    <col min="1288" max="1288" width="44.875" style="144" customWidth="1"/>
    <col min="1289" max="1289" width="66.375" style="144" customWidth="1"/>
    <col min="1290" max="1290" width="114.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8.5" style="144" customWidth="1"/>
    <col min="1539" max="1539" width="18.25" style="144" customWidth="1"/>
    <col min="1540" max="1540" width="67" style="144" customWidth="1"/>
    <col min="1541" max="1541" width="6.75" style="144" customWidth="1"/>
    <col min="1542" max="1542" width="5.625" style="144" customWidth="1"/>
    <col min="1543" max="1543" width="7.875" style="144" customWidth="1"/>
    <col min="1544" max="1544" width="44.875" style="144" customWidth="1"/>
    <col min="1545" max="1545" width="66.375" style="144" customWidth="1"/>
    <col min="1546" max="1546" width="114.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8.5" style="144" customWidth="1"/>
    <col min="1795" max="1795" width="18.25" style="144" customWidth="1"/>
    <col min="1796" max="1796" width="67" style="144" customWidth="1"/>
    <col min="1797" max="1797" width="6.75" style="144" customWidth="1"/>
    <col min="1798" max="1798" width="5.625" style="144" customWidth="1"/>
    <col min="1799" max="1799" width="7.875" style="144" customWidth="1"/>
    <col min="1800" max="1800" width="44.875" style="144" customWidth="1"/>
    <col min="1801" max="1801" width="66.375" style="144" customWidth="1"/>
    <col min="1802" max="1802" width="114.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8.5" style="144" customWidth="1"/>
    <col min="2051" max="2051" width="18.25" style="144" customWidth="1"/>
    <col min="2052" max="2052" width="67" style="144" customWidth="1"/>
    <col min="2053" max="2053" width="6.75" style="144" customWidth="1"/>
    <col min="2054" max="2054" width="5.625" style="144" customWidth="1"/>
    <col min="2055" max="2055" width="7.875" style="144" customWidth="1"/>
    <col min="2056" max="2056" width="44.875" style="144" customWidth="1"/>
    <col min="2057" max="2057" width="66.375" style="144" customWidth="1"/>
    <col min="2058" max="2058" width="114.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8.5" style="144" customWidth="1"/>
    <col min="2307" max="2307" width="18.25" style="144" customWidth="1"/>
    <col min="2308" max="2308" width="67" style="144" customWidth="1"/>
    <col min="2309" max="2309" width="6.75" style="144" customWidth="1"/>
    <col min="2310" max="2310" width="5.625" style="144" customWidth="1"/>
    <col min="2311" max="2311" width="7.875" style="144" customWidth="1"/>
    <col min="2312" max="2312" width="44.875" style="144" customWidth="1"/>
    <col min="2313" max="2313" width="66.375" style="144" customWidth="1"/>
    <col min="2314" max="2314" width="114.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8.5" style="144" customWidth="1"/>
    <col min="2563" max="2563" width="18.25" style="144" customWidth="1"/>
    <col min="2564" max="2564" width="67" style="144" customWidth="1"/>
    <col min="2565" max="2565" width="6.75" style="144" customWidth="1"/>
    <col min="2566" max="2566" width="5.625" style="144" customWidth="1"/>
    <col min="2567" max="2567" width="7.875" style="144" customWidth="1"/>
    <col min="2568" max="2568" width="44.875" style="144" customWidth="1"/>
    <col min="2569" max="2569" width="66.375" style="144" customWidth="1"/>
    <col min="2570" max="2570" width="114.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8.5" style="144" customWidth="1"/>
    <col min="2819" max="2819" width="18.25" style="144" customWidth="1"/>
    <col min="2820" max="2820" width="67" style="144" customWidth="1"/>
    <col min="2821" max="2821" width="6.75" style="144" customWidth="1"/>
    <col min="2822" max="2822" width="5.625" style="144" customWidth="1"/>
    <col min="2823" max="2823" width="7.875" style="144" customWidth="1"/>
    <col min="2824" max="2824" width="44.875" style="144" customWidth="1"/>
    <col min="2825" max="2825" width="66.375" style="144" customWidth="1"/>
    <col min="2826" max="2826" width="114.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8.5" style="144" customWidth="1"/>
    <col min="3075" max="3075" width="18.25" style="144" customWidth="1"/>
    <col min="3076" max="3076" width="67" style="144" customWidth="1"/>
    <col min="3077" max="3077" width="6.75" style="144" customWidth="1"/>
    <col min="3078" max="3078" width="5.625" style="144" customWidth="1"/>
    <col min="3079" max="3079" width="7.875" style="144" customWidth="1"/>
    <col min="3080" max="3080" width="44.875" style="144" customWidth="1"/>
    <col min="3081" max="3081" width="66.375" style="144" customWidth="1"/>
    <col min="3082" max="3082" width="114.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8.5" style="144" customWidth="1"/>
    <col min="3331" max="3331" width="18.25" style="144" customWidth="1"/>
    <col min="3332" max="3332" width="67" style="144" customWidth="1"/>
    <col min="3333" max="3333" width="6.75" style="144" customWidth="1"/>
    <col min="3334" max="3334" width="5.625" style="144" customWidth="1"/>
    <col min="3335" max="3335" width="7.875" style="144" customWidth="1"/>
    <col min="3336" max="3336" width="44.875" style="144" customWidth="1"/>
    <col min="3337" max="3337" width="66.375" style="144" customWidth="1"/>
    <col min="3338" max="3338" width="114.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8.5" style="144" customWidth="1"/>
    <col min="3587" max="3587" width="18.25" style="144" customWidth="1"/>
    <col min="3588" max="3588" width="67" style="144" customWidth="1"/>
    <col min="3589" max="3589" width="6.75" style="144" customWidth="1"/>
    <col min="3590" max="3590" width="5.625" style="144" customWidth="1"/>
    <col min="3591" max="3591" width="7.875" style="144" customWidth="1"/>
    <col min="3592" max="3592" width="44.875" style="144" customWidth="1"/>
    <col min="3593" max="3593" width="66.375" style="144" customWidth="1"/>
    <col min="3594" max="3594" width="114.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8.5" style="144" customWidth="1"/>
    <col min="3843" max="3843" width="18.25" style="144" customWidth="1"/>
    <col min="3844" max="3844" width="67" style="144" customWidth="1"/>
    <col min="3845" max="3845" width="6.75" style="144" customWidth="1"/>
    <col min="3846" max="3846" width="5.625" style="144" customWidth="1"/>
    <col min="3847" max="3847" width="7.875" style="144" customWidth="1"/>
    <col min="3848" max="3848" width="44.875" style="144" customWidth="1"/>
    <col min="3849" max="3849" width="66.375" style="144" customWidth="1"/>
    <col min="3850" max="3850" width="114.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8.5" style="144" customWidth="1"/>
    <col min="4099" max="4099" width="18.25" style="144" customWidth="1"/>
    <col min="4100" max="4100" width="67" style="144" customWidth="1"/>
    <col min="4101" max="4101" width="6.75" style="144" customWidth="1"/>
    <col min="4102" max="4102" width="5.625" style="144" customWidth="1"/>
    <col min="4103" max="4103" width="7.875" style="144" customWidth="1"/>
    <col min="4104" max="4104" width="44.875" style="144" customWidth="1"/>
    <col min="4105" max="4105" width="66.375" style="144" customWidth="1"/>
    <col min="4106" max="4106" width="114.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8.5" style="144" customWidth="1"/>
    <col min="4355" max="4355" width="18.25" style="144" customWidth="1"/>
    <col min="4356" max="4356" width="67" style="144" customWidth="1"/>
    <col min="4357" max="4357" width="6.75" style="144" customWidth="1"/>
    <col min="4358" max="4358" width="5.625" style="144" customWidth="1"/>
    <col min="4359" max="4359" width="7.875" style="144" customWidth="1"/>
    <col min="4360" max="4360" width="44.875" style="144" customWidth="1"/>
    <col min="4361" max="4361" width="66.375" style="144" customWidth="1"/>
    <col min="4362" max="4362" width="114.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8.5" style="144" customWidth="1"/>
    <col min="4611" max="4611" width="18.25" style="144" customWidth="1"/>
    <col min="4612" max="4612" width="67" style="144" customWidth="1"/>
    <col min="4613" max="4613" width="6.75" style="144" customWidth="1"/>
    <col min="4614" max="4614" width="5.625" style="144" customWidth="1"/>
    <col min="4615" max="4615" width="7.875" style="144" customWidth="1"/>
    <col min="4616" max="4616" width="44.875" style="144" customWidth="1"/>
    <col min="4617" max="4617" width="66.375" style="144" customWidth="1"/>
    <col min="4618" max="4618" width="114.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8.5" style="144" customWidth="1"/>
    <col min="4867" max="4867" width="18.25" style="144" customWidth="1"/>
    <col min="4868" max="4868" width="67" style="144" customWidth="1"/>
    <col min="4869" max="4869" width="6.75" style="144" customWidth="1"/>
    <col min="4870" max="4870" width="5.625" style="144" customWidth="1"/>
    <col min="4871" max="4871" width="7.875" style="144" customWidth="1"/>
    <col min="4872" max="4872" width="44.875" style="144" customWidth="1"/>
    <col min="4873" max="4873" width="66.375" style="144" customWidth="1"/>
    <col min="4874" max="4874" width="114.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8.5" style="144" customWidth="1"/>
    <col min="5123" max="5123" width="18.25" style="144" customWidth="1"/>
    <col min="5124" max="5124" width="67" style="144" customWidth="1"/>
    <col min="5125" max="5125" width="6.75" style="144" customWidth="1"/>
    <col min="5126" max="5126" width="5.625" style="144" customWidth="1"/>
    <col min="5127" max="5127" width="7.875" style="144" customWidth="1"/>
    <col min="5128" max="5128" width="44.875" style="144" customWidth="1"/>
    <col min="5129" max="5129" width="66.375" style="144" customWidth="1"/>
    <col min="5130" max="5130" width="114.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8.5" style="144" customWidth="1"/>
    <col min="5379" max="5379" width="18.25" style="144" customWidth="1"/>
    <col min="5380" max="5380" width="67" style="144" customWidth="1"/>
    <col min="5381" max="5381" width="6.75" style="144" customWidth="1"/>
    <col min="5382" max="5382" width="5.625" style="144" customWidth="1"/>
    <col min="5383" max="5383" width="7.875" style="144" customWidth="1"/>
    <col min="5384" max="5384" width="44.875" style="144" customWidth="1"/>
    <col min="5385" max="5385" width="66.375" style="144" customWidth="1"/>
    <col min="5386" max="5386" width="114.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8.5" style="144" customWidth="1"/>
    <col min="5635" max="5635" width="18.25" style="144" customWidth="1"/>
    <col min="5636" max="5636" width="67" style="144" customWidth="1"/>
    <col min="5637" max="5637" width="6.75" style="144" customWidth="1"/>
    <col min="5638" max="5638" width="5.625" style="144" customWidth="1"/>
    <col min="5639" max="5639" width="7.875" style="144" customWidth="1"/>
    <col min="5640" max="5640" width="44.875" style="144" customWidth="1"/>
    <col min="5641" max="5641" width="66.375" style="144" customWidth="1"/>
    <col min="5642" max="5642" width="114.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8.5" style="144" customWidth="1"/>
    <col min="5891" max="5891" width="18.25" style="144" customWidth="1"/>
    <col min="5892" max="5892" width="67" style="144" customWidth="1"/>
    <col min="5893" max="5893" width="6.75" style="144" customWidth="1"/>
    <col min="5894" max="5894" width="5.625" style="144" customWidth="1"/>
    <col min="5895" max="5895" width="7.875" style="144" customWidth="1"/>
    <col min="5896" max="5896" width="44.875" style="144" customWidth="1"/>
    <col min="5897" max="5897" width="66.375" style="144" customWidth="1"/>
    <col min="5898" max="5898" width="114.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8.5" style="144" customWidth="1"/>
    <col min="6147" max="6147" width="18.25" style="144" customWidth="1"/>
    <col min="6148" max="6148" width="67" style="144" customWidth="1"/>
    <col min="6149" max="6149" width="6.75" style="144" customWidth="1"/>
    <col min="6150" max="6150" width="5.625" style="144" customWidth="1"/>
    <col min="6151" max="6151" width="7.875" style="144" customWidth="1"/>
    <col min="6152" max="6152" width="44.875" style="144" customWidth="1"/>
    <col min="6153" max="6153" width="66.375" style="144" customWidth="1"/>
    <col min="6154" max="6154" width="114.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8.5" style="144" customWidth="1"/>
    <col min="6403" max="6403" width="18.25" style="144" customWidth="1"/>
    <col min="6404" max="6404" width="67" style="144" customWidth="1"/>
    <col min="6405" max="6405" width="6.75" style="144" customWidth="1"/>
    <col min="6406" max="6406" width="5.625" style="144" customWidth="1"/>
    <col min="6407" max="6407" width="7.875" style="144" customWidth="1"/>
    <col min="6408" max="6408" width="44.875" style="144" customWidth="1"/>
    <col min="6409" max="6409" width="66.375" style="144" customWidth="1"/>
    <col min="6410" max="6410" width="114.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8.5" style="144" customWidth="1"/>
    <col min="6659" max="6659" width="18.25" style="144" customWidth="1"/>
    <col min="6660" max="6660" width="67" style="144" customWidth="1"/>
    <col min="6661" max="6661" width="6.75" style="144" customWidth="1"/>
    <col min="6662" max="6662" width="5.625" style="144" customWidth="1"/>
    <col min="6663" max="6663" width="7.875" style="144" customWidth="1"/>
    <col min="6664" max="6664" width="44.875" style="144" customWidth="1"/>
    <col min="6665" max="6665" width="66.375" style="144" customWidth="1"/>
    <col min="6666" max="6666" width="114.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8.5" style="144" customWidth="1"/>
    <col min="6915" max="6915" width="18.25" style="144" customWidth="1"/>
    <col min="6916" max="6916" width="67" style="144" customWidth="1"/>
    <col min="6917" max="6917" width="6.75" style="144" customWidth="1"/>
    <col min="6918" max="6918" width="5.625" style="144" customWidth="1"/>
    <col min="6919" max="6919" width="7.875" style="144" customWidth="1"/>
    <col min="6920" max="6920" width="44.875" style="144" customWidth="1"/>
    <col min="6921" max="6921" width="66.375" style="144" customWidth="1"/>
    <col min="6922" max="6922" width="114.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8.5" style="144" customWidth="1"/>
    <col min="7171" max="7171" width="18.25" style="144" customWidth="1"/>
    <col min="7172" max="7172" width="67" style="144" customWidth="1"/>
    <col min="7173" max="7173" width="6.75" style="144" customWidth="1"/>
    <col min="7174" max="7174" width="5.625" style="144" customWidth="1"/>
    <col min="7175" max="7175" width="7.875" style="144" customWidth="1"/>
    <col min="7176" max="7176" width="44.875" style="144" customWidth="1"/>
    <col min="7177" max="7177" width="66.375" style="144" customWidth="1"/>
    <col min="7178" max="7178" width="114.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8.5" style="144" customWidth="1"/>
    <col min="7427" max="7427" width="18.25" style="144" customWidth="1"/>
    <col min="7428" max="7428" width="67" style="144" customWidth="1"/>
    <col min="7429" max="7429" width="6.75" style="144" customWidth="1"/>
    <col min="7430" max="7430" width="5.625" style="144" customWidth="1"/>
    <col min="7431" max="7431" width="7.875" style="144" customWidth="1"/>
    <col min="7432" max="7432" width="44.875" style="144" customWidth="1"/>
    <col min="7433" max="7433" width="66.375" style="144" customWidth="1"/>
    <col min="7434" max="7434" width="114.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8.5" style="144" customWidth="1"/>
    <col min="7683" max="7683" width="18.25" style="144" customWidth="1"/>
    <col min="7684" max="7684" width="67" style="144" customWidth="1"/>
    <col min="7685" max="7685" width="6.75" style="144" customWidth="1"/>
    <col min="7686" max="7686" width="5.625" style="144" customWidth="1"/>
    <col min="7687" max="7687" width="7.875" style="144" customWidth="1"/>
    <col min="7688" max="7688" width="44.875" style="144" customWidth="1"/>
    <col min="7689" max="7689" width="66.375" style="144" customWidth="1"/>
    <col min="7690" max="7690" width="114.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8.5" style="144" customWidth="1"/>
    <col min="7939" max="7939" width="18.25" style="144" customWidth="1"/>
    <col min="7940" max="7940" width="67" style="144" customWidth="1"/>
    <col min="7941" max="7941" width="6.75" style="144" customWidth="1"/>
    <col min="7942" max="7942" width="5.625" style="144" customWidth="1"/>
    <col min="7943" max="7943" width="7.875" style="144" customWidth="1"/>
    <col min="7944" max="7944" width="44.875" style="144" customWidth="1"/>
    <col min="7945" max="7945" width="66.375" style="144" customWidth="1"/>
    <col min="7946" max="7946" width="114.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8.5" style="144" customWidth="1"/>
    <col min="8195" max="8195" width="18.25" style="144" customWidth="1"/>
    <col min="8196" max="8196" width="67" style="144" customWidth="1"/>
    <col min="8197" max="8197" width="6.75" style="144" customWidth="1"/>
    <col min="8198" max="8198" width="5.625" style="144" customWidth="1"/>
    <col min="8199" max="8199" width="7.875" style="144" customWidth="1"/>
    <col min="8200" max="8200" width="44.875" style="144" customWidth="1"/>
    <col min="8201" max="8201" width="66.375" style="144" customWidth="1"/>
    <col min="8202" max="8202" width="114.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8.5" style="144" customWidth="1"/>
    <col min="8451" max="8451" width="18.25" style="144" customWidth="1"/>
    <col min="8452" max="8452" width="67" style="144" customWidth="1"/>
    <col min="8453" max="8453" width="6.75" style="144" customWidth="1"/>
    <col min="8454" max="8454" width="5.625" style="144" customWidth="1"/>
    <col min="8455" max="8455" width="7.875" style="144" customWidth="1"/>
    <col min="8456" max="8456" width="44.875" style="144" customWidth="1"/>
    <col min="8457" max="8457" width="66.375" style="144" customWidth="1"/>
    <col min="8458" max="8458" width="114.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8.5" style="144" customWidth="1"/>
    <col min="8707" max="8707" width="18.25" style="144" customWidth="1"/>
    <col min="8708" max="8708" width="67" style="144" customWidth="1"/>
    <col min="8709" max="8709" width="6.75" style="144" customWidth="1"/>
    <col min="8710" max="8710" width="5.625" style="144" customWidth="1"/>
    <col min="8711" max="8711" width="7.875" style="144" customWidth="1"/>
    <col min="8712" max="8712" width="44.875" style="144" customWidth="1"/>
    <col min="8713" max="8713" width="66.375" style="144" customWidth="1"/>
    <col min="8714" max="8714" width="114.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8.5" style="144" customWidth="1"/>
    <col min="8963" max="8963" width="18.25" style="144" customWidth="1"/>
    <col min="8964" max="8964" width="67" style="144" customWidth="1"/>
    <col min="8965" max="8965" width="6.75" style="144" customWidth="1"/>
    <col min="8966" max="8966" width="5.625" style="144" customWidth="1"/>
    <col min="8967" max="8967" width="7.875" style="144" customWidth="1"/>
    <col min="8968" max="8968" width="44.875" style="144" customWidth="1"/>
    <col min="8969" max="8969" width="66.375" style="144" customWidth="1"/>
    <col min="8970" max="8970" width="114.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8.5" style="144" customWidth="1"/>
    <col min="9219" max="9219" width="18.25" style="144" customWidth="1"/>
    <col min="9220" max="9220" width="67" style="144" customWidth="1"/>
    <col min="9221" max="9221" width="6.75" style="144" customWidth="1"/>
    <col min="9222" max="9222" width="5.625" style="144" customWidth="1"/>
    <col min="9223" max="9223" width="7.875" style="144" customWidth="1"/>
    <col min="9224" max="9224" width="44.875" style="144" customWidth="1"/>
    <col min="9225" max="9225" width="66.375" style="144" customWidth="1"/>
    <col min="9226" max="9226" width="114.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8.5" style="144" customWidth="1"/>
    <col min="9475" max="9475" width="18.25" style="144" customWidth="1"/>
    <col min="9476" max="9476" width="67" style="144" customWidth="1"/>
    <col min="9477" max="9477" width="6.75" style="144" customWidth="1"/>
    <col min="9478" max="9478" width="5.625" style="144" customWidth="1"/>
    <col min="9479" max="9479" width="7.875" style="144" customWidth="1"/>
    <col min="9480" max="9480" width="44.875" style="144" customWidth="1"/>
    <col min="9481" max="9481" width="66.375" style="144" customWidth="1"/>
    <col min="9482" max="9482" width="114.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8.5" style="144" customWidth="1"/>
    <col min="9731" max="9731" width="18.25" style="144" customWidth="1"/>
    <col min="9732" max="9732" width="67" style="144" customWidth="1"/>
    <col min="9733" max="9733" width="6.75" style="144" customWidth="1"/>
    <col min="9734" max="9734" width="5.625" style="144" customWidth="1"/>
    <col min="9735" max="9735" width="7.875" style="144" customWidth="1"/>
    <col min="9736" max="9736" width="44.875" style="144" customWidth="1"/>
    <col min="9737" max="9737" width="66.375" style="144" customWidth="1"/>
    <col min="9738" max="9738" width="114.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8.5" style="144" customWidth="1"/>
    <col min="9987" max="9987" width="18.25" style="144" customWidth="1"/>
    <col min="9988" max="9988" width="67" style="144" customWidth="1"/>
    <col min="9989" max="9989" width="6.75" style="144" customWidth="1"/>
    <col min="9990" max="9990" width="5.625" style="144" customWidth="1"/>
    <col min="9991" max="9991" width="7.875" style="144" customWidth="1"/>
    <col min="9992" max="9992" width="44.875" style="144" customWidth="1"/>
    <col min="9993" max="9993" width="66.375" style="144" customWidth="1"/>
    <col min="9994" max="9994" width="114.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8.5" style="144" customWidth="1"/>
    <col min="10243" max="10243" width="18.25" style="144" customWidth="1"/>
    <col min="10244" max="10244" width="67" style="144" customWidth="1"/>
    <col min="10245" max="10245" width="6.75" style="144" customWidth="1"/>
    <col min="10246" max="10246" width="5.625" style="144" customWidth="1"/>
    <col min="10247" max="10247" width="7.875" style="144" customWidth="1"/>
    <col min="10248" max="10248" width="44.875" style="144" customWidth="1"/>
    <col min="10249" max="10249" width="66.375" style="144" customWidth="1"/>
    <col min="10250" max="10250" width="114.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8.5" style="144" customWidth="1"/>
    <col min="10499" max="10499" width="18.25" style="144" customWidth="1"/>
    <col min="10500" max="10500" width="67" style="144" customWidth="1"/>
    <col min="10501" max="10501" width="6.75" style="144" customWidth="1"/>
    <col min="10502" max="10502" width="5.625" style="144" customWidth="1"/>
    <col min="10503" max="10503" width="7.875" style="144" customWidth="1"/>
    <col min="10504" max="10504" width="44.875" style="144" customWidth="1"/>
    <col min="10505" max="10505" width="66.375" style="144" customWidth="1"/>
    <col min="10506" max="10506" width="114.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8.5" style="144" customWidth="1"/>
    <col min="10755" max="10755" width="18.25" style="144" customWidth="1"/>
    <col min="10756" max="10756" width="67" style="144" customWidth="1"/>
    <col min="10757" max="10757" width="6.75" style="144" customWidth="1"/>
    <col min="10758" max="10758" width="5.625" style="144" customWidth="1"/>
    <col min="10759" max="10759" width="7.875" style="144" customWidth="1"/>
    <col min="10760" max="10760" width="44.875" style="144" customWidth="1"/>
    <col min="10761" max="10761" width="66.375" style="144" customWidth="1"/>
    <col min="10762" max="10762" width="114.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8.5" style="144" customWidth="1"/>
    <col min="11011" max="11011" width="18.25" style="144" customWidth="1"/>
    <col min="11012" max="11012" width="67" style="144" customWidth="1"/>
    <col min="11013" max="11013" width="6.75" style="144" customWidth="1"/>
    <col min="11014" max="11014" width="5.625" style="144" customWidth="1"/>
    <col min="11015" max="11015" width="7.875" style="144" customWidth="1"/>
    <col min="11016" max="11016" width="44.875" style="144" customWidth="1"/>
    <col min="11017" max="11017" width="66.375" style="144" customWidth="1"/>
    <col min="11018" max="11018" width="114.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8.5" style="144" customWidth="1"/>
    <col min="11267" max="11267" width="18.25" style="144" customWidth="1"/>
    <col min="11268" max="11268" width="67" style="144" customWidth="1"/>
    <col min="11269" max="11269" width="6.75" style="144" customWidth="1"/>
    <col min="11270" max="11270" width="5.625" style="144" customWidth="1"/>
    <col min="11271" max="11271" width="7.875" style="144" customWidth="1"/>
    <col min="11272" max="11272" width="44.875" style="144" customWidth="1"/>
    <col min="11273" max="11273" width="66.375" style="144" customWidth="1"/>
    <col min="11274" max="11274" width="114.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8.5" style="144" customWidth="1"/>
    <col min="11523" max="11523" width="18.25" style="144" customWidth="1"/>
    <col min="11524" max="11524" width="67" style="144" customWidth="1"/>
    <col min="11525" max="11525" width="6.75" style="144" customWidth="1"/>
    <col min="11526" max="11526" width="5.625" style="144" customWidth="1"/>
    <col min="11527" max="11527" width="7.875" style="144" customWidth="1"/>
    <col min="11528" max="11528" width="44.875" style="144" customWidth="1"/>
    <col min="11529" max="11529" width="66.375" style="144" customWidth="1"/>
    <col min="11530" max="11530" width="114.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8.5" style="144" customWidth="1"/>
    <col min="11779" max="11779" width="18.25" style="144" customWidth="1"/>
    <col min="11780" max="11780" width="67" style="144" customWidth="1"/>
    <col min="11781" max="11781" width="6.75" style="144" customWidth="1"/>
    <col min="11782" max="11782" width="5.625" style="144" customWidth="1"/>
    <col min="11783" max="11783" width="7.875" style="144" customWidth="1"/>
    <col min="11784" max="11784" width="44.875" style="144" customWidth="1"/>
    <col min="11785" max="11785" width="66.375" style="144" customWidth="1"/>
    <col min="11786" max="11786" width="114.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8.5" style="144" customWidth="1"/>
    <col min="12035" max="12035" width="18.25" style="144" customWidth="1"/>
    <col min="12036" max="12036" width="67" style="144" customWidth="1"/>
    <col min="12037" max="12037" width="6.75" style="144" customWidth="1"/>
    <col min="12038" max="12038" width="5.625" style="144" customWidth="1"/>
    <col min="12039" max="12039" width="7.875" style="144" customWidth="1"/>
    <col min="12040" max="12040" width="44.875" style="144" customWidth="1"/>
    <col min="12041" max="12041" width="66.375" style="144" customWidth="1"/>
    <col min="12042" max="12042" width="114.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8.5" style="144" customWidth="1"/>
    <col min="12291" max="12291" width="18.25" style="144" customWidth="1"/>
    <col min="12292" max="12292" width="67" style="144" customWidth="1"/>
    <col min="12293" max="12293" width="6.75" style="144" customWidth="1"/>
    <col min="12294" max="12294" width="5.625" style="144" customWidth="1"/>
    <col min="12295" max="12295" width="7.875" style="144" customWidth="1"/>
    <col min="12296" max="12296" width="44.875" style="144" customWidth="1"/>
    <col min="12297" max="12297" width="66.375" style="144" customWidth="1"/>
    <col min="12298" max="12298" width="114.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8.5" style="144" customWidth="1"/>
    <col min="12547" max="12547" width="18.25" style="144" customWidth="1"/>
    <col min="12548" max="12548" width="67" style="144" customWidth="1"/>
    <col min="12549" max="12549" width="6.75" style="144" customWidth="1"/>
    <col min="12550" max="12550" width="5.625" style="144" customWidth="1"/>
    <col min="12551" max="12551" width="7.875" style="144" customWidth="1"/>
    <col min="12552" max="12552" width="44.875" style="144" customWidth="1"/>
    <col min="12553" max="12553" width="66.375" style="144" customWidth="1"/>
    <col min="12554" max="12554" width="114.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8.5" style="144" customWidth="1"/>
    <col min="12803" max="12803" width="18.25" style="144" customWidth="1"/>
    <col min="12804" max="12804" width="67" style="144" customWidth="1"/>
    <col min="12805" max="12805" width="6.75" style="144" customWidth="1"/>
    <col min="12806" max="12806" width="5.625" style="144" customWidth="1"/>
    <col min="12807" max="12807" width="7.875" style="144" customWidth="1"/>
    <col min="12808" max="12808" width="44.875" style="144" customWidth="1"/>
    <col min="12809" max="12809" width="66.375" style="144" customWidth="1"/>
    <col min="12810" max="12810" width="114.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8.5" style="144" customWidth="1"/>
    <col min="13059" max="13059" width="18.25" style="144" customWidth="1"/>
    <col min="13060" max="13060" width="67" style="144" customWidth="1"/>
    <col min="13061" max="13061" width="6.75" style="144" customWidth="1"/>
    <col min="13062" max="13062" width="5.625" style="144" customWidth="1"/>
    <col min="13063" max="13063" width="7.875" style="144" customWidth="1"/>
    <col min="13064" max="13064" width="44.875" style="144" customWidth="1"/>
    <col min="13065" max="13065" width="66.375" style="144" customWidth="1"/>
    <col min="13066" max="13066" width="114.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8.5" style="144" customWidth="1"/>
    <col min="13315" max="13315" width="18.25" style="144" customWidth="1"/>
    <col min="13316" max="13316" width="67" style="144" customWidth="1"/>
    <col min="13317" max="13317" width="6.75" style="144" customWidth="1"/>
    <col min="13318" max="13318" width="5.625" style="144" customWidth="1"/>
    <col min="13319" max="13319" width="7.875" style="144" customWidth="1"/>
    <col min="13320" max="13320" width="44.875" style="144" customWidth="1"/>
    <col min="13321" max="13321" width="66.375" style="144" customWidth="1"/>
    <col min="13322" max="13322" width="114.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8.5" style="144" customWidth="1"/>
    <col min="13571" max="13571" width="18.25" style="144" customWidth="1"/>
    <col min="13572" max="13572" width="67" style="144" customWidth="1"/>
    <col min="13573" max="13573" width="6.75" style="144" customWidth="1"/>
    <col min="13574" max="13574" width="5.625" style="144" customWidth="1"/>
    <col min="13575" max="13575" width="7.875" style="144" customWidth="1"/>
    <col min="13576" max="13576" width="44.875" style="144" customWidth="1"/>
    <col min="13577" max="13577" width="66.375" style="144" customWidth="1"/>
    <col min="13578" max="13578" width="114.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8.5" style="144" customWidth="1"/>
    <col min="13827" max="13827" width="18.25" style="144" customWidth="1"/>
    <col min="13828" max="13828" width="67" style="144" customWidth="1"/>
    <col min="13829" max="13829" width="6.75" style="144" customWidth="1"/>
    <col min="13830" max="13830" width="5.625" style="144" customWidth="1"/>
    <col min="13831" max="13831" width="7.875" style="144" customWidth="1"/>
    <col min="13832" max="13832" width="44.875" style="144" customWidth="1"/>
    <col min="13833" max="13833" width="66.375" style="144" customWidth="1"/>
    <col min="13834" max="13834" width="114.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8.5" style="144" customWidth="1"/>
    <col min="14083" max="14083" width="18.25" style="144" customWidth="1"/>
    <col min="14084" max="14084" width="67" style="144" customWidth="1"/>
    <col min="14085" max="14085" width="6.75" style="144" customWidth="1"/>
    <col min="14086" max="14086" width="5.625" style="144" customWidth="1"/>
    <col min="14087" max="14087" width="7.875" style="144" customWidth="1"/>
    <col min="14088" max="14088" width="44.875" style="144" customWidth="1"/>
    <col min="14089" max="14089" width="66.375" style="144" customWidth="1"/>
    <col min="14090" max="14090" width="114.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8.5" style="144" customWidth="1"/>
    <col min="14339" max="14339" width="18.25" style="144" customWidth="1"/>
    <col min="14340" max="14340" width="67" style="144" customWidth="1"/>
    <col min="14341" max="14341" width="6.75" style="144" customWidth="1"/>
    <col min="14342" max="14342" width="5.625" style="144" customWidth="1"/>
    <col min="14343" max="14343" width="7.875" style="144" customWidth="1"/>
    <col min="14344" max="14344" width="44.875" style="144" customWidth="1"/>
    <col min="14345" max="14345" width="66.375" style="144" customWidth="1"/>
    <col min="14346" max="14346" width="114.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8.5" style="144" customWidth="1"/>
    <col min="14595" max="14595" width="18.25" style="144" customWidth="1"/>
    <col min="14596" max="14596" width="67" style="144" customWidth="1"/>
    <col min="14597" max="14597" width="6.75" style="144" customWidth="1"/>
    <col min="14598" max="14598" width="5.625" style="144" customWidth="1"/>
    <col min="14599" max="14599" width="7.875" style="144" customWidth="1"/>
    <col min="14600" max="14600" width="44.875" style="144" customWidth="1"/>
    <col min="14601" max="14601" width="66.375" style="144" customWidth="1"/>
    <col min="14602" max="14602" width="114.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8.5" style="144" customWidth="1"/>
    <col min="14851" max="14851" width="18.25" style="144" customWidth="1"/>
    <col min="14852" max="14852" width="67" style="144" customWidth="1"/>
    <col min="14853" max="14853" width="6.75" style="144" customWidth="1"/>
    <col min="14854" max="14854" width="5.625" style="144" customWidth="1"/>
    <col min="14855" max="14855" width="7.875" style="144" customWidth="1"/>
    <col min="14856" max="14856" width="44.875" style="144" customWidth="1"/>
    <col min="14857" max="14857" width="66.375" style="144" customWidth="1"/>
    <col min="14858" max="14858" width="114.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8.5" style="144" customWidth="1"/>
    <col min="15107" max="15107" width="18.25" style="144" customWidth="1"/>
    <col min="15108" max="15108" width="67" style="144" customWidth="1"/>
    <col min="15109" max="15109" width="6.75" style="144" customWidth="1"/>
    <col min="15110" max="15110" width="5.625" style="144" customWidth="1"/>
    <col min="15111" max="15111" width="7.875" style="144" customWidth="1"/>
    <col min="15112" max="15112" width="44.875" style="144" customWidth="1"/>
    <col min="15113" max="15113" width="66.375" style="144" customWidth="1"/>
    <col min="15114" max="15114" width="114.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8.5" style="144" customWidth="1"/>
    <col min="15363" max="15363" width="18.25" style="144" customWidth="1"/>
    <col min="15364" max="15364" width="67" style="144" customWidth="1"/>
    <col min="15365" max="15365" width="6.75" style="144" customWidth="1"/>
    <col min="15366" max="15366" width="5.625" style="144" customWidth="1"/>
    <col min="15367" max="15367" width="7.875" style="144" customWidth="1"/>
    <col min="15368" max="15368" width="44.875" style="144" customWidth="1"/>
    <col min="15369" max="15369" width="66.375" style="144" customWidth="1"/>
    <col min="15370" max="15370" width="114.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8.5" style="144" customWidth="1"/>
    <col min="15619" max="15619" width="18.25" style="144" customWidth="1"/>
    <col min="15620" max="15620" width="67" style="144" customWidth="1"/>
    <col min="15621" max="15621" width="6.75" style="144" customWidth="1"/>
    <col min="15622" max="15622" width="5.625" style="144" customWidth="1"/>
    <col min="15623" max="15623" width="7.875" style="144" customWidth="1"/>
    <col min="15624" max="15624" width="44.875" style="144" customWidth="1"/>
    <col min="15625" max="15625" width="66.375" style="144" customWidth="1"/>
    <col min="15626" max="15626" width="114.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8.5" style="144" customWidth="1"/>
    <col min="15875" max="15875" width="18.25" style="144" customWidth="1"/>
    <col min="15876" max="15876" width="67" style="144" customWidth="1"/>
    <col min="15877" max="15877" width="6.75" style="144" customWidth="1"/>
    <col min="15878" max="15878" width="5.625" style="144" customWidth="1"/>
    <col min="15879" max="15879" width="7.875" style="144" customWidth="1"/>
    <col min="15880" max="15880" width="44.875" style="144" customWidth="1"/>
    <col min="15881" max="15881" width="66.375" style="144" customWidth="1"/>
    <col min="15882" max="15882" width="114.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8.5" style="144" customWidth="1"/>
    <col min="16131" max="16131" width="18.25" style="144" customWidth="1"/>
    <col min="16132" max="16132" width="67" style="144" customWidth="1"/>
    <col min="16133" max="16133" width="6.75" style="144" customWidth="1"/>
    <col min="16134" max="16134" width="5.625" style="144" customWidth="1"/>
    <col min="16135" max="16135" width="7.875" style="144" customWidth="1"/>
    <col min="16136" max="16136" width="44.875" style="144" customWidth="1"/>
    <col min="16137" max="16137" width="66.375" style="144" customWidth="1"/>
    <col min="16138" max="16138" width="114.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209</v>
      </c>
      <c r="L2" s="359"/>
      <c r="M2" s="359"/>
      <c r="N2" s="360"/>
      <c r="O2" s="361"/>
      <c r="P2" s="353" t="s">
        <v>210</v>
      </c>
      <c r="Q2" s="359"/>
      <c r="R2" s="359"/>
      <c r="S2" s="360"/>
      <c r="T2" s="361"/>
    </row>
    <row r="3" spans="2:20" ht="17.25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v>65</v>
      </c>
      <c r="N4" s="152" t="s">
        <v>119</v>
      </c>
      <c r="O4" s="153">
        <f>(M5+M6)/M4</f>
        <v>1</v>
      </c>
      <c r="P4" s="353" t="s">
        <v>118</v>
      </c>
      <c r="Q4" s="354"/>
      <c r="R4" s="13">
        <f>COUNTA($B$11:$B$167)</f>
        <v>1</v>
      </c>
      <c r="S4" s="152" t="s">
        <v>119</v>
      </c>
      <c r="T4" s="153">
        <f>(R5+R6)/R4</f>
        <v>65</v>
      </c>
    </row>
    <row r="5" spans="2:20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COUNTIF(K11:K$167,"通过")</f>
        <v>65</v>
      </c>
      <c r="N5" s="152" t="s">
        <v>119</v>
      </c>
      <c r="O5" s="153">
        <f>M5/M4</f>
        <v>1</v>
      </c>
      <c r="P5" s="353" t="s">
        <v>121</v>
      </c>
      <c r="Q5" s="354"/>
      <c r="R5" s="23">
        <f>COUNTIF(P11:P$167,"通过")</f>
        <v>64</v>
      </c>
      <c r="S5" s="152" t="s">
        <v>119</v>
      </c>
      <c r="T5" s="153">
        <f>R5/R4</f>
        <v>64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COUNTIF(K11:K$166,"不通过")</f>
        <v>0</v>
      </c>
      <c r="N6" s="152" t="s">
        <v>119</v>
      </c>
      <c r="O6" s="153">
        <f>M6/M4</f>
        <v>0</v>
      </c>
      <c r="P6" s="353" t="s">
        <v>123</v>
      </c>
      <c r="Q6" s="354"/>
      <c r="R6" s="23">
        <f>COUNTIF(P11:P$166,"失败")</f>
        <v>1</v>
      </c>
      <c r="S6" s="152" t="s">
        <v>119</v>
      </c>
      <c r="T6" s="153">
        <f>R6/R4</f>
        <v>1</v>
      </c>
    </row>
    <row r="7" spans="2:20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COUNTIF(K11:K$166,"阻碍")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COUNTIF(P11:P$166,"阻塞")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COUNTIF(K11:K$166,"无效")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COUNTIF(P11:P$166,"无效")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COUNTIF(K11:K$166,"未执行")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COUNTIF(P11:P$166,"未执行")</f>
        <v>0</v>
      </c>
      <c r="S9" s="152" t="s">
        <v>119</v>
      </c>
      <c r="T9" s="153">
        <f>R9/R4</f>
        <v>0</v>
      </c>
    </row>
    <row r="10" spans="2:20" ht="33">
      <c r="B10" s="11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154" t="s">
        <v>136</v>
      </c>
      <c r="K10" s="148" t="s">
        <v>137</v>
      </c>
      <c r="L10" s="148" t="s">
        <v>12</v>
      </c>
      <c r="M10" s="148" t="s">
        <v>138</v>
      </c>
      <c r="N10" s="148" t="s">
        <v>139</v>
      </c>
      <c r="O10" s="148" t="s">
        <v>140</v>
      </c>
      <c r="P10" s="148" t="s">
        <v>141</v>
      </c>
      <c r="Q10" s="148" t="s">
        <v>12</v>
      </c>
      <c r="R10" s="148" t="s">
        <v>138</v>
      </c>
      <c r="S10" s="148" t="s">
        <v>139</v>
      </c>
      <c r="T10" s="148" t="s">
        <v>140</v>
      </c>
    </row>
    <row r="11" spans="2:20">
      <c r="B11" s="366" t="s">
        <v>50</v>
      </c>
      <c r="C11" s="13" t="s">
        <v>339</v>
      </c>
      <c r="D11" s="364" t="s">
        <v>212</v>
      </c>
      <c r="E11" s="13" t="s">
        <v>145</v>
      </c>
      <c r="F11" s="13" t="s">
        <v>146</v>
      </c>
      <c r="G11" s="13" t="s">
        <v>147</v>
      </c>
      <c r="H11" s="364" t="s">
        <v>340</v>
      </c>
      <c r="I11" s="25" t="s">
        <v>341</v>
      </c>
      <c r="J11" s="25" t="s">
        <v>342</v>
      </c>
      <c r="K11" s="85" t="s">
        <v>6</v>
      </c>
      <c r="L11" s="13"/>
      <c r="M11" s="61" t="s">
        <v>39</v>
      </c>
      <c r="N11" s="280"/>
      <c r="O11" s="281">
        <v>42538</v>
      </c>
      <c r="P11" s="13" t="s">
        <v>6</v>
      </c>
      <c r="Q11" s="13"/>
      <c r="R11" s="13"/>
      <c r="S11" s="13"/>
      <c r="T11" s="13"/>
    </row>
    <row r="12" spans="2:20">
      <c r="B12" s="366"/>
      <c r="C12" s="13" t="s">
        <v>343</v>
      </c>
      <c r="D12" s="364"/>
      <c r="E12" s="13" t="s">
        <v>145</v>
      </c>
      <c r="F12" s="13" t="s">
        <v>146</v>
      </c>
      <c r="G12" s="13" t="s">
        <v>147</v>
      </c>
      <c r="H12" s="364"/>
      <c r="I12" s="25" t="s">
        <v>344</v>
      </c>
      <c r="J12" s="25" t="s">
        <v>342</v>
      </c>
      <c r="K12" s="85" t="s">
        <v>6</v>
      </c>
      <c r="L12" s="13"/>
      <c r="M12" s="61" t="s">
        <v>39</v>
      </c>
      <c r="N12" s="280"/>
      <c r="O12" s="281">
        <v>42538</v>
      </c>
      <c r="P12" s="13" t="s">
        <v>6</v>
      </c>
      <c r="Q12" s="13"/>
      <c r="R12" s="13"/>
      <c r="S12" s="13"/>
      <c r="T12" s="13"/>
    </row>
    <row r="13" spans="2:20">
      <c r="B13" s="366"/>
      <c r="C13" s="13" t="s">
        <v>345</v>
      </c>
      <c r="D13" s="364"/>
      <c r="E13" s="13" t="s">
        <v>145</v>
      </c>
      <c r="F13" s="13" t="s">
        <v>146</v>
      </c>
      <c r="G13" s="13" t="s">
        <v>147</v>
      </c>
      <c r="H13" s="364"/>
      <c r="I13" s="25" t="s">
        <v>346</v>
      </c>
      <c r="J13" s="25" t="s">
        <v>342</v>
      </c>
      <c r="K13" s="85" t="s">
        <v>6</v>
      </c>
      <c r="L13" s="13"/>
      <c r="M13" s="61" t="s">
        <v>39</v>
      </c>
      <c r="N13" s="280"/>
      <c r="O13" s="281">
        <v>42538</v>
      </c>
      <c r="P13" s="13" t="s">
        <v>6</v>
      </c>
      <c r="Q13" s="13"/>
      <c r="R13" s="13"/>
      <c r="S13" s="13"/>
      <c r="T13" s="13"/>
    </row>
    <row r="14" spans="2:20" ht="27">
      <c r="B14" s="366"/>
      <c r="C14" s="13" t="s">
        <v>347</v>
      </c>
      <c r="D14" s="364"/>
      <c r="E14" s="13" t="s">
        <v>145</v>
      </c>
      <c r="F14" s="13" t="s">
        <v>146</v>
      </c>
      <c r="G14" s="13" t="s">
        <v>147</v>
      </c>
      <c r="H14" s="364"/>
      <c r="I14" s="25" t="s">
        <v>348</v>
      </c>
      <c r="J14" s="25" t="s">
        <v>342</v>
      </c>
      <c r="K14" s="85" t="s">
        <v>6</v>
      </c>
      <c r="L14" s="13"/>
      <c r="M14" s="61" t="s">
        <v>39</v>
      </c>
      <c r="N14" s="280"/>
      <c r="O14" s="281">
        <v>42538</v>
      </c>
      <c r="P14" s="13" t="s">
        <v>6</v>
      </c>
      <c r="Q14" s="13"/>
      <c r="R14" s="13"/>
      <c r="S14" s="13"/>
      <c r="T14" s="13"/>
    </row>
    <row r="15" spans="2:20" ht="27">
      <c r="B15" s="366"/>
      <c r="C15" s="13" t="s">
        <v>349</v>
      </c>
      <c r="D15" s="364"/>
      <c r="E15" s="13" t="s">
        <v>190</v>
      </c>
      <c r="F15" s="13" t="s">
        <v>162</v>
      </c>
      <c r="G15" s="13" t="s">
        <v>147</v>
      </c>
      <c r="H15" s="364"/>
      <c r="I15" s="25" t="s">
        <v>350</v>
      </c>
      <c r="J15" s="25" t="s">
        <v>351</v>
      </c>
      <c r="K15" s="85" t="s">
        <v>6</v>
      </c>
      <c r="L15" s="13"/>
      <c r="M15" s="61" t="s">
        <v>39</v>
      </c>
      <c r="N15" s="280"/>
      <c r="O15" s="281">
        <v>42538</v>
      </c>
      <c r="P15" s="13" t="s">
        <v>6</v>
      </c>
      <c r="Q15" s="13"/>
      <c r="R15" s="13"/>
      <c r="S15" s="13"/>
      <c r="T15" s="13"/>
    </row>
    <row r="16" spans="2:20" ht="27">
      <c r="B16" s="366"/>
      <c r="C16" s="13" t="s">
        <v>352</v>
      </c>
      <c r="D16" s="364"/>
      <c r="E16" s="13" t="s">
        <v>145</v>
      </c>
      <c r="F16" s="13" t="s">
        <v>146</v>
      </c>
      <c r="G16" s="13" t="s">
        <v>147</v>
      </c>
      <c r="H16" s="364"/>
      <c r="I16" s="25" t="s">
        <v>353</v>
      </c>
      <c r="J16" s="25" t="s">
        <v>342</v>
      </c>
      <c r="K16" s="85" t="s">
        <v>6</v>
      </c>
      <c r="L16" s="13"/>
      <c r="M16" s="61" t="s">
        <v>39</v>
      </c>
      <c r="N16" s="280"/>
      <c r="O16" s="281">
        <v>42538</v>
      </c>
      <c r="P16" s="13" t="s">
        <v>6</v>
      </c>
      <c r="Q16" s="13"/>
      <c r="R16" s="13"/>
      <c r="S16" s="13"/>
      <c r="T16" s="13"/>
    </row>
    <row r="17" spans="2:20" ht="27">
      <c r="B17" s="366"/>
      <c r="C17" s="13" t="s">
        <v>354</v>
      </c>
      <c r="D17" s="364"/>
      <c r="E17" s="13" t="s">
        <v>145</v>
      </c>
      <c r="F17" s="13" t="s">
        <v>146</v>
      </c>
      <c r="G17" s="13" t="s">
        <v>147</v>
      </c>
      <c r="H17" s="364"/>
      <c r="I17" s="25" t="s">
        <v>355</v>
      </c>
      <c r="J17" s="25" t="s">
        <v>342</v>
      </c>
      <c r="K17" s="85" t="s">
        <v>6</v>
      </c>
      <c r="L17" s="13"/>
      <c r="M17" s="61" t="s">
        <v>39</v>
      </c>
      <c r="N17" s="280"/>
      <c r="O17" s="281">
        <v>42538</v>
      </c>
      <c r="P17" s="13" t="s">
        <v>6</v>
      </c>
      <c r="Q17" s="13"/>
      <c r="R17" s="13"/>
      <c r="S17" s="13"/>
      <c r="T17" s="13"/>
    </row>
    <row r="18" spans="2:20">
      <c r="B18" s="366"/>
      <c r="C18" s="13" t="s">
        <v>356</v>
      </c>
      <c r="D18" s="364"/>
      <c r="E18" s="13" t="s">
        <v>145</v>
      </c>
      <c r="F18" s="13" t="s">
        <v>146</v>
      </c>
      <c r="G18" s="13" t="s">
        <v>147</v>
      </c>
      <c r="H18" s="364"/>
      <c r="I18" s="25" t="s">
        <v>357</v>
      </c>
      <c r="J18" s="25" t="s">
        <v>342</v>
      </c>
      <c r="K18" s="85" t="s">
        <v>6</v>
      </c>
      <c r="L18" s="13"/>
      <c r="M18" s="61" t="s">
        <v>39</v>
      </c>
      <c r="N18" s="280"/>
      <c r="O18" s="281">
        <v>42538</v>
      </c>
      <c r="P18" s="13" t="s">
        <v>6</v>
      </c>
      <c r="Q18" s="13"/>
      <c r="R18" s="13"/>
      <c r="S18" s="13"/>
      <c r="T18" s="13"/>
    </row>
    <row r="19" spans="2:20">
      <c r="B19" s="366"/>
      <c r="C19" s="13" t="s">
        <v>358</v>
      </c>
      <c r="D19" s="364"/>
      <c r="E19" s="13" t="s">
        <v>145</v>
      </c>
      <c r="F19" s="13" t="s">
        <v>178</v>
      </c>
      <c r="G19" s="13" t="s">
        <v>147</v>
      </c>
      <c r="H19" s="364"/>
      <c r="I19" s="25" t="s">
        <v>359</v>
      </c>
      <c r="J19" s="25" t="s">
        <v>360</v>
      </c>
      <c r="K19" s="85" t="s">
        <v>6</v>
      </c>
      <c r="L19" s="13"/>
      <c r="M19" s="61" t="s">
        <v>39</v>
      </c>
      <c r="N19" s="280"/>
      <c r="O19" s="281">
        <v>42538</v>
      </c>
      <c r="P19" s="13" t="s">
        <v>6</v>
      </c>
      <c r="Q19" s="13"/>
      <c r="R19" s="13"/>
      <c r="S19" s="13"/>
      <c r="T19" s="13"/>
    </row>
    <row r="20" spans="2:20" ht="27">
      <c r="B20" s="366"/>
      <c r="C20" s="13" t="s">
        <v>361</v>
      </c>
      <c r="D20" s="364"/>
      <c r="E20" s="13" t="s">
        <v>145</v>
      </c>
      <c r="F20" s="13" t="s">
        <v>146</v>
      </c>
      <c r="G20" s="13" t="s">
        <v>147</v>
      </c>
      <c r="H20" s="364"/>
      <c r="I20" s="25" t="s">
        <v>362</v>
      </c>
      <c r="J20" s="84" t="s">
        <v>363</v>
      </c>
      <c r="K20" s="85" t="s">
        <v>6</v>
      </c>
      <c r="L20" s="13"/>
      <c r="M20" s="61" t="s">
        <v>39</v>
      </c>
      <c r="N20" s="280"/>
      <c r="O20" s="281">
        <v>42538</v>
      </c>
      <c r="P20" s="13" t="s">
        <v>6</v>
      </c>
      <c r="Q20" s="13"/>
      <c r="R20" s="13"/>
      <c r="S20" s="13"/>
      <c r="T20" s="13"/>
    </row>
    <row r="21" spans="2:20" ht="27">
      <c r="B21" s="366"/>
      <c r="C21" s="13" t="s">
        <v>364</v>
      </c>
      <c r="D21" s="364"/>
      <c r="E21" s="13" t="s">
        <v>145</v>
      </c>
      <c r="F21" s="13" t="s">
        <v>146</v>
      </c>
      <c r="G21" s="13" t="s">
        <v>147</v>
      </c>
      <c r="H21" s="364"/>
      <c r="I21" s="25" t="s">
        <v>365</v>
      </c>
      <c r="J21" s="84" t="s">
        <v>363</v>
      </c>
      <c r="K21" s="85" t="s">
        <v>6</v>
      </c>
      <c r="L21" s="13"/>
      <c r="M21" s="61" t="s">
        <v>39</v>
      </c>
      <c r="N21" s="280"/>
      <c r="O21" s="281">
        <v>42538</v>
      </c>
      <c r="P21" s="13" t="s">
        <v>6</v>
      </c>
      <c r="Q21" s="13"/>
      <c r="R21" s="13"/>
      <c r="S21" s="13"/>
      <c r="T21" s="13"/>
    </row>
    <row r="22" spans="2:20" ht="27">
      <c r="B22" s="366"/>
      <c r="C22" s="13" t="s">
        <v>366</v>
      </c>
      <c r="D22" s="364"/>
      <c r="E22" s="13" t="s">
        <v>145</v>
      </c>
      <c r="F22" s="13" t="s">
        <v>146</v>
      </c>
      <c r="G22" s="13" t="s">
        <v>147</v>
      </c>
      <c r="H22" s="364"/>
      <c r="I22" s="25" t="s">
        <v>367</v>
      </c>
      <c r="J22" s="25" t="s">
        <v>368</v>
      </c>
      <c r="K22" s="85" t="s">
        <v>6</v>
      </c>
      <c r="L22" s="13"/>
      <c r="M22" s="61" t="s">
        <v>39</v>
      </c>
      <c r="N22" s="280"/>
      <c r="O22" s="281">
        <v>42538</v>
      </c>
      <c r="P22" s="13" t="s">
        <v>6</v>
      </c>
      <c r="Q22" s="13"/>
      <c r="R22" s="13"/>
      <c r="S22" s="13"/>
      <c r="T22" s="13"/>
    </row>
    <row r="23" spans="2:20" ht="27">
      <c r="B23" s="366"/>
      <c r="C23" s="13" t="s">
        <v>369</v>
      </c>
      <c r="D23" s="364"/>
      <c r="E23" s="13" t="s">
        <v>145</v>
      </c>
      <c r="F23" s="13" t="s">
        <v>146</v>
      </c>
      <c r="G23" s="13" t="s">
        <v>147</v>
      </c>
      <c r="H23" s="364"/>
      <c r="I23" s="25" t="s">
        <v>370</v>
      </c>
      <c r="J23" s="84" t="s">
        <v>371</v>
      </c>
      <c r="K23" s="85" t="s">
        <v>6</v>
      </c>
      <c r="L23" s="13"/>
      <c r="M23" s="61" t="s">
        <v>39</v>
      </c>
      <c r="N23" s="280"/>
      <c r="O23" s="281">
        <v>42538</v>
      </c>
      <c r="P23" s="13" t="s">
        <v>6</v>
      </c>
      <c r="Q23" s="13"/>
      <c r="R23" s="13"/>
      <c r="S23" s="13"/>
      <c r="T23" s="13"/>
    </row>
    <row r="24" spans="2:20">
      <c r="B24" s="366"/>
      <c r="C24" s="13" t="s">
        <v>372</v>
      </c>
      <c r="D24" s="364"/>
      <c r="E24" s="13" t="s">
        <v>145</v>
      </c>
      <c r="F24" s="13" t="s">
        <v>146</v>
      </c>
      <c r="G24" s="13" t="s">
        <v>157</v>
      </c>
      <c r="H24" s="364"/>
      <c r="I24" s="25" t="s">
        <v>264</v>
      </c>
      <c r="J24" s="25" t="s">
        <v>265</v>
      </c>
      <c r="K24" s="85" t="s">
        <v>6</v>
      </c>
      <c r="L24" s="13"/>
      <c r="M24" s="61" t="s">
        <v>39</v>
      </c>
      <c r="N24" s="280"/>
      <c r="O24" s="281">
        <v>42538</v>
      </c>
      <c r="P24" s="13" t="s">
        <v>6</v>
      </c>
      <c r="Q24" s="13"/>
      <c r="R24" s="13"/>
      <c r="S24" s="13"/>
      <c r="T24" s="13"/>
    </row>
    <row r="25" spans="2:20">
      <c r="B25" s="366"/>
      <c r="C25" s="13" t="s">
        <v>373</v>
      </c>
      <c r="D25" s="364"/>
      <c r="E25" s="13" t="s">
        <v>145</v>
      </c>
      <c r="F25" s="13" t="s">
        <v>178</v>
      </c>
      <c r="G25" s="13" t="s">
        <v>157</v>
      </c>
      <c r="H25" s="364"/>
      <c r="I25" s="25" t="s">
        <v>267</v>
      </c>
      <c r="J25" s="25" t="s">
        <v>265</v>
      </c>
      <c r="K25" s="85" t="s">
        <v>6</v>
      </c>
      <c r="L25" s="13"/>
      <c r="M25" s="61" t="s">
        <v>39</v>
      </c>
      <c r="N25" s="280"/>
      <c r="O25" s="281">
        <v>42538</v>
      </c>
      <c r="P25" s="13" t="s">
        <v>6</v>
      </c>
      <c r="Q25" s="13"/>
      <c r="R25" s="13"/>
      <c r="S25" s="13"/>
      <c r="T25" s="13"/>
    </row>
    <row r="26" spans="2:20" ht="27">
      <c r="B26" s="366"/>
      <c r="C26" s="13" t="s">
        <v>374</v>
      </c>
      <c r="D26" s="364" t="s">
        <v>375</v>
      </c>
      <c r="E26" s="13" t="s">
        <v>145</v>
      </c>
      <c r="F26" s="13" t="s">
        <v>178</v>
      </c>
      <c r="G26" s="13" t="s">
        <v>157</v>
      </c>
      <c r="H26" s="14" t="s">
        <v>340</v>
      </c>
      <c r="I26" s="25" t="s">
        <v>376</v>
      </c>
      <c r="J26" s="25" t="s">
        <v>377</v>
      </c>
      <c r="K26" s="85" t="s">
        <v>6</v>
      </c>
      <c r="L26" s="13"/>
      <c r="M26" s="61" t="s">
        <v>39</v>
      </c>
      <c r="N26" s="280"/>
      <c r="O26" s="281">
        <v>42538</v>
      </c>
      <c r="P26" s="13" t="s">
        <v>6</v>
      </c>
      <c r="Q26" s="13"/>
      <c r="R26" s="13"/>
      <c r="S26" s="13"/>
      <c r="T26" s="13"/>
    </row>
    <row r="27" spans="2:20">
      <c r="B27" s="366"/>
      <c r="C27" s="13" t="s">
        <v>378</v>
      </c>
      <c r="D27" s="364"/>
      <c r="E27" s="13" t="s">
        <v>145</v>
      </c>
      <c r="F27" s="13" t="s">
        <v>146</v>
      </c>
      <c r="G27" s="13" t="s">
        <v>147</v>
      </c>
      <c r="H27" s="362" t="s">
        <v>379</v>
      </c>
      <c r="I27" s="25" t="s">
        <v>380</v>
      </c>
      <c r="J27" s="25" t="s">
        <v>381</v>
      </c>
      <c r="K27" s="85" t="s">
        <v>6</v>
      </c>
      <c r="L27" s="13"/>
      <c r="M27" s="61" t="s">
        <v>39</v>
      </c>
      <c r="N27" s="280"/>
      <c r="O27" s="281">
        <v>42538</v>
      </c>
      <c r="P27" s="13" t="s">
        <v>6</v>
      </c>
      <c r="Q27" s="13"/>
      <c r="R27" s="13"/>
      <c r="S27" s="13"/>
      <c r="T27" s="13"/>
    </row>
    <row r="28" spans="2:20">
      <c r="B28" s="366"/>
      <c r="C28" s="13" t="s">
        <v>382</v>
      </c>
      <c r="D28" s="364"/>
      <c r="E28" s="13" t="s">
        <v>145</v>
      </c>
      <c r="F28" s="13" t="s">
        <v>146</v>
      </c>
      <c r="G28" s="13" t="s">
        <v>147</v>
      </c>
      <c r="H28" s="363"/>
      <c r="I28" s="25" t="s">
        <v>383</v>
      </c>
      <c r="J28" s="25" t="s">
        <v>384</v>
      </c>
      <c r="K28" s="85" t="s">
        <v>6</v>
      </c>
      <c r="L28" s="13"/>
      <c r="M28" s="61" t="s">
        <v>39</v>
      </c>
      <c r="N28" s="280"/>
      <c r="O28" s="281">
        <v>42538</v>
      </c>
      <c r="P28" s="13" t="s">
        <v>6</v>
      </c>
      <c r="Q28" s="13"/>
      <c r="R28" s="13"/>
      <c r="S28" s="13"/>
      <c r="T28" s="13"/>
    </row>
    <row r="29" spans="2:20">
      <c r="B29" s="366"/>
      <c r="C29" s="13" t="s">
        <v>385</v>
      </c>
      <c r="D29" s="364"/>
      <c r="E29" s="13" t="s">
        <v>145</v>
      </c>
      <c r="F29" s="13" t="s">
        <v>146</v>
      </c>
      <c r="G29" s="13" t="s">
        <v>147</v>
      </c>
      <c r="H29" s="363"/>
      <c r="I29" s="25" t="s">
        <v>386</v>
      </c>
      <c r="J29" s="25" t="s">
        <v>384</v>
      </c>
      <c r="K29" s="85" t="s">
        <v>6</v>
      </c>
      <c r="L29" s="13"/>
      <c r="M29" s="61" t="s">
        <v>39</v>
      </c>
      <c r="N29" s="280"/>
      <c r="O29" s="281">
        <v>42538</v>
      </c>
      <c r="P29" s="13" t="s">
        <v>6</v>
      </c>
      <c r="Q29" s="13"/>
      <c r="R29" s="13"/>
      <c r="S29" s="13"/>
      <c r="T29" s="13"/>
    </row>
    <row r="30" spans="2:20">
      <c r="B30" s="366"/>
      <c r="C30" s="13" t="s">
        <v>387</v>
      </c>
      <c r="D30" s="364"/>
      <c r="E30" s="13" t="s">
        <v>145</v>
      </c>
      <c r="F30" s="13" t="s">
        <v>146</v>
      </c>
      <c r="G30" s="13" t="s">
        <v>147</v>
      </c>
      <c r="H30" s="363"/>
      <c r="I30" s="25" t="s">
        <v>388</v>
      </c>
      <c r="J30" s="25" t="s">
        <v>384</v>
      </c>
      <c r="K30" s="85" t="s">
        <v>6</v>
      </c>
      <c r="L30" s="13"/>
      <c r="M30" s="61" t="s">
        <v>39</v>
      </c>
      <c r="N30" s="280"/>
      <c r="O30" s="281">
        <v>42538</v>
      </c>
      <c r="P30" s="13" t="s">
        <v>6</v>
      </c>
      <c r="Q30" s="13"/>
      <c r="R30" s="13"/>
      <c r="S30" s="13"/>
      <c r="T30" s="13"/>
    </row>
    <row r="31" spans="2:20">
      <c r="B31" s="366"/>
      <c r="C31" s="13" t="s">
        <v>389</v>
      </c>
      <c r="D31" s="364"/>
      <c r="E31" s="13" t="s">
        <v>145</v>
      </c>
      <c r="F31" s="13" t="s">
        <v>146</v>
      </c>
      <c r="G31" s="13" t="s">
        <v>147</v>
      </c>
      <c r="H31" s="363"/>
      <c r="I31" s="25" t="s">
        <v>390</v>
      </c>
      <c r="J31" s="25" t="s">
        <v>391</v>
      </c>
      <c r="K31" s="85" t="s">
        <v>6</v>
      </c>
      <c r="L31" s="13"/>
      <c r="M31" s="61" t="s">
        <v>39</v>
      </c>
      <c r="N31" s="280"/>
      <c r="O31" s="281">
        <v>42538</v>
      </c>
      <c r="P31" s="13" t="s">
        <v>6</v>
      </c>
      <c r="Q31" s="13"/>
      <c r="R31" s="13"/>
      <c r="S31" s="13"/>
      <c r="T31" s="13"/>
    </row>
    <row r="32" spans="2:20">
      <c r="B32" s="366"/>
      <c r="C32" s="13" t="s">
        <v>392</v>
      </c>
      <c r="D32" s="364"/>
      <c r="E32" s="13" t="s">
        <v>145</v>
      </c>
      <c r="F32" s="13" t="s">
        <v>146</v>
      </c>
      <c r="G32" s="13" t="s">
        <v>147</v>
      </c>
      <c r="H32" s="363"/>
      <c r="I32" s="25" t="s">
        <v>393</v>
      </c>
      <c r="J32" s="25" t="s">
        <v>394</v>
      </c>
      <c r="K32" s="85" t="s">
        <v>6</v>
      </c>
      <c r="L32" s="13"/>
      <c r="M32" s="61" t="s">
        <v>39</v>
      </c>
      <c r="N32" s="280"/>
      <c r="O32" s="281">
        <v>42538</v>
      </c>
      <c r="P32" s="13" t="s">
        <v>6</v>
      </c>
      <c r="Q32" s="13"/>
      <c r="R32" s="13"/>
      <c r="S32" s="13"/>
      <c r="T32" s="13"/>
    </row>
    <row r="33" spans="2:20">
      <c r="B33" s="366"/>
      <c r="C33" s="13" t="s">
        <v>395</v>
      </c>
      <c r="D33" s="364"/>
      <c r="E33" s="13" t="s">
        <v>145</v>
      </c>
      <c r="F33" s="13" t="s">
        <v>146</v>
      </c>
      <c r="G33" s="13" t="s">
        <v>147</v>
      </c>
      <c r="H33" s="363"/>
      <c r="I33" s="25" t="s">
        <v>396</v>
      </c>
      <c r="J33" s="25" t="s">
        <v>397</v>
      </c>
      <c r="K33" s="85" t="s">
        <v>6</v>
      </c>
      <c r="L33" s="13"/>
      <c r="M33" s="61" t="s">
        <v>39</v>
      </c>
      <c r="N33" s="280"/>
      <c r="O33" s="281">
        <v>42538</v>
      </c>
      <c r="P33" s="13" t="s">
        <v>6</v>
      </c>
      <c r="Q33" s="13"/>
      <c r="R33" s="13"/>
      <c r="S33" s="13"/>
      <c r="T33" s="13"/>
    </row>
    <row r="34" spans="2:20">
      <c r="B34" s="366"/>
      <c r="C34" s="13" t="s">
        <v>398</v>
      </c>
      <c r="D34" s="364"/>
      <c r="E34" s="13" t="s">
        <v>145</v>
      </c>
      <c r="F34" s="13" t="s">
        <v>146</v>
      </c>
      <c r="G34" s="13" t="s">
        <v>147</v>
      </c>
      <c r="H34" s="363"/>
      <c r="I34" s="25" t="s">
        <v>399</v>
      </c>
      <c r="J34" s="25" t="s">
        <v>397</v>
      </c>
      <c r="K34" s="85" t="s">
        <v>6</v>
      </c>
      <c r="L34" s="13"/>
      <c r="M34" s="61" t="s">
        <v>39</v>
      </c>
      <c r="N34" s="280"/>
      <c r="O34" s="281">
        <v>42538</v>
      </c>
      <c r="P34" s="13" t="s">
        <v>6</v>
      </c>
      <c r="Q34" s="13"/>
      <c r="R34" s="13"/>
      <c r="S34" s="13"/>
      <c r="T34" s="13"/>
    </row>
    <row r="35" spans="2:20" ht="27">
      <c r="B35" s="366"/>
      <c r="C35" s="13" t="s">
        <v>400</v>
      </c>
      <c r="D35" s="364"/>
      <c r="E35" s="13" t="s">
        <v>145</v>
      </c>
      <c r="F35" s="13" t="s">
        <v>146</v>
      </c>
      <c r="G35" s="13" t="s">
        <v>157</v>
      </c>
      <c r="H35" s="363"/>
      <c r="I35" s="25" t="s">
        <v>401</v>
      </c>
      <c r="J35" s="25" t="s">
        <v>402</v>
      </c>
      <c r="K35" s="85" t="s">
        <v>6</v>
      </c>
      <c r="L35" s="13"/>
      <c r="M35" s="61" t="s">
        <v>39</v>
      </c>
      <c r="N35" s="280"/>
      <c r="O35" s="281">
        <v>42538</v>
      </c>
      <c r="P35" s="13" t="s">
        <v>6</v>
      </c>
      <c r="Q35" s="13"/>
      <c r="R35" s="13"/>
      <c r="S35" s="13"/>
      <c r="T35" s="13"/>
    </row>
    <row r="36" spans="2:20">
      <c r="B36" s="366"/>
      <c r="C36" s="13" t="s">
        <v>403</v>
      </c>
      <c r="D36" s="364"/>
      <c r="E36" s="13" t="s">
        <v>145</v>
      </c>
      <c r="F36" s="13" t="s">
        <v>178</v>
      </c>
      <c r="G36" s="13" t="s">
        <v>157</v>
      </c>
      <c r="H36" s="363"/>
      <c r="I36" s="25" t="s">
        <v>404</v>
      </c>
      <c r="J36" s="25" t="s">
        <v>394</v>
      </c>
      <c r="K36" s="85" t="s">
        <v>6</v>
      </c>
      <c r="L36" s="13"/>
      <c r="M36" s="61" t="s">
        <v>39</v>
      </c>
      <c r="N36" s="280"/>
      <c r="O36" s="281">
        <v>42538</v>
      </c>
      <c r="P36" s="13" t="s">
        <v>6</v>
      </c>
      <c r="Q36" s="13"/>
      <c r="R36" s="13"/>
      <c r="S36" s="13"/>
      <c r="T36" s="13"/>
    </row>
    <row r="37" spans="2:20">
      <c r="B37" s="366"/>
      <c r="C37" s="13" t="s">
        <v>405</v>
      </c>
      <c r="D37" s="364"/>
      <c r="E37" s="13" t="s">
        <v>145</v>
      </c>
      <c r="F37" s="13" t="s">
        <v>178</v>
      </c>
      <c r="G37" s="13" t="s">
        <v>157</v>
      </c>
      <c r="H37" s="363"/>
      <c r="I37" s="25" t="s">
        <v>406</v>
      </c>
      <c r="J37" s="25" t="s">
        <v>407</v>
      </c>
      <c r="K37" s="85" t="s">
        <v>6</v>
      </c>
      <c r="L37" s="13"/>
      <c r="M37" s="61" t="s">
        <v>39</v>
      </c>
      <c r="N37" s="280"/>
      <c r="O37" s="281">
        <v>42538</v>
      </c>
      <c r="P37" s="13" t="s">
        <v>6</v>
      </c>
      <c r="Q37" s="13"/>
      <c r="R37" s="13"/>
      <c r="S37" s="13"/>
      <c r="T37" s="13"/>
    </row>
    <row r="38" spans="2:20" ht="27">
      <c r="B38" s="366"/>
      <c r="C38" s="13" t="s">
        <v>408</v>
      </c>
      <c r="D38" s="14"/>
      <c r="E38" s="13" t="s">
        <v>190</v>
      </c>
      <c r="F38" s="13" t="s">
        <v>146</v>
      </c>
      <c r="G38" s="13" t="s">
        <v>147</v>
      </c>
      <c r="H38" s="365"/>
      <c r="I38" s="25" t="s">
        <v>409</v>
      </c>
      <c r="J38" s="25" t="s">
        <v>410</v>
      </c>
      <c r="K38" s="85" t="s">
        <v>6</v>
      </c>
      <c r="L38" s="13"/>
      <c r="M38" s="61" t="s">
        <v>39</v>
      </c>
      <c r="N38" s="280"/>
      <c r="O38" s="281">
        <v>42538</v>
      </c>
      <c r="P38" s="13" t="s">
        <v>6</v>
      </c>
      <c r="Q38" s="13"/>
      <c r="R38" s="13"/>
      <c r="S38" s="13"/>
      <c r="T38" s="13"/>
    </row>
    <row r="39" spans="2:20" ht="27">
      <c r="B39" s="366"/>
      <c r="C39" s="13" t="s">
        <v>411</v>
      </c>
      <c r="D39" s="364" t="s">
        <v>412</v>
      </c>
      <c r="E39" s="13" t="s">
        <v>145</v>
      </c>
      <c r="F39" s="13" t="s">
        <v>178</v>
      </c>
      <c r="G39" s="13" t="s">
        <v>157</v>
      </c>
      <c r="H39" s="16" t="s">
        <v>340</v>
      </c>
      <c r="I39" s="25" t="s">
        <v>413</v>
      </c>
      <c r="J39" s="25" t="s">
        <v>414</v>
      </c>
      <c r="K39" s="85" t="s">
        <v>6</v>
      </c>
      <c r="L39" s="13"/>
      <c r="M39" s="61" t="s">
        <v>39</v>
      </c>
      <c r="N39" s="280"/>
      <c r="O39" s="281">
        <v>42538</v>
      </c>
      <c r="P39" s="13" t="s">
        <v>6</v>
      </c>
      <c r="Q39" s="13"/>
      <c r="R39" s="13"/>
      <c r="S39" s="13"/>
      <c r="T39" s="13"/>
    </row>
    <row r="40" spans="2:20">
      <c r="B40" s="366"/>
      <c r="C40" s="13" t="s">
        <v>415</v>
      </c>
      <c r="D40" s="364"/>
      <c r="E40" s="13" t="s">
        <v>145</v>
      </c>
      <c r="F40" s="13" t="s">
        <v>146</v>
      </c>
      <c r="G40" s="13" t="s">
        <v>147</v>
      </c>
      <c r="H40" s="364" t="s">
        <v>416</v>
      </c>
      <c r="I40" s="25" t="s">
        <v>380</v>
      </c>
      <c r="J40" s="25" t="s">
        <v>381</v>
      </c>
      <c r="K40" s="85" t="s">
        <v>6</v>
      </c>
      <c r="L40" s="13"/>
      <c r="M40" s="61" t="s">
        <v>39</v>
      </c>
      <c r="N40" s="280"/>
      <c r="O40" s="281">
        <v>42538</v>
      </c>
      <c r="P40" s="13" t="s">
        <v>6</v>
      </c>
      <c r="Q40" s="13"/>
      <c r="R40" s="13"/>
      <c r="S40" s="13"/>
      <c r="T40" s="13"/>
    </row>
    <row r="41" spans="2:20">
      <c r="B41" s="366"/>
      <c r="C41" s="13" t="s">
        <v>417</v>
      </c>
      <c r="D41" s="364"/>
      <c r="E41" s="13" t="s">
        <v>145</v>
      </c>
      <c r="F41" s="13" t="s">
        <v>146</v>
      </c>
      <c r="G41" s="13" t="s">
        <v>147</v>
      </c>
      <c r="H41" s="364"/>
      <c r="I41" s="25" t="s">
        <v>383</v>
      </c>
      <c r="J41" s="25" t="s">
        <v>384</v>
      </c>
      <c r="K41" s="85" t="s">
        <v>6</v>
      </c>
      <c r="L41" s="13"/>
      <c r="M41" s="61" t="s">
        <v>39</v>
      </c>
      <c r="N41" s="280"/>
      <c r="O41" s="281">
        <v>42538</v>
      </c>
      <c r="P41" s="13" t="s">
        <v>6</v>
      </c>
      <c r="Q41" s="13"/>
      <c r="R41" s="13"/>
      <c r="S41" s="13"/>
      <c r="T41" s="13"/>
    </row>
    <row r="42" spans="2:20">
      <c r="B42" s="366"/>
      <c r="C42" s="13" t="s">
        <v>418</v>
      </c>
      <c r="D42" s="364"/>
      <c r="E42" s="13" t="s">
        <v>145</v>
      </c>
      <c r="F42" s="13" t="s">
        <v>146</v>
      </c>
      <c r="G42" s="13" t="s">
        <v>147</v>
      </c>
      <c r="H42" s="364"/>
      <c r="I42" s="25" t="s">
        <v>386</v>
      </c>
      <c r="J42" s="25" t="s">
        <v>384</v>
      </c>
      <c r="K42" s="85" t="s">
        <v>6</v>
      </c>
      <c r="L42" s="13"/>
      <c r="M42" s="61" t="s">
        <v>39</v>
      </c>
      <c r="N42" s="280"/>
      <c r="O42" s="281">
        <v>42538</v>
      </c>
      <c r="P42" s="13" t="s">
        <v>6</v>
      </c>
      <c r="Q42" s="13"/>
      <c r="R42" s="13"/>
      <c r="S42" s="13"/>
      <c r="T42" s="13"/>
    </row>
    <row r="43" spans="2:20">
      <c r="B43" s="366"/>
      <c r="C43" s="13" t="s">
        <v>419</v>
      </c>
      <c r="D43" s="364"/>
      <c r="E43" s="13" t="s">
        <v>145</v>
      </c>
      <c r="F43" s="13" t="s">
        <v>146</v>
      </c>
      <c r="G43" s="13" t="s">
        <v>147</v>
      </c>
      <c r="H43" s="364"/>
      <c r="I43" s="25" t="s">
        <v>388</v>
      </c>
      <c r="J43" s="25" t="s">
        <v>384</v>
      </c>
      <c r="K43" s="85" t="s">
        <v>6</v>
      </c>
      <c r="L43" s="13"/>
      <c r="M43" s="61" t="s">
        <v>39</v>
      </c>
      <c r="N43" s="280"/>
      <c r="O43" s="281">
        <v>42538</v>
      </c>
      <c r="P43" s="13" t="s">
        <v>6</v>
      </c>
      <c r="Q43" s="13"/>
      <c r="R43" s="13"/>
      <c r="S43" s="13"/>
      <c r="T43" s="13"/>
    </row>
    <row r="44" spans="2:20">
      <c r="B44" s="366"/>
      <c r="C44" s="13" t="s">
        <v>420</v>
      </c>
      <c r="D44" s="364"/>
      <c r="E44" s="13" t="s">
        <v>145</v>
      </c>
      <c r="F44" s="13" t="s">
        <v>146</v>
      </c>
      <c r="G44" s="13" t="s">
        <v>147</v>
      </c>
      <c r="H44" s="364"/>
      <c r="I44" s="25" t="s">
        <v>393</v>
      </c>
      <c r="J44" s="25" t="s">
        <v>394</v>
      </c>
      <c r="K44" s="85" t="s">
        <v>6</v>
      </c>
      <c r="L44" s="13"/>
      <c r="M44" s="61" t="s">
        <v>39</v>
      </c>
      <c r="N44" s="280"/>
      <c r="O44" s="281">
        <v>42538</v>
      </c>
      <c r="P44" s="13" t="s">
        <v>6</v>
      </c>
      <c r="Q44" s="13"/>
      <c r="R44" s="13"/>
      <c r="S44" s="13"/>
      <c r="T44" s="13"/>
    </row>
    <row r="45" spans="2:20">
      <c r="B45" s="366"/>
      <c r="C45" s="13" t="s">
        <v>421</v>
      </c>
      <c r="D45" s="364"/>
      <c r="E45" s="13" t="s">
        <v>145</v>
      </c>
      <c r="F45" s="13" t="s">
        <v>146</v>
      </c>
      <c r="G45" s="13" t="s">
        <v>147</v>
      </c>
      <c r="H45" s="364"/>
      <c r="I45" s="25" t="s">
        <v>396</v>
      </c>
      <c r="J45" s="25" t="s">
        <v>397</v>
      </c>
      <c r="K45" s="85" t="s">
        <v>6</v>
      </c>
      <c r="L45" s="13"/>
      <c r="M45" s="61" t="s">
        <v>39</v>
      </c>
      <c r="N45" s="280"/>
      <c r="O45" s="281">
        <v>42538</v>
      </c>
      <c r="P45" s="13" t="s">
        <v>6</v>
      </c>
      <c r="Q45" s="13"/>
      <c r="R45" s="13"/>
      <c r="S45" s="13"/>
      <c r="T45" s="13"/>
    </row>
    <row r="46" spans="2:20">
      <c r="B46" s="366"/>
      <c r="C46" s="13" t="s">
        <v>422</v>
      </c>
      <c r="D46" s="364"/>
      <c r="E46" s="13" t="s">
        <v>145</v>
      </c>
      <c r="F46" s="13" t="s">
        <v>146</v>
      </c>
      <c r="G46" s="13" t="s">
        <v>147</v>
      </c>
      <c r="H46" s="364"/>
      <c r="I46" s="25" t="s">
        <v>399</v>
      </c>
      <c r="J46" s="25" t="s">
        <v>397</v>
      </c>
      <c r="K46" s="85" t="s">
        <v>6</v>
      </c>
      <c r="L46" s="13"/>
      <c r="M46" s="61" t="s">
        <v>39</v>
      </c>
      <c r="N46" s="280"/>
      <c r="O46" s="281">
        <v>42538</v>
      </c>
      <c r="P46" s="13" t="s">
        <v>6</v>
      </c>
      <c r="Q46" s="13"/>
      <c r="R46" s="13"/>
      <c r="S46" s="13"/>
      <c r="T46" s="13"/>
    </row>
    <row r="47" spans="2:20" ht="27">
      <c r="B47" s="366"/>
      <c r="C47" s="13" t="s">
        <v>423</v>
      </c>
      <c r="D47" s="364"/>
      <c r="E47" s="13" t="s">
        <v>145</v>
      </c>
      <c r="F47" s="13" t="s">
        <v>146</v>
      </c>
      <c r="G47" s="13" t="s">
        <v>157</v>
      </c>
      <c r="H47" s="364"/>
      <c r="I47" s="25" t="s">
        <v>424</v>
      </c>
      <c r="J47" s="25" t="s">
        <v>402</v>
      </c>
      <c r="K47" s="85" t="s">
        <v>6</v>
      </c>
      <c r="L47" s="13"/>
      <c r="M47" s="61" t="s">
        <v>39</v>
      </c>
      <c r="N47" s="280"/>
      <c r="O47" s="281">
        <v>42538</v>
      </c>
      <c r="P47" s="13" t="s">
        <v>6</v>
      </c>
      <c r="Q47" s="13"/>
      <c r="R47" s="13"/>
      <c r="S47" s="13"/>
      <c r="T47" s="13"/>
    </row>
    <row r="48" spans="2:20">
      <c r="B48" s="366"/>
      <c r="C48" s="13" t="s">
        <v>425</v>
      </c>
      <c r="D48" s="364"/>
      <c r="E48" s="13" t="s">
        <v>145</v>
      </c>
      <c r="F48" s="13" t="s">
        <v>178</v>
      </c>
      <c r="G48" s="13" t="s">
        <v>157</v>
      </c>
      <c r="H48" s="364"/>
      <c r="I48" s="25" t="s">
        <v>426</v>
      </c>
      <c r="J48" s="25" t="s">
        <v>394</v>
      </c>
      <c r="K48" s="85" t="s">
        <v>6</v>
      </c>
      <c r="L48" s="13"/>
      <c r="M48" s="61" t="s">
        <v>39</v>
      </c>
      <c r="N48" s="280"/>
      <c r="O48" s="281">
        <v>42538</v>
      </c>
      <c r="P48" s="13" t="s">
        <v>6</v>
      </c>
      <c r="Q48" s="13"/>
      <c r="R48" s="13"/>
      <c r="S48" s="13"/>
      <c r="T48" s="13"/>
    </row>
    <row r="49" spans="2:20">
      <c r="B49" s="366"/>
      <c r="C49" s="13" t="s">
        <v>427</v>
      </c>
      <c r="D49" s="364"/>
      <c r="E49" s="13" t="s">
        <v>145</v>
      </c>
      <c r="F49" s="13" t="s">
        <v>178</v>
      </c>
      <c r="G49" s="13" t="s">
        <v>157</v>
      </c>
      <c r="H49" s="364"/>
      <c r="I49" s="25" t="s">
        <v>428</v>
      </c>
      <c r="J49" s="25" t="s">
        <v>407</v>
      </c>
      <c r="K49" s="85" t="s">
        <v>6</v>
      </c>
      <c r="L49" s="13"/>
      <c r="M49" s="61" t="s">
        <v>39</v>
      </c>
      <c r="N49" s="280"/>
      <c r="O49" s="281">
        <v>42538</v>
      </c>
      <c r="P49" s="13" t="s">
        <v>6</v>
      </c>
      <c r="Q49" s="13"/>
      <c r="R49" s="13"/>
      <c r="S49" s="13"/>
      <c r="T49" s="13"/>
    </row>
    <row r="50" spans="2:20" ht="27">
      <c r="B50" s="366"/>
      <c r="C50" s="13" t="s">
        <v>429</v>
      </c>
      <c r="D50" s="364" t="s">
        <v>430</v>
      </c>
      <c r="E50" s="13" t="s">
        <v>145</v>
      </c>
      <c r="F50" s="13" t="s">
        <v>146</v>
      </c>
      <c r="G50" s="13" t="s">
        <v>147</v>
      </c>
      <c r="H50" s="364" t="s">
        <v>340</v>
      </c>
      <c r="I50" s="25" t="s">
        <v>431</v>
      </c>
      <c r="J50" s="25" t="s">
        <v>432</v>
      </c>
      <c r="K50" s="85" t="s">
        <v>6</v>
      </c>
      <c r="L50" s="13"/>
      <c r="M50" s="61" t="s">
        <v>39</v>
      </c>
      <c r="N50" s="280"/>
      <c r="O50" s="281">
        <v>42538</v>
      </c>
      <c r="P50" s="13" t="s">
        <v>6</v>
      </c>
      <c r="Q50" s="13"/>
      <c r="R50" s="13"/>
      <c r="S50" s="13"/>
      <c r="T50" s="13"/>
    </row>
    <row r="51" spans="2:20" ht="27">
      <c r="B51" s="366"/>
      <c r="C51" s="13" t="s">
        <v>433</v>
      </c>
      <c r="D51" s="364"/>
      <c r="E51" s="13" t="s">
        <v>145</v>
      </c>
      <c r="F51" s="13" t="s">
        <v>146</v>
      </c>
      <c r="G51" s="13" t="s">
        <v>147</v>
      </c>
      <c r="H51" s="364"/>
      <c r="I51" s="25" t="s">
        <v>434</v>
      </c>
      <c r="J51" s="25" t="s">
        <v>435</v>
      </c>
      <c r="K51" s="85" t="s">
        <v>6</v>
      </c>
      <c r="L51" s="13"/>
      <c r="M51" s="61" t="s">
        <v>39</v>
      </c>
      <c r="N51" s="280"/>
      <c r="O51" s="281">
        <v>42538</v>
      </c>
      <c r="P51" s="13" t="s">
        <v>6</v>
      </c>
      <c r="Q51" s="13"/>
      <c r="R51" s="13"/>
      <c r="S51" s="13"/>
      <c r="T51" s="13"/>
    </row>
    <row r="52" spans="2:20" ht="27">
      <c r="B52" s="366"/>
      <c r="C52" s="13" t="s">
        <v>436</v>
      </c>
      <c r="D52" s="364"/>
      <c r="E52" s="13" t="s">
        <v>145</v>
      </c>
      <c r="F52" s="13" t="s">
        <v>146</v>
      </c>
      <c r="G52" s="13" t="s">
        <v>147</v>
      </c>
      <c r="H52" s="364"/>
      <c r="I52" s="25" t="s">
        <v>437</v>
      </c>
      <c r="J52" s="25" t="s">
        <v>438</v>
      </c>
      <c r="K52" s="85" t="s">
        <v>6</v>
      </c>
      <c r="L52" s="13"/>
      <c r="M52" s="61" t="s">
        <v>39</v>
      </c>
      <c r="N52" s="280"/>
      <c r="O52" s="281">
        <v>42538</v>
      </c>
      <c r="P52" s="13" t="s">
        <v>6</v>
      </c>
      <c r="Q52" s="13"/>
      <c r="R52" s="13"/>
      <c r="S52" s="13"/>
      <c r="T52" s="13"/>
    </row>
    <row r="53" spans="2:20" ht="27">
      <c r="B53" s="366"/>
      <c r="C53" s="13" t="s">
        <v>439</v>
      </c>
      <c r="D53" s="364"/>
      <c r="E53" s="13" t="s">
        <v>145</v>
      </c>
      <c r="F53" s="13" t="s">
        <v>178</v>
      </c>
      <c r="G53" s="13" t="s">
        <v>157</v>
      </c>
      <c r="H53" s="364"/>
      <c r="I53" s="25" t="s">
        <v>440</v>
      </c>
      <c r="J53" s="25" t="s">
        <v>441</v>
      </c>
      <c r="K53" s="85" t="s">
        <v>6</v>
      </c>
      <c r="L53" s="13"/>
      <c r="M53" s="61" t="s">
        <v>39</v>
      </c>
      <c r="N53" s="280"/>
      <c r="O53" s="281">
        <v>42538</v>
      </c>
      <c r="P53" s="13" t="s">
        <v>6</v>
      </c>
      <c r="Q53" s="13"/>
      <c r="R53" s="13"/>
      <c r="S53" s="13"/>
      <c r="T53" s="13"/>
    </row>
    <row r="54" spans="2:20" ht="27">
      <c r="B54" s="366"/>
      <c r="C54" s="13" t="s">
        <v>442</v>
      </c>
      <c r="D54" s="364"/>
      <c r="E54" s="13" t="s">
        <v>145</v>
      </c>
      <c r="F54" s="13" t="s">
        <v>146</v>
      </c>
      <c r="G54" s="13" t="s">
        <v>147</v>
      </c>
      <c r="H54" s="364"/>
      <c r="I54" s="25" t="s">
        <v>443</v>
      </c>
      <c r="J54" s="25" t="s">
        <v>432</v>
      </c>
      <c r="K54" s="85" t="s">
        <v>6</v>
      </c>
      <c r="L54" s="13"/>
      <c r="M54" s="61" t="s">
        <v>39</v>
      </c>
      <c r="N54" s="280"/>
      <c r="O54" s="281">
        <v>42538</v>
      </c>
      <c r="P54" s="13" t="s">
        <v>6</v>
      </c>
      <c r="Q54" s="13"/>
      <c r="R54" s="13"/>
      <c r="S54" s="13"/>
      <c r="T54" s="13"/>
    </row>
    <row r="55" spans="2:20" ht="27">
      <c r="B55" s="366"/>
      <c r="C55" s="13" t="s">
        <v>444</v>
      </c>
      <c r="D55" s="364"/>
      <c r="E55" s="13" t="s">
        <v>145</v>
      </c>
      <c r="F55" s="13" t="s">
        <v>146</v>
      </c>
      <c r="G55" s="13" t="s">
        <v>147</v>
      </c>
      <c r="H55" s="364"/>
      <c r="I55" s="25" t="s">
        <v>445</v>
      </c>
      <c r="J55" s="25" t="s">
        <v>432</v>
      </c>
      <c r="K55" s="85" t="s">
        <v>6</v>
      </c>
      <c r="L55" s="13"/>
      <c r="M55" s="61" t="s">
        <v>39</v>
      </c>
      <c r="N55" s="280"/>
      <c r="O55" s="281">
        <v>42538</v>
      </c>
      <c r="P55" s="13" t="s">
        <v>6</v>
      </c>
      <c r="Q55" s="13"/>
      <c r="R55" s="13"/>
      <c r="S55" s="13"/>
      <c r="T55" s="13"/>
    </row>
    <row r="56" spans="2:20" ht="27">
      <c r="B56" s="366"/>
      <c r="C56" s="13" t="s">
        <v>446</v>
      </c>
      <c r="D56" s="364"/>
      <c r="E56" s="13" t="s">
        <v>145</v>
      </c>
      <c r="F56" s="13" t="s">
        <v>146</v>
      </c>
      <c r="G56" s="13" t="s">
        <v>147</v>
      </c>
      <c r="H56" s="364"/>
      <c r="I56" s="25" t="s">
        <v>447</v>
      </c>
      <c r="J56" s="25" t="s">
        <v>432</v>
      </c>
      <c r="K56" s="85" t="s">
        <v>6</v>
      </c>
      <c r="L56" s="13"/>
      <c r="M56" s="61" t="s">
        <v>39</v>
      </c>
      <c r="N56" s="280"/>
      <c r="O56" s="281">
        <v>42538</v>
      </c>
      <c r="P56" s="13" t="s">
        <v>6</v>
      </c>
      <c r="Q56" s="13"/>
      <c r="R56" s="13"/>
      <c r="S56" s="13"/>
      <c r="T56" s="13"/>
    </row>
    <row r="57" spans="2:20" ht="27">
      <c r="B57" s="366"/>
      <c r="C57" s="13" t="s">
        <v>448</v>
      </c>
      <c r="D57" s="364" t="s">
        <v>449</v>
      </c>
      <c r="E57" s="13" t="s">
        <v>145</v>
      </c>
      <c r="F57" s="13" t="s">
        <v>178</v>
      </c>
      <c r="G57" s="13" t="s">
        <v>157</v>
      </c>
      <c r="H57" s="364"/>
      <c r="I57" s="25" t="s">
        <v>450</v>
      </c>
      <c r="J57" s="25" t="s">
        <v>407</v>
      </c>
      <c r="K57" s="85" t="s">
        <v>6</v>
      </c>
      <c r="L57" s="13"/>
      <c r="M57" s="61" t="s">
        <v>39</v>
      </c>
      <c r="N57" s="280"/>
      <c r="O57" s="281">
        <v>42538</v>
      </c>
      <c r="P57" s="13" t="s">
        <v>6</v>
      </c>
      <c r="Q57" s="13"/>
      <c r="R57" s="13"/>
      <c r="S57" s="13"/>
      <c r="T57" s="13"/>
    </row>
    <row r="58" spans="2:20" ht="27">
      <c r="B58" s="366"/>
      <c r="C58" s="13" t="s">
        <v>451</v>
      </c>
      <c r="D58" s="364"/>
      <c r="E58" s="13" t="s">
        <v>190</v>
      </c>
      <c r="F58" s="13" t="s">
        <v>146</v>
      </c>
      <c r="G58" s="13" t="s">
        <v>147</v>
      </c>
      <c r="H58" s="364"/>
      <c r="I58" s="25" t="s">
        <v>452</v>
      </c>
      <c r="J58" s="25" t="s">
        <v>453</v>
      </c>
      <c r="K58" s="85" t="s">
        <v>6</v>
      </c>
      <c r="L58" s="13"/>
      <c r="M58" s="61" t="s">
        <v>39</v>
      </c>
      <c r="N58" s="280"/>
      <c r="O58" s="281">
        <v>42538</v>
      </c>
      <c r="P58" s="13" t="s">
        <v>6</v>
      </c>
      <c r="Q58" s="13"/>
      <c r="R58" s="13"/>
      <c r="S58" s="13"/>
      <c r="T58" s="13"/>
    </row>
    <row r="59" spans="2:20" ht="27">
      <c r="B59" s="366"/>
      <c r="C59" s="13" t="s">
        <v>454</v>
      </c>
      <c r="D59" s="364"/>
      <c r="E59" s="13" t="s">
        <v>190</v>
      </c>
      <c r="F59" s="13" t="s">
        <v>146</v>
      </c>
      <c r="G59" s="13" t="s">
        <v>147</v>
      </c>
      <c r="H59" s="364"/>
      <c r="I59" s="25" t="s">
        <v>455</v>
      </c>
      <c r="J59" s="25" t="s">
        <v>453</v>
      </c>
      <c r="K59" s="85" t="s">
        <v>6</v>
      </c>
      <c r="L59" s="13"/>
      <c r="M59" s="61" t="s">
        <v>39</v>
      </c>
      <c r="N59" s="280"/>
      <c r="O59" s="281">
        <v>42538</v>
      </c>
      <c r="P59" s="13" t="s">
        <v>6</v>
      </c>
      <c r="Q59" s="13"/>
      <c r="R59" s="13"/>
      <c r="S59" s="13"/>
      <c r="T59" s="13"/>
    </row>
    <row r="60" spans="2:20" ht="27">
      <c r="B60" s="366"/>
      <c r="C60" s="13" t="s">
        <v>456</v>
      </c>
      <c r="D60" s="364"/>
      <c r="E60" s="13" t="s">
        <v>190</v>
      </c>
      <c r="F60" s="13" t="s">
        <v>146</v>
      </c>
      <c r="G60" s="13" t="s">
        <v>147</v>
      </c>
      <c r="H60" s="364"/>
      <c r="I60" s="25" t="s">
        <v>457</v>
      </c>
      <c r="J60" s="25" t="s">
        <v>453</v>
      </c>
      <c r="K60" s="85" t="s">
        <v>6</v>
      </c>
      <c r="L60" s="13"/>
      <c r="M60" s="61" t="s">
        <v>39</v>
      </c>
      <c r="N60" s="280"/>
      <c r="O60" s="281">
        <v>42538</v>
      </c>
      <c r="P60" s="13" t="s">
        <v>6</v>
      </c>
      <c r="Q60" s="13"/>
      <c r="R60" s="13"/>
      <c r="S60" s="13"/>
      <c r="T60" s="13"/>
    </row>
    <row r="61" spans="2:20" ht="27">
      <c r="B61" s="366"/>
      <c r="C61" s="13" t="s">
        <v>458</v>
      </c>
      <c r="D61" s="364"/>
      <c r="E61" s="13" t="s">
        <v>190</v>
      </c>
      <c r="F61" s="13" t="s">
        <v>146</v>
      </c>
      <c r="G61" s="13" t="s">
        <v>147</v>
      </c>
      <c r="H61" s="364"/>
      <c r="I61" s="25" t="s">
        <v>459</v>
      </c>
      <c r="J61" s="25" t="s">
        <v>453</v>
      </c>
      <c r="K61" s="85" t="s">
        <v>6</v>
      </c>
      <c r="L61" s="13"/>
      <c r="M61" s="61" t="s">
        <v>39</v>
      </c>
      <c r="N61" s="280"/>
      <c r="O61" s="281">
        <v>42538</v>
      </c>
      <c r="P61" s="13" t="s">
        <v>6</v>
      </c>
      <c r="Q61" s="13"/>
      <c r="R61" s="13"/>
      <c r="S61" s="13"/>
      <c r="T61" s="13"/>
    </row>
    <row r="62" spans="2:20" ht="27">
      <c r="B62" s="366"/>
      <c r="C62" s="13" t="s">
        <v>460</v>
      </c>
      <c r="D62" s="364" t="s">
        <v>461</v>
      </c>
      <c r="E62" s="13" t="s">
        <v>190</v>
      </c>
      <c r="F62" s="13" t="s">
        <v>146</v>
      </c>
      <c r="G62" s="13" t="s">
        <v>147</v>
      </c>
      <c r="H62" s="364"/>
      <c r="I62" s="25" t="s">
        <v>462</v>
      </c>
      <c r="J62" s="25" t="s">
        <v>463</v>
      </c>
      <c r="K62" s="85" t="s">
        <v>6</v>
      </c>
      <c r="L62" s="13"/>
      <c r="M62" s="61" t="s">
        <v>39</v>
      </c>
      <c r="N62" s="280"/>
      <c r="O62" s="281">
        <v>42538</v>
      </c>
      <c r="P62" s="13" t="s">
        <v>6</v>
      </c>
      <c r="Q62" s="13"/>
      <c r="R62" s="13"/>
      <c r="S62" s="13"/>
      <c r="T62" s="13"/>
    </row>
    <row r="63" spans="2:20" ht="27">
      <c r="B63" s="366"/>
      <c r="C63" s="13" t="s">
        <v>464</v>
      </c>
      <c r="D63" s="364"/>
      <c r="E63" s="13" t="s">
        <v>145</v>
      </c>
      <c r="F63" s="13" t="s">
        <v>178</v>
      </c>
      <c r="G63" s="13" t="s">
        <v>157</v>
      </c>
      <c r="H63" s="364"/>
      <c r="I63" s="25" t="s">
        <v>465</v>
      </c>
      <c r="J63" s="25" t="s">
        <v>466</v>
      </c>
      <c r="K63" s="85" t="s">
        <v>6</v>
      </c>
      <c r="L63" s="13"/>
      <c r="M63" s="61" t="s">
        <v>39</v>
      </c>
      <c r="N63" s="280"/>
      <c r="O63" s="281">
        <v>42538</v>
      </c>
      <c r="P63" s="13" t="s">
        <v>6</v>
      </c>
      <c r="Q63" s="13"/>
      <c r="R63" s="13"/>
      <c r="S63" s="13"/>
      <c r="T63" s="13"/>
    </row>
    <row r="64" spans="2:20" ht="27">
      <c r="B64" s="366"/>
      <c r="C64" s="13" t="s">
        <v>467</v>
      </c>
      <c r="D64" s="364"/>
      <c r="E64" s="13" t="s">
        <v>145</v>
      </c>
      <c r="F64" s="13" t="s">
        <v>146</v>
      </c>
      <c r="G64" s="13" t="s">
        <v>157</v>
      </c>
      <c r="H64" s="364"/>
      <c r="I64" s="25" t="s">
        <v>468</v>
      </c>
      <c r="J64" s="25" t="s">
        <v>438</v>
      </c>
      <c r="K64" s="85" t="s">
        <v>6</v>
      </c>
      <c r="L64" s="13"/>
      <c r="M64" s="61" t="s">
        <v>39</v>
      </c>
      <c r="N64" s="280"/>
      <c r="O64" s="281">
        <v>42538</v>
      </c>
      <c r="P64" s="13" t="s">
        <v>6</v>
      </c>
      <c r="Q64" s="13"/>
      <c r="R64" s="13"/>
      <c r="S64" s="13"/>
      <c r="T64" s="13"/>
    </row>
    <row r="65" spans="2:20" ht="40.5">
      <c r="B65" s="366"/>
      <c r="C65" s="13" t="s">
        <v>469</v>
      </c>
      <c r="D65" s="364"/>
      <c r="E65" s="13" t="s">
        <v>190</v>
      </c>
      <c r="F65" s="13" t="s">
        <v>146</v>
      </c>
      <c r="G65" s="13" t="s">
        <v>147</v>
      </c>
      <c r="H65" s="364"/>
      <c r="I65" s="25" t="s">
        <v>470</v>
      </c>
      <c r="J65" s="25" t="s">
        <v>471</v>
      </c>
      <c r="K65" s="85" t="s">
        <v>6</v>
      </c>
      <c r="L65" s="13"/>
      <c r="M65" s="61" t="s">
        <v>39</v>
      </c>
      <c r="N65" s="280"/>
      <c r="O65" s="281">
        <v>42538</v>
      </c>
      <c r="P65" s="13" t="s">
        <v>6</v>
      </c>
      <c r="Q65" s="13"/>
      <c r="R65" s="13"/>
      <c r="S65" s="13"/>
      <c r="T65" s="13"/>
    </row>
    <row r="66" spans="2:20" ht="27">
      <c r="B66" s="366"/>
      <c r="C66" s="13" t="s">
        <v>472</v>
      </c>
      <c r="D66" s="364"/>
      <c r="E66" s="13" t="s">
        <v>145</v>
      </c>
      <c r="F66" s="13" t="s">
        <v>178</v>
      </c>
      <c r="G66" s="13" t="s">
        <v>157</v>
      </c>
      <c r="H66" s="364"/>
      <c r="I66" s="25" t="s">
        <v>473</v>
      </c>
      <c r="J66" s="25" t="s">
        <v>474</v>
      </c>
      <c r="K66" s="85" t="s">
        <v>6</v>
      </c>
      <c r="L66" s="13"/>
      <c r="M66" s="61" t="s">
        <v>39</v>
      </c>
      <c r="N66" s="280"/>
      <c r="O66" s="281">
        <v>42538</v>
      </c>
      <c r="P66" s="13" t="s">
        <v>6</v>
      </c>
      <c r="Q66" s="13"/>
      <c r="R66" s="13"/>
      <c r="S66" s="13"/>
      <c r="T66" s="13"/>
    </row>
    <row r="67" spans="2:20" ht="49.5">
      <c r="B67" s="366"/>
      <c r="C67" s="13" t="s">
        <v>475</v>
      </c>
      <c r="D67" s="364"/>
      <c r="E67" s="13" t="s">
        <v>145</v>
      </c>
      <c r="F67" s="13" t="s">
        <v>178</v>
      </c>
      <c r="G67" s="13" t="s">
        <v>157</v>
      </c>
      <c r="H67" s="364"/>
      <c r="I67" s="25" t="s">
        <v>476</v>
      </c>
      <c r="J67" s="25" t="s">
        <v>477</v>
      </c>
      <c r="K67" s="85" t="s">
        <v>6</v>
      </c>
      <c r="L67" s="13"/>
      <c r="M67" s="61" t="s">
        <v>39</v>
      </c>
      <c r="N67" s="280"/>
      <c r="O67" s="281">
        <v>42538</v>
      </c>
      <c r="P67" s="13" t="s">
        <v>7</v>
      </c>
      <c r="Q67" s="13" t="s">
        <v>478</v>
      </c>
      <c r="R67" s="13"/>
      <c r="S67" s="13"/>
      <c r="T67" s="13"/>
    </row>
    <row r="68" spans="2:20" ht="27">
      <c r="B68" s="366"/>
      <c r="C68" s="13" t="s">
        <v>479</v>
      </c>
      <c r="D68" s="364"/>
      <c r="E68" s="13" t="s">
        <v>190</v>
      </c>
      <c r="F68" s="13" t="s">
        <v>146</v>
      </c>
      <c r="G68" s="13" t="s">
        <v>147</v>
      </c>
      <c r="H68" s="364"/>
      <c r="I68" s="25" t="s">
        <v>480</v>
      </c>
      <c r="J68" s="25" t="s">
        <v>463</v>
      </c>
      <c r="K68" s="85" t="s">
        <v>6</v>
      </c>
      <c r="L68" s="13"/>
      <c r="M68" s="61" t="s">
        <v>39</v>
      </c>
      <c r="N68" s="280"/>
      <c r="O68" s="281">
        <v>42538</v>
      </c>
      <c r="P68" s="13" t="s">
        <v>6</v>
      </c>
      <c r="Q68" s="13"/>
      <c r="R68" s="13"/>
      <c r="S68" s="13"/>
      <c r="T68" s="13"/>
    </row>
    <row r="69" spans="2:20" ht="27">
      <c r="B69" s="366"/>
      <c r="C69" s="13" t="s">
        <v>481</v>
      </c>
      <c r="D69" s="364"/>
      <c r="E69" s="13" t="s">
        <v>190</v>
      </c>
      <c r="F69" s="13" t="s">
        <v>146</v>
      </c>
      <c r="G69" s="13" t="s">
        <v>147</v>
      </c>
      <c r="H69" s="364"/>
      <c r="I69" s="25" t="s">
        <v>482</v>
      </c>
      <c r="J69" s="25" t="s">
        <v>463</v>
      </c>
      <c r="K69" s="85" t="s">
        <v>6</v>
      </c>
      <c r="L69" s="13"/>
      <c r="M69" s="61" t="s">
        <v>39</v>
      </c>
      <c r="N69" s="280"/>
      <c r="O69" s="281">
        <v>42538</v>
      </c>
      <c r="P69" s="13" t="s">
        <v>6</v>
      </c>
      <c r="Q69" s="13"/>
      <c r="R69" s="13"/>
      <c r="S69" s="13"/>
      <c r="T69" s="13"/>
    </row>
    <row r="70" spans="2:20" ht="27">
      <c r="B70" s="366"/>
      <c r="C70" s="13" t="s">
        <v>483</v>
      </c>
      <c r="D70" s="364"/>
      <c r="E70" s="13" t="s">
        <v>190</v>
      </c>
      <c r="F70" s="13" t="s">
        <v>146</v>
      </c>
      <c r="G70" s="13" t="s">
        <v>147</v>
      </c>
      <c r="H70" s="364"/>
      <c r="I70" s="25" t="s">
        <v>484</v>
      </c>
      <c r="J70" s="25" t="s">
        <v>463</v>
      </c>
      <c r="K70" s="85" t="s">
        <v>6</v>
      </c>
      <c r="L70" s="13"/>
      <c r="M70" s="61" t="s">
        <v>39</v>
      </c>
      <c r="N70" s="280"/>
      <c r="O70" s="281">
        <v>42538</v>
      </c>
      <c r="P70" s="13" t="s">
        <v>6</v>
      </c>
      <c r="Q70" s="13"/>
      <c r="R70" s="13"/>
      <c r="S70" s="13"/>
      <c r="T70" s="13"/>
    </row>
    <row r="71" spans="2:20" ht="27">
      <c r="B71" s="366"/>
      <c r="C71" s="13" t="s">
        <v>485</v>
      </c>
      <c r="D71" s="364" t="s">
        <v>486</v>
      </c>
      <c r="E71" s="13" t="s">
        <v>190</v>
      </c>
      <c r="F71" s="13" t="s">
        <v>146</v>
      </c>
      <c r="G71" s="13" t="s">
        <v>147</v>
      </c>
      <c r="H71" s="364"/>
      <c r="I71" s="25" t="s">
        <v>487</v>
      </c>
      <c r="J71" s="25" t="s">
        <v>488</v>
      </c>
      <c r="K71" s="85" t="s">
        <v>6</v>
      </c>
      <c r="L71" s="13"/>
      <c r="M71" s="61" t="s">
        <v>39</v>
      </c>
      <c r="N71" s="280"/>
      <c r="O71" s="281">
        <v>42538</v>
      </c>
      <c r="P71" s="13" t="s">
        <v>6</v>
      </c>
      <c r="Q71" s="13"/>
      <c r="R71" s="13"/>
      <c r="S71" s="13"/>
      <c r="T71" s="13"/>
    </row>
    <row r="72" spans="2:20" ht="27">
      <c r="B72" s="366"/>
      <c r="C72" s="13" t="s">
        <v>489</v>
      </c>
      <c r="D72" s="364"/>
      <c r="E72" s="13" t="s">
        <v>145</v>
      </c>
      <c r="F72" s="13" t="s">
        <v>178</v>
      </c>
      <c r="G72" s="13" t="s">
        <v>157</v>
      </c>
      <c r="H72" s="364"/>
      <c r="I72" s="25" t="s">
        <v>490</v>
      </c>
      <c r="J72" s="25" t="s">
        <v>491</v>
      </c>
      <c r="K72" s="85" t="s">
        <v>6</v>
      </c>
      <c r="L72" s="13"/>
      <c r="M72" s="61" t="s">
        <v>39</v>
      </c>
      <c r="N72" s="280"/>
      <c r="O72" s="281">
        <v>42538</v>
      </c>
      <c r="P72" s="13" t="s">
        <v>6</v>
      </c>
      <c r="Q72" s="13"/>
      <c r="R72" s="13"/>
      <c r="S72" s="13"/>
      <c r="T72" s="13"/>
    </row>
    <row r="73" spans="2:20" ht="27">
      <c r="B73" s="366"/>
      <c r="C73" s="13" t="s">
        <v>492</v>
      </c>
      <c r="D73" s="364"/>
      <c r="E73" s="13" t="s">
        <v>190</v>
      </c>
      <c r="F73" s="13" t="s">
        <v>146</v>
      </c>
      <c r="G73" s="13" t="s">
        <v>147</v>
      </c>
      <c r="H73" s="364"/>
      <c r="I73" s="25" t="s">
        <v>493</v>
      </c>
      <c r="J73" s="25" t="s">
        <v>488</v>
      </c>
      <c r="K73" s="85" t="s">
        <v>6</v>
      </c>
      <c r="L73" s="13"/>
      <c r="M73" s="61" t="s">
        <v>39</v>
      </c>
      <c r="N73" s="280"/>
      <c r="O73" s="281">
        <v>42538</v>
      </c>
      <c r="P73" s="13" t="s">
        <v>6</v>
      </c>
      <c r="Q73" s="13"/>
      <c r="R73" s="13"/>
      <c r="S73" s="13"/>
      <c r="T73" s="13"/>
    </row>
    <row r="74" spans="2:20" ht="27">
      <c r="B74" s="366"/>
      <c r="C74" s="13" t="s">
        <v>494</v>
      </c>
      <c r="D74" s="364"/>
      <c r="E74" s="13" t="s">
        <v>190</v>
      </c>
      <c r="F74" s="13" t="s">
        <v>146</v>
      </c>
      <c r="G74" s="13" t="s">
        <v>147</v>
      </c>
      <c r="H74" s="364"/>
      <c r="I74" s="25" t="s">
        <v>495</v>
      </c>
      <c r="J74" s="25" t="s">
        <v>488</v>
      </c>
      <c r="K74" s="85" t="s">
        <v>6</v>
      </c>
      <c r="L74" s="13"/>
      <c r="M74" s="61" t="s">
        <v>39</v>
      </c>
      <c r="N74" s="280"/>
      <c r="O74" s="281">
        <v>42538</v>
      </c>
      <c r="P74" s="13" t="s">
        <v>6</v>
      </c>
      <c r="Q74" s="13"/>
      <c r="R74" s="13"/>
      <c r="S74" s="13"/>
      <c r="T74" s="13"/>
    </row>
    <row r="75" spans="2:20" ht="27">
      <c r="B75" s="366"/>
      <c r="C75" s="13" t="s">
        <v>496</v>
      </c>
      <c r="D75" s="364"/>
      <c r="E75" s="13" t="s">
        <v>190</v>
      </c>
      <c r="F75" s="13" t="s">
        <v>146</v>
      </c>
      <c r="G75" s="13" t="s">
        <v>147</v>
      </c>
      <c r="H75" s="364"/>
      <c r="I75" s="25" t="s">
        <v>497</v>
      </c>
      <c r="J75" s="25" t="s">
        <v>488</v>
      </c>
      <c r="K75" s="85" t="s">
        <v>6</v>
      </c>
      <c r="L75" s="13"/>
      <c r="M75" s="61" t="s">
        <v>39</v>
      </c>
      <c r="N75" s="280"/>
      <c r="O75" s="281">
        <v>42538</v>
      </c>
      <c r="P75" s="13" t="s">
        <v>6</v>
      </c>
      <c r="Q75" s="13"/>
      <c r="R75" s="13"/>
      <c r="S75" s="13"/>
      <c r="T75" s="13"/>
    </row>
  </sheetData>
  <mergeCells count="30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H11:H25"/>
    <mergeCell ref="H27:H38"/>
    <mergeCell ref="H40:H49"/>
    <mergeCell ref="H50:H75"/>
    <mergeCell ref="B11:B75"/>
    <mergeCell ref="D11:D25"/>
    <mergeCell ref="D26:D37"/>
    <mergeCell ref="D39:D49"/>
    <mergeCell ref="D50:D56"/>
    <mergeCell ref="D57:D61"/>
    <mergeCell ref="D62:D70"/>
    <mergeCell ref="D71:D75"/>
  </mergeCells>
  <phoneticPr fontId="31" type="noConversion"/>
  <conditionalFormatting sqref="K11:K75">
    <cfRule type="cellIs" dxfId="71" priority="1" stopIfTrue="1" operator="equal">
      <formula>"无效"</formula>
    </cfRule>
    <cfRule type="cellIs" dxfId="70" priority="2" stopIfTrue="1" operator="equal">
      <formula>"通过"</formula>
    </cfRule>
    <cfRule type="cellIs" dxfId="69" priority="3" stopIfTrue="1" operator="equal">
      <formula>"阻塞"</formula>
    </cfRule>
  </conditionalFormatting>
  <dataValidations count="5">
    <dataValidation type="list" allowBlank="1" showInputMessage="1" showErrorMessage="1" sqref="E11:E75 E65538:E65582 E131074:E131118 E196610:E196654 E262146:E262190 E327682:E327726 E393218:E393262 E458754:E458798 E524290:E524334 E589826:E589870 E655362:E655406 E720898:E720942 E786434:E786478 E851970:E852014 E917506:E917550 E983042:E983086 JA11:JA68 JA65538:JA65582 JA131074:JA131118 JA196610:JA196654 JA262146:JA262190 JA327682:JA327726 JA393218:JA393262 JA458754:JA458798 JA524290:JA524334 JA589826:JA589870 JA655362:JA655406 JA720898:JA720942 JA786434:JA786478 JA851970:JA852014 JA917506:JA917550 JA983042:JA983086 SW11:SW68 SW65538:SW65582 SW131074:SW131118 SW196610:SW196654 SW262146:SW262190 SW327682:SW327726 SW393218:SW393262 SW458754:SW458798 SW524290:SW524334 SW589826:SW589870 SW655362:SW655406 SW720898:SW720942 SW786434:SW786478 SW851970:SW852014 SW917506:SW917550 SW983042:SW983086 ACS11:ACS68 ACS65538:ACS65582 ACS131074:ACS131118 ACS196610:ACS196654 ACS262146:ACS262190 ACS327682:ACS327726 ACS393218:ACS393262 ACS458754:ACS458798 ACS524290:ACS524334 ACS589826:ACS589870 ACS655362:ACS655406 ACS720898:ACS720942 ACS786434:ACS786478 ACS851970:ACS852014 ACS917506:ACS917550 ACS983042:ACS983086 AMO11:AMO68 AMO65538:AMO65582 AMO131074:AMO131118 AMO196610:AMO196654 AMO262146:AMO262190 AMO327682:AMO327726 AMO393218:AMO393262 AMO458754:AMO458798 AMO524290:AMO524334 AMO589826:AMO589870 AMO655362:AMO655406 AMO720898:AMO720942 AMO786434:AMO786478 AMO851970:AMO852014 AMO917506:AMO917550 AMO983042:AMO983086 AWK11:AWK68 AWK65538:AWK65582 AWK131074:AWK131118 AWK196610:AWK196654 AWK262146:AWK262190 AWK327682:AWK327726 AWK393218:AWK393262 AWK458754:AWK458798 AWK524290:AWK524334 AWK589826:AWK589870 AWK655362:AWK655406 AWK720898:AWK720942 AWK786434:AWK786478 AWK851970:AWK852014 AWK917506:AWK917550 AWK983042:AWK983086 BGG11:BGG68 BGG65538:BGG65582 BGG131074:BGG131118 BGG196610:BGG196654 BGG262146:BGG262190 BGG327682:BGG327726 BGG393218:BGG393262 BGG458754:BGG458798 BGG524290:BGG524334 BGG589826:BGG589870 BGG655362:BGG655406 BGG720898:BGG720942 BGG786434:BGG786478 BGG851970:BGG852014 BGG917506:BGG917550 BGG983042:BGG983086 BQC11:BQC68 BQC65538:BQC65582 BQC131074:BQC131118 BQC196610:BQC196654 BQC262146:BQC262190 BQC327682:BQC327726 BQC393218:BQC393262 BQC458754:BQC458798 BQC524290:BQC524334 BQC589826:BQC589870 BQC655362:BQC655406 BQC720898:BQC720942 BQC786434:BQC786478 BQC851970:BQC852014 BQC917506:BQC917550 BQC983042:BQC983086 BZY11:BZY68 BZY65538:BZY65582 BZY131074:BZY131118 BZY196610:BZY196654 BZY262146:BZY262190 BZY327682:BZY327726 BZY393218:BZY393262 BZY458754:BZY458798 BZY524290:BZY524334 BZY589826:BZY589870 BZY655362:BZY655406 BZY720898:BZY720942 BZY786434:BZY786478 BZY851970:BZY852014 BZY917506:BZY917550 BZY983042:BZY983086 CJU11:CJU68 CJU65538:CJU65582 CJU131074:CJU131118 CJU196610:CJU196654 CJU262146:CJU262190 CJU327682:CJU327726 CJU393218:CJU393262 CJU458754:CJU458798 CJU524290:CJU524334 CJU589826:CJU589870 CJU655362:CJU655406 CJU720898:CJU720942 CJU786434:CJU786478 CJU851970:CJU852014 CJU917506:CJU917550 CJU983042:CJU983086 CTQ11:CTQ68 CTQ65538:CTQ65582 CTQ131074:CTQ131118 CTQ196610:CTQ196654 CTQ262146:CTQ262190 CTQ327682:CTQ327726 CTQ393218:CTQ393262 CTQ458754:CTQ458798 CTQ524290:CTQ524334 CTQ589826:CTQ589870 CTQ655362:CTQ655406 CTQ720898:CTQ720942 CTQ786434:CTQ786478 CTQ851970:CTQ852014 CTQ917506:CTQ917550 CTQ983042:CTQ983086 DDM11:DDM68 DDM65538:DDM65582 DDM131074:DDM131118 DDM196610:DDM196654 DDM262146:DDM262190 DDM327682:DDM327726 DDM393218:DDM393262 DDM458754:DDM458798 DDM524290:DDM524334 DDM589826:DDM589870 DDM655362:DDM655406 DDM720898:DDM720942 DDM786434:DDM786478 DDM851970:DDM852014 DDM917506:DDM917550 DDM983042:DDM983086 DNI11:DNI68 DNI65538:DNI65582 DNI131074:DNI131118 DNI196610:DNI196654 DNI262146:DNI262190 DNI327682:DNI327726 DNI393218:DNI393262 DNI458754:DNI458798 DNI524290:DNI524334 DNI589826:DNI589870 DNI655362:DNI655406 DNI720898:DNI720942 DNI786434:DNI786478 DNI851970:DNI852014 DNI917506:DNI917550 DNI983042:DNI983086 DXE11:DXE68 DXE65538:DXE65582 DXE131074:DXE131118 DXE196610:DXE196654 DXE262146:DXE262190 DXE327682:DXE327726 DXE393218:DXE393262 DXE458754:DXE458798 DXE524290:DXE524334 DXE589826:DXE589870 DXE655362:DXE655406 DXE720898:DXE720942 DXE786434:DXE786478 DXE851970:DXE852014 DXE917506:DXE917550 DXE983042:DXE983086 EHA11:EHA68 EHA65538:EHA65582 EHA131074:EHA131118 EHA196610:EHA196654 EHA262146:EHA262190 EHA327682:EHA327726 EHA393218:EHA393262 EHA458754:EHA458798 EHA524290:EHA524334 EHA589826:EHA589870 EHA655362:EHA655406 EHA720898:EHA720942 EHA786434:EHA786478 EHA851970:EHA852014 EHA917506:EHA917550 EHA983042:EHA983086 EQW11:EQW68 EQW65538:EQW65582 EQW131074:EQW131118 EQW196610:EQW196654 EQW262146:EQW262190 EQW327682:EQW327726 EQW393218:EQW393262 EQW458754:EQW458798 EQW524290:EQW524334 EQW589826:EQW589870 EQW655362:EQW655406 EQW720898:EQW720942 EQW786434:EQW786478 EQW851970:EQW852014 EQW917506:EQW917550 EQW983042:EQW983086 FAS11:FAS68 FAS65538:FAS65582 FAS131074:FAS131118 FAS196610:FAS196654 FAS262146:FAS262190 FAS327682:FAS327726 FAS393218:FAS393262 FAS458754:FAS458798 FAS524290:FAS524334 FAS589826:FAS589870 FAS655362:FAS655406 FAS720898:FAS720942 FAS786434:FAS786478 FAS851970:FAS852014 FAS917506:FAS917550 FAS983042:FAS983086 FKO11:FKO68 FKO65538:FKO65582 FKO131074:FKO131118 FKO196610:FKO196654 FKO262146:FKO262190 FKO327682:FKO327726 FKO393218:FKO393262 FKO458754:FKO458798 FKO524290:FKO524334 FKO589826:FKO589870 FKO655362:FKO655406 FKO720898:FKO720942 FKO786434:FKO786478 FKO851970:FKO852014 FKO917506:FKO917550 FKO983042:FKO983086 FUK11:FUK68 FUK65538:FUK65582 FUK131074:FUK131118 FUK196610:FUK196654 FUK262146:FUK262190 FUK327682:FUK327726 FUK393218:FUK393262 FUK458754:FUK458798 FUK524290:FUK524334 FUK589826:FUK589870 FUK655362:FUK655406 FUK720898:FUK720942 FUK786434:FUK786478 FUK851970:FUK852014 FUK917506:FUK917550 FUK983042:FUK983086 GEG11:GEG68 GEG65538:GEG65582 GEG131074:GEG131118 GEG196610:GEG196654 GEG262146:GEG262190 GEG327682:GEG327726 GEG393218:GEG393262 GEG458754:GEG458798 GEG524290:GEG524334 GEG589826:GEG589870 GEG655362:GEG655406 GEG720898:GEG720942 GEG786434:GEG786478 GEG851970:GEG852014 GEG917506:GEG917550 GEG983042:GEG983086 GOC11:GOC68 GOC65538:GOC65582 GOC131074:GOC131118 GOC196610:GOC196654 GOC262146:GOC262190 GOC327682:GOC327726 GOC393218:GOC393262 GOC458754:GOC458798 GOC524290:GOC524334 GOC589826:GOC589870 GOC655362:GOC655406 GOC720898:GOC720942 GOC786434:GOC786478 GOC851970:GOC852014 GOC917506:GOC917550 GOC983042:GOC983086 GXY11:GXY68 GXY65538:GXY65582 GXY131074:GXY131118 GXY196610:GXY196654 GXY262146:GXY262190 GXY327682:GXY327726 GXY393218:GXY393262 GXY458754:GXY458798 GXY524290:GXY524334 GXY589826:GXY589870 GXY655362:GXY655406 GXY720898:GXY720942 GXY786434:GXY786478 GXY851970:GXY852014 GXY917506:GXY917550 GXY983042:GXY983086 HHU11:HHU68 HHU65538:HHU65582 HHU131074:HHU131118 HHU196610:HHU196654 HHU262146:HHU262190 HHU327682:HHU327726 HHU393218:HHU393262 HHU458754:HHU458798 HHU524290:HHU524334 HHU589826:HHU589870 HHU655362:HHU655406 HHU720898:HHU720942 HHU786434:HHU786478 HHU851970:HHU852014 HHU917506:HHU917550 HHU983042:HHU983086 HRQ11:HRQ68 HRQ65538:HRQ65582 HRQ131074:HRQ131118 HRQ196610:HRQ196654 HRQ262146:HRQ262190 HRQ327682:HRQ327726 HRQ393218:HRQ393262 HRQ458754:HRQ458798 HRQ524290:HRQ524334 HRQ589826:HRQ589870 HRQ655362:HRQ655406 HRQ720898:HRQ720942 HRQ786434:HRQ786478 HRQ851970:HRQ852014 HRQ917506:HRQ917550 HRQ983042:HRQ983086 IBM11:IBM68 IBM65538:IBM65582 IBM131074:IBM131118 IBM196610:IBM196654 IBM262146:IBM262190 IBM327682:IBM327726 IBM393218:IBM393262 IBM458754:IBM458798 IBM524290:IBM524334 IBM589826:IBM589870 IBM655362:IBM655406 IBM720898:IBM720942 IBM786434:IBM786478 IBM851970:IBM852014 IBM917506:IBM917550 IBM983042:IBM983086 ILI11:ILI68 ILI65538:ILI65582 ILI131074:ILI131118 ILI196610:ILI196654 ILI262146:ILI262190 ILI327682:ILI327726 ILI393218:ILI393262 ILI458754:ILI458798 ILI524290:ILI524334 ILI589826:ILI589870 ILI655362:ILI655406 ILI720898:ILI720942 ILI786434:ILI786478 ILI851970:ILI852014 ILI917506:ILI917550 ILI983042:ILI983086 IVE11:IVE68 IVE65538:IVE65582 IVE131074:IVE131118 IVE196610:IVE196654 IVE262146:IVE262190 IVE327682:IVE327726 IVE393218:IVE393262 IVE458754:IVE458798 IVE524290:IVE524334 IVE589826:IVE589870 IVE655362:IVE655406 IVE720898:IVE720942 IVE786434:IVE786478 IVE851970:IVE852014 IVE917506:IVE917550 IVE983042:IVE983086 JFA11:JFA68 JFA65538:JFA65582 JFA131074:JFA131118 JFA196610:JFA196654 JFA262146:JFA262190 JFA327682:JFA327726 JFA393218:JFA393262 JFA458754:JFA458798 JFA524290:JFA524334 JFA589826:JFA589870 JFA655362:JFA655406 JFA720898:JFA720942 JFA786434:JFA786478 JFA851970:JFA852014 JFA917506:JFA917550 JFA983042:JFA983086 JOW11:JOW68 JOW65538:JOW65582 JOW131074:JOW131118 JOW196610:JOW196654 JOW262146:JOW262190 JOW327682:JOW327726 JOW393218:JOW393262 JOW458754:JOW458798 JOW524290:JOW524334 JOW589826:JOW589870 JOW655362:JOW655406 JOW720898:JOW720942 JOW786434:JOW786478 JOW851970:JOW852014 JOW917506:JOW917550 JOW983042:JOW983086 JYS11:JYS68 JYS65538:JYS65582 JYS131074:JYS131118 JYS196610:JYS196654 JYS262146:JYS262190 JYS327682:JYS327726 JYS393218:JYS393262 JYS458754:JYS458798 JYS524290:JYS524334 JYS589826:JYS589870 JYS655362:JYS655406 JYS720898:JYS720942 JYS786434:JYS786478 JYS851970:JYS852014 JYS917506:JYS917550 JYS983042:JYS983086 KIO11:KIO68 KIO65538:KIO65582 KIO131074:KIO131118 KIO196610:KIO196654 KIO262146:KIO262190 KIO327682:KIO327726 KIO393218:KIO393262 KIO458754:KIO458798 KIO524290:KIO524334 KIO589826:KIO589870 KIO655362:KIO655406 KIO720898:KIO720942 KIO786434:KIO786478 KIO851970:KIO852014 KIO917506:KIO917550 KIO983042:KIO983086 KSK11:KSK68 KSK65538:KSK65582 KSK131074:KSK131118 KSK196610:KSK196654 KSK262146:KSK262190 KSK327682:KSK327726 KSK393218:KSK393262 KSK458754:KSK458798 KSK524290:KSK524334 KSK589826:KSK589870 KSK655362:KSK655406 KSK720898:KSK720942 KSK786434:KSK786478 KSK851970:KSK852014 KSK917506:KSK917550 KSK983042:KSK983086 LCG11:LCG68 LCG65538:LCG65582 LCG131074:LCG131118 LCG196610:LCG196654 LCG262146:LCG262190 LCG327682:LCG327726 LCG393218:LCG393262 LCG458754:LCG458798 LCG524290:LCG524334 LCG589826:LCG589870 LCG655362:LCG655406 LCG720898:LCG720942 LCG786434:LCG786478 LCG851970:LCG852014 LCG917506:LCG917550 LCG983042:LCG983086 LMC11:LMC68 LMC65538:LMC65582 LMC131074:LMC131118 LMC196610:LMC196654 LMC262146:LMC262190 LMC327682:LMC327726 LMC393218:LMC393262 LMC458754:LMC458798 LMC524290:LMC524334 LMC589826:LMC589870 LMC655362:LMC655406 LMC720898:LMC720942 LMC786434:LMC786478 LMC851970:LMC852014 LMC917506:LMC917550 LMC983042:LMC983086 LVY11:LVY68 LVY65538:LVY65582 LVY131074:LVY131118 LVY196610:LVY196654 LVY262146:LVY262190 LVY327682:LVY327726 LVY393218:LVY393262 LVY458754:LVY458798 LVY524290:LVY524334 LVY589826:LVY589870 LVY655362:LVY655406 LVY720898:LVY720942 LVY786434:LVY786478 LVY851970:LVY852014 LVY917506:LVY917550 LVY983042:LVY983086 MFU11:MFU68 MFU65538:MFU65582 MFU131074:MFU131118 MFU196610:MFU196654 MFU262146:MFU262190 MFU327682:MFU327726 MFU393218:MFU393262 MFU458754:MFU458798 MFU524290:MFU524334 MFU589826:MFU589870 MFU655362:MFU655406 MFU720898:MFU720942 MFU786434:MFU786478 MFU851970:MFU852014 MFU917506:MFU917550 MFU983042:MFU983086 MPQ11:MPQ68 MPQ65538:MPQ65582 MPQ131074:MPQ131118 MPQ196610:MPQ196654 MPQ262146:MPQ262190 MPQ327682:MPQ327726 MPQ393218:MPQ393262 MPQ458754:MPQ458798 MPQ524290:MPQ524334 MPQ589826:MPQ589870 MPQ655362:MPQ655406 MPQ720898:MPQ720942 MPQ786434:MPQ786478 MPQ851970:MPQ852014 MPQ917506:MPQ917550 MPQ983042:MPQ983086 MZM11:MZM68 MZM65538:MZM65582 MZM131074:MZM131118 MZM196610:MZM196654 MZM262146:MZM262190 MZM327682:MZM327726 MZM393218:MZM393262 MZM458754:MZM458798 MZM524290:MZM524334 MZM589826:MZM589870 MZM655362:MZM655406 MZM720898:MZM720942 MZM786434:MZM786478 MZM851970:MZM852014 MZM917506:MZM917550 MZM983042:MZM983086 NJI11:NJI68 NJI65538:NJI65582 NJI131074:NJI131118 NJI196610:NJI196654 NJI262146:NJI262190 NJI327682:NJI327726 NJI393218:NJI393262 NJI458754:NJI458798 NJI524290:NJI524334 NJI589826:NJI589870 NJI655362:NJI655406 NJI720898:NJI720942 NJI786434:NJI786478 NJI851970:NJI852014 NJI917506:NJI917550 NJI983042:NJI983086 NTE11:NTE68 NTE65538:NTE65582 NTE131074:NTE131118 NTE196610:NTE196654 NTE262146:NTE262190 NTE327682:NTE327726 NTE393218:NTE393262 NTE458754:NTE458798 NTE524290:NTE524334 NTE589826:NTE589870 NTE655362:NTE655406 NTE720898:NTE720942 NTE786434:NTE786478 NTE851970:NTE852014 NTE917506:NTE917550 NTE983042:NTE983086 ODA11:ODA68 ODA65538:ODA65582 ODA131074:ODA131118 ODA196610:ODA196654 ODA262146:ODA262190 ODA327682:ODA327726 ODA393218:ODA393262 ODA458754:ODA458798 ODA524290:ODA524334 ODA589826:ODA589870 ODA655362:ODA655406 ODA720898:ODA720942 ODA786434:ODA786478 ODA851970:ODA852014 ODA917506:ODA917550 ODA983042:ODA983086 OMW11:OMW68 OMW65538:OMW65582 OMW131074:OMW131118 OMW196610:OMW196654 OMW262146:OMW262190 OMW327682:OMW327726 OMW393218:OMW393262 OMW458754:OMW458798 OMW524290:OMW524334 OMW589826:OMW589870 OMW655362:OMW655406 OMW720898:OMW720942 OMW786434:OMW786478 OMW851970:OMW852014 OMW917506:OMW917550 OMW983042:OMW983086 OWS11:OWS68 OWS65538:OWS65582 OWS131074:OWS131118 OWS196610:OWS196654 OWS262146:OWS262190 OWS327682:OWS327726 OWS393218:OWS393262 OWS458754:OWS458798 OWS524290:OWS524334 OWS589826:OWS589870 OWS655362:OWS655406 OWS720898:OWS720942 OWS786434:OWS786478 OWS851970:OWS852014 OWS917506:OWS917550 OWS983042:OWS983086 PGO11:PGO68 PGO65538:PGO65582 PGO131074:PGO131118 PGO196610:PGO196654 PGO262146:PGO262190 PGO327682:PGO327726 PGO393218:PGO393262 PGO458754:PGO458798 PGO524290:PGO524334 PGO589826:PGO589870 PGO655362:PGO655406 PGO720898:PGO720942 PGO786434:PGO786478 PGO851970:PGO852014 PGO917506:PGO917550 PGO983042:PGO983086 PQK11:PQK68 PQK65538:PQK65582 PQK131074:PQK131118 PQK196610:PQK196654 PQK262146:PQK262190 PQK327682:PQK327726 PQK393218:PQK393262 PQK458754:PQK458798 PQK524290:PQK524334 PQK589826:PQK589870 PQK655362:PQK655406 PQK720898:PQK720942 PQK786434:PQK786478 PQK851970:PQK852014 PQK917506:PQK917550 PQK983042:PQK983086 QAG11:QAG68 QAG65538:QAG65582 QAG131074:QAG131118 QAG196610:QAG196654 QAG262146:QAG262190 QAG327682:QAG327726 QAG393218:QAG393262 QAG458754:QAG458798 QAG524290:QAG524334 QAG589826:QAG589870 QAG655362:QAG655406 QAG720898:QAG720942 QAG786434:QAG786478 QAG851970:QAG852014 QAG917506:QAG917550 QAG983042:QAG983086 QKC11:QKC68 QKC65538:QKC65582 QKC131074:QKC131118 QKC196610:QKC196654 QKC262146:QKC262190 QKC327682:QKC327726 QKC393218:QKC393262 QKC458754:QKC458798 QKC524290:QKC524334 QKC589826:QKC589870 QKC655362:QKC655406 QKC720898:QKC720942 QKC786434:QKC786478 QKC851970:QKC852014 QKC917506:QKC917550 QKC983042:QKC983086 QTY11:QTY68 QTY65538:QTY65582 QTY131074:QTY131118 QTY196610:QTY196654 QTY262146:QTY262190 QTY327682:QTY327726 QTY393218:QTY393262 QTY458754:QTY458798 QTY524290:QTY524334 QTY589826:QTY589870 QTY655362:QTY655406 QTY720898:QTY720942 QTY786434:QTY786478 QTY851970:QTY852014 QTY917506:QTY917550 QTY983042:QTY983086 RDU11:RDU68 RDU65538:RDU65582 RDU131074:RDU131118 RDU196610:RDU196654 RDU262146:RDU262190 RDU327682:RDU327726 RDU393218:RDU393262 RDU458754:RDU458798 RDU524290:RDU524334 RDU589826:RDU589870 RDU655362:RDU655406 RDU720898:RDU720942 RDU786434:RDU786478 RDU851970:RDU852014 RDU917506:RDU917550 RDU983042:RDU983086 RNQ11:RNQ68 RNQ65538:RNQ65582 RNQ131074:RNQ131118 RNQ196610:RNQ196654 RNQ262146:RNQ262190 RNQ327682:RNQ327726 RNQ393218:RNQ393262 RNQ458754:RNQ458798 RNQ524290:RNQ524334 RNQ589826:RNQ589870 RNQ655362:RNQ655406 RNQ720898:RNQ720942 RNQ786434:RNQ786478 RNQ851970:RNQ852014 RNQ917506:RNQ917550 RNQ983042:RNQ983086 RXM11:RXM68 RXM65538:RXM65582 RXM131074:RXM131118 RXM196610:RXM196654 RXM262146:RXM262190 RXM327682:RXM327726 RXM393218:RXM393262 RXM458754:RXM458798 RXM524290:RXM524334 RXM589826:RXM589870 RXM655362:RXM655406 RXM720898:RXM720942 RXM786434:RXM786478 RXM851970:RXM852014 RXM917506:RXM917550 RXM983042:RXM983086 SHI11:SHI68 SHI65538:SHI65582 SHI131074:SHI131118 SHI196610:SHI196654 SHI262146:SHI262190 SHI327682:SHI327726 SHI393218:SHI393262 SHI458754:SHI458798 SHI524290:SHI524334 SHI589826:SHI589870 SHI655362:SHI655406 SHI720898:SHI720942 SHI786434:SHI786478 SHI851970:SHI852014 SHI917506:SHI917550 SHI983042:SHI983086 SRE11:SRE68 SRE65538:SRE65582 SRE131074:SRE131118 SRE196610:SRE196654 SRE262146:SRE262190 SRE327682:SRE327726 SRE393218:SRE393262 SRE458754:SRE458798 SRE524290:SRE524334 SRE589826:SRE589870 SRE655362:SRE655406 SRE720898:SRE720942 SRE786434:SRE786478 SRE851970:SRE852014 SRE917506:SRE917550 SRE983042:SRE983086 TBA11:TBA68 TBA65538:TBA65582 TBA131074:TBA131118 TBA196610:TBA196654 TBA262146:TBA262190 TBA327682:TBA327726 TBA393218:TBA393262 TBA458754:TBA458798 TBA524290:TBA524334 TBA589826:TBA589870 TBA655362:TBA655406 TBA720898:TBA720942 TBA786434:TBA786478 TBA851970:TBA852014 TBA917506:TBA917550 TBA983042:TBA983086 TKW11:TKW68 TKW65538:TKW65582 TKW131074:TKW131118 TKW196610:TKW196654 TKW262146:TKW262190 TKW327682:TKW327726 TKW393218:TKW393262 TKW458754:TKW458798 TKW524290:TKW524334 TKW589826:TKW589870 TKW655362:TKW655406 TKW720898:TKW720942 TKW786434:TKW786478 TKW851970:TKW852014 TKW917506:TKW917550 TKW983042:TKW983086 TUS11:TUS68 TUS65538:TUS65582 TUS131074:TUS131118 TUS196610:TUS196654 TUS262146:TUS262190 TUS327682:TUS327726 TUS393218:TUS393262 TUS458754:TUS458798 TUS524290:TUS524334 TUS589826:TUS589870 TUS655362:TUS655406 TUS720898:TUS720942 TUS786434:TUS786478 TUS851970:TUS852014 TUS917506:TUS917550 TUS983042:TUS983086 UEO11:UEO68 UEO65538:UEO65582 UEO131074:UEO131118 UEO196610:UEO196654 UEO262146:UEO262190 UEO327682:UEO327726 UEO393218:UEO393262 UEO458754:UEO458798 UEO524290:UEO524334 UEO589826:UEO589870 UEO655362:UEO655406 UEO720898:UEO720942 UEO786434:UEO786478 UEO851970:UEO852014 UEO917506:UEO917550 UEO983042:UEO983086 UOK11:UOK68 UOK65538:UOK65582 UOK131074:UOK131118 UOK196610:UOK196654 UOK262146:UOK262190 UOK327682:UOK327726 UOK393218:UOK393262 UOK458754:UOK458798 UOK524290:UOK524334 UOK589826:UOK589870 UOK655362:UOK655406 UOK720898:UOK720942 UOK786434:UOK786478 UOK851970:UOK852014 UOK917506:UOK917550 UOK983042:UOK983086 UYG11:UYG68 UYG65538:UYG65582 UYG131074:UYG131118 UYG196610:UYG196654 UYG262146:UYG262190 UYG327682:UYG327726 UYG393218:UYG393262 UYG458754:UYG458798 UYG524290:UYG524334 UYG589826:UYG589870 UYG655362:UYG655406 UYG720898:UYG720942 UYG786434:UYG786478 UYG851970:UYG852014 UYG917506:UYG917550 UYG983042:UYG983086 VIC11:VIC68 VIC65538:VIC65582 VIC131074:VIC131118 VIC196610:VIC196654 VIC262146:VIC262190 VIC327682:VIC327726 VIC393218:VIC393262 VIC458754:VIC458798 VIC524290:VIC524334 VIC589826:VIC589870 VIC655362:VIC655406 VIC720898:VIC720942 VIC786434:VIC786478 VIC851970:VIC852014 VIC917506:VIC917550 VIC983042:VIC983086 VRY11:VRY68 VRY65538:VRY65582 VRY131074:VRY131118 VRY196610:VRY196654 VRY262146:VRY262190 VRY327682:VRY327726 VRY393218:VRY393262 VRY458754:VRY458798 VRY524290:VRY524334 VRY589826:VRY589870 VRY655362:VRY655406 VRY720898:VRY720942 VRY786434:VRY786478 VRY851970:VRY852014 VRY917506:VRY917550 VRY983042:VRY983086 WBU11:WBU68 WBU65538:WBU65582 WBU131074:WBU131118 WBU196610:WBU196654 WBU262146:WBU262190 WBU327682:WBU327726 WBU393218:WBU393262 WBU458754:WBU458798 WBU524290:WBU524334 WBU589826:WBU589870 WBU655362:WBU655406 WBU720898:WBU720942 WBU786434:WBU786478 WBU851970:WBU852014 WBU917506:WBU917550 WBU983042:WBU983086 WLQ11:WLQ68 WLQ65538:WLQ65582 WLQ131074:WLQ131118 WLQ196610:WLQ196654 WLQ262146:WLQ262190 WLQ327682:WLQ327726 WLQ393218:WLQ393262 WLQ458754:WLQ458798 WLQ524290:WLQ524334 WLQ589826:WLQ589870 WLQ655362:WLQ655406 WLQ720898:WLQ720942 WLQ786434:WLQ786478 WLQ851970:WLQ852014 WLQ917506:WLQ917550 WLQ983042:WLQ983086 WVM11:WVM68 WVM65538:WVM65582 WVM131074:WVM131118 WVM196610:WVM196654 WVM262146:WVM262190 WVM327682:WVM327726 WVM393218:WVM393262 WVM458754:WVM458798 WVM524290:WVM524334 WVM589826:WVM589870 WVM655362:WVM655406 WVM720898:WVM720942 WVM786434:WVM786478 WVM851970:WVM852014 WVM917506:WVM917550 WVM983042:WVM983086">
      <formula1>"正,反"</formula1>
    </dataValidation>
    <dataValidation type="list" allowBlank="1" showInputMessage="1" showErrorMessage="1" sqref="F11:F75 F65538:F65582 F131074:F131118 F196610:F196654 F262146:F262190 F327682:F327726 F393218:F393262 F458754:F458798 F524290:F524334 F589826:F589870 F655362:F655406 F720898:F720942 F786434:F786478 F851970:F852014 F917506:F917550 F983042:F983086 JB11:JB68 JB65538:JB65582 JB131074:JB131118 JB196610:JB196654 JB262146:JB262190 JB327682:JB327726 JB393218:JB393262 JB458754:JB458798 JB524290:JB524334 JB589826:JB589870 JB655362:JB655406 JB720898:JB720942 JB786434:JB786478 JB851970:JB852014 JB917506:JB917550 JB983042:JB983086 SX11:SX68 SX65538:SX65582 SX131074:SX131118 SX196610:SX196654 SX262146:SX262190 SX327682:SX327726 SX393218:SX393262 SX458754:SX458798 SX524290:SX524334 SX589826:SX589870 SX655362:SX655406 SX720898:SX720942 SX786434:SX786478 SX851970:SX852014 SX917506:SX917550 SX983042:SX983086 ACT11:ACT68 ACT65538:ACT65582 ACT131074:ACT131118 ACT196610:ACT196654 ACT262146:ACT262190 ACT327682:ACT327726 ACT393218:ACT393262 ACT458754:ACT458798 ACT524290:ACT524334 ACT589826:ACT589870 ACT655362:ACT655406 ACT720898:ACT720942 ACT786434:ACT786478 ACT851970:ACT852014 ACT917506:ACT917550 ACT983042:ACT983086 AMP11:AMP68 AMP65538:AMP65582 AMP131074:AMP131118 AMP196610:AMP196654 AMP262146:AMP262190 AMP327682:AMP327726 AMP393218:AMP393262 AMP458754:AMP458798 AMP524290:AMP524334 AMP589826:AMP589870 AMP655362:AMP655406 AMP720898:AMP720942 AMP786434:AMP786478 AMP851970:AMP852014 AMP917506:AMP917550 AMP983042:AMP983086 AWL11:AWL68 AWL65538:AWL65582 AWL131074:AWL131118 AWL196610:AWL196654 AWL262146:AWL262190 AWL327682:AWL327726 AWL393218:AWL393262 AWL458754:AWL458798 AWL524290:AWL524334 AWL589826:AWL589870 AWL655362:AWL655406 AWL720898:AWL720942 AWL786434:AWL786478 AWL851970:AWL852014 AWL917506:AWL917550 AWL983042:AWL983086 BGH11:BGH68 BGH65538:BGH65582 BGH131074:BGH131118 BGH196610:BGH196654 BGH262146:BGH262190 BGH327682:BGH327726 BGH393218:BGH393262 BGH458754:BGH458798 BGH524290:BGH524334 BGH589826:BGH589870 BGH655362:BGH655406 BGH720898:BGH720942 BGH786434:BGH786478 BGH851970:BGH852014 BGH917506:BGH917550 BGH983042:BGH983086 BQD11:BQD68 BQD65538:BQD65582 BQD131074:BQD131118 BQD196610:BQD196654 BQD262146:BQD262190 BQD327682:BQD327726 BQD393218:BQD393262 BQD458754:BQD458798 BQD524290:BQD524334 BQD589826:BQD589870 BQD655362:BQD655406 BQD720898:BQD720942 BQD786434:BQD786478 BQD851970:BQD852014 BQD917506:BQD917550 BQD983042:BQD983086 BZZ11:BZZ68 BZZ65538:BZZ65582 BZZ131074:BZZ131118 BZZ196610:BZZ196654 BZZ262146:BZZ262190 BZZ327682:BZZ327726 BZZ393218:BZZ393262 BZZ458754:BZZ458798 BZZ524290:BZZ524334 BZZ589826:BZZ589870 BZZ655362:BZZ655406 BZZ720898:BZZ720942 BZZ786434:BZZ786478 BZZ851970:BZZ852014 BZZ917506:BZZ917550 BZZ983042:BZZ983086 CJV11:CJV68 CJV65538:CJV65582 CJV131074:CJV131118 CJV196610:CJV196654 CJV262146:CJV262190 CJV327682:CJV327726 CJV393218:CJV393262 CJV458754:CJV458798 CJV524290:CJV524334 CJV589826:CJV589870 CJV655362:CJV655406 CJV720898:CJV720942 CJV786434:CJV786478 CJV851970:CJV852014 CJV917506:CJV917550 CJV983042:CJV983086 CTR11:CTR68 CTR65538:CTR65582 CTR131074:CTR131118 CTR196610:CTR196654 CTR262146:CTR262190 CTR327682:CTR327726 CTR393218:CTR393262 CTR458754:CTR458798 CTR524290:CTR524334 CTR589826:CTR589870 CTR655362:CTR655406 CTR720898:CTR720942 CTR786434:CTR786478 CTR851970:CTR852014 CTR917506:CTR917550 CTR983042:CTR983086 DDN11:DDN68 DDN65538:DDN65582 DDN131074:DDN131118 DDN196610:DDN196654 DDN262146:DDN262190 DDN327682:DDN327726 DDN393218:DDN393262 DDN458754:DDN458798 DDN524290:DDN524334 DDN589826:DDN589870 DDN655362:DDN655406 DDN720898:DDN720942 DDN786434:DDN786478 DDN851970:DDN852014 DDN917506:DDN917550 DDN983042:DDN983086 DNJ11:DNJ68 DNJ65538:DNJ65582 DNJ131074:DNJ131118 DNJ196610:DNJ196654 DNJ262146:DNJ262190 DNJ327682:DNJ327726 DNJ393218:DNJ393262 DNJ458754:DNJ458798 DNJ524290:DNJ524334 DNJ589826:DNJ589870 DNJ655362:DNJ655406 DNJ720898:DNJ720942 DNJ786434:DNJ786478 DNJ851970:DNJ852014 DNJ917506:DNJ917550 DNJ983042:DNJ983086 DXF11:DXF68 DXF65538:DXF65582 DXF131074:DXF131118 DXF196610:DXF196654 DXF262146:DXF262190 DXF327682:DXF327726 DXF393218:DXF393262 DXF458754:DXF458798 DXF524290:DXF524334 DXF589826:DXF589870 DXF655362:DXF655406 DXF720898:DXF720942 DXF786434:DXF786478 DXF851970:DXF852014 DXF917506:DXF917550 DXF983042:DXF983086 EHB11:EHB68 EHB65538:EHB65582 EHB131074:EHB131118 EHB196610:EHB196654 EHB262146:EHB262190 EHB327682:EHB327726 EHB393218:EHB393262 EHB458754:EHB458798 EHB524290:EHB524334 EHB589826:EHB589870 EHB655362:EHB655406 EHB720898:EHB720942 EHB786434:EHB786478 EHB851970:EHB852014 EHB917506:EHB917550 EHB983042:EHB983086 EQX11:EQX68 EQX65538:EQX65582 EQX131074:EQX131118 EQX196610:EQX196654 EQX262146:EQX262190 EQX327682:EQX327726 EQX393218:EQX393262 EQX458754:EQX458798 EQX524290:EQX524334 EQX589826:EQX589870 EQX655362:EQX655406 EQX720898:EQX720942 EQX786434:EQX786478 EQX851970:EQX852014 EQX917506:EQX917550 EQX983042:EQX983086 FAT11:FAT68 FAT65538:FAT65582 FAT131074:FAT131118 FAT196610:FAT196654 FAT262146:FAT262190 FAT327682:FAT327726 FAT393218:FAT393262 FAT458754:FAT458798 FAT524290:FAT524334 FAT589826:FAT589870 FAT655362:FAT655406 FAT720898:FAT720942 FAT786434:FAT786478 FAT851970:FAT852014 FAT917506:FAT917550 FAT983042:FAT983086 FKP11:FKP68 FKP65538:FKP65582 FKP131074:FKP131118 FKP196610:FKP196654 FKP262146:FKP262190 FKP327682:FKP327726 FKP393218:FKP393262 FKP458754:FKP458798 FKP524290:FKP524334 FKP589826:FKP589870 FKP655362:FKP655406 FKP720898:FKP720942 FKP786434:FKP786478 FKP851970:FKP852014 FKP917506:FKP917550 FKP983042:FKP983086 FUL11:FUL68 FUL65538:FUL65582 FUL131074:FUL131118 FUL196610:FUL196654 FUL262146:FUL262190 FUL327682:FUL327726 FUL393218:FUL393262 FUL458754:FUL458798 FUL524290:FUL524334 FUL589826:FUL589870 FUL655362:FUL655406 FUL720898:FUL720942 FUL786434:FUL786478 FUL851970:FUL852014 FUL917506:FUL917550 FUL983042:FUL983086 GEH11:GEH68 GEH65538:GEH65582 GEH131074:GEH131118 GEH196610:GEH196654 GEH262146:GEH262190 GEH327682:GEH327726 GEH393218:GEH393262 GEH458754:GEH458798 GEH524290:GEH524334 GEH589826:GEH589870 GEH655362:GEH655406 GEH720898:GEH720942 GEH786434:GEH786478 GEH851970:GEH852014 GEH917506:GEH917550 GEH983042:GEH983086 GOD11:GOD68 GOD65538:GOD65582 GOD131074:GOD131118 GOD196610:GOD196654 GOD262146:GOD262190 GOD327682:GOD327726 GOD393218:GOD393262 GOD458754:GOD458798 GOD524290:GOD524334 GOD589826:GOD589870 GOD655362:GOD655406 GOD720898:GOD720942 GOD786434:GOD786478 GOD851970:GOD852014 GOD917506:GOD917550 GOD983042:GOD983086 GXZ11:GXZ68 GXZ65538:GXZ65582 GXZ131074:GXZ131118 GXZ196610:GXZ196654 GXZ262146:GXZ262190 GXZ327682:GXZ327726 GXZ393218:GXZ393262 GXZ458754:GXZ458798 GXZ524290:GXZ524334 GXZ589826:GXZ589870 GXZ655362:GXZ655406 GXZ720898:GXZ720942 GXZ786434:GXZ786478 GXZ851970:GXZ852014 GXZ917506:GXZ917550 GXZ983042:GXZ983086 HHV11:HHV68 HHV65538:HHV65582 HHV131074:HHV131118 HHV196610:HHV196654 HHV262146:HHV262190 HHV327682:HHV327726 HHV393218:HHV393262 HHV458754:HHV458798 HHV524290:HHV524334 HHV589826:HHV589870 HHV655362:HHV655406 HHV720898:HHV720942 HHV786434:HHV786478 HHV851970:HHV852014 HHV917506:HHV917550 HHV983042:HHV983086 HRR11:HRR68 HRR65538:HRR65582 HRR131074:HRR131118 HRR196610:HRR196654 HRR262146:HRR262190 HRR327682:HRR327726 HRR393218:HRR393262 HRR458754:HRR458798 HRR524290:HRR524334 HRR589826:HRR589870 HRR655362:HRR655406 HRR720898:HRR720942 HRR786434:HRR786478 HRR851970:HRR852014 HRR917506:HRR917550 HRR983042:HRR983086 IBN11:IBN68 IBN65538:IBN65582 IBN131074:IBN131118 IBN196610:IBN196654 IBN262146:IBN262190 IBN327682:IBN327726 IBN393218:IBN393262 IBN458754:IBN458798 IBN524290:IBN524334 IBN589826:IBN589870 IBN655362:IBN655406 IBN720898:IBN720942 IBN786434:IBN786478 IBN851970:IBN852014 IBN917506:IBN917550 IBN983042:IBN983086 ILJ11:ILJ68 ILJ65538:ILJ65582 ILJ131074:ILJ131118 ILJ196610:ILJ196654 ILJ262146:ILJ262190 ILJ327682:ILJ327726 ILJ393218:ILJ393262 ILJ458754:ILJ458798 ILJ524290:ILJ524334 ILJ589826:ILJ589870 ILJ655362:ILJ655406 ILJ720898:ILJ720942 ILJ786434:ILJ786478 ILJ851970:ILJ852014 ILJ917506:ILJ917550 ILJ983042:ILJ983086 IVF11:IVF68 IVF65538:IVF65582 IVF131074:IVF131118 IVF196610:IVF196654 IVF262146:IVF262190 IVF327682:IVF327726 IVF393218:IVF393262 IVF458754:IVF458798 IVF524290:IVF524334 IVF589826:IVF589870 IVF655362:IVF655406 IVF720898:IVF720942 IVF786434:IVF786478 IVF851970:IVF852014 IVF917506:IVF917550 IVF983042:IVF983086 JFB11:JFB68 JFB65538:JFB65582 JFB131074:JFB131118 JFB196610:JFB196654 JFB262146:JFB262190 JFB327682:JFB327726 JFB393218:JFB393262 JFB458754:JFB458798 JFB524290:JFB524334 JFB589826:JFB589870 JFB655362:JFB655406 JFB720898:JFB720942 JFB786434:JFB786478 JFB851970:JFB852014 JFB917506:JFB917550 JFB983042:JFB983086 JOX11:JOX68 JOX65538:JOX65582 JOX131074:JOX131118 JOX196610:JOX196654 JOX262146:JOX262190 JOX327682:JOX327726 JOX393218:JOX393262 JOX458754:JOX458798 JOX524290:JOX524334 JOX589826:JOX589870 JOX655362:JOX655406 JOX720898:JOX720942 JOX786434:JOX786478 JOX851970:JOX852014 JOX917506:JOX917550 JOX983042:JOX983086 JYT11:JYT68 JYT65538:JYT65582 JYT131074:JYT131118 JYT196610:JYT196654 JYT262146:JYT262190 JYT327682:JYT327726 JYT393218:JYT393262 JYT458754:JYT458798 JYT524290:JYT524334 JYT589826:JYT589870 JYT655362:JYT655406 JYT720898:JYT720942 JYT786434:JYT786478 JYT851970:JYT852014 JYT917506:JYT917550 JYT983042:JYT983086 KIP11:KIP68 KIP65538:KIP65582 KIP131074:KIP131118 KIP196610:KIP196654 KIP262146:KIP262190 KIP327682:KIP327726 KIP393218:KIP393262 KIP458754:KIP458798 KIP524290:KIP524334 KIP589826:KIP589870 KIP655362:KIP655406 KIP720898:KIP720942 KIP786434:KIP786478 KIP851970:KIP852014 KIP917506:KIP917550 KIP983042:KIP983086 KSL11:KSL68 KSL65538:KSL65582 KSL131074:KSL131118 KSL196610:KSL196654 KSL262146:KSL262190 KSL327682:KSL327726 KSL393218:KSL393262 KSL458754:KSL458798 KSL524290:KSL524334 KSL589826:KSL589870 KSL655362:KSL655406 KSL720898:KSL720942 KSL786434:KSL786478 KSL851970:KSL852014 KSL917506:KSL917550 KSL983042:KSL983086 LCH11:LCH68 LCH65538:LCH65582 LCH131074:LCH131118 LCH196610:LCH196654 LCH262146:LCH262190 LCH327682:LCH327726 LCH393218:LCH393262 LCH458754:LCH458798 LCH524290:LCH524334 LCH589826:LCH589870 LCH655362:LCH655406 LCH720898:LCH720942 LCH786434:LCH786478 LCH851970:LCH852014 LCH917506:LCH917550 LCH983042:LCH983086 LMD11:LMD68 LMD65538:LMD65582 LMD131074:LMD131118 LMD196610:LMD196654 LMD262146:LMD262190 LMD327682:LMD327726 LMD393218:LMD393262 LMD458754:LMD458798 LMD524290:LMD524334 LMD589826:LMD589870 LMD655362:LMD655406 LMD720898:LMD720942 LMD786434:LMD786478 LMD851970:LMD852014 LMD917506:LMD917550 LMD983042:LMD983086 LVZ11:LVZ68 LVZ65538:LVZ65582 LVZ131074:LVZ131118 LVZ196610:LVZ196654 LVZ262146:LVZ262190 LVZ327682:LVZ327726 LVZ393218:LVZ393262 LVZ458754:LVZ458798 LVZ524290:LVZ524334 LVZ589826:LVZ589870 LVZ655362:LVZ655406 LVZ720898:LVZ720942 LVZ786434:LVZ786478 LVZ851970:LVZ852014 LVZ917506:LVZ917550 LVZ983042:LVZ983086 MFV11:MFV68 MFV65538:MFV65582 MFV131074:MFV131118 MFV196610:MFV196654 MFV262146:MFV262190 MFV327682:MFV327726 MFV393218:MFV393262 MFV458754:MFV458798 MFV524290:MFV524334 MFV589826:MFV589870 MFV655362:MFV655406 MFV720898:MFV720942 MFV786434:MFV786478 MFV851970:MFV852014 MFV917506:MFV917550 MFV983042:MFV983086 MPR11:MPR68 MPR65538:MPR65582 MPR131074:MPR131118 MPR196610:MPR196654 MPR262146:MPR262190 MPR327682:MPR327726 MPR393218:MPR393262 MPR458754:MPR458798 MPR524290:MPR524334 MPR589826:MPR589870 MPR655362:MPR655406 MPR720898:MPR720942 MPR786434:MPR786478 MPR851970:MPR852014 MPR917506:MPR917550 MPR983042:MPR983086 MZN11:MZN68 MZN65538:MZN65582 MZN131074:MZN131118 MZN196610:MZN196654 MZN262146:MZN262190 MZN327682:MZN327726 MZN393218:MZN393262 MZN458754:MZN458798 MZN524290:MZN524334 MZN589826:MZN589870 MZN655362:MZN655406 MZN720898:MZN720942 MZN786434:MZN786478 MZN851970:MZN852014 MZN917506:MZN917550 MZN983042:MZN983086 NJJ11:NJJ68 NJJ65538:NJJ65582 NJJ131074:NJJ131118 NJJ196610:NJJ196654 NJJ262146:NJJ262190 NJJ327682:NJJ327726 NJJ393218:NJJ393262 NJJ458754:NJJ458798 NJJ524290:NJJ524334 NJJ589826:NJJ589870 NJJ655362:NJJ655406 NJJ720898:NJJ720942 NJJ786434:NJJ786478 NJJ851970:NJJ852014 NJJ917506:NJJ917550 NJJ983042:NJJ983086 NTF11:NTF68 NTF65538:NTF65582 NTF131074:NTF131118 NTF196610:NTF196654 NTF262146:NTF262190 NTF327682:NTF327726 NTF393218:NTF393262 NTF458754:NTF458798 NTF524290:NTF524334 NTF589826:NTF589870 NTF655362:NTF655406 NTF720898:NTF720942 NTF786434:NTF786478 NTF851970:NTF852014 NTF917506:NTF917550 NTF983042:NTF983086 ODB11:ODB68 ODB65538:ODB65582 ODB131074:ODB131118 ODB196610:ODB196654 ODB262146:ODB262190 ODB327682:ODB327726 ODB393218:ODB393262 ODB458754:ODB458798 ODB524290:ODB524334 ODB589826:ODB589870 ODB655362:ODB655406 ODB720898:ODB720942 ODB786434:ODB786478 ODB851970:ODB852014 ODB917506:ODB917550 ODB983042:ODB983086 OMX11:OMX68 OMX65538:OMX65582 OMX131074:OMX131118 OMX196610:OMX196654 OMX262146:OMX262190 OMX327682:OMX327726 OMX393218:OMX393262 OMX458754:OMX458798 OMX524290:OMX524334 OMX589826:OMX589870 OMX655362:OMX655406 OMX720898:OMX720942 OMX786434:OMX786478 OMX851970:OMX852014 OMX917506:OMX917550 OMX983042:OMX983086 OWT11:OWT68 OWT65538:OWT65582 OWT131074:OWT131118 OWT196610:OWT196654 OWT262146:OWT262190 OWT327682:OWT327726 OWT393218:OWT393262 OWT458754:OWT458798 OWT524290:OWT524334 OWT589826:OWT589870 OWT655362:OWT655406 OWT720898:OWT720942 OWT786434:OWT786478 OWT851970:OWT852014 OWT917506:OWT917550 OWT983042:OWT983086 PGP11:PGP68 PGP65538:PGP65582 PGP131074:PGP131118 PGP196610:PGP196654 PGP262146:PGP262190 PGP327682:PGP327726 PGP393218:PGP393262 PGP458754:PGP458798 PGP524290:PGP524334 PGP589826:PGP589870 PGP655362:PGP655406 PGP720898:PGP720942 PGP786434:PGP786478 PGP851970:PGP852014 PGP917506:PGP917550 PGP983042:PGP983086 PQL11:PQL68 PQL65538:PQL65582 PQL131074:PQL131118 PQL196610:PQL196654 PQL262146:PQL262190 PQL327682:PQL327726 PQL393218:PQL393262 PQL458754:PQL458798 PQL524290:PQL524334 PQL589826:PQL589870 PQL655362:PQL655406 PQL720898:PQL720942 PQL786434:PQL786478 PQL851970:PQL852014 PQL917506:PQL917550 PQL983042:PQL983086 QAH11:QAH68 QAH65538:QAH65582 QAH131074:QAH131118 QAH196610:QAH196654 QAH262146:QAH262190 QAH327682:QAH327726 QAH393218:QAH393262 QAH458754:QAH458798 QAH524290:QAH524334 QAH589826:QAH589870 QAH655362:QAH655406 QAH720898:QAH720942 QAH786434:QAH786478 QAH851970:QAH852014 QAH917506:QAH917550 QAH983042:QAH983086 QKD11:QKD68 QKD65538:QKD65582 QKD131074:QKD131118 QKD196610:QKD196654 QKD262146:QKD262190 QKD327682:QKD327726 QKD393218:QKD393262 QKD458754:QKD458798 QKD524290:QKD524334 QKD589826:QKD589870 QKD655362:QKD655406 QKD720898:QKD720942 QKD786434:QKD786478 QKD851970:QKD852014 QKD917506:QKD917550 QKD983042:QKD983086 QTZ11:QTZ68 QTZ65538:QTZ65582 QTZ131074:QTZ131118 QTZ196610:QTZ196654 QTZ262146:QTZ262190 QTZ327682:QTZ327726 QTZ393218:QTZ393262 QTZ458754:QTZ458798 QTZ524290:QTZ524334 QTZ589826:QTZ589870 QTZ655362:QTZ655406 QTZ720898:QTZ720942 QTZ786434:QTZ786478 QTZ851970:QTZ852014 QTZ917506:QTZ917550 QTZ983042:QTZ983086 RDV11:RDV68 RDV65538:RDV65582 RDV131074:RDV131118 RDV196610:RDV196654 RDV262146:RDV262190 RDV327682:RDV327726 RDV393218:RDV393262 RDV458754:RDV458798 RDV524290:RDV524334 RDV589826:RDV589870 RDV655362:RDV655406 RDV720898:RDV720942 RDV786434:RDV786478 RDV851970:RDV852014 RDV917506:RDV917550 RDV983042:RDV983086 RNR11:RNR68 RNR65538:RNR65582 RNR131074:RNR131118 RNR196610:RNR196654 RNR262146:RNR262190 RNR327682:RNR327726 RNR393218:RNR393262 RNR458754:RNR458798 RNR524290:RNR524334 RNR589826:RNR589870 RNR655362:RNR655406 RNR720898:RNR720942 RNR786434:RNR786478 RNR851970:RNR852014 RNR917506:RNR917550 RNR983042:RNR983086 RXN11:RXN68 RXN65538:RXN65582 RXN131074:RXN131118 RXN196610:RXN196654 RXN262146:RXN262190 RXN327682:RXN327726 RXN393218:RXN393262 RXN458754:RXN458798 RXN524290:RXN524334 RXN589826:RXN589870 RXN655362:RXN655406 RXN720898:RXN720942 RXN786434:RXN786478 RXN851970:RXN852014 RXN917506:RXN917550 RXN983042:RXN983086 SHJ11:SHJ68 SHJ65538:SHJ65582 SHJ131074:SHJ131118 SHJ196610:SHJ196654 SHJ262146:SHJ262190 SHJ327682:SHJ327726 SHJ393218:SHJ393262 SHJ458754:SHJ458798 SHJ524290:SHJ524334 SHJ589826:SHJ589870 SHJ655362:SHJ655406 SHJ720898:SHJ720942 SHJ786434:SHJ786478 SHJ851970:SHJ852014 SHJ917506:SHJ917550 SHJ983042:SHJ983086 SRF11:SRF68 SRF65538:SRF65582 SRF131074:SRF131118 SRF196610:SRF196654 SRF262146:SRF262190 SRF327682:SRF327726 SRF393218:SRF393262 SRF458754:SRF458798 SRF524290:SRF524334 SRF589826:SRF589870 SRF655362:SRF655406 SRF720898:SRF720942 SRF786434:SRF786478 SRF851970:SRF852014 SRF917506:SRF917550 SRF983042:SRF983086 TBB11:TBB68 TBB65538:TBB65582 TBB131074:TBB131118 TBB196610:TBB196654 TBB262146:TBB262190 TBB327682:TBB327726 TBB393218:TBB393262 TBB458754:TBB458798 TBB524290:TBB524334 TBB589826:TBB589870 TBB655362:TBB655406 TBB720898:TBB720942 TBB786434:TBB786478 TBB851970:TBB852014 TBB917506:TBB917550 TBB983042:TBB983086 TKX11:TKX68 TKX65538:TKX65582 TKX131074:TKX131118 TKX196610:TKX196654 TKX262146:TKX262190 TKX327682:TKX327726 TKX393218:TKX393262 TKX458754:TKX458798 TKX524290:TKX524334 TKX589826:TKX589870 TKX655362:TKX655406 TKX720898:TKX720942 TKX786434:TKX786478 TKX851970:TKX852014 TKX917506:TKX917550 TKX983042:TKX983086 TUT11:TUT68 TUT65538:TUT65582 TUT131074:TUT131118 TUT196610:TUT196654 TUT262146:TUT262190 TUT327682:TUT327726 TUT393218:TUT393262 TUT458754:TUT458798 TUT524290:TUT524334 TUT589826:TUT589870 TUT655362:TUT655406 TUT720898:TUT720942 TUT786434:TUT786478 TUT851970:TUT852014 TUT917506:TUT917550 TUT983042:TUT983086 UEP11:UEP68 UEP65538:UEP65582 UEP131074:UEP131118 UEP196610:UEP196654 UEP262146:UEP262190 UEP327682:UEP327726 UEP393218:UEP393262 UEP458754:UEP458798 UEP524290:UEP524334 UEP589826:UEP589870 UEP655362:UEP655406 UEP720898:UEP720942 UEP786434:UEP786478 UEP851970:UEP852014 UEP917506:UEP917550 UEP983042:UEP983086 UOL11:UOL68 UOL65538:UOL65582 UOL131074:UOL131118 UOL196610:UOL196654 UOL262146:UOL262190 UOL327682:UOL327726 UOL393218:UOL393262 UOL458754:UOL458798 UOL524290:UOL524334 UOL589826:UOL589870 UOL655362:UOL655406 UOL720898:UOL720942 UOL786434:UOL786478 UOL851970:UOL852014 UOL917506:UOL917550 UOL983042:UOL983086 UYH11:UYH68 UYH65538:UYH65582 UYH131074:UYH131118 UYH196610:UYH196654 UYH262146:UYH262190 UYH327682:UYH327726 UYH393218:UYH393262 UYH458754:UYH458798 UYH524290:UYH524334 UYH589826:UYH589870 UYH655362:UYH655406 UYH720898:UYH720942 UYH786434:UYH786478 UYH851970:UYH852014 UYH917506:UYH917550 UYH983042:UYH983086 VID11:VID68 VID65538:VID65582 VID131074:VID131118 VID196610:VID196654 VID262146:VID262190 VID327682:VID327726 VID393218:VID393262 VID458754:VID458798 VID524290:VID524334 VID589826:VID589870 VID655362:VID655406 VID720898:VID720942 VID786434:VID786478 VID851970:VID852014 VID917506:VID917550 VID983042:VID983086 VRZ11:VRZ68 VRZ65538:VRZ65582 VRZ131074:VRZ131118 VRZ196610:VRZ196654 VRZ262146:VRZ262190 VRZ327682:VRZ327726 VRZ393218:VRZ393262 VRZ458754:VRZ458798 VRZ524290:VRZ524334 VRZ589826:VRZ589870 VRZ655362:VRZ655406 VRZ720898:VRZ720942 VRZ786434:VRZ786478 VRZ851970:VRZ852014 VRZ917506:VRZ917550 VRZ983042:VRZ983086 WBV11:WBV68 WBV65538:WBV65582 WBV131074:WBV131118 WBV196610:WBV196654 WBV262146:WBV262190 WBV327682:WBV327726 WBV393218:WBV393262 WBV458754:WBV458798 WBV524290:WBV524334 WBV589826:WBV589870 WBV655362:WBV655406 WBV720898:WBV720942 WBV786434:WBV786478 WBV851970:WBV852014 WBV917506:WBV917550 WBV983042:WBV983086 WLR11:WLR68 WLR65538:WLR65582 WLR131074:WLR131118 WLR196610:WLR196654 WLR262146:WLR262190 WLR327682:WLR327726 WLR393218:WLR393262 WLR458754:WLR458798 WLR524290:WLR524334 WLR589826:WLR589870 WLR655362:WLR655406 WLR720898:WLR720942 WLR786434:WLR786478 WLR851970:WLR852014 WLR917506:WLR917550 WLR983042:WLR983086 WVN11:WVN68 WVN65538:WVN65582 WVN131074:WVN131118 WVN196610:WVN196654 WVN262146:WVN262190 WVN327682:WVN327726 WVN393218:WVN393262 WVN458754:WVN458798 WVN524290:WVN524334 WVN589826:WVN589870 WVN655362:WVN655406 WVN720898:WVN720942 WVN786434:WVN786478 WVN851970:WVN852014 WVN917506:WVN917550 WVN983042:WVN983086">
      <formula1>"高,中,低"</formula1>
    </dataValidation>
    <dataValidation type="list" allowBlank="1" showInputMessage="1" showErrorMessage="1" sqref="G11:G75 G65538:G65582 G131074:G131118 G196610:G196654 G262146:G262190 G327682:G327726 G393218:G393262 G458754:G458798 G524290:G524334 G589826:G589870 G655362:G655406 G720898:G720942 G786434:G786478 G851970:G852014 G917506:G917550 G983042:G983086 JC11:JC68 JC65538:JC65582 JC131074:JC131118 JC196610:JC196654 JC262146:JC262190 JC327682:JC327726 JC393218:JC393262 JC458754:JC458798 JC524290:JC524334 JC589826:JC589870 JC655362:JC655406 JC720898:JC720942 JC786434:JC786478 JC851970:JC852014 JC917506:JC917550 JC983042:JC983086 SY11:SY68 SY65538:SY65582 SY131074:SY131118 SY196610:SY196654 SY262146:SY262190 SY327682:SY327726 SY393218:SY393262 SY458754:SY458798 SY524290:SY524334 SY589826:SY589870 SY655362:SY655406 SY720898:SY720942 SY786434:SY786478 SY851970:SY852014 SY917506:SY917550 SY983042:SY983086 ACU11:ACU68 ACU65538:ACU65582 ACU131074:ACU131118 ACU196610:ACU196654 ACU262146:ACU262190 ACU327682:ACU327726 ACU393218:ACU393262 ACU458754:ACU458798 ACU524290:ACU524334 ACU589826:ACU589870 ACU655362:ACU655406 ACU720898:ACU720942 ACU786434:ACU786478 ACU851970:ACU852014 ACU917506:ACU917550 ACU983042:ACU983086 AMQ11:AMQ68 AMQ65538:AMQ65582 AMQ131074:AMQ131118 AMQ196610:AMQ196654 AMQ262146:AMQ262190 AMQ327682:AMQ327726 AMQ393218:AMQ393262 AMQ458754:AMQ458798 AMQ524290:AMQ524334 AMQ589826:AMQ589870 AMQ655362:AMQ655406 AMQ720898:AMQ720942 AMQ786434:AMQ786478 AMQ851970:AMQ852014 AMQ917506:AMQ917550 AMQ983042:AMQ983086 AWM11:AWM68 AWM65538:AWM65582 AWM131074:AWM131118 AWM196610:AWM196654 AWM262146:AWM262190 AWM327682:AWM327726 AWM393218:AWM393262 AWM458754:AWM458798 AWM524290:AWM524334 AWM589826:AWM589870 AWM655362:AWM655406 AWM720898:AWM720942 AWM786434:AWM786478 AWM851970:AWM852014 AWM917506:AWM917550 AWM983042:AWM983086 BGI11:BGI68 BGI65538:BGI65582 BGI131074:BGI131118 BGI196610:BGI196654 BGI262146:BGI262190 BGI327682:BGI327726 BGI393218:BGI393262 BGI458754:BGI458798 BGI524290:BGI524334 BGI589826:BGI589870 BGI655362:BGI655406 BGI720898:BGI720942 BGI786434:BGI786478 BGI851970:BGI852014 BGI917506:BGI917550 BGI983042:BGI983086 BQE11:BQE68 BQE65538:BQE65582 BQE131074:BQE131118 BQE196610:BQE196654 BQE262146:BQE262190 BQE327682:BQE327726 BQE393218:BQE393262 BQE458754:BQE458798 BQE524290:BQE524334 BQE589826:BQE589870 BQE655362:BQE655406 BQE720898:BQE720942 BQE786434:BQE786478 BQE851970:BQE852014 BQE917506:BQE917550 BQE983042:BQE983086 CAA11:CAA68 CAA65538:CAA65582 CAA131074:CAA131118 CAA196610:CAA196654 CAA262146:CAA262190 CAA327682:CAA327726 CAA393218:CAA393262 CAA458754:CAA458798 CAA524290:CAA524334 CAA589826:CAA589870 CAA655362:CAA655406 CAA720898:CAA720942 CAA786434:CAA786478 CAA851970:CAA852014 CAA917506:CAA917550 CAA983042:CAA983086 CJW11:CJW68 CJW65538:CJW65582 CJW131074:CJW131118 CJW196610:CJW196654 CJW262146:CJW262190 CJW327682:CJW327726 CJW393218:CJW393262 CJW458754:CJW458798 CJW524290:CJW524334 CJW589826:CJW589870 CJW655362:CJW655406 CJW720898:CJW720942 CJW786434:CJW786478 CJW851970:CJW852014 CJW917506:CJW917550 CJW983042:CJW983086 CTS11:CTS68 CTS65538:CTS65582 CTS131074:CTS131118 CTS196610:CTS196654 CTS262146:CTS262190 CTS327682:CTS327726 CTS393218:CTS393262 CTS458754:CTS458798 CTS524290:CTS524334 CTS589826:CTS589870 CTS655362:CTS655406 CTS720898:CTS720942 CTS786434:CTS786478 CTS851970:CTS852014 CTS917506:CTS917550 CTS983042:CTS983086 DDO11:DDO68 DDO65538:DDO65582 DDO131074:DDO131118 DDO196610:DDO196654 DDO262146:DDO262190 DDO327682:DDO327726 DDO393218:DDO393262 DDO458754:DDO458798 DDO524290:DDO524334 DDO589826:DDO589870 DDO655362:DDO655406 DDO720898:DDO720942 DDO786434:DDO786478 DDO851970:DDO852014 DDO917506:DDO917550 DDO983042:DDO983086 DNK11:DNK68 DNK65538:DNK65582 DNK131074:DNK131118 DNK196610:DNK196654 DNK262146:DNK262190 DNK327682:DNK327726 DNK393218:DNK393262 DNK458754:DNK458798 DNK524290:DNK524334 DNK589826:DNK589870 DNK655362:DNK655406 DNK720898:DNK720942 DNK786434:DNK786478 DNK851970:DNK852014 DNK917506:DNK917550 DNK983042:DNK983086 DXG11:DXG68 DXG65538:DXG65582 DXG131074:DXG131118 DXG196610:DXG196654 DXG262146:DXG262190 DXG327682:DXG327726 DXG393218:DXG393262 DXG458754:DXG458798 DXG524290:DXG524334 DXG589826:DXG589870 DXG655362:DXG655406 DXG720898:DXG720942 DXG786434:DXG786478 DXG851970:DXG852014 DXG917506:DXG917550 DXG983042:DXG983086 EHC11:EHC68 EHC65538:EHC65582 EHC131074:EHC131118 EHC196610:EHC196654 EHC262146:EHC262190 EHC327682:EHC327726 EHC393218:EHC393262 EHC458754:EHC458798 EHC524290:EHC524334 EHC589826:EHC589870 EHC655362:EHC655406 EHC720898:EHC720942 EHC786434:EHC786478 EHC851970:EHC852014 EHC917506:EHC917550 EHC983042:EHC983086 EQY11:EQY68 EQY65538:EQY65582 EQY131074:EQY131118 EQY196610:EQY196654 EQY262146:EQY262190 EQY327682:EQY327726 EQY393218:EQY393262 EQY458754:EQY458798 EQY524290:EQY524334 EQY589826:EQY589870 EQY655362:EQY655406 EQY720898:EQY720942 EQY786434:EQY786478 EQY851970:EQY852014 EQY917506:EQY917550 EQY983042:EQY983086 FAU11:FAU68 FAU65538:FAU65582 FAU131074:FAU131118 FAU196610:FAU196654 FAU262146:FAU262190 FAU327682:FAU327726 FAU393218:FAU393262 FAU458754:FAU458798 FAU524290:FAU524334 FAU589826:FAU589870 FAU655362:FAU655406 FAU720898:FAU720942 FAU786434:FAU786478 FAU851970:FAU852014 FAU917506:FAU917550 FAU983042:FAU983086 FKQ11:FKQ68 FKQ65538:FKQ65582 FKQ131074:FKQ131118 FKQ196610:FKQ196654 FKQ262146:FKQ262190 FKQ327682:FKQ327726 FKQ393218:FKQ393262 FKQ458754:FKQ458798 FKQ524290:FKQ524334 FKQ589826:FKQ589870 FKQ655362:FKQ655406 FKQ720898:FKQ720942 FKQ786434:FKQ786478 FKQ851970:FKQ852014 FKQ917506:FKQ917550 FKQ983042:FKQ983086 FUM11:FUM68 FUM65538:FUM65582 FUM131074:FUM131118 FUM196610:FUM196654 FUM262146:FUM262190 FUM327682:FUM327726 FUM393218:FUM393262 FUM458754:FUM458798 FUM524290:FUM524334 FUM589826:FUM589870 FUM655362:FUM655406 FUM720898:FUM720942 FUM786434:FUM786478 FUM851970:FUM852014 FUM917506:FUM917550 FUM983042:FUM983086 GEI11:GEI68 GEI65538:GEI65582 GEI131074:GEI131118 GEI196610:GEI196654 GEI262146:GEI262190 GEI327682:GEI327726 GEI393218:GEI393262 GEI458754:GEI458798 GEI524290:GEI524334 GEI589826:GEI589870 GEI655362:GEI655406 GEI720898:GEI720942 GEI786434:GEI786478 GEI851970:GEI852014 GEI917506:GEI917550 GEI983042:GEI983086 GOE11:GOE68 GOE65538:GOE65582 GOE131074:GOE131118 GOE196610:GOE196654 GOE262146:GOE262190 GOE327682:GOE327726 GOE393218:GOE393262 GOE458754:GOE458798 GOE524290:GOE524334 GOE589826:GOE589870 GOE655362:GOE655406 GOE720898:GOE720942 GOE786434:GOE786478 GOE851970:GOE852014 GOE917506:GOE917550 GOE983042:GOE983086 GYA11:GYA68 GYA65538:GYA65582 GYA131074:GYA131118 GYA196610:GYA196654 GYA262146:GYA262190 GYA327682:GYA327726 GYA393218:GYA393262 GYA458754:GYA458798 GYA524290:GYA524334 GYA589826:GYA589870 GYA655362:GYA655406 GYA720898:GYA720942 GYA786434:GYA786478 GYA851970:GYA852014 GYA917506:GYA917550 GYA983042:GYA983086 HHW11:HHW68 HHW65538:HHW65582 HHW131074:HHW131118 HHW196610:HHW196654 HHW262146:HHW262190 HHW327682:HHW327726 HHW393218:HHW393262 HHW458754:HHW458798 HHW524290:HHW524334 HHW589826:HHW589870 HHW655362:HHW655406 HHW720898:HHW720942 HHW786434:HHW786478 HHW851970:HHW852014 HHW917506:HHW917550 HHW983042:HHW983086 HRS11:HRS68 HRS65538:HRS65582 HRS131074:HRS131118 HRS196610:HRS196654 HRS262146:HRS262190 HRS327682:HRS327726 HRS393218:HRS393262 HRS458754:HRS458798 HRS524290:HRS524334 HRS589826:HRS589870 HRS655362:HRS655406 HRS720898:HRS720942 HRS786434:HRS786478 HRS851970:HRS852014 HRS917506:HRS917550 HRS983042:HRS983086 IBO11:IBO68 IBO65538:IBO65582 IBO131074:IBO131118 IBO196610:IBO196654 IBO262146:IBO262190 IBO327682:IBO327726 IBO393218:IBO393262 IBO458754:IBO458798 IBO524290:IBO524334 IBO589826:IBO589870 IBO655362:IBO655406 IBO720898:IBO720942 IBO786434:IBO786478 IBO851970:IBO852014 IBO917506:IBO917550 IBO983042:IBO983086 ILK11:ILK68 ILK65538:ILK65582 ILK131074:ILK131118 ILK196610:ILK196654 ILK262146:ILK262190 ILK327682:ILK327726 ILK393218:ILK393262 ILK458754:ILK458798 ILK524290:ILK524334 ILK589826:ILK589870 ILK655362:ILK655406 ILK720898:ILK720942 ILK786434:ILK786478 ILK851970:ILK852014 ILK917506:ILK917550 ILK983042:ILK983086 IVG11:IVG68 IVG65538:IVG65582 IVG131074:IVG131118 IVG196610:IVG196654 IVG262146:IVG262190 IVG327682:IVG327726 IVG393218:IVG393262 IVG458754:IVG458798 IVG524290:IVG524334 IVG589826:IVG589870 IVG655362:IVG655406 IVG720898:IVG720942 IVG786434:IVG786478 IVG851970:IVG852014 IVG917506:IVG917550 IVG983042:IVG983086 JFC11:JFC68 JFC65538:JFC65582 JFC131074:JFC131118 JFC196610:JFC196654 JFC262146:JFC262190 JFC327682:JFC327726 JFC393218:JFC393262 JFC458754:JFC458798 JFC524290:JFC524334 JFC589826:JFC589870 JFC655362:JFC655406 JFC720898:JFC720942 JFC786434:JFC786478 JFC851970:JFC852014 JFC917506:JFC917550 JFC983042:JFC983086 JOY11:JOY68 JOY65538:JOY65582 JOY131074:JOY131118 JOY196610:JOY196654 JOY262146:JOY262190 JOY327682:JOY327726 JOY393218:JOY393262 JOY458754:JOY458798 JOY524290:JOY524334 JOY589826:JOY589870 JOY655362:JOY655406 JOY720898:JOY720942 JOY786434:JOY786478 JOY851970:JOY852014 JOY917506:JOY917550 JOY983042:JOY983086 JYU11:JYU68 JYU65538:JYU65582 JYU131074:JYU131118 JYU196610:JYU196654 JYU262146:JYU262190 JYU327682:JYU327726 JYU393218:JYU393262 JYU458754:JYU458798 JYU524290:JYU524334 JYU589826:JYU589870 JYU655362:JYU655406 JYU720898:JYU720942 JYU786434:JYU786478 JYU851970:JYU852014 JYU917506:JYU917550 JYU983042:JYU983086 KIQ11:KIQ68 KIQ65538:KIQ65582 KIQ131074:KIQ131118 KIQ196610:KIQ196654 KIQ262146:KIQ262190 KIQ327682:KIQ327726 KIQ393218:KIQ393262 KIQ458754:KIQ458798 KIQ524290:KIQ524334 KIQ589826:KIQ589870 KIQ655362:KIQ655406 KIQ720898:KIQ720942 KIQ786434:KIQ786478 KIQ851970:KIQ852014 KIQ917506:KIQ917550 KIQ983042:KIQ983086 KSM11:KSM68 KSM65538:KSM65582 KSM131074:KSM131118 KSM196610:KSM196654 KSM262146:KSM262190 KSM327682:KSM327726 KSM393218:KSM393262 KSM458754:KSM458798 KSM524290:KSM524334 KSM589826:KSM589870 KSM655362:KSM655406 KSM720898:KSM720942 KSM786434:KSM786478 KSM851970:KSM852014 KSM917506:KSM917550 KSM983042:KSM983086 LCI11:LCI68 LCI65538:LCI65582 LCI131074:LCI131118 LCI196610:LCI196654 LCI262146:LCI262190 LCI327682:LCI327726 LCI393218:LCI393262 LCI458754:LCI458798 LCI524290:LCI524334 LCI589826:LCI589870 LCI655362:LCI655406 LCI720898:LCI720942 LCI786434:LCI786478 LCI851970:LCI852014 LCI917506:LCI917550 LCI983042:LCI983086 LME11:LME68 LME65538:LME65582 LME131074:LME131118 LME196610:LME196654 LME262146:LME262190 LME327682:LME327726 LME393218:LME393262 LME458754:LME458798 LME524290:LME524334 LME589826:LME589870 LME655362:LME655406 LME720898:LME720942 LME786434:LME786478 LME851970:LME852014 LME917506:LME917550 LME983042:LME983086 LWA11:LWA68 LWA65538:LWA65582 LWA131074:LWA131118 LWA196610:LWA196654 LWA262146:LWA262190 LWA327682:LWA327726 LWA393218:LWA393262 LWA458754:LWA458798 LWA524290:LWA524334 LWA589826:LWA589870 LWA655362:LWA655406 LWA720898:LWA720942 LWA786434:LWA786478 LWA851970:LWA852014 LWA917506:LWA917550 LWA983042:LWA983086 MFW11:MFW68 MFW65538:MFW65582 MFW131074:MFW131118 MFW196610:MFW196654 MFW262146:MFW262190 MFW327682:MFW327726 MFW393218:MFW393262 MFW458754:MFW458798 MFW524290:MFW524334 MFW589826:MFW589870 MFW655362:MFW655406 MFW720898:MFW720942 MFW786434:MFW786478 MFW851970:MFW852014 MFW917506:MFW917550 MFW983042:MFW983086 MPS11:MPS68 MPS65538:MPS65582 MPS131074:MPS131118 MPS196610:MPS196654 MPS262146:MPS262190 MPS327682:MPS327726 MPS393218:MPS393262 MPS458754:MPS458798 MPS524290:MPS524334 MPS589826:MPS589870 MPS655362:MPS655406 MPS720898:MPS720942 MPS786434:MPS786478 MPS851970:MPS852014 MPS917506:MPS917550 MPS983042:MPS983086 MZO11:MZO68 MZO65538:MZO65582 MZO131074:MZO131118 MZO196610:MZO196654 MZO262146:MZO262190 MZO327682:MZO327726 MZO393218:MZO393262 MZO458754:MZO458798 MZO524290:MZO524334 MZO589826:MZO589870 MZO655362:MZO655406 MZO720898:MZO720942 MZO786434:MZO786478 MZO851970:MZO852014 MZO917506:MZO917550 MZO983042:MZO983086 NJK11:NJK68 NJK65538:NJK65582 NJK131074:NJK131118 NJK196610:NJK196654 NJK262146:NJK262190 NJK327682:NJK327726 NJK393218:NJK393262 NJK458754:NJK458798 NJK524290:NJK524334 NJK589826:NJK589870 NJK655362:NJK655406 NJK720898:NJK720942 NJK786434:NJK786478 NJK851970:NJK852014 NJK917506:NJK917550 NJK983042:NJK983086 NTG11:NTG68 NTG65538:NTG65582 NTG131074:NTG131118 NTG196610:NTG196654 NTG262146:NTG262190 NTG327682:NTG327726 NTG393218:NTG393262 NTG458754:NTG458798 NTG524290:NTG524334 NTG589826:NTG589870 NTG655362:NTG655406 NTG720898:NTG720942 NTG786434:NTG786478 NTG851970:NTG852014 NTG917506:NTG917550 NTG983042:NTG983086 ODC11:ODC68 ODC65538:ODC65582 ODC131074:ODC131118 ODC196610:ODC196654 ODC262146:ODC262190 ODC327682:ODC327726 ODC393218:ODC393262 ODC458754:ODC458798 ODC524290:ODC524334 ODC589826:ODC589870 ODC655362:ODC655406 ODC720898:ODC720942 ODC786434:ODC786478 ODC851970:ODC852014 ODC917506:ODC917550 ODC983042:ODC983086 OMY11:OMY68 OMY65538:OMY65582 OMY131074:OMY131118 OMY196610:OMY196654 OMY262146:OMY262190 OMY327682:OMY327726 OMY393218:OMY393262 OMY458754:OMY458798 OMY524290:OMY524334 OMY589826:OMY589870 OMY655362:OMY655406 OMY720898:OMY720942 OMY786434:OMY786478 OMY851970:OMY852014 OMY917506:OMY917550 OMY983042:OMY983086 OWU11:OWU68 OWU65538:OWU65582 OWU131074:OWU131118 OWU196610:OWU196654 OWU262146:OWU262190 OWU327682:OWU327726 OWU393218:OWU393262 OWU458754:OWU458798 OWU524290:OWU524334 OWU589826:OWU589870 OWU655362:OWU655406 OWU720898:OWU720942 OWU786434:OWU786478 OWU851970:OWU852014 OWU917506:OWU917550 OWU983042:OWU983086 PGQ11:PGQ68 PGQ65538:PGQ65582 PGQ131074:PGQ131118 PGQ196610:PGQ196654 PGQ262146:PGQ262190 PGQ327682:PGQ327726 PGQ393218:PGQ393262 PGQ458754:PGQ458798 PGQ524290:PGQ524334 PGQ589826:PGQ589870 PGQ655362:PGQ655406 PGQ720898:PGQ720942 PGQ786434:PGQ786478 PGQ851970:PGQ852014 PGQ917506:PGQ917550 PGQ983042:PGQ983086 PQM11:PQM68 PQM65538:PQM65582 PQM131074:PQM131118 PQM196610:PQM196654 PQM262146:PQM262190 PQM327682:PQM327726 PQM393218:PQM393262 PQM458754:PQM458798 PQM524290:PQM524334 PQM589826:PQM589870 PQM655362:PQM655406 PQM720898:PQM720942 PQM786434:PQM786478 PQM851970:PQM852014 PQM917506:PQM917550 PQM983042:PQM983086 QAI11:QAI68 QAI65538:QAI65582 QAI131074:QAI131118 QAI196610:QAI196654 QAI262146:QAI262190 QAI327682:QAI327726 QAI393218:QAI393262 QAI458754:QAI458798 QAI524290:QAI524334 QAI589826:QAI589870 QAI655362:QAI655406 QAI720898:QAI720942 QAI786434:QAI786478 QAI851970:QAI852014 QAI917506:QAI917550 QAI983042:QAI983086 QKE11:QKE68 QKE65538:QKE65582 QKE131074:QKE131118 QKE196610:QKE196654 QKE262146:QKE262190 QKE327682:QKE327726 QKE393218:QKE393262 QKE458754:QKE458798 QKE524290:QKE524334 QKE589826:QKE589870 QKE655362:QKE655406 QKE720898:QKE720942 QKE786434:QKE786478 QKE851970:QKE852014 QKE917506:QKE917550 QKE983042:QKE983086 QUA11:QUA68 QUA65538:QUA65582 QUA131074:QUA131118 QUA196610:QUA196654 QUA262146:QUA262190 QUA327682:QUA327726 QUA393218:QUA393262 QUA458754:QUA458798 QUA524290:QUA524334 QUA589826:QUA589870 QUA655362:QUA655406 QUA720898:QUA720942 QUA786434:QUA786478 QUA851970:QUA852014 QUA917506:QUA917550 QUA983042:QUA983086 RDW11:RDW68 RDW65538:RDW65582 RDW131074:RDW131118 RDW196610:RDW196654 RDW262146:RDW262190 RDW327682:RDW327726 RDW393218:RDW393262 RDW458754:RDW458798 RDW524290:RDW524334 RDW589826:RDW589870 RDW655362:RDW655406 RDW720898:RDW720942 RDW786434:RDW786478 RDW851970:RDW852014 RDW917506:RDW917550 RDW983042:RDW983086 RNS11:RNS68 RNS65538:RNS65582 RNS131074:RNS131118 RNS196610:RNS196654 RNS262146:RNS262190 RNS327682:RNS327726 RNS393218:RNS393262 RNS458754:RNS458798 RNS524290:RNS524334 RNS589826:RNS589870 RNS655362:RNS655406 RNS720898:RNS720942 RNS786434:RNS786478 RNS851970:RNS852014 RNS917506:RNS917550 RNS983042:RNS983086 RXO11:RXO68 RXO65538:RXO65582 RXO131074:RXO131118 RXO196610:RXO196654 RXO262146:RXO262190 RXO327682:RXO327726 RXO393218:RXO393262 RXO458754:RXO458798 RXO524290:RXO524334 RXO589826:RXO589870 RXO655362:RXO655406 RXO720898:RXO720942 RXO786434:RXO786478 RXO851970:RXO852014 RXO917506:RXO917550 RXO983042:RXO983086 SHK11:SHK68 SHK65538:SHK65582 SHK131074:SHK131118 SHK196610:SHK196654 SHK262146:SHK262190 SHK327682:SHK327726 SHK393218:SHK393262 SHK458754:SHK458798 SHK524290:SHK524334 SHK589826:SHK589870 SHK655362:SHK655406 SHK720898:SHK720942 SHK786434:SHK786478 SHK851970:SHK852014 SHK917506:SHK917550 SHK983042:SHK983086 SRG11:SRG68 SRG65538:SRG65582 SRG131074:SRG131118 SRG196610:SRG196654 SRG262146:SRG262190 SRG327682:SRG327726 SRG393218:SRG393262 SRG458754:SRG458798 SRG524290:SRG524334 SRG589826:SRG589870 SRG655362:SRG655406 SRG720898:SRG720942 SRG786434:SRG786478 SRG851970:SRG852014 SRG917506:SRG917550 SRG983042:SRG983086 TBC11:TBC68 TBC65538:TBC65582 TBC131074:TBC131118 TBC196610:TBC196654 TBC262146:TBC262190 TBC327682:TBC327726 TBC393218:TBC393262 TBC458754:TBC458798 TBC524290:TBC524334 TBC589826:TBC589870 TBC655362:TBC655406 TBC720898:TBC720942 TBC786434:TBC786478 TBC851970:TBC852014 TBC917506:TBC917550 TBC983042:TBC983086 TKY11:TKY68 TKY65538:TKY65582 TKY131074:TKY131118 TKY196610:TKY196654 TKY262146:TKY262190 TKY327682:TKY327726 TKY393218:TKY393262 TKY458754:TKY458798 TKY524290:TKY524334 TKY589826:TKY589870 TKY655362:TKY655406 TKY720898:TKY720942 TKY786434:TKY786478 TKY851970:TKY852014 TKY917506:TKY917550 TKY983042:TKY983086 TUU11:TUU68 TUU65538:TUU65582 TUU131074:TUU131118 TUU196610:TUU196654 TUU262146:TUU262190 TUU327682:TUU327726 TUU393218:TUU393262 TUU458754:TUU458798 TUU524290:TUU524334 TUU589826:TUU589870 TUU655362:TUU655406 TUU720898:TUU720942 TUU786434:TUU786478 TUU851970:TUU852014 TUU917506:TUU917550 TUU983042:TUU983086 UEQ11:UEQ68 UEQ65538:UEQ65582 UEQ131074:UEQ131118 UEQ196610:UEQ196654 UEQ262146:UEQ262190 UEQ327682:UEQ327726 UEQ393218:UEQ393262 UEQ458754:UEQ458798 UEQ524290:UEQ524334 UEQ589826:UEQ589870 UEQ655362:UEQ655406 UEQ720898:UEQ720942 UEQ786434:UEQ786478 UEQ851970:UEQ852014 UEQ917506:UEQ917550 UEQ983042:UEQ983086 UOM11:UOM68 UOM65538:UOM65582 UOM131074:UOM131118 UOM196610:UOM196654 UOM262146:UOM262190 UOM327682:UOM327726 UOM393218:UOM393262 UOM458754:UOM458798 UOM524290:UOM524334 UOM589826:UOM589870 UOM655362:UOM655406 UOM720898:UOM720942 UOM786434:UOM786478 UOM851970:UOM852014 UOM917506:UOM917550 UOM983042:UOM983086 UYI11:UYI68 UYI65538:UYI65582 UYI131074:UYI131118 UYI196610:UYI196654 UYI262146:UYI262190 UYI327682:UYI327726 UYI393218:UYI393262 UYI458754:UYI458798 UYI524290:UYI524334 UYI589826:UYI589870 UYI655362:UYI655406 UYI720898:UYI720942 UYI786434:UYI786478 UYI851970:UYI852014 UYI917506:UYI917550 UYI983042:UYI983086 VIE11:VIE68 VIE65538:VIE65582 VIE131074:VIE131118 VIE196610:VIE196654 VIE262146:VIE262190 VIE327682:VIE327726 VIE393218:VIE393262 VIE458754:VIE458798 VIE524290:VIE524334 VIE589826:VIE589870 VIE655362:VIE655406 VIE720898:VIE720942 VIE786434:VIE786478 VIE851970:VIE852014 VIE917506:VIE917550 VIE983042:VIE983086 VSA11:VSA68 VSA65538:VSA65582 VSA131074:VSA131118 VSA196610:VSA196654 VSA262146:VSA262190 VSA327682:VSA327726 VSA393218:VSA393262 VSA458754:VSA458798 VSA524290:VSA524334 VSA589826:VSA589870 VSA655362:VSA655406 VSA720898:VSA720942 VSA786434:VSA786478 VSA851970:VSA852014 VSA917506:VSA917550 VSA983042:VSA983086 WBW11:WBW68 WBW65538:WBW65582 WBW131074:WBW131118 WBW196610:WBW196654 WBW262146:WBW262190 WBW327682:WBW327726 WBW393218:WBW393262 WBW458754:WBW458798 WBW524290:WBW524334 WBW589826:WBW589870 WBW655362:WBW655406 WBW720898:WBW720942 WBW786434:WBW786478 WBW851970:WBW852014 WBW917506:WBW917550 WBW983042:WBW983086 WLS11:WLS68 WLS65538:WLS65582 WLS131074:WLS131118 WLS196610:WLS196654 WLS262146:WLS262190 WLS327682:WLS327726 WLS393218:WLS393262 WLS458754:WLS458798 WLS524290:WLS524334 WLS589826:WLS589870 WLS655362:WLS655406 WLS720898:WLS720942 WLS786434:WLS786478 WLS851970:WLS852014 WLS917506:WLS917550 WLS983042:WLS983086 WVO11:WVO68 WVO65538:WVO65582 WVO131074:WVO131118 WVO196610:WVO196654 WVO262146:WVO262190 WVO327682:WVO327726 WVO393218:WVO393262 WVO458754:WVO458798 WVO524290:WVO524334 WVO589826:WVO589870 WVO655362:WVO655406 WVO720898:WVO720942 WVO786434:WVO786478 WVO851970:WVO852014 WVO917506:WVO917550 WVO983042:WVO983086">
      <formula1>"是,否"</formula1>
    </dataValidation>
    <dataValidation type="list" allowBlank="1" showInputMessage="1" showErrorMessage="1" sqref="K11:K75 K65538:K65582 K131074:K131118 K196610:K196654 K262146:K262190 K327682:K327726 K393218:K393262 K458754:K458798 K524290:K524334 K589826:K589870 K655362:K655406 K720898:K720942 K786434:K786478 K851970:K852014 K917506:K917550 K983042:K983086 P11:P75 P65538:P65582 P131074:P131118 P196610:P196654 P262146:P262190 P327682:P327726 P393218:P393262 P458754:P458798 P524290:P524334 P589826:P589870 P655362:P655406 P720898:P720942 P786434:P786478 P851970:P852014 P917506:P917550 P983042:P983086 JG11:JG68 JG65538:JG65582 JG131074:JG131118 JG196610:JG196654 JG262146:JG262190 JG327682:JG327726 JG393218:JG393262 JG458754:JG458798 JG524290:JG524334 JG589826:JG589870 JG655362:JG655406 JG720898:JG720942 JG786434:JG786478 JG851970:JG852014 JG917506:JG917550 JG983042:JG983086 JL11:JL68 JL65538:JL65582 JL131074:JL131118 JL196610:JL196654 JL262146:JL262190 JL327682:JL327726 JL393218:JL393262 JL458754:JL458798 JL524290:JL524334 JL589826:JL589870 JL655362:JL655406 JL720898:JL720942 JL786434:JL786478 JL851970:JL852014 JL917506:JL917550 JL983042:JL983086 TC11:TC68 TC65538:TC65582 TC131074:TC131118 TC196610:TC196654 TC262146:TC262190 TC327682:TC327726 TC393218:TC393262 TC458754:TC458798 TC524290:TC524334 TC589826:TC589870 TC655362:TC655406 TC720898:TC720942 TC786434:TC786478 TC851970:TC852014 TC917506:TC917550 TC983042:TC983086 TH11:TH68 TH65538:TH65582 TH131074:TH131118 TH196610:TH196654 TH262146:TH262190 TH327682:TH327726 TH393218:TH393262 TH458754:TH458798 TH524290:TH524334 TH589826:TH589870 TH655362:TH655406 TH720898:TH720942 TH786434:TH786478 TH851970:TH852014 TH917506:TH917550 TH983042:TH983086 ACY11:ACY68 ACY65538:ACY65582 ACY131074:ACY131118 ACY196610:ACY196654 ACY262146:ACY262190 ACY327682:ACY327726 ACY393218:ACY393262 ACY458754:ACY458798 ACY524290:ACY524334 ACY589826:ACY589870 ACY655362:ACY655406 ACY720898:ACY720942 ACY786434:ACY786478 ACY851970:ACY852014 ACY917506:ACY917550 ACY983042:ACY983086 ADD11:ADD68 ADD65538:ADD65582 ADD131074:ADD131118 ADD196610:ADD196654 ADD262146:ADD262190 ADD327682:ADD327726 ADD393218:ADD393262 ADD458754:ADD458798 ADD524290:ADD524334 ADD589826:ADD589870 ADD655362:ADD655406 ADD720898:ADD720942 ADD786434:ADD786478 ADD851970:ADD852014 ADD917506:ADD917550 ADD983042:ADD983086 AMU11:AMU68 AMU65538:AMU65582 AMU131074:AMU131118 AMU196610:AMU196654 AMU262146:AMU262190 AMU327682:AMU327726 AMU393218:AMU393262 AMU458754:AMU458798 AMU524290:AMU524334 AMU589826:AMU589870 AMU655362:AMU655406 AMU720898:AMU720942 AMU786434:AMU786478 AMU851970:AMU852014 AMU917506:AMU917550 AMU983042:AMU983086 AMZ11:AMZ68 AMZ65538:AMZ65582 AMZ131074:AMZ131118 AMZ196610:AMZ196654 AMZ262146:AMZ262190 AMZ327682:AMZ327726 AMZ393218:AMZ393262 AMZ458754:AMZ458798 AMZ524290:AMZ524334 AMZ589826:AMZ589870 AMZ655362:AMZ655406 AMZ720898:AMZ720942 AMZ786434:AMZ786478 AMZ851970:AMZ852014 AMZ917506:AMZ917550 AMZ983042:AMZ983086 AWQ11:AWQ68 AWQ65538:AWQ65582 AWQ131074:AWQ131118 AWQ196610:AWQ196654 AWQ262146:AWQ262190 AWQ327682:AWQ327726 AWQ393218:AWQ393262 AWQ458754:AWQ458798 AWQ524290:AWQ524334 AWQ589826:AWQ589870 AWQ655362:AWQ655406 AWQ720898:AWQ720942 AWQ786434:AWQ786478 AWQ851970:AWQ852014 AWQ917506:AWQ917550 AWQ983042:AWQ983086 AWV11:AWV68 AWV65538:AWV65582 AWV131074:AWV131118 AWV196610:AWV196654 AWV262146:AWV262190 AWV327682:AWV327726 AWV393218:AWV393262 AWV458754:AWV458798 AWV524290:AWV524334 AWV589826:AWV589870 AWV655362:AWV655406 AWV720898:AWV720942 AWV786434:AWV786478 AWV851970:AWV852014 AWV917506:AWV917550 AWV983042:AWV983086 BGM11:BGM68 BGM65538:BGM65582 BGM131074:BGM131118 BGM196610:BGM196654 BGM262146:BGM262190 BGM327682:BGM327726 BGM393218:BGM393262 BGM458754:BGM458798 BGM524290:BGM524334 BGM589826:BGM589870 BGM655362:BGM655406 BGM720898:BGM720942 BGM786434:BGM786478 BGM851970:BGM852014 BGM917506:BGM917550 BGM983042:BGM983086 BGR11:BGR68 BGR65538:BGR65582 BGR131074:BGR131118 BGR196610:BGR196654 BGR262146:BGR262190 BGR327682:BGR327726 BGR393218:BGR393262 BGR458754:BGR458798 BGR524290:BGR524334 BGR589826:BGR589870 BGR655362:BGR655406 BGR720898:BGR720942 BGR786434:BGR786478 BGR851970:BGR852014 BGR917506:BGR917550 BGR983042:BGR983086 BQI11:BQI68 BQI65538:BQI65582 BQI131074:BQI131118 BQI196610:BQI196654 BQI262146:BQI262190 BQI327682:BQI327726 BQI393218:BQI393262 BQI458754:BQI458798 BQI524290:BQI524334 BQI589826:BQI589870 BQI655362:BQI655406 BQI720898:BQI720942 BQI786434:BQI786478 BQI851970:BQI852014 BQI917506:BQI917550 BQI983042:BQI983086 BQN11:BQN68 BQN65538:BQN65582 BQN131074:BQN131118 BQN196610:BQN196654 BQN262146:BQN262190 BQN327682:BQN327726 BQN393218:BQN393262 BQN458754:BQN458798 BQN524290:BQN524334 BQN589826:BQN589870 BQN655362:BQN655406 BQN720898:BQN720942 BQN786434:BQN786478 BQN851970:BQN852014 BQN917506:BQN917550 BQN983042:BQN983086 CAE11:CAE68 CAE65538:CAE65582 CAE131074:CAE131118 CAE196610:CAE196654 CAE262146:CAE262190 CAE327682:CAE327726 CAE393218:CAE393262 CAE458754:CAE458798 CAE524290:CAE524334 CAE589826:CAE589870 CAE655362:CAE655406 CAE720898:CAE720942 CAE786434:CAE786478 CAE851970:CAE852014 CAE917506:CAE917550 CAE983042:CAE983086 CAJ11:CAJ68 CAJ65538:CAJ65582 CAJ131074:CAJ131118 CAJ196610:CAJ196654 CAJ262146:CAJ262190 CAJ327682:CAJ327726 CAJ393218:CAJ393262 CAJ458754:CAJ458798 CAJ524290:CAJ524334 CAJ589826:CAJ589870 CAJ655362:CAJ655406 CAJ720898:CAJ720942 CAJ786434:CAJ786478 CAJ851970:CAJ852014 CAJ917506:CAJ917550 CAJ983042:CAJ983086 CKA11:CKA68 CKA65538:CKA65582 CKA131074:CKA131118 CKA196610:CKA196654 CKA262146:CKA262190 CKA327682:CKA327726 CKA393218:CKA393262 CKA458754:CKA458798 CKA524290:CKA524334 CKA589826:CKA589870 CKA655362:CKA655406 CKA720898:CKA720942 CKA786434:CKA786478 CKA851970:CKA852014 CKA917506:CKA917550 CKA983042:CKA983086 CKF11:CKF68 CKF65538:CKF65582 CKF131074:CKF131118 CKF196610:CKF196654 CKF262146:CKF262190 CKF327682:CKF327726 CKF393218:CKF393262 CKF458754:CKF458798 CKF524290:CKF524334 CKF589826:CKF589870 CKF655362:CKF655406 CKF720898:CKF720942 CKF786434:CKF786478 CKF851970:CKF852014 CKF917506:CKF917550 CKF983042:CKF983086 CTW11:CTW68 CTW65538:CTW65582 CTW131074:CTW131118 CTW196610:CTW196654 CTW262146:CTW262190 CTW327682:CTW327726 CTW393218:CTW393262 CTW458754:CTW458798 CTW524290:CTW524334 CTW589826:CTW589870 CTW655362:CTW655406 CTW720898:CTW720942 CTW786434:CTW786478 CTW851970:CTW852014 CTW917506:CTW917550 CTW983042:CTW983086 CUB11:CUB68 CUB65538:CUB65582 CUB131074:CUB131118 CUB196610:CUB196654 CUB262146:CUB262190 CUB327682:CUB327726 CUB393218:CUB393262 CUB458754:CUB458798 CUB524290:CUB524334 CUB589826:CUB589870 CUB655362:CUB655406 CUB720898:CUB720942 CUB786434:CUB786478 CUB851970:CUB852014 CUB917506:CUB917550 CUB983042:CUB983086 DDS11:DDS68 DDS65538:DDS65582 DDS131074:DDS131118 DDS196610:DDS196654 DDS262146:DDS262190 DDS327682:DDS327726 DDS393218:DDS393262 DDS458754:DDS458798 DDS524290:DDS524334 DDS589826:DDS589870 DDS655362:DDS655406 DDS720898:DDS720942 DDS786434:DDS786478 DDS851970:DDS852014 DDS917506:DDS917550 DDS983042:DDS983086 DDX11:DDX68 DDX65538:DDX65582 DDX131074:DDX131118 DDX196610:DDX196654 DDX262146:DDX262190 DDX327682:DDX327726 DDX393218:DDX393262 DDX458754:DDX458798 DDX524290:DDX524334 DDX589826:DDX589870 DDX655362:DDX655406 DDX720898:DDX720942 DDX786434:DDX786478 DDX851970:DDX852014 DDX917506:DDX917550 DDX983042:DDX983086 DNO11:DNO68 DNO65538:DNO65582 DNO131074:DNO131118 DNO196610:DNO196654 DNO262146:DNO262190 DNO327682:DNO327726 DNO393218:DNO393262 DNO458754:DNO458798 DNO524290:DNO524334 DNO589826:DNO589870 DNO655362:DNO655406 DNO720898:DNO720942 DNO786434:DNO786478 DNO851970:DNO852014 DNO917506:DNO917550 DNO983042:DNO983086 DNT11:DNT68 DNT65538:DNT65582 DNT131074:DNT131118 DNT196610:DNT196654 DNT262146:DNT262190 DNT327682:DNT327726 DNT393218:DNT393262 DNT458754:DNT458798 DNT524290:DNT524334 DNT589826:DNT589870 DNT655362:DNT655406 DNT720898:DNT720942 DNT786434:DNT786478 DNT851970:DNT852014 DNT917506:DNT917550 DNT983042:DNT983086 DXK11:DXK68 DXK65538:DXK65582 DXK131074:DXK131118 DXK196610:DXK196654 DXK262146:DXK262190 DXK327682:DXK327726 DXK393218:DXK393262 DXK458754:DXK458798 DXK524290:DXK524334 DXK589826:DXK589870 DXK655362:DXK655406 DXK720898:DXK720942 DXK786434:DXK786478 DXK851970:DXK852014 DXK917506:DXK917550 DXK983042:DXK983086 DXP11:DXP68 DXP65538:DXP65582 DXP131074:DXP131118 DXP196610:DXP196654 DXP262146:DXP262190 DXP327682:DXP327726 DXP393218:DXP393262 DXP458754:DXP458798 DXP524290:DXP524334 DXP589826:DXP589870 DXP655362:DXP655406 DXP720898:DXP720942 DXP786434:DXP786478 DXP851970:DXP852014 DXP917506:DXP917550 DXP983042:DXP983086 EHG11:EHG68 EHG65538:EHG65582 EHG131074:EHG131118 EHG196610:EHG196654 EHG262146:EHG262190 EHG327682:EHG327726 EHG393218:EHG393262 EHG458754:EHG458798 EHG524290:EHG524334 EHG589826:EHG589870 EHG655362:EHG655406 EHG720898:EHG720942 EHG786434:EHG786478 EHG851970:EHG852014 EHG917506:EHG917550 EHG983042:EHG983086 EHL11:EHL68 EHL65538:EHL65582 EHL131074:EHL131118 EHL196610:EHL196654 EHL262146:EHL262190 EHL327682:EHL327726 EHL393218:EHL393262 EHL458754:EHL458798 EHL524290:EHL524334 EHL589826:EHL589870 EHL655362:EHL655406 EHL720898:EHL720942 EHL786434:EHL786478 EHL851970:EHL852014 EHL917506:EHL917550 EHL983042:EHL983086 ERC11:ERC68 ERC65538:ERC65582 ERC131074:ERC131118 ERC196610:ERC196654 ERC262146:ERC262190 ERC327682:ERC327726 ERC393218:ERC393262 ERC458754:ERC458798 ERC524290:ERC524334 ERC589826:ERC589870 ERC655362:ERC655406 ERC720898:ERC720942 ERC786434:ERC786478 ERC851970:ERC852014 ERC917506:ERC917550 ERC983042:ERC983086 ERH11:ERH68 ERH65538:ERH65582 ERH131074:ERH131118 ERH196610:ERH196654 ERH262146:ERH262190 ERH327682:ERH327726 ERH393218:ERH393262 ERH458754:ERH458798 ERH524290:ERH524334 ERH589826:ERH589870 ERH655362:ERH655406 ERH720898:ERH720942 ERH786434:ERH786478 ERH851970:ERH852014 ERH917506:ERH917550 ERH983042:ERH983086 FAY11:FAY68 FAY65538:FAY65582 FAY131074:FAY131118 FAY196610:FAY196654 FAY262146:FAY262190 FAY327682:FAY327726 FAY393218:FAY393262 FAY458754:FAY458798 FAY524290:FAY524334 FAY589826:FAY589870 FAY655362:FAY655406 FAY720898:FAY720942 FAY786434:FAY786478 FAY851970:FAY852014 FAY917506:FAY917550 FAY983042:FAY983086 FBD11:FBD68 FBD65538:FBD65582 FBD131074:FBD131118 FBD196610:FBD196654 FBD262146:FBD262190 FBD327682:FBD327726 FBD393218:FBD393262 FBD458754:FBD458798 FBD524290:FBD524334 FBD589826:FBD589870 FBD655362:FBD655406 FBD720898:FBD720942 FBD786434:FBD786478 FBD851970:FBD852014 FBD917506:FBD917550 FBD983042:FBD983086 FKU11:FKU68 FKU65538:FKU65582 FKU131074:FKU131118 FKU196610:FKU196654 FKU262146:FKU262190 FKU327682:FKU327726 FKU393218:FKU393262 FKU458754:FKU458798 FKU524290:FKU524334 FKU589826:FKU589870 FKU655362:FKU655406 FKU720898:FKU720942 FKU786434:FKU786478 FKU851970:FKU852014 FKU917506:FKU917550 FKU983042:FKU983086 FKZ11:FKZ68 FKZ65538:FKZ65582 FKZ131074:FKZ131118 FKZ196610:FKZ196654 FKZ262146:FKZ262190 FKZ327682:FKZ327726 FKZ393218:FKZ393262 FKZ458754:FKZ458798 FKZ524290:FKZ524334 FKZ589826:FKZ589870 FKZ655362:FKZ655406 FKZ720898:FKZ720942 FKZ786434:FKZ786478 FKZ851970:FKZ852014 FKZ917506:FKZ917550 FKZ983042:FKZ983086 FUQ11:FUQ68 FUQ65538:FUQ65582 FUQ131074:FUQ131118 FUQ196610:FUQ196654 FUQ262146:FUQ262190 FUQ327682:FUQ327726 FUQ393218:FUQ393262 FUQ458754:FUQ458798 FUQ524290:FUQ524334 FUQ589826:FUQ589870 FUQ655362:FUQ655406 FUQ720898:FUQ720942 FUQ786434:FUQ786478 FUQ851970:FUQ852014 FUQ917506:FUQ917550 FUQ983042:FUQ983086 FUV11:FUV68 FUV65538:FUV65582 FUV131074:FUV131118 FUV196610:FUV196654 FUV262146:FUV262190 FUV327682:FUV327726 FUV393218:FUV393262 FUV458754:FUV458798 FUV524290:FUV524334 FUV589826:FUV589870 FUV655362:FUV655406 FUV720898:FUV720942 FUV786434:FUV786478 FUV851970:FUV852014 FUV917506:FUV917550 FUV983042:FUV983086 GEM11:GEM68 GEM65538:GEM65582 GEM131074:GEM131118 GEM196610:GEM196654 GEM262146:GEM262190 GEM327682:GEM327726 GEM393218:GEM393262 GEM458754:GEM458798 GEM524290:GEM524334 GEM589826:GEM589870 GEM655362:GEM655406 GEM720898:GEM720942 GEM786434:GEM786478 GEM851970:GEM852014 GEM917506:GEM917550 GEM983042:GEM983086 GER11:GER68 GER65538:GER65582 GER131074:GER131118 GER196610:GER196654 GER262146:GER262190 GER327682:GER327726 GER393218:GER393262 GER458754:GER458798 GER524290:GER524334 GER589826:GER589870 GER655362:GER655406 GER720898:GER720942 GER786434:GER786478 GER851970:GER852014 GER917506:GER917550 GER983042:GER983086 GOI11:GOI68 GOI65538:GOI65582 GOI131074:GOI131118 GOI196610:GOI196654 GOI262146:GOI262190 GOI327682:GOI327726 GOI393218:GOI393262 GOI458754:GOI458798 GOI524290:GOI524334 GOI589826:GOI589870 GOI655362:GOI655406 GOI720898:GOI720942 GOI786434:GOI786478 GOI851970:GOI852014 GOI917506:GOI917550 GOI983042:GOI983086 GON11:GON68 GON65538:GON65582 GON131074:GON131118 GON196610:GON196654 GON262146:GON262190 GON327682:GON327726 GON393218:GON393262 GON458754:GON458798 GON524290:GON524334 GON589826:GON589870 GON655362:GON655406 GON720898:GON720942 GON786434:GON786478 GON851970:GON852014 GON917506:GON917550 GON983042:GON983086 GYE11:GYE68 GYE65538:GYE65582 GYE131074:GYE131118 GYE196610:GYE196654 GYE262146:GYE262190 GYE327682:GYE327726 GYE393218:GYE393262 GYE458754:GYE458798 GYE524290:GYE524334 GYE589826:GYE589870 GYE655362:GYE655406 GYE720898:GYE720942 GYE786434:GYE786478 GYE851970:GYE852014 GYE917506:GYE917550 GYE983042:GYE983086 GYJ11:GYJ68 GYJ65538:GYJ65582 GYJ131074:GYJ131118 GYJ196610:GYJ196654 GYJ262146:GYJ262190 GYJ327682:GYJ327726 GYJ393218:GYJ393262 GYJ458754:GYJ458798 GYJ524290:GYJ524334 GYJ589826:GYJ589870 GYJ655362:GYJ655406 GYJ720898:GYJ720942 GYJ786434:GYJ786478 GYJ851970:GYJ852014 GYJ917506:GYJ917550 GYJ983042:GYJ983086 HIA11:HIA68 HIA65538:HIA65582 HIA131074:HIA131118 HIA196610:HIA196654 HIA262146:HIA262190 HIA327682:HIA327726 HIA393218:HIA393262 HIA458754:HIA458798 HIA524290:HIA524334 HIA589826:HIA589870 HIA655362:HIA655406 HIA720898:HIA720942 HIA786434:HIA786478 HIA851970:HIA852014 HIA917506:HIA917550 HIA983042:HIA983086 HIF11:HIF68 HIF65538:HIF65582 HIF131074:HIF131118 HIF196610:HIF196654 HIF262146:HIF262190 HIF327682:HIF327726 HIF393218:HIF393262 HIF458754:HIF458798 HIF524290:HIF524334 HIF589826:HIF589870 HIF655362:HIF655406 HIF720898:HIF720942 HIF786434:HIF786478 HIF851970:HIF852014 HIF917506:HIF917550 HIF983042:HIF983086 HRW11:HRW68 HRW65538:HRW65582 HRW131074:HRW131118 HRW196610:HRW196654 HRW262146:HRW262190 HRW327682:HRW327726 HRW393218:HRW393262 HRW458754:HRW458798 HRW524290:HRW524334 HRW589826:HRW589870 HRW655362:HRW655406 HRW720898:HRW720942 HRW786434:HRW786478 HRW851970:HRW852014 HRW917506:HRW917550 HRW983042:HRW983086 HSB11:HSB68 HSB65538:HSB65582 HSB131074:HSB131118 HSB196610:HSB196654 HSB262146:HSB262190 HSB327682:HSB327726 HSB393218:HSB393262 HSB458754:HSB458798 HSB524290:HSB524334 HSB589826:HSB589870 HSB655362:HSB655406 HSB720898:HSB720942 HSB786434:HSB786478 HSB851970:HSB852014 HSB917506:HSB917550 HSB983042:HSB983086 IBS11:IBS68 IBS65538:IBS65582 IBS131074:IBS131118 IBS196610:IBS196654 IBS262146:IBS262190 IBS327682:IBS327726 IBS393218:IBS393262 IBS458754:IBS458798 IBS524290:IBS524334 IBS589826:IBS589870 IBS655362:IBS655406 IBS720898:IBS720942 IBS786434:IBS786478 IBS851970:IBS852014 IBS917506:IBS917550 IBS983042:IBS983086 IBX11:IBX68 IBX65538:IBX65582 IBX131074:IBX131118 IBX196610:IBX196654 IBX262146:IBX262190 IBX327682:IBX327726 IBX393218:IBX393262 IBX458754:IBX458798 IBX524290:IBX524334 IBX589826:IBX589870 IBX655362:IBX655406 IBX720898:IBX720942 IBX786434:IBX786478 IBX851970:IBX852014 IBX917506:IBX917550 IBX983042:IBX983086 ILO11:ILO68 ILO65538:ILO65582 ILO131074:ILO131118 ILO196610:ILO196654 ILO262146:ILO262190 ILO327682:ILO327726 ILO393218:ILO393262 ILO458754:ILO458798 ILO524290:ILO524334 ILO589826:ILO589870 ILO655362:ILO655406 ILO720898:ILO720942 ILO786434:ILO786478 ILO851970:ILO852014 ILO917506:ILO917550 ILO983042:ILO983086 ILT11:ILT68 ILT65538:ILT65582 ILT131074:ILT131118 ILT196610:ILT196654 ILT262146:ILT262190 ILT327682:ILT327726 ILT393218:ILT393262 ILT458754:ILT458798 ILT524290:ILT524334 ILT589826:ILT589870 ILT655362:ILT655406 ILT720898:ILT720942 ILT786434:ILT786478 ILT851970:ILT852014 ILT917506:ILT917550 ILT983042:ILT983086 IVK11:IVK68 IVK65538:IVK65582 IVK131074:IVK131118 IVK196610:IVK196654 IVK262146:IVK262190 IVK327682:IVK327726 IVK393218:IVK393262 IVK458754:IVK458798 IVK524290:IVK524334 IVK589826:IVK589870 IVK655362:IVK655406 IVK720898:IVK720942 IVK786434:IVK786478 IVK851970:IVK852014 IVK917506:IVK917550 IVK983042:IVK983086 IVP11:IVP68 IVP65538:IVP65582 IVP131074:IVP131118 IVP196610:IVP196654 IVP262146:IVP262190 IVP327682:IVP327726 IVP393218:IVP393262 IVP458754:IVP458798 IVP524290:IVP524334 IVP589826:IVP589870 IVP655362:IVP655406 IVP720898:IVP720942 IVP786434:IVP786478 IVP851970:IVP852014 IVP917506:IVP917550 IVP983042:IVP983086 JFG11:JFG68 JFG65538:JFG65582 JFG131074:JFG131118 JFG196610:JFG196654 JFG262146:JFG262190 JFG327682:JFG327726 JFG393218:JFG393262 JFG458754:JFG458798 JFG524290:JFG524334 JFG589826:JFG589870 JFG655362:JFG655406 JFG720898:JFG720942 JFG786434:JFG786478 JFG851970:JFG852014 JFG917506:JFG917550 JFG983042:JFG983086 JFL11:JFL68 JFL65538:JFL65582 JFL131074:JFL131118 JFL196610:JFL196654 JFL262146:JFL262190 JFL327682:JFL327726 JFL393218:JFL393262 JFL458754:JFL458798 JFL524290:JFL524334 JFL589826:JFL589870 JFL655362:JFL655406 JFL720898:JFL720942 JFL786434:JFL786478 JFL851970:JFL852014 JFL917506:JFL917550 JFL983042:JFL983086 JPC11:JPC68 JPC65538:JPC65582 JPC131074:JPC131118 JPC196610:JPC196654 JPC262146:JPC262190 JPC327682:JPC327726 JPC393218:JPC393262 JPC458754:JPC458798 JPC524290:JPC524334 JPC589826:JPC589870 JPC655362:JPC655406 JPC720898:JPC720942 JPC786434:JPC786478 JPC851970:JPC852014 JPC917506:JPC917550 JPC983042:JPC983086 JPH11:JPH68 JPH65538:JPH65582 JPH131074:JPH131118 JPH196610:JPH196654 JPH262146:JPH262190 JPH327682:JPH327726 JPH393218:JPH393262 JPH458754:JPH458798 JPH524290:JPH524334 JPH589826:JPH589870 JPH655362:JPH655406 JPH720898:JPH720942 JPH786434:JPH786478 JPH851970:JPH852014 JPH917506:JPH917550 JPH983042:JPH983086 JYY11:JYY68 JYY65538:JYY65582 JYY131074:JYY131118 JYY196610:JYY196654 JYY262146:JYY262190 JYY327682:JYY327726 JYY393218:JYY393262 JYY458754:JYY458798 JYY524290:JYY524334 JYY589826:JYY589870 JYY655362:JYY655406 JYY720898:JYY720942 JYY786434:JYY786478 JYY851970:JYY852014 JYY917506:JYY917550 JYY983042:JYY983086 JZD11:JZD68 JZD65538:JZD65582 JZD131074:JZD131118 JZD196610:JZD196654 JZD262146:JZD262190 JZD327682:JZD327726 JZD393218:JZD393262 JZD458754:JZD458798 JZD524290:JZD524334 JZD589826:JZD589870 JZD655362:JZD655406 JZD720898:JZD720942 JZD786434:JZD786478 JZD851970:JZD852014 JZD917506:JZD917550 JZD983042:JZD983086 KIU11:KIU68 KIU65538:KIU65582 KIU131074:KIU131118 KIU196610:KIU196654 KIU262146:KIU262190 KIU327682:KIU327726 KIU393218:KIU393262 KIU458754:KIU458798 KIU524290:KIU524334 KIU589826:KIU589870 KIU655362:KIU655406 KIU720898:KIU720942 KIU786434:KIU786478 KIU851970:KIU852014 KIU917506:KIU917550 KIU983042:KIU983086 KIZ11:KIZ68 KIZ65538:KIZ65582 KIZ131074:KIZ131118 KIZ196610:KIZ196654 KIZ262146:KIZ262190 KIZ327682:KIZ327726 KIZ393218:KIZ393262 KIZ458754:KIZ458798 KIZ524290:KIZ524334 KIZ589826:KIZ589870 KIZ655362:KIZ655406 KIZ720898:KIZ720942 KIZ786434:KIZ786478 KIZ851970:KIZ852014 KIZ917506:KIZ917550 KIZ983042:KIZ983086 KSQ11:KSQ68 KSQ65538:KSQ65582 KSQ131074:KSQ131118 KSQ196610:KSQ196654 KSQ262146:KSQ262190 KSQ327682:KSQ327726 KSQ393218:KSQ393262 KSQ458754:KSQ458798 KSQ524290:KSQ524334 KSQ589826:KSQ589870 KSQ655362:KSQ655406 KSQ720898:KSQ720942 KSQ786434:KSQ786478 KSQ851970:KSQ852014 KSQ917506:KSQ917550 KSQ983042:KSQ983086 KSV11:KSV68 KSV65538:KSV65582 KSV131074:KSV131118 KSV196610:KSV196654 KSV262146:KSV262190 KSV327682:KSV327726 KSV393218:KSV393262 KSV458754:KSV458798 KSV524290:KSV524334 KSV589826:KSV589870 KSV655362:KSV655406 KSV720898:KSV720942 KSV786434:KSV786478 KSV851970:KSV852014 KSV917506:KSV917550 KSV983042:KSV983086 LCM11:LCM68 LCM65538:LCM65582 LCM131074:LCM131118 LCM196610:LCM196654 LCM262146:LCM262190 LCM327682:LCM327726 LCM393218:LCM393262 LCM458754:LCM458798 LCM524290:LCM524334 LCM589826:LCM589870 LCM655362:LCM655406 LCM720898:LCM720942 LCM786434:LCM786478 LCM851970:LCM852014 LCM917506:LCM917550 LCM983042:LCM983086 LCR11:LCR68 LCR65538:LCR65582 LCR131074:LCR131118 LCR196610:LCR196654 LCR262146:LCR262190 LCR327682:LCR327726 LCR393218:LCR393262 LCR458754:LCR458798 LCR524290:LCR524334 LCR589826:LCR589870 LCR655362:LCR655406 LCR720898:LCR720942 LCR786434:LCR786478 LCR851970:LCR852014 LCR917506:LCR917550 LCR983042:LCR983086 LMI11:LMI68 LMI65538:LMI65582 LMI131074:LMI131118 LMI196610:LMI196654 LMI262146:LMI262190 LMI327682:LMI327726 LMI393218:LMI393262 LMI458754:LMI458798 LMI524290:LMI524334 LMI589826:LMI589870 LMI655362:LMI655406 LMI720898:LMI720942 LMI786434:LMI786478 LMI851970:LMI852014 LMI917506:LMI917550 LMI983042:LMI983086 LMN11:LMN68 LMN65538:LMN65582 LMN131074:LMN131118 LMN196610:LMN196654 LMN262146:LMN262190 LMN327682:LMN327726 LMN393218:LMN393262 LMN458754:LMN458798 LMN524290:LMN524334 LMN589826:LMN589870 LMN655362:LMN655406 LMN720898:LMN720942 LMN786434:LMN786478 LMN851970:LMN852014 LMN917506:LMN917550 LMN983042:LMN983086 LWE11:LWE68 LWE65538:LWE65582 LWE131074:LWE131118 LWE196610:LWE196654 LWE262146:LWE262190 LWE327682:LWE327726 LWE393218:LWE393262 LWE458754:LWE458798 LWE524290:LWE524334 LWE589826:LWE589870 LWE655362:LWE655406 LWE720898:LWE720942 LWE786434:LWE786478 LWE851970:LWE852014 LWE917506:LWE917550 LWE983042:LWE983086 LWJ11:LWJ68 LWJ65538:LWJ65582 LWJ131074:LWJ131118 LWJ196610:LWJ196654 LWJ262146:LWJ262190 LWJ327682:LWJ327726 LWJ393218:LWJ393262 LWJ458754:LWJ458798 LWJ524290:LWJ524334 LWJ589826:LWJ589870 LWJ655362:LWJ655406 LWJ720898:LWJ720942 LWJ786434:LWJ786478 LWJ851970:LWJ852014 LWJ917506:LWJ917550 LWJ983042:LWJ983086 MGA11:MGA68 MGA65538:MGA65582 MGA131074:MGA131118 MGA196610:MGA196654 MGA262146:MGA262190 MGA327682:MGA327726 MGA393218:MGA393262 MGA458754:MGA458798 MGA524290:MGA524334 MGA589826:MGA589870 MGA655362:MGA655406 MGA720898:MGA720942 MGA786434:MGA786478 MGA851970:MGA852014 MGA917506:MGA917550 MGA983042:MGA983086 MGF11:MGF68 MGF65538:MGF65582 MGF131074:MGF131118 MGF196610:MGF196654 MGF262146:MGF262190 MGF327682:MGF327726 MGF393218:MGF393262 MGF458754:MGF458798 MGF524290:MGF524334 MGF589826:MGF589870 MGF655362:MGF655406 MGF720898:MGF720942 MGF786434:MGF786478 MGF851970:MGF852014 MGF917506:MGF917550 MGF983042:MGF983086 MPW11:MPW68 MPW65538:MPW65582 MPW131074:MPW131118 MPW196610:MPW196654 MPW262146:MPW262190 MPW327682:MPW327726 MPW393218:MPW393262 MPW458754:MPW458798 MPW524290:MPW524334 MPW589826:MPW589870 MPW655362:MPW655406 MPW720898:MPW720942 MPW786434:MPW786478 MPW851970:MPW852014 MPW917506:MPW917550 MPW983042:MPW983086 MQB11:MQB68 MQB65538:MQB65582 MQB131074:MQB131118 MQB196610:MQB196654 MQB262146:MQB262190 MQB327682:MQB327726 MQB393218:MQB393262 MQB458754:MQB458798 MQB524290:MQB524334 MQB589826:MQB589870 MQB655362:MQB655406 MQB720898:MQB720942 MQB786434:MQB786478 MQB851970:MQB852014 MQB917506:MQB917550 MQB983042:MQB983086 MZS11:MZS68 MZS65538:MZS65582 MZS131074:MZS131118 MZS196610:MZS196654 MZS262146:MZS262190 MZS327682:MZS327726 MZS393218:MZS393262 MZS458754:MZS458798 MZS524290:MZS524334 MZS589826:MZS589870 MZS655362:MZS655406 MZS720898:MZS720942 MZS786434:MZS786478 MZS851970:MZS852014 MZS917506:MZS917550 MZS983042:MZS983086 MZX11:MZX68 MZX65538:MZX65582 MZX131074:MZX131118 MZX196610:MZX196654 MZX262146:MZX262190 MZX327682:MZX327726 MZX393218:MZX393262 MZX458754:MZX458798 MZX524290:MZX524334 MZX589826:MZX589870 MZX655362:MZX655406 MZX720898:MZX720942 MZX786434:MZX786478 MZX851970:MZX852014 MZX917506:MZX917550 MZX983042:MZX983086 NJO11:NJO68 NJO65538:NJO65582 NJO131074:NJO131118 NJO196610:NJO196654 NJO262146:NJO262190 NJO327682:NJO327726 NJO393218:NJO393262 NJO458754:NJO458798 NJO524290:NJO524334 NJO589826:NJO589870 NJO655362:NJO655406 NJO720898:NJO720942 NJO786434:NJO786478 NJO851970:NJO852014 NJO917506:NJO917550 NJO983042:NJO983086 NJT11:NJT68 NJT65538:NJT65582 NJT131074:NJT131118 NJT196610:NJT196654 NJT262146:NJT262190 NJT327682:NJT327726 NJT393218:NJT393262 NJT458754:NJT458798 NJT524290:NJT524334 NJT589826:NJT589870 NJT655362:NJT655406 NJT720898:NJT720942 NJT786434:NJT786478 NJT851970:NJT852014 NJT917506:NJT917550 NJT983042:NJT983086 NTK11:NTK68 NTK65538:NTK65582 NTK131074:NTK131118 NTK196610:NTK196654 NTK262146:NTK262190 NTK327682:NTK327726 NTK393218:NTK393262 NTK458754:NTK458798 NTK524290:NTK524334 NTK589826:NTK589870 NTK655362:NTK655406 NTK720898:NTK720942 NTK786434:NTK786478 NTK851970:NTK852014 NTK917506:NTK917550 NTK983042:NTK983086 NTP11:NTP68 NTP65538:NTP65582 NTP131074:NTP131118 NTP196610:NTP196654 NTP262146:NTP262190 NTP327682:NTP327726 NTP393218:NTP393262 NTP458754:NTP458798 NTP524290:NTP524334 NTP589826:NTP589870 NTP655362:NTP655406 NTP720898:NTP720942 NTP786434:NTP786478 NTP851970:NTP852014 NTP917506:NTP917550 NTP983042:NTP983086 ODG11:ODG68 ODG65538:ODG65582 ODG131074:ODG131118 ODG196610:ODG196654 ODG262146:ODG262190 ODG327682:ODG327726 ODG393218:ODG393262 ODG458754:ODG458798 ODG524290:ODG524334 ODG589826:ODG589870 ODG655362:ODG655406 ODG720898:ODG720942 ODG786434:ODG786478 ODG851970:ODG852014 ODG917506:ODG917550 ODG983042:ODG983086 ODL11:ODL68 ODL65538:ODL65582 ODL131074:ODL131118 ODL196610:ODL196654 ODL262146:ODL262190 ODL327682:ODL327726 ODL393218:ODL393262 ODL458754:ODL458798 ODL524290:ODL524334 ODL589826:ODL589870 ODL655362:ODL655406 ODL720898:ODL720942 ODL786434:ODL786478 ODL851970:ODL852014 ODL917506:ODL917550 ODL983042:ODL983086 ONC11:ONC68 ONC65538:ONC65582 ONC131074:ONC131118 ONC196610:ONC196654 ONC262146:ONC262190 ONC327682:ONC327726 ONC393218:ONC393262 ONC458754:ONC458798 ONC524290:ONC524334 ONC589826:ONC589870 ONC655362:ONC655406 ONC720898:ONC720942 ONC786434:ONC786478 ONC851970:ONC852014 ONC917506:ONC917550 ONC983042:ONC983086 ONH11:ONH68 ONH65538:ONH65582 ONH131074:ONH131118 ONH196610:ONH196654 ONH262146:ONH262190 ONH327682:ONH327726 ONH393218:ONH393262 ONH458754:ONH458798 ONH524290:ONH524334 ONH589826:ONH589870 ONH655362:ONH655406 ONH720898:ONH720942 ONH786434:ONH786478 ONH851970:ONH852014 ONH917506:ONH917550 ONH983042:ONH983086 OWY11:OWY68 OWY65538:OWY65582 OWY131074:OWY131118 OWY196610:OWY196654 OWY262146:OWY262190 OWY327682:OWY327726 OWY393218:OWY393262 OWY458754:OWY458798 OWY524290:OWY524334 OWY589826:OWY589870 OWY655362:OWY655406 OWY720898:OWY720942 OWY786434:OWY786478 OWY851970:OWY852014 OWY917506:OWY917550 OWY983042:OWY983086 OXD11:OXD68 OXD65538:OXD65582 OXD131074:OXD131118 OXD196610:OXD196654 OXD262146:OXD262190 OXD327682:OXD327726 OXD393218:OXD393262 OXD458754:OXD458798 OXD524290:OXD524334 OXD589826:OXD589870 OXD655362:OXD655406 OXD720898:OXD720942 OXD786434:OXD786478 OXD851970:OXD852014 OXD917506:OXD917550 OXD983042:OXD983086 PGU11:PGU68 PGU65538:PGU65582 PGU131074:PGU131118 PGU196610:PGU196654 PGU262146:PGU262190 PGU327682:PGU327726 PGU393218:PGU393262 PGU458754:PGU458798 PGU524290:PGU524334 PGU589826:PGU589870 PGU655362:PGU655406 PGU720898:PGU720942 PGU786434:PGU786478 PGU851970:PGU852014 PGU917506:PGU917550 PGU983042:PGU983086 PGZ11:PGZ68 PGZ65538:PGZ65582 PGZ131074:PGZ131118 PGZ196610:PGZ196654 PGZ262146:PGZ262190 PGZ327682:PGZ327726 PGZ393218:PGZ393262 PGZ458754:PGZ458798 PGZ524290:PGZ524334 PGZ589826:PGZ589870 PGZ655362:PGZ655406 PGZ720898:PGZ720942 PGZ786434:PGZ786478 PGZ851970:PGZ852014 PGZ917506:PGZ917550 PGZ983042:PGZ983086 PQQ11:PQQ68 PQQ65538:PQQ65582 PQQ131074:PQQ131118 PQQ196610:PQQ196654 PQQ262146:PQQ262190 PQQ327682:PQQ327726 PQQ393218:PQQ393262 PQQ458754:PQQ458798 PQQ524290:PQQ524334 PQQ589826:PQQ589870 PQQ655362:PQQ655406 PQQ720898:PQQ720942 PQQ786434:PQQ786478 PQQ851970:PQQ852014 PQQ917506:PQQ917550 PQQ983042:PQQ983086 PQV11:PQV68 PQV65538:PQV65582 PQV131074:PQV131118 PQV196610:PQV196654 PQV262146:PQV262190 PQV327682:PQV327726 PQV393218:PQV393262 PQV458754:PQV458798 PQV524290:PQV524334 PQV589826:PQV589870 PQV655362:PQV655406 PQV720898:PQV720942 PQV786434:PQV786478 PQV851970:PQV852014 PQV917506:PQV917550 PQV983042:PQV983086 QAM11:QAM68 QAM65538:QAM65582 QAM131074:QAM131118 QAM196610:QAM196654 QAM262146:QAM262190 QAM327682:QAM327726 QAM393218:QAM393262 QAM458754:QAM458798 QAM524290:QAM524334 QAM589826:QAM589870 QAM655362:QAM655406 QAM720898:QAM720942 QAM786434:QAM786478 QAM851970:QAM852014 QAM917506:QAM917550 QAM983042:QAM983086 QAR11:QAR68 QAR65538:QAR65582 QAR131074:QAR131118 QAR196610:QAR196654 QAR262146:QAR262190 QAR327682:QAR327726 QAR393218:QAR393262 QAR458754:QAR458798 QAR524290:QAR524334 QAR589826:QAR589870 QAR655362:QAR655406 QAR720898:QAR720942 QAR786434:QAR786478 QAR851970:QAR852014 QAR917506:QAR917550 QAR983042:QAR983086 QKI11:QKI68 QKI65538:QKI65582 QKI131074:QKI131118 QKI196610:QKI196654 QKI262146:QKI262190 QKI327682:QKI327726 QKI393218:QKI393262 QKI458754:QKI458798 QKI524290:QKI524334 QKI589826:QKI589870 QKI655362:QKI655406 QKI720898:QKI720942 QKI786434:QKI786478 QKI851970:QKI852014 QKI917506:QKI917550 QKI983042:QKI983086 QKN11:QKN68 QKN65538:QKN65582 QKN131074:QKN131118 QKN196610:QKN196654 QKN262146:QKN262190 QKN327682:QKN327726 QKN393218:QKN393262 QKN458754:QKN458798 QKN524290:QKN524334 QKN589826:QKN589870 QKN655362:QKN655406 QKN720898:QKN720942 QKN786434:QKN786478 QKN851970:QKN852014 QKN917506:QKN917550 QKN983042:QKN983086 QUE11:QUE68 QUE65538:QUE65582 QUE131074:QUE131118 QUE196610:QUE196654 QUE262146:QUE262190 QUE327682:QUE327726 QUE393218:QUE393262 QUE458754:QUE458798 QUE524290:QUE524334 QUE589826:QUE589870 QUE655362:QUE655406 QUE720898:QUE720942 QUE786434:QUE786478 QUE851970:QUE852014 QUE917506:QUE917550 QUE983042:QUE983086 QUJ11:QUJ68 QUJ65538:QUJ65582 QUJ131074:QUJ131118 QUJ196610:QUJ196654 QUJ262146:QUJ262190 QUJ327682:QUJ327726 QUJ393218:QUJ393262 QUJ458754:QUJ458798 QUJ524290:QUJ524334 QUJ589826:QUJ589870 QUJ655362:QUJ655406 QUJ720898:QUJ720942 QUJ786434:QUJ786478 QUJ851970:QUJ852014 QUJ917506:QUJ917550 QUJ983042:QUJ983086 REA11:REA68 REA65538:REA65582 REA131074:REA131118 REA196610:REA196654 REA262146:REA262190 REA327682:REA327726 REA393218:REA393262 REA458754:REA458798 REA524290:REA524334 REA589826:REA589870 REA655362:REA655406 REA720898:REA720942 REA786434:REA786478 REA851970:REA852014 REA917506:REA917550 REA983042:REA983086 REF11:REF68 REF65538:REF65582 REF131074:REF131118 REF196610:REF196654 REF262146:REF262190 REF327682:REF327726 REF393218:REF393262 REF458754:REF458798 REF524290:REF524334 REF589826:REF589870 REF655362:REF655406 REF720898:REF720942 REF786434:REF786478 REF851970:REF852014 REF917506:REF917550 REF983042:REF983086 RNW11:RNW68 RNW65538:RNW65582 RNW131074:RNW131118 RNW196610:RNW196654 RNW262146:RNW262190 RNW327682:RNW327726 RNW393218:RNW393262 RNW458754:RNW458798 RNW524290:RNW524334 RNW589826:RNW589870 RNW655362:RNW655406 RNW720898:RNW720942 RNW786434:RNW786478 RNW851970:RNW852014 RNW917506:RNW917550 RNW983042:RNW983086 ROB11:ROB68 ROB65538:ROB65582 ROB131074:ROB131118 ROB196610:ROB196654 ROB262146:ROB262190 ROB327682:ROB327726 ROB393218:ROB393262 ROB458754:ROB458798 ROB524290:ROB524334 ROB589826:ROB589870 ROB655362:ROB655406 ROB720898:ROB720942 ROB786434:ROB786478 ROB851970:ROB852014 ROB917506:ROB917550 ROB983042:ROB983086 RXS11:RXS68 RXS65538:RXS65582 RXS131074:RXS131118 RXS196610:RXS196654 RXS262146:RXS262190 RXS327682:RXS327726 RXS393218:RXS393262 RXS458754:RXS458798 RXS524290:RXS524334 RXS589826:RXS589870 RXS655362:RXS655406 RXS720898:RXS720942 RXS786434:RXS786478 RXS851970:RXS852014 RXS917506:RXS917550 RXS983042:RXS983086 RXX11:RXX68 RXX65538:RXX65582 RXX131074:RXX131118 RXX196610:RXX196654 RXX262146:RXX262190 RXX327682:RXX327726 RXX393218:RXX393262 RXX458754:RXX458798 RXX524290:RXX524334 RXX589826:RXX589870 RXX655362:RXX655406 RXX720898:RXX720942 RXX786434:RXX786478 RXX851970:RXX852014 RXX917506:RXX917550 RXX983042:RXX983086 SHO11:SHO68 SHO65538:SHO65582 SHO131074:SHO131118 SHO196610:SHO196654 SHO262146:SHO262190 SHO327682:SHO327726 SHO393218:SHO393262 SHO458754:SHO458798 SHO524290:SHO524334 SHO589826:SHO589870 SHO655362:SHO655406 SHO720898:SHO720942 SHO786434:SHO786478 SHO851970:SHO852014 SHO917506:SHO917550 SHO983042:SHO983086 SHT11:SHT68 SHT65538:SHT65582 SHT131074:SHT131118 SHT196610:SHT196654 SHT262146:SHT262190 SHT327682:SHT327726 SHT393218:SHT393262 SHT458754:SHT458798 SHT524290:SHT524334 SHT589826:SHT589870 SHT655362:SHT655406 SHT720898:SHT720942 SHT786434:SHT786478 SHT851970:SHT852014 SHT917506:SHT917550 SHT983042:SHT983086 SRK11:SRK68 SRK65538:SRK65582 SRK131074:SRK131118 SRK196610:SRK196654 SRK262146:SRK262190 SRK327682:SRK327726 SRK393218:SRK393262 SRK458754:SRK458798 SRK524290:SRK524334 SRK589826:SRK589870 SRK655362:SRK655406 SRK720898:SRK720942 SRK786434:SRK786478 SRK851970:SRK852014 SRK917506:SRK917550 SRK983042:SRK983086 SRP11:SRP68 SRP65538:SRP65582 SRP131074:SRP131118 SRP196610:SRP196654 SRP262146:SRP262190 SRP327682:SRP327726 SRP393218:SRP393262 SRP458754:SRP458798 SRP524290:SRP524334 SRP589826:SRP589870 SRP655362:SRP655406 SRP720898:SRP720942 SRP786434:SRP786478 SRP851970:SRP852014 SRP917506:SRP917550 SRP983042:SRP983086 TBG11:TBG68 TBG65538:TBG65582 TBG131074:TBG131118 TBG196610:TBG196654 TBG262146:TBG262190 TBG327682:TBG327726 TBG393218:TBG393262 TBG458754:TBG458798 TBG524290:TBG524334 TBG589826:TBG589870 TBG655362:TBG655406 TBG720898:TBG720942 TBG786434:TBG786478 TBG851970:TBG852014 TBG917506:TBG917550 TBG983042:TBG983086 TBL11:TBL68 TBL65538:TBL65582 TBL131074:TBL131118 TBL196610:TBL196654 TBL262146:TBL262190 TBL327682:TBL327726 TBL393218:TBL393262 TBL458754:TBL458798 TBL524290:TBL524334 TBL589826:TBL589870 TBL655362:TBL655406 TBL720898:TBL720942 TBL786434:TBL786478 TBL851970:TBL852014 TBL917506:TBL917550 TBL983042:TBL983086 TLC11:TLC68 TLC65538:TLC65582 TLC131074:TLC131118 TLC196610:TLC196654 TLC262146:TLC262190 TLC327682:TLC327726 TLC393218:TLC393262 TLC458754:TLC458798 TLC524290:TLC524334 TLC589826:TLC589870 TLC655362:TLC655406 TLC720898:TLC720942 TLC786434:TLC786478 TLC851970:TLC852014 TLC917506:TLC917550 TLC983042:TLC983086 TLH11:TLH68 TLH65538:TLH65582 TLH131074:TLH131118 TLH196610:TLH196654 TLH262146:TLH262190 TLH327682:TLH327726 TLH393218:TLH393262 TLH458754:TLH458798 TLH524290:TLH524334 TLH589826:TLH589870 TLH655362:TLH655406 TLH720898:TLH720942 TLH786434:TLH786478 TLH851970:TLH852014 TLH917506:TLH917550 TLH983042:TLH983086 TUY11:TUY68 TUY65538:TUY65582 TUY131074:TUY131118 TUY196610:TUY196654 TUY262146:TUY262190 TUY327682:TUY327726 TUY393218:TUY393262 TUY458754:TUY458798 TUY524290:TUY524334 TUY589826:TUY589870 TUY655362:TUY655406 TUY720898:TUY720942 TUY786434:TUY786478 TUY851970:TUY852014 TUY917506:TUY917550 TUY983042:TUY983086 TVD11:TVD68 TVD65538:TVD65582 TVD131074:TVD131118 TVD196610:TVD196654 TVD262146:TVD262190 TVD327682:TVD327726 TVD393218:TVD393262 TVD458754:TVD458798 TVD524290:TVD524334 TVD589826:TVD589870 TVD655362:TVD655406 TVD720898:TVD720942 TVD786434:TVD786478 TVD851970:TVD852014 TVD917506:TVD917550 TVD983042:TVD983086 UEU11:UEU68 UEU65538:UEU65582 UEU131074:UEU131118 UEU196610:UEU196654 UEU262146:UEU262190 UEU327682:UEU327726 UEU393218:UEU393262 UEU458754:UEU458798 UEU524290:UEU524334 UEU589826:UEU589870 UEU655362:UEU655406 UEU720898:UEU720942 UEU786434:UEU786478 UEU851970:UEU852014 UEU917506:UEU917550 UEU983042:UEU983086 UEZ11:UEZ68 UEZ65538:UEZ65582 UEZ131074:UEZ131118 UEZ196610:UEZ196654 UEZ262146:UEZ262190 UEZ327682:UEZ327726 UEZ393218:UEZ393262 UEZ458754:UEZ458798 UEZ524290:UEZ524334 UEZ589826:UEZ589870 UEZ655362:UEZ655406 UEZ720898:UEZ720942 UEZ786434:UEZ786478 UEZ851970:UEZ852014 UEZ917506:UEZ917550 UEZ983042:UEZ983086 UOQ11:UOQ68 UOQ65538:UOQ65582 UOQ131074:UOQ131118 UOQ196610:UOQ196654 UOQ262146:UOQ262190 UOQ327682:UOQ327726 UOQ393218:UOQ393262 UOQ458754:UOQ458798 UOQ524290:UOQ524334 UOQ589826:UOQ589870 UOQ655362:UOQ655406 UOQ720898:UOQ720942 UOQ786434:UOQ786478 UOQ851970:UOQ852014 UOQ917506:UOQ917550 UOQ983042:UOQ983086 UOV11:UOV68 UOV65538:UOV65582 UOV131074:UOV131118 UOV196610:UOV196654 UOV262146:UOV262190 UOV327682:UOV327726 UOV393218:UOV393262 UOV458754:UOV458798 UOV524290:UOV524334 UOV589826:UOV589870 UOV655362:UOV655406 UOV720898:UOV720942 UOV786434:UOV786478 UOV851970:UOV852014 UOV917506:UOV917550 UOV983042:UOV983086 UYM11:UYM68 UYM65538:UYM65582 UYM131074:UYM131118 UYM196610:UYM196654 UYM262146:UYM262190 UYM327682:UYM327726 UYM393218:UYM393262 UYM458754:UYM458798 UYM524290:UYM524334 UYM589826:UYM589870 UYM655362:UYM655406 UYM720898:UYM720942 UYM786434:UYM786478 UYM851970:UYM852014 UYM917506:UYM917550 UYM983042:UYM983086 UYR11:UYR68 UYR65538:UYR65582 UYR131074:UYR131118 UYR196610:UYR196654 UYR262146:UYR262190 UYR327682:UYR327726 UYR393218:UYR393262 UYR458754:UYR458798 UYR524290:UYR524334 UYR589826:UYR589870 UYR655362:UYR655406 UYR720898:UYR720942 UYR786434:UYR786478 UYR851970:UYR852014 UYR917506:UYR917550 UYR983042:UYR983086 VII11:VII68 VII65538:VII65582 VII131074:VII131118 VII196610:VII196654 VII262146:VII262190 VII327682:VII327726 VII393218:VII393262 VII458754:VII458798 VII524290:VII524334 VII589826:VII589870 VII655362:VII655406 VII720898:VII720942 VII786434:VII786478 VII851970:VII852014 VII917506:VII917550 VII983042:VII983086 VIN11:VIN68 VIN65538:VIN65582 VIN131074:VIN131118 VIN196610:VIN196654 VIN262146:VIN262190 VIN327682:VIN327726 VIN393218:VIN393262 VIN458754:VIN458798 VIN524290:VIN524334 VIN589826:VIN589870 VIN655362:VIN655406 VIN720898:VIN720942 VIN786434:VIN786478 VIN851970:VIN852014 VIN917506:VIN917550 VIN983042:VIN983086 VSE11:VSE68 VSE65538:VSE65582 VSE131074:VSE131118 VSE196610:VSE196654 VSE262146:VSE262190 VSE327682:VSE327726 VSE393218:VSE393262 VSE458754:VSE458798 VSE524290:VSE524334 VSE589826:VSE589870 VSE655362:VSE655406 VSE720898:VSE720942 VSE786434:VSE786478 VSE851970:VSE852014 VSE917506:VSE917550 VSE983042:VSE983086 VSJ11:VSJ68 VSJ65538:VSJ65582 VSJ131074:VSJ131118 VSJ196610:VSJ196654 VSJ262146:VSJ262190 VSJ327682:VSJ327726 VSJ393218:VSJ393262 VSJ458754:VSJ458798 VSJ524290:VSJ524334 VSJ589826:VSJ589870 VSJ655362:VSJ655406 VSJ720898:VSJ720942 VSJ786434:VSJ786478 VSJ851970:VSJ852014 VSJ917506:VSJ917550 VSJ983042:VSJ983086 WCA11:WCA68 WCA65538:WCA65582 WCA131074:WCA131118 WCA196610:WCA196654 WCA262146:WCA262190 WCA327682:WCA327726 WCA393218:WCA393262 WCA458754:WCA458798 WCA524290:WCA524334 WCA589826:WCA589870 WCA655362:WCA655406 WCA720898:WCA720942 WCA786434:WCA786478 WCA851970:WCA852014 WCA917506:WCA917550 WCA983042:WCA983086 WCF11:WCF68 WCF65538:WCF65582 WCF131074:WCF131118 WCF196610:WCF196654 WCF262146:WCF262190 WCF327682:WCF327726 WCF393218:WCF393262 WCF458754:WCF458798 WCF524290:WCF524334 WCF589826:WCF589870 WCF655362:WCF655406 WCF720898:WCF720942 WCF786434:WCF786478 WCF851970:WCF852014 WCF917506:WCF917550 WCF983042:WCF983086 WLW11:WLW68 WLW65538:WLW65582 WLW131074:WLW131118 WLW196610:WLW196654 WLW262146:WLW262190 WLW327682:WLW327726 WLW393218:WLW393262 WLW458754:WLW458798 WLW524290:WLW524334 WLW589826:WLW589870 WLW655362:WLW655406 WLW720898:WLW720942 WLW786434:WLW786478 WLW851970:WLW852014 WLW917506:WLW917550 WLW983042:WLW983086 WMB11:WMB68 WMB65538:WMB65582 WMB131074:WMB131118 WMB196610:WMB196654 WMB262146:WMB262190 WMB327682:WMB327726 WMB393218:WMB393262 WMB458754:WMB458798 WMB524290:WMB524334 WMB589826:WMB589870 WMB655362:WMB655406 WMB720898:WMB720942 WMB786434:WMB786478 WMB851970:WMB852014 WMB917506:WMB917550 WMB983042:WMB983086 WVS11:WVS68 WVS65538:WVS65582 WVS131074:WVS131118 WVS196610:WVS196654 WVS262146:WVS262190 WVS327682:WVS327726 WVS393218:WVS393262 WVS458754:WVS458798 WVS524290:WVS524334 WVS589826:WVS589870 WVS655362:WVS655406 WVS720898:WVS720942 WVS786434:WVS786478 WVS851970:WVS852014 WVS917506:WVS917550 WVS983042:WVS983086 WVX11:WVX68 WVX65538:WVX65582 WVX131074:WVX131118 WVX196610:WVX196654 WVX262146:WVX262190 WVX327682:WVX327726 WVX393218:WVX393262 WVX458754:WVX458798 WVX524290:WVX524334 WVX589826:WVX589870 WVX655362:WVX655406 WVX720898:WVX720942 WVX786434:WVX786478 WVX851970:WVX852014 WVX917506:WVX917550 WVX983042:WVX983086">
      <formula1>"通过,失败,阻塞,无效,未执行"</formula1>
    </dataValidation>
    <dataValidation allowBlank="1" showInputMessage="1" showErrorMessage="1" promptTitle="Revision" sqref="M5:M9 M65532:M65536 M131068:M131072 M196604:M196608 M262140:M262144 M327676:M327680 M393212:M393216 M458748:M458752 M524284:M524288 M589820:M589824 M655356:M655360 M720892:M720896 M786428:M786432 M851964:M851968 M917500:M917504 M983036:M983040 R5:R9 R65532:R65536 R131068:R131072 R196604:R196608 R262140:R262144 R327676:R327680 R393212:R393216 R458748:R458752 R524284:R524288 R589820:R589824 R655356:R655360 R720892:R720896 R786428:R786432 R851964:R851968 R917500:R917504 R983036:R983040 JI5:JI9 JI65532:JI65536 JI131068:JI131072 JI196604:JI196608 JI262140:JI262144 JI327676:JI327680 JI393212:JI393216 JI458748:JI458752 JI524284:JI524288 JI589820:JI589824 JI655356:JI655360 JI720892:JI720896 JI786428:JI786432 JI851964:JI851968 JI917500:JI917504 JI983036:JI983040 JN5:JN9 JN65532:JN65536 JN131068:JN131072 JN196604:JN196608 JN262140:JN262144 JN327676:JN327680 JN393212:JN393216 JN458748:JN458752 JN524284:JN524288 JN589820:JN589824 JN655356:JN655360 JN720892:JN720896 JN786428:JN786432 JN851964:JN851968 JN917500:JN917504 JN983036:JN983040 TE5:TE9 TE65532:TE65536 TE131068:TE131072 TE196604:TE196608 TE262140:TE262144 TE327676:TE327680 TE393212:TE393216 TE458748:TE458752 TE524284:TE524288 TE589820:TE589824 TE655356:TE655360 TE720892:TE720896 TE786428:TE786432 TE851964:TE851968 TE917500:TE917504 TE983036:TE983040 TJ5:TJ9 TJ65532:TJ65536 TJ131068:TJ131072 TJ196604:TJ196608 TJ262140:TJ262144 TJ327676:TJ327680 TJ393212:TJ393216 TJ458748:TJ458752 TJ524284:TJ524288 TJ589820:TJ589824 TJ655356:TJ655360 TJ720892:TJ720896 TJ786428:TJ786432 TJ851964:TJ851968 TJ917500:TJ917504 TJ983036:TJ983040 ADA5:ADA9 ADA65532:ADA65536 ADA131068:ADA131072 ADA196604:ADA196608 ADA262140:ADA262144 ADA327676:ADA327680 ADA393212:ADA393216 ADA458748:ADA458752 ADA524284:ADA524288 ADA589820:ADA589824 ADA655356:ADA655360 ADA720892:ADA720896 ADA786428:ADA786432 ADA851964:ADA851968 ADA917500:ADA917504 ADA983036:ADA983040 ADF5:ADF9 ADF65532:ADF65536 ADF131068:ADF131072 ADF196604:ADF196608 ADF262140:ADF262144 ADF327676:ADF327680 ADF393212:ADF393216 ADF458748:ADF458752 ADF524284:ADF524288 ADF589820:ADF589824 ADF655356:ADF655360 ADF720892:ADF720896 ADF786428:ADF786432 ADF851964:ADF851968 ADF917500:ADF917504 ADF983036:ADF983040 AMW5:AMW9 AMW65532:AMW65536 AMW131068:AMW131072 AMW196604:AMW196608 AMW262140:AMW262144 AMW327676:AMW327680 AMW393212:AMW393216 AMW458748:AMW458752 AMW524284:AMW524288 AMW589820:AMW589824 AMW655356:AMW655360 AMW720892:AMW720896 AMW786428:AMW786432 AMW851964:AMW851968 AMW917500:AMW917504 AMW983036:AMW983040 ANB5:ANB9 ANB65532:ANB65536 ANB131068:ANB131072 ANB196604:ANB196608 ANB262140:ANB262144 ANB327676:ANB327680 ANB393212:ANB393216 ANB458748:ANB458752 ANB524284:ANB524288 ANB589820:ANB589824 ANB655356:ANB655360 ANB720892:ANB720896 ANB786428:ANB786432 ANB851964:ANB851968 ANB917500:ANB917504 ANB983036:ANB983040 AWS5:AWS9 AWS65532:AWS65536 AWS131068:AWS131072 AWS196604:AWS196608 AWS262140:AWS262144 AWS327676:AWS327680 AWS393212:AWS393216 AWS458748:AWS458752 AWS524284:AWS524288 AWS589820:AWS589824 AWS655356:AWS655360 AWS720892:AWS720896 AWS786428:AWS786432 AWS851964:AWS851968 AWS917500:AWS917504 AWS983036:AWS983040 AWX5:AWX9 AWX65532:AWX65536 AWX131068:AWX131072 AWX196604:AWX196608 AWX262140:AWX262144 AWX327676:AWX327680 AWX393212:AWX393216 AWX458748:AWX458752 AWX524284:AWX524288 AWX589820:AWX589824 AWX655356:AWX655360 AWX720892:AWX720896 AWX786428:AWX786432 AWX851964:AWX851968 AWX917500:AWX917504 AWX983036:AWX983040 BGO5:BGO9 BGO65532:BGO65536 BGO131068:BGO131072 BGO196604:BGO196608 BGO262140:BGO262144 BGO327676:BGO327680 BGO393212:BGO393216 BGO458748:BGO458752 BGO524284:BGO524288 BGO589820:BGO589824 BGO655356:BGO655360 BGO720892:BGO720896 BGO786428:BGO786432 BGO851964:BGO851968 BGO917500:BGO917504 BGO983036:BGO983040 BGT5:BGT9 BGT65532:BGT65536 BGT131068:BGT131072 BGT196604:BGT196608 BGT262140:BGT262144 BGT327676:BGT327680 BGT393212:BGT393216 BGT458748:BGT458752 BGT524284:BGT524288 BGT589820:BGT589824 BGT655356:BGT655360 BGT720892:BGT720896 BGT786428:BGT786432 BGT851964:BGT851968 BGT917500:BGT917504 BGT983036:BGT983040 BQK5:BQK9 BQK65532:BQK65536 BQK131068:BQK131072 BQK196604:BQK196608 BQK262140:BQK262144 BQK327676:BQK327680 BQK393212:BQK393216 BQK458748:BQK458752 BQK524284:BQK524288 BQK589820:BQK589824 BQK655356:BQK655360 BQK720892:BQK720896 BQK786428:BQK786432 BQK851964:BQK851968 BQK917500:BQK917504 BQK983036:BQK983040 BQP5:BQP9 BQP65532:BQP65536 BQP131068:BQP131072 BQP196604:BQP196608 BQP262140:BQP262144 BQP327676:BQP327680 BQP393212:BQP393216 BQP458748:BQP458752 BQP524284:BQP524288 BQP589820:BQP589824 BQP655356:BQP655360 BQP720892:BQP720896 BQP786428:BQP786432 BQP851964:BQP851968 BQP917500:BQP917504 BQP983036:BQP983040 CAG5:CAG9 CAG65532:CAG65536 CAG131068:CAG131072 CAG196604:CAG196608 CAG262140:CAG262144 CAG327676:CAG327680 CAG393212:CAG393216 CAG458748:CAG458752 CAG524284:CAG524288 CAG589820:CAG589824 CAG655356:CAG655360 CAG720892:CAG720896 CAG786428:CAG786432 CAG851964:CAG851968 CAG917500:CAG917504 CAG983036:CAG983040 CAL5:CAL9 CAL65532:CAL65536 CAL131068:CAL131072 CAL196604:CAL196608 CAL262140:CAL262144 CAL327676:CAL327680 CAL393212:CAL393216 CAL458748:CAL458752 CAL524284:CAL524288 CAL589820:CAL589824 CAL655356:CAL655360 CAL720892:CAL720896 CAL786428:CAL786432 CAL851964:CAL851968 CAL917500:CAL917504 CAL983036:CAL983040 CKC5:CKC9 CKC65532:CKC65536 CKC131068:CKC131072 CKC196604:CKC196608 CKC262140:CKC262144 CKC327676:CKC327680 CKC393212:CKC393216 CKC458748:CKC458752 CKC524284:CKC524288 CKC589820:CKC589824 CKC655356:CKC655360 CKC720892:CKC720896 CKC786428:CKC786432 CKC851964:CKC851968 CKC917500:CKC917504 CKC983036:CKC983040 CKH5:CKH9 CKH65532:CKH65536 CKH131068:CKH131072 CKH196604:CKH196608 CKH262140:CKH262144 CKH327676:CKH327680 CKH393212:CKH393216 CKH458748:CKH458752 CKH524284:CKH524288 CKH589820:CKH589824 CKH655356:CKH655360 CKH720892:CKH720896 CKH786428:CKH786432 CKH851964:CKH851968 CKH917500:CKH917504 CKH983036:CKH983040 CTY5:CTY9 CTY65532:CTY65536 CTY131068:CTY131072 CTY196604:CTY196608 CTY262140:CTY262144 CTY327676:CTY327680 CTY393212:CTY393216 CTY458748:CTY458752 CTY524284:CTY524288 CTY589820:CTY589824 CTY655356:CTY655360 CTY720892:CTY720896 CTY786428:CTY786432 CTY851964:CTY851968 CTY917500:CTY917504 CTY983036:CTY983040 CUD5:CUD9 CUD65532:CUD65536 CUD131068:CUD131072 CUD196604:CUD196608 CUD262140:CUD262144 CUD327676:CUD327680 CUD393212:CUD393216 CUD458748:CUD458752 CUD524284:CUD524288 CUD589820:CUD589824 CUD655356:CUD655360 CUD720892:CUD720896 CUD786428:CUD786432 CUD851964:CUD851968 CUD917500:CUD917504 CUD983036:CUD983040 DDU5:DDU9 DDU65532:DDU65536 DDU131068:DDU131072 DDU196604:DDU196608 DDU262140:DDU262144 DDU327676:DDU327680 DDU393212:DDU393216 DDU458748:DDU458752 DDU524284:DDU524288 DDU589820:DDU589824 DDU655356:DDU655360 DDU720892:DDU720896 DDU786428:DDU786432 DDU851964:DDU851968 DDU917500:DDU917504 DDU983036:DDU983040 DDZ5:DDZ9 DDZ65532:DDZ65536 DDZ131068:DDZ131072 DDZ196604:DDZ196608 DDZ262140:DDZ262144 DDZ327676:DDZ327680 DDZ393212:DDZ393216 DDZ458748:DDZ458752 DDZ524284:DDZ524288 DDZ589820:DDZ589824 DDZ655356:DDZ655360 DDZ720892:DDZ720896 DDZ786428:DDZ786432 DDZ851964:DDZ851968 DDZ917500:DDZ917504 DDZ983036:DDZ983040 DNQ5:DNQ9 DNQ65532:DNQ65536 DNQ131068:DNQ131072 DNQ196604:DNQ196608 DNQ262140:DNQ262144 DNQ327676:DNQ327680 DNQ393212:DNQ393216 DNQ458748:DNQ458752 DNQ524284:DNQ524288 DNQ589820:DNQ589824 DNQ655356:DNQ655360 DNQ720892:DNQ720896 DNQ786428:DNQ786432 DNQ851964:DNQ851968 DNQ917500:DNQ917504 DNQ983036:DNQ983040 DNV5:DNV9 DNV65532:DNV65536 DNV131068:DNV131072 DNV196604:DNV196608 DNV262140:DNV262144 DNV327676:DNV327680 DNV393212:DNV393216 DNV458748:DNV458752 DNV524284:DNV524288 DNV589820:DNV589824 DNV655356:DNV655360 DNV720892:DNV720896 DNV786428:DNV786432 DNV851964:DNV851968 DNV917500:DNV917504 DNV983036:DNV983040 DXM5:DXM9 DXM65532:DXM65536 DXM131068:DXM131072 DXM196604:DXM196608 DXM262140:DXM262144 DXM327676:DXM327680 DXM393212:DXM393216 DXM458748:DXM458752 DXM524284:DXM524288 DXM589820:DXM589824 DXM655356:DXM655360 DXM720892:DXM720896 DXM786428:DXM786432 DXM851964:DXM851968 DXM917500:DXM917504 DXM983036:DXM983040 DXR5:DXR9 DXR65532:DXR65536 DXR131068:DXR131072 DXR196604:DXR196608 DXR262140:DXR262144 DXR327676:DXR327680 DXR393212:DXR393216 DXR458748:DXR458752 DXR524284:DXR524288 DXR589820:DXR589824 DXR655356:DXR655360 DXR720892:DXR720896 DXR786428:DXR786432 DXR851964:DXR851968 DXR917500:DXR917504 DXR983036:DXR983040 EHI5:EHI9 EHI65532:EHI65536 EHI131068:EHI131072 EHI196604:EHI196608 EHI262140:EHI262144 EHI327676:EHI327680 EHI393212:EHI393216 EHI458748:EHI458752 EHI524284:EHI524288 EHI589820:EHI589824 EHI655356:EHI655360 EHI720892:EHI720896 EHI786428:EHI786432 EHI851964:EHI851968 EHI917500:EHI917504 EHI983036:EHI983040 EHN5:EHN9 EHN65532:EHN65536 EHN131068:EHN131072 EHN196604:EHN196608 EHN262140:EHN262144 EHN327676:EHN327680 EHN393212:EHN393216 EHN458748:EHN458752 EHN524284:EHN524288 EHN589820:EHN589824 EHN655356:EHN655360 EHN720892:EHN720896 EHN786428:EHN786432 EHN851964:EHN851968 EHN917500:EHN917504 EHN983036:EHN983040 ERE5:ERE9 ERE65532:ERE65536 ERE131068:ERE131072 ERE196604:ERE196608 ERE262140:ERE262144 ERE327676:ERE327680 ERE393212:ERE393216 ERE458748:ERE458752 ERE524284:ERE524288 ERE589820:ERE589824 ERE655356:ERE655360 ERE720892:ERE720896 ERE786428:ERE786432 ERE851964:ERE851968 ERE917500:ERE917504 ERE983036:ERE983040 ERJ5:ERJ9 ERJ65532:ERJ65536 ERJ131068:ERJ131072 ERJ196604:ERJ196608 ERJ262140:ERJ262144 ERJ327676:ERJ327680 ERJ393212:ERJ393216 ERJ458748:ERJ458752 ERJ524284:ERJ524288 ERJ589820:ERJ589824 ERJ655356:ERJ655360 ERJ720892:ERJ720896 ERJ786428:ERJ786432 ERJ851964:ERJ851968 ERJ917500:ERJ917504 ERJ983036:ERJ983040 FBA5:FBA9 FBA65532:FBA65536 FBA131068:FBA131072 FBA196604:FBA196608 FBA262140:FBA262144 FBA327676:FBA327680 FBA393212:FBA393216 FBA458748:FBA458752 FBA524284:FBA524288 FBA589820:FBA589824 FBA655356:FBA655360 FBA720892:FBA720896 FBA786428:FBA786432 FBA851964:FBA851968 FBA917500:FBA917504 FBA983036:FBA983040 FBF5:FBF9 FBF65532:FBF65536 FBF131068:FBF131072 FBF196604:FBF196608 FBF262140:FBF262144 FBF327676:FBF327680 FBF393212:FBF393216 FBF458748:FBF458752 FBF524284:FBF524288 FBF589820:FBF589824 FBF655356:FBF655360 FBF720892:FBF720896 FBF786428:FBF786432 FBF851964:FBF851968 FBF917500:FBF917504 FBF983036:FBF983040 FKW5:FKW9 FKW65532:FKW65536 FKW131068:FKW131072 FKW196604:FKW196608 FKW262140:FKW262144 FKW327676:FKW327680 FKW393212:FKW393216 FKW458748:FKW458752 FKW524284:FKW524288 FKW589820:FKW589824 FKW655356:FKW655360 FKW720892:FKW720896 FKW786428:FKW786432 FKW851964:FKW851968 FKW917500:FKW917504 FKW983036:FKW983040 FLB5:FLB9 FLB65532:FLB65536 FLB131068:FLB131072 FLB196604:FLB196608 FLB262140:FLB262144 FLB327676:FLB327680 FLB393212:FLB393216 FLB458748:FLB458752 FLB524284:FLB524288 FLB589820:FLB589824 FLB655356:FLB655360 FLB720892:FLB720896 FLB786428:FLB786432 FLB851964:FLB851968 FLB917500:FLB917504 FLB983036:FLB983040 FUS5:FUS9 FUS65532:FUS65536 FUS131068:FUS131072 FUS196604:FUS196608 FUS262140:FUS262144 FUS327676:FUS327680 FUS393212:FUS393216 FUS458748:FUS458752 FUS524284:FUS524288 FUS589820:FUS589824 FUS655356:FUS655360 FUS720892:FUS720896 FUS786428:FUS786432 FUS851964:FUS851968 FUS917500:FUS917504 FUS983036:FUS983040 FUX5:FUX9 FUX65532:FUX65536 FUX131068:FUX131072 FUX196604:FUX196608 FUX262140:FUX262144 FUX327676:FUX327680 FUX393212:FUX393216 FUX458748:FUX458752 FUX524284:FUX524288 FUX589820:FUX589824 FUX655356:FUX655360 FUX720892:FUX720896 FUX786428:FUX786432 FUX851964:FUX851968 FUX917500:FUX917504 FUX983036:FUX983040 GEO5:GEO9 GEO65532:GEO65536 GEO131068:GEO131072 GEO196604:GEO196608 GEO262140:GEO262144 GEO327676:GEO327680 GEO393212:GEO393216 GEO458748:GEO458752 GEO524284:GEO524288 GEO589820:GEO589824 GEO655356:GEO655360 GEO720892:GEO720896 GEO786428:GEO786432 GEO851964:GEO851968 GEO917500:GEO917504 GEO983036:GEO983040 GET5:GET9 GET65532:GET65536 GET131068:GET131072 GET196604:GET196608 GET262140:GET262144 GET327676:GET327680 GET393212:GET393216 GET458748:GET458752 GET524284:GET524288 GET589820:GET589824 GET655356:GET655360 GET720892:GET720896 GET786428:GET786432 GET851964:GET851968 GET917500:GET917504 GET983036:GET983040 GOK5:GOK9 GOK65532:GOK65536 GOK131068:GOK131072 GOK196604:GOK196608 GOK262140:GOK262144 GOK327676:GOK327680 GOK393212:GOK393216 GOK458748:GOK458752 GOK524284:GOK524288 GOK589820:GOK589824 GOK655356:GOK655360 GOK720892:GOK720896 GOK786428:GOK786432 GOK851964:GOK851968 GOK917500:GOK917504 GOK983036:GOK983040 GOP5:GOP9 GOP65532:GOP65536 GOP131068:GOP131072 GOP196604:GOP196608 GOP262140:GOP262144 GOP327676:GOP327680 GOP393212:GOP393216 GOP458748:GOP458752 GOP524284:GOP524288 GOP589820:GOP589824 GOP655356:GOP655360 GOP720892:GOP720896 GOP786428:GOP786432 GOP851964:GOP851968 GOP917500:GOP917504 GOP983036:GOP983040 GYG5:GYG9 GYG65532:GYG65536 GYG131068:GYG131072 GYG196604:GYG196608 GYG262140:GYG262144 GYG327676:GYG327680 GYG393212:GYG393216 GYG458748:GYG458752 GYG524284:GYG524288 GYG589820:GYG589824 GYG655356:GYG655360 GYG720892:GYG720896 GYG786428:GYG786432 GYG851964:GYG851968 GYG917500:GYG917504 GYG983036:GYG983040 GYL5:GYL9 GYL65532:GYL65536 GYL131068:GYL131072 GYL196604:GYL196608 GYL262140:GYL262144 GYL327676:GYL327680 GYL393212:GYL393216 GYL458748:GYL458752 GYL524284:GYL524288 GYL589820:GYL589824 GYL655356:GYL655360 GYL720892:GYL720896 GYL786428:GYL786432 GYL851964:GYL851968 GYL917500:GYL917504 GYL983036:GYL983040 HIC5:HIC9 HIC65532:HIC65536 HIC131068:HIC131072 HIC196604:HIC196608 HIC262140:HIC262144 HIC327676:HIC327680 HIC393212:HIC393216 HIC458748:HIC458752 HIC524284:HIC524288 HIC589820:HIC589824 HIC655356:HIC655360 HIC720892:HIC720896 HIC786428:HIC786432 HIC851964:HIC851968 HIC917500:HIC917504 HIC983036:HIC983040 HIH5:HIH9 HIH65532:HIH65536 HIH131068:HIH131072 HIH196604:HIH196608 HIH262140:HIH262144 HIH327676:HIH327680 HIH393212:HIH393216 HIH458748:HIH458752 HIH524284:HIH524288 HIH589820:HIH589824 HIH655356:HIH655360 HIH720892:HIH720896 HIH786428:HIH786432 HIH851964:HIH851968 HIH917500:HIH917504 HIH983036:HIH983040 HRY5:HRY9 HRY65532:HRY65536 HRY131068:HRY131072 HRY196604:HRY196608 HRY262140:HRY262144 HRY327676:HRY327680 HRY393212:HRY393216 HRY458748:HRY458752 HRY524284:HRY524288 HRY589820:HRY589824 HRY655356:HRY655360 HRY720892:HRY720896 HRY786428:HRY786432 HRY851964:HRY851968 HRY917500:HRY917504 HRY983036:HRY983040 HSD5:HSD9 HSD65532:HSD65536 HSD131068:HSD131072 HSD196604:HSD196608 HSD262140:HSD262144 HSD327676:HSD327680 HSD393212:HSD393216 HSD458748:HSD458752 HSD524284:HSD524288 HSD589820:HSD589824 HSD655356:HSD655360 HSD720892:HSD720896 HSD786428:HSD786432 HSD851964:HSD851968 HSD917500:HSD917504 HSD983036:HSD983040 IBU5:IBU9 IBU65532:IBU65536 IBU131068:IBU131072 IBU196604:IBU196608 IBU262140:IBU262144 IBU327676:IBU327680 IBU393212:IBU393216 IBU458748:IBU458752 IBU524284:IBU524288 IBU589820:IBU589824 IBU655356:IBU655360 IBU720892:IBU720896 IBU786428:IBU786432 IBU851964:IBU851968 IBU917500:IBU917504 IBU983036:IBU983040 IBZ5:IBZ9 IBZ65532:IBZ65536 IBZ131068:IBZ131072 IBZ196604:IBZ196608 IBZ262140:IBZ262144 IBZ327676:IBZ327680 IBZ393212:IBZ393216 IBZ458748:IBZ458752 IBZ524284:IBZ524288 IBZ589820:IBZ589824 IBZ655356:IBZ655360 IBZ720892:IBZ720896 IBZ786428:IBZ786432 IBZ851964:IBZ851968 IBZ917500:IBZ917504 IBZ983036:IBZ983040 ILQ5:ILQ9 ILQ65532:ILQ65536 ILQ131068:ILQ131072 ILQ196604:ILQ196608 ILQ262140:ILQ262144 ILQ327676:ILQ327680 ILQ393212:ILQ393216 ILQ458748:ILQ458752 ILQ524284:ILQ524288 ILQ589820:ILQ589824 ILQ655356:ILQ655360 ILQ720892:ILQ720896 ILQ786428:ILQ786432 ILQ851964:ILQ851968 ILQ917500:ILQ917504 ILQ983036:ILQ983040 ILV5:ILV9 ILV65532:ILV65536 ILV131068:ILV131072 ILV196604:ILV196608 ILV262140:ILV262144 ILV327676:ILV327680 ILV393212:ILV393216 ILV458748:ILV458752 ILV524284:ILV524288 ILV589820:ILV589824 ILV655356:ILV655360 ILV720892:ILV720896 ILV786428:ILV786432 ILV851964:ILV851968 ILV917500:ILV917504 ILV983036:ILV983040 IVM5:IVM9 IVM65532:IVM65536 IVM131068:IVM131072 IVM196604:IVM196608 IVM262140:IVM262144 IVM327676:IVM327680 IVM393212:IVM393216 IVM458748:IVM458752 IVM524284:IVM524288 IVM589820:IVM589824 IVM655356:IVM655360 IVM720892:IVM720896 IVM786428:IVM786432 IVM851964:IVM851968 IVM917500:IVM917504 IVM983036:IVM983040 IVR5:IVR9 IVR65532:IVR65536 IVR131068:IVR131072 IVR196604:IVR196608 IVR262140:IVR262144 IVR327676:IVR327680 IVR393212:IVR393216 IVR458748:IVR458752 IVR524284:IVR524288 IVR589820:IVR589824 IVR655356:IVR655360 IVR720892:IVR720896 IVR786428:IVR786432 IVR851964:IVR851968 IVR917500:IVR917504 IVR983036:IVR983040 JFI5:JFI9 JFI65532:JFI65536 JFI131068:JFI131072 JFI196604:JFI196608 JFI262140:JFI262144 JFI327676:JFI327680 JFI393212:JFI393216 JFI458748:JFI458752 JFI524284:JFI524288 JFI589820:JFI589824 JFI655356:JFI655360 JFI720892:JFI720896 JFI786428:JFI786432 JFI851964:JFI851968 JFI917500:JFI917504 JFI983036:JFI983040 JFN5:JFN9 JFN65532:JFN65536 JFN131068:JFN131072 JFN196604:JFN196608 JFN262140:JFN262144 JFN327676:JFN327680 JFN393212:JFN393216 JFN458748:JFN458752 JFN524284:JFN524288 JFN589820:JFN589824 JFN655356:JFN655360 JFN720892:JFN720896 JFN786428:JFN786432 JFN851964:JFN851968 JFN917500:JFN917504 JFN983036:JFN983040 JPE5:JPE9 JPE65532:JPE65536 JPE131068:JPE131072 JPE196604:JPE196608 JPE262140:JPE262144 JPE327676:JPE327680 JPE393212:JPE393216 JPE458748:JPE458752 JPE524284:JPE524288 JPE589820:JPE589824 JPE655356:JPE655360 JPE720892:JPE720896 JPE786428:JPE786432 JPE851964:JPE851968 JPE917500:JPE917504 JPE983036:JPE983040 JPJ5:JPJ9 JPJ65532:JPJ65536 JPJ131068:JPJ131072 JPJ196604:JPJ196608 JPJ262140:JPJ262144 JPJ327676:JPJ327680 JPJ393212:JPJ393216 JPJ458748:JPJ458752 JPJ524284:JPJ524288 JPJ589820:JPJ589824 JPJ655356:JPJ655360 JPJ720892:JPJ720896 JPJ786428:JPJ786432 JPJ851964:JPJ851968 JPJ917500:JPJ917504 JPJ983036:JPJ983040 JZA5:JZA9 JZA65532:JZA65536 JZA131068:JZA131072 JZA196604:JZA196608 JZA262140:JZA262144 JZA327676:JZA327680 JZA393212:JZA393216 JZA458748:JZA458752 JZA524284:JZA524288 JZA589820:JZA589824 JZA655356:JZA655360 JZA720892:JZA720896 JZA786428:JZA786432 JZA851964:JZA851968 JZA917500:JZA917504 JZA983036:JZA983040 JZF5:JZF9 JZF65532:JZF65536 JZF131068:JZF131072 JZF196604:JZF196608 JZF262140:JZF262144 JZF327676:JZF327680 JZF393212:JZF393216 JZF458748:JZF458752 JZF524284:JZF524288 JZF589820:JZF589824 JZF655356:JZF655360 JZF720892:JZF720896 JZF786428:JZF786432 JZF851964:JZF851968 JZF917500:JZF917504 JZF983036:JZF983040 KIW5:KIW9 KIW65532:KIW65536 KIW131068:KIW131072 KIW196604:KIW196608 KIW262140:KIW262144 KIW327676:KIW327680 KIW393212:KIW393216 KIW458748:KIW458752 KIW524284:KIW524288 KIW589820:KIW589824 KIW655356:KIW655360 KIW720892:KIW720896 KIW786428:KIW786432 KIW851964:KIW851968 KIW917500:KIW917504 KIW983036:KIW983040 KJB5:KJB9 KJB65532:KJB65536 KJB131068:KJB131072 KJB196604:KJB196608 KJB262140:KJB262144 KJB327676:KJB327680 KJB393212:KJB393216 KJB458748:KJB458752 KJB524284:KJB524288 KJB589820:KJB589824 KJB655356:KJB655360 KJB720892:KJB720896 KJB786428:KJB786432 KJB851964:KJB851968 KJB917500:KJB917504 KJB983036:KJB983040 KSS5:KSS9 KSS65532:KSS65536 KSS131068:KSS131072 KSS196604:KSS196608 KSS262140:KSS262144 KSS327676:KSS327680 KSS393212:KSS393216 KSS458748:KSS458752 KSS524284:KSS524288 KSS589820:KSS589824 KSS655356:KSS655360 KSS720892:KSS720896 KSS786428:KSS786432 KSS851964:KSS851968 KSS917500:KSS917504 KSS983036:KSS983040 KSX5:KSX9 KSX65532:KSX65536 KSX131068:KSX131072 KSX196604:KSX196608 KSX262140:KSX262144 KSX327676:KSX327680 KSX393212:KSX393216 KSX458748:KSX458752 KSX524284:KSX524288 KSX589820:KSX589824 KSX655356:KSX655360 KSX720892:KSX720896 KSX786428:KSX786432 KSX851964:KSX851968 KSX917500:KSX917504 KSX983036:KSX983040 LCO5:LCO9 LCO65532:LCO65536 LCO131068:LCO131072 LCO196604:LCO196608 LCO262140:LCO262144 LCO327676:LCO327680 LCO393212:LCO393216 LCO458748:LCO458752 LCO524284:LCO524288 LCO589820:LCO589824 LCO655356:LCO655360 LCO720892:LCO720896 LCO786428:LCO786432 LCO851964:LCO851968 LCO917500:LCO917504 LCO983036:LCO983040 LCT5:LCT9 LCT65532:LCT65536 LCT131068:LCT131072 LCT196604:LCT196608 LCT262140:LCT262144 LCT327676:LCT327680 LCT393212:LCT393216 LCT458748:LCT458752 LCT524284:LCT524288 LCT589820:LCT589824 LCT655356:LCT655360 LCT720892:LCT720896 LCT786428:LCT786432 LCT851964:LCT851968 LCT917500:LCT917504 LCT983036:LCT983040 LMK5:LMK9 LMK65532:LMK65536 LMK131068:LMK131072 LMK196604:LMK196608 LMK262140:LMK262144 LMK327676:LMK327680 LMK393212:LMK393216 LMK458748:LMK458752 LMK524284:LMK524288 LMK589820:LMK589824 LMK655356:LMK655360 LMK720892:LMK720896 LMK786428:LMK786432 LMK851964:LMK851968 LMK917500:LMK917504 LMK983036:LMK983040 LMP5:LMP9 LMP65532:LMP65536 LMP131068:LMP131072 LMP196604:LMP196608 LMP262140:LMP262144 LMP327676:LMP327680 LMP393212:LMP393216 LMP458748:LMP458752 LMP524284:LMP524288 LMP589820:LMP589824 LMP655356:LMP655360 LMP720892:LMP720896 LMP786428:LMP786432 LMP851964:LMP851968 LMP917500:LMP917504 LMP983036:LMP983040 LWG5:LWG9 LWG65532:LWG65536 LWG131068:LWG131072 LWG196604:LWG196608 LWG262140:LWG262144 LWG327676:LWG327680 LWG393212:LWG393216 LWG458748:LWG458752 LWG524284:LWG524288 LWG589820:LWG589824 LWG655356:LWG655360 LWG720892:LWG720896 LWG786428:LWG786432 LWG851964:LWG851968 LWG917500:LWG917504 LWG983036:LWG983040 LWL5:LWL9 LWL65532:LWL65536 LWL131068:LWL131072 LWL196604:LWL196608 LWL262140:LWL262144 LWL327676:LWL327680 LWL393212:LWL393216 LWL458748:LWL458752 LWL524284:LWL524288 LWL589820:LWL589824 LWL655356:LWL655360 LWL720892:LWL720896 LWL786428:LWL786432 LWL851964:LWL851968 LWL917500:LWL917504 LWL983036:LWL983040 MGC5:MGC9 MGC65532:MGC65536 MGC131068:MGC131072 MGC196604:MGC196608 MGC262140:MGC262144 MGC327676:MGC327680 MGC393212:MGC393216 MGC458748:MGC458752 MGC524284:MGC524288 MGC589820:MGC589824 MGC655356:MGC655360 MGC720892:MGC720896 MGC786428:MGC786432 MGC851964:MGC851968 MGC917500:MGC917504 MGC983036:MGC983040 MGH5:MGH9 MGH65532:MGH65536 MGH131068:MGH131072 MGH196604:MGH196608 MGH262140:MGH262144 MGH327676:MGH327680 MGH393212:MGH393216 MGH458748:MGH458752 MGH524284:MGH524288 MGH589820:MGH589824 MGH655356:MGH655360 MGH720892:MGH720896 MGH786428:MGH786432 MGH851964:MGH851968 MGH917500:MGH917504 MGH983036:MGH983040 MPY5:MPY9 MPY65532:MPY65536 MPY131068:MPY131072 MPY196604:MPY196608 MPY262140:MPY262144 MPY327676:MPY327680 MPY393212:MPY393216 MPY458748:MPY458752 MPY524284:MPY524288 MPY589820:MPY589824 MPY655356:MPY655360 MPY720892:MPY720896 MPY786428:MPY786432 MPY851964:MPY851968 MPY917500:MPY917504 MPY983036:MPY983040 MQD5:MQD9 MQD65532:MQD65536 MQD131068:MQD131072 MQD196604:MQD196608 MQD262140:MQD262144 MQD327676:MQD327680 MQD393212:MQD393216 MQD458748:MQD458752 MQD524284:MQD524288 MQD589820:MQD589824 MQD655356:MQD655360 MQD720892:MQD720896 MQD786428:MQD786432 MQD851964:MQD851968 MQD917500:MQD917504 MQD983036:MQD983040 MZU5:MZU9 MZU65532:MZU65536 MZU131068:MZU131072 MZU196604:MZU196608 MZU262140:MZU262144 MZU327676:MZU327680 MZU393212:MZU393216 MZU458748:MZU458752 MZU524284:MZU524288 MZU589820:MZU589824 MZU655356:MZU655360 MZU720892:MZU720896 MZU786428:MZU786432 MZU851964:MZU851968 MZU917500:MZU917504 MZU983036:MZU983040 MZZ5:MZZ9 MZZ65532:MZZ65536 MZZ131068:MZZ131072 MZZ196604:MZZ196608 MZZ262140:MZZ262144 MZZ327676:MZZ327680 MZZ393212:MZZ393216 MZZ458748:MZZ458752 MZZ524284:MZZ524288 MZZ589820:MZZ589824 MZZ655356:MZZ655360 MZZ720892:MZZ720896 MZZ786428:MZZ786432 MZZ851964:MZZ851968 MZZ917500:MZZ917504 MZZ983036:MZZ983040 NJQ5:NJQ9 NJQ65532:NJQ65536 NJQ131068:NJQ131072 NJQ196604:NJQ196608 NJQ262140:NJQ262144 NJQ327676:NJQ327680 NJQ393212:NJQ393216 NJQ458748:NJQ458752 NJQ524284:NJQ524288 NJQ589820:NJQ589824 NJQ655356:NJQ655360 NJQ720892:NJQ720896 NJQ786428:NJQ786432 NJQ851964:NJQ851968 NJQ917500:NJQ917504 NJQ983036:NJQ983040 NJV5:NJV9 NJV65532:NJV65536 NJV131068:NJV131072 NJV196604:NJV196608 NJV262140:NJV262144 NJV327676:NJV327680 NJV393212:NJV393216 NJV458748:NJV458752 NJV524284:NJV524288 NJV589820:NJV589824 NJV655356:NJV655360 NJV720892:NJV720896 NJV786428:NJV786432 NJV851964:NJV851968 NJV917500:NJV917504 NJV983036:NJV983040 NTM5:NTM9 NTM65532:NTM65536 NTM131068:NTM131072 NTM196604:NTM196608 NTM262140:NTM262144 NTM327676:NTM327680 NTM393212:NTM393216 NTM458748:NTM458752 NTM524284:NTM524288 NTM589820:NTM589824 NTM655356:NTM655360 NTM720892:NTM720896 NTM786428:NTM786432 NTM851964:NTM851968 NTM917500:NTM917504 NTM983036:NTM983040 NTR5:NTR9 NTR65532:NTR65536 NTR131068:NTR131072 NTR196604:NTR196608 NTR262140:NTR262144 NTR327676:NTR327680 NTR393212:NTR393216 NTR458748:NTR458752 NTR524284:NTR524288 NTR589820:NTR589824 NTR655356:NTR655360 NTR720892:NTR720896 NTR786428:NTR786432 NTR851964:NTR851968 NTR917500:NTR917504 NTR983036:NTR983040 ODI5:ODI9 ODI65532:ODI65536 ODI131068:ODI131072 ODI196604:ODI196608 ODI262140:ODI262144 ODI327676:ODI327680 ODI393212:ODI393216 ODI458748:ODI458752 ODI524284:ODI524288 ODI589820:ODI589824 ODI655356:ODI655360 ODI720892:ODI720896 ODI786428:ODI786432 ODI851964:ODI851968 ODI917500:ODI917504 ODI983036:ODI983040 ODN5:ODN9 ODN65532:ODN65536 ODN131068:ODN131072 ODN196604:ODN196608 ODN262140:ODN262144 ODN327676:ODN327680 ODN393212:ODN393216 ODN458748:ODN458752 ODN524284:ODN524288 ODN589820:ODN589824 ODN655356:ODN655360 ODN720892:ODN720896 ODN786428:ODN786432 ODN851964:ODN851968 ODN917500:ODN917504 ODN983036:ODN983040 ONE5:ONE9 ONE65532:ONE65536 ONE131068:ONE131072 ONE196604:ONE196608 ONE262140:ONE262144 ONE327676:ONE327680 ONE393212:ONE393216 ONE458748:ONE458752 ONE524284:ONE524288 ONE589820:ONE589824 ONE655356:ONE655360 ONE720892:ONE720896 ONE786428:ONE786432 ONE851964:ONE851968 ONE917500:ONE917504 ONE983036:ONE983040 ONJ5:ONJ9 ONJ65532:ONJ65536 ONJ131068:ONJ131072 ONJ196604:ONJ196608 ONJ262140:ONJ262144 ONJ327676:ONJ327680 ONJ393212:ONJ393216 ONJ458748:ONJ458752 ONJ524284:ONJ524288 ONJ589820:ONJ589824 ONJ655356:ONJ655360 ONJ720892:ONJ720896 ONJ786428:ONJ786432 ONJ851964:ONJ851968 ONJ917500:ONJ917504 ONJ983036:ONJ983040 OXA5:OXA9 OXA65532:OXA65536 OXA131068:OXA131072 OXA196604:OXA196608 OXA262140:OXA262144 OXA327676:OXA327680 OXA393212:OXA393216 OXA458748:OXA458752 OXA524284:OXA524288 OXA589820:OXA589824 OXA655356:OXA655360 OXA720892:OXA720896 OXA786428:OXA786432 OXA851964:OXA851968 OXA917500:OXA917504 OXA983036:OXA983040 OXF5:OXF9 OXF65532:OXF65536 OXF131068:OXF131072 OXF196604:OXF196608 OXF262140:OXF262144 OXF327676:OXF327680 OXF393212:OXF393216 OXF458748:OXF458752 OXF524284:OXF524288 OXF589820:OXF589824 OXF655356:OXF655360 OXF720892:OXF720896 OXF786428:OXF786432 OXF851964:OXF851968 OXF917500:OXF917504 OXF983036:OXF983040 PGW5:PGW9 PGW65532:PGW65536 PGW131068:PGW131072 PGW196604:PGW196608 PGW262140:PGW262144 PGW327676:PGW327680 PGW393212:PGW393216 PGW458748:PGW458752 PGW524284:PGW524288 PGW589820:PGW589824 PGW655356:PGW655360 PGW720892:PGW720896 PGW786428:PGW786432 PGW851964:PGW851968 PGW917500:PGW917504 PGW983036:PGW983040 PHB5:PHB9 PHB65532:PHB65536 PHB131068:PHB131072 PHB196604:PHB196608 PHB262140:PHB262144 PHB327676:PHB327680 PHB393212:PHB393216 PHB458748:PHB458752 PHB524284:PHB524288 PHB589820:PHB589824 PHB655356:PHB655360 PHB720892:PHB720896 PHB786428:PHB786432 PHB851964:PHB851968 PHB917500:PHB917504 PHB983036:PHB983040 PQS5:PQS9 PQS65532:PQS65536 PQS131068:PQS131072 PQS196604:PQS196608 PQS262140:PQS262144 PQS327676:PQS327680 PQS393212:PQS393216 PQS458748:PQS458752 PQS524284:PQS524288 PQS589820:PQS589824 PQS655356:PQS655360 PQS720892:PQS720896 PQS786428:PQS786432 PQS851964:PQS851968 PQS917500:PQS917504 PQS983036:PQS983040 PQX5:PQX9 PQX65532:PQX65536 PQX131068:PQX131072 PQX196604:PQX196608 PQX262140:PQX262144 PQX327676:PQX327680 PQX393212:PQX393216 PQX458748:PQX458752 PQX524284:PQX524288 PQX589820:PQX589824 PQX655356:PQX655360 PQX720892:PQX720896 PQX786428:PQX786432 PQX851964:PQX851968 PQX917500:PQX917504 PQX983036:PQX983040 QAO5:QAO9 QAO65532:QAO65536 QAO131068:QAO131072 QAO196604:QAO196608 QAO262140:QAO262144 QAO327676:QAO327680 QAO393212:QAO393216 QAO458748:QAO458752 QAO524284:QAO524288 QAO589820:QAO589824 QAO655356:QAO655360 QAO720892:QAO720896 QAO786428:QAO786432 QAO851964:QAO851968 QAO917500:QAO917504 QAO983036:QAO983040 QAT5:QAT9 QAT65532:QAT65536 QAT131068:QAT131072 QAT196604:QAT196608 QAT262140:QAT262144 QAT327676:QAT327680 QAT393212:QAT393216 QAT458748:QAT458752 QAT524284:QAT524288 QAT589820:QAT589824 QAT655356:QAT655360 QAT720892:QAT720896 QAT786428:QAT786432 QAT851964:QAT851968 QAT917500:QAT917504 QAT983036:QAT983040 QKK5:QKK9 QKK65532:QKK65536 QKK131068:QKK131072 QKK196604:QKK196608 QKK262140:QKK262144 QKK327676:QKK327680 QKK393212:QKK393216 QKK458748:QKK458752 QKK524284:QKK524288 QKK589820:QKK589824 QKK655356:QKK655360 QKK720892:QKK720896 QKK786428:QKK786432 QKK851964:QKK851968 QKK917500:QKK917504 QKK983036:QKK983040 QKP5:QKP9 QKP65532:QKP65536 QKP131068:QKP131072 QKP196604:QKP196608 QKP262140:QKP262144 QKP327676:QKP327680 QKP393212:QKP393216 QKP458748:QKP458752 QKP524284:QKP524288 QKP589820:QKP589824 QKP655356:QKP655360 QKP720892:QKP720896 QKP786428:QKP786432 QKP851964:QKP851968 QKP917500:QKP917504 QKP983036:QKP983040 QUG5:QUG9 QUG65532:QUG65536 QUG131068:QUG131072 QUG196604:QUG196608 QUG262140:QUG262144 QUG327676:QUG327680 QUG393212:QUG393216 QUG458748:QUG458752 QUG524284:QUG524288 QUG589820:QUG589824 QUG655356:QUG655360 QUG720892:QUG720896 QUG786428:QUG786432 QUG851964:QUG851968 QUG917500:QUG917504 QUG983036:QUG983040 QUL5:QUL9 QUL65532:QUL65536 QUL131068:QUL131072 QUL196604:QUL196608 QUL262140:QUL262144 QUL327676:QUL327680 QUL393212:QUL393216 QUL458748:QUL458752 QUL524284:QUL524288 QUL589820:QUL589824 QUL655356:QUL655360 QUL720892:QUL720896 QUL786428:QUL786432 QUL851964:QUL851968 QUL917500:QUL917504 QUL983036:QUL983040 REC5:REC9 REC65532:REC65536 REC131068:REC131072 REC196604:REC196608 REC262140:REC262144 REC327676:REC327680 REC393212:REC393216 REC458748:REC458752 REC524284:REC524288 REC589820:REC589824 REC655356:REC655360 REC720892:REC720896 REC786428:REC786432 REC851964:REC851968 REC917500:REC917504 REC983036:REC983040 REH5:REH9 REH65532:REH65536 REH131068:REH131072 REH196604:REH196608 REH262140:REH262144 REH327676:REH327680 REH393212:REH393216 REH458748:REH458752 REH524284:REH524288 REH589820:REH589824 REH655356:REH655360 REH720892:REH720896 REH786428:REH786432 REH851964:REH851968 REH917500:REH917504 REH983036:REH983040 RNY5:RNY9 RNY65532:RNY65536 RNY131068:RNY131072 RNY196604:RNY196608 RNY262140:RNY262144 RNY327676:RNY327680 RNY393212:RNY393216 RNY458748:RNY458752 RNY524284:RNY524288 RNY589820:RNY589824 RNY655356:RNY655360 RNY720892:RNY720896 RNY786428:RNY786432 RNY851964:RNY851968 RNY917500:RNY917504 RNY983036:RNY983040 ROD5:ROD9 ROD65532:ROD65536 ROD131068:ROD131072 ROD196604:ROD196608 ROD262140:ROD262144 ROD327676:ROD327680 ROD393212:ROD393216 ROD458748:ROD458752 ROD524284:ROD524288 ROD589820:ROD589824 ROD655356:ROD655360 ROD720892:ROD720896 ROD786428:ROD786432 ROD851964:ROD851968 ROD917500:ROD917504 ROD983036:ROD983040 RXU5:RXU9 RXU65532:RXU65536 RXU131068:RXU131072 RXU196604:RXU196608 RXU262140:RXU262144 RXU327676:RXU327680 RXU393212:RXU393216 RXU458748:RXU458752 RXU524284:RXU524288 RXU589820:RXU589824 RXU655356:RXU655360 RXU720892:RXU720896 RXU786428:RXU786432 RXU851964:RXU851968 RXU917500:RXU917504 RXU983036:RXU983040 RXZ5:RXZ9 RXZ65532:RXZ65536 RXZ131068:RXZ131072 RXZ196604:RXZ196608 RXZ262140:RXZ262144 RXZ327676:RXZ327680 RXZ393212:RXZ393216 RXZ458748:RXZ458752 RXZ524284:RXZ524288 RXZ589820:RXZ589824 RXZ655356:RXZ655360 RXZ720892:RXZ720896 RXZ786428:RXZ786432 RXZ851964:RXZ851968 RXZ917500:RXZ917504 RXZ983036:RXZ983040 SHQ5:SHQ9 SHQ65532:SHQ65536 SHQ131068:SHQ131072 SHQ196604:SHQ196608 SHQ262140:SHQ262144 SHQ327676:SHQ327680 SHQ393212:SHQ393216 SHQ458748:SHQ458752 SHQ524284:SHQ524288 SHQ589820:SHQ589824 SHQ655356:SHQ655360 SHQ720892:SHQ720896 SHQ786428:SHQ786432 SHQ851964:SHQ851968 SHQ917500:SHQ917504 SHQ983036:SHQ983040 SHV5:SHV9 SHV65532:SHV65536 SHV131068:SHV131072 SHV196604:SHV196608 SHV262140:SHV262144 SHV327676:SHV327680 SHV393212:SHV393216 SHV458748:SHV458752 SHV524284:SHV524288 SHV589820:SHV589824 SHV655356:SHV655360 SHV720892:SHV720896 SHV786428:SHV786432 SHV851964:SHV851968 SHV917500:SHV917504 SHV983036:SHV983040 SRM5:SRM9 SRM65532:SRM65536 SRM131068:SRM131072 SRM196604:SRM196608 SRM262140:SRM262144 SRM327676:SRM327680 SRM393212:SRM393216 SRM458748:SRM458752 SRM524284:SRM524288 SRM589820:SRM589824 SRM655356:SRM655360 SRM720892:SRM720896 SRM786428:SRM786432 SRM851964:SRM851968 SRM917500:SRM917504 SRM983036:SRM983040 SRR5:SRR9 SRR65532:SRR65536 SRR131068:SRR131072 SRR196604:SRR196608 SRR262140:SRR262144 SRR327676:SRR327680 SRR393212:SRR393216 SRR458748:SRR458752 SRR524284:SRR524288 SRR589820:SRR589824 SRR655356:SRR655360 SRR720892:SRR720896 SRR786428:SRR786432 SRR851964:SRR851968 SRR917500:SRR917504 SRR983036:SRR983040 TBI5:TBI9 TBI65532:TBI65536 TBI131068:TBI131072 TBI196604:TBI196608 TBI262140:TBI262144 TBI327676:TBI327680 TBI393212:TBI393216 TBI458748:TBI458752 TBI524284:TBI524288 TBI589820:TBI589824 TBI655356:TBI655360 TBI720892:TBI720896 TBI786428:TBI786432 TBI851964:TBI851968 TBI917500:TBI917504 TBI983036:TBI983040 TBN5:TBN9 TBN65532:TBN65536 TBN131068:TBN131072 TBN196604:TBN196608 TBN262140:TBN262144 TBN327676:TBN327680 TBN393212:TBN393216 TBN458748:TBN458752 TBN524284:TBN524288 TBN589820:TBN589824 TBN655356:TBN655360 TBN720892:TBN720896 TBN786428:TBN786432 TBN851964:TBN851968 TBN917500:TBN917504 TBN983036:TBN983040 TLE5:TLE9 TLE65532:TLE65536 TLE131068:TLE131072 TLE196604:TLE196608 TLE262140:TLE262144 TLE327676:TLE327680 TLE393212:TLE393216 TLE458748:TLE458752 TLE524284:TLE524288 TLE589820:TLE589824 TLE655356:TLE655360 TLE720892:TLE720896 TLE786428:TLE786432 TLE851964:TLE851968 TLE917500:TLE917504 TLE983036:TLE983040 TLJ5:TLJ9 TLJ65532:TLJ65536 TLJ131068:TLJ131072 TLJ196604:TLJ196608 TLJ262140:TLJ262144 TLJ327676:TLJ327680 TLJ393212:TLJ393216 TLJ458748:TLJ458752 TLJ524284:TLJ524288 TLJ589820:TLJ589824 TLJ655356:TLJ655360 TLJ720892:TLJ720896 TLJ786428:TLJ786432 TLJ851964:TLJ851968 TLJ917500:TLJ917504 TLJ983036:TLJ983040 TVA5:TVA9 TVA65532:TVA65536 TVA131068:TVA131072 TVA196604:TVA196608 TVA262140:TVA262144 TVA327676:TVA327680 TVA393212:TVA393216 TVA458748:TVA458752 TVA524284:TVA524288 TVA589820:TVA589824 TVA655356:TVA655360 TVA720892:TVA720896 TVA786428:TVA786432 TVA851964:TVA851968 TVA917500:TVA917504 TVA983036:TVA983040 TVF5:TVF9 TVF65532:TVF65536 TVF131068:TVF131072 TVF196604:TVF196608 TVF262140:TVF262144 TVF327676:TVF327680 TVF393212:TVF393216 TVF458748:TVF458752 TVF524284:TVF524288 TVF589820:TVF589824 TVF655356:TVF655360 TVF720892:TVF720896 TVF786428:TVF786432 TVF851964:TVF851968 TVF917500:TVF917504 TVF983036:TVF983040 UEW5:UEW9 UEW65532:UEW65536 UEW131068:UEW131072 UEW196604:UEW196608 UEW262140:UEW262144 UEW327676:UEW327680 UEW393212:UEW393216 UEW458748:UEW458752 UEW524284:UEW524288 UEW589820:UEW589824 UEW655356:UEW655360 UEW720892:UEW720896 UEW786428:UEW786432 UEW851964:UEW851968 UEW917500:UEW917504 UEW983036:UEW983040 UFB5:UFB9 UFB65532:UFB65536 UFB131068:UFB131072 UFB196604:UFB196608 UFB262140:UFB262144 UFB327676:UFB327680 UFB393212:UFB393216 UFB458748:UFB458752 UFB524284:UFB524288 UFB589820:UFB589824 UFB655356:UFB655360 UFB720892:UFB720896 UFB786428:UFB786432 UFB851964:UFB851968 UFB917500:UFB917504 UFB983036:UFB983040 UOS5:UOS9 UOS65532:UOS65536 UOS131068:UOS131072 UOS196604:UOS196608 UOS262140:UOS262144 UOS327676:UOS327680 UOS393212:UOS393216 UOS458748:UOS458752 UOS524284:UOS524288 UOS589820:UOS589824 UOS655356:UOS655360 UOS720892:UOS720896 UOS786428:UOS786432 UOS851964:UOS851968 UOS917500:UOS917504 UOS983036:UOS983040 UOX5:UOX9 UOX65532:UOX65536 UOX131068:UOX131072 UOX196604:UOX196608 UOX262140:UOX262144 UOX327676:UOX327680 UOX393212:UOX393216 UOX458748:UOX458752 UOX524284:UOX524288 UOX589820:UOX589824 UOX655356:UOX655360 UOX720892:UOX720896 UOX786428:UOX786432 UOX851964:UOX851968 UOX917500:UOX917504 UOX983036:UOX983040 UYO5:UYO9 UYO65532:UYO65536 UYO131068:UYO131072 UYO196604:UYO196608 UYO262140:UYO262144 UYO327676:UYO327680 UYO393212:UYO393216 UYO458748:UYO458752 UYO524284:UYO524288 UYO589820:UYO589824 UYO655356:UYO655360 UYO720892:UYO720896 UYO786428:UYO786432 UYO851964:UYO851968 UYO917500:UYO917504 UYO983036:UYO983040 UYT5:UYT9 UYT65532:UYT65536 UYT131068:UYT131072 UYT196604:UYT196608 UYT262140:UYT262144 UYT327676:UYT327680 UYT393212:UYT393216 UYT458748:UYT458752 UYT524284:UYT524288 UYT589820:UYT589824 UYT655356:UYT655360 UYT720892:UYT720896 UYT786428:UYT786432 UYT851964:UYT851968 UYT917500:UYT917504 UYT983036:UYT983040 VIK5:VIK9 VIK65532:VIK65536 VIK131068:VIK131072 VIK196604:VIK196608 VIK262140:VIK262144 VIK327676:VIK327680 VIK393212:VIK393216 VIK458748:VIK458752 VIK524284:VIK524288 VIK589820:VIK589824 VIK655356:VIK655360 VIK720892:VIK720896 VIK786428:VIK786432 VIK851964:VIK851968 VIK917500:VIK917504 VIK983036:VIK983040 VIP5:VIP9 VIP65532:VIP65536 VIP131068:VIP131072 VIP196604:VIP196608 VIP262140:VIP262144 VIP327676:VIP327680 VIP393212:VIP393216 VIP458748:VIP458752 VIP524284:VIP524288 VIP589820:VIP589824 VIP655356:VIP655360 VIP720892:VIP720896 VIP786428:VIP786432 VIP851964:VIP851968 VIP917500:VIP917504 VIP983036:VIP983040 VSG5:VSG9 VSG65532:VSG65536 VSG131068:VSG131072 VSG196604:VSG196608 VSG262140:VSG262144 VSG327676:VSG327680 VSG393212:VSG393216 VSG458748:VSG458752 VSG524284:VSG524288 VSG589820:VSG589824 VSG655356:VSG655360 VSG720892:VSG720896 VSG786428:VSG786432 VSG851964:VSG851968 VSG917500:VSG917504 VSG983036:VSG983040 VSL5:VSL9 VSL65532:VSL65536 VSL131068:VSL131072 VSL196604:VSL196608 VSL262140:VSL262144 VSL327676:VSL327680 VSL393212:VSL393216 VSL458748:VSL458752 VSL524284:VSL524288 VSL589820:VSL589824 VSL655356:VSL655360 VSL720892:VSL720896 VSL786428:VSL786432 VSL851964:VSL851968 VSL917500:VSL917504 VSL983036:VSL983040 WCC5:WCC9 WCC65532:WCC65536 WCC131068:WCC131072 WCC196604:WCC196608 WCC262140:WCC262144 WCC327676:WCC327680 WCC393212:WCC393216 WCC458748:WCC458752 WCC524284:WCC524288 WCC589820:WCC589824 WCC655356:WCC655360 WCC720892:WCC720896 WCC786428:WCC786432 WCC851964:WCC851968 WCC917500:WCC917504 WCC983036:WCC983040 WCH5:WCH9 WCH65532:WCH65536 WCH131068:WCH131072 WCH196604:WCH196608 WCH262140:WCH262144 WCH327676:WCH327680 WCH393212:WCH393216 WCH458748:WCH458752 WCH524284:WCH524288 WCH589820:WCH589824 WCH655356:WCH655360 WCH720892:WCH720896 WCH786428:WCH786432 WCH851964:WCH851968 WCH917500:WCH917504 WCH983036:WCH983040 WLY5:WLY9 WLY65532:WLY65536 WLY131068:WLY131072 WLY196604:WLY196608 WLY262140:WLY262144 WLY327676:WLY327680 WLY393212:WLY393216 WLY458748:WLY458752 WLY524284:WLY524288 WLY589820:WLY589824 WLY655356:WLY655360 WLY720892:WLY720896 WLY786428:WLY786432 WLY851964:WLY851968 WLY917500:WLY917504 WLY983036:WLY983040 WMD5:WMD9 WMD65532:WMD65536 WMD131068:WMD131072 WMD196604:WMD196608 WMD262140:WMD262144 WMD327676:WMD327680 WMD393212:WMD393216 WMD458748:WMD458752 WMD524284:WMD524288 WMD589820:WMD589824 WMD655356:WMD655360 WMD720892:WMD720896 WMD786428:WMD786432 WMD851964:WMD851968 WMD917500:WMD917504 WMD983036:WMD983040 WVU5:WVU9 WVU65532:WVU65536 WVU131068:WVU131072 WVU196604:WVU196608 WVU262140:WVU262144 WVU327676:WVU327680 WVU393212:WVU393216 WVU458748:WVU458752 WVU524284:WVU524288 WVU589820:WVU589824 WVU655356:WVU655360 WVU720892:WVU720896 WVU786428:WVU786432 WVU851964:WVU851968 WVU917500:WVU917504 WVU983036:WVU983040 WVZ5:WVZ9 WVZ65532:WVZ65536 WVZ131068:WVZ131072 WVZ196604:WVZ196608 WVZ262140:WVZ262144 WVZ327676:WVZ327680 WVZ393212:WVZ393216 WVZ458748:WVZ458752 WVZ524284:WVZ524288 WVZ589820:WVZ589824 WVZ655356:WVZ655360 WVZ720892:WVZ720896 WVZ786428:WVZ786432 WVZ851964:WVZ851968 WVZ917500:WVZ917504 WVZ983036:WVZ983040"/>
  </dataValidations>
  <pageMargins left="0.69930555555555596" right="0.69930555555555596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T81"/>
  <sheetViews>
    <sheetView topLeftCell="F21" workbookViewId="0">
      <selection activeCell="J37" sqref="J37"/>
    </sheetView>
  </sheetViews>
  <sheetFormatPr defaultColWidth="9" defaultRowHeight="16.5"/>
  <cols>
    <col min="1" max="1" width="2.625" style="144" customWidth="1"/>
    <col min="2" max="2" width="11.875" style="236" customWidth="1"/>
    <col min="3" max="4" width="12" style="144" customWidth="1"/>
    <col min="5" max="5" width="6.75" style="144" customWidth="1"/>
    <col min="6" max="6" width="5.625" style="144" customWidth="1"/>
    <col min="7" max="7" width="7.875" style="144" customWidth="1"/>
    <col min="8" max="8" width="25.375" style="283" customWidth="1"/>
    <col min="9" max="9" width="26.125" style="144" customWidth="1"/>
    <col min="10" max="10" width="31.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8.5" style="144" customWidth="1"/>
    <col min="259" max="259" width="18.25" style="144" customWidth="1"/>
    <col min="260" max="260" width="67" style="144" customWidth="1"/>
    <col min="261" max="261" width="6.75" style="144" customWidth="1"/>
    <col min="262" max="262" width="5.625" style="144" customWidth="1"/>
    <col min="263" max="263" width="7.875" style="144" customWidth="1"/>
    <col min="264" max="264" width="44.875" style="144" customWidth="1"/>
    <col min="265" max="265" width="66.375" style="144" customWidth="1"/>
    <col min="266" max="266" width="114.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8.5" style="144" customWidth="1"/>
    <col min="515" max="515" width="18.25" style="144" customWidth="1"/>
    <col min="516" max="516" width="67" style="144" customWidth="1"/>
    <col min="517" max="517" width="6.75" style="144" customWidth="1"/>
    <col min="518" max="518" width="5.625" style="144" customWidth="1"/>
    <col min="519" max="519" width="7.875" style="144" customWidth="1"/>
    <col min="520" max="520" width="44.875" style="144" customWidth="1"/>
    <col min="521" max="521" width="66.375" style="144" customWidth="1"/>
    <col min="522" max="522" width="114.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8.5" style="144" customWidth="1"/>
    <col min="771" max="771" width="18.25" style="144" customWidth="1"/>
    <col min="772" max="772" width="67" style="144" customWidth="1"/>
    <col min="773" max="773" width="6.75" style="144" customWidth="1"/>
    <col min="774" max="774" width="5.625" style="144" customWidth="1"/>
    <col min="775" max="775" width="7.875" style="144" customWidth="1"/>
    <col min="776" max="776" width="44.875" style="144" customWidth="1"/>
    <col min="777" max="777" width="66.375" style="144" customWidth="1"/>
    <col min="778" max="778" width="114.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8.5" style="144" customWidth="1"/>
    <col min="1027" max="1027" width="18.25" style="144" customWidth="1"/>
    <col min="1028" max="1028" width="67" style="144" customWidth="1"/>
    <col min="1029" max="1029" width="6.75" style="144" customWidth="1"/>
    <col min="1030" max="1030" width="5.625" style="144" customWidth="1"/>
    <col min="1031" max="1031" width="7.875" style="144" customWidth="1"/>
    <col min="1032" max="1032" width="44.875" style="144" customWidth="1"/>
    <col min="1033" max="1033" width="66.375" style="144" customWidth="1"/>
    <col min="1034" max="1034" width="114.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8.5" style="144" customWidth="1"/>
    <col min="1283" max="1283" width="18.25" style="144" customWidth="1"/>
    <col min="1284" max="1284" width="67" style="144" customWidth="1"/>
    <col min="1285" max="1285" width="6.75" style="144" customWidth="1"/>
    <col min="1286" max="1286" width="5.625" style="144" customWidth="1"/>
    <col min="1287" max="1287" width="7.875" style="144" customWidth="1"/>
    <col min="1288" max="1288" width="44.875" style="144" customWidth="1"/>
    <col min="1289" max="1289" width="66.375" style="144" customWidth="1"/>
    <col min="1290" max="1290" width="114.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8.5" style="144" customWidth="1"/>
    <col min="1539" max="1539" width="18.25" style="144" customWidth="1"/>
    <col min="1540" max="1540" width="67" style="144" customWidth="1"/>
    <col min="1541" max="1541" width="6.75" style="144" customWidth="1"/>
    <col min="1542" max="1542" width="5.625" style="144" customWidth="1"/>
    <col min="1543" max="1543" width="7.875" style="144" customWidth="1"/>
    <col min="1544" max="1544" width="44.875" style="144" customWidth="1"/>
    <col min="1545" max="1545" width="66.375" style="144" customWidth="1"/>
    <col min="1546" max="1546" width="114.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8.5" style="144" customWidth="1"/>
    <col min="1795" max="1795" width="18.25" style="144" customWidth="1"/>
    <col min="1796" max="1796" width="67" style="144" customWidth="1"/>
    <col min="1797" max="1797" width="6.75" style="144" customWidth="1"/>
    <col min="1798" max="1798" width="5.625" style="144" customWidth="1"/>
    <col min="1799" max="1799" width="7.875" style="144" customWidth="1"/>
    <col min="1800" max="1800" width="44.875" style="144" customWidth="1"/>
    <col min="1801" max="1801" width="66.375" style="144" customWidth="1"/>
    <col min="1802" max="1802" width="114.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8.5" style="144" customWidth="1"/>
    <col min="2051" max="2051" width="18.25" style="144" customWidth="1"/>
    <col min="2052" max="2052" width="67" style="144" customWidth="1"/>
    <col min="2053" max="2053" width="6.75" style="144" customWidth="1"/>
    <col min="2054" max="2054" width="5.625" style="144" customWidth="1"/>
    <col min="2055" max="2055" width="7.875" style="144" customWidth="1"/>
    <col min="2056" max="2056" width="44.875" style="144" customWidth="1"/>
    <col min="2057" max="2057" width="66.375" style="144" customWidth="1"/>
    <col min="2058" max="2058" width="114.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8.5" style="144" customWidth="1"/>
    <col min="2307" max="2307" width="18.25" style="144" customWidth="1"/>
    <col min="2308" max="2308" width="67" style="144" customWidth="1"/>
    <col min="2309" max="2309" width="6.75" style="144" customWidth="1"/>
    <col min="2310" max="2310" width="5.625" style="144" customWidth="1"/>
    <col min="2311" max="2311" width="7.875" style="144" customWidth="1"/>
    <col min="2312" max="2312" width="44.875" style="144" customWidth="1"/>
    <col min="2313" max="2313" width="66.375" style="144" customWidth="1"/>
    <col min="2314" max="2314" width="114.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8.5" style="144" customWidth="1"/>
    <col min="2563" max="2563" width="18.25" style="144" customWidth="1"/>
    <col min="2564" max="2564" width="67" style="144" customWidth="1"/>
    <col min="2565" max="2565" width="6.75" style="144" customWidth="1"/>
    <col min="2566" max="2566" width="5.625" style="144" customWidth="1"/>
    <col min="2567" max="2567" width="7.875" style="144" customWidth="1"/>
    <col min="2568" max="2568" width="44.875" style="144" customWidth="1"/>
    <col min="2569" max="2569" width="66.375" style="144" customWidth="1"/>
    <col min="2570" max="2570" width="114.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8.5" style="144" customWidth="1"/>
    <col min="2819" max="2819" width="18.25" style="144" customWidth="1"/>
    <col min="2820" max="2820" width="67" style="144" customWidth="1"/>
    <col min="2821" max="2821" width="6.75" style="144" customWidth="1"/>
    <col min="2822" max="2822" width="5.625" style="144" customWidth="1"/>
    <col min="2823" max="2823" width="7.875" style="144" customWidth="1"/>
    <col min="2824" max="2824" width="44.875" style="144" customWidth="1"/>
    <col min="2825" max="2825" width="66.375" style="144" customWidth="1"/>
    <col min="2826" max="2826" width="114.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8.5" style="144" customWidth="1"/>
    <col min="3075" max="3075" width="18.25" style="144" customWidth="1"/>
    <col min="3076" max="3076" width="67" style="144" customWidth="1"/>
    <col min="3077" max="3077" width="6.75" style="144" customWidth="1"/>
    <col min="3078" max="3078" width="5.625" style="144" customWidth="1"/>
    <col min="3079" max="3079" width="7.875" style="144" customWidth="1"/>
    <col min="3080" max="3080" width="44.875" style="144" customWidth="1"/>
    <col min="3081" max="3081" width="66.375" style="144" customWidth="1"/>
    <col min="3082" max="3082" width="114.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8.5" style="144" customWidth="1"/>
    <col min="3331" max="3331" width="18.25" style="144" customWidth="1"/>
    <col min="3332" max="3332" width="67" style="144" customWidth="1"/>
    <col min="3333" max="3333" width="6.75" style="144" customWidth="1"/>
    <col min="3334" max="3334" width="5.625" style="144" customWidth="1"/>
    <col min="3335" max="3335" width="7.875" style="144" customWidth="1"/>
    <col min="3336" max="3336" width="44.875" style="144" customWidth="1"/>
    <col min="3337" max="3337" width="66.375" style="144" customWidth="1"/>
    <col min="3338" max="3338" width="114.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8.5" style="144" customWidth="1"/>
    <col min="3587" max="3587" width="18.25" style="144" customWidth="1"/>
    <col min="3588" max="3588" width="67" style="144" customWidth="1"/>
    <col min="3589" max="3589" width="6.75" style="144" customWidth="1"/>
    <col min="3590" max="3590" width="5.625" style="144" customWidth="1"/>
    <col min="3591" max="3591" width="7.875" style="144" customWidth="1"/>
    <col min="3592" max="3592" width="44.875" style="144" customWidth="1"/>
    <col min="3593" max="3593" width="66.375" style="144" customWidth="1"/>
    <col min="3594" max="3594" width="114.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8.5" style="144" customWidth="1"/>
    <col min="3843" max="3843" width="18.25" style="144" customWidth="1"/>
    <col min="3844" max="3844" width="67" style="144" customWidth="1"/>
    <col min="3845" max="3845" width="6.75" style="144" customWidth="1"/>
    <col min="3846" max="3846" width="5.625" style="144" customWidth="1"/>
    <col min="3847" max="3847" width="7.875" style="144" customWidth="1"/>
    <col min="3848" max="3848" width="44.875" style="144" customWidth="1"/>
    <col min="3849" max="3849" width="66.375" style="144" customWidth="1"/>
    <col min="3850" max="3850" width="114.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8.5" style="144" customWidth="1"/>
    <col min="4099" max="4099" width="18.25" style="144" customWidth="1"/>
    <col min="4100" max="4100" width="67" style="144" customWidth="1"/>
    <col min="4101" max="4101" width="6.75" style="144" customWidth="1"/>
    <col min="4102" max="4102" width="5.625" style="144" customWidth="1"/>
    <col min="4103" max="4103" width="7.875" style="144" customWidth="1"/>
    <col min="4104" max="4104" width="44.875" style="144" customWidth="1"/>
    <col min="4105" max="4105" width="66.375" style="144" customWidth="1"/>
    <col min="4106" max="4106" width="114.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8.5" style="144" customWidth="1"/>
    <col min="4355" max="4355" width="18.25" style="144" customWidth="1"/>
    <col min="4356" max="4356" width="67" style="144" customWidth="1"/>
    <col min="4357" max="4357" width="6.75" style="144" customWidth="1"/>
    <col min="4358" max="4358" width="5.625" style="144" customWidth="1"/>
    <col min="4359" max="4359" width="7.875" style="144" customWidth="1"/>
    <col min="4360" max="4360" width="44.875" style="144" customWidth="1"/>
    <col min="4361" max="4361" width="66.375" style="144" customWidth="1"/>
    <col min="4362" max="4362" width="114.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8.5" style="144" customWidth="1"/>
    <col min="4611" max="4611" width="18.25" style="144" customWidth="1"/>
    <col min="4612" max="4612" width="67" style="144" customWidth="1"/>
    <col min="4613" max="4613" width="6.75" style="144" customWidth="1"/>
    <col min="4614" max="4614" width="5.625" style="144" customWidth="1"/>
    <col min="4615" max="4615" width="7.875" style="144" customWidth="1"/>
    <col min="4616" max="4616" width="44.875" style="144" customWidth="1"/>
    <col min="4617" max="4617" width="66.375" style="144" customWidth="1"/>
    <col min="4618" max="4618" width="114.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8.5" style="144" customWidth="1"/>
    <col min="4867" max="4867" width="18.25" style="144" customWidth="1"/>
    <col min="4868" max="4868" width="67" style="144" customWidth="1"/>
    <col min="4869" max="4869" width="6.75" style="144" customWidth="1"/>
    <col min="4870" max="4870" width="5.625" style="144" customWidth="1"/>
    <col min="4871" max="4871" width="7.875" style="144" customWidth="1"/>
    <col min="4872" max="4872" width="44.875" style="144" customWidth="1"/>
    <col min="4873" max="4873" width="66.375" style="144" customWidth="1"/>
    <col min="4874" max="4874" width="114.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8.5" style="144" customWidth="1"/>
    <col min="5123" max="5123" width="18.25" style="144" customWidth="1"/>
    <col min="5124" max="5124" width="67" style="144" customWidth="1"/>
    <col min="5125" max="5125" width="6.75" style="144" customWidth="1"/>
    <col min="5126" max="5126" width="5.625" style="144" customWidth="1"/>
    <col min="5127" max="5127" width="7.875" style="144" customWidth="1"/>
    <col min="5128" max="5128" width="44.875" style="144" customWidth="1"/>
    <col min="5129" max="5129" width="66.375" style="144" customWidth="1"/>
    <col min="5130" max="5130" width="114.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8.5" style="144" customWidth="1"/>
    <col min="5379" max="5379" width="18.25" style="144" customWidth="1"/>
    <col min="5380" max="5380" width="67" style="144" customWidth="1"/>
    <col min="5381" max="5381" width="6.75" style="144" customWidth="1"/>
    <col min="5382" max="5382" width="5.625" style="144" customWidth="1"/>
    <col min="5383" max="5383" width="7.875" style="144" customWidth="1"/>
    <col min="5384" max="5384" width="44.875" style="144" customWidth="1"/>
    <col min="5385" max="5385" width="66.375" style="144" customWidth="1"/>
    <col min="5386" max="5386" width="114.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8.5" style="144" customWidth="1"/>
    <col min="5635" max="5635" width="18.25" style="144" customWidth="1"/>
    <col min="5636" max="5636" width="67" style="144" customWidth="1"/>
    <col min="5637" max="5637" width="6.75" style="144" customWidth="1"/>
    <col min="5638" max="5638" width="5.625" style="144" customWidth="1"/>
    <col min="5639" max="5639" width="7.875" style="144" customWidth="1"/>
    <col min="5640" max="5640" width="44.875" style="144" customWidth="1"/>
    <col min="5641" max="5641" width="66.375" style="144" customWidth="1"/>
    <col min="5642" max="5642" width="114.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8.5" style="144" customWidth="1"/>
    <col min="5891" max="5891" width="18.25" style="144" customWidth="1"/>
    <col min="5892" max="5892" width="67" style="144" customWidth="1"/>
    <col min="5893" max="5893" width="6.75" style="144" customWidth="1"/>
    <col min="5894" max="5894" width="5.625" style="144" customWidth="1"/>
    <col min="5895" max="5895" width="7.875" style="144" customWidth="1"/>
    <col min="5896" max="5896" width="44.875" style="144" customWidth="1"/>
    <col min="5897" max="5897" width="66.375" style="144" customWidth="1"/>
    <col min="5898" max="5898" width="114.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8.5" style="144" customWidth="1"/>
    <col min="6147" max="6147" width="18.25" style="144" customWidth="1"/>
    <col min="6148" max="6148" width="67" style="144" customWidth="1"/>
    <col min="6149" max="6149" width="6.75" style="144" customWidth="1"/>
    <col min="6150" max="6150" width="5.625" style="144" customWidth="1"/>
    <col min="6151" max="6151" width="7.875" style="144" customWidth="1"/>
    <col min="6152" max="6152" width="44.875" style="144" customWidth="1"/>
    <col min="6153" max="6153" width="66.375" style="144" customWidth="1"/>
    <col min="6154" max="6154" width="114.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8.5" style="144" customWidth="1"/>
    <col min="6403" max="6403" width="18.25" style="144" customWidth="1"/>
    <col min="6404" max="6404" width="67" style="144" customWidth="1"/>
    <col min="6405" max="6405" width="6.75" style="144" customWidth="1"/>
    <col min="6406" max="6406" width="5.625" style="144" customWidth="1"/>
    <col min="6407" max="6407" width="7.875" style="144" customWidth="1"/>
    <col min="6408" max="6408" width="44.875" style="144" customWidth="1"/>
    <col min="6409" max="6409" width="66.375" style="144" customWidth="1"/>
    <col min="6410" max="6410" width="114.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8.5" style="144" customWidth="1"/>
    <col min="6659" max="6659" width="18.25" style="144" customWidth="1"/>
    <col min="6660" max="6660" width="67" style="144" customWidth="1"/>
    <col min="6661" max="6661" width="6.75" style="144" customWidth="1"/>
    <col min="6662" max="6662" width="5.625" style="144" customWidth="1"/>
    <col min="6663" max="6663" width="7.875" style="144" customWidth="1"/>
    <col min="6664" max="6664" width="44.875" style="144" customWidth="1"/>
    <col min="6665" max="6665" width="66.375" style="144" customWidth="1"/>
    <col min="6666" max="6666" width="114.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8.5" style="144" customWidth="1"/>
    <col min="6915" max="6915" width="18.25" style="144" customWidth="1"/>
    <col min="6916" max="6916" width="67" style="144" customWidth="1"/>
    <col min="6917" max="6917" width="6.75" style="144" customWidth="1"/>
    <col min="6918" max="6918" width="5.625" style="144" customWidth="1"/>
    <col min="6919" max="6919" width="7.875" style="144" customWidth="1"/>
    <col min="6920" max="6920" width="44.875" style="144" customWidth="1"/>
    <col min="6921" max="6921" width="66.375" style="144" customWidth="1"/>
    <col min="6922" max="6922" width="114.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8.5" style="144" customWidth="1"/>
    <col min="7171" max="7171" width="18.25" style="144" customWidth="1"/>
    <col min="7172" max="7172" width="67" style="144" customWidth="1"/>
    <col min="7173" max="7173" width="6.75" style="144" customWidth="1"/>
    <col min="7174" max="7174" width="5.625" style="144" customWidth="1"/>
    <col min="7175" max="7175" width="7.875" style="144" customWidth="1"/>
    <col min="7176" max="7176" width="44.875" style="144" customWidth="1"/>
    <col min="7177" max="7177" width="66.375" style="144" customWidth="1"/>
    <col min="7178" max="7178" width="114.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8.5" style="144" customWidth="1"/>
    <col min="7427" max="7427" width="18.25" style="144" customWidth="1"/>
    <col min="7428" max="7428" width="67" style="144" customWidth="1"/>
    <col min="7429" max="7429" width="6.75" style="144" customWidth="1"/>
    <col min="7430" max="7430" width="5.625" style="144" customWidth="1"/>
    <col min="7431" max="7431" width="7.875" style="144" customWidth="1"/>
    <col min="7432" max="7432" width="44.875" style="144" customWidth="1"/>
    <col min="7433" max="7433" width="66.375" style="144" customWidth="1"/>
    <col min="7434" max="7434" width="114.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8.5" style="144" customWidth="1"/>
    <col min="7683" max="7683" width="18.25" style="144" customWidth="1"/>
    <col min="7684" max="7684" width="67" style="144" customWidth="1"/>
    <col min="7685" max="7685" width="6.75" style="144" customWidth="1"/>
    <col min="7686" max="7686" width="5.625" style="144" customWidth="1"/>
    <col min="7687" max="7687" width="7.875" style="144" customWidth="1"/>
    <col min="7688" max="7688" width="44.875" style="144" customWidth="1"/>
    <col min="7689" max="7689" width="66.375" style="144" customWidth="1"/>
    <col min="7690" max="7690" width="114.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8.5" style="144" customWidth="1"/>
    <col min="7939" max="7939" width="18.25" style="144" customWidth="1"/>
    <col min="7940" max="7940" width="67" style="144" customWidth="1"/>
    <col min="7941" max="7941" width="6.75" style="144" customWidth="1"/>
    <col min="7942" max="7942" width="5.625" style="144" customWidth="1"/>
    <col min="7943" max="7943" width="7.875" style="144" customWidth="1"/>
    <col min="7944" max="7944" width="44.875" style="144" customWidth="1"/>
    <col min="7945" max="7945" width="66.375" style="144" customWidth="1"/>
    <col min="7946" max="7946" width="114.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8.5" style="144" customWidth="1"/>
    <col min="8195" max="8195" width="18.25" style="144" customWidth="1"/>
    <col min="8196" max="8196" width="67" style="144" customWidth="1"/>
    <col min="8197" max="8197" width="6.75" style="144" customWidth="1"/>
    <col min="8198" max="8198" width="5.625" style="144" customWidth="1"/>
    <col min="8199" max="8199" width="7.875" style="144" customWidth="1"/>
    <col min="8200" max="8200" width="44.875" style="144" customWidth="1"/>
    <col min="8201" max="8201" width="66.375" style="144" customWidth="1"/>
    <col min="8202" max="8202" width="114.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8.5" style="144" customWidth="1"/>
    <col min="8451" max="8451" width="18.25" style="144" customWidth="1"/>
    <col min="8452" max="8452" width="67" style="144" customWidth="1"/>
    <col min="8453" max="8453" width="6.75" style="144" customWidth="1"/>
    <col min="8454" max="8454" width="5.625" style="144" customWidth="1"/>
    <col min="8455" max="8455" width="7.875" style="144" customWidth="1"/>
    <col min="8456" max="8456" width="44.875" style="144" customWidth="1"/>
    <col min="8457" max="8457" width="66.375" style="144" customWidth="1"/>
    <col min="8458" max="8458" width="114.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8.5" style="144" customWidth="1"/>
    <col min="8707" max="8707" width="18.25" style="144" customWidth="1"/>
    <col min="8708" max="8708" width="67" style="144" customWidth="1"/>
    <col min="8709" max="8709" width="6.75" style="144" customWidth="1"/>
    <col min="8710" max="8710" width="5.625" style="144" customWidth="1"/>
    <col min="8711" max="8711" width="7.875" style="144" customWidth="1"/>
    <col min="8712" max="8712" width="44.875" style="144" customWidth="1"/>
    <col min="8713" max="8713" width="66.375" style="144" customWidth="1"/>
    <col min="8714" max="8714" width="114.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8.5" style="144" customWidth="1"/>
    <col min="8963" max="8963" width="18.25" style="144" customWidth="1"/>
    <col min="8964" max="8964" width="67" style="144" customWidth="1"/>
    <col min="8965" max="8965" width="6.75" style="144" customWidth="1"/>
    <col min="8966" max="8966" width="5.625" style="144" customWidth="1"/>
    <col min="8967" max="8967" width="7.875" style="144" customWidth="1"/>
    <col min="8968" max="8968" width="44.875" style="144" customWidth="1"/>
    <col min="8969" max="8969" width="66.375" style="144" customWidth="1"/>
    <col min="8970" max="8970" width="114.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8.5" style="144" customWidth="1"/>
    <col min="9219" max="9219" width="18.25" style="144" customWidth="1"/>
    <col min="9220" max="9220" width="67" style="144" customWidth="1"/>
    <col min="9221" max="9221" width="6.75" style="144" customWidth="1"/>
    <col min="9222" max="9222" width="5.625" style="144" customWidth="1"/>
    <col min="9223" max="9223" width="7.875" style="144" customWidth="1"/>
    <col min="9224" max="9224" width="44.875" style="144" customWidth="1"/>
    <col min="9225" max="9225" width="66.375" style="144" customWidth="1"/>
    <col min="9226" max="9226" width="114.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8.5" style="144" customWidth="1"/>
    <col min="9475" max="9475" width="18.25" style="144" customWidth="1"/>
    <col min="9476" max="9476" width="67" style="144" customWidth="1"/>
    <col min="9477" max="9477" width="6.75" style="144" customWidth="1"/>
    <col min="9478" max="9478" width="5.625" style="144" customWidth="1"/>
    <col min="9479" max="9479" width="7.875" style="144" customWidth="1"/>
    <col min="9480" max="9480" width="44.875" style="144" customWidth="1"/>
    <col min="9481" max="9481" width="66.375" style="144" customWidth="1"/>
    <col min="9482" max="9482" width="114.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8.5" style="144" customWidth="1"/>
    <col min="9731" max="9731" width="18.25" style="144" customWidth="1"/>
    <col min="9732" max="9732" width="67" style="144" customWidth="1"/>
    <col min="9733" max="9733" width="6.75" style="144" customWidth="1"/>
    <col min="9734" max="9734" width="5.625" style="144" customWidth="1"/>
    <col min="9735" max="9735" width="7.875" style="144" customWidth="1"/>
    <col min="9736" max="9736" width="44.875" style="144" customWidth="1"/>
    <col min="9737" max="9737" width="66.375" style="144" customWidth="1"/>
    <col min="9738" max="9738" width="114.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8.5" style="144" customWidth="1"/>
    <col min="9987" max="9987" width="18.25" style="144" customWidth="1"/>
    <col min="9988" max="9988" width="67" style="144" customWidth="1"/>
    <col min="9989" max="9989" width="6.75" style="144" customWidth="1"/>
    <col min="9990" max="9990" width="5.625" style="144" customWidth="1"/>
    <col min="9991" max="9991" width="7.875" style="144" customWidth="1"/>
    <col min="9992" max="9992" width="44.875" style="144" customWidth="1"/>
    <col min="9993" max="9993" width="66.375" style="144" customWidth="1"/>
    <col min="9994" max="9994" width="114.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8.5" style="144" customWidth="1"/>
    <col min="10243" max="10243" width="18.25" style="144" customWidth="1"/>
    <col min="10244" max="10244" width="67" style="144" customWidth="1"/>
    <col min="10245" max="10245" width="6.75" style="144" customWidth="1"/>
    <col min="10246" max="10246" width="5.625" style="144" customWidth="1"/>
    <col min="10247" max="10247" width="7.875" style="144" customWidth="1"/>
    <col min="10248" max="10248" width="44.875" style="144" customWidth="1"/>
    <col min="10249" max="10249" width="66.375" style="144" customWidth="1"/>
    <col min="10250" max="10250" width="114.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8.5" style="144" customWidth="1"/>
    <col min="10499" max="10499" width="18.25" style="144" customWidth="1"/>
    <col min="10500" max="10500" width="67" style="144" customWidth="1"/>
    <col min="10501" max="10501" width="6.75" style="144" customWidth="1"/>
    <col min="10502" max="10502" width="5.625" style="144" customWidth="1"/>
    <col min="10503" max="10503" width="7.875" style="144" customWidth="1"/>
    <col min="10504" max="10504" width="44.875" style="144" customWidth="1"/>
    <col min="10505" max="10505" width="66.375" style="144" customWidth="1"/>
    <col min="10506" max="10506" width="114.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8.5" style="144" customWidth="1"/>
    <col min="10755" max="10755" width="18.25" style="144" customWidth="1"/>
    <col min="10756" max="10756" width="67" style="144" customWidth="1"/>
    <col min="10757" max="10757" width="6.75" style="144" customWidth="1"/>
    <col min="10758" max="10758" width="5.625" style="144" customWidth="1"/>
    <col min="10759" max="10759" width="7.875" style="144" customWidth="1"/>
    <col min="10760" max="10760" width="44.875" style="144" customWidth="1"/>
    <col min="10761" max="10761" width="66.375" style="144" customWidth="1"/>
    <col min="10762" max="10762" width="114.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8.5" style="144" customWidth="1"/>
    <col min="11011" max="11011" width="18.25" style="144" customWidth="1"/>
    <col min="11012" max="11012" width="67" style="144" customWidth="1"/>
    <col min="11013" max="11013" width="6.75" style="144" customWidth="1"/>
    <col min="11014" max="11014" width="5.625" style="144" customWidth="1"/>
    <col min="11015" max="11015" width="7.875" style="144" customWidth="1"/>
    <col min="11016" max="11016" width="44.875" style="144" customWidth="1"/>
    <col min="11017" max="11017" width="66.375" style="144" customWidth="1"/>
    <col min="11018" max="11018" width="114.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8.5" style="144" customWidth="1"/>
    <col min="11267" max="11267" width="18.25" style="144" customWidth="1"/>
    <col min="11268" max="11268" width="67" style="144" customWidth="1"/>
    <col min="11269" max="11269" width="6.75" style="144" customWidth="1"/>
    <col min="11270" max="11270" width="5.625" style="144" customWidth="1"/>
    <col min="11271" max="11271" width="7.875" style="144" customWidth="1"/>
    <col min="11272" max="11272" width="44.875" style="144" customWidth="1"/>
    <col min="11273" max="11273" width="66.375" style="144" customWidth="1"/>
    <col min="11274" max="11274" width="114.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8.5" style="144" customWidth="1"/>
    <col min="11523" max="11523" width="18.25" style="144" customWidth="1"/>
    <col min="11524" max="11524" width="67" style="144" customWidth="1"/>
    <col min="11525" max="11525" width="6.75" style="144" customWidth="1"/>
    <col min="11526" max="11526" width="5.625" style="144" customWidth="1"/>
    <col min="11527" max="11527" width="7.875" style="144" customWidth="1"/>
    <col min="11528" max="11528" width="44.875" style="144" customWidth="1"/>
    <col min="11529" max="11529" width="66.375" style="144" customWidth="1"/>
    <col min="11530" max="11530" width="114.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8.5" style="144" customWidth="1"/>
    <col min="11779" max="11779" width="18.25" style="144" customWidth="1"/>
    <col min="11780" max="11780" width="67" style="144" customWidth="1"/>
    <col min="11781" max="11781" width="6.75" style="144" customWidth="1"/>
    <col min="11782" max="11782" width="5.625" style="144" customWidth="1"/>
    <col min="11783" max="11783" width="7.875" style="144" customWidth="1"/>
    <col min="11784" max="11784" width="44.875" style="144" customWidth="1"/>
    <col min="11785" max="11785" width="66.375" style="144" customWidth="1"/>
    <col min="11786" max="11786" width="114.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8.5" style="144" customWidth="1"/>
    <col min="12035" max="12035" width="18.25" style="144" customWidth="1"/>
    <col min="12036" max="12036" width="67" style="144" customWidth="1"/>
    <col min="12037" max="12037" width="6.75" style="144" customWidth="1"/>
    <col min="12038" max="12038" width="5.625" style="144" customWidth="1"/>
    <col min="12039" max="12039" width="7.875" style="144" customWidth="1"/>
    <col min="12040" max="12040" width="44.875" style="144" customWidth="1"/>
    <col min="12041" max="12041" width="66.375" style="144" customWidth="1"/>
    <col min="12042" max="12042" width="114.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8.5" style="144" customWidth="1"/>
    <col min="12291" max="12291" width="18.25" style="144" customWidth="1"/>
    <col min="12292" max="12292" width="67" style="144" customWidth="1"/>
    <col min="12293" max="12293" width="6.75" style="144" customWidth="1"/>
    <col min="12294" max="12294" width="5.625" style="144" customWidth="1"/>
    <col min="12295" max="12295" width="7.875" style="144" customWidth="1"/>
    <col min="12296" max="12296" width="44.875" style="144" customWidth="1"/>
    <col min="12297" max="12297" width="66.375" style="144" customWidth="1"/>
    <col min="12298" max="12298" width="114.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8.5" style="144" customWidth="1"/>
    <col min="12547" max="12547" width="18.25" style="144" customWidth="1"/>
    <col min="12548" max="12548" width="67" style="144" customWidth="1"/>
    <col min="12549" max="12549" width="6.75" style="144" customWidth="1"/>
    <col min="12550" max="12550" width="5.625" style="144" customWidth="1"/>
    <col min="12551" max="12551" width="7.875" style="144" customWidth="1"/>
    <col min="12552" max="12552" width="44.875" style="144" customWidth="1"/>
    <col min="12553" max="12553" width="66.375" style="144" customWidth="1"/>
    <col min="12554" max="12554" width="114.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8.5" style="144" customWidth="1"/>
    <col min="12803" max="12803" width="18.25" style="144" customWidth="1"/>
    <col min="12804" max="12804" width="67" style="144" customWidth="1"/>
    <col min="12805" max="12805" width="6.75" style="144" customWidth="1"/>
    <col min="12806" max="12806" width="5.625" style="144" customWidth="1"/>
    <col min="12807" max="12807" width="7.875" style="144" customWidth="1"/>
    <col min="12808" max="12808" width="44.875" style="144" customWidth="1"/>
    <col min="12809" max="12809" width="66.375" style="144" customWidth="1"/>
    <col min="12810" max="12810" width="114.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8.5" style="144" customWidth="1"/>
    <col min="13059" max="13059" width="18.25" style="144" customWidth="1"/>
    <col min="13060" max="13060" width="67" style="144" customWidth="1"/>
    <col min="13061" max="13061" width="6.75" style="144" customWidth="1"/>
    <col min="13062" max="13062" width="5.625" style="144" customWidth="1"/>
    <col min="13063" max="13063" width="7.875" style="144" customWidth="1"/>
    <col min="13064" max="13064" width="44.875" style="144" customWidth="1"/>
    <col min="13065" max="13065" width="66.375" style="144" customWidth="1"/>
    <col min="13066" max="13066" width="114.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8.5" style="144" customWidth="1"/>
    <col min="13315" max="13315" width="18.25" style="144" customWidth="1"/>
    <col min="13316" max="13316" width="67" style="144" customWidth="1"/>
    <col min="13317" max="13317" width="6.75" style="144" customWidth="1"/>
    <col min="13318" max="13318" width="5.625" style="144" customWidth="1"/>
    <col min="13319" max="13319" width="7.875" style="144" customWidth="1"/>
    <col min="13320" max="13320" width="44.875" style="144" customWidth="1"/>
    <col min="13321" max="13321" width="66.375" style="144" customWidth="1"/>
    <col min="13322" max="13322" width="114.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8.5" style="144" customWidth="1"/>
    <col min="13571" max="13571" width="18.25" style="144" customWidth="1"/>
    <col min="13572" max="13572" width="67" style="144" customWidth="1"/>
    <col min="13573" max="13573" width="6.75" style="144" customWidth="1"/>
    <col min="13574" max="13574" width="5.625" style="144" customWidth="1"/>
    <col min="13575" max="13575" width="7.875" style="144" customWidth="1"/>
    <col min="13576" max="13576" width="44.875" style="144" customWidth="1"/>
    <col min="13577" max="13577" width="66.375" style="144" customWidth="1"/>
    <col min="13578" max="13578" width="114.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8.5" style="144" customWidth="1"/>
    <col min="13827" max="13827" width="18.25" style="144" customWidth="1"/>
    <col min="13828" max="13828" width="67" style="144" customWidth="1"/>
    <col min="13829" max="13829" width="6.75" style="144" customWidth="1"/>
    <col min="13830" max="13830" width="5.625" style="144" customWidth="1"/>
    <col min="13831" max="13831" width="7.875" style="144" customWidth="1"/>
    <col min="13832" max="13832" width="44.875" style="144" customWidth="1"/>
    <col min="13833" max="13833" width="66.375" style="144" customWidth="1"/>
    <col min="13834" max="13834" width="114.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8.5" style="144" customWidth="1"/>
    <col min="14083" max="14083" width="18.25" style="144" customWidth="1"/>
    <col min="14084" max="14084" width="67" style="144" customWidth="1"/>
    <col min="14085" max="14085" width="6.75" style="144" customWidth="1"/>
    <col min="14086" max="14086" width="5.625" style="144" customWidth="1"/>
    <col min="14087" max="14087" width="7.875" style="144" customWidth="1"/>
    <col min="14088" max="14088" width="44.875" style="144" customWidth="1"/>
    <col min="14089" max="14089" width="66.375" style="144" customWidth="1"/>
    <col min="14090" max="14090" width="114.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8.5" style="144" customWidth="1"/>
    <col min="14339" max="14339" width="18.25" style="144" customWidth="1"/>
    <col min="14340" max="14340" width="67" style="144" customWidth="1"/>
    <col min="14341" max="14341" width="6.75" style="144" customWidth="1"/>
    <col min="14342" max="14342" width="5.625" style="144" customWidth="1"/>
    <col min="14343" max="14343" width="7.875" style="144" customWidth="1"/>
    <col min="14344" max="14344" width="44.875" style="144" customWidth="1"/>
    <col min="14345" max="14345" width="66.375" style="144" customWidth="1"/>
    <col min="14346" max="14346" width="114.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8.5" style="144" customWidth="1"/>
    <col min="14595" max="14595" width="18.25" style="144" customWidth="1"/>
    <col min="14596" max="14596" width="67" style="144" customWidth="1"/>
    <col min="14597" max="14597" width="6.75" style="144" customWidth="1"/>
    <col min="14598" max="14598" width="5.625" style="144" customWidth="1"/>
    <col min="14599" max="14599" width="7.875" style="144" customWidth="1"/>
    <col min="14600" max="14600" width="44.875" style="144" customWidth="1"/>
    <col min="14601" max="14601" width="66.375" style="144" customWidth="1"/>
    <col min="14602" max="14602" width="114.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8.5" style="144" customWidth="1"/>
    <col min="14851" max="14851" width="18.25" style="144" customWidth="1"/>
    <col min="14852" max="14852" width="67" style="144" customWidth="1"/>
    <col min="14853" max="14853" width="6.75" style="144" customWidth="1"/>
    <col min="14854" max="14854" width="5.625" style="144" customWidth="1"/>
    <col min="14855" max="14855" width="7.875" style="144" customWidth="1"/>
    <col min="14856" max="14856" width="44.875" style="144" customWidth="1"/>
    <col min="14857" max="14857" width="66.375" style="144" customWidth="1"/>
    <col min="14858" max="14858" width="114.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8.5" style="144" customWidth="1"/>
    <col min="15107" max="15107" width="18.25" style="144" customWidth="1"/>
    <col min="15108" max="15108" width="67" style="144" customWidth="1"/>
    <col min="15109" max="15109" width="6.75" style="144" customWidth="1"/>
    <col min="15110" max="15110" width="5.625" style="144" customWidth="1"/>
    <col min="15111" max="15111" width="7.875" style="144" customWidth="1"/>
    <col min="15112" max="15112" width="44.875" style="144" customWidth="1"/>
    <col min="15113" max="15113" width="66.375" style="144" customWidth="1"/>
    <col min="15114" max="15114" width="114.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8.5" style="144" customWidth="1"/>
    <col min="15363" max="15363" width="18.25" style="144" customWidth="1"/>
    <col min="15364" max="15364" width="67" style="144" customWidth="1"/>
    <col min="15365" max="15365" width="6.75" style="144" customWidth="1"/>
    <col min="15366" max="15366" width="5.625" style="144" customWidth="1"/>
    <col min="15367" max="15367" width="7.875" style="144" customWidth="1"/>
    <col min="15368" max="15368" width="44.875" style="144" customWidth="1"/>
    <col min="15369" max="15369" width="66.375" style="144" customWidth="1"/>
    <col min="15370" max="15370" width="114.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8.5" style="144" customWidth="1"/>
    <col min="15619" max="15619" width="18.25" style="144" customWidth="1"/>
    <col min="15620" max="15620" width="67" style="144" customWidth="1"/>
    <col min="15621" max="15621" width="6.75" style="144" customWidth="1"/>
    <col min="15622" max="15622" width="5.625" style="144" customWidth="1"/>
    <col min="15623" max="15623" width="7.875" style="144" customWidth="1"/>
    <col min="15624" max="15624" width="44.875" style="144" customWidth="1"/>
    <col min="15625" max="15625" width="66.375" style="144" customWidth="1"/>
    <col min="15626" max="15626" width="114.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8.5" style="144" customWidth="1"/>
    <col min="15875" max="15875" width="18.25" style="144" customWidth="1"/>
    <col min="15876" max="15876" width="67" style="144" customWidth="1"/>
    <col min="15877" max="15877" width="6.75" style="144" customWidth="1"/>
    <col min="15878" max="15878" width="5.625" style="144" customWidth="1"/>
    <col min="15879" max="15879" width="7.875" style="144" customWidth="1"/>
    <col min="15880" max="15880" width="44.875" style="144" customWidth="1"/>
    <col min="15881" max="15881" width="66.375" style="144" customWidth="1"/>
    <col min="15882" max="15882" width="114.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8.5" style="144" customWidth="1"/>
    <col min="16131" max="16131" width="18.25" style="144" customWidth="1"/>
    <col min="16132" max="16132" width="67" style="144" customWidth="1"/>
    <col min="16133" max="16133" width="6.75" style="144" customWidth="1"/>
    <col min="16134" max="16134" width="5.625" style="144" customWidth="1"/>
    <col min="16135" max="16135" width="7.875" style="144" customWidth="1"/>
    <col min="16136" max="16136" width="44.875" style="144" customWidth="1"/>
    <col min="16137" max="16137" width="66.375" style="144" customWidth="1"/>
    <col min="16138" max="16138" width="114.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7.25">
      <c r="B1" s="146"/>
      <c r="C1" s="18"/>
      <c r="D1" s="18"/>
      <c r="E1" s="18"/>
      <c r="F1" s="18"/>
      <c r="G1" s="18"/>
      <c r="H1" s="284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285"/>
      <c r="E2" s="18"/>
      <c r="F2" s="18"/>
      <c r="G2" s="18"/>
      <c r="H2" s="284"/>
      <c r="I2" s="18"/>
      <c r="J2" s="64"/>
      <c r="K2" s="353" t="s">
        <v>209</v>
      </c>
      <c r="L2" s="359"/>
      <c r="M2" s="359"/>
      <c r="N2" s="360"/>
      <c r="O2" s="361"/>
      <c r="P2" s="353" t="s">
        <v>210</v>
      </c>
      <c r="Q2" s="359"/>
      <c r="R2" s="359"/>
      <c r="S2" s="360"/>
      <c r="T2" s="361"/>
    </row>
    <row r="3" spans="2:20" ht="33">
      <c r="B3" s="147" t="s">
        <v>114</v>
      </c>
      <c r="C3" s="13"/>
      <c r="D3" s="18"/>
      <c r="E3" s="18"/>
      <c r="F3" s="18"/>
      <c r="G3" s="18"/>
      <c r="H3" s="284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284"/>
      <c r="I4" s="18"/>
      <c r="J4" s="64"/>
      <c r="K4" s="353" t="s">
        <v>118</v>
      </c>
      <c r="L4" s="354"/>
      <c r="M4" s="13">
        <v>64</v>
      </c>
      <c r="N4" s="152" t="s">
        <v>119</v>
      </c>
      <c r="O4" s="153">
        <f>(M5+M6)/M4</f>
        <v>0.609375</v>
      </c>
      <c r="P4" s="353" t="s">
        <v>118</v>
      </c>
      <c r="Q4" s="354"/>
      <c r="R4" s="13">
        <f>COUNTA($B$11:$B$184)</f>
        <v>1</v>
      </c>
      <c r="S4" s="152" t="s">
        <v>119</v>
      </c>
      <c r="T4" s="153">
        <f>(R5+R6)/R4</f>
        <v>17</v>
      </c>
    </row>
    <row r="5" spans="2:20">
      <c r="B5" s="147" t="s">
        <v>120</v>
      </c>
      <c r="C5" s="13"/>
      <c r="D5" s="18"/>
      <c r="E5" s="18"/>
      <c r="F5" s="18"/>
      <c r="G5" s="18"/>
      <c r="H5" s="284"/>
      <c r="I5" s="18"/>
      <c r="J5" s="64"/>
      <c r="K5" s="353" t="s">
        <v>121</v>
      </c>
      <c r="L5" s="354"/>
      <c r="M5" s="23">
        <f>COUNTIF(K11:K$184,"通过")</f>
        <v>37</v>
      </c>
      <c r="N5" s="152" t="s">
        <v>119</v>
      </c>
      <c r="O5" s="153">
        <f>M5/M4</f>
        <v>0.578125</v>
      </c>
      <c r="P5" s="353" t="s">
        <v>121</v>
      </c>
      <c r="Q5" s="354"/>
      <c r="R5" s="23">
        <f>COUNTIF(P11:P$184,"通过")</f>
        <v>17</v>
      </c>
      <c r="S5" s="152" t="s">
        <v>119</v>
      </c>
      <c r="T5" s="153">
        <f>R5/R4</f>
        <v>17</v>
      </c>
    </row>
    <row r="6" spans="2:20">
      <c r="B6" s="147" t="s">
        <v>122</v>
      </c>
      <c r="C6" s="13"/>
      <c r="D6" s="18"/>
      <c r="E6" s="18"/>
      <c r="F6" s="18"/>
      <c r="G6" s="18"/>
      <c r="H6" s="284"/>
      <c r="I6" s="18"/>
      <c r="J6" s="64"/>
      <c r="K6" s="353" t="s">
        <v>123</v>
      </c>
      <c r="L6" s="354"/>
      <c r="M6" s="23">
        <v>2</v>
      </c>
      <c r="N6" s="152" t="s">
        <v>119</v>
      </c>
      <c r="O6" s="153">
        <f>M6/M4</f>
        <v>3.125E-2</v>
      </c>
      <c r="P6" s="353" t="s">
        <v>123</v>
      </c>
      <c r="Q6" s="354"/>
      <c r="R6" s="23">
        <f>COUNTIF(P11:P$183,"失败")</f>
        <v>0</v>
      </c>
      <c r="S6" s="152" t="s">
        <v>119</v>
      </c>
      <c r="T6" s="153">
        <f>R6/R4</f>
        <v>0</v>
      </c>
    </row>
    <row r="7" spans="2:20">
      <c r="B7" s="147" t="s">
        <v>124</v>
      </c>
      <c r="C7" s="13"/>
      <c r="D7" s="18"/>
      <c r="E7" s="18"/>
      <c r="F7" s="18"/>
      <c r="G7" s="18"/>
      <c r="H7" s="284"/>
      <c r="I7" s="18"/>
      <c r="J7" s="64"/>
      <c r="K7" s="353" t="s">
        <v>125</v>
      </c>
      <c r="L7" s="354"/>
      <c r="M7" s="23">
        <f>COUNTIF(K11:K$183,"阻碍")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COUNTIF(P11:P$183,"阻塞")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284"/>
      <c r="I8" s="18"/>
      <c r="J8" s="64"/>
      <c r="K8" s="353" t="s">
        <v>126</v>
      </c>
      <c r="L8" s="354"/>
      <c r="M8" s="23">
        <f>COUNTIF(K11:K$183,"无效")</f>
        <v>25</v>
      </c>
      <c r="N8" s="152" t="s">
        <v>119</v>
      </c>
      <c r="O8" s="153">
        <f>M8/M4</f>
        <v>0.390625</v>
      </c>
      <c r="P8" s="353" t="s">
        <v>126</v>
      </c>
      <c r="Q8" s="354"/>
      <c r="R8" s="23">
        <f>COUNTIF(P11:P$183,"无效")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284"/>
      <c r="I9" s="18"/>
      <c r="J9" s="64"/>
      <c r="K9" s="353" t="s">
        <v>127</v>
      </c>
      <c r="L9" s="354"/>
      <c r="M9" s="23">
        <f>COUNTIF(K11:K$183,"未执行")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COUNTIF(P11:P$183,"未执行")</f>
        <v>0</v>
      </c>
      <c r="S9" s="152" t="s">
        <v>119</v>
      </c>
      <c r="T9" s="153">
        <f>R9/R4</f>
        <v>0</v>
      </c>
    </row>
    <row r="10" spans="2:20" ht="33">
      <c r="B10" s="11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286" t="s">
        <v>134</v>
      </c>
      <c r="I10" s="148" t="s">
        <v>135</v>
      </c>
      <c r="J10" s="154" t="s">
        <v>136</v>
      </c>
      <c r="K10" s="148" t="s">
        <v>137</v>
      </c>
      <c r="L10" s="148" t="s">
        <v>12</v>
      </c>
      <c r="M10" s="148" t="s">
        <v>138</v>
      </c>
      <c r="N10" s="148" t="s">
        <v>139</v>
      </c>
      <c r="O10" s="148" t="s">
        <v>140</v>
      </c>
      <c r="P10" s="148" t="s">
        <v>141</v>
      </c>
      <c r="Q10" s="148" t="s">
        <v>12</v>
      </c>
      <c r="R10" s="148" t="s">
        <v>138</v>
      </c>
      <c r="S10" s="148" t="s">
        <v>139</v>
      </c>
      <c r="T10" s="148" t="s">
        <v>140</v>
      </c>
    </row>
    <row r="11" spans="2:20" hidden="1">
      <c r="B11" s="350" t="s">
        <v>498</v>
      </c>
      <c r="C11" s="13" t="s">
        <v>499</v>
      </c>
      <c r="D11" s="367" t="s">
        <v>500</v>
      </c>
      <c r="E11" s="13" t="s">
        <v>145</v>
      </c>
      <c r="F11" s="13" t="s">
        <v>146</v>
      </c>
      <c r="G11" s="13" t="s">
        <v>147</v>
      </c>
      <c r="H11" s="364" t="s">
        <v>501</v>
      </c>
      <c r="I11" s="25" t="s">
        <v>502</v>
      </c>
      <c r="J11" s="25" t="s">
        <v>342</v>
      </c>
      <c r="K11" s="88" t="s">
        <v>6</v>
      </c>
      <c r="L11" s="13"/>
      <c r="M11" s="61" t="s">
        <v>39</v>
      </c>
      <c r="N11" s="280"/>
      <c r="O11" s="281">
        <v>42538</v>
      </c>
      <c r="P11" s="13"/>
      <c r="Q11" s="13"/>
      <c r="R11" s="13"/>
      <c r="S11" s="13"/>
      <c r="T11" s="13"/>
    </row>
    <row r="12" spans="2:20" hidden="1">
      <c r="B12" s="351"/>
      <c r="C12" s="13" t="s">
        <v>503</v>
      </c>
      <c r="D12" s="368"/>
      <c r="E12" s="13" t="s">
        <v>145</v>
      </c>
      <c r="F12" s="13" t="s">
        <v>146</v>
      </c>
      <c r="G12" s="13" t="s">
        <v>147</v>
      </c>
      <c r="H12" s="364"/>
      <c r="I12" s="25" t="s">
        <v>504</v>
      </c>
      <c r="J12" s="25" t="s">
        <v>342</v>
      </c>
      <c r="K12" s="88" t="s">
        <v>6</v>
      </c>
      <c r="L12" s="13"/>
      <c r="M12" s="61" t="s">
        <v>39</v>
      </c>
      <c r="N12" s="280"/>
      <c r="O12" s="281">
        <v>42538</v>
      </c>
      <c r="P12" s="13"/>
      <c r="Q12" s="13"/>
      <c r="R12" s="13"/>
      <c r="S12" s="13"/>
      <c r="T12" s="13"/>
    </row>
    <row r="13" spans="2:20" hidden="1">
      <c r="B13" s="351"/>
      <c r="C13" s="13" t="s">
        <v>505</v>
      </c>
      <c r="D13" s="368"/>
      <c r="E13" s="13" t="s">
        <v>145</v>
      </c>
      <c r="F13" s="13" t="s">
        <v>146</v>
      </c>
      <c r="G13" s="13" t="s">
        <v>147</v>
      </c>
      <c r="H13" s="364"/>
      <c r="I13" s="25" t="s">
        <v>506</v>
      </c>
      <c r="J13" s="25" t="s">
        <v>342</v>
      </c>
      <c r="K13" s="88" t="s">
        <v>6</v>
      </c>
      <c r="L13" s="13"/>
      <c r="M13" s="61" t="s">
        <v>39</v>
      </c>
      <c r="N13" s="280"/>
      <c r="O13" s="281">
        <v>42538</v>
      </c>
      <c r="P13" s="13"/>
      <c r="Q13" s="13"/>
      <c r="R13" s="13"/>
      <c r="S13" s="13"/>
      <c r="T13" s="13"/>
    </row>
    <row r="14" spans="2:20" hidden="1">
      <c r="B14" s="351"/>
      <c r="C14" s="13" t="s">
        <v>507</v>
      </c>
      <c r="D14" s="368"/>
      <c r="E14" s="13" t="s">
        <v>145</v>
      </c>
      <c r="F14" s="13" t="s">
        <v>146</v>
      </c>
      <c r="G14" s="13" t="s">
        <v>147</v>
      </c>
      <c r="H14" s="364"/>
      <c r="I14" s="25" t="s">
        <v>508</v>
      </c>
      <c r="J14" s="25" t="s">
        <v>342</v>
      </c>
      <c r="K14" s="88" t="s">
        <v>6</v>
      </c>
      <c r="L14" s="13"/>
      <c r="M14" s="61" t="s">
        <v>39</v>
      </c>
      <c r="N14" s="280"/>
      <c r="O14" s="281">
        <v>42538</v>
      </c>
      <c r="P14" s="13"/>
      <c r="Q14" s="13"/>
      <c r="R14" s="13"/>
      <c r="S14" s="13"/>
      <c r="T14" s="13"/>
    </row>
    <row r="15" spans="2:20" hidden="1">
      <c r="B15" s="351"/>
      <c r="C15" s="13" t="s">
        <v>509</v>
      </c>
      <c r="D15" s="368"/>
      <c r="E15" s="13" t="s">
        <v>145</v>
      </c>
      <c r="F15" s="13" t="s">
        <v>146</v>
      </c>
      <c r="G15" s="13" t="s">
        <v>147</v>
      </c>
      <c r="H15" s="364"/>
      <c r="I15" s="25" t="s">
        <v>510</v>
      </c>
      <c r="J15" s="25" t="s">
        <v>342</v>
      </c>
      <c r="K15" s="88" t="s">
        <v>6</v>
      </c>
      <c r="L15" s="13"/>
      <c r="M15" s="61" t="s">
        <v>39</v>
      </c>
      <c r="N15" s="280"/>
      <c r="O15" s="281">
        <v>42538</v>
      </c>
      <c r="P15" s="13"/>
      <c r="Q15" s="13"/>
      <c r="R15" s="13"/>
      <c r="S15" s="13"/>
      <c r="T15" s="13"/>
    </row>
    <row r="16" spans="2:20" hidden="1">
      <c r="B16" s="351"/>
      <c r="C16" s="13" t="s">
        <v>511</v>
      </c>
      <c r="D16" s="368"/>
      <c r="E16" s="13" t="s">
        <v>145</v>
      </c>
      <c r="F16" s="13" t="s">
        <v>146</v>
      </c>
      <c r="G16" s="13" t="s">
        <v>147</v>
      </c>
      <c r="H16" s="364"/>
      <c r="I16" s="25" t="s">
        <v>512</v>
      </c>
      <c r="J16" s="25" t="s">
        <v>342</v>
      </c>
      <c r="K16" s="88" t="s">
        <v>6</v>
      </c>
      <c r="L16" s="13"/>
      <c r="M16" s="61" t="s">
        <v>39</v>
      </c>
      <c r="N16" s="280"/>
      <c r="O16" s="281">
        <v>42538</v>
      </c>
      <c r="P16" s="13"/>
      <c r="Q16" s="13"/>
      <c r="R16" s="13"/>
      <c r="S16" s="13"/>
      <c r="T16" s="13"/>
    </row>
    <row r="17" spans="2:20">
      <c r="B17" s="351"/>
      <c r="C17" s="13" t="s">
        <v>513</v>
      </c>
      <c r="D17" s="368"/>
      <c r="E17" s="13" t="s">
        <v>145</v>
      </c>
      <c r="F17" s="13" t="s">
        <v>146</v>
      </c>
      <c r="G17" s="13" t="s">
        <v>157</v>
      </c>
      <c r="H17" s="364"/>
      <c r="I17" s="25" t="s">
        <v>359</v>
      </c>
      <c r="J17" s="25" t="s">
        <v>360</v>
      </c>
      <c r="K17" s="88" t="s">
        <v>6</v>
      </c>
      <c r="L17" s="13"/>
      <c r="M17" s="61" t="s">
        <v>39</v>
      </c>
      <c r="N17" s="280"/>
      <c r="O17" s="281">
        <v>42538</v>
      </c>
      <c r="P17" s="13" t="s">
        <v>6</v>
      </c>
      <c r="Q17" s="13"/>
      <c r="R17" s="13"/>
      <c r="S17" s="13"/>
      <c r="T17" s="13"/>
    </row>
    <row r="18" spans="2:20" ht="40.5" hidden="1">
      <c r="B18" s="351"/>
      <c r="C18" s="13" t="s">
        <v>514</v>
      </c>
      <c r="D18" s="368"/>
      <c r="E18" s="13" t="s">
        <v>145</v>
      </c>
      <c r="F18" s="13" t="s">
        <v>146</v>
      </c>
      <c r="G18" s="13" t="s">
        <v>147</v>
      </c>
      <c r="H18" s="364"/>
      <c r="I18" s="25" t="s">
        <v>515</v>
      </c>
      <c r="J18" s="25" t="s">
        <v>342</v>
      </c>
      <c r="K18" s="88" t="s">
        <v>6</v>
      </c>
      <c r="L18" s="13"/>
      <c r="M18" s="61" t="s">
        <v>39</v>
      </c>
      <c r="N18" s="280"/>
      <c r="O18" s="281">
        <v>42538</v>
      </c>
      <c r="P18" s="13"/>
      <c r="Q18" s="13"/>
      <c r="R18" s="13"/>
      <c r="S18" s="13"/>
      <c r="T18" s="13"/>
    </row>
    <row r="19" spans="2:20" ht="27" hidden="1">
      <c r="B19" s="351"/>
      <c r="C19" s="13" t="s">
        <v>516</v>
      </c>
      <c r="D19" s="368"/>
      <c r="E19" s="13" t="s">
        <v>145</v>
      </c>
      <c r="F19" s="13" t="s">
        <v>146</v>
      </c>
      <c r="G19" s="13" t="s">
        <v>147</v>
      </c>
      <c r="H19" s="364"/>
      <c r="I19" s="25" t="s">
        <v>362</v>
      </c>
      <c r="J19" s="84" t="s">
        <v>363</v>
      </c>
      <c r="K19" s="88" t="s">
        <v>6</v>
      </c>
      <c r="L19" s="13"/>
      <c r="M19" s="61" t="s">
        <v>39</v>
      </c>
      <c r="N19" s="280"/>
      <c r="O19" s="281">
        <v>42538</v>
      </c>
      <c r="P19" s="13"/>
      <c r="Q19" s="13"/>
      <c r="R19" s="13"/>
      <c r="S19" s="13"/>
      <c r="T19" s="13"/>
    </row>
    <row r="20" spans="2:20" hidden="1">
      <c r="B20" s="351"/>
      <c r="C20" s="13" t="s">
        <v>517</v>
      </c>
      <c r="D20" s="368"/>
      <c r="E20" s="13" t="s">
        <v>145</v>
      </c>
      <c r="F20" s="13" t="s">
        <v>146</v>
      </c>
      <c r="G20" s="13" t="s">
        <v>147</v>
      </c>
      <c r="H20" s="364"/>
      <c r="I20" s="25" t="s">
        <v>365</v>
      </c>
      <c r="J20" s="84" t="s">
        <v>363</v>
      </c>
      <c r="K20" s="88" t="s">
        <v>6</v>
      </c>
      <c r="L20" s="13"/>
      <c r="M20" s="61" t="s">
        <v>39</v>
      </c>
      <c r="N20" s="280"/>
      <c r="O20" s="281">
        <v>42538</v>
      </c>
      <c r="P20" s="13"/>
      <c r="Q20" s="13"/>
      <c r="R20" s="13"/>
      <c r="S20" s="13"/>
      <c r="T20" s="13"/>
    </row>
    <row r="21" spans="2:20" ht="27">
      <c r="B21" s="351"/>
      <c r="C21" s="13" t="s">
        <v>518</v>
      </c>
      <c r="D21" s="368"/>
      <c r="E21" s="13" t="s">
        <v>145</v>
      </c>
      <c r="F21" s="13" t="s">
        <v>146</v>
      </c>
      <c r="G21" s="13" t="s">
        <v>157</v>
      </c>
      <c r="H21" s="364"/>
      <c r="I21" s="25" t="s">
        <v>519</v>
      </c>
      <c r="J21" s="25" t="s">
        <v>368</v>
      </c>
      <c r="K21" s="88" t="s">
        <v>6</v>
      </c>
      <c r="L21" s="13"/>
      <c r="M21" s="61" t="s">
        <v>39</v>
      </c>
      <c r="N21" s="280"/>
      <c r="O21" s="281">
        <v>42538</v>
      </c>
      <c r="P21" s="13" t="s">
        <v>6</v>
      </c>
      <c r="Q21" s="13"/>
      <c r="R21" s="13"/>
      <c r="S21" s="13"/>
      <c r="T21" s="13"/>
    </row>
    <row r="22" spans="2:20">
      <c r="B22" s="351"/>
      <c r="C22" s="13" t="s">
        <v>520</v>
      </c>
      <c r="D22" s="368"/>
      <c r="E22" s="13" t="s">
        <v>145</v>
      </c>
      <c r="F22" s="13" t="s">
        <v>146</v>
      </c>
      <c r="G22" s="13" t="s">
        <v>157</v>
      </c>
      <c r="H22" s="364"/>
      <c r="I22" s="25" t="s">
        <v>264</v>
      </c>
      <c r="J22" s="25" t="s">
        <v>265</v>
      </c>
      <c r="K22" s="88" t="s">
        <v>6</v>
      </c>
      <c r="L22" s="13"/>
      <c r="M22" s="61" t="s">
        <v>39</v>
      </c>
      <c r="N22" s="280"/>
      <c r="O22" s="281">
        <v>42538</v>
      </c>
      <c r="P22" s="13" t="s">
        <v>6</v>
      </c>
      <c r="Q22" s="13"/>
      <c r="R22" s="13"/>
      <c r="S22" s="13"/>
      <c r="T22" s="13"/>
    </row>
    <row r="23" spans="2:20">
      <c r="B23" s="351"/>
      <c r="C23" s="13" t="s">
        <v>521</v>
      </c>
      <c r="D23" s="368"/>
      <c r="E23" s="13" t="s">
        <v>145</v>
      </c>
      <c r="F23" s="13" t="s">
        <v>178</v>
      </c>
      <c r="G23" s="13" t="s">
        <v>157</v>
      </c>
      <c r="H23" s="364"/>
      <c r="I23" s="25" t="s">
        <v>267</v>
      </c>
      <c r="J23" s="25" t="s">
        <v>265</v>
      </c>
      <c r="K23" s="88" t="s">
        <v>6</v>
      </c>
      <c r="L23" s="13"/>
      <c r="M23" s="61"/>
      <c r="N23" s="280"/>
      <c r="O23" s="281"/>
      <c r="P23" s="13" t="s">
        <v>6</v>
      </c>
      <c r="Q23" s="13"/>
      <c r="R23" s="13"/>
      <c r="S23" s="13"/>
      <c r="T23" s="13"/>
    </row>
    <row r="24" spans="2:20">
      <c r="B24" s="351"/>
      <c r="C24" s="13" t="s">
        <v>522</v>
      </c>
      <c r="D24" s="369"/>
      <c r="E24" s="13" t="s">
        <v>145</v>
      </c>
      <c r="F24" s="13" t="s">
        <v>146</v>
      </c>
      <c r="G24" s="13" t="s">
        <v>157</v>
      </c>
      <c r="H24" s="364"/>
      <c r="I24" s="25" t="s">
        <v>523</v>
      </c>
      <c r="J24" s="84" t="s">
        <v>524</v>
      </c>
      <c r="K24" s="88" t="s">
        <v>6</v>
      </c>
      <c r="L24" s="13"/>
      <c r="M24" s="61" t="s">
        <v>39</v>
      </c>
      <c r="N24" s="280"/>
      <c r="O24" s="281">
        <v>42538</v>
      </c>
      <c r="P24" s="13" t="s">
        <v>6</v>
      </c>
      <c r="Q24" s="13"/>
      <c r="R24" s="13"/>
      <c r="S24" s="13"/>
      <c r="T24" s="13"/>
    </row>
    <row r="25" spans="2:20">
      <c r="B25" s="351"/>
      <c r="C25" s="13" t="s">
        <v>525</v>
      </c>
      <c r="D25" s="367" t="s">
        <v>526</v>
      </c>
      <c r="E25" s="13" t="s">
        <v>145</v>
      </c>
      <c r="F25" s="13" t="s">
        <v>178</v>
      </c>
      <c r="G25" s="13" t="s">
        <v>157</v>
      </c>
      <c r="H25" s="14" t="s">
        <v>501</v>
      </c>
      <c r="I25" s="25" t="s">
        <v>376</v>
      </c>
      <c r="J25" s="25" t="s">
        <v>527</v>
      </c>
      <c r="K25" s="88" t="s">
        <v>6</v>
      </c>
      <c r="L25" s="13"/>
      <c r="M25" s="61" t="s">
        <v>39</v>
      </c>
      <c r="N25" s="280"/>
      <c r="O25" s="281">
        <v>42538</v>
      </c>
      <c r="P25" s="13" t="s">
        <v>6</v>
      </c>
      <c r="Q25" s="13"/>
      <c r="R25" s="13"/>
      <c r="S25" s="13"/>
      <c r="T25" s="13"/>
    </row>
    <row r="26" spans="2:20" ht="33" hidden="1">
      <c r="B26" s="351"/>
      <c r="C26" s="13" t="s">
        <v>528</v>
      </c>
      <c r="D26" s="368"/>
      <c r="E26" s="13" t="s">
        <v>145</v>
      </c>
      <c r="F26" s="13" t="s">
        <v>146</v>
      </c>
      <c r="G26" s="13" t="s">
        <v>147</v>
      </c>
      <c r="H26" s="364" t="s">
        <v>529</v>
      </c>
      <c r="I26" s="25" t="s">
        <v>530</v>
      </c>
      <c r="J26" s="25" t="s">
        <v>384</v>
      </c>
      <c r="K26" s="88" t="s">
        <v>7</v>
      </c>
      <c r="L26" s="13" t="s">
        <v>531</v>
      </c>
      <c r="M26" s="61" t="s">
        <v>39</v>
      </c>
      <c r="N26" s="280"/>
      <c r="O26" s="281">
        <v>42538</v>
      </c>
      <c r="P26" s="13"/>
      <c r="Q26" s="13"/>
      <c r="R26" s="13"/>
      <c r="S26" s="13"/>
      <c r="T26" s="13"/>
    </row>
    <row r="27" spans="2:20" ht="132" hidden="1">
      <c r="B27" s="351"/>
      <c r="C27" s="13" t="s">
        <v>532</v>
      </c>
      <c r="D27" s="368"/>
      <c r="E27" s="13" t="s">
        <v>145</v>
      </c>
      <c r="F27" s="13" t="s">
        <v>146</v>
      </c>
      <c r="G27" s="13" t="s">
        <v>147</v>
      </c>
      <c r="H27" s="364"/>
      <c r="I27" s="25" t="s">
        <v>533</v>
      </c>
      <c r="J27" s="25" t="s">
        <v>534</v>
      </c>
      <c r="K27" s="88" t="s">
        <v>7</v>
      </c>
      <c r="L27" s="13" t="s">
        <v>535</v>
      </c>
      <c r="M27" s="61" t="s">
        <v>39</v>
      </c>
      <c r="N27" s="280"/>
      <c r="O27" s="281">
        <v>42538</v>
      </c>
      <c r="P27" s="13"/>
      <c r="Q27" s="13"/>
      <c r="R27" s="13"/>
      <c r="S27" s="13"/>
      <c r="T27" s="13"/>
    </row>
    <row r="28" spans="2:20" hidden="1">
      <c r="B28" s="351"/>
      <c r="C28" s="13" t="s">
        <v>536</v>
      </c>
      <c r="D28" s="368"/>
      <c r="E28" s="13" t="s">
        <v>145</v>
      </c>
      <c r="F28" s="13" t="s">
        <v>146</v>
      </c>
      <c r="G28" s="13" t="s">
        <v>147</v>
      </c>
      <c r="H28" s="364"/>
      <c r="I28" s="25" t="s">
        <v>537</v>
      </c>
      <c r="J28" s="25" t="s">
        <v>538</v>
      </c>
      <c r="K28" s="88" t="s">
        <v>6</v>
      </c>
      <c r="L28" s="13"/>
      <c r="M28" s="61" t="s">
        <v>39</v>
      </c>
      <c r="N28" s="280"/>
      <c r="O28" s="281">
        <v>42538</v>
      </c>
      <c r="P28" s="13"/>
      <c r="Q28" s="13"/>
      <c r="R28" s="13"/>
      <c r="S28" s="13"/>
      <c r="T28" s="13"/>
    </row>
    <row r="29" spans="2:20" hidden="1">
      <c r="B29" s="351"/>
      <c r="C29" s="13" t="s">
        <v>539</v>
      </c>
      <c r="D29" s="368"/>
      <c r="E29" s="13" t="s">
        <v>145</v>
      </c>
      <c r="F29" s="13" t="s">
        <v>146</v>
      </c>
      <c r="G29" s="13" t="s">
        <v>147</v>
      </c>
      <c r="H29" s="364"/>
      <c r="I29" s="25" t="s">
        <v>540</v>
      </c>
      <c r="J29" s="25" t="s">
        <v>384</v>
      </c>
      <c r="K29" s="88" t="s">
        <v>6</v>
      </c>
      <c r="L29" s="13"/>
      <c r="M29" s="61" t="s">
        <v>39</v>
      </c>
      <c r="N29" s="280"/>
      <c r="O29" s="281">
        <v>42538</v>
      </c>
      <c r="P29" s="13"/>
      <c r="Q29" s="13"/>
      <c r="R29" s="13"/>
      <c r="S29" s="13"/>
      <c r="T29" s="13"/>
    </row>
    <row r="30" spans="2:20" hidden="1">
      <c r="B30" s="351"/>
      <c r="C30" s="13" t="s">
        <v>541</v>
      </c>
      <c r="D30" s="368"/>
      <c r="E30" s="13" t="s">
        <v>145</v>
      </c>
      <c r="F30" s="13" t="s">
        <v>146</v>
      </c>
      <c r="G30" s="13" t="s">
        <v>147</v>
      </c>
      <c r="H30" s="364"/>
      <c r="I30" s="25" t="s">
        <v>542</v>
      </c>
      <c r="J30" s="25" t="s">
        <v>384</v>
      </c>
      <c r="K30" s="88" t="s">
        <v>6</v>
      </c>
      <c r="L30" s="13"/>
      <c r="M30" s="61" t="s">
        <v>39</v>
      </c>
      <c r="N30" s="280"/>
      <c r="O30" s="281">
        <v>42538</v>
      </c>
      <c r="P30" s="13"/>
      <c r="Q30" s="13"/>
      <c r="R30" s="13"/>
      <c r="S30" s="13"/>
      <c r="T30" s="13"/>
    </row>
    <row r="31" spans="2:20" hidden="1">
      <c r="B31" s="351"/>
      <c r="C31" s="13" t="s">
        <v>543</v>
      </c>
      <c r="D31" s="368"/>
      <c r="E31" s="13" t="s">
        <v>145</v>
      </c>
      <c r="F31" s="13" t="s">
        <v>146</v>
      </c>
      <c r="G31" s="13" t="s">
        <v>147</v>
      </c>
      <c r="H31" s="364"/>
      <c r="I31" s="25" t="s">
        <v>544</v>
      </c>
      <c r="J31" s="25" t="s">
        <v>384</v>
      </c>
      <c r="K31" s="88" t="s">
        <v>6</v>
      </c>
      <c r="L31" s="13"/>
      <c r="M31" s="61" t="s">
        <v>39</v>
      </c>
      <c r="N31" s="280"/>
      <c r="O31" s="281">
        <v>42538</v>
      </c>
      <c r="P31" s="13"/>
      <c r="Q31" s="13"/>
      <c r="R31" s="13"/>
      <c r="S31" s="13"/>
      <c r="T31" s="13"/>
    </row>
    <row r="32" spans="2:20" hidden="1">
      <c r="B32" s="351"/>
      <c r="C32" s="13" t="s">
        <v>545</v>
      </c>
      <c r="D32" s="368"/>
      <c r="E32" s="13" t="s">
        <v>145</v>
      </c>
      <c r="F32" s="13" t="s">
        <v>146</v>
      </c>
      <c r="G32" s="13" t="s">
        <v>147</v>
      </c>
      <c r="H32" s="364"/>
      <c r="I32" s="25" t="s">
        <v>546</v>
      </c>
      <c r="J32" s="25" t="s">
        <v>384</v>
      </c>
      <c r="K32" s="88" t="s">
        <v>6</v>
      </c>
      <c r="L32" s="13"/>
      <c r="M32" s="61" t="s">
        <v>39</v>
      </c>
      <c r="N32" s="280"/>
      <c r="O32" s="281">
        <v>42538</v>
      </c>
      <c r="P32" s="13"/>
      <c r="Q32" s="13"/>
      <c r="R32" s="13"/>
      <c r="S32" s="13"/>
      <c r="T32" s="13"/>
    </row>
    <row r="33" spans="2:20" hidden="1">
      <c r="B33" s="351"/>
      <c r="C33" s="13" t="s">
        <v>547</v>
      </c>
      <c r="D33" s="368"/>
      <c r="E33" s="13" t="s">
        <v>145</v>
      </c>
      <c r="F33" s="13" t="s">
        <v>146</v>
      </c>
      <c r="G33" s="13" t="s">
        <v>147</v>
      </c>
      <c r="H33" s="364"/>
      <c r="I33" s="25" t="s">
        <v>548</v>
      </c>
      <c r="J33" s="25" t="s">
        <v>549</v>
      </c>
      <c r="K33" s="88" t="s">
        <v>6</v>
      </c>
      <c r="L33" s="13"/>
      <c r="M33" s="61" t="s">
        <v>39</v>
      </c>
      <c r="N33" s="280"/>
      <c r="O33" s="281">
        <v>42538</v>
      </c>
      <c r="P33" s="13"/>
      <c r="Q33" s="13"/>
      <c r="R33" s="13"/>
      <c r="S33" s="13"/>
      <c r="T33" s="13"/>
    </row>
    <row r="34" spans="2:20" hidden="1">
      <c r="B34" s="351"/>
      <c r="C34" s="13" t="s">
        <v>550</v>
      </c>
      <c r="D34" s="368"/>
      <c r="E34" s="13" t="s">
        <v>145</v>
      </c>
      <c r="F34" s="13" t="s">
        <v>146</v>
      </c>
      <c r="G34" s="13" t="s">
        <v>147</v>
      </c>
      <c r="H34" s="364"/>
      <c r="I34" s="25" t="s">
        <v>551</v>
      </c>
      <c r="J34" s="25" t="s">
        <v>384</v>
      </c>
      <c r="K34" s="88" t="s">
        <v>6</v>
      </c>
      <c r="L34" s="13"/>
      <c r="M34" s="61" t="s">
        <v>39</v>
      </c>
      <c r="N34" s="280"/>
      <c r="O34" s="281">
        <v>42538</v>
      </c>
      <c r="P34" s="13"/>
      <c r="Q34" s="13"/>
      <c r="R34" s="13"/>
      <c r="S34" s="13"/>
      <c r="T34" s="13"/>
    </row>
    <row r="35" spans="2:20">
      <c r="B35" s="351"/>
      <c r="C35" s="13" t="s">
        <v>552</v>
      </c>
      <c r="D35" s="368"/>
      <c r="E35" s="13" t="s">
        <v>145</v>
      </c>
      <c r="F35" s="13" t="s">
        <v>178</v>
      </c>
      <c r="G35" s="13" t="s">
        <v>157</v>
      </c>
      <c r="H35" s="364"/>
      <c r="I35" s="25" t="s">
        <v>553</v>
      </c>
      <c r="J35" s="25" t="s">
        <v>549</v>
      </c>
      <c r="K35" s="88" t="s">
        <v>6</v>
      </c>
      <c r="L35" s="13"/>
      <c r="M35" s="61" t="s">
        <v>39</v>
      </c>
      <c r="N35" s="280"/>
      <c r="O35" s="281">
        <v>42538</v>
      </c>
      <c r="P35" s="13" t="s">
        <v>6</v>
      </c>
      <c r="Q35" s="13"/>
      <c r="R35" s="13"/>
      <c r="S35" s="13"/>
      <c r="T35" s="13"/>
    </row>
    <row r="36" spans="2:20">
      <c r="B36" s="351"/>
      <c r="C36" s="13" t="s">
        <v>554</v>
      </c>
      <c r="D36" s="369"/>
      <c r="E36" s="13" t="s">
        <v>145</v>
      </c>
      <c r="F36" s="13" t="s">
        <v>146</v>
      </c>
      <c r="G36" s="13" t="s">
        <v>157</v>
      </c>
      <c r="H36" s="364"/>
      <c r="I36" s="25" t="s">
        <v>555</v>
      </c>
      <c r="J36" s="25" t="s">
        <v>556</v>
      </c>
      <c r="K36" s="88" t="s">
        <v>6</v>
      </c>
      <c r="L36" s="13"/>
      <c r="M36" s="61" t="s">
        <v>39</v>
      </c>
      <c r="N36" s="280"/>
      <c r="O36" s="281">
        <v>42538</v>
      </c>
      <c r="P36" s="13" t="s">
        <v>6</v>
      </c>
      <c r="Q36" s="13"/>
      <c r="R36" s="13"/>
      <c r="S36" s="13"/>
      <c r="T36" s="13"/>
    </row>
    <row r="37" spans="2:20">
      <c r="B37" s="351"/>
      <c r="C37" s="13" t="s">
        <v>557</v>
      </c>
      <c r="D37" s="367" t="s">
        <v>558</v>
      </c>
      <c r="E37" s="13" t="s">
        <v>145</v>
      </c>
      <c r="F37" s="13" t="s">
        <v>178</v>
      </c>
      <c r="G37" s="13" t="s">
        <v>157</v>
      </c>
      <c r="H37" s="14" t="s">
        <v>501</v>
      </c>
      <c r="I37" s="25" t="s">
        <v>559</v>
      </c>
      <c r="J37" s="25" t="s">
        <v>560</v>
      </c>
      <c r="K37" s="88" t="s">
        <v>6</v>
      </c>
      <c r="L37" s="13"/>
      <c r="M37" s="61" t="s">
        <v>39</v>
      </c>
      <c r="N37" s="280"/>
      <c r="O37" s="281">
        <v>42538</v>
      </c>
      <c r="P37" s="13" t="s">
        <v>6</v>
      </c>
      <c r="Q37" s="13"/>
      <c r="R37" s="13"/>
      <c r="S37" s="13"/>
      <c r="T37" s="13"/>
    </row>
    <row r="38" spans="2:20" hidden="1">
      <c r="B38" s="351"/>
      <c r="C38" s="13" t="s">
        <v>561</v>
      </c>
      <c r="D38" s="368"/>
      <c r="E38" s="13" t="s">
        <v>145</v>
      </c>
      <c r="F38" s="13" t="s">
        <v>146</v>
      </c>
      <c r="G38" s="13" t="s">
        <v>147</v>
      </c>
      <c r="H38" s="364" t="s">
        <v>562</v>
      </c>
      <c r="I38" s="25" t="s">
        <v>530</v>
      </c>
      <c r="J38" s="25" t="s">
        <v>384</v>
      </c>
      <c r="K38" s="88" t="s">
        <v>6</v>
      </c>
      <c r="L38" s="13"/>
      <c r="M38" s="61" t="s">
        <v>39</v>
      </c>
      <c r="N38" s="280"/>
      <c r="O38" s="281">
        <v>42538</v>
      </c>
      <c r="P38" s="13"/>
      <c r="Q38" s="13"/>
      <c r="R38" s="13"/>
      <c r="S38" s="13"/>
      <c r="T38" s="13"/>
    </row>
    <row r="39" spans="2:20" hidden="1">
      <c r="B39" s="351"/>
      <c r="C39" s="13" t="s">
        <v>563</v>
      </c>
      <c r="D39" s="368"/>
      <c r="E39" s="13" t="s">
        <v>145</v>
      </c>
      <c r="F39" s="13" t="s">
        <v>146</v>
      </c>
      <c r="G39" s="13" t="s">
        <v>147</v>
      </c>
      <c r="H39" s="364"/>
      <c r="I39" s="25" t="s">
        <v>533</v>
      </c>
      <c r="J39" s="25" t="s">
        <v>534</v>
      </c>
      <c r="K39" s="88" t="s">
        <v>6</v>
      </c>
      <c r="L39" s="13"/>
      <c r="M39" s="61" t="s">
        <v>39</v>
      </c>
      <c r="N39" s="280"/>
      <c r="O39" s="281">
        <v>42538</v>
      </c>
      <c r="P39" s="13"/>
      <c r="Q39" s="13"/>
      <c r="R39" s="13"/>
      <c r="S39" s="13"/>
      <c r="T39" s="13"/>
    </row>
    <row r="40" spans="2:20" hidden="1">
      <c r="B40" s="351"/>
      <c r="C40" s="13" t="s">
        <v>564</v>
      </c>
      <c r="D40" s="368"/>
      <c r="E40" s="13" t="s">
        <v>145</v>
      </c>
      <c r="F40" s="13" t="s">
        <v>146</v>
      </c>
      <c r="G40" s="13" t="s">
        <v>147</v>
      </c>
      <c r="H40" s="364"/>
      <c r="I40" s="25" t="s">
        <v>537</v>
      </c>
      <c r="J40" s="25" t="s">
        <v>538</v>
      </c>
      <c r="K40" s="88" t="s">
        <v>6</v>
      </c>
      <c r="L40" s="13"/>
      <c r="M40" s="61" t="s">
        <v>39</v>
      </c>
      <c r="N40" s="280"/>
      <c r="O40" s="281">
        <v>42538</v>
      </c>
      <c r="P40" s="13"/>
      <c r="Q40" s="13"/>
      <c r="R40" s="13"/>
      <c r="S40" s="13"/>
      <c r="T40" s="13"/>
    </row>
    <row r="41" spans="2:20" hidden="1">
      <c r="B41" s="351"/>
      <c r="C41" s="13" t="s">
        <v>565</v>
      </c>
      <c r="D41" s="368"/>
      <c r="E41" s="13" t="s">
        <v>145</v>
      </c>
      <c r="F41" s="13" t="s">
        <v>146</v>
      </c>
      <c r="G41" s="13" t="s">
        <v>147</v>
      </c>
      <c r="H41" s="364"/>
      <c r="I41" s="25" t="s">
        <v>540</v>
      </c>
      <c r="J41" s="25" t="s">
        <v>384</v>
      </c>
      <c r="K41" s="88" t="s">
        <v>6</v>
      </c>
      <c r="L41" s="13"/>
      <c r="M41" s="61" t="s">
        <v>39</v>
      </c>
      <c r="N41" s="280"/>
      <c r="O41" s="281">
        <v>42538</v>
      </c>
      <c r="P41" s="13"/>
      <c r="Q41" s="13"/>
      <c r="R41" s="13"/>
      <c r="S41" s="13"/>
      <c r="T41" s="13"/>
    </row>
    <row r="42" spans="2:20" hidden="1">
      <c r="B42" s="351"/>
      <c r="C42" s="13" t="s">
        <v>566</v>
      </c>
      <c r="D42" s="368"/>
      <c r="E42" s="13" t="s">
        <v>145</v>
      </c>
      <c r="F42" s="13" t="s">
        <v>146</v>
      </c>
      <c r="G42" s="13" t="s">
        <v>147</v>
      </c>
      <c r="H42" s="364"/>
      <c r="I42" s="25" t="s">
        <v>542</v>
      </c>
      <c r="J42" s="25" t="s">
        <v>384</v>
      </c>
      <c r="K42" s="88" t="s">
        <v>6</v>
      </c>
      <c r="L42" s="13"/>
      <c r="M42" s="61" t="s">
        <v>39</v>
      </c>
      <c r="N42" s="280"/>
      <c r="O42" s="281">
        <v>42538</v>
      </c>
      <c r="P42" s="13"/>
      <c r="Q42" s="13"/>
      <c r="R42" s="13"/>
      <c r="S42" s="13"/>
      <c r="T42" s="13"/>
    </row>
    <row r="43" spans="2:20" hidden="1">
      <c r="B43" s="351"/>
      <c r="C43" s="13" t="s">
        <v>567</v>
      </c>
      <c r="D43" s="368"/>
      <c r="E43" s="13" t="s">
        <v>145</v>
      </c>
      <c r="F43" s="13" t="s">
        <v>146</v>
      </c>
      <c r="G43" s="13" t="s">
        <v>147</v>
      </c>
      <c r="H43" s="364"/>
      <c r="I43" s="25" t="s">
        <v>544</v>
      </c>
      <c r="J43" s="25" t="s">
        <v>384</v>
      </c>
      <c r="K43" s="88" t="s">
        <v>6</v>
      </c>
      <c r="L43" s="13"/>
      <c r="M43" s="61" t="s">
        <v>39</v>
      </c>
      <c r="N43" s="280"/>
      <c r="O43" s="281">
        <v>42538</v>
      </c>
      <c r="P43" s="13"/>
      <c r="Q43" s="13"/>
      <c r="R43" s="13"/>
      <c r="S43" s="13"/>
      <c r="T43" s="13"/>
    </row>
    <row r="44" spans="2:20" hidden="1">
      <c r="B44" s="351"/>
      <c r="C44" s="13" t="s">
        <v>568</v>
      </c>
      <c r="D44" s="368"/>
      <c r="E44" s="13" t="s">
        <v>145</v>
      </c>
      <c r="F44" s="13" t="s">
        <v>146</v>
      </c>
      <c r="G44" s="13" t="s">
        <v>147</v>
      </c>
      <c r="H44" s="364"/>
      <c r="I44" s="25" t="s">
        <v>546</v>
      </c>
      <c r="J44" s="25" t="s">
        <v>384</v>
      </c>
      <c r="K44" s="88" t="s">
        <v>6</v>
      </c>
      <c r="L44" s="13"/>
      <c r="M44" s="61" t="s">
        <v>39</v>
      </c>
      <c r="N44" s="280"/>
      <c r="O44" s="281">
        <v>42538</v>
      </c>
      <c r="P44" s="13"/>
      <c r="Q44" s="13"/>
      <c r="R44" s="13"/>
      <c r="S44" s="13"/>
      <c r="T44" s="13"/>
    </row>
    <row r="45" spans="2:20" hidden="1">
      <c r="B45" s="351"/>
      <c r="C45" s="13" t="s">
        <v>569</v>
      </c>
      <c r="D45" s="368"/>
      <c r="E45" s="13" t="s">
        <v>145</v>
      </c>
      <c r="F45" s="13" t="s">
        <v>146</v>
      </c>
      <c r="G45" s="13" t="s">
        <v>147</v>
      </c>
      <c r="H45" s="364"/>
      <c r="I45" s="25" t="s">
        <v>570</v>
      </c>
      <c r="J45" s="25" t="s">
        <v>549</v>
      </c>
      <c r="K45" s="88" t="s">
        <v>6</v>
      </c>
      <c r="L45" s="13"/>
      <c r="M45" s="61" t="s">
        <v>39</v>
      </c>
      <c r="N45" s="280"/>
      <c r="O45" s="281">
        <v>42538</v>
      </c>
      <c r="P45" s="13"/>
      <c r="Q45" s="13"/>
      <c r="R45" s="13"/>
      <c r="S45" s="13"/>
      <c r="T45" s="13"/>
    </row>
    <row r="46" spans="2:20" hidden="1">
      <c r="B46" s="351"/>
      <c r="C46" s="13" t="s">
        <v>571</v>
      </c>
      <c r="D46" s="368"/>
      <c r="E46" s="13" t="s">
        <v>145</v>
      </c>
      <c r="F46" s="13" t="s">
        <v>146</v>
      </c>
      <c r="G46" s="13" t="s">
        <v>147</v>
      </c>
      <c r="H46" s="364"/>
      <c r="I46" s="25" t="s">
        <v>551</v>
      </c>
      <c r="J46" s="25" t="s">
        <v>384</v>
      </c>
      <c r="K46" s="88" t="s">
        <v>6</v>
      </c>
      <c r="L46" s="13"/>
      <c r="M46" s="61" t="s">
        <v>39</v>
      </c>
      <c r="N46" s="280"/>
      <c r="O46" s="281">
        <v>42538</v>
      </c>
      <c r="P46" s="13"/>
      <c r="Q46" s="13"/>
      <c r="R46" s="13"/>
      <c r="S46" s="13"/>
      <c r="T46" s="13"/>
    </row>
    <row r="47" spans="2:20">
      <c r="B47" s="351"/>
      <c r="C47" s="13" t="s">
        <v>572</v>
      </c>
      <c r="D47" s="368"/>
      <c r="E47" s="13" t="s">
        <v>145</v>
      </c>
      <c r="F47" s="13" t="s">
        <v>178</v>
      </c>
      <c r="G47" s="13" t="s">
        <v>157</v>
      </c>
      <c r="H47" s="364"/>
      <c r="I47" s="25" t="s">
        <v>573</v>
      </c>
      <c r="J47" s="25" t="s">
        <v>549</v>
      </c>
      <c r="K47" s="88" t="s">
        <v>6</v>
      </c>
      <c r="L47" s="13"/>
      <c r="M47" s="61"/>
      <c r="N47" s="280"/>
      <c r="O47" s="281"/>
      <c r="P47" s="13" t="s">
        <v>6</v>
      </c>
      <c r="Q47" s="13"/>
      <c r="R47" s="13"/>
      <c r="S47" s="13"/>
      <c r="T47" s="13"/>
    </row>
    <row r="48" spans="2:20">
      <c r="B48" s="351"/>
      <c r="C48" s="13" t="s">
        <v>574</v>
      </c>
      <c r="D48" s="369"/>
      <c r="E48" s="13" t="s">
        <v>145</v>
      </c>
      <c r="F48" s="13" t="s">
        <v>146</v>
      </c>
      <c r="G48" s="13" t="s">
        <v>157</v>
      </c>
      <c r="H48" s="364"/>
      <c r="I48" s="25" t="s">
        <v>555</v>
      </c>
      <c r="J48" s="25" t="s">
        <v>556</v>
      </c>
      <c r="K48" s="88" t="s">
        <v>6</v>
      </c>
      <c r="L48" s="13"/>
      <c r="M48" s="61" t="s">
        <v>39</v>
      </c>
      <c r="N48" s="280"/>
      <c r="O48" s="281">
        <v>42538</v>
      </c>
      <c r="P48" s="13" t="s">
        <v>6</v>
      </c>
      <c r="Q48" s="13"/>
      <c r="R48" s="13"/>
      <c r="S48" s="13"/>
      <c r="T48" s="13"/>
    </row>
    <row r="49" spans="2:20" ht="27" hidden="1">
      <c r="B49" s="351"/>
      <c r="C49" s="13" t="s">
        <v>575</v>
      </c>
      <c r="D49" s="367" t="s">
        <v>576</v>
      </c>
      <c r="E49" s="13" t="s">
        <v>190</v>
      </c>
      <c r="F49" s="13" t="s">
        <v>146</v>
      </c>
      <c r="G49" s="13" t="s">
        <v>147</v>
      </c>
      <c r="H49" s="364" t="s">
        <v>501</v>
      </c>
      <c r="I49" s="25" t="s">
        <v>431</v>
      </c>
      <c r="J49" s="25" t="s">
        <v>432</v>
      </c>
      <c r="K49" s="88" t="s">
        <v>10</v>
      </c>
      <c r="L49" s="13"/>
      <c r="M49" s="61" t="s">
        <v>39</v>
      </c>
      <c r="N49" s="280"/>
      <c r="O49" s="281">
        <v>42538</v>
      </c>
      <c r="P49" s="13"/>
      <c r="Q49" s="13"/>
      <c r="R49" s="13"/>
      <c r="S49" s="13"/>
      <c r="T49" s="13"/>
    </row>
    <row r="50" spans="2:20" ht="27" hidden="1">
      <c r="B50" s="351"/>
      <c r="C50" s="13" t="s">
        <v>577</v>
      </c>
      <c r="D50" s="368"/>
      <c r="E50" s="13" t="s">
        <v>145</v>
      </c>
      <c r="F50" s="13" t="s">
        <v>146</v>
      </c>
      <c r="G50" s="13" t="s">
        <v>147</v>
      </c>
      <c r="H50" s="364"/>
      <c r="I50" s="25" t="s">
        <v>434</v>
      </c>
      <c r="J50" s="25" t="s">
        <v>435</v>
      </c>
      <c r="K50" s="88" t="s">
        <v>10</v>
      </c>
      <c r="L50" s="13"/>
      <c r="M50" s="61" t="s">
        <v>39</v>
      </c>
      <c r="N50" s="280"/>
      <c r="O50" s="281">
        <v>42538</v>
      </c>
      <c r="P50" s="13"/>
      <c r="Q50" s="13"/>
      <c r="R50" s="13"/>
      <c r="S50" s="13"/>
      <c r="T50" s="13"/>
    </row>
    <row r="51" spans="2:20" ht="27" hidden="1">
      <c r="B51" s="351"/>
      <c r="C51" s="13" t="s">
        <v>578</v>
      </c>
      <c r="D51" s="368"/>
      <c r="E51" s="13" t="s">
        <v>145</v>
      </c>
      <c r="F51" s="13" t="s">
        <v>146</v>
      </c>
      <c r="G51" s="13" t="s">
        <v>147</v>
      </c>
      <c r="H51" s="364"/>
      <c r="I51" s="25" t="s">
        <v>437</v>
      </c>
      <c r="J51" s="25" t="s">
        <v>438</v>
      </c>
      <c r="K51" s="88" t="s">
        <v>10</v>
      </c>
      <c r="L51" s="13"/>
      <c r="M51" s="61" t="s">
        <v>39</v>
      </c>
      <c r="N51" s="280"/>
      <c r="O51" s="281">
        <v>42538</v>
      </c>
      <c r="P51" s="13"/>
      <c r="Q51" s="13"/>
      <c r="R51" s="13"/>
      <c r="S51" s="13"/>
      <c r="T51" s="13"/>
    </row>
    <row r="52" spans="2:20" ht="27">
      <c r="B52" s="351"/>
      <c r="C52" s="13" t="s">
        <v>579</v>
      </c>
      <c r="D52" s="368"/>
      <c r="E52" s="13" t="s">
        <v>145</v>
      </c>
      <c r="F52" s="13" t="s">
        <v>178</v>
      </c>
      <c r="G52" s="13" t="s">
        <v>157</v>
      </c>
      <c r="H52" s="364"/>
      <c r="I52" s="25" t="s">
        <v>440</v>
      </c>
      <c r="J52" s="25" t="s">
        <v>441</v>
      </c>
      <c r="K52" s="88" t="s">
        <v>10</v>
      </c>
      <c r="L52" s="13"/>
      <c r="M52" s="61" t="s">
        <v>39</v>
      </c>
      <c r="N52" s="280"/>
      <c r="O52" s="281">
        <v>42538</v>
      </c>
      <c r="P52" s="13" t="s">
        <v>6</v>
      </c>
      <c r="Q52" s="13"/>
      <c r="R52" s="13"/>
      <c r="S52" s="13"/>
      <c r="T52" s="13"/>
    </row>
    <row r="53" spans="2:20" ht="27" hidden="1">
      <c r="B53" s="351"/>
      <c r="C53" s="13" t="s">
        <v>580</v>
      </c>
      <c r="D53" s="368"/>
      <c r="E53" s="13" t="s">
        <v>190</v>
      </c>
      <c r="F53" s="13" t="s">
        <v>146</v>
      </c>
      <c r="G53" s="13" t="s">
        <v>147</v>
      </c>
      <c r="H53" s="364"/>
      <c r="I53" s="25" t="s">
        <v>443</v>
      </c>
      <c r="J53" s="25" t="s">
        <v>432</v>
      </c>
      <c r="K53" s="88" t="s">
        <v>10</v>
      </c>
      <c r="L53" s="13"/>
      <c r="M53" s="61" t="s">
        <v>39</v>
      </c>
      <c r="N53" s="280"/>
      <c r="O53" s="281">
        <v>42538</v>
      </c>
      <c r="P53" s="13"/>
      <c r="Q53" s="13"/>
      <c r="R53" s="13"/>
      <c r="S53" s="13"/>
      <c r="T53" s="13"/>
    </row>
    <row r="54" spans="2:20" ht="27" hidden="1">
      <c r="B54" s="351"/>
      <c r="C54" s="13" t="s">
        <v>581</v>
      </c>
      <c r="D54" s="368"/>
      <c r="E54" s="13" t="s">
        <v>190</v>
      </c>
      <c r="F54" s="13" t="s">
        <v>146</v>
      </c>
      <c r="G54" s="13" t="s">
        <v>147</v>
      </c>
      <c r="H54" s="364"/>
      <c r="I54" s="25" t="s">
        <v>445</v>
      </c>
      <c r="J54" s="25" t="s">
        <v>432</v>
      </c>
      <c r="K54" s="88" t="s">
        <v>10</v>
      </c>
      <c r="L54" s="13"/>
      <c r="M54" s="61" t="s">
        <v>39</v>
      </c>
      <c r="N54" s="280"/>
      <c r="O54" s="281">
        <v>42538</v>
      </c>
      <c r="P54" s="13"/>
      <c r="Q54" s="13"/>
      <c r="R54" s="13"/>
      <c r="S54" s="13"/>
      <c r="T54" s="13"/>
    </row>
    <row r="55" spans="2:20" hidden="1">
      <c r="B55" s="351"/>
      <c r="C55" s="13" t="s">
        <v>582</v>
      </c>
      <c r="D55" s="369"/>
      <c r="E55" s="13" t="s">
        <v>190</v>
      </c>
      <c r="F55" s="13" t="s">
        <v>146</v>
      </c>
      <c r="G55" s="13" t="s">
        <v>147</v>
      </c>
      <c r="H55" s="364"/>
      <c r="I55" s="25" t="s">
        <v>447</v>
      </c>
      <c r="J55" s="25" t="s">
        <v>432</v>
      </c>
      <c r="K55" s="88" t="s">
        <v>10</v>
      </c>
      <c r="L55" s="13"/>
      <c r="M55" s="61" t="s">
        <v>39</v>
      </c>
      <c r="N55" s="280"/>
      <c r="O55" s="281">
        <v>42538</v>
      </c>
      <c r="P55" s="13"/>
      <c r="Q55" s="13"/>
      <c r="R55" s="13"/>
      <c r="S55" s="13"/>
      <c r="T55" s="13"/>
    </row>
    <row r="56" spans="2:20" ht="27">
      <c r="B56" s="351"/>
      <c r="C56" s="13" t="s">
        <v>583</v>
      </c>
      <c r="D56" s="367" t="s">
        <v>584</v>
      </c>
      <c r="E56" s="13" t="s">
        <v>145</v>
      </c>
      <c r="F56" s="13" t="s">
        <v>178</v>
      </c>
      <c r="G56" s="13" t="s">
        <v>157</v>
      </c>
      <c r="H56" s="364"/>
      <c r="I56" s="25" t="s">
        <v>450</v>
      </c>
      <c r="J56" s="25" t="s">
        <v>407</v>
      </c>
      <c r="K56" s="88" t="s">
        <v>10</v>
      </c>
      <c r="L56" s="13"/>
      <c r="M56" s="61" t="s">
        <v>39</v>
      </c>
      <c r="N56" s="280"/>
      <c r="O56" s="281">
        <v>42538</v>
      </c>
      <c r="P56" s="13" t="s">
        <v>6</v>
      </c>
      <c r="Q56" s="13"/>
      <c r="R56" s="13"/>
      <c r="S56" s="13"/>
      <c r="T56" s="13"/>
    </row>
    <row r="57" spans="2:20" ht="27" hidden="1">
      <c r="B57" s="351"/>
      <c r="C57" s="13" t="s">
        <v>585</v>
      </c>
      <c r="D57" s="368"/>
      <c r="E57" s="13" t="s">
        <v>190</v>
      </c>
      <c r="F57" s="13" t="s">
        <v>146</v>
      </c>
      <c r="G57" s="13" t="s">
        <v>147</v>
      </c>
      <c r="H57" s="364"/>
      <c r="I57" s="25" t="s">
        <v>452</v>
      </c>
      <c r="J57" s="25" t="s">
        <v>453</v>
      </c>
      <c r="K57" s="88" t="s">
        <v>10</v>
      </c>
      <c r="L57" s="13"/>
      <c r="M57" s="61" t="s">
        <v>39</v>
      </c>
      <c r="N57" s="280"/>
      <c r="O57" s="281">
        <v>42538</v>
      </c>
      <c r="P57" s="13"/>
      <c r="Q57" s="13"/>
      <c r="R57" s="13"/>
      <c r="S57" s="13"/>
      <c r="T57" s="13"/>
    </row>
    <row r="58" spans="2:20" ht="27" hidden="1">
      <c r="B58" s="351"/>
      <c r="C58" s="13" t="s">
        <v>586</v>
      </c>
      <c r="D58" s="368"/>
      <c r="E58" s="13" t="s">
        <v>190</v>
      </c>
      <c r="F58" s="13" t="s">
        <v>146</v>
      </c>
      <c r="G58" s="13" t="s">
        <v>147</v>
      </c>
      <c r="H58" s="364"/>
      <c r="I58" s="25" t="s">
        <v>455</v>
      </c>
      <c r="J58" s="25" t="s">
        <v>453</v>
      </c>
      <c r="K58" s="88" t="s">
        <v>10</v>
      </c>
      <c r="L58" s="13"/>
      <c r="M58" s="61" t="s">
        <v>39</v>
      </c>
      <c r="N58" s="280"/>
      <c r="O58" s="281">
        <v>42538</v>
      </c>
      <c r="P58" s="13"/>
      <c r="Q58" s="13"/>
      <c r="R58" s="13"/>
      <c r="S58" s="13"/>
      <c r="T58" s="13"/>
    </row>
    <row r="59" spans="2:20" ht="27" hidden="1">
      <c r="B59" s="351"/>
      <c r="C59" s="13" t="s">
        <v>587</v>
      </c>
      <c r="D59" s="368"/>
      <c r="E59" s="13" t="s">
        <v>190</v>
      </c>
      <c r="F59" s="13" t="s">
        <v>146</v>
      </c>
      <c r="G59" s="13" t="s">
        <v>147</v>
      </c>
      <c r="H59" s="364"/>
      <c r="I59" s="25" t="s">
        <v>457</v>
      </c>
      <c r="J59" s="25" t="s">
        <v>453</v>
      </c>
      <c r="K59" s="88" t="s">
        <v>10</v>
      </c>
      <c r="L59" s="13"/>
      <c r="M59" s="61" t="s">
        <v>39</v>
      </c>
      <c r="N59" s="280"/>
      <c r="O59" s="281">
        <v>42538</v>
      </c>
      <c r="P59" s="13"/>
      <c r="Q59" s="13"/>
      <c r="R59" s="13"/>
      <c r="S59" s="13"/>
      <c r="T59" s="13"/>
    </row>
    <row r="60" spans="2:20" hidden="1">
      <c r="B60" s="351"/>
      <c r="C60" s="13" t="s">
        <v>588</v>
      </c>
      <c r="D60" s="369"/>
      <c r="E60" s="13" t="s">
        <v>190</v>
      </c>
      <c r="F60" s="13" t="s">
        <v>146</v>
      </c>
      <c r="G60" s="13" t="s">
        <v>147</v>
      </c>
      <c r="H60" s="364"/>
      <c r="I60" s="25" t="s">
        <v>459</v>
      </c>
      <c r="J60" s="25" t="s">
        <v>453</v>
      </c>
      <c r="K60" s="88" t="s">
        <v>6</v>
      </c>
      <c r="L60" s="13"/>
      <c r="M60" s="61" t="s">
        <v>39</v>
      </c>
      <c r="N60" s="280"/>
      <c r="O60" s="281">
        <v>42538</v>
      </c>
      <c r="P60" s="13"/>
      <c r="Q60" s="13"/>
      <c r="R60" s="13"/>
      <c r="S60" s="13"/>
      <c r="T60" s="13"/>
    </row>
    <row r="61" spans="2:20" ht="27" hidden="1">
      <c r="B61" s="351"/>
      <c r="C61" s="13" t="s">
        <v>589</v>
      </c>
      <c r="D61" s="367" t="s">
        <v>590</v>
      </c>
      <c r="E61" s="13" t="s">
        <v>145</v>
      </c>
      <c r="F61" s="13" t="s">
        <v>146</v>
      </c>
      <c r="G61" s="13" t="s">
        <v>147</v>
      </c>
      <c r="H61" s="364"/>
      <c r="I61" s="25" t="s">
        <v>462</v>
      </c>
      <c r="J61" s="25" t="s">
        <v>463</v>
      </c>
      <c r="K61" s="88" t="s">
        <v>10</v>
      </c>
      <c r="L61" s="13"/>
      <c r="M61" s="61" t="s">
        <v>39</v>
      </c>
      <c r="N61" s="280"/>
      <c r="O61" s="281">
        <v>42538</v>
      </c>
      <c r="P61" s="13"/>
      <c r="Q61" s="13"/>
      <c r="R61" s="13"/>
      <c r="S61" s="13"/>
      <c r="T61" s="13"/>
    </row>
    <row r="62" spans="2:20" ht="27" hidden="1">
      <c r="B62" s="351"/>
      <c r="C62" s="13" t="s">
        <v>591</v>
      </c>
      <c r="D62" s="368"/>
      <c r="E62" s="13" t="s">
        <v>145</v>
      </c>
      <c r="F62" s="13" t="s">
        <v>146</v>
      </c>
      <c r="G62" s="13" t="s">
        <v>147</v>
      </c>
      <c r="H62" s="364"/>
      <c r="I62" s="25" t="s">
        <v>465</v>
      </c>
      <c r="J62" s="25" t="s">
        <v>466</v>
      </c>
      <c r="K62" s="88" t="s">
        <v>10</v>
      </c>
      <c r="L62" s="13"/>
      <c r="M62" s="61" t="s">
        <v>39</v>
      </c>
      <c r="N62" s="280"/>
      <c r="O62" s="281">
        <v>42538</v>
      </c>
      <c r="P62" s="13"/>
      <c r="Q62" s="13"/>
      <c r="R62" s="13"/>
      <c r="S62" s="13"/>
      <c r="T62" s="13"/>
    </row>
    <row r="63" spans="2:20" ht="27">
      <c r="B63" s="351"/>
      <c r="C63" s="13" t="s">
        <v>592</v>
      </c>
      <c r="D63" s="368"/>
      <c r="E63" s="13" t="s">
        <v>145</v>
      </c>
      <c r="F63" s="13" t="s">
        <v>146</v>
      </c>
      <c r="G63" s="13" t="s">
        <v>157</v>
      </c>
      <c r="H63" s="364"/>
      <c r="I63" s="25" t="s">
        <v>468</v>
      </c>
      <c r="J63" s="25" t="s">
        <v>438</v>
      </c>
      <c r="K63" s="88" t="s">
        <v>10</v>
      </c>
      <c r="L63" s="13"/>
      <c r="M63" s="61" t="s">
        <v>39</v>
      </c>
      <c r="N63" s="280"/>
      <c r="O63" s="281">
        <v>42538</v>
      </c>
      <c r="P63" s="13" t="s">
        <v>6</v>
      </c>
      <c r="Q63" s="13"/>
      <c r="R63" s="13"/>
      <c r="S63" s="13"/>
      <c r="T63" s="13"/>
    </row>
    <row r="64" spans="2:20" ht="40.5" hidden="1">
      <c r="B64" s="351"/>
      <c r="C64" s="13" t="s">
        <v>593</v>
      </c>
      <c r="D64" s="368"/>
      <c r="E64" s="13" t="s">
        <v>145</v>
      </c>
      <c r="F64" s="13" t="s">
        <v>146</v>
      </c>
      <c r="G64" s="13" t="s">
        <v>147</v>
      </c>
      <c r="H64" s="364"/>
      <c r="I64" s="25" t="s">
        <v>470</v>
      </c>
      <c r="J64" s="25" t="s">
        <v>594</v>
      </c>
      <c r="K64" s="88" t="s">
        <v>10</v>
      </c>
      <c r="L64" s="13"/>
      <c r="M64" s="61" t="s">
        <v>39</v>
      </c>
      <c r="N64" s="280"/>
      <c r="O64" s="281">
        <v>42538</v>
      </c>
      <c r="P64" s="13"/>
      <c r="Q64" s="13"/>
      <c r="R64" s="13"/>
      <c r="S64" s="13"/>
      <c r="T64" s="13"/>
    </row>
    <row r="65" spans="2:20" ht="27">
      <c r="B65" s="351"/>
      <c r="C65" s="13" t="s">
        <v>595</v>
      </c>
      <c r="D65" s="368"/>
      <c r="E65" s="13" t="s">
        <v>145</v>
      </c>
      <c r="F65" s="13" t="s">
        <v>178</v>
      </c>
      <c r="G65" s="13" t="s">
        <v>157</v>
      </c>
      <c r="H65" s="364"/>
      <c r="I65" s="25" t="s">
        <v>473</v>
      </c>
      <c r="J65" s="25" t="s">
        <v>474</v>
      </c>
      <c r="K65" s="88" t="s">
        <v>10</v>
      </c>
      <c r="L65" s="13"/>
      <c r="M65" s="61" t="s">
        <v>39</v>
      </c>
      <c r="N65" s="280"/>
      <c r="O65" s="281">
        <v>42538</v>
      </c>
      <c r="P65" s="13" t="s">
        <v>6</v>
      </c>
      <c r="Q65" s="13"/>
      <c r="R65" s="13"/>
      <c r="S65" s="13"/>
      <c r="T65" s="13"/>
    </row>
    <row r="66" spans="2:20" ht="40.5">
      <c r="B66" s="351"/>
      <c r="C66" s="13" t="s">
        <v>596</v>
      </c>
      <c r="D66" s="368"/>
      <c r="E66" s="13" t="s">
        <v>145</v>
      </c>
      <c r="F66" s="13" t="s">
        <v>178</v>
      </c>
      <c r="G66" s="13" t="s">
        <v>157</v>
      </c>
      <c r="H66" s="364"/>
      <c r="I66" s="25" t="s">
        <v>476</v>
      </c>
      <c r="J66" s="25" t="s">
        <v>477</v>
      </c>
      <c r="K66" s="88" t="s">
        <v>10</v>
      </c>
      <c r="L66" s="13"/>
      <c r="M66" s="61" t="s">
        <v>39</v>
      </c>
      <c r="N66" s="280"/>
      <c r="O66" s="281">
        <v>42538</v>
      </c>
      <c r="P66" s="13" t="s">
        <v>6</v>
      </c>
      <c r="Q66" s="13"/>
      <c r="R66" s="13"/>
      <c r="S66" s="13"/>
      <c r="T66" s="13"/>
    </row>
    <row r="67" spans="2:20" ht="27" hidden="1">
      <c r="B67" s="351"/>
      <c r="C67" s="13" t="s">
        <v>597</v>
      </c>
      <c r="D67" s="368"/>
      <c r="E67" s="13" t="s">
        <v>190</v>
      </c>
      <c r="F67" s="13" t="s">
        <v>146</v>
      </c>
      <c r="G67" s="13" t="s">
        <v>147</v>
      </c>
      <c r="H67" s="364"/>
      <c r="I67" s="25" t="s">
        <v>480</v>
      </c>
      <c r="J67" s="25" t="s">
        <v>463</v>
      </c>
      <c r="K67" s="88" t="s">
        <v>10</v>
      </c>
      <c r="L67" s="13"/>
      <c r="M67" s="61" t="s">
        <v>39</v>
      </c>
      <c r="N67" s="280"/>
      <c r="O67" s="281">
        <v>42538</v>
      </c>
      <c r="P67" s="13"/>
      <c r="Q67" s="13"/>
      <c r="R67" s="13"/>
      <c r="S67" s="13"/>
      <c r="T67" s="13"/>
    </row>
    <row r="68" spans="2:20" ht="27" hidden="1">
      <c r="B68" s="351"/>
      <c r="C68" s="13" t="s">
        <v>598</v>
      </c>
      <c r="D68" s="368"/>
      <c r="E68" s="13" t="s">
        <v>190</v>
      </c>
      <c r="F68" s="13" t="s">
        <v>146</v>
      </c>
      <c r="G68" s="13" t="s">
        <v>147</v>
      </c>
      <c r="H68" s="364"/>
      <c r="I68" s="25" t="s">
        <v>482</v>
      </c>
      <c r="J68" s="25" t="s">
        <v>463</v>
      </c>
      <c r="K68" s="88" t="s">
        <v>10</v>
      </c>
      <c r="L68" s="13"/>
      <c r="M68" s="61" t="s">
        <v>39</v>
      </c>
      <c r="N68" s="280"/>
      <c r="O68" s="281">
        <v>42538</v>
      </c>
      <c r="P68" s="13"/>
      <c r="Q68" s="13"/>
      <c r="R68" s="13"/>
      <c r="S68" s="13"/>
      <c r="T68" s="13"/>
    </row>
    <row r="69" spans="2:20" ht="27" hidden="1">
      <c r="B69" s="351"/>
      <c r="C69" s="13" t="s">
        <v>599</v>
      </c>
      <c r="D69" s="368"/>
      <c r="E69" s="13" t="s">
        <v>190</v>
      </c>
      <c r="F69" s="13" t="s">
        <v>146</v>
      </c>
      <c r="G69" s="13" t="s">
        <v>147</v>
      </c>
      <c r="H69" s="364"/>
      <c r="I69" s="25" t="s">
        <v>484</v>
      </c>
      <c r="J69" s="25" t="s">
        <v>463</v>
      </c>
      <c r="K69" s="88" t="s">
        <v>10</v>
      </c>
      <c r="L69" s="13"/>
      <c r="M69" s="61" t="s">
        <v>39</v>
      </c>
      <c r="N69" s="280"/>
      <c r="O69" s="281">
        <v>42538</v>
      </c>
      <c r="P69" s="13"/>
      <c r="Q69" s="13"/>
      <c r="R69" s="13"/>
      <c r="S69" s="13"/>
      <c r="T69" s="13"/>
    </row>
    <row r="70" spans="2:20" ht="27" hidden="1">
      <c r="B70" s="351"/>
      <c r="C70" s="13" t="s">
        <v>600</v>
      </c>
      <c r="D70" s="368"/>
      <c r="E70" s="13" t="s">
        <v>190</v>
      </c>
      <c r="F70" s="13" t="s">
        <v>146</v>
      </c>
      <c r="G70" s="13" t="s">
        <v>147</v>
      </c>
      <c r="H70" s="364"/>
      <c r="I70" s="25" t="s">
        <v>487</v>
      </c>
      <c r="J70" s="25" t="s">
        <v>488</v>
      </c>
      <c r="K70" s="88" t="s">
        <v>10</v>
      </c>
      <c r="L70" s="13"/>
      <c r="M70" s="61" t="s">
        <v>39</v>
      </c>
      <c r="N70" s="280"/>
      <c r="O70" s="281">
        <v>42538</v>
      </c>
      <c r="P70" s="13"/>
      <c r="Q70" s="13"/>
      <c r="R70" s="13"/>
      <c r="S70" s="13"/>
      <c r="T70" s="13"/>
    </row>
    <row r="71" spans="2:20" ht="27">
      <c r="B71" s="351"/>
      <c r="C71" s="13" t="s">
        <v>601</v>
      </c>
      <c r="D71" s="368"/>
      <c r="E71" s="13" t="s">
        <v>145</v>
      </c>
      <c r="F71" s="13" t="s">
        <v>178</v>
      </c>
      <c r="G71" s="13" t="s">
        <v>157</v>
      </c>
      <c r="H71" s="364"/>
      <c r="I71" s="25" t="s">
        <v>490</v>
      </c>
      <c r="J71" s="25" t="s">
        <v>491</v>
      </c>
      <c r="K71" s="88" t="s">
        <v>10</v>
      </c>
      <c r="L71" s="13"/>
      <c r="M71" s="61" t="s">
        <v>39</v>
      </c>
      <c r="N71" s="280"/>
      <c r="O71" s="281">
        <v>42538</v>
      </c>
      <c r="P71" s="13" t="s">
        <v>6</v>
      </c>
      <c r="Q71" s="13"/>
      <c r="R71" s="13"/>
      <c r="S71" s="13"/>
      <c r="T71" s="13"/>
    </row>
    <row r="72" spans="2:20" ht="27" hidden="1">
      <c r="B72" s="351"/>
      <c r="C72" s="13" t="s">
        <v>602</v>
      </c>
      <c r="D72" s="368"/>
      <c r="E72" s="13" t="s">
        <v>190</v>
      </c>
      <c r="F72" s="13" t="s">
        <v>146</v>
      </c>
      <c r="G72" s="13" t="s">
        <v>147</v>
      </c>
      <c r="H72" s="364"/>
      <c r="I72" s="25" t="s">
        <v>493</v>
      </c>
      <c r="J72" s="25" t="s">
        <v>488</v>
      </c>
      <c r="K72" s="88" t="s">
        <v>10</v>
      </c>
      <c r="L72" s="13"/>
      <c r="M72" s="61" t="s">
        <v>39</v>
      </c>
      <c r="N72" s="280"/>
      <c r="O72" s="281">
        <v>42538</v>
      </c>
      <c r="P72" s="13"/>
      <c r="Q72" s="13"/>
      <c r="R72" s="13"/>
      <c r="S72" s="13"/>
      <c r="T72" s="13"/>
    </row>
    <row r="73" spans="2:20" ht="27" hidden="1">
      <c r="B73" s="351"/>
      <c r="C73" s="13" t="s">
        <v>603</v>
      </c>
      <c r="D73" s="368"/>
      <c r="E73" s="13" t="s">
        <v>190</v>
      </c>
      <c r="F73" s="13" t="s">
        <v>146</v>
      </c>
      <c r="G73" s="13" t="s">
        <v>147</v>
      </c>
      <c r="H73" s="364"/>
      <c r="I73" s="25" t="s">
        <v>495</v>
      </c>
      <c r="J73" s="25" t="s">
        <v>488</v>
      </c>
      <c r="K73" s="88" t="s">
        <v>10</v>
      </c>
      <c r="L73" s="13"/>
      <c r="M73" s="61" t="s">
        <v>39</v>
      </c>
      <c r="N73" s="280"/>
      <c r="O73" s="281">
        <v>42538</v>
      </c>
      <c r="P73" s="13"/>
      <c r="Q73" s="13"/>
      <c r="R73" s="13"/>
      <c r="S73" s="13"/>
      <c r="T73" s="13"/>
    </row>
    <row r="74" spans="2:20" hidden="1">
      <c r="B74" s="352"/>
      <c r="C74" s="13" t="s">
        <v>604</v>
      </c>
      <c r="D74" s="369"/>
      <c r="E74" s="13" t="s">
        <v>190</v>
      </c>
      <c r="F74" s="13" t="s">
        <v>146</v>
      </c>
      <c r="G74" s="13" t="s">
        <v>147</v>
      </c>
      <c r="H74" s="364"/>
      <c r="I74" s="25" t="s">
        <v>497</v>
      </c>
      <c r="J74" s="25" t="s">
        <v>488</v>
      </c>
      <c r="K74" s="88" t="s">
        <v>10</v>
      </c>
      <c r="L74" s="13"/>
      <c r="M74" s="61" t="s">
        <v>39</v>
      </c>
      <c r="N74" s="280"/>
      <c r="O74" s="281">
        <v>42538</v>
      </c>
      <c r="P74" s="13"/>
      <c r="Q74" s="13"/>
      <c r="R74" s="13"/>
      <c r="S74" s="13"/>
      <c r="T74" s="13"/>
    </row>
    <row r="75" spans="2:20">
      <c r="B75" s="17"/>
      <c r="C75" s="18"/>
      <c r="D75" s="18"/>
      <c r="E75" s="18"/>
      <c r="F75" s="18"/>
      <c r="G75" s="18"/>
      <c r="H75" s="287"/>
      <c r="I75" s="27"/>
      <c r="J75" s="27"/>
      <c r="K75" s="28"/>
      <c r="L75" s="18"/>
      <c r="M75" s="18"/>
      <c r="N75" s="18"/>
      <c r="O75" s="18"/>
      <c r="P75" s="18"/>
      <c r="Q75" s="18"/>
      <c r="R75" s="18"/>
      <c r="S75" s="18"/>
      <c r="T75" s="18"/>
    </row>
    <row r="76" spans="2:20">
      <c r="B76" s="17"/>
      <c r="C76" s="18"/>
      <c r="D76" s="18"/>
      <c r="E76" s="18"/>
      <c r="F76" s="18"/>
      <c r="G76" s="18"/>
      <c r="H76" s="287"/>
      <c r="I76" s="27"/>
      <c r="J76" s="27"/>
      <c r="K76" s="28"/>
      <c r="L76" s="18"/>
      <c r="M76" s="18"/>
      <c r="N76" s="18"/>
      <c r="O76" s="18"/>
      <c r="P76" s="18"/>
      <c r="Q76" s="18"/>
      <c r="R76" s="18"/>
      <c r="S76" s="18"/>
      <c r="T76" s="18"/>
    </row>
    <row r="77" spans="2:20">
      <c r="B77" s="17"/>
      <c r="C77" s="18"/>
      <c r="D77" s="18"/>
      <c r="E77" s="18"/>
      <c r="F77" s="18"/>
      <c r="G77" s="18"/>
      <c r="H77" s="287"/>
      <c r="I77" s="27"/>
      <c r="J77" s="27"/>
      <c r="K77" s="28"/>
      <c r="L77" s="18"/>
      <c r="M77" s="18"/>
      <c r="N77" s="18"/>
      <c r="O77" s="18"/>
      <c r="P77" s="18"/>
      <c r="Q77" s="18"/>
      <c r="R77" s="18"/>
      <c r="S77" s="18"/>
      <c r="T77" s="18"/>
    </row>
    <row r="78" spans="2:20">
      <c r="B78" s="17"/>
      <c r="C78" s="18"/>
      <c r="D78" s="18"/>
      <c r="E78" s="18"/>
      <c r="F78" s="18"/>
      <c r="G78" s="18"/>
      <c r="H78" s="287"/>
      <c r="I78" s="27"/>
      <c r="J78" s="27"/>
      <c r="K78" s="28"/>
      <c r="L78" s="18"/>
      <c r="M78" s="18"/>
      <c r="N78" s="18"/>
      <c r="O78" s="18"/>
      <c r="P78" s="18"/>
      <c r="Q78" s="18"/>
      <c r="R78" s="18"/>
      <c r="S78" s="18"/>
      <c r="T78" s="18"/>
    </row>
    <row r="79" spans="2:20">
      <c r="B79" s="17"/>
      <c r="C79" s="18"/>
      <c r="D79" s="18"/>
      <c r="E79" s="18"/>
      <c r="F79" s="18"/>
      <c r="G79" s="18"/>
      <c r="H79" s="287"/>
      <c r="I79" s="27"/>
      <c r="J79" s="27"/>
      <c r="K79" s="28"/>
      <c r="L79" s="18"/>
      <c r="M79" s="18"/>
      <c r="N79" s="18"/>
      <c r="O79" s="18"/>
      <c r="P79" s="18"/>
      <c r="Q79" s="18"/>
      <c r="R79" s="18"/>
      <c r="S79" s="18"/>
      <c r="T79" s="18"/>
    </row>
    <row r="80" spans="2:20">
      <c r="B80" s="17"/>
      <c r="C80" s="18"/>
      <c r="D80" s="18"/>
      <c r="E80" s="18"/>
      <c r="F80" s="18"/>
      <c r="G80" s="18"/>
      <c r="H80" s="287"/>
      <c r="I80" s="27"/>
      <c r="J80" s="27"/>
      <c r="K80" s="28"/>
      <c r="L80" s="18"/>
      <c r="M80" s="18"/>
      <c r="N80" s="18"/>
      <c r="O80" s="18"/>
      <c r="P80" s="18"/>
      <c r="Q80" s="18"/>
      <c r="R80" s="18"/>
      <c r="S80" s="18"/>
      <c r="T80" s="18"/>
    </row>
    <row r="81" spans="2:20">
      <c r="B81" s="17"/>
      <c r="C81" s="18"/>
      <c r="D81" s="18"/>
      <c r="E81" s="18"/>
      <c r="F81" s="18"/>
      <c r="G81" s="18"/>
      <c r="H81" s="287"/>
      <c r="I81" s="27"/>
      <c r="J81" s="27"/>
      <c r="K81" s="28"/>
      <c r="L81" s="18"/>
      <c r="M81" s="18"/>
      <c r="N81" s="18"/>
      <c r="O81" s="18"/>
      <c r="P81" s="18"/>
      <c r="Q81" s="18"/>
      <c r="R81" s="18"/>
      <c r="S81" s="18"/>
      <c r="T81" s="18"/>
    </row>
  </sheetData>
  <autoFilter ref="B10:K74">
    <filterColumn colId="5">
      <filters>
        <filter val="是"/>
      </filters>
    </filterColumn>
  </autoFilter>
  <mergeCells count="29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H11:H24"/>
    <mergeCell ref="H26:H36"/>
    <mergeCell ref="H38:H48"/>
    <mergeCell ref="H49:H74"/>
    <mergeCell ref="B11:B74"/>
    <mergeCell ref="D11:D24"/>
    <mergeCell ref="D25:D36"/>
    <mergeCell ref="D37:D48"/>
    <mergeCell ref="D49:D55"/>
    <mergeCell ref="D56:D60"/>
    <mergeCell ref="D61:D74"/>
  </mergeCells>
  <phoneticPr fontId="31" type="noConversion"/>
  <conditionalFormatting sqref="K11:K74">
    <cfRule type="cellIs" dxfId="68" priority="1" stopIfTrue="1" operator="equal">
      <formula>"无效"</formula>
    </cfRule>
    <cfRule type="cellIs" dxfId="67" priority="2" stopIfTrue="1" operator="equal">
      <formula>"通过"</formula>
    </cfRule>
    <cfRule type="cellIs" dxfId="66" priority="3" stopIfTrue="1" operator="equal">
      <formula>"阻塞"</formula>
    </cfRule>
  </conditionalFormatting>
  <dataValidations count="6">
    <dataValidation type="list" allowBlank="1" showInputMessage="1" showErrorMessage="1" sqref="P71 K11:K74 K65555:K65599 K131091:K131135 K196627:K196671 K262163:K262207 K327699:K327743 K393235:K393279 K458771:K458815 K524307:K524351 K589843:K589887 K655379:K655423 K720915:K720959 K786451:K786495 K851987:K852031 K917523:K917567 K983059:K983103 P11:P63 P65:P66 P65555:P65599 P131091:P131135 P196627:P196671 P262163:P262207 P327699:P327743 P393235:P393279 P458771:P458815 P524307:P524351 P589843:P589887 P655379:P655423 P720915:P720959 P786451:P786495 P851987:P852031 P917523:P917567 P983059:P983103 JG11:JG63 JG65555:JG65599 JG131091:JG131135 JG196627:JG196671 JG262163:JG262207 JG327699:JG327743 JG393235:JG393279 JG458771:JG458815 JG524307:JG524351 JG589843:JG589887 JG655379:JG655423 JG720915:JG720959 JG786451:JG786495 JG851987:JG852031 JG917523:JG917567 JG983059:JG983103 JL11:JL63 JL65555:JL65599 JL131091:JL131135 JL196627:JL196671 JL262163:JL262207 JL327699:JL327743 JL393235:JL393279 JL458771:JL458815 JL524307:JL524351 JL589843:JL589887 JL655379:JL655423 JL720915:JL720959 JL786451:JL786495 JL851987:JL852031 JL917523:JL917567 JL983059:JL983103 TC11:TC63 TC65555:TC65599 TC131091:TC131135 TC196627:TC196671 TC262163:TC262207 TC327699:TC327743 TC393235:TC393279 TC458771:TC458815 TC524307:TC524351 TC589843:TC589887 TC655379:TC655423 TC720915:TC720959 TC786451:TC786495 TC851987:TC852031 TC917523:TC917567 TC983059:TC983103 TH11:TH63 TH65555:TH65599 TH131091:TH131135 TH196627:TH196671 TH262163:TH262207 TH327699:TH327743 TH393235:TH393279 TH458771:TH458815 TH524307:TH524351 TH589843:TH589887 TH655379:TH655423 TH720915:TH720959 TH786451:TH786495 TH851987:TH852031 TH917523:TH917567 TH983059:TH983103 ACY11:ACY63 ACY65555:ACY65599 ACY131091:ACY131135 ACY196627:ACY196671 ACY262163:ACY262207 ACY327699:ACY327743 ACY393235:ACY393279 ACY458771:ACY458815 ACY524307:ACY524351 ACY589843:ACY589887 ACY655379:ACY655423 ACY720915:ACY720959 ACY786451:ACY786495 ACY851987:ACY852031 ACY917523:ACY917567 ACY983059:ACY983103 ADD11:ADD63 ADD65555:ADD65599 ADD131091:ADD131135 ADD196627:ADD196671 ADD262163:ADD262207 ADD327699:ADD327743 ADD393235:ADD393279 ADD458771:ADD458815 ADD524307:ADD524351 ADD589843:ADD589887 ADD655379:ADD655423 ADD720915:ADD720959 ADD786451:ADD786495 ADD851987:ADD852031 ADD917523:ADD917567 ADD983059:ADD983103 AMU11:AMU63 AMU65555:AMU65599 AMU131091:AMU131135 AMU196627:AMU196671 AMU262163:AMU262207 AMU327699:AMU327743 AMU393235:AMU393279 AMU458771:AMU458815 AMU524307:AMU524351 AMU589843:AMU589887 AMU655379:AMU655423 AMU720915:AMU720959 AMU786451:AMU786495 AMU851987:AMU852031 AMU917523:AMU917567 AMU983059:AMU983103 AMZ11:AMZ63 AMZ65555:AMZ65599 AMZ131091:AMZ131135 AMZ196627:AMZ196671 AMZ262163:AMZ262207 AMZ327699:AMZ327743 AMZ393235:AMZ393279 AMZ458771:AMZ458815 AMZ524307:AMZ524351 AMZ589843:AMZ589887 AMZ655379:AMZ655423 AMZ720915:AMZ720959 AMZ786451:AMZ786495 AMZ851987:AMZ852031 AMZ917523:AMZ917567 AMZ983059:AMZ983103 AWQ11:AWQ63 AWQ65555:AWQ65599 AWQ131091:AWQ131135 AWQ196627:AWQ196671 AWQ262163:AWQ262207 AWQ327699:AWQ327743 AWQ393235:AWQ393279 AWQ458771:AWQ458815 AWQ524307:AWQ524351 AWQ589843:AWQ589887 AWQ655379:AWQ655423 AWQ720915:AWQ720959 AWQ786451:AWQ786495 AWQ851987:AWQ852031 AWQ917523:AWQ917567 AWQ983059:AWQ983103 AWV11:AWV63 AWV65555:AWV65599 AWV131091:AWV131135 AWV196627:AWV196671 AWV262163:AWV262207 AWV327699:AWV327743 AWV393235:AWV393279 AWV458771:AWV458815 AWV524307:AWV524351 AWV589843:AWV589887 AWV655379:AWV655423 AWV720915:AWV720959 AWV786451:AWV786495 AWV851987:AWV852031 AWV917523:AWV917567 AWV983059:AWV983103 BGM11:BGM63 BGM65555:BGM65599 BGM131091:BGM131135 BGM196627:BGM196671 BGM262163:BGM262207 BGM327699:BGM327743 BGM393235:BGM393279 BGM458771:BGM458815 BGM524307:BGM524351 BGM589843:BGM589887 BGM655379:BGM655423 BGM720915:BGM720959 BGM786451:BGM786495 BGM851987:BGM852031 BGM917523:BGM917567 BGM983059:BGM983103 BGR11:BGR63 BGR65555:BGR65599 BGR131091:BGR131135 BGR196627:BGR196671 BGR262163:BGR262207 BGR327699:BGR327743 BGR393235:BGR393279 BGR458771:BGR458815 BGR524307:BGR524351 BGR589843:BGR589887 BGR655379:BGR655423 BGR720915:BGR720959 BGR786451:BGR786495 BGR851987:BGR852031 BGR917523:BGR917567 BGR983059:BGR983103 BQI11:BQI63 BQI65555:BQI65599 BQI131091:BQI131135 BQI196627:BQI196671 BQI262163:BQI262207 BQI327699:BQI327743 BQI393235:BQI393279 BQI458771:BQI458815 BQI524307:BQI524351 BQI589843:BQI589887 BQI655379:BQI655423 BQI720915:BQI720959 BQI786451:BQI786495 BQI851987:BQI852031 BQI917523:BQI917567 BQI983059:BQI983103 BQN11:BQN63 BQN65555:BQN65599 BQN131091:BQN131135 BQN196627:BQN196671 BQN262163:BQN262207 BQN327699:BQN327743 BQN393235:BQN393279 BQN458771:BQN458815 BQN524307:BQN524351 BQN589843:BQN589887 BQN655379:BQN655423 BQN720915:BQN720959 BQN786451:BQN786495 BQN851987:BQN852031 BQN917523:BQN917567 BQN983059:BQN983103 CAE11:CAE63 CAE65555:CAE65599 CAE131091:CAE131135 CAE196627:CAE196671 CAE262163:CAE262207 CAE327699:CAE327743 CAE393235:CAE393279 CAE458771:CAE458815 CAE524307:CAE524351 CAE589843:CAE589887 CAE655379:CAE655423 CAE720915:CAE720959 CAE786451:CAE786495 CAE851987:CAE852031 CAE917523:CAE917567 CAE983059:CAE983103 CAJ11:CAJ63 CAJ65555:CAJ65599 CAJ131091:CAJ131135 CAJ196627:CAJ196671 CAJ262163:CAJ262207 CAJ327699:CAJ327743 CAJ393235:CAJ393279 CAJ458771:CAJ458815 CAJ524307:CAJ524351 CAJ589843:CAJ589887 CAJ655379:CAJ655423 CAJ720915:CAJ720959 CAJ786451:CAJ786495 CAJ851987:CAJ852031 CAJ917523:CAJ917567 CAJ983059:CAJ983103 CKA11:CKA63 CKA65555:CKA65599 CKA131091:CKA131135 CKA196627:CKA196671 CKA262163:CKA262207 CKA327699:CKA327743 CKA393235:CKA393279 CKA458771:CKA458815 CKA524307:CKA524351 CKA589843:CKA589887 CKA655379:CKA655423 CKA720915:CKA720959 CKA786451:CKA786495 CKA851987:CKA852031 CKA917523:CKA917567 CKA983059:CKA983103 CKF11:CKF63 CKF65555:CKF65599 CKF131091:CKF131135 CKF196627:CKF196671 CKF262163:CKF262207 CKF327699:CKF327743 CKF393235:CKF393279 CKF458771:CKF458815 CKF524307:CKF524351 CKF589843:CKF589887 CKF655379:CKF655423 CKF720915:CKF720959 CKF786451:CKF786495 CKF851987:CKF852031 CKF917523:CKF917567 CKF983059:CKF983103 CTW11:CTW63 CTW65555:CTW65599 CTW131091:CTW131135 CTW196627:CTW196671 CTW262163:CTW262207 CTW327699:CTW327743 CTW393235:CTW393279 CTW458771:CTW458815 CTW524307:CTW524351 CTW589843:CTW589887 CTW655379:CTW655423 CTW720915:CTW720959 CTW786451:CTW786495 CTW851987:CTW852031 CTW917523:CTW917567 CTW983059:CTW983103 CUB11:CUB63 CUB65555:CUB65599 CUB131091:CUB131135 CUB196627:CUB196671 CUB262163:CUB262207 CUB327699:CUB327743 CUB393235:CUB393279 CUB458771:CUB458815 CUB524307:CUB524351 CUB589843:CUB589887 CUB655379:CUB655423 CUB720915:CUB720959 CUB786451:CUB786495 CUB851987:CUB852031 CUB917523:CUB917567 CUB983059:CUB983103 DDS11:DDS63 DDS65555:DDS65599 DDS131091:DDS131135 DDS196627:DDS196671 DDS262163:DDS262207 DDS327699:DDS327743 DDS393235:DDS393279 DDS458771:DDS458815 DDS524307:DDS524351 DDS589843:DDS589887 DDS655379:DDS655423 DDS720915:DDS720959 DDS786451:DDS786495 DDS851987:DDS852031 DDS917523:DDS917567 DDS983059:DDS983103 DDX11:DDX63 DDX65555:DDX65599 DDX131091:DDX131135 DDX196627:DDX196671 DDX262163:DDX262207 DDX327699:DDX327743 DDX393235:DDX393279 DDX458771:DDX458815 DDX524307:DDX524351 DDX589843:DDX589887 DDX655379:DDX655423 DDX720915:DDX720959 DDX786451:DDX786495 DDX851987:DDX852031 DDX917523:DDX917567 DDX983059:DDX983103 DNO11:DNO63 DNO65555:DNO65599 DNO131091:DNO131135 DNO196627:DNO196671 DNO262163:DNO262207 DNO327699:DNO327743 DNO393235:DNO393279 DNO458771:DNO458815 DNO524307:DNO524351 DNO589843:DNO589887 DNO655379:DNO655423 DNO720915:DNO720959 DNO786451:DNO786495 DNO851987:DNO852031 DNO917523:DNO917567 DNO983059:DNO983103 DNT11:DNT63 DNT65555:DNT65599 DNT131091:DNT131135 DNT196627:DNT196671 DNT262163:DNT262207 DNT327699:DNT327743 DNT393235:DNT393279 DNT458771:DNT458815 DNT524307:DNT524351 DNT589843:DNT589887 DNT655379:DNT655423 DNT720915:DNT720959 DNT786451:DNT786495 DNT851987:DNT852031 DNT917523:DNT917567 DNT983059:DNT983103 DXK11:DXK63 DXK65555:DXK65599 DXK131091:DXK131135 DXK196627:DXK196671 DXK262163:DXK262207 DXK327699:DXK327743 DXK393235:DXK393279 DXK458771:DXK458815 DXK524307:DXK524351 DXK589843:DXK589887 DXK655379:DXK655423 DXK720915:DXK720959 DXK786451:DXK786495 DXK851987:DXK852031 DXK917523:DXK917567 DXK983059:DXK983103 DXP11:DXP63 DXP65555:DXP65599 DXP131091:DXP131135 DXP196627:DXP196671 DXP262163:DXP262207 DXP327699:DXP327743 DXP393235:DXP393279 DXP458771:DXP458815 DXP524307:DXP524351 DXP589843:DXP589887 DXP655379:DXP655423 DXP720915:DXP720959 DXP786451:DXP786495 DXP851987:DXP852031 DXP917523:DXP917567 DXP983059:DXP983103 EHG11:EHG63 EHG65555:EHG65599 EHG131091:EHG131135 EHG196627:EHG196671 EHG262163:EHG262207 EHG327699:EHG327743 EHG393235:EHG393279 EHG458771:EHG458815 EHG524307:EHG524351 EHG589843:EHG589887 EHG655379:EHG655423 EHG720915:EHG720959 EHG786451:EHG786495 EHG851987:EHG852031 EHG917523:EHG917567 EHG983059:EHG983103 EHL11:EHL63 EHL65555:EHL65599 EHL131091:EHL131135 EHL196627:EHL196671 EHL262163:EHL262207 EHL327699:EHL327743 EHL393235:EHL393279 EHL458771:EHL458815 EHL524307:EHL524351 EHL589843:EHL589887 EHL655379:EHL655423 EHL720915:EHL720959 EHL786451:EHL786495 EHL851987:EHL852031 EHL917523:EHL917567 EHL983059:EHL983103 ERC11:ERC63 ERC65555:ERC65599 ERC131091:ERC131135 ERC196627:ERC196671 ERC262163:ERC262207 ERC327699:ERC327743 ERC393235:ERC393279 ERC458771:ERC458815 ERC524307:ERC524351 ERC589843:ERC589887 ERC655379:ERC655423 ERC720915:ERC720959 ERC786451:ERC786495 ERC851987:ERC852031 ERC917523:ERC917567 ERC983059:ERC983103 ERH11:ERH63 ERH65555:ERH65599 ERH131091:ERH131135 ERH196627:ERH196671 ERH262163:ERH262207 ERH327699:ERH327743 ERH393235:ERH393279 ERH458771:ERH458815 ERH524307:ERH524351 ERH589843:ERH589887 ERH655379:ERH655423 ERH720915:ERH720959 ERH786451:ERH786495 ERH851987:ERH852031 ERH917523:ERH917567 ERH983059:ERH983103 FAY11:FAY63 FAY65555:FAY65599 FAY131091:FAY131135 FAY196627:FAY196671 FAY262163:FAY262207 FAY327699:FAY327743 FAY393235:FAY393279 FAY458771:FAY458815 FAY524307:FAY524351 FAY589843:FAY589887 FAY655379:FAY655423 FAY720915:FAY720959 FAY786451:FAY786495 FAY851987:FAY852031 FAY917523:FAY917567 FAY983059:FAY983103 FBD11:FBD63 FBD65555:FBD65599 FBD131091:FBD131135 FBD196627:FBD196671 FBD262163:FBD262207 FBD327699:FBD327743 FBD393235:FBD393279 FBD458771:FBD458815 FBD524307:FBD524351 FBD589843:FBD589887 FBD655379:FBD655423 FBD720915:FBD720959 FBD786451:FBD786495 FBD851987:FBD852031 FBD917523:FBD917567 FBD983059:FBD983103 FKU11:FKU63 FKU65555:FKU65599 FKU131091:FKU131135 FKU196627:FKU196671 FKU262163:FKU262207 FKU327699:FKU327743 FKU393235:FKU393279 FKU458771:FKU458815 FKU524307:FKU524351 FKU589843:FKU589887 FKU655379:FKU655423 FKU720915:FKU720959 FKU786451:FKU786495 FKU851987:FKU852031 FKU917523:FKU917567 FKU983059:FKU983103 FKZ11:FKZ63 FKZ65555:FKZ65599 FKZ131091:FKZ131135 FKZ196627:FKZ196671 FKZ262163:FKZ262207 FKZ327699:FKZ327743 FKZ393235:FKZ393279 FKZ458771:FKZ458815 FKZ524307:FKZ524351 FKZ589843:FKZ589887 FKZ655379:FKZ655423 FKZ720915:FKZ720959 FKZ786451:FKZ786495 FKZ851987:FKZ852031 FKZ917523:FKZ917567 FKZ983059:FKZ983103 FUQ11:FUQ63 FUQ65555:FUQ65599 FUQ131091:FUQ131135 FUQ196627:FUQ196671 FUQ262163:FUQ262207 FUQ327699:FUQ327743 FUQ393235:FUQ393279 FUQ458771:FUQ458815 FUQ524307:FUQ524351 FUQ589843:FUQ589887 FUQ655379:FUQ655423 FUQ720915:FUQ720959 FUQ786451:FUQ786495 FUQ851987:FUQ852031 FUQ917523:FUQ917567 FUQ983059:FUQ983103 FUV11:FUV63 FUV65555:FUV65599 FUV131091:FUV131135 FUV196627:FUV196671 FUV262163:FUV262207 FUV327699:FUV327743 FUV393235:FUV393279 FUV458771:FUV458815 FUV524307:FUV524351 FUV589843:FUV589887 FUV655379:FUV655423 FUV720915:FUV720959 FUV786451:FUV786495 FUV851987:FUV852031 FUV917523:FUV917567 FUV983059:FUV983103 GEM11:GEM63 GEM65555:GEM65599 GEM131091:GEM131135 GEM196627:GEM196671 GEM262163:GEM262207 GEM327699:GEM327743 GEM393235:GEM393279 GEM458771:GEM458815 GEM524307:GEM524351 GEM589843:GEM589887 GEM655379:GEM655423 GEM720915:GEM720959 GEM786451:GEM786495 GEM851987:GEM852031 GEM917523:GEM917567 GEM983059:GEM983103 GER11:GER63 GER65555:GER65599 GER131091:GER131135 GER196627:GER196671 GER262163:GER262207 GER327699:GER327743 GER393235:GER393279 GER458771:GER458815 GER524307:GER524351 GER589843:GER589887 GER655379:GER655423 GER720915:GER720959 GER786451:GER786495 GER851987:GER852031 GER917523:GER917567 GER983059:GER983103 GOI11:GOI63 GOI65555:GOI65599 GOI131091:GOI131135 GOI196627:GOI196671 GOI262163:GOI262207 GOI327699:GOI327743 GOI393235:GOI393279 GOI458771:GOI458815 GOI524307:GOI524351 GOI589843:GOI589887 GOI655379:GOI655423 GOI720915:GOI720959 GOI786451:GOI786495 GOI851987:GOI852031 GOI917523:GOI917567 GOI983059:GOI983103 GON11:GON63 GON65555:GON65599 GON131091:GON131135 GON196627:GON196671 GON262163:GON262207 GON327699:GON327743 GON393235:GON393279 GON458771:GON458815 GON524307:GON524351 GON589843:GON589887 GON655379:GON655423 GON720915:GON720959 GON786451:GON786495 GON851987:GON852031 GON917523:GON917567 GON983059:GON983103 GYE11:GYE63 GYE65555:GYE65599 GYE131091:GYE131135 GYE196627:GYE196671 GYE262163:GYE262207 GYE327699:GYE327743 GYE393235:GYE393279 GYE458771:GYE458815 GYE524307:GYE524351 GYE589843:GYE589887 GYE655379:GYE655423 GYE720915:GYE720959 GYE786451:GYE786495 GYE851987:GYE852031 GYE917523:GYE917567 GYE983059:GYE983103 GYJ11:GYJ63 GYJ65555:GYJ65599 GYJ131091:GYJ131135 GYJ196627:GYJ196671 GYJ262163:GYJ262207 GYJ327699:GYJ327743 GYJ393235:GYJ393279 GYJ458771:GYJ458815 GYJ524307:GYJ524351 GYJ589843:GYJ589887 GYJ655379:GYJ655423 GYJ720915:GYJ720959 GYJ786451:GYJ786495 GYJ851987:GYJ852031 GYJ917523:GYJ917567 GYJ983059:GYJ983103 HIA11:HIA63 HIA65555:HIA65599 HIA131091:HIA131135 HIA196627:HIA196671 HIA262163:HIA262207 HIA327699:HIA327743 HIA393235:HIA393279 HIA458771:HIA458815 HIA524307:HIA524351 HIA589843:HIA589887 HIA655379:HIA655423 HIA720915:HIA720959 HIA786451:HIA786495 HIA851987:HIA852031 HIA917523:HIA917567 HIA983059:HIA983103 HIF11:HIF63 HIF65555:HIF65599 HIF131091:HIF131135 HIF196627:HIF196671 HIF262163:HIF262207 HIF327699:HIF327743 HIF393235:HIF393279 HIF458771:HIF458815 HIF524307:HIF524351 HIF589843:HIF589887 HIF655379:HIF655423 HIF720915:HIF720959 HIF786451:HIF786495 HIF851987:HIF852031 HIF917523:HIF917567 HIF983059:HIF983103 HRW11:HRW63 HRW65555:HRW65599 HRW131091:HRW131135 HRW196627:HRW196671 HRW262163:HRW262207 HRW327699:HRW327743 HRW393235:HRW393279 HRW458771:HRW458815 HRW524307:HRW524351 HRW589843:HRW589887 HRW655379:HRW655423 HRW720915:HRW720959 HRW786451:HRW786495 HRW851987:HRW852031 HRW917523:HRW917567 HRW983059:HRW983103 HSB11:HSB63 HSB65555:HSB65599 HSB131091:HSB131135 HSB196627:HSB196671 HSB262163:HSB262207 HSB327699:HSB327743 HSB393235:HSB393279 HSB458771:HSB458815 HSB524307:HSB524351 HSB589843:HSB589887 HSB655379:HSB655423 HSB720915:HSB720959 HSB786451:HSB786495 HSB851987:HSB852031 HSB917523:HSB917567 HSB983059:HSB983103 IBS11:IBS63 IBS65555:IBS65599 IBS131091:IBS131135 IBS196627:IBS196671 IBS262163:IBS262207 IBS327699:IBS327743 IBS393235:IBS393279 IBS458771:IBS458815 IBS524307:IBS524351 IBS589843:IBS589887 IBS655379:IBS655423 IBS720915:IBS720959 IBS786451:IBS786495 IBS851987:IBS852031 IBS917523:IBS917567 IBS983059:IBS983103 IBX11:IBX63 IBX65555:IBX65599 IBX131091:IBX131135 IBX196627:IBX196671 IBX262163:IBX262207 IBX327699:IBX327743 IBX393235:IBX393279 IBX458771:IBX458815 IBX524307:IBX524351 IBX589843:IBX589887 IBX655379:IBX655423 IBX720915:IBX720959 IBX786451:IBX786495 IBX851987:IBX852031 IBX917523:IBX917567 IBX983059:IBX983103 ILO11:ILO63 ILO65555:ILO65599 ILO131091:ILO131135 ILO196627:ILO196671 ILO262163:ILO262207 ILO327699:ILO327743 ILO393235:ILO393279 ILO458771:ILO458815 ILO524307:ILO524351 ILO589843:ILO589887 ILO655379:ILO655423 ILO720915:ILO720959 ILO786451:ILO786495 ILO851987:ILO852031 ILO917523:ILO917567 ILO983059:ILO983103 ILT11:ILT63 ILT65555:ILT65599 ILT131091:ILT131135 ILT196627:ILT196671 ILT262163:ILT262207 ILT327699:ILT327743 ILT393235:ILT393279 ILT458771:ILT458815 ILT524307:ILT524351 ILT589843:ILT589887 ILT655379:ILT655423 ILT720915:ILT720959 ILT786451:ILT786495 ILT851987:ILT852031 ILT917523:ILT917567 ILT983059:ILT983103 IVK11:IVK63 IVK65555:IVK65599 IVK131091:IVK131135 IVK196627:IVK196671 IVK262163:IVK262207 IVK327699:IVK327743 IVK393235:IVK393279 IVK458771:IVK458815 IVK524307:IVK524351 IVK589843:IVK589887 IVK655379:IVK655423 IVK720915:IVK720959 IVK786451:IVK786495 IVK851987:IVK852031 IVK917523:IVK917567 IVK983059:IVK983103 IVP11:IVP63 IVP65555:IVP65599 IVP131091:IVP131135 IVP196627:IVP196671 IVP262163:IVP262207 IVP327699:IVP327743 IVP393235:IVP393279 IVP458771:IVP458815 IVP524307:IVP524351 IVP589843:IVP589887 IVP655379:IVP655423 IVP720915:IVP720959 IVP786451:IVP786495 IVP851987:IVP852031 IVP917523:IVP917567 IVP983059:IVP983103 JFG11:JFG63 JFG65555:JFG65599 JFG131091:JFG131135 JFG196627:JFG196671 JFG262163:JFG262207 JFG327699:JFG327743 JFG393235:JFG393279 JFG458771:JFG458815 JFG524307:JFG524351 JFG589843:JFG589887 JFG655379:JFG655423 JFG720915:JFG720959 JFG786451:JFG786495 JFG851987:JFG852031 JFG917523:JFG917567 JFG983059:JFG983103 JFL11:JFL63 JFL65555:JFL65599 JFL131091:JFL131135 JFL196627:JFL196671 JFL262163:JFL262207 JFL327699:JFL327743 JFL393235:JFL393279 JFL458771:JFL458815 JFL524307:JFL524351 JFL589843:JFL589887 JFL655379:JFL655423 JFL720915:JFL720959 JFL786451:JFL786495 JFL851987:JFL852031 JFL917523:JFL917567 JFL983059:JFL983103 JPC11:JPC63 JPC65555:JPC65599 JPC131091:JPC131135 JPC196627:JPC196671 JPC262163:JPC262207 JPC327699:JPC327743 JPC393235:JPC393279 JPC458771:JPC458815 JPC524307:JPC524351 JPC589843:JPC589887 JPC655379:JPC655423 JPC720915:JPC720959 JPC786451:JPC786495 JPC851987:JPC852031 JPC917523:JPC917567 JPC983059:JPC983103 JPH11:JPH63 JPH65555:JPH65599 JPH131091:JPH131135 JPH196627:JPH196671 JPH262163:JPH262207 JPH327699:JPH327743 JPH393235:JPH393279 JPH458771:JPH458815 JPH524307:JPH524351 JPH589843:JPH589887 JPH655379:JPH655423 JPH720915:JPH720959 JPH786451:JPH786495 JPH851987:JPH852031 JPH917523:JPH917567 JPH983059:JPH983103 JYY11:JYY63 JYY65555:JYY65599 JYY131091:JYY131135 JYY196627:JYY196671 JYY262163:JYY262207 JYY327699:JYY327743 JYY393235:JYY393279 JYY458771:JYY458815 JYY524307:JYY524351 JYY589843:JYY589887 JYY655379:JYY655423 JYY720915:JYY720959 JYY786451:JYY786495 JYY851987:JYY852031 JYY917523:JYY917567 JYY983059:JYY983103 JZD11:JZD63 JZD65555:JZD65599 JZD131091:JZD131135 JZD196627:JZD196671 JZD262163:JZD262207 JZD327699:JZD327743 JZD393235:JZD393279 JZD458771:JZD458815 JZD524307:JZD524351 JZD589843:JZD589887 JZD655379:JZD655423 JZD720915:JZD720959 JZD786451:JZD786495 JZD851987:JZD852031 JZD917523:JZD917567 JZD983059:JZD983103 KIU11:KIU63 KIU65555:KIU65599 KIU131091:KIU131135 KIU196627:KIU196671 KIU262163:KIU262207 KIU327699:KIU327743 KIU393235:KIU393279 KIU458771:KIU458815 KIU524307:KIU524351 KIU589843:KIU589887 KIU655379:KIU655423 KIU720915:KIU720959 KIU786451:KIU786495 KIU851987:KIU852031 KIU917523:KIU917567 KIU983059:KIU983103 KIZ11:KIZ63 KIZ65555:KIZ65599 KIZ131091:KIZ131135 KIZ196627:KIZ196671 KIZ262163:KIZ262207 KIZ327699:KIZ327743 KIZ393235:KIZ393279 KIZ458771:KIZ458815 KIZ524307:KIZ524351 KIZ589843:KIZ589887 KIZ655379:KIZ655423 KIZ720915:KIZ720959 KIZ786451:KIZ786495 KIZ851987:KIZ852031 KIZ917523:KIZ917567 KIZ983059:KIZ983103 KSQ11:KSQ63 KSQ65555:KSQ65599 KSQ131091:KSQ131135 KSQ196627:KSQ196671 KSQ262163:KSQ262207 KSQ327699:KSQ327743 KSQ393235:KSQ393279 KSQ458771:KSQ458815 KSQ524307:KSQ524351 KSQ589843:KSQ589887 KSQ655379:KSQ655423 KSQ720915:KSQ720959 KSQ786451:KSQ786495 KSQ851987:KSQ852031 KSQ917523:KSQ917567 KSQ983059:KSQ983103 KSV11:KSV63 KSV65555:KSV65599 KSV131091:KSV131135 KSV196627:KSV196671 KSV262163:KSV262207 KSV327699:KSV327743 KSV393235:KSV393279 KSV458771:KSV458815 KSV524307:KSV524351 KSV589843:KSV589887 KSV655379:KSV655423 KSV720915:KSV720959 KSV786451:KSV786495 KSV851987:KSV852031 KSV917523:KSV917567 KSV983059:KSV983103 LCM11:LCM63 LCM65555:LCM65599 LCM131091:LCM131135 LCM196627:LCM196671 LCM262163:LCM262207 LCM327699:LCM327743 LCM393235:LCM393279 LCM458771:LCM458815 LCM524307:LCM524351 LCM589843:LCM589887 LCM655379:LCM655423 LCM720915:LCM720959 LCM786451:LCM786495 LCM851987:LCM852031 LCM917523:LCM917567 LCM983059:LCM983103 LCR11:LCR63 LCR65555:LCR65599 LCR131091:LCR131135 LCR196627:LCR196671 LCR262163:LCR262207 LCR327699:LCR327743 LCR393235:LCR393279 LCR458771:LCR458815 LCR524307:LCR524351 LCR589843:LCR589887 LCR655379:LCR655423 LCR720915:LCR720959 LCR786451:LCR786495 LCR851987:LCR852031 LCR917523:LCR917567 LCR983059:LCR983103 LMI11:LMI63 LMI65555:LMI65599 LMI131091:LMI131135 LMI196627:LMI196671 LMI262163:LMI262207 LMI327699:LMI327743 LMI393235:LMI393279 LMI458771:LMI458815 LMI524307:LMI524351 LMI589843:LMI589887 LMI655379:LMI655423 LMI720915:LMI720959 LMI786451:LMI786495 LMI851987:LMI852031 LMI917523:LMI917567 LMI983059:LMI983103 LMN11:LMN63 LMN65555:LMN65599 LMN131091:LMN131135 LMN196627:LMN196671 LMN262163:LMN262207 LMN327699:LMN327743 LMN393235:LMN393279 LMN458771:LMN458815 LMN524307:LMN524351 LMN589843:LMN589887 LMN655379:LMN655423 LMN720915:LMN720959 LMN786451:LMN786495 LMN851987:LMN852031 LMN917523:LMN917567 LMN983059:LMN983103 LWE11:LWE63 LWE65555:LWE65599 LWE131091:LWE131135 LWE196627:LWE196671 LWE262163:LWE262207 LWE327699:LWE327743 LWE393235:LWE393279 LWE458771:LWE458815 LWE524307:LWE524351 LWE589843:LWE589887 LWE655379:LWE655423 LWE720915:LWE720959 LWE786451:LWE786495 LWE851987:LWE852031 LWE917523:LWE917567 LWE983059:LWE983103 LWJ11:LWJ63 LWJ65555:LWJ65599 LWJ131091:LWJ131135 LWJ196627:LWJ196671 LWJ262163:LWJ262207 LWJ327699:LWJ327743 LWJ393235:LWJ393279 LWJ458771:LWJ458815 LWJ524307:LWJ524351 LWJ589843:LWJ589887 LWJ655379:LWJ655423 LWJ720915:LWJ720959 LWJ786451:LWJ786495 LWJ851987:LWJ852031 LWJ917523:LWJ917567 LWJ983059:LWJ983103 MGA11:MGA63 MGA65555:MGA65599 MGA131091:MGA131135 MGA196627:MGA196671 MGA262163:MGA262207 MGA327699:MGA327743 MGA393235:MGA393279 MGA458771:MGA458815 MGA524307:MGA524351 MGA589843:MGA589887 MGA655379:MGA655423 MGA720915:MGA720959 MGA786451:MGA786495 MGA851987:MGA852031 MGA917523:MGA917567 MGA983059:MGA983103 MGF11:MGF63 MGF65555:MGF65599 MGF131091:MGF131135 MGF196627:MGF196671 MGF262163:MGF262207 MGF327699:MGF327743 MGF393235:MGF393279 MGF458771:MGF458815 MGF524307:MGF524351 MGF589843:MGF589887 MGF655379:MGF655423 MGF720915:MGF720959 MGF786451:MGF786495 MGF851987:MGF852031 MGF917523:MGF917567 MGF983059:MGF983103 MPW11:MPW63 MPW65555:MPW65599 MPW131091:MPW131135 MPW196627:MPW196671 MPW262163:MPW262207 MPW327699:MPW327743 MPW393235:MPW393279 MPW458771:MPW458815 MPW524307:MPW524351 MPW589843:MPW589887 MPW655379:MPW655423 MPW720915:MPW720959 MPW786451:MPW786495 MPW851987:MPW852031 MPW917523:MPW917567 MPW983059:MPW983103 MQB11:MQB63 MQB65555:MQB65599 MQB131091:MQB131135 MQB196627:MQB196671 MQB262163:MQB262207 MQB327699:MQB327743 MQB393235:MQB393279 MQB458771:MQB458815 MQB524307:MQB524351 MQB589843:MQB589887 MQB655379:MQB655423 MQB720915:MQB720959 MQB786451:MQB786495 MQB851987:MQB852031 MQB917523:MQB917567 MQB983059:MQB983103 MZS11:MZS63 MZS65555:MZS65599 MZS131091:MZS131135 MZS196627:MZS196671 MZS262163:MZS262207 MZS327699:MZS327743 MZS393235:MZS393279 MZS458771:MZS458815 MZS524307:MZS524351 MZS589843:MZS589887 MZS655379:MZS655423 MZS720915:MZS720959 MZS786451:MZS786495 MZS851987:MZS852031 MZS917523:MZS917567 MZS983059:MZS983103 MZX11:MZX63 MZX65555:MZX65599 MZX131091:MZX131135 MZX196627:MZX196671 MZX262163:MZX262207 MZX327699:MZX327743 MZX393235:MZX393279 MZX458771:MZX458815 MZX524307:MZX524351 MZX589843:MZX589887 MZX655379:MZX655423 MZX720915:MZX720959 MZX786451:MZX786495 MZX851987:MZX852031 MZX917523:MZX917567 MZX983059:MZX983103 NJO11:NJO63 NJO65555:NJO65599 NJO131091:NJO131135 NJO196627:NJO196671 NJO262163:NJO262207 NJO327699:NJO327743 NJO393235:NJO393279 NJO458771:NJO458815 NJO524307:NJO524351 NJO589843:NJO589887 NJO655379:NJO655423 NJO720915:NJO720959 NJO786451:NJO786495 NJO851987:NJO852031 NJO917523:NJO917567 NJO983059:NJO983103 NJT11:NJT63 NJT65555:NJT65599 NJT131091:NJT131135 NJT196627:NJT196671 NJT262163:NJT262207 NJT327699:NJT327743 NJT393235:NJT393279 NJT458771:NJT458815 NJT524307:NJT524351 NJT589843:NJT589887 NJT655379:NJT655423 NJT720915:NJT720959 NJT786451:NJT786495 NJT851987:NJT852031 NJT917523:NJT917567 NJT983059:NJT983103 NTK11:NTK63 NTK65555:NTK65599 NTK131091:NTK131135 NTK196627:NTK196671 NTK262163:NTK262207 NTK327699:NTK327743 NTK393235:NTK393279 NTK458771:NTK458815 NTK524307:NTK524351 NTK589843:NTK589887 NTK655379:NTK655423 NTK720915:NTK720959 NTK786451:NTK786495 NTK851987:NTK852031 NTK917523:NTK917567 NTK983059:NTK983103 NTP11:NTP63 NTP65555:NTP65599 NTP131091:NTP131135 NTP196627:NTP196671 NTP262163:NTP262207 NTP327699:NTP327743 NTP393235:NTP393279 NTP458771:NTP458815 NTP524307:NTP524351 NTP589843:NTP589887 NTP655379:NTP655423 NTP720915:NTP720959 NTP786451:NTP786495 NTP851987:NTP852031 NTP917523:NTP917567 NTP983059:NTP983103 ODG11:ODG63 ODG65555:ODG65599 ODG131091:ODG131135 ODG196627:ODG196671 ODG262163:ODG262207 ODG327699:ODG327743 ODG393235:ODG393279 ODG458771:ODG458815 ODG524307:ODG524351 ODG589843:ODG589887 ODG655379:ODG655423 ODG720915:ODG720959 ODG786451:ODG786495 ODG851987:ODG852031 ODG917523:ODG917567 ODG983059:ODG983103 ODL11:ODL63 ODL65555:ODL65599 ODL131091:ODL131135 ODL196627:ODL196671 ODL262163:ODL262207 ODL327699:ODL327743 ODL393235:ODL393279 ODL458771:ODL458815 ODL524307:ODL524351 ODL589843:ODL589887 ODL655379:ODL655423 ODL720915:ODL720959 ODL786451:ODL786495 ODL851987:ODL852031 ODL917523:ODL917567 ODL983059:ODL983103 ONC11:ONC63 ONC65555:ONC65599 ONC131091:ONC131135 ONC196627:ONC196671 ONC262163:ONC262207 ONC327699:ONC327743 ONC393235:ONC393279 ONC458771:ONC458815 ONC524307:ONC524351 ONC589843:ONC589887 ONC655379:ONC655423 ONC720915:ONC720959 ONC786451:ONC786495 ONC851987:ONC852031 ONC917523:ONC917567 ONC983059:ONC983103 ONH11:ONH63 ONH65555:ONH65599 ONH131091:ONH131135 ONH196627:ONH196671 ONH262163:ONH262207 ONH327699:ONH327743 ONH393235:ONH393279 ONH458771:ONH458815 ONH524307:ONH524351 ONH589843:ONH589887 ONH655379:ONH655423 ONH720915:ONH720959 ONH786451:ONH786495 ONH851987:ONH852031 ONH917523:ONH917567 ONH983059:ONH983103 OWY11:OWY63 OWY65555:OWY65599 OWY131091:OWY131135 OWY196627:OWY196671 OWY262163:OWY262207 OWY327699:OWY327743 OWY393235:OWY393279 OWY458771:OWY458815 OWY524307:OWY524351 OWY589843:OWY589887 OWY655379:OWY655423 OWY720915:OWY720959 OWY786451:OWY786495 OWY851987:OWY852031 OWY917523:OWY917567 OWY983059:OWY983103 OXD11:OXD63 OXD65555:OXD65599 OXD131091:OXD131135 OXD196627:OXD196671 OXD262163:OXD262207 OXD327699:OXD327743 OXD393235:OXD393279 OXD458771:OXD458815 OXD524307:OXD524351 OXD589843:OXD589887 OXD655379:OXD655423 OXD720915:OXD720959 OXD786451:OXD786495 OXD851987:OXD852031 OXD917523:OXD917567 OXD983059:OXD983103 PGU11:PGU63 PGU65555:PGU65599 PGU131091:PGU131135 PGU196627:PGU196671 PGU262163:PGU262207 PGU327699:PGU327743 PGU393235:PGU393279 PGU458771:PGU458815 PGU524307:PGU524351 PGU589843:PGU589887 PGU655379:PGU655423 PGU720915:PGU720959 PGU786451:PGU786495 PGU851987:PGU852031 PGU917523:PGU917567 PGU983059:PGU983103 PGZ11:PGZ63 PGZ65555:PGZ65599 PGZ131091:PGZ131135 PGZ196627:PGZ196671 PGZ262163:PGZ262207 PGZ327699:PGZ327743 PGZ393235:PGZ393279 PGZ458771:PGZ458815 PGZ524307:PGZ524351 PGZ589843:PGZ589887 PGZ655379:PGZ655423 PGZ720915:PGZ720959 PGZ786451:PGZ786495 PGZ851987:PGZ852031 PGZ917523:PGZ917567 PGZ983059:PGZ983103 PQQ11:PQQ63 PQQ65555:PQQ65599 PQQ131091:PQQ131135 PQQ196627:PQQ196671 PQQ262163:PQQ262207 PQQ327699:PQQ327743 PQQ393235:PQQ393279 PQQ458771:PQQ458815 PQQ524307:PQQ524351 PQQ589843:PQQ589887 PQQ655379:PQQ655423 PQQ720915:PQQ720959 PQQ786451:PQQ786495 PQQ851987:PQQ852031 PQQ917523:PQQ917567 PQQ983059:PQQ983103 PQV11:PQV63 PQV65555:PQV65599 PQV131091:PQV131135 PQV196627:PQV196671 PQV262163:PQV262207 PQV327699:PQV327743 PQV393235:PQV393279 PQV458771:PQV458815 PQV524307:PQV524351 PQV589843:PQV589887 PQV655379:PQV655423 PQV720915:PQV720959 PQV786451:PQV786495 PQV851987:PQV852031 PQV917523:PQV917567 PQV983059:PQV983103 QAM11:QAM63 QAM65555:QAM65599 QAM131091:QAM131135 QAM196627:QAM196671 QAM262163:QAM262207 QAM327699:QAM327743 QAM393235:QAM393279 QAM458771:QAM458815 QAM524307:QAM524351 QAM589843:QAM589887 QAM655379:QAM655423 QAM720915:QAM720959 QAM786451:QAM786495 QAM851987:QAM852031 QAM917523:QAM917567 QAM983059:QAM983103 QAR11:QAR63 QAR65555:QAR65599 QAR131091:QAR131135 QAR196627:QAR196671 QAR262163:QAR262207 QAR327699:QAR327743 QAR393235:QAR393279 QAR458771:QAR458815 QAR524307:QAR524351 QAR589843:QAR589887 QAR655379:QAR655423 QAR720915:QAR720959 QAR786451:QAR786495 QAR851987:QAR852031 QAR917523:QAR917567 QAR983059:QAR983103 QKI11:QKI63 QKI65555:QKI65599 QKI131091:QKI131135 QKI196627:QKI196671 QKI262163:QKI262207 QKI327699:QKI327743 QKI393235:QKI393279 QKI458771:QKI458815 QKI524307:QKI524351 QKI589843:QKI589887 QKI655379:QKI655423 QKI720915:QKI720959 QKI786451:QKI786495 QKI851987:QKI852031 QKI917523:QKI917567 QKI983059:QKI983103 QKN11:QKN63 QKN65555:QKN65599 QKN131091:QKN131135 QKN196627:QKN196671 QKN262163:QKN262207 QKN327699:QKN327743 QKN393235:QKN393279 QKN458771:QKN458815 QKN524307:QKN524351 QKN589843:QKN589887 QKN655379:QKN655423 QKN720915:QKN720959 QKN786451:QKN786495 QKN851987:QKN852031 QKN917523:QKN917567 QKN983059:QKN983103 QUE11:QUE63 QUE65555:QUE65599 QUE131091:QUE131135 QUE196627:QUE196671 QUE262163:QUE262207 QUE327699:QUE327743 QUE393235:QUE393279 QUE458771:QUE458815 QUE524307:QUE524351 QUE589843:QUE589887 QUE655379:QUE655423 QUE720915:QUE720959 QUE786451:QUE786495 QUE851987:QUE852031 QUE917523:QUE917567 QUE983059:QUE983103 QUJ11:QUJ63 QUJ65555:QUJ65599 QUJ131091:QUJ131135 QUJ196627:QUJ196671 QUJ262163:QUJ262207 QUJ327699:QUJ327743 QUJ393235:QUJ393279 QUJ458771:QUJ458815 QUJ524307:QUJ524351 QUJ589843:QUJ589887 QUJ655379:QUJ655423 QUJ720915:QUJ720959 QUJ786451:QUJ786495 QUJ851987:QUJ852031 QUJ917523:QUJ917567 QUJ983059:QUJ983103 REA11:REA63 REA65555:REA65599 REA131091:REA131135 REA196627:REA196671 REA262163:REA262207 REA327699:REA327743 REA393235:REA393279 REA458771:REA458815 REA524307:REA524351 REA589843:REA589887 REA655379:REA655423 REA720915:REA720959 REA786451:REA786495 REA851987:REA852031 REA917523:REA917567 REA983059:REA983103 REF11:REF63 REF65555:REF65599 REF131091:REF131135 REF196627:REF196671 REF262163:REF262207 REF327699:REF327743 REF393235:REF393279 REF458771:REF458815 REF524307:REF524351 REF589843:REF589887 REF655379:REF655423 REF720915:REF720959 REF786451:REF786495 REF851987:REF852031 REF917523:REF917567 REF983059:REF983103 RNW11:RNW63 RNW65555:RNW65599 RNW131091:RNW131135 RNW196627:RNW196671 RNW262163:RNW262207 RNW327699:RNW327743 RNW393235:RNW393279 RNW458771:RNW458815 RNW524307:RNW524351 RNW589843:RNW589887 RNW655379:RNW655423 RNW720915:RNW720959 RNW786451:RNW786495 RNW851987:RNW852031 RNW917523:RNW917567 RNW983059:RNW983103 ROB11:ROB63 ROB65555:ROB65599 ROB131091:ROB131135 ROB196627:ROB196671 ROB262163:ROB262207 ROB327699:ROB327743 ROB393235:ROB393279 ROB458771:ROB458815 ROB524307:ROB524351 ROB589843:ROB589887 ROB655379:ROB655423 ROB720915:ROB720959 ROB786451:ROB786495 ROB851987:ROB852031 ROB917523:ROB917567 ROB983059:ROB983103 RXS11:RXS63 RXS65555:RXS65599 RXS131091:RXS131135 RXS196627:RXS196671 RXS262163:RXS262207 RXS327699:RXS327743 RXS393235:RXS393279 RXS458771:RXS458815 RXS524307:RXS524351 RXS589843:RXS589887 RXS655379:RXS655423 RXS720915:RXS720959 RXS786451:RXS786495 RXS851987:RXS852031 RXS917523:RXS917567 RXS983059:RXS983103 RXX11:RXX63 RXX65555:RXX65599 RXX131091:RXX131135 RXX196627:RXX196671 RXX262163:RXX262207 RXX327699:RXX327743 RXX393235:RXX393279 RXX458771:RXX458815 RXX524307:RXX524351 RXX589843:RXX589887 RXX655379:RXX655423 RXX720915:RXX720959 RXX786451:RXX786495 RXX851987:RXX852031 RXX917523:RXX917567 RXX983059:RXX983103 SHO11:SHO63 SHO65555:SHO65599 SHO131091:SHO131135 SHO196627:SHO196671 SHO262163:SHO262207 SHO327699:SHO327743 SHO393235:SHO393279 SHO458771:SHO458815 SHO524307:SHO524351 SHO589843:SHO589887 SHO655379:SHO655423 SHO720915:SHO720959 SHO786451:SHO786495 SHO851987:SHO852031 SHO917523:SHO917567 SHO983059:SHO983103 SHT11:SHT63 SHT65555:SHT65599 SHT131091:SHT131135 SHT196627:SHT196671 SHT262163:SHT262207 SHT327699:SHT327743 SHT393235:SHT393279 SHT458771:SHT458815 SHT524307:SHT524351 SHT589843:SHT589887 SHT655379:SHT655423 SHT720915:SHT720959 SHT786451:SHT786495 SHT851987:SHT852031 SHT917523:SHT917567 SHT983059:SHT983103 SRK11:SRK63 SRK65555:SRK65599 SRK131091:SRK131135 SRK196627:SRK196671 SRK262163:SRK262207 SRK327699:SRK327743 SRK393235:SRK393279 SRK458771:SRK458815 SRK524307:SRK524351 SRK589843:SRK589887 SRK655379:SRK655423 SRK720915:SRK720959 SRK786451:SRK786495 SRK851987:SRK852031 SRK917523:SRK917567 SRK983059:SRK983103 SRP11:SRP63 SRP65555:SRP65599 SRP131091:SRP131135 SRP196627:SRP196671 SRP262163:SRP262207 SRP327699:SRP327743 SRP393235:SRP393279 SRP458771:SRP458815 SRP524307:SRP524351 SRP589843:SRP589887 SRP655379:SRP655423 SRP720915:SRP720959 SRP786451:SRP786495 SRP851987:SRP852031 SRP917523:SRP917567 SRP983059:SRP983103 TBG11:TBG63 TBG65555:TBG65599 TBG131091:TBG131135 TBG196627:TBG196671 TBG262163:TBG262207 TBG327699:TBG327743 TBG393235:TBG393279 TBG458771:TBG458815 TBG524307:TBG524351 TBG589843:TBG589887 TBG655379:TBG655423 TBG720915:TBG720959 TBG786451:TBG786495 TBG851987:TBG852031 TBG917523:TBG917567 TBG983059:TBG983103 TBL11:TBL63 TBL65555:TBL65599 TBL131091:TBL131135 TBL196627:TBL196671 TBL262163:TBL262207 TBL327699:TBL327743 TBL393235:TBL393279 TBL458771:TBL458815 TBL524307:TBL524351 TBL589843:TBL589887 TBL655379:TBL655423 TBL720915:TBL720959 TBL786451:TBL786495 TBL851987:TBL852031 TBL917523:TBL917567 TBL983059:TBL983103 TLC11:TLC63 TLC65555:TLC65599 TLC131091:TLC131135 TLC196627:TLC196671 TLC262163:TLC262207 TLC327699:TLC327743 TLC393235:TLC393279 TLC458771:TLC458815 TLC524307:TLC524351 TLC589843:TLC589887 TLC655379:TLC655423 TLC720915:TLC720959 TLC786451:TLC786495 TLC851987:TLC852031 TLC917523:TLC917567 TLC983059:TLC983103 TLH11:TLH63 TLH65555:TLH65599 TLH131091:TLH131135 TLH196627:TLH196671 TLH262163:TLH262207 TLH327699:TLH327743 TLH393235:TLH393279 TLH458771:TLH458815 TLH524307:TLH524351 TLH589843:TLH589887 TLH655379:TLH655423 TLH720915:TLH720959 TLH786451:TLH786495 TLH851987:TLH852031 TLH917523:TLH917567 TLH983059:TLH983103 TUY11:TUY63 TUY65555:TUY65599 TUY131091:TUY131135 TUY196627:TUY196671 TUY262163:TUY262207 TUY327699:TUY327743 TUY393235:TUY393279 TUY458771:TUY458815 TUY524307:TUY524351 TUY589843:TUY589887 TUY655379:TUY655423 TUY720915:TUY720959 TUY786451:TUY786495 TUY851987:TUY852031 TUY917523:TUY917567 TUY983059:TUY983103 TVD11:TVD63 TVD65555:TVD65599 TVD131091:TVD131135 TVD196627:TVD196671 TVD262163:TVD262207 TVD327699:TVD327743 TVD393235:TVD393279 TVD458771:TVD458815 TVD524307:TVD524351 TVD589843:TVD589887 TVD655379:TVD655423 TVD720915:TVD720959 TVD786451:TVD786495 TVD851987:TVD852031 TVD917523:TVD917567 TVD983059:TVD983103 UEU11:UEU63 UEU65555:UEU65599 UEU131091:UEU131135 UEU196627:UEU196671 UEU262163:UEU262207 UEU327699:UEU327743 UEU393235:UEU393279 UEU458771:UEU458815 UEU524307:UEU524351 UEU589843:UEU589887 UEU655379:UEU655423 UEU720915:UEU720959 UEU786451:UEU786495 UEU851987:UEU852031 UEU917523:UEU917567 UEU983059:UEU983103 UEZ11:UEZ63 UEZ65555:UEZ65599 UEZ131091:UEZ131135 UEZ196627:UEZ196671 UEZ262163:UEZ262207 UEZ327699:UEZ327743 UEZ393235:UEZ393279 UEZ458771:UEZ458815 UEZ524307:UEZ524351 UEZ589843:UEZ589887 UEZ655379:UEZ655423 UEZ720915:UEZ720959 UEZ786451:UEZ786495 UEZ851987:UEZ852031 UEZ917523:UEZ917567 UEZ983059:UEZ983103 UOQ11:UOQ63 UOQ65555:UOQ65599 UOQ131091:UOQ131135 UOQ196627:UOQ196671 UOQ262163:UOQ262207 UOQ327699:UOQ327743 UOQ393235:UOQ393279 UOQ458771:UOQ458815 UOQ524307:UOQ524351 UOQ589843:UOQ589887 UOQ655379:UOQ655423 UOQ720915:UOQ720959 UOQ786451:UOQ786495 UOQ851987:UOQ852031 UOQ917523:UOQ917567 UOQ983059:UOQ983103 UOV11:UOV63 UOV65555:UOV65599 UOV131091:UOV131135 UOV196627:UOV196671 UOV262163:UOV262207 UOV327699:UOV327743 UOV393235:UOV393279 UOV458771:UOV458815 UOV524307:UOV524351 UOV589843:UOV589887 UOV655379:UOV655423 UOV720915:UOV720959 UOV786451:UOV786495 UOV851987:UOV852031 UOV917523:UOV917567 UOV983059:UOV983103 UYM11:UYM63 UYM65555:UYM65599 UYM131091:UYM131135 UYM196627:UYM196671 UYM262163:UYM262207 UYM327699:UYM327743 UYM393235:UYM393279 UYM458771:UYM458815 UYM524307:UYM524351 UYM589843:UYM589887 UYM655379:UYM655423 UYM720915:UYM720959 UYM786451:UYM786495 UYM851987:UYM852031 UYM917523:UYM917567 UYM983059:UYM983103 UYR11:UYR63 UYR65555:UYR65599 UYR131091:UYR131135 UYR196627:UYR196671 UYR262163:UYR262207 UYR327699:UYR327743 UYR393235:UYR393279 UYR458771:UYR458815 UYR524307:UYR524351 UYR589843:UYR589887 UYR655379:UYR655423 UYR720915:UYR720959 UYR786451:UYR786495 UYR851987:UYR852031 UYR917523:UYR917567 UYR983059:UYR983103 VII11:VII63 VII65555:VII65599 VII131091:VII131135 VII196627:VII196671 VII262163:VII262207 VII327699:VII327743 VII393235:VII393279 VII458771:VII458815 VII524307:VII524351 VII589843:VII589887 VII655379:VII655423 VII720915:VII720959 VII786451:VII786495 VII851987:VII852031 VII917523:VII917567 VII983059:VII983103 VIN11:VIN63 VIN65555:VIN65599 VIN131091:VIN131135 VIN196627:VIN196671 VIN262163:VIN262207 VIN327699:VIN327743 VIN393235:VIN393279 VIN458771:VIN458815 VIN524307:VIN524351 VIN589843:VIN589887 VIN655379:VIN655423 VIN720915:VIN720959 VIN786451:VIN786495 VIN851987:VIN852031 VIN917523:VIN917567 VIN983059:VIN983103 VSE11:VSE63 VSE65555:VSE65599 VSE131091:VSE131135 VSE196627:VSE196671 VSE262163:VSE262207 VSE327699:VSE327743 VSE393235:VSE393279 VSE458771:VSE458815 VSE524307:VSE524351 VSE589843:VSE589887 VSE655379:VSE655423 VSE720915:VSE720959 VSE786451:VSE786495 VSE851987:VSE852031 VSE917523:VSE917567 VSE983059:VSE983103 VSJ11:VSJ63 VSJ65555:VSJ65599 VSJ131091:VSJ131135 VSJ196627:VSJ196671 VSJ262163:VSJ262207 VSJ327699:VSJ327743 VSJ393235:VSJ393279 VSJ458771:VSJ458815 VSJ524307:VSJ524351 VSJ589843:VSJ589887 VSJ655379:VSJ655423 VSJ720915:VSJ720959 VSJ786451:VSJ786495 VSJ851987:VSJ852031 VSJ917523:VSJ917567 VSJ983059:VSJ983103 WCA11:WCA63 WCA65555:WCA65599 WCA131091:WCA131135 WCA196627:WCA196671 WCA262163:WCA262207 WCA327699:WCA327743 WCA393235:WCA393279 WCA458771:WCA458815 WCA524307:WCA524351 WCA589843:WCA589887 WCA655379:WCA655423 WCA720915:WCA720959 WCA786451:WCA786495 WCA851987:WCA852031 WCA917523:WCA917567 WCA983059:WCA983103 WCF11:WCF63 WCF65555:WCF65599 WCF131091:WCF131135 WCF196627:WCF196671 WCF262163:WCF262207 WCF327699:WCF327743 WCF393235:WCF393279 WCF458771:WCF458815 WCF524307:WCF524351 WCF589843:WCF589887 WCF655379:WCF655423 WCF720915:WCF720959 WCF786451:WCF786495 WCF851987:WCF852031 WCF917523:WCF917567 WCF983059:WCF983103 WLW11:WLW63 WLW65555:WLW65599 WLW131091:WLW131135 WLW196627:WLW196671 WLW262163:WLW262207 WLW327699:WLW327743 WLW393235:WLW393279 WLW458771:WLW458815 WLW524307:WLW524351 WLW589843:WLW589887 WLW655379:WLW655423 WLW720915:WLW720959 WLW786451:WLW786495 WLW851987:WLW852031 WLW917523:WLW917567 WLW983059:WLW983103 WMB11:WMB63 WMB65555:WMB65599 WMB131091:WMB131135 WMB196627:WMB196671 WMB262163:WMB262207 WMB327699:WMB327743 WMB393235:WMB393279 WMB458771:WMB458815 WMB524307:WMB524351 WMB589843:WMB589887 WMB655379:WMB655423 WMB720915:WMB720959 WMB786451:WMB786495 WMB851987:WMB852031 WMB917523:WMB917567 WMB983059:WMB983103 WVS11:WVS63 WVS65555:WVS65599 WVS131091:WVS131135 WVS196627:WVS196671 WVS262163:WVS262207 WVS327699:WVS327743 WVS393235:WVS393279 WVS458771:WVS458815 WVS524307:WVS524351 WVS589843:WVS589887 WVS655379:WVS655423 WVS720915:WVS720959 WVS786451:WVS786495 WVS851987:WVS852031 WVS917523:WVS917567 WVS983059:WVS983103 WVX11:WVX63 WVX65555:WVX65599 WVX131091:WVX131135 WVX196627:WVX196671 WVX262163:WVX262207 WVX327699:WVX327743 WVX393235:WVX393279 WVX458771:WVX458815 WVX524307:WVX524351 WVX589843:WVX589887 WVX655379:WVX655423 WVX720915:WVX720959 WVX786451:WVX786495 WVX851987:WVX852031 WVX917523:WVX917567 WVX983059:WVX983103">
      <formula1>"通过,失败,阻塞,无效,未执行"</formula1>
    </dataValidation>
    <dataValidation type="list" allowBlank="1" showInputMessage="1" showErrorMessage="1" sqref="E11:E81 E65555:E65599 E131091:E131135 E196627:E196671 E262163:E262207 E327699:E327743 E393235:E393279 E458771:E458815 E524307:E524351 E589843:E589887 E655379:E655423 E720915:E720959 E786451:E786495 E851987:E852031 E917523:E917567 E983059:E983103 JA11:JA63 JA65555:JA65599 JA131091:JA131135 JA196627:JA196671 JA262163:JA262207 JA327699:JA327743 JA393235:JA393279 JA458771:JA458815 JA524307:JA524351 JA589843:JA589887 JA655379:JA655423 JA720915:JA720959 JA786451:JA786495 JA851987:JA852031 JA917523:JA917567 JA983059:JA983103 SW11:SW63 SW65555:SW65599 SW131091:SW131135 SW196627:SW196671 SW262163:SW262207 SW327699:SW327743 SW393235:SW393279 SW458771:SW458815 SW524307:SW524351 SW589843:SW589887 SW655379:SW655423 SW720915:SW720959 SW786451:SW786495 SW851987:SW852031 SW917523:SW917567 SW983059:SW983103 ACS11:ACS63 ACS65555:ACS65599 ACS131091:ACS131135 ACS196627:ACS196671 ACS262163:ACS262207 ACS327699:ACS327743 ACS393235:ACS393279 ACS458771:ACS458815 ACS524307:ACS524351 ACS589843:ACS589887 ACS655379:ACS655423 ACS720915:ACS720959 ACS786451:ACS786495 ACS851987:ACS852031 ACS917523:ACS917567 ACS983059:ACS983103 AMO11:AMO63 AMO65555:AMO65599 AMO131091:AMO131135 AMO196627:AMO196671 AMO262163:AMO262207 AMO327699:AMO327743 AMO393235:AMO393279 AMO458771:AMO458815 AMO524307:AMO524351 AMO589843:AMO589887 AMO655379:AMO655423 AMO720915:AMO720959 AMO786451:AMO786495 AMO851987:AMO852031 AMO917523:AMO917567 AMO983059:AMO983103 AWK11:AWK63 AWK65555:AWK65599 AWK131091:AWK131135 AWK196627:AWK196671 AWK262163:AWK262207 AWK327699:AWK327743 AWK393235:AWK393279 AWK458771:AWK458815 AWK524307:AWK524351 AWK589843:AWK589887 AWK655379:AWK655423 AWK720915:AWK720959 AWK786451:AWK786495 AWK851987:AWK852031 AWK917523:AWK917567 AWK983059:AWK983103 BGG11:BGG63 BGG65555:BGG65599 BGG131091:BGG131135 BGG196627:BGG196671 BGG262163:BGG262207 BGG327699:BGG327743 BGG393235:BGG393279 BGG458771:BGG458815 BGG524307:BGG524351 BGG589843:BGG589887 BGG655379:BGG655423 BGG720915:BGG720959 BGG786451:BGG786495 BGG851987:BGG852031 BGG917523:BGG917567 BGG983059:BGG983103 BQC11:BQC63 BQC65555:BQC65599 BQC131091:BQC131135 BQC196627:BQC196671 BQC262163:BQC262207 BQC327699:BQC327743 BQC393235:BQC393279 BQC458771:BQC458815 BQC524307:BQC524351 BQC589843:BQC589887 BQC655379:BQC655423 BQC720915:BQC720959 BQC786451:BQC786495 BQC851987:BQC852031 BQC917523:BQC917567 BQC983059:BQC983103 BZY11:BZY63 BZY65555:BZY65599 BZY131091:BZY131135 BZY196627:BZY196671 BZY262163:BZY262207 BZY327699:BZY327743 BZY393235:BZY393279 BZY458771:BZY458815 BZY524307:BZY524351 BZY589843:BZY589887 BZY655379:BZY655423 BZY720915:BZY720959 BZY786451:BZY786495 BZY851987:BZY852031 BZY917523:BZY917567 BZY983059:BZY983103 CJU11:CJU63 CJU65555:CJU65599 CJU131091:CJU131135 CJU196627:CJU196671 CJU262163:CJU262207 CJU327699:CJU327743 CJU393235:CJU393279 CJU458771:CJU458815 CJU524307:CJU524351 CJU589843:CJU589887 CJU655379:CJU655423 CJU720915:CJU720959 CJU786451:CJU786495 CJU851987:CJU852031 CJU917523:CJU917567 CJU983059:CJU983103 CTQ11:CTQ63 CTQ65555:CTQ65599 CTQ131091:CTQ131135 CTQ196627:CTQ196671 CTQ262163:CTQ262207 CTQ327699:CTQ327743 CTQ393235:CTQ393279 CTQ458771:CTQ458815 CTQ524307:CTQ524351 CTQ589843:CTQ589887 CTQ655379:CTQ655423 CTQ720915:CTQ720959 CTQ786451:CTQ786495 CTQ851987:CTQ852031 CTQ917523:CTQ917567 CTQ983059:CTQ983103 DDM11:DDM63 DDM65555:DDM65599 DDM131091:DDM131135 DDM196627:DDM196671 DDM262163:DDM262207 DDM327699:DDM327743 DDM393235:DDM393279 DDM458771:DDM458815 DDM524307:DDM524351 DDM589843:DDM589887 DDM655379:DDM655423 DDM720915:DDM720959 DDM786451:DDM786495 DDM851987:DDM852031 DDM917523:DDM917567 DDM983059:DDM983103 DNI11:DNI63 DNI65555:DNI65599 DNI131091:DNI131135 DNI196627:DNI196671 DNI262163:DNI262207 DNI327699:DNI327743 DNI393235:DNI393279 DNI458771:DNI458815 DNI524307:DNI524351 DNI589843:DNI589887 DNI655379:DNI655423 DNI720915:DNI720959 DNI786451:DNI786495 DNI851987:DNI852031 DNI917523:DNI917567 DNI983059:DNI983103 DXE11:DXE63 DXE65555:DXE65599 DXE131091:DXE131135 DXE196627:DXE196671 DXE262163:DXE262207 DXE327699:DXE327743 DXE393235:DXE393279 DXE458771:DXE458815 DXE524307:DXE524351 DXE589843:DXE589887 DXE655379:DXE655423 DXE720915:DXE720959 DXE786451:DXE786495 DXE851987:DXE852031 DXE917523:DXE917567 DXE983059:DXE983103 EHA11:EHA63 EHA65555:EHA65599 EHA131091:EHA131135 EHA196627:EHA196671 EHA262163:EHA262207 EHA327699:EHA327743 EHA393235:EHA393279 EHA458771:EHA458815 EHA524307:EHA524351 EHA589843:EHA589887 EHA655379:EHA655423 EHA720915:EHA720959 EHA786451:EHA786495 EHA851987:EHA852031 EHA917523:EHA917567 EHA983059:EHA983103 EQW11:EQW63 EQW65555:EQW65599 EQW131091:EQW131135 EQW196627:EQW196671 EQW262163:EQW262207 EQW327699:EQW327743 EQW393235:EQW393279 EQW458771:EQW458815 EQW524307:EQW524351 EQW589843:EQW589887 EQW655379:EQW655423 EQW720915:EQW720959 EQW786451:EQW786495 EQW851987:EQW852031 EQW917523:EQW917567 EQW983059:EQW983103 FAS11:FAS63 FAS65555:FAS65599 FAS131091:FAS131135 FAS196627:FAS196671 FAS262163:FAS262207 FAS327699:FAS327743 FAS393235:FAS393279 FAS458771:FAS458815 FAS524307:FAS524351 FAS589843:FAS589887 FAS655379:FAS655423 FAS720915:FAS720959 FAS786451:FAS786495 FAS851987:FAS852031 FAS917523:FAS917567 FAS983059:FAS983103 FKO11:FKO63 FKO65555:FKO65599 FKO131091:FKO131135 FKO196627:FKO196671 FKO262163:FKO262207 FKO327699:FKO327743 FKO393235:FKO393279 FKO458771:FKO458815 FKO524307:FKO524351 FKO589843:FKO589887 FKO655379:FKO655423 FKO720915:FKO720959 FKO786451:FKO786495 FKO851987:FKO852031 FKO917523:FKO917567 FKO983059:FKO983103 FUK11:FUK63 FUK65555:FUK65599 FUK131091:FUK131135 FUK196627:FUK196671 FUK262163:FUK262207 FUK327699:FUK327743 FUK393235:FUK393279 FUK458771:FUK458815 FUK524307:FUK524351 FUK589843:FUK589887 FUK655379:FUK655423 FUK720915:FUK720959 FUK786451:FUK786495 FUK851987:FUK852031 FUK917523:FUK917567 FUK983059:FUK983103 GEG11:GEG63 GEG65555:GEG65599 GEG131091:GEG131135 GEG196627:GEG196671 GEG262163:GEG262207 GEG327699:GEG327743 GEG393235:GEG393279 GEG458771:GEG458815 GEG524307:GEG524351 GEG589843:GEG589887 GEG655379:GEG655423 GEG720915:GEG720959 GEG786451:GEG786495 GEG851987:GEG852031 GEG917523:GEG917567 GEG983059:GEG983103 GOC11:GOC63 GOC65555:GOC65599 GOC131091:GOC131135 GOC196627:GOC196671 GOC262163:GOC262207 GOC327699:GOC327743 GOC393235:GOC393279 GOC458771:GOC458815 GOC524307:GOC524351 GOC589843:GOC589887 GOC655379:GOC655423 GOC720915:GOC720959 GOC786451:GOC786495 GOC851987:GOC852031 GOC917523:GOC917567 GOC983059:GOC983103 GXY11:GXY63 GXY65555:GXY65599 GXY131091:GXY131135 GXY196627:GXY196671 GXY262163:GXY262207 GXY327699:GXY327743 GXY393235:GXY393279 GXY458771:GXY458815 GXY524307:GXY524351 GXY589843:GXY589887 GXY655379:GXY655423 GXY720915:GXY720959 GXY786451:GXY786495 GXY851987:GXY852031 GXY917523:GXY917567 GXY983059:GXY983103 HHU11:HHU63 HHU65555:HHU65599 HHU131091:HHU131135 HHU196627:HHU196671 HHU262163:HHU262207 HHU327699:HHU327743 HHU393235:HHU393279 HHU458771:HHU458815 HHU524307:HHU524351 HHU589843:HHU589887 HHU655379:HHU655423 HHU720915:HHU720959 HHU786451:HHU786495 HHU851987:HHU852031 HHU917523:HHU917567 HHU983059:HHU983103 HRQ11:HRQ63 HRQ65555:HRQ65599 HRQ131091:HRQ131135 HRQ196627:HRQ196671 HRQ262163:HRQ262207 HRQ327699:HRQ327743 HRQ393235:HRQ393279 HRQ458771:HRQ458815 HRQ524307:HRQ524351 HRQ589843:HRQ589887 HRQ655379:HRQ655423 HRQ720915:HRQ720959 HRQ786451:HRQ786495 HRQ851987:HRQ852031 HRQ917523:HRQ917567 HRQ983059:HRQ983103 IBM11:IBM63 IBM65555:IBM65599 IBM131091:IBM131135 IBM196627:IBM196671 IBM262163:IBM262207 IBM327699:IBM327743 IBM393235:IBM393279 IBM458771:IBM458815 IBM524307:IBM524351 IBM589843:IBM589887 IBM655379:IBM655423 IBM720915:IBM720959 IBM786451:IBM786495 IBM851987:IBM852031 IBM917523:IBM917567 IBM983059:IBM983103 ILI11:ILI63 ILI65555:ILI65599 ILI131091:ILI131135 ILI196627:ILI196671 ILI262163:ILI262207 ILI327699:ILI327743 ILI393235:ILI393279 ILI458771:ILI458815 ILI524307:ILI524351 ILI589843:ILI589887 ILI655379:ILI655423 ILI720915:ILI720959 ILI786451:ILI786495 ILI851987:ILI852031 ILI917523:ILI917567 ILI983059:ILI983103 IVE11:IVE63 IVE65555:IVE65599 IVE131091:IVE131135 IVE196627:IVE196671 IVE262163:IVE262207 IVE327699:IVE327743 IVE393235:IVE393279 IVE458771:IVE458815 IVE524307:IVE524351 IVE589843:IVE589887 IVE655379:IVE655423 IVE720915:IVE720959 IVE786451:IVE786495 IVE851987:IVE852031 IVE917523:IVE917567 IVE983059:IVE983103 JFA11:JFA63 JFA65555:JFA65599 JFA131091:JFA131135 JFA196627:JFA196671 JFA262163:JFA262207 JFA327699:JFA327743 JFA393235:JFA393279 JFA458771:JFA458815 JFA524307:JFA524351 JFA589843:JFA589887 JFA655379:JFA655423 JFA720915:JFA720959 JFA786451:JFA786495 JFA851987:JFA852031 JFA917523:JFA917567 JFA983059:JFA983103 JOW11:JOW63 JOW65555:JOW65599 JOW131091:JOW131135 JOW196627:JOW196671 JOW262163:JOW262207 JOW327699:JOW327743 JOW393235:JOW393279 JOW458771:JOW458815 JOW524307:JOW524351 JOW589843:JOW589887 JOW655379:JOW655423 JOW720915:JOW720959 JOW786451:JOW786495 JOW851987:JOW852031 JOW917523:JOW917567 JOW983059:JOW983103 JYS11:JYS63 JYS65555:JYS65599 JYS131091:JYS131135 JYS196627:JYS196671 JYS262163:JYS262207 JYS327699:JYS327743 JYS393235:JYS393279 JYS458771:JYS458815 JYS524307:JYS524351 JYS589843:JYS589887 JYS655379:JYS655423 JYS720915:JYS720959 JYS786451:JYS786495 JYS851987:JYS852031 JYS917523:JYS917567 JYS983059:JYS983103 KIO11:KIO63 KIO65555:KIO65599 KIO131091:KIO131135 KIO196627:KIO196671 KIO262163:KIO262207 KIO327699:KIO327743 KIO393235:KIO393279 KIO458771:KIO458815 KIO524307:KIO524351 KIO589843:KIO589887 KIO655379:KIO655423 KIO720915:KIO720959 KIO786451:KIO786495 KIO851987:KIO852031 KIO917523:KIO917567 KIO983059:KIO983103 KSK11:KSK63 KSK65555:KSK65599 KSK131091:KSK131135 KSK196627:KSK196671 KSK262163:KSK262207 KSK327699:KSK327743 KSK393235:KSK393279 KSK458771:KSK458815 KSK524307:KSK524351 KSK589843:KSK589887 KSK655379:KSK655423 KSK720915:KSK720959 KSK786451:KSK786495 KSK851987:KSK852031 KSK917523:KSK917567 KSK983059:KSK983103 LCG11:LCG63 LCG65555:LCG65599 LCG131091:LCG131135 LCG196627:LCG196671 LCG262163:LCG262207 LCG327699:LCG327743 LCG393235:LCG393279 LCG458771:LCG458815 LCG524307:LCG524351 LCG589843:LCG589887 LCG655379:LCG655423 LCG720915:LCG720959 LCG786451:LCG786495 LCG851987:LCG852031 LCG917523:LCG917567 LCG983059:LCG983103 LMC11:LMC63 LMC65555:LMC65599 LMC131091:LMC131135 LMC196627:LMC196671 LMC262163:LMC262207 LMC327699:LMC327743 LMC393235:LMC393279 LMC458771:LMC458815 LMC524307:LMC524351 LMC589843:LMC589887 LMC655379:LMC655423 LMC720915:LMC720959 LMC786451:LMC786495 LMC851987:LMC852031 LMC917523:LMC917567 LMC983059:LMC983103 LVY11:LVY63 LVY65555:LVY65599 LVY131091:LVY131135 LVY196627:LVY196671 LVY262163:LVY262207 LVY327699:LVY327743 LVY393235:LVY393279 LVY458771:LVY458815 LVY524307:LVY524351 LVY589843:LVY589887 LVY655379:LVY655423 LVY720915:LVY720959 LVY786451:LVY786495 LVY851987:LVY852031 LVY917523:LVY917567 LVY983059:LVY983103 MFU11:MFU63 MFU65555:MFU65599 MFU131091:MFU131135 MFU196627:MFU196671 MFU262163:MFU262207 MFU327699:MFU327743 MFU393235:MFU393279 MFU458771:MFU458815 MFU524307:MFU524351 MFU589843:MFU589887 MFU655379:MFU655423 MFU720915:MFU720959 MFU786451:MFU786495 MFU851987:MFU852031 MFU917523:MFU917567 MFU983059:MFU983103 MPQ11:MPQ63 MPQ65555:MPQ65599 MPQ131091:MPQ131135 MPQ196627:MPQ196671 MPQ262163:MPQ262207 MPQ327699:MPQ327743 MPQ393235:MPQ393279 MPQ458771:MPQ458815 MPQ524307:MPQ524351 MPQ589843:MPQ589887 MPQ655379:MPQ655423 MPQ720915:MPQ720959 MPQ786451:MPQ786495 MPQ851987:MPQ852031 MPQ917523:MPQ917567 MPQ983059:MPQ983103 MZM11:MZM63 MZM65555:MZM65599 MZM131091:MZM131135 MZM196627:MZM196671 MZM262163:MZM262207 MZM327699:MZM327743 MZM393235:MZM393279 MZM458771:MZM458815 MZM524307:MZM524351 MZM589843:MZM589887 MZM655379:MZM655423 MZM720915:MZM720959 MZM786451:MZM786495 MZM851987:MZM852031 MZM917523:MZM917567 MZM983059:MZM983103 NJI11:NJI63 NJI65555:NJI65599 NJI131091:NJI131135 NJI196627:NJI196671 NJI262163:NJI262207 NJI327699:NJI327743 NJI393235:NJI393279 NJI458771:NJI458815 NJI524307:NJI524351 NJI589843:NJI589887 NJI655379:NJI655423 NJI720915:NJI720959 NJI786451:NJI786495 NJI851987:NJI852031 NJI917523:NJI917567 NJI983059:NJI983103 NTE11:NTE63 NTE65555:NTE65599 NTE131091:NTE131135 NTE196627:NTE196671 NTE262163:NTE262207 NTE327699:NTE327743 NTE393235:NTE393279 NTE458771:NTE458815 NTE524307:NTE524351 NTE589843:NTE589887 NTE655379:NTE655423 NTE720915:NTE720959 NTE786451:NTE786495 NTE851987:NTE852031 NTE917523:NTE917567 NTE983059:NTE983103 ODA11:ODA63 ODA65555:ODA65599 ODA131091:ODA131135 ODA196627:ODA196671 ODA262163:ODA262207 ODA327699:ODA327743 ODA393235:ODA393279 ODA458771:ODA458815 ODA524307:ODA524351 ODA589843:ODA589887 ODA655379:ODA655423 ODA720915:ODA720959 ODA786451:ODA786495 ODA851987:ODA852031 ODA917523:ODA917567 ODA983059:ODA983103 OMW11:OMW63 OMW65555:OMW65599 OMW131091:OMW131135 OMW196627:OMW196671 OMW262163:OMW262207 OMW327699:OMW327743 OMW393235:OMW393279 OMW458771:OMW458815 OMW524307:OMW524351 OMW589843:OMW589887 OMW655379:OMW655423 OMW720915:OMW720959 OMW786451:OMW786495 OMW851987:OMW852031 OMW917523:OMW917567 OMW983059:OMW983103 OWS11:OWS63 OWS65555:OWS65599 OWS131091:OWS131135 OWS196627:OWS196671 OWS262163:OWS262207 OWS327699:OWS327743 OWS393235:OWS393279 OWS458771:OWS458815 OWS524307:OWS524351 OWS589843:OWS589887 OWS655379:OWS655423 OWS720915:OWS720959 OWS786451:OWS786495 OWS851987:OWS852031 OWS917523:OWS917567 OWS983059:OWS983103 PGO11:PGO63 PGO65555:PGO65599 PGO131091:PGO131135 PGO196627:PGO196671 PGO262163:PGO262207 PGO327699:PGO327743 PGO393235:PGO393279 PGO458771:PGO458815 PGO524307:PGO524351 PGO589843:PGO589887 PGO655379:PGO655423 PGO720915:PGO720959 PGO786451:PGO786495 PGO851987:PGO852031 PGO917523:PGO917567 PGO983059:PGO983103 PQK11:PQK63 PQK65555:PQK65599 PQK131091:PQK131135 PQK196627:PQK196671 PQK262163:PQK262207 PQK327699:PQK327743 PQK393235:PQK393279 PQK458771:PQK458815 PQK524307:PQK524351 PQK589843:PQK589887 PQK655379:PQK655423 PQK720915:PQK720959 PQK786451:PQK786495 PQK851987:PQK852031 PQK917523:PQK917567 PQK983059:PQK983103 QAG11:QAG63 QAG65555:QAG65599 QAG131091:QAG131135 QAG196627:QAG196671 QAG262163:QAG262207 QAG327699:QAG327743 QAG393235:QAG393279 QAG458771:QAG458815 QAG524307:QAG524351 QAG589843:QAG589887 QAG655379:QAG655423 QAG720915:QAG720959 QAG786451:QAG786495 QAG851987:QAG852031 QAG917523:QAG917567 QAG983059:QAG983103 QKC11:QKC63 QKC65555:QKC65599 QKC131091:QKC131135 QKC196627:QKC196671 QKC262163:QKC262207 QKC327699:QKC327743 QKC393235:QKC393279 QKC458771:QKC458815 QKC524307:QKC524351 QKC589843:QKC589887 QKC655379:QKC655423 QKC720915:QKC720959 QKC786451:QKC786495 QKC851987:QKC852031 QKC917523:QKC917567 QKC983059:QKC983103 QTY11:QTY63 QTY65555:QTY65599 QTY131091:QTY131135 QTY196627:QTY196671 QTY262163:QTY262207 QTY327699:QTY327743 QTY393235:QTY393279 QTY458771:QTY458815 QTY524307:QTY524351 QTY589843:QTY589887 QTY655379:QTY655423 QTY720915:QTY720959 QTY786451:QTY786495 QTY851987:QTY852031 QTY917523:QTY917567 QTY983059:QTY983103 RDU11:RDU63 RDU65555:RDU65599 RDU131091:RDU131135 RDU196627:RDU196671 RDU262163:RDU262207 RDU327699:RDU327743 RDU393235:RDU393279 RDU458771:RDU458815 RDU524307:RDU524351 RDU589843:RDU589887 RDU655379:RDU655423 RDU720915:RDU720959 RDU786451:RDU786495 RDU851987:RDU852031 RDU917523:RDU917567 RDU983059:RDU983103 RNQ11:RNQ63 RNQ65555:RNQ65599 RNQ131091:RNQ131135 RNQ196627:RNQ196671 RNQ262163:RNQ262207 RNQ327699:RNQ327743 RNQ393235:RNQ393279 RNQ458771:RNQ458815 RNQ524307:RNQ524351 RNQ589843:RNQ589887 RNQ655379:RNQ655423 RNQ720915:RNQ720959 RNQ786451:RNQ786495 RNQ851987:RNQ852031 RNQ917523:RNQ917567 RNQ983059:RNQ983103 RXM11:RXM63 RXM65555:RXM65599 RXM131091:RXM131135 RXM196627:RXM196671 RXM262163:RXM262207 RXM327699:RXM327743 RXM393235:RXM393279 RXM458771:RXM458815 RXM524307:RXM524351 RXM589843:RXM589887 RXM655379:RXM655423 RXM720915:RXM720959 RXM786451:RXM786495 RXM851987:RXM852031 RXM917523:RXM917567 RXM983059:RXM983103 SHI11:SHI63 SHI65555:SHI65599 SHI131091:SHI131135 SHI196627:SHI196671 SHI262163:SHI262207 SHI327699:SHI327743 SHI393235:SHI393279 SHI458771:SHI458815 SHI524307:SHI524351 SHI589843:SHI589887 SHI655379:SHI655423 SHI720915:SHI720959 SHI786451:SHI786495 SHI851987:SHI852031 SHI917523:SHI917567 SHI983059:SHI983103 SRE11:SRE63 SRE65555:SRE65599 SRE131091:SRE131135 SRE196627:SRE196671 SRE262163:SRE262207 SRE327699:SRE327743 SRE393235:SRE393279 SRE458771:SRE458815 SRE524307:SRE524351 SRE589843:SRE589887 SRE655379:SRE655423 SRE720915:SRE720959 SRE786451:SRE786495 SRE851987:SRE852031 SRE917523:SRE917567 SRE983059:SRE983103 TBA11:TBA63 TBA65555:TBA65599 TBA131091:TBA131135 TBA196627:TBA196671 TBA262163:TBA262207 TBA327699:TBA327743 TBA393235:TBA393279 TBA458771:TBA458815 TBA524307:TBA524351 TBA589843:TBA589887 TBA655379:TBA655423 TBA720915:TBA720959 TBA786451:TBA786495 TBA851987:TBA852031 TBA917523:TBA917567 TBA983059:TBA983103 TKW11:TKW63 TKW65555:TKW65599 TKW131091:TKW131135 TKW196627:TKW196671 TKW262163:TKW262207 TKW327699:TKW327743 TKW393235:TKW393279 TKW458771:TKW458815 TKW524307:TKW524351 TKW589843:TKW589887 TKW655379:TKW655423 TKW720915:TKW720959 TKW786451:TKW786495 TKW851987:TKW852031 TKW917523:TKW917567 TKW983059:TKW983103 TUS11:TUS63 TUS65555:TUS65599 TUS131091:TUS131135 TUS196627:TUS196671 TUS262163:TUS262207 TUS327699:TUS327743 TUS393235:TUS393279 TUS458771:TUS458815 TUS524307:TUS524351 TUS589843:TUS589887 TUS655379:TUS655423 TUS720915:TUS720959 TUS786451:TUS786495 TUS851987:TUS852031 TUS917523:TUS917567 TUS983059:TUS983103 UEO11:UEO63 UEO65555:UEO65599 UEO131091:UEO131135 UEO196627:UEO196671 UEO262163:UEO262207 UEO327699:UEO327743 UEO393235:UEO393279 UEO458771:UEO458815 UEO524307:UEO524351 UEO589843:UEO589887 UEO655379:UEO655423 UEO720915:UEO720959 UEO786451:UEO786495 UEO851987:UEO852031 UEO917523:UEO917567 UEO983059:UEO983103 UOK11:UOK63 UOK65555:UOK65599 UOK131091:UOK131135 UOK196627:UOK196671 UOK262163:UOK262207 UOK327699:UOK327743 UOK393235:UOK393279 UOK458771:UOK458815 UOK524307:UOK524351 UOK589843:UOK589887 UOK655379:UOK655423 UOK720915:UOK720959 UOK786451:UOK786495 UOK851987:UOK852031 UOK917523:UOK917567 UOK983059:UOK983103 UYG11:UYG63 UYG65555:UYG65599 UYG131091:UYG131135 UYG196627:UYG196671 UYG262163:UYG262207 UYG327699:UYG327743 UYG393235:UYG393279 UYG458771:UYG458815 UYG524307:UYG524351 UYG589843:UYG589887 UYG655379:UYG655423 UYG720915:UYG720959 UYG786451:UYG786495 UYG851987:UYG852031 UYG917523:UYG917567 UYG983059:UYG983103 VIC11:VIC63 VIC65555:VIC65599 VIC131091:VIC131135 VIC196627:VIC196671 VIC262163:VIC262207 VIC327699:VIC327743 VIC393235:VIC393279 VIC458771:VIC458815 VIC524307:VIC524351 VIC589843:VIC589887 VIC655379:VIC655423 VIC720915:VIC720959 VIC786451:VIC786495 VIC851987:VIC852031 VIC917523:VIC917567 VIC983059:VIC983103 VRY11:VRY63 VRY65555:VRY65599 VRY131091:VRY131135 VRY196627:VRY196671 VRY262163:VRY262207 VRY327699:VRY327743 VRY393235:VRY393279 VRY458771:VRY458815 VRY524307:VRY524351 VRY589843:VRY589887 VRY655379:VRY655423 VRY720915:VRY720959 VRY786451:VRY786495 VRY851987:VRY852031 VRY917523:VRY917567 VRY983059:VRY983103 WBU11:WBU63 WBU65555:WBU65599 WBU131091:WBU131135 WBU196627:WBU196671 WBU262163:WBU262207 WBU327699:WBU327743 WBU393235:WBU393279 WBU458771:WBU458815 WBU524307:WBU524351 WBU589843:WBU589887 WBU655379:WBU655423 WBU720915:WBU720959 WBU786451:WBU786495 WBU851987:WBU852031 WBU917523:WBU917567 WBU983059:WBU983103 WLQ11:WLQ63 WLQ65555:WLQ65599 WLQ131091:WLQ131135 WLQ196627:WLQ196671 WLQ262163:WLQ262207 WLQ327699:WLQ327743 WLQ393235:WLQ393279 WLQ458771:WLQ458815 WLQ524307:WLQ524351 WLQ589843:WLQ589887 WLQ655379:WLQ655423 WLQ720915:WLQ720959 WLQ786451:WLQ786495 WLQ851987:WLQ852031 WLQ917523:WLQ917567 WLQ983059:WLQ983103 WVM11:WVM63 WVM65555:WVM65599 WVM131091:WVM131135 WVM196627:WVM196671 WVM262163:WVM262207 WVM327699:WVM327743 WVM393235:WVM393279 WVM458771:WVM458815 WVM524307:WVM524351 WVM589843:WVM589887 WVM655379:WVM655423 WVM720915:WVM720959 WVM786451:WVM786495 WVM851987:WVM852031 WVM917523:WVM917567 WVM983059:WVM983103">
      <formula1>"正,反"</formula1>
    </dataValidation>
    <dataValidation type="list" allowBlank="1" showInputMessage="1" showErrorMessage="1" sqref="F11:F81 F65555:F65599 F131091:F131135 F196627:F196671 F262163:F262207 F327699:F327743 F393235:F393279 F458771:F458815 F524307:F524351 F589843:F589887 F655379:F655423 F720915:F720959 F786451:F786495 F851987:F852031 F917523:F917567 F983059:F983103 JB11:JB63 JB65555:JB65599 JB131091:JB131135 JB196627:JB196671 JB262163:JB262207 JB327699:JB327743 JB393235:JB393279 JB458771:JB458815 JB524307:JB524351 JB589843:JB589887 JB655379:JB655423 JB720915:JB720959 JB786451:JB786495 JB851987:JB852031 JB917523:JB917567 JB983059:JB983103 SX11:SX63 SX65555:SX65599 SX131091:SX131135 SX196627:SX196671 SX262163:SX262207 SX327699:SX327743 SX393235:SX393279 SX458771:SX458815 SX524307:SX524351 SX589843:SX589887 SX655379:SX655423 SX720915:SX720959 SX786451:SX786495 SX851987:SX852031 SX917523:SX917567 SX983059:SX983103 ACT11:ACT63 ACT65555:ACT65599 ACT131091:ACT131135 ACT196627:ACT196671 ACT262163:ACT262207 ACT327699:ACT327743 ACT393235:ACT393279 ACT458771:ACT458815 ACT524307:ACT524351 ACT589843:ACT589887 ACT655379:ACT655423 ACT720915:ACT720959 ACT786451:ACT786495 ACT851987:ACT852031 ACT917523:ACT917567 ACT983059:ACT983103 AMP11:AMP63 AMP65555:AMP65599 AMP131091:AMP131135 AMP196627:AMP196671 AMP262163:AMP262207 AMP327699:AMP327743 AMP393235:AMP393279 AMP458771:AMP458815 AMP524307:AMP524351 AMP589843:AMP589887 AMP655379:AMP655423 AMP720915:AMP720959 AMP786451:AMP786495 AMP851987:AMP852031 AMP917523:AMP917567 AMP983059:AMP983103 AWL11:AWL63 AWL65555:AWL65599 AWL131091:AWL131135 AWL196627:AWL196671 AWL262163:AWL262207 AWL327699:AWL327743 AWL393235:AWL393279 AWL458771:AWL458815 AWL524307:AWL524351 AWL589843:AWL589887 AWL655379:AWL655423 AWL720915:AWL720959 AWL786451:AWL786495 AWL851987:AWL852031 AWL917523:AWL917567 AWL983059:AWL983103 BGH11:BGH63 BGH65555:BGH65599 BGH131091:BGH131135 BGH196627:BGH196671 BGH262163:BGH262207 BGH327699:BGH327743 BGH393235:BGH393279 BGH458771:BGH458815 BGH524307:BGH524351 BGH589843:BGH589887 BGH655379:BGH655423 BGH720915:BGH720959 BGH786451:BGH786495 BGH851987:BGH852031 BGH917523:BGH917567 BGH983059:BGH983103 BQD11:BQD63 BQD65555:BQD65599 BQD131091:BQD131135 BQD196627:BQD196671 BQD262163:BQD262207 BQD327699:BQD327743 BQD393235:BQD393279 BQD458771:BQD458815 BQD524307:BQD524351 BQD589843:BQD589887 BQD655379:BQD655423 BQD720915:BQD720959 BQD786451:BQD786495 BQD851987:BQD852031 BQD917523:BQD917567 BQD983059:BQD983103 BZZ11:BZZ63 BZZ65555:BZZ65599 BZZ131091:BZZ131135 BZZ196627:BZZ196671 BZZ262163:BZZ262207 BZZ327699:BZZ327743 BZZ393235:BZZ393279 BZZ458771:BZZ458815 BZZ524307:BZZ524351 BZZ589843:BZZ589887 BZZ655379:BZZ655423 BZZ720915:BZZ720959 BZZ786451:BZZ786495 BZZ851987:BZZ852031 BZZ917523:BZZ917567 BZZ983059:BZZ983103 CJV11:CJV63 CJV65555:CJV65599 CJV131091:CJV131135 CJV196627:CJV196671 CJV262163:CJV262207 CJV327699:CJV327743 CJV393235:CJV393279 CJV458771:CJV458815 CJV524307:CJV524351 CJV589843:CJV589887 CJV655379:CJV655423 CJV720915:CJV720959 CJV786451:CJV786495 CJV851987:CJV852031 CJV917523:CJV917567 CJV983059:CJV983103 CTR11:CTR63 CTR65555:CTR65599 CTR131091:CTR131135 CTR196627:CTR196671 CTR262163:CTR262207 CTR327699:CTR327743 CTR393235:CTR393279 CTR458771:CTR458815 CTR524307:CTR524351 CTR589843:CTR589887 CTR655379:CTR655423 CTR720915:CTR720959 CTR786451:CTR786495 CTR851987:CTR852031 CTR917523:CTR917567 CTR983059:CTR983103 DDN11:DDN63 DDN65555:DDN65599 DDN131091:DDN131135 DDN196627:DDN196671 DDN262163:DDN262207 DDN327699:DDN327743 DDN393235:DDN393279 DDN458771:DDN458815 DDN524307:DDN524351 DDN589843:DDN589887 DDN655379:DDN655423 DDN720915:DDN720959 DDN786451:DDN786495 DDN851987:DDN852031 DDN917523:DDN917567 DDN983059:DDN983103 DNJ11:DNJ63 DNJ65555:DNJ65599 DNJ131091:DNJ131135 DNJ196627:DNJ196671 DNJ262163:DNJ262207 DNJ327699:DNJ327743 DNJ393235:DNJ393279 DNJ458771:DNJ458815 DNJ524307:DNJ524351 DNJ589843:DNJ589887 DNJ655379:DNJ655423 DNJ720915:DNJ720959 DNJ786451:DNJ786495 DNJ851987:DNJ852031 DNJ917523:DNJ917567 DNJ983059:DNJ983103 DXF11:DXF63 DXF65555:DXF65599 DXF131091:DXF131135 DXF196627:DXF196671 DXF262163:DXF262207 DXF327699:DXF327743 DXF393235:DXF393279 DXF458771:DXF458815 DXF524307:DXF524351 DXF589843:DXF589887 DXF655379:DXF655423 DXF720915:DXF720959 DXF786451:DXF786495 DXF851987:DXF852031 DXF917523:DXF917567 DXF983059:DXF983103 EHB11:EHB63 EHB65555:EHB65599 EHB131091:EHB131135 EHB196627:EHB196671 EHB262163:EHB262207 EHB327699:EHB327743 EHB393235:EHB393279 EHB458771:EHB458815 EHB524307:EHB524351 EHB589843:EHB589887 EHB655379:EHB655423 EHB720915:EHB720959 EHB786451:EHB786495 EHB851987:EHB852031 EHB917523:EHB917567 EHB983059:EHB983103 EQX11:EQX63 EQX65555:EQX65599 EQX131091:EQX131135 EQX196627:EQX196671 EQX262163:EQX262207 EQX327699:EQX327743 EQX393235:EQX393279 EQX458771:EQX458815 EQX524307:EQX524351 EQX589843:EQX589887 EQX655379:EQX655423 EQX720915:EQX720959 EQX786451:EQX786495 EQX851987:EQX852031 EQX917523:EQX917567 EQX983059:EQX983103 FAT11:FAT63 FAT65555:FAT65599 FAT131091:FAT131135 FAT196627:FAT196671 FAT262163:FAT262207 FAT327699:FAT327743 FAT393235:FAT393279 FAT458771:FAT458815 FAT524307:FAT524351 FAT589843:FAT589887 FAT655379:FAT655423 FAT720915:FAT720959 FAT786451:FAT786495 FAT851987:FAT852031 FAT917523:FAT917567 FAT983059:FAT983103 FKP11:FKP63 FKP65555:FKP65599 FKP131091:FKP131135 FKP196627:FKP196671 FKP262163:FKP262207 FKP327699:FKP327743 FKP393235:FKP393279 FKP458771:FKP458815 FKP524307:FKP524351 FKP589843:FKP589887 FKP655379:FKP655423 FKP720915:FKP720959 FKP786451:FKP786495 FKP851987:FKP852031 FKP917523:FKP917567 FKP983059:FKP983103 FUL11:FUL63 FUL65555:FUL65599 FUL131091:FUL131135 FUL196627:FUL196671 FUL262163:FUL262207 FUL327699:FUL327743 FUL393235:FUL393279 FUL458771:FUL458815 FUL524307:FUL524351 FUL589843:FUL589887 FUL655379:FUL655423 FUL720915:FUL720959 FUL786451:FUL786495 FUL851987:FUL852031 FUL917523:FUL917567 FUL983059:FUL983103 GEH11:GEH63 GEH65555:GEH65599 GEH131091:GEH131135 GEH196627:GEH196671 GEH262163:GEH262207 GEH327699:GEH327743 GEH393235:GEH393279 GEH458771:GEH458815 GEH524307:GEH524351 GEH589843:GEH589887 GEH655379:GEH655423 GEH720915:GEH720959 GEH786451:GEH786495 GEH851987:GEH852031 GEH917523:GEH917567 GEH983059:GEH983103 GOD11:GOD63 GOD65555:GOD65599 GOD131091:GOD131135 GOD196627:GOD196671 GOD262163:GOD262207 GOD327699:GOD327743 GOD393235:GOD393279 GOD458771:GOD458815 GOD524307:GOD524351 GOD589843:GOD589887 GOD655379:GOD655423 GOD720915:GOD720959 GOD786451:GOD786495 GOD851987:GOD852031 GOD917523:GOD917567 GOD983059:GOD983103 GXZ11:GXZ63 GXZ65555:GXZ65599 GXZ131091:GXZ131135 GXZ196627:GXZ196671 GXZ262163:GXZ262207 GXZ327699:GXZ327743 GXZ393235:GXZ393279 GXZ458771:GXZ458815 GXZ524307:GXZ524351 GXZ589843:GXZ589887 GXZ655379:GXZ655423 GXZ720915:GXZ720959 GXZ786451:GXZ786495 GXZ851987:GXZ852031 GXZ917523:GXZ917567 GXZ983059:GXZ983103 HHV11:HHV63 HHV65555:HHV65599 HHV131091:HHV131135 HHV196627:HHV196671 HHV262163:HHV262207 HHV327699:HHV327743 HHV393235:HHV393279 HHV458771:HHV458815 HHV524307:HHV524351 HHV589843:HHV589887 HHV655379:HHV655423 HHV720915:HHV720959 HHV786451:HHV786495 HHV851987:HHV852031 HHV917523:HHV917567 HHV983059:HHV983103 HRR11:HRR63 HRR65555:HRR65599 HRR131091:HRR131135 HRR196627:HRR196671 HRR262163:HRR262207 HRR327699:HRR327743 HRR393235:HRR393279 HRR458771:HRR458815 HRR524307:HRR524351 HRR589843:HRR589887 HRR655379:HRR655423 HRR720915:HRR720959 HRR786451:HRR786495 HRR851987:HRR852031 HRR917523:HRR917567 HRR983059:HRR983103 IBN11:IBN63 IBN65555:IBN65599 IBN131091:IBN131135 IBN196627:IBN196671 IBN262163:IBN262207 IBN327699:IBN327743 IBN393235:IBN393279 IBN458771:IBN458815 IBN524307:IBN524351 IBN589843:IBN589887 IBN655379:IBN655423 IBN720915:IBN720959 IBN786451:IBN786495 IBN851987:IBN852031 IBN917523:IBN917567 IBN983059:IBN983103 ILJ11:ILJ63 ILJ65555:ILJ65599 ILJ131091:ILJ131135 ILJ196627:ILJ196671 ILJ262163:ILJ262207 ILJ327699:ILJ327743 ILJ393235:ILJ393279 ILJ458771:ILJ458815 ILJ524307:ILJ524351 ILJ589843:ILJ589887 ILJ655379:ILJ655423 ILJ720915:ILJ720959 ILJ786451:ILJ786495 ILJ851987:ILJ852031 ILJ917523:ILJ917567 ILJ983059:ILJ983103 IVF11:IVF63 IVF65555:IVF65599 IVF131091:IVF131135 IVF196627:IVF196671 IVF262163:IVF262207 IVF327699:IVF327743 IVF393235:IVF393279 IVF458771:IVF458815 IVF524307:IVF524351 IVF589843:IVF589887 IVF655379:IVF655423 IVF720915:IVF720959 IVF786451:IVF786495 IVF851987:IVF852031 IVF917523:IVF917567 IVF983059:IVF983103 JFB11:JFB63 JFB65555:JFB65599 JFB131091:JFB131135 JFB196627:JFB196671 JFB262163:JFB262207 JFB327699:JFB327743 JFB393235:JFB393279 JFB458771:JFB458815 JFB524307:JFB524351 JFB589843:JFB589887 JFB655379:JFB655423 JFB720915:JFB720959 JFB786451:JFB786495 JFB851987:JFB852031 JFB917523:JFB917567 JFB983059:JFB983103 JOX11:JOX63 JOX65555:JOX65599 JOX131091:JOX131135 JOX196627:JOX196671 JOX262163:JOX262207 JOX327699:JOX327743 JOX393235:JOX393279 JOX458771:JOX458815 JOX524307:JOX524351 JOX589843:JOX589887 JOX655379:JOX655423 JOX720915:JOX720959 JOX786451:JOX786495 JOX851987:JOX852031 JOX917523:JOX917567 JOX983059:JOX983103 JYT11:JYT63 JYT65555:JYT65599 JYT131091:JYT131135 JYT196627:JYT196671 JYT262163:JYT262207 JYT327699:JYT327743 JYT393235:JYT393279 JYT458771:JYT458815 JYT524307:JYT524351 JYT589843:JYT589887 JYT655379:JYT655423 JYT720915:JYT720959 JYT786451:JYT786495 JYT851987:JYT852031 JYT917523:JYT917567 JYT983059:JYT983103 KIP11:KIP63 KIP65555:KIP65599 KIP131091:KIP131135 KIP196627:KIP196671 KIP262163:KIP262207 KIP327699:KIP327743 KIP393235:KIP393279 KIP458771:KIP458815 KIP524307:KIP524351 KIP589843:KIP589887 KIP655379:KIP655423 KIP720915:KIP720959 KIP786451:KIP786495 KIP851987:KIP852031 KIP917523:KIP917567 KIP983059:KIP983103 KSL11:KSL63 KSL65555:KSL65599 KSL131091:KSL131135 KSL196627:KSL196671 KSL262163:KSL262207 KSL327699:KSL327743 KSL393235:KSL393279 KSL458771:KSL458815 KSL524307:KSL524351 KSL589843:KSL589887 KSL655379:KSL655423 KSL720915:KSL720959 KSL786451:KSL786495 KSL851987:KSL852031 KSL917523:KSL917567 KSL983059:KSL983103 LCH11:LCH63 LCH65555:LCH65599 LCH131091:LCH131135 LCH196627:LCH196671 LCH262163:LCH262207 LCH327699:LCH327743 LCH393235:LCH393279 LCH458771:LCH458815 LCH524307:LCH524351 LCH589843:LCH589887 LCH655379:LCH655423 LCH720915:LCH720959 LCH786451:LCH786495 LCH851987:LCH852031 LCH917523:LCH917567 LCH983059:LCH983103 LMD11:LMD63 LMD65555:LMD65599 LMD131091:LMD131135 LMD196627:LMD196671 LMD262163:LMD262207 LMD327699:LMD327743 LMD393235:LMD393279 LMD458771:LMD458815 LMD524307:LMD524351 LMD589843:LMD589887 LMD655379:LMD655423 LMD720915:LMD720959 LMD786451:LMD786495 LMD851987:LMD852031 LMD917523:LMD917567 LMD983059:LMD983103 LVZ11:LVZ63 LVZ65555:LVZ65599 LVZ131091:LVZ131135 LVZ196627:LVZ196671 LVZ262163:LVZ262207 LVZ327699:LVZ327743 LVZ393235:LVZ393279 LVZ458771:LVZ458815 LVZ524307:LVZ524351 LVZ589843:LVZ589887 LVZ655379:LVZ655423 LVZ720915:LVZ720959 LVZ786451:LVZ786495 LVZ851987:LVZ852031 LVZ917523:LVZ917567 LVZ983059:LVZ983103 MFV11:MFV63 MFV65555:MFV65599 MFV131091:MFV131135 MFV196627:MFV196671 MFV262163:MFV262207 MFV327699:MFV327743 MFV393235:MFV393279 MFV458771:MFV458815 MFV524307:MFV524351 MFV589843:MFV589887 MFV655379:MFV655423 MFV720915:MFV720959 MFV786451:MFV786495 MFV851987:MFV852031 MFV917523:MFV917567 MFV983059:MFV983103 MPR11:MPR63 MPR65555:MPR65599 MPR131091:MPR131135 MPR196627:MPR196671 MPR262163:MPR262207 MPR327699:MPR327743 MPR393235:MPR393279 MPR458771:MPR458815 MPR524307:MPR524351 MPR589843:MPR589887 MPR655379:MPR655423 MPR720915:MPR720959 MPR786451:MPR786495 MPR851987:MPR852031 MPR917523:MPR917567 MPR983059:MPR983103 MZN11:MZN63 MZN65555:MZN65599 MZN131091:MZN131135 MZN196627:MZN196671 MZN262163:MZN262207 MZN327699:MZN327743 MZN393235:MZN393279 MZN458771:MZN458815 MZN524307:MZN524351 MZN589843:MZN589887 MZN655379:MZN655423 MZN720915:MZN720959 MZN786451:MZN786495 MZN851987:MZN852031 MZN917523:MZN917567 MZN983059:MZN983103 NJJ11:NJJ63 NJJ65555:NJJ65599 NJJ131091:NJJ131135 NJJ196627:NJJ196671 NJJ262163:NJJ262207 NJJ327699:NJJ327743 NJJ393235:NJJ393279 NJJ458771:NJJ458815 NJJ524307:NJJ524351 NJJ589843:NJJ589887 NJJ655379:NJJ655423 NJJ720915:NJJ720959 NJJ786451:NJJ786495 NJJ851987:NJJ852031 NJJ917523:NJJ917567 NJJ983059:NJJ983103 NTF11:NTF63 NTF65555:NTF65599 NTF131091:NTF131135 NTF196627:NTF196671 NTF262163:NTF262207 NTF327699:NTF327743 NTF393235:NTF393279 NTF458771:NTF458815 NTF524307:NTF524351 NTF589843:NTF589887 NTF655379:NTF655423 NTF720915:NTF720959 NTF786451:NTF786495 NTF851987:NTF852031 NTF917523:NTF917567 NTF983059:NTF983103 ODB11:ODB63 ODB65555:ODB65599 ODB131091:ODB131135 ODB196627:ODB196671 ODB262163:ODB262207 ODB327699:ODB327743 ODB393235:ODB393279 ODB458771:ODB458815 ODB524307:ODB524351 ODB589843:ODB589887 ODB655379:ODB655423 ODB720915:ODB720959 ODB786451:ODB786495 ODB851987:ODB852031 ODB917523:ODB917567 ODB983059:ODB983103 OMX11:OMX63 OMX65555:OMX65599 OMX131091:OMX131135 OMX196627:OMX196671 OMX262163:OMX262207 OMX327699:OMX327743 OMX393235:OMX393279 OMX458771:OMX458815 OMX524307:OMX524351 OMX589843:OMX589887 OMX655379:OMX655423 OMX720915:OMX720959 OMX786451:OMX786495 OMX851987:OMX852031 OMX917523:OMX917567 OMX983059:OMX983103 OWT11:OWT63 OWT65555:OWT65599 OWT131091:OWT131135 OWT196627:OWT196671 OWT262163:OWT262207 OWT327699:OWT327743 OWT393235:OWT393279 OWT458771:OWT458815 OWT524307:OWT524351 OWT589843:OWT589887 OWT655379:OWT655423 OWT720915:OWT720959 OWT786451:OWT786495 OWT851987:OWT852031 OWT917523:OWT917567 OWT983059:OWT983103 PGP11:PGP63 PGP65555:PGP65599 PGP131091:PGP131135 PGP196627:PGP196671 PGP262163:PGP262207 PGP327699:PGP327743 PGP393235:PGP393279 PGP458771:PGP458815 PGP524307:PGP524351 PGP589843:PGP589887 PGP655379:PGP655423 PGP720915:PGP720959 PGP786451:PGP786495 PGP851987:PGP852031 PGP917523:PGP917567 PGP983059:PGP983103 PQL11:PQL63 PQL65555:PQL65599 PQL131091:PQL131135 PQL196627:PQL196671 PQL262163:PQL262207 PQL327699:PQL327743 PQL393235:PQL393279 PQL458771:PQL458815 PQL524307:PQL524351 PQL589843:PQL589887 PQL655379:PQL655423 PQL720915:PQL720959 PQL786451:PQL786495 PQL851987:PQL852031 PQL917523:PQL917567 PQL983059:PQL983103 QAH11:QAH63 QAH65555:QAH65599 QAH131091:QAH131135 QAH196627:QAH196671 QAH262163:QAH262207 QAH327699:QAH327743 QAH393235:QAH393279 QAH458771:QAH458815 QAH524307:QAH524351 QAH589843:QAH589887 QAH655379:QAH655423 QAH720915:QAH720959 QAH786451:QAH786495 QAH851987:QAH852031 QAH917523:QAH917567 QAH983059:QAH983103 QKD11:QKD63 QKD65555:QKD65599 QKD131091:QKD131135 QKD196627:QKD196671 QKD262163:QKD262207 QKD327699:QKD327743 QKD393235:QKD393279 QKD458771:QKD458815 QKD524307:QKD524351 QKD589843:QKD589887 QKD655379:QKD655423 QKD720915:QKD720959 QKD786451:QKD786495 QKD851987:QKD852031 QKD917523:QKD917567 QKD983059:QKD983103 QTZ11:QTZ63 QTZ65555:QTZ65599 QTZ131091:QTZ131135 QTZ196627:QTZ196671 QTZ262163:QTZ262207 QTZ327699:QTZ327743 QTZ393235:QTZ393279 QTZ458771:QTZ458815 QTZ524307:QTZ524351 QTZ589843:QTZ589887 QTZ655379:QTZ655423 QTZ720915:QTZ720959 QTZ786451:QTZ786495 QTZ851987:QTZ852031 QTZ917523:QTZ917567 QTZ983059:QTZ983103 RDV11:RDV63 RDV65555:RDV65599 RDV131091:RDV131135 RDV196627:RDV196671 RDV262163:RDV262207 RDV327699:RDV327743 RDV393235:RDV393279 RDV458771:RDV458815 RDV524307:RDV524351 RDV589843:RDV589887 RDV655379:RDV655423 RDV720915:RDV720959 RDV786451:RDV786495 RDV851987:RDV852031 RDV917523:RDV917567 RDV983059:RDV983103 RNR11:RNR63 RNR65555:RNR65599 RNR131091:RNR131135 RNR196627:RNR196671 RNR262163:RNR262207 RNR327699:RNR327743 RNR393235:RNR393279 RNR458771:RNR458815 RNR524307:RNR524351 RNR589843:RNR589887 RNR655379:RNR655423 RNR720915:RNR720959 RNR786451:RNR786495 RNR851987:RNR852031 RNR917523:RNR917567 RNR983059:RNR983103 RXN11:RXN63 RXN65555:RXN65599 RXN131091:RXN131135 RXN196627:RXN196671 RXN262163:RXN262207 RXN327699:RXN327743 RXN393235:RXN393279 RXN458771:RXN458815 RXN524307:RXN524351 RXN589843:RXN589887 RXN655379:RXN655423 RXN720915:RXN720959 RXN786451:RXN786495 RXN851987:RXN852031 RXN917523:RXN917567 RXN983059:RXN983103 SHJ11:SHJ63 SHJ65555:SHJ65599 SHJ131091:SHJ131135 SHJ196627:SHJ196671 SHJ262163:SHJ262207 SHJ327699:SHJ327743 SHJ393235:SHJ393279 SHJ458771:SHJ458815 SHJ524307:SHJ524351 SHJ589843:SHJ589887 SHJ655379:SHJ655423 SHJ720915:SHJ720959 SHJ786451:SHJ786495 SHJ851987:SHJ852031 SHJ917523:SHJ917567 SHJ983059:SHJ983103 SRF11:SRF63 SRF65555:SRF65599 SRF131091:SRF131135 SRF196627:SRF196671 SRF262163:SRF262207 SRF327699:SRF327743 SRF393235:SRF393279 SRF458771:SRF458815 SRF524307:SRF524351 SRF589843:SRF589887 SRF655379:SRF655423 SRF720915:SRF720959 SRF786451:SRF786495 SRF851987:SRF852031 SRF917523:SRF917567 SRF983059:SRF983103 TBB11:TBB63 TBB65555:TBB65599 TBB131091:TBB131135 TBB196627:TBB196671 TBB262163:TBB262207 TBB327699:TBB327743 TBB393235:TBB393279 TBB458771:TBB458815 TBB524307:TBB524351 TBB589843:TBB589887 TBB655379:TBB655423 TBB720915:TBB720959 TBB786451:TBB786495 TBB851987:TBB852031 TBB917523:TBB917567 TBB983059:TBB983103 TKX11:TKX63 TKX65555:TKX65599 TKX131091:TKX131135 TKX196627:TKX196671 TKX262163:TKX262207 TKX327699:TKX327743 TKX393235:TKX393279 TKX458771:TKX458815 TKX524307:TKX524351 TKX589843:TKX589887 TKX655379:TKX655423 TKX720915:TKX720959 TKX786451:TKX786495 TKX851987:TKX852031 TKX917523:TKX917567 TKX983059:TKX983103 TUT11:TUT63 TUT65555:TUT65599 TUT131091:TUT131135 TUT196627:TUT196671 TUT262163:TUT262207 TUT327699:TUT327743 TUT393235:TUT393279 TUT458771:TUT458815 TUT524307:TUT524351 TUT589843:TUT589887 TUT655379:TUT655423 TUT720915:TUT720959 TUT786451:TUT786495 TUT851987:TUT852031 TUT917523:TUT917567 TUT983059:TUT983103 UEP11:UEP63 UEP65555:UEP65599 UEP131091:UEP131135 UEP196627:UEP196671 UEP262163:UEP262207 UEP327699:UEP327743 UEP393235:UEP393279 UEP458771:UEP458815 UEP524307:UEP524351 UEP589843:UEP589887 UEP655379:UEP655423 UEP720915:UEP720959 UEP786451:UEP786495 UEP851987:UEP852031 UEP917523:UEP917567 UEP983059:UEP983103 UOL11:UOL63 UOL65555:UOL65599 UOL131091:UOL131135 UOL196627:UOL196671 UOL262163:UOL262207 UOL327699:UOL327743 UOL393235:UOL393279 UOL458771:UOL458815 UOL524307:UOL524351 UOL589843:UOL589887 UOL655379:UOL655423 UOL720915:UOL720959 UOL786451:UOL786495 UOL851987:UOL852031 UOL917523:UOL917567 UOL983059:UOL983103 UYH11:UYH63 UYH65555:UYH65599 UYH131091:UYH131135 UYH196627:UYH196671 UYH262163:UYH262207 UYH327699:UYH327743 UYH393235:UYH393279 UYH458771:UYH458815 UYH524307:UYH524351 UYH589843:UYH589887 UYH655379:UYH655423 UYH720915:UYH720959 UYH786451:UYH786495 UYH851987:UYH852031 UYH917523:UYH917567 UYH983059:UYH983103 VID11:VID63 VID65555:VID65599 VID131091:VID131135 VID196627:VID196671 VID262163:VID262207 VID327699:VID327743 VID393235:VID393279 VID458771:VID458815 VID524307:VID524351 VID589843:VID589887 VID655379:VID655423 VID720915:VID720959 VID786451:VID786495 VID851987:VID852031 VID917523:VID917567 VID983059:VID983103 VRZ11:VRZ63 VRZ65555:VRZ65599 VRZ131091:VRZ131135 VRZ196627:VRZ196671 VRZ262163:VRZ262207 VRZ327699:VRZ327743 VRZ393235:VRZ393279 VRZ458771:VRZ458815 VRZ524307:VRZ524351 VRZ589843:VRZ589887 VRZ655379:VRZ655423 VRZ720915:VRZ720959 VRZ786451:VRZ786495 VRZ851987:VRZ852031 VRZ917523:VRZ917567 VRZ983059:VRZ983103 WBV11:WBV63 WBV65555:WBV65599 WBV131091:WBV131135 WBV196627:WBV196671 WBV262163:WBV262207 WBV327699:WBV327743 WBV393235:WBV393279 WBV458771:WBV458815 WBV524307:WBV524351 WBV589843:WBV589887 WBV655379:WBV655423 WBV720915:WBV720959 WBV786451:WBV786495 WBV851987:WBV852031 WBV917523:WBV917567 WBV983059:WBV983103 WLR11:WLR63 WLR65555:WLR65599 WLR131091:WLR131135 WLR196627:WLR196671 WLR262163:WLR262207 WLR327699:WLR327743 WLR393235:WLR393279 WLR458771:WLR458815 WLR524307:WLR524351 WLR589843:WLR589887 WLR655379:WLR655423 WLR720915:WLR720959 WLR786451:WLR786495 WLR851987:WLR852031 WLR917523:WLR917567 WLR983059:WLR983103 WVN11:WVN63 WVN65555:WVN65599 WVN131091:WVN131135 WVN196627:WVN196671 WVN262163:WVN262207 WVN327699:WVN327743 WVN393235:WVN393279 WVN458771:WVN458815 WVN524307:WVN524351 WVN589843:WVN589887 WVN655379:WVN655423 WVN720915:WVN720959 WVN786451:WVN786495 WVN851987:WVN852031 WVN917523:WVN917567 WVN983059:WVN983103">
      <formula1>"高,中,低"</formula1>
    </dataValidation>
    <dataValidation type="list" allowBlank="1" showInputMessage="1" showErrorMessage="1" sqref="G11:G81 G65555:G65599 G131091:G131135 G196627:G196671 G262163:G262207 G327699:G327743 G393235:G393279 G458771:G458815 G524307:G524351 G589843:G589887 G655379:G655423 G720915:G720959 G786451:G786495 G851987:G852031 G917523:G917567 G983059:G983103 JC11:JC63 JC65555:JC65599 JC131091:JC131135 JC196627:JC196671 JC262163:JC262207 JC327699:JC327743 JC393235:JC393279 JC458771:JC458815 JC524307:JC524351 JC589843:JC589887 JC655379:JC655423 JC720915:JC720959 JC786451:JC786495 JC851987:JC852031 JC917523:JC917567 JC983059:JC983103 SY11:SY63 SY65555:SY65599 SY131091:SY131135 SY196627:SY196671 SY262163:SY262207 SY327699:SY327743 SY393235:SY393279 SY458771:SY458815 SY524307:SY524351 SY589843:SY589887 SY655379:SY655423 SY720915:SY720959 SY786451:SY786495 SY851987:SY852031 SY917523:SY917567 SY983059:SY983103 ACU11:ACU63 ACU65555:ACU65599 ACU131091:ACU131135 ACU196627:ACU196671 ACU262163:ACU262207 ACU327699:ACU327743 ACU393235:ACU393279 ACU458771:ACU458815 ACU524307:ACU524351 ACU589843:ACU589887 ACU655379:ACU655423 ACU720915:ACU720959 ACU786451:ACU786495 ACU851987:ACU852031 ACU917523:ACU917567 ACU983059:ACU983103 AMQ11:AMQ63 AMQ65555:AMQ65599 AMQ131091:AMQ131135 AMQ196627:AMQ196671 AMQ262163:AMQ262207 AMQ327699:AMQ327743 AMQ393235:AMQ393279 AMQ458771:AMQ458815 AMQ524307:AMQ524351 AMQ589843:AMQ589887 AMQ655379:AMQ655423 AMQ720915:AMQ720959 AMQ786451:AMQ786495 AMQ851987:AMQ852031 AMQ917523:AMQ917567 AMQ983059:AMQ983103 AWM11:AWM63 AWM65555:AWM65599 AWM131091:AWM131135 AWM196627:AWM196671 AWM262163:AWM262207 AWM327699:AWM327743 AWM393235:AWM393279 AWM458771:AWM458815 AWM524307:AWM524351 AWM589843:AWM589887 AWM655379:AWM655423 AWM720915:AWM720959 AWM786451:AWM786495 AWM851987:AWM852031 AWM917523:AWM917567 AWM983059:AWM983103 BGI11:BGI63 BGI65555:BGI65599 BGI131091:BGI131135 BGI196627:BGI196671 BGI262163:BGI262207 BGI327699:BGI327743 BGI393235:BGI393279 BGI458771:BGI458815 BGI524307:BGI524351 BGI589843:BGI589887 BGI655379:BGI655423 BGI720915:BGI720959 BGI786451:BGI786495 BGI851987:BGI852031 BGI917523:BGI917567 BGI983059:BGI983103 BQE11:BQE63 BQE65555:BQE65599 BQE131091:BQE131135 BQE196627:BQE196671 BQE262163:BQE262207 BQE327699:BQE327743 BQE393235:BQE393279 BQE458771:BQE458815 BQE524307:BQE524351 BQE589843:BQE589887 BQE655379:BQE655423 BQE720915:BQE720959 BQE786451:BQE786495 BQE851987:BQE852031 BQE917523:BQE917567 BQE983059:BQE983103 CAA11:CAA63 CAA65555:CAA65599 CAA131091:CAA131135 CAA196627:CAA196671 CAA262163:CAA262207 CAA327699:CAA327743 CAA393235:CAA393279 CAA458771:CAA458815 CAA524307:CAA524351 CAA589843:CAA589887 CAA655379:CAA655423 CAA720915:CAA720959 CAA786451:CAA786495 CAA851987:CAA852031 CAA917523:CAA917567 CAA983059:CAA983103 CJW11:CJW63 CJW65555:CJW65599 CJW131091:CJW131135 CJW196627:CJW196671 CJW262163:CJW262207 CJW327699:CJW327743 CJW393235:CJW393279 CJW458771:CJW458815 CJW524307:CJW524351 CJW589843:CJW589887 CJW655379:CJW655423 CJW720915:CJW720959 CJW786451:CJW786495 CJW851987:CJW852031 CJW917523:CJW917567 CJW983059:CJW983103 CTS11:CTS63 CTS65555:CTS65599 CTS131091:CTS131135 CTS196627:CTS196671 CTS262163:CTS262207 CTS327699:CTS327743 CTS393235:CTS393279 CTS458771:CTS458815 CTS524307:CTS524351 CTS589843:CTS589887 CTS655379:CTS655423 CTS720915:CTS720959 CTS786451:CTS786495 CTS851987:CTS852031 CTS917523:CTS917567 CTS983059:CTS983103 DDO11:DDO63 DDO65555:DDO65599 DDO131091:DDO131135 DDO196627:DDO196671 DDO262163:DDO262207 DDO327699:DDO327743 DDO393235:DDO393279 DDO458771:DDO458815 DDO524307:DDO524351 DDO589843:DDO589887 DDO655379:DDO655423 DDO720915:DDO720959 DDO786451:DDO786495 DDO851987:DDO852031 DDO917523:DDO917567 DDO983059:DDO983103 DNK11:DNK63 DNK65555:DNK65599 DNK131091:DNK131135 DNK196627:DNK196671 DNK262163:DNK262207 DNK327699:DNK327743 DNK393235:DNK393279 DNK458771:DNK458815 DNK524307:DNK524351 DNK589843:DNK589887 DNK655379:DNK655423 DNK720915:DNK720959 DNK786451:DNK786495 DNK851987:DNK852031 DNK917523:DNK917567 DNK983059:DNK983103 DXG11:DXG63 DXG65555:DXG65599 DXG131091:DXG131135 DXG196627:DXG196671 DXG262163:DXG262207 DXG327699:DXG327743 DXG393235:DXG393279 DXG458771:DXG458815 DXG524307:DXG524351 DXG589843:DXG589887 DXG655379:DXG655423 DXG720915:DXG720959 DXG786451:DXG786495 DXG851987:DXG852031 DXG917523:DXG917567 DXG983059:DXG983103 EHC11:EHC63 EHC65555:EHC65599 EHC131091:EHC131135 EHC196627:EHC196671 EHC262163:EHC262207 EHC327699:EHC327743 EHC393235:EHC393279 EHC458771:EHC458815 EHC524307:EHC524351 EHC589843:EHC589887 EHC655379:EHC655423 EHC720915:EHC720959 EHC786451:EHC786495 EHC851987:EHC852031 EHC917523:EHC917567 EHC983059:EHC983103 EQY11:EQY63 EQY65555:EQY65599 EQY131091:EQY131135 EQY196627:EQY196671 EQY262163:EQY262207 EQY327699:EQY327743 EQY393235:EQY393279 EQY458771:EQY458815 EQY524307:EQY524351 EQY589843:EQY589887 EQY655379:EQY655423 EQY720915:EQY720959 EQY786451:EQY786495 EQY851987:EQY852031 EQY917523:EQY917567 EQY983059:EQY983103 FAU11:FAU63 FAU65555:FAU65599 FAU131091:FAU131135 FAU196627:FAU196671 FAU262163:FAU262207 FAU327699:FAU327743 FAU393235:FAU393279 FAU458771:FAU458815 FAU524307:FAU524351 FAU589843:FAU589887 FAU655379:FAU655423 FAU720915:FAU720959 FAU786451:FAU786495 FAU851987:FAU852031 FAU917523:FAU917567 FAU983059:FAU983103 FKQ11:FKQ63 FKQ65555:FKQ65599 FKQ131091:FKQ131135 FKQ196627:FKQ196671 FKQ262163:FKQ262207 FKQ327699:FKQ327743 FKQ393235:FKQ393279 FKQ458771:FKQ458815 FKQ524307:FKQ524351 FKQ589843:FKQ589887 FKQ655379:FKQ655423 FKQ720915:FKQ720959 FKQ786451:FKQ786495 FKQ851987:FKQ852031 FKQ917523:FKQ917567 FKQ983059:FKQ983103 FUM11:FUM63 FUM65555:FUM65599 FUM131091:FUM131135 FUM196627:FUM196671 FUM262163:FUM262207 FUM327699:FUM327743 FUM393235:FUM393279 FUM458771:FUM458815 FUM524307:FUM524351 FUM589843:FUM589887 FUM655379:FUM655423 FUM720915:FUM720959 FUM786451:FUM786495 FUM851987:FUM852031 FUM917523:FUM917567 FUM983059:FUM983103 GEI11:GEI63 GEI65555:GEI65599 GEI131091:GEI131135 GEI196627:GEI196671 GEI262163:GEI262207 GEI327699:GEI327743 GEI393235:GEI393279 GEI458771:GEI458815 GEI524307:GEI524351 GEI589843:GEI589887 GEI655379:GEI655423 GEI720915:GEI720959 GEI786451:GEI786495 GEI851987:GEI852031 GEI917523:GEI917567 GEI983059:GEI983103 GOE11:GOE63 GOE65555:GOE65599 GOE131091:GOE131135 GOE196627:GOE196671 GOE262163:GOE262207 GOE327699:GOE327743 GOE393235:GOE393279 GOE458771:GOE458815 GOE524307:GOE524351 GOE589843:GOE589887 GOE655379:GOE655423 GOE720915:GOE720959 GOE786451:GOE786495 GOE851987:GOE852031 GOE917523:GOE917567 GOE983059:GOE983103 GYA11:GYA63 GYA65555:GYA65599 GYA131091:GYA131135 GYA196627:GYA196671 GYA262163:GYA262207 GYA327699:GYA327743 GYA393235:GYA393279 GYA458771:GYA458815 GYA524307:GYA524351 GYA589843:GYA589887 GYA655379:GYA655423 GYA720915:GYA720959 GYA786451:GYA786495 GYA851987:GYA852031 GYA917523:GYA917567 GYA983059:GYA983103 HHW11:HHW63 HHW65555:HHW65599 HHW131091:HHW131135 HHW196627:HHW196671 HHW262163:HHW262207 HHW327699:HHW327743 HHW393235:HHW393279 HHW458771:HHW458815 HHW524307:HHW524351 HHW589843:HHW589887 HHW655379:HHW655423 HHW720915:HHW720959 HHW786451:HHW786495 HHW851987:HHW852031 HHW917523:HHW917567 HHW983059:HHW983103 HRS11:HRS63 HRS65555:HRS65599 HRS131091:HRS131135 HRS196627:HRS196671 HRS262163:HRS262207 HRS327699:HRS327743 HRS393235:HRS393279 HRS458771:HRS458815 HRS524307:HRS524351 HRS589843:HRS589887 HRS655379:HRS655423 HRS720915:HRS720959 HRS786451:HRS786495 HRS851987:HRS852031 HRS917523:HRS917567 HRS983059:HRS983103 IBO11:IBO63 IBO65555:IBO65599 IBO131091:IBO131135 IBO196627:IBO196671 IBO262163:IBO262207 IBO327699:IBO327743 IBO393235:IBO393279 IBO458771:IBO458815 IBO524307:IBO524351 IBO589843:IBO589887 IBO655379:IBO655423 IBO720915:IBO720959 IBO786451:IBO786495 IBO851987:IBO852031 IBO917523:IBO917567 IBO983059:IBO983103 ILK11:ILK63 ILK65555:ILK65599 ILK131091:ILK131135 ILK196627:ILK196671 ILK262163:ILK262207 ILK327699:ILK327743 ILK393235:ILK393279 ILK458771:ILK458815 ILK524307:ILK524351 ILK589843:ILK589887 ILK655379:ILK655423 ILK720915:ILK720959 ILK786451:ILK786495 ILK851987:ILK852031 ILK917523:ILK917567 ILK983059:ILK983103 IVG11:IVG63 IVG65555:IVG65599 IVG131091:IVG131135 IVG196627:IVG196671 IVG262163:IVG262207 IVG327699:IVG327743 IVG393235:IVG393279 IVG458771:IVG458815 IVG524307:IVG524351 IVG589843:IVG589887 IVG655379:IVG655423 IVG720915:IVG720959 IVG786451:IVG786495 IVG851987:IVG852031 IVG917523:IVG917567 IVG983059:IVG983103 JFC11:JFC63 JFC65555:JFC65599 JFC131091:JFC131135 JFC196627:JFC196671 JFC262163:JFC262207 JFC327699:JFC327743 JFC393235:JFC393279 JFC458771:JFC458815 JFC524307:JFC524351 JFC589843:JFC589887 JFC655379:JFC655423 JFC720915:JFC720959 JFC786451:JFC786495 JFC851987:JFC852031 JFC917523:JFC917567 JFC983059:JFC983103 JOY11:JOY63 JOY65555:JOY65599 JOY131091:JOY131135 JOY196627:JOY196671 JOY262163:JOY262207 JOY327699:JOY327743 JOY393235:JOY393279 JOY458771:JOY458815 JOY524307:JOY524351 JOY589843:JOY589887 JOY655379:JOY655423 JOY720915:JOY720959 JOY786451:JOY786495 JOY851987:JOY852031 JOY917523:JOY917567 JOY983059:JOY983103 JYU11:JYU63 JYU65555:JYU65599 JYU131091:JYU131135 JYU196627:JYU196671 JYU262163:JYU262207 JYU327699:JYU327743 JYU393235:JYU393279 JYU458771:JYU458815 JYU524307:JYU524351 JYU589843:JYU589887 JYU655379:JYU655423 JYU720915:JYU720959 JYU786451:JYU786495 JYU851987:JYU852031 JYU917523:JYU917567 JYU983059:JYU983103 KIQ11:KIQ63 KIQ65555:KIQ65599 KIQ131091:KIQ131135 KIQ196627:KIQ196671 KIQ262163:KIQ262207 KIQ327699:KIQ327743 KIQ393235:KIQ393279 KIQ458771:KIQ458815 KIQ524307:KIQ524351 KIQ589843:KIQ589887 KIQ655379:KIQ655423 KIQ720915:KIQ720959 KIQ786451:KIQ786495 KIQ851987:KIQ852031 KIQ917523:KIQ917567 KIQ983059:KIQ983103 KSM11:KSM63 KSM65555:KSM65599 KSM131091:KSM131135 KSM196627:KSM196671 KSM262163:KSM262207 KSM327699:KSM327743 KSM393235:KSM393279 KSM458771:KSM458815 KSM524307:KSM524351 KSM589843:KSM589887 KSM655379:KSM655423 KSM720915:KSM720959 KSM786451:KSM786495 KSM851987:KSM852031 KSM917523:KSM917567 KSM983059:KSM983103 LCI11:LCI63 LCI65555:LCI65599 LCI131091:LCI131135 LCI196627:LCI196671 LCI262163:LCI262207 LCI327699:LCI327743 LCI393235:LCI393279 LCI458771:LCI458815 LCI524307:LCI524351 LCI589843:LCI589887 LCI655379:LCI655423 LCI720915:LCI720959 LCI786451:LCI786495 LCI851987:LCI852031 LCI917523:LCI917567 LCI983059:LCI983103 LME11:LME63 LME65555:LME65599 LME131091:LME131135 LME196627:LME196671 LME262163:LME262207 LME327699:LME327743 LME393235:LME393279 LME458771:LME458815 LME524307:LME524351 LME589843:LME589887 LME655379:LME655423 LME720915:LME720959 LME786451:LME786495 LME851987:LME852031 LME917523:LME917567 LME983059:LME983103 LWA11:LWA63 LWA65555:LWA65599 LWA131091:LWA131135 LWA196627:LWA196671 LWA262163:LWA262207 LWA327699:LWA327743 LWA393235:LWA393279 LWA458771:LWA458815 LWA524307:LWA524351 LWA589843:LWA589887 LWA655379:LWA655423 LWA720915:LWA720959 LWA786451:LWA786495 LWA851987:LWA852031 LWA917523:LWA917567 LWA983059:LWA983103 MFW11:MFW63 MFW65555:MFW65599 MFW131091:MFW131135 MFW196627:MFW196671 MFW262163:MFW262207 MFW327699:MFW327743 MFW393235:MFW393279 MFW458771:MFW458815 MFW524307:MFW524351 MFW589843:MFW589887 MFW655379:MFW655423 MFW720915:MFW720959 MFW786451:MFW786495 MFW851987:MFW852031 MFW917523:MFW917567 MFW983059:MFW983103 MPS11:MPS63 MPS65555:MPS65599 MPS131091:MPS131135 MPS196627:MPS196671 MPS262163:MPS262207 MPS327699:MPS327743 MPS393235:MPS393279 MPS458771:MPS458815 MPS524307:MPS524351 MPS589843:MPS589887 MPS655379:MPS655423 MPS720915:MPS720959 MPS786451:MPS786495 MPS851987:MPS852031 MPS917523:MPS917567 MPS983059:MPS983103 MZO11:MZO63 MZO65555:MZO65599 MZO131091:MZO131135 MZO196627:MZO196671 MZO262163:MZO262207 MZO327699:MZO327743 MZO393235:MZO393279 MZO458771:MZO458815 MZO524307:MZO524351 MZO589843:MZO589887 MZO655379:MZO655423 MZO720915:MZO720959 MZO786451:MZO786495 MZO851987:MZO852031 MZO917523:MZO917567 MZO983059:MZO983103 NJK11:NJK63 NJK65555:NJK65599 NJK131091:NJK131135 NJK196627:NJK196671 NJK262163:NJK262207 NJK327699:NJK327743 NJK393235:NJK393279 NJK458771:NJK458815 NJK524307:NJK524351 NJK589843:NJK589887 NJK655379:NJK655423 NJK720915:NJK720959 NJK786451:NJK786495 NJK851987:NJK852031 NJK917523:NJK917567 NJK983059:NJK983103 NTG11:NTG63 NTG65555:NTG65599 NTG131091:NTG131135 NTG196627:NTG196671 NTG262163:NTG262207 NTG327699:NTG327743 NTG393235:NTG393279 NTG458771:NTG458815 NTG524307:NTG524351 NTG589843:NTG589887 NTG655379:NTG655423 NTG720915:NTG720959 NTG786451:NTG786495 NTG851987:NTG852031 NTG917523:NTG917567 NTG983059:NTG983103 ODC11:ODC63 ODC65555:ODC65599 ODC131091:ODC131135 ODC196627:ODC196671 ODC262163:ODC262207 ODC327699:ODC327743 ODC393235:ODC393279 ODC458771:ODC458815 ODC524307:ODC524351 ODC589843:ODC589887 ODC655379:ODC655423 ODC720915:ODC720959 ODC786451:ODC786495 ODC851987:ODC852031 ODC917523:ODC917567 ODC983059:ODC983103 OMY11:OMY63 OMY65555:OMY65599 OMY131091:OMY131135 OMY196627:OMY196671 OMY262163:OMY262207 OMY327699:OMY327743 OMY393235:OMY393279 OMY458771:OMY458815 OMY524307:OMY524351 OMY589843:OMY589887 OMY655379:OMY655423 OMY720915:OMY720959 OMY786451:OMY786495 OMY851987:OMY852031 OMY917523:OMY917567 OMY983059:OMY983103 OWU11:OWU63 OWU65555:OWU65599 OWU131091:OWU131135 OWU196627:OWU196671 OWU262163:OWU262207 OWU327699:OWU327743 OWU393235:OWU393279 OWU458771:OWU458815 OWU524307:OWU524351 OWU589843:OWU589887 OWU655379:OWU655423 OWU720915:OWU720959 OWU786451:OWU786495 OWU851987:OWU852031 OWU917523:OWU917567 OWU983059:OWU983103 PGQ11:PGQ63 PGQ65555:PGQ65599 PGQ131091:PGQ131135 PGQ196627:PGQ196671 PGQ262163:PGQ262207 PGQ327699:PGQ327743 PGQ393235:PGQ393279 PGQ458771:PGQ458815 PGQ524307:PGQ524351 PGQ589843:PGQ589887 PGQ655379:PGQ655423 PGQ720915:PGQ720959 PGQ786451:PGQ786495 PGQ851987:PGQ852031 PGQ917523:PGQ917567 PGQ983059:PGQ983103 PQM11:PQM63 PQM65555:PQM65599 PQM131091:PQM131135 PQM196627:PQM196671 PQM262163:PQM262207 PQM327699:PQM327743 PQM393235:PQM393279 PQM458771:PQM458815 PQM524307:PQM524351 PQM589843:PQM589887 PQM655379:PQM655423 PQM720915:PQM720959 PQM786451:PQM786495 PQM851987:PQM852031 PQM917523:PQM917567 PQM983059:PQM983103 QAI11:QAI63 QAI65555:QAI65599 QAI131091:QAI131135 QAI196627:QAI196671 QAI262163:QAI262207 QAI327699:QAI327743 QAI393235:QAI393279 QAI458771:QAI458815 QAI524307:QAI524351 QAI589843:QAI589887 QAI655379:QAI655423 QAI720915:QAI720959 QAI786451:QAI786495 QAI851987:QAI852031 QAI917523:QAI917567 QAI983059:QAI983103 QKE11:QKE63 QKE65555:QKE65599 QKE131091:QKE131135 QKE196627:QKE196671 QKE262163:QKE262207 QKE327699:QKE327743 QKE393235:QKE393279 QKE458771:QKE458815 QKE524307:QKE524351 QKE589843:QKE589887 QKE655379:QKE655423 QKE720915:QKE720959 QKE786451:QKE786495 QKE851987:QKE852031 QKE917523:QKE917567 QKE983059:QKE983103 QUA11:QUA63 QUA65555:QUA65599 QUA131091:QUA131135 QUA196627:QUA196671 QUA262163:QUA262207 QUA327699:QUA327743 QUA393235:QUA393279 QUA458771:QUA458815 QUA524307:QUA524351 QUA589843:QUA589887 QUA655379:QUA655423 QUA720915:QUA720959 QUA786451:QUA786495 QUA851987:QUA852031 QUA917523:QUA917567 QUA983059:QUA983103 RDW11:RDW63 RDW65555:RDW65599 RDW131091:RDW131135 RDW196627:RDW196671 RDW262163:RDW262207 RDW327699:RDW327743 RDW393235:RDW393279 RDW458771:RDW458815 RDW524307:RDW524351 RDW589843:RDW589887 RDW655379:RDW655423 RDW720915:RDW720959 RDW786451:RDW786495 RDW851987:RDW852031 RDW917523:RDW917567 RDW983059:RDW983103 RNS11:RNS63 RNS65555:RNS65599 RNS131091:RNS131135 RNS196627:RNS196671 RNS262163:RNS262207 RNS327699:RNS327743 RNS393235:RNS393279 RNS458771:RNS458815 RNS524307:RNS524351 RNS589843:RNS589887 RNS655379:RNS655423 RNS720915:RNS720959 RNS786451:RNS786495 RNS851987:RNS852031 RNS917523:RNS917567 RNS983059:RNS983103 RXO11:RXO63 RXO65555:RXO65599 RXO131091:RXO131135 RXO196627:RXO196671 RXO262163:RXO262207 RXO327699:RXO327743 RXO393235:RXO393279 RXO458771:RXO458815 RXO524307:RXO524351 RXO589843:RXO589887 RXO655379:RXO655423 RXO720915:RXO720959 RXO786451:RXO786495 RXO851987:RXO852031 RXO917523:RXO917567 RXO983059:RXO983103 SHK11:SHK63 SHK65555:SHK65599 SHK131091:SHK131135 SHK196627:SHK196671 SHK262163:SHK262207 SHK327699:SHK327743 SHK393235:SHK393279 SHK458771:SHK458815 SHK524307:SHK524351 SHK589843:SHK589887 SHK655379:SHK655423 SHK720915:SHK720959 SHK786451:SHK786495 SHK851987:SHK852031 SHK917523:SHK917567 SHK983059:SHK983103 SRG11:SRG63 SRG65555:SRG65599 SRG131091:SRG131135 SRG196627:SRG196671 SRG262163:SRG262207 SRG327699:SRG327743 SRG393235:SRG393279 SRG458771:SRG458815 SRG524307:SRG524351 SRG589843:SRG589887 SRG655379:SRG655423 SRG720915:SRG720959 SRG786451:SRG786495 SRG851987:SRG852031 SRG917523:SRG917567 SRG983059:SRG983103 TBC11:TBC63 TBC65555:TBC65599 TBC131091:TBC131135 TBC196627:TBC196671 TBC262163:TBC262207 TBC327699:TBC327743 TBC393235:TBC393279 TBC458771:TBC458815 TBC524307:TBC524351 TBC589843:TBC589887 TBC655379:TBC655423 TBC720915:TBC720959 TBC786451:TBC786495 TBC851987:TBC852031 TBC917523:TBC917567 TBC983059:TBC983103 TKY11:TKY63 TKY65555:TKY65599 TKY131091:TKY131135 TKY196627:TKY196671 TKY262163:TKY262207 TKY327699:TKY327743 TKY393235:TKY393279 TKY458771:TKY458815 TKY524307:TKY524351 TKY589843:TKY589887 TKY655379:TKY655423 TKY720915:TKY720959 TKY786451:TKY786495 TKY851987:TKY852031 TKY917523:TKY917567 TKY983059:TKY983103 TUU11:TUU63 TUU65555:TUU65599 TUU131091:TUU131135 TUU196627:TUU196671 TUU262163:TUU262207 TUU327699:TUU327743 TUU393235:TUU393279 TUU458771:TUU458815 TUU524307:TUU524351 TUU589843:TUU589887 TUU655379:TUU655423 TUU720915:TUU720959 TUU786451:TUU786495 TUU851987:TUU852031 TUU917523:TUU917567 TUU983059:TUU983103 UEQ11:UEQ63 UEQ65555:UEQ65599 UEQ131091:UEQ131135 UEQ196627:UEQ196671 UEQ262163:UEQ262207 UEQ327699:UEQ327743 UEQ393235:UEQ393279 UEQ458771:UEQ458815 UEQ524307:UEQ524351 UEQ589843:UEQ589887 UEQ655379:UEQ655423 UEQ720915:UEQ720959 UEQ786451:UEQ786495 UEQ851987:UEQ852031 UEQ917523:UEQ917567 UEQ983059:UEQ983103 UOM11:UOM63 UOM65555:UOM65599 UOM131091:UOM131135 UOM196627:UOM196671 UOM262163:UOM262207 UOM327699:UOM327743 UOM393235:UOM393279 UOM458771:UOM458815 UOM524307:UOM524351 UOM589843:UOM589887 UOM655379:UOM655423 UOM720915:UOM720959 UOM786451:UOM786495 UOM851987:UOM852031 UOM917523:UOM917567 UOM983059:UOM983103 UYI11:UYI63 UYI65555:UYI65599 UYI131091:UYI131135 UYI196627:UYI196671 UYI262163:UYI262207 UYI327699:UYI327743 UYI393235:UYI393279 UYI458771:UYI458815 UYI524307:UYI524351 UYI589843:UYI589887 UYI655379:UYI655423 UYI720915:UYI720959 UYI786451:UYI786495 UYI851987:UYI852031 UYI917523:UYI917567 UYI983059:UYI983103 VIE11:VIE63 VIE65555:VIE65599 VIE131091:VIE131135 VIE196627:VIE196671 VIE262163:VIE262207 VIE327699:VIE327743 VIE393235:VIE393279 VIE458771:VIE458815 VIE524307:VIE524351 VIE589843:VIE589887 VIE655379:VIE655423 VIE720915:VIE720959 VIE786451:VIE786495 VIE851987:VIE852031 VIE917523:VIE917567 VIE983059:VIE983103 VSA11:VSA63 VSA65555:VSA65599 VSA131091:VSA131135 VSA196627:VSA196671 VSA262163:VSA262207 VSA327699:VSA327743 VSA393235:VSA393279 VSA458771:VSA458815 VSA524307:VSA524351 VSA589843:VSA589887 VSA655379:VSA655423 VSA720915:VSA720959 VSA786451:VSA786495 VSA851987:VSA852031 VSA917523:VSA917567 VSA983059:VSA983103 WBW11:WBW63 WBW65555:WBW65599 WBW131091:WBW131135 WBW196627:WBW196671 WBW262163:WBW262207 WBW327699:WBW327743 WBW393235:WBW393279 WBW458771:WBW458815 WBW524307:WBW524351 WBW589843:WBW589887 WBW655379:WBW655423 WBW720915:WBW720959 WBW786451:WBW786495 WBW851987:WBW852031 WBW917523:WBW917567 WBW983059:WBW983103 WLS11:WLS63 WLS65555:WLS65599 WLS131091:WLS131135 WLS196627:WLS196671 WLS262163:WLS262207 WLS327699:WLS327743 WLS393235:WLS393279 WLS458771:WLS458815 WLS524307:WLS524351 WLS589843:WLS589887 WLS655379:WLS655423 WLS720915:WLS720959 WLS786451:WLS786495 WLS851987:WLS852031 WLS917523:WLS917567 WLS983059:WLS983103 WVO11:WVO63 WVO65555:WVO65599 WVO131091:WVO131135 WVO196627:WVO196671 WVO262163:WVO262207 WVO327699:WVO327743 WVO393235:WVO393279 WVO458771:WVO458815 WVO524307:WVO524351 WVO589843:WVO589887 WVO655379:WVO655423 WVO720915:WVO720959 WVO786451:WVO786495 WVO851987:WVO852031 WVO917523:WVO917567 WVO983059:WVO983103">
      <formula1>"是,否"</formula1>
    </dataValidation>
    <dataValidation type="list" allowBlank="1" showInputMessage="1" showErrorMessage="1" sqref="K75:K81">
      <formula1>"通过,不通过,阻碍,无效,"</formula1>
    </dataValidation>
    <dataValidation allowBlank="1" showInputMessage="1" showErrorMessage="1" promptTitle="Revision" sqref="M5:M9 M65549:M65553 M131085:M131089 M196621:M196625 M262157:M262161 M327693:M327697 M393229:M393233 M458765:M458769 M524301:M524305 M589837:M589841 M655373:M655377 M720909:M720913 M786445:M786449 M851981:M851985 M917517:M917521 M983053:M983057 R5:R9 R65549:R65553 R131085:R131089 R196621:R196625 R262157:R262161 R327693:R327697 R393229:R393233 R458765:R458769 R524301:R524305 R589837:R589841 R655373:R655377 R720909:R720913 R786445:R786449 R851981:R851985 R917517:R917521 R983053:R983057 JI5:JI9 JI65549:JI65553 JI131085:JI131089 JI196621:JI196625 JI262157:JI262161 JI327693:JI327697 JI393229:JI393233 JI458765:JI458769 JI524301:JI524305 JI589837:JI589841 JI655373:JI655377 JI720909:JI720913 JI786445:JI786449 JI851981:JI851985 JI917517:JI917521 JI983053:JI983057 JN5:JN9 JN65549:JN65553 JN131085:JN131089 JN196621:JN196625 JN262157:JN262161 JN327693:JN327697 JN393229:JN393233 JN458765:JN458769 JN524301:JN524305 JN589837:JN589841 JN655373:JN655377 JN720909:JN720913 JN786445:JN786449 JN851981:JN851985 JN917517:JN917521 JN983053:JN983057 TE5:TE9 TE65549:TE65553 TE131085:TE131089 TE196621:TE196625 TE262157:TE262161 TE327693:TE327697 TE393229:TE393233 TE458765:TE458769 TE524301:TE524305 TE589837:TE589841 TE655373:TE655377 TE720909:TE720913 TE786445:TE786449 TE851981:TE851985 TE917517:TE917521 TE983053:TE983057 TJ5:TJ9 TJ65549:TJ65553 TJ131085:TJ131089 TJ196621:TJ196625 TJ262157:TJ262161 TJ327693:TJ327697 TJ393229:TJ393233 TJ458765:TJ458769 TJ524301:TJ524305 TJ589837:TJ589841 TJ655373:TJ655377 TJ720909:TJ720913 TJ786445:TJ786449 TJ851981:TJ851985 TJ917517:TJ917521 TJ983053:TJ983057 ADA5:ADA9 ADA65549:ADA65553 ADA131085:ADA131089 ADA196621:ADA196625 ADA262157:ADA262161 ADA327693:ADA327697 ADA393229:ADA393233 ADA458765:ADA458769 ADA524301:ADA524305 ADA589837:ADA589841 ADA655373:ADA655377 ADA720909:ADA720913 ADA786445:ADA786449 ADA851981:ADA851985 ADA917517:ADA917521 ADA983053:ADA983057 ADF5:ADF9 ADF65549:ADF65553 ADF131085:ADF131089 ADF196621:ADF196625 ADF262157:ADF262161 ADF327693:ADF327697 ADF393229:ADF393233 ADF458765:ADF458769 ADF524301:ADF524305 ADF589837:ADF589841 ADF655373:ADF655377 ADF720909:ADF720913 ADF786445:ADF786449 ADF851981:ADF851985 ADF917517:ADF917521 ADF983053:ADF983057 AMW5:AMW9 AMW65549:AMW65553 AMW131085:AMW131089 AMW196621:AMW196625 AMW262157:AMW262161 AMW327693:AMW327697 AMW393229:AMW393233 AMW458765:AMW458769 AMW524301:AMW524305 AMW589837:AMW589841 AMW655373:AMW655377 AMW720909:AMW720913 AMW786445:AMW786449 AMW851981:AMW851985 AMW917517:AMW917521 AMW983053:AMW983057 ANB5:ANB9 ANB65549:ANB65553 ANB131085:ANB131089 ANB196621:ANB196625 ANB262157:ANB262161 ANB327693:ANB327697 ANB393229:ANB393233 ANB458765:ANB458769 ANB524301:ANB524305 ANB589837:ANB589841 ANB655373:ANB655377 ANB720909:ANB720913 ANB786445:ANB786449 ANB851981:ANB851985 ANB917517:ANB917521 ANB983053:ANB983057 AWS5:AWS9 AWS65549:AWS65553 AWS131085:AWS131089 AWS196621:AWS196625 AWS262157:AWS262161 AWS327693:AWS327697 AWS393229:AWS393233 AWS458765:AWS458769 AWS524301:AWS524305 AWS589837:AWS589841 AWS655373:AWS655377 AWS720909:AWS720913 AWS786445:AWS786449 AWS851981:AWS851985 AWS917517:AWS917521 AWS983053:AWS983057 AWX5:AWX9 AWX65549:AWX65553 AWX131085:AWX131089 AWX196621:AWX196625 AWX262157:AWX262161 AWX327693:AWX327697 AWX393229:AWX393233 AWX458765:AWX458769 AWX524301:AWX524305 AWX589837:AWX589841 AWX655373:AWX655377 AWX720909:AWX720913 AWX786445:AWX786449 AWX851981:AWX851985 AWX917517:AWX917521 AWX983053:AWX983057 BGO5:BGO9 BGO65549:BGO65553 BGO131085:BGO131089 BGO196621:BGO196625 BGO262157:BGO262161 BGO327693:BGO327697 BGO393229:BGO393233 BGO458765:BGO458769 BGO524301:BGO524305 BGO589837:BGO589841 BGO655373:BGO655377 BGO720909:BGO720913 BGO786445:BGO786449 BGO851981:BGO851985 BGO917517:BGO917521 BGO983053:BGO983057 BGT5:BGT9 BGT65549:BGT65553 BGT131085:BGT131089 BGT196621:BGT196625 BGT262157:BGT262161 BGT327693:BGT327697 BGT393229:BGT393233 BGT458765:BGT458769 BGT524301:BGT524305 BGT589837:BGT589841 BGT655373:BGT655377 BGT720909:BGT720913 BGT786445:BGT786449 BGT851981:BGT851985 BGT917517:BGT917521 BGT983053:BGT983057 BQK5:BQK9 BQK65549:BQK65553 BQK131085:BQK131089 BQK196621:BQK196625 BQK262157:BQK262161 BQK327693:BQK327697 BQK393229:BQK393233 BQK458765:BQK458769 BQK524301:BQK524305 BQK589837:BQK589841 BQK655373:BQK655377 BQK720909:BQK720913 BQK786445:BQK786449 BQK851981:BQK851985 BQK917517:BQK917521 BQK983053:BQK983057 BQP5:BQP9 BQP65549:BQP65553 BQP131085:BQP131089 BQP196621:BQP196625 BQP262157:BQP262161 BQP327693:BQP327697 BQP393229:BQP393233 BQP458765:BQP458769 BQP524301:BQP524305 BQP589837:BQP589841 BQP655373:BQP655377 BQP720909:BQP720913 BQP786445:BQP786449 BQP851981:BQP851985 BQP917517:BQP917521 BQP983053:BQP983057 CAG5:CAG9 CAG65549:CAG65553 CAG131085:CAG131089 CAG196621:CAG196625 CAG262157:CAG262161 CAG327693:CAG327697 CAG393229:CAG393233 CAG458765:CAG458769 CAG524301:CAG524305 CAG589837:CAG589841 CAG655373:CAG655377 CAG720909:CAG720913 CAG786445:CAG786449 CAG851981:CAG851985 CAG917517:CAG917521 CAG983053:CAG983057 CAL5:CAL9 CAL65549:CAL65553 CAL131085:CAL131089 CAL196621:CAL196625 CAL262157:CAL262161 CAL327693:CAL327697 CAL393229:CAL393233 CAL458765:CAL458769 CAL524301:CAL524305 CAL589837:CAL589841 CAL655373:CAL655377 CAL720909:CAL720913 CAL786445:CAL786449 CAL851981:CAL851985 CAL917517:CAL917521 CAL983053:CAL983057 CKC5:CKC9 CKC65549:CKC65553 CKC131085:CKC131089 CKC196621:CKC196625 CKC262157:CKC262161 CKC327693:CKC327697 CKC393229:CKC393233 CKC458765:CKC458769 CKC524301:CKC524305 CKC589837:CKC589841 CKC655373:CKC655377 CKC720909:CKC720913 CKC786445:CKC786449 CKC851981:CKC851985 CKC917517:CKC917521 CKC983053:CKC983057 CKH5:CKH9 CKH65549:CKH65553 CKH131085:CKH131089 CKH196621:CKH196625 CKH262157:CKH262161 CKH327693:CKH327697 CKH393229:CKH393233 CKH458765:CKH458769 CKH524301:CKH524305 CKH589837:CKH589841 CKH655373:CKH655377 CKH720909:CKH720913 CKH786445:CKH786449 CKH851981:CKH851985 CKH917517:CKH917521 CKH983053:CKH983057 CTY5:CTY9 CTY65549:CTY65553 CTY131085:CTY131089 CTY196621:CTY196625 CTY262157:CTY262161 CTY327693:CTY327697 CTY393229:CTY393233 CTY458765:CTY458769 CTY524301:CTY524305 CTY589837:CTY589841 CTY655373:CTY655377 CTY720909:CTY720913 CTY786445:CTY786449 CTY851981:CTY851985 CTY917517:CTY917521 CTY983053:CTY983057 CUD5:CUD9 CUD65549:CUD65553 CUD131085:CUD131089 CUD196621:CUD196625 CUD262157:CUD262161 CUD327693:CUD327697 CUD393229:CUD393233 CUD458765:CUD458769 CUD524301:CUD524305 CUD589837:CUD589841 CUD655373:CUD655377 CUD720909:CUD720913 CUD786445:CUD786449 CUD851981:CUD851985 CUD917517:CUD917521 CUD983053:CUD983057 DDU5:DDU9 DDU65549:DDU65553 DDU131085:DDU131089 DDU196621:DDU196625 DDU262157:DDU262161 DDU327693:DDU327697 DDU393229:DDU393233 DDU458765:DDU458769 DDU524301:DDU524305 DDU589837:DDU589841 DDU655373:DDU655377 DDU720909:DDU720913 DDU786445:DDU786449 DDU851981:DDU851985 DDU917517:DDU917521 DDU983053:DDU983057 DDZ5:DDZ9 DDZ65549:DDZ65553 DDZ131085:DDZ131089 DDZ196621:DDZ196625 DDZ262157:DDZ262161 DDZ327693:DDZ327697 DDZ393229:DDZ393233 DDZ458765:DDZ458769 DDZ524301:DDZ524305 DDZ589837:DDZ589841 DDZ655373:DDZ655377 DDZ720909:DDZ720913 DDZ786445:DDZ786449 DDZ851981:DDZ851985 DDZ917517:DDZ917521 DDZ983053:DDZ983057 DNQ5:DNQ9 DNQ65549:DNQ65553 DNQ131085:DNQ131089 DNQ196621:DNQ196625 DNQ262157:DNQ262161 DNQ327693:DNQ327697 DNQ393229:DNQ393233 DNQ458765:DNQ458769 DNQ524301:DNQ524305 DNQ589837:DNQ589841 DNQ655373:DNQ655377 DNQ720909:DNQ720913 DNQ786445:DNQ786449 DNQ851981:DNQ851985 DNQ917517:DNQ917521 DNQ983053:DNQ983057 DNV5:DNV9 DNV65549:DNV65553 DNV131085:DNV131089 DNV196621:DNV196625 DNV262157:DNV262161 DNV327693:DNV327697 DNV393229:DNV393233 DNV458765:DNV458769 DNV524301:DNV524305 DNV589837:DNV589841 DNV655373:DNV655377 DNV720909:DNV720913 DNV786445:DNV786449 DNV851981:DNV851985 DNV917517:DNV917521 DNV983053:DNV983057 DXM5:DXM9 DXM65549:DXM65553 DXM131085:DXM131089 DXM196621:DXM196625 DXM262157:DXM262161 DXM327693:DXM327697 DXM393229:DXM393233 DXM458765:DXM458769 DXM524301:DXM524305 DXM589837:DXM589841 DXM655373:DXM655377 DXM720909:DXM720913 DXM786445:DXM786449 DXM851981:DXM851985 DXM917517:DXM917521 DXM983053:DXM983057 DXR5:DXR9 DXR65549:DXR65553 DXR131085:DXR131089 DXR196621:DXR196625 DXR262157:DXR262161 DXR327693:DXR327697 DXR393229:DXR393233 DXR458765:DXR458769 DXR524301:DXR524305 DXR589837:DXR589841 DXR655373:DXR655377 DXR720909:DXR720913 DXR786445:DXR786449 DXR851981:DXR851985 DXR917517:DXR917521 DXR983053:DXR983057 EHI5:EHI9 EHI65549:EHI65553 EHI131085:EHI131089 EHI196621:EHI196625 EHI262157:EHI262161 EHI327693:EHI327697 EHI393229:EHI393233 EHI458765:EHI458769 EHI524301:EHI524305 EHI589837:EHI589841 EHI655373:EHI655377 EHI720909:EHI720913 EHI786445:EHI786449 EHI851981:EHI851985 EHI917517:EHI917521 EHI983053:EHI983057 EHN5:EHN9 EHN65549:EHN65553 EHN131085:EHN131089 EHN196621:EHN196625 EHN262157:EHN262161 EHN327693:EHN327697 EHN393229:EHN393233 EHN458765:EHN458769 EHN524301:EHN524305 EHN589837:EHN589841 EHN655373:EHN655377 EHN720909:EHN720913 EHN786445:EHN786449 EHN851981:EHN851985 EHN917517:EHN917521 EHN983053:EHN983057 ERE5:ERE9 ERE65549:ERE65553 ERE131085:ERE131089 ERE196621:ERE196625 ERE262157:ERE262161 ERE327693:ERE327697 ERE393229:ERE393233 ERE458765:ERE458769 ERE524301:ERE524305 ERE589837:ERE589841 ERE655373:ERE655377 ERE720909:ERE720913 ERE786445:ERE786449 ERE851981:ERE851985 ERE917517:ERE917521 ERE983053:ERE983057 ERJ5:ERJ9 ERJ65549:ERJ65553 ERJ131085:ERJ131089 ERJ196621:ERJ196625 ERJ262157:ERJ262161 ERJ327693:ERJ327697 ERJ393229:ERJ393233 ERJ458765:ERJ458769 ERJ524301:ERJ524305 ERJ589837:ERJ589841 ERJ655373:ERJ655377 ERJ720909:ERJ720913 ERJ786445:ERJ786449 ERJ851981:ERJ851985 ERJ917517:ERJ917521 ERJ983053:ERJ983057 FBA5:FBA9 FBA65549:FBA65553 FBA131085:FBA131089 FBA196621:FBA196625 FBA262157:FBA262161 FBA327693:FBA327697 FBA393229:FBA393233 FBA458765:FBA458769 FBA524301:FBA524305 FBA589837:FBA589841 FBA655373:FBA655377 FBA720909:FBA720913 FBA786445:FBA786449 FBA851981:FBA851985 FBA917517:FBA917521 FBA983053:FBA983057 FBF5:FBF9 FBF65549:FBF65553 FBF131085:FBF131089 FBF196621:FBF196625 FBF262157:FBF262161 FBF327693:FBF327697 FBF393229:FBF393233 FBF458765:FBF458769 FBF524301:FBF524305 FBF589837:FBF589841 FBF655373:FBF655377 FBF720909:FBF720913 FBF786445:FBF786449 FBF851981:FBF851985 FBF917517:FBF917521 FBF983053:FBF983057 FKW5:FKW9 FKW65549:FKW65553 FKW131085:FKW131089 FKW196621:FKW196625 FKW262157:FKW262161 FKW327693:FKW327697 FKW393229:FKW393233 FKW458765:FKW458769 FKW524301:FKW524305 FKW589837:FKW589841 FKW655373:FKW655377 FKW720909:FKW720913 FKW786445:FKW786449 FKW851981:FKW851985 FKW917517:FKW917521 FKW983053:FKW983057 FLB5:FLB9 FLB65549:FLB65553 FLB131085:FLB131089 FLB196621:FLB196625 FLB262157:FLB262161 FLB327693:FLB327697 FLB393229:FLB393233 FLB458765:FLB458769 FLB524301:FLB524305 FLB589837:FLB589841 FLB655373:FLB655377 FLB720909:FLB720913 FLB786445:FLB786449 FLB851981:FLB851985 FLB917517:FLB917521 FLB983053:FLB983057 FUS5:FUS9 FUS65549:FUS65553 FUS131085:FUS131089 FUS196621:FUS196625 FUS262157:FUS262161 FUS327693:FUS327697 FUS393229:FUS393233 FUS458765:FUS458769 FUS524301:FUS524305 FUS589837:FUS589841 FUS655373:FUS655377 FUS720909:FUS720913 FUS786445:FUS786449 FUS851981:FUS851985 FUS917517:FUS917521 FUS983053:FUS983057 FUX5:FUX9 FUX65549:FUX65553 FUX131085:FUX131089 FUX196621:FUX196625 FUX262157:FUX262161 FUX327693:FUX327697 FUX393229:FUX393233 FUX458765:FUX458769 FUX524301:FUX524305 FUX589837:FUX589841 FUX655373:FUX655377 FUX720909:FUX720913 FUX786445:FUX786449 FUX851981:FUX851985 FUX917517:FUX917521 FUX983053:FUX983057 GEO5:GEO9 GEO65549:GEO65553 GEO131085:GEO131089 GEO196621:GEO196625 GEO262157:GEO262161 GEO327693:GEO327697 GEO393229:GEO393233 GEO458765:GEO458769 GEO524301:GEO524305 GEO589837:GEO589841 GEO655373:GEO655377 GEO720909:GEO720913 GEO786445:GEO786449 GEO851981:GEO851985 GEO917517:GEO917521 GEO983053:GEO983057 GET5:GET9 GET65549:GET65553 GET131085:GET131089 GET196621:GET196625 GET262157:GET262161 GET327693:GET327697 GET393229:GET393233 GET458765:GET458769 GET524301:GET524305 GET589837:GET589841 GET655373:GET655377 GET720909:GET720913 GET786445:GET786449 GET851981:GET851985 GET917517:GET917521 GET983053:GET983057 GOK5:GOK9 GOK65549:GOK65553 GOK131085:GOK131089 GOK196621:GOK196625 GOK262157:GOK262161 GOK327693:GOK327697 GOK393229:GOK393233 GOK458765:GOK458769 GOK524301:GOK524305 GOK589837:GOK589841 GOK655373:GOK655377 GOK720909:GOK720913 GOK786445:GOK786449 GOK851981:GOK851985 GOK917517:GOK917521 GOK983053:GOK983057 GOP5:GOP9 GOP65549:GOP65553 GOP131085:GOP131089 GOP196621:GOP196625 GOP262157:GOP262161 GOP327693:GOP327697 GOP393229:GOP393233 GOP458765:GOP458769 GOP524301:GOP524305 GOP589837:GOP589841 GOP655373:GOP655377 GOP720909:GOP720913 GOP786445:GOP786449 GOP851981:GOP851985 GOP917517:GOP917521 GOP983053:GOP983057 GYG5:GYG9 GYG65549:GYG65553 GYG131085:GYG131089 GYG196621:GYG196625 GYG262157:GYG262161 GYG327693:GYG327697 GYG393229:GYG393233 GYG458765:GYG458769 GYG524301:GYG524305 GYG589837:GYG589841 GYG655373:GYG655377 GYG720909:GYG720913 GYG786445:GYG786449 GYG851981:GYG851985 GYG917517:GYG917521 GYG983053:GYG983057 GYL5:GYL9 GYL65549:GYL65553 GYL131085:GYL131089 GYL196621:GYL196625 GYL262157:GYL262161 GYL327693:GYL327697 GYL393229:GYL393233 GYL458765:GYL458769 GYL524301:GYL524305 GYL589837:GYL589841 GYL655373:GYL655377 GYL720909:GYL720913 GYL786445:GYL786449 GYL851981:GYL851985 GYL917517:GYL917521 GYL983053:GYL983057 HIC5:HIC9 HIC65549:HIC65553 HIC131085:HIC131089 HIC196621:HIC196625 HIC262157:HIC262161 HIC327693:HIC327697 HIC393229:HIC393233 HIC458765:HIC458769 HIC524301:HIC524305 HIC589837:HIC589841 HIC655373:HIC655377 HIC720909:HIC720913 HIC786445:HIC786449 HIC851981:HIC851985 HIC917517:HIC917521 HIC983053:HIC983057 HIH5:HIH9 HIH65549:HIH65553 HIH131085:HIH131089 HIH196621:HIH196625 HIH262157:HIH262161 HIH327693:HIH327697 HIH393229:HIH393233 HIH458765:HIH458769 HIH524301:HIH524305 HIH589837:HIH589841 HIH655373:HIH655377 HIH720909:HIH720913 HIH786445:HIH786449 HIH851981:HIH851985 HIH917517:HIH917521 HIH983053:HIH983057 HRY5:HRY9 HRY65549:HRY65553 HRY131085:HRY131089 HRY196621:HRY196625 HRY262157:HRY262161 HRY327693:HRY327697 HRY393229:HRY393233 HRY458765:HRY458769 HRY524301:HRY524305 HRY589837:HRY589841 HRY655373:HRY655377 HRY720909:HRY720913 HRY786445:HRY786449 HRY851981:HRY851985 HRY917517:HRY917521 HRY983053:HRY983057 HSD5:HSD9 HSD65549:HSD65553 HSD131085:HSD131089 HSD196621:HSD196625 HSD262157:HSD262161 HSD327693:HSD327697 HSD393229:HSD393233 HSD458765:HSD458769 HSD524301:HSD524305 HSD589837:HSD589841 HSD655373:HSD655377 HSD720909:HSD720913 HSD786445:HSD786449 HSD851981:HSD851985 HSD917517:HSD917521 HSD983053:HSD983057 IBU5:IBU9 IBU65549:IBU65553 IBU131085:IBU131089 IBU196621:IBU196625 IBU262157:IBU262161 IBU327693:IBU327697 IBU393229:IBU393233 IBU458765:IBU458769 IBU524301:IBU524305 IBU589837:IBU589841 IBU655373:IBU655377 IBU720909:IBU720913 IBU786445:IBU786449 IBU851981:IBU851985 IBU917517:IBU917521 IBU983053:IBU983057 IBZ5:IBZ9 IBZ65549:IBZ65553 IBZ131085:IBZ131089 IBZ196621:IBZ196625 IBZ262157:IBZ262161 IBZ327693:IBZ327697 IBZ393229:IBZ393233 IBZ458765:IBZ458769 IBZ524301:IBZ524305 IBZ589837:IBZ589841 IBZ655373:IBZ655377 IBZ720909:IBZ720913 IBZ786445:IBZ786449 IBZ851981:IBZ851985 IBZ917517:IBZ917521 IBZ983053:IBZ983057 ILQ5:ILQ9 ILQ65549:ILQ65553 ILQ131085:ILQ131089 ILQ196621:ILQ196625 ILQ262157:ILQ262161 ILQ327693:ILQ327697 ILQ393229:ILQ393233 ILQ458765:ILQ458769 ILQ524301:ILQ524305 ILQ589837:ILQ589841 ILQ655373:ILQ655377 ILQ720909:ILQ720913 ILQ786445:ILQ786449 ILQ851981:ILQ851985 ILQ917517:ILQ917521 ILQ983053:ILQ983057 ILV5:ILV9 ILV65549:ILV65553 ILV131085:ILV131089 ILV196621:ILV196625 ILV262157:ILV262161 ILV327693:ILV327697 ILV393229:ILV393233 ILV458765:ILV458769 ILV524301:ILV524305 ILV589837:ILV589841 ILV655373:ILV655377 ILV720909:ILV720913 ILV786445:ILV786449 ILV851981:ILV851985 ILV917517:ILV917521 ILV983053:ILV983057 IVM5:IVM9 IVM65549:IVM65553 IVM131085:IVM131089 IVM196621:IVM196625 IVM262157:IVM262161 IVM327693:IVM327697 IVM393229:IVM393233 IVM458765:IVM458769 IVM524301:IVM524305 IVM589837:IVM589841 IVM655373:IVM655377 IVM720909:IVM720913 IVM786445:IVM786449 IVM851981:IVM851985 IVM917517:IVM917521 IVM983053:IVM983057 IVR5:IVR9 IVR65549:IVR65553 IVR131085:IVR131089 IVR196621:IVR196625 IVR262157:IVR262161 IVR327693:IVR327697 IVR393229:IVR393233 IVR458765:IVR458769 IVR524301:IVR524305 IVR589837:IVR589841 IVR655373:IVR655377 IVR720909:IVR720913 IVR786445:IVR786449 IVR851981:IVR851985 IVR917517:IVR917521 IVR983053:IVR983057 JFI5:JFI9 JFI65549:JFI65553 JFI131085:JFI131089 JFI196621:JFI196625 JFI262157:JFI262161 JFI327693:JFI327697 JFI393229:JFI393233 JFI458765:JFI458769 JFI524301:JFI524305 JFI589837:JFI589841 JFI655373:JFI655377 JFI720909:JFI720913 JFI786445:JFI786449 JFI851981:JFI851985 JFI917517:JFI917521 JFI983053:JFI983057 JFN5:JFN9 JFN65549:JFN65553 JFN131085:JFN131089 JFN196621:JFN196625 JFN262157:JFN262161 JFN327693:JFN327697 JFN393229:JFN393233 JFN458765:JFN458769 JFN524301:JFN524305 JFN589837:JFN589841 JFN655373:JFN655377 JFN720909:JFN720913 JFN786445:JFN786449 JFN851981:JFN851985 JFN917517:JFN917521 JFN983053:JFN983057 JPE5:JPE9 JPE65549:JPE65553 JPE131085:JPE131089 JPE196621:JPE196625 JPE262157:JPE262161 JPE327693:JPE327697 JPE393229:JPE393233 JPE458765:JPE458769 JPE524301:JPE524305 JPE589837:JPE589841 JPE655373:JPE655377 JPE720909:JPE720913 JPE786445:JPE786449 JPE851981:JPE851985 JPE917517:JPE917521 JPE983053:JPE983057 JPJ5:JPJ9 JPJ65549:JPJ65553 JPJ131085:JPJ131089 JPJ196621:JPJ196625 JPJ262157:JPJ262161 JPJ327693:JPJ327697 JPJ393229:JPJ393233 JPJ458765:JPJ458769 JPJ524301:JPJ524305 JPJ589837:JPJ589841 JPJ655373:JPJ655377 JPJ720909:JPJ720913 JPJ786445:JPJ786449 JPJ851981:JPJ851985 JPJ917517:JPJ917521 JPJ983053:JPJ983057 JZA5:JZA9 JZA65549:JZA65553 JZA131085:JZA131089 JZA196621:JZA196625 JZA262157:JZA262161 JZA327693:JZA327697 JZA393229:JZA393233 JZA458765:JZA458769 JZA524301:JZA524305 JZA589837:JZA589841 JZA655373:JZA655377 JZA720909:JZA720913 JZA786445:JZA786449 JZA851981:JZA851985 JZA917517:JZA917521 JZA983053:JZA983057 JZF5:JZF9 JZF65549:JZF65553 JZF131085:JZF131089 JZF196621:JZF196625 JZF262157:JZF262161 JZF327693:JZF327697 JZF393229:JZF393233 JZF458765:JZF458769 JZF524301:JZF524305 JZF589837:JZF589841 JZF655373:JZF655377 JZF720909:JZF720913 JZF786445:JZF786449 JZF851981:JZF851985 JZF917517:JZF917521 JZF983053:JZF983057 KIW5:KIW9 KIW65549:KIW65553 KIW131085:KIW131089 KIW196621:KIW196625 KIW262157:KIW262161 KIW327693:KIW327697 KIW393229:KIW393233 KIW458765:KIW458769 KIW524301:KIW524305 KIW589837:KIW589841 KIW655373:KIW655377 KIW720909:KIW720913 KIW786445:KIW786449 KIW851981:KIW851985 KIW917517:KIW917521 KIW983053:KIW983057 KJB5:KJB9 KJB65549:KJB65553 KJB131085:KJB131089 KJB196621:KJB196625 KJB262157:KJB262161 KJB327693:KJB327697 KJB393229:KJB393233 KJB458765:KJB458769 KJB524301:KJB524305 KJB589837:KJB589841 KJB655373:KJB655377 KJB720909:KJB720913 KJB786445:KJB786449 KJB851981:KJB851985 KJB917517:KJB917521 KJB983053:KJB983057 KSS5:KSS9 KSS65549:KSS65553 KSS131085:KSS131089 KSS196621:KSS196625 KSS262157:KSS262161 KSS327693:KSS327697 KSS393229:KSS393233 KSS458765:KSS458769 KSS524301:KSS524305 KSS589837:KSS589841 KSS655373:KSS655377 KSS720909:KSS720913 KSS786445:KSS786449 KSS851981:KSS851985 KSS917517:KSS917521 KSS983053:KSS983057 KSX5:KSX9 KSX65549:KSX65553 KSX131085:KSX131089 KSX196621:KSX196625 KSX262157:KSX262161 KSX327693:KSX327697 KSX393229:KSX393233 KSX458765:KSX458769 KSX524301:KSX524305 KSX589837:KSX589841 KSX655373:KSX655377 KSX720909:KSX720913 KSX786445:KSX786449 KSX851981:KSX851985 KSX917517:KSX917521 KSX983053:KSX983057 LCO5:LCO9 LCO65549:LCO65553 LCO131085:LCO131089 LCO196621:LCO196625 LCO262157:LCO262161 LCO327693:LCO327697 LCO393229:LCO393233 LCO458765:LCO458769 LCO524301:LCO524305 LCO589837:LCO589841 LCO655373:LCO655377 LCO720909:LCO720913 LCO786445:LCO786449 LCO851981:LCO851985 LCO917517:LCO917521 LCO983053:LCO983057 LCT5:LCT9 LCT65549:LCT65553 LCT131085:LCT131089 LCT196621:LCT196625 LCT262157:LCT262161 LCT327693:LCT327697 LCT393229:LCT393233 LCT458765:LCT458769 LCT524301:LCT524305 LCT589837:LCT589841 LCT655373:LCT655377 LCT720909:LCT720913 LCT786445:LCT786449 LCT851981:LCT851985 LCT917517:LCT917521 LCT983053:LCT983057 LMK5:LMK9 LMK65549:LMK65553 LMK131085:LMK131089 LMK196621:LMK196625 LMK262157:LMK262161 LMK327693:LMK327697 LMK393229:LMK393233 LMK458765:LMK458769 LMK524301:LMK524305 LMK589837:LMK589841 LMK655373:LMK655377 LMK720909:LMK720913 LMK786445:LMK786449 LMK851981:LMK851985 LMK917517:LMK917521 LMK983053:LMK983057 LMP5:LMP9 LMP65549:LMP65553 LMP131085:LMP131089 LMP196621:LMP196625 LMP262157:LMP262161 LMP327693:LMP327697 LMP393229:LMP393233 LMP458765:LMP458769 LMP524301:LMP524305 LMP589837:LMP589841 LMP655373:LMP655377 LMP720909:LMP720913 LMP786445:LMP786449 LMP851981:LMP851985 LMP917517:LMP917521 LMP983053:LMP983057 LWG5:LWG9 LWG65549:LWG65553 LWG131085:LWG131089 LWG196621:LWG196625 LWG262157:LWG262161 LWG327693:LWG327697 LWG393229:LWG393233 LWG458765:LWG458769 LWG524301:LWG524305 LWG589837:LWG589841 LWG655373:LWG655377 LWG720909:LWG720913 LWG786445:LWG786449 LWG851981:LWG851985 LWG917517:LWG917521 LWG983053:LWG983057 LWL5:LWL9 LWL65549:LWL65553 LWL131085:LWL131089 LWL196621:LWL196625 LWL262157:LWL262161 LWL327693:LWL327697 LWL393229:LWL393233 LWL458765:LWL458769 LWL524301:LWL524305 LWL589837:LWL589841 LWL655373:LWL655377 LWL720909:LWL720913 LWL786445:LWL786449 LWL851981:LWL851985 LWL917517:LWL917521 LWL983053:LWL983057 MGC5:MGC9 MGC65549:MGC65553 MGC131085:MGC131089 MGC196621:MGC196625 MGC262157:MGC262161 MGC327693:MGC327697 MGC393229:MGC393233 MGC458765:MGC458769 MGC524301:MGC524305 MGC589837:MGC589841 MGC655373:MGC655377 MGC720909:MGC720913 MGC786445:MGC786449 MGC851981:MGC851985 MGC917517:MGC917521 MGC983053:MGC983057 MGH5:MGH9 MGH65549:MGH65553 MGH131085:MGH131089 MGH196621:MGH196625 MGH262157:MGH262161 MGH327693:MGH327697 MGH393229:MGH393233 MGH458765:MGH458769 MGH524301:MGH524305 MGH589837:MGH589841 MGH655373:MGH655377 MGH720909:MGH720913 MGH786445:MGH786449 MGH851981:MGH851985 MGH917517:MGH917521 MGH983053:MGH983057 MPY5:MPY9 MPY65549:MPY65553 MPY131085:MPY131089 MPY196621:MPY196625 MPY262157:MPY262161 MPY327693:MPY327697 MPY393229:MPY393233 MPY458765:MPY458769 MPY524301:MPY524305 MPY589837:MPY589841 MPY655373:MPY655377 MPY720909:MPY720913 MPY786445:MPY786449 MPY851981:MPY851985 MPY917517:MPY917521 MPY983053:MPY983057 MQD5:MQD9 MQD65549:MQD65553 MQD131085:MQD131089 MQD196621:MQD196625 MQD262157:MQD262161 MQD327693:MQD327697 MQD393229:MQD393233 MQD458765:MQD458769 MQD524301:MQD524305 MQD589837:MQD589841 MQD655373:MQD655377 MQD720909:MQD720913 MQD786445:MQD786449 MQD851981:MQD851985 MQD917517:MQD917521 MQD983053:MQD983057 MZU5:MZU9 MZU65549:MZU65553 MZU131085:MZU131089 MZU196621:MZU196625 MZU262157:MZU262161 MZU327693:MZU327697 MZU393229:MZU393233 MZU458765:MZU458769 MZU524301:MZU524305 MZU589837:MZU589841 MZU655373:MZU655377 MZU720909:MZU720913 MZU786445:MZU786449 MZU851981:MZU851985 MZU917517:MZU917521 MZU983053:MZU983057 MZZ5:MZZ9 MZZ65549:MZZ65553 MZZ131085:MZZ131089 MZZ196621:MZZ196625 MZZ262157:MZZ262161 MZZ327693:MZZ327697 MZZ393229:MZZ393233 MZZ458765:MZZ458769 MZZ524301:MZZ524305 MZZ589837:MZZ589841 MZZ655373:MZZ655377 MZZ720909:MZZ720913 MZZ786445:MZZ786449 MZZ851981:MZZ851985 MZZ917517:MZZ917521 MZZ983053:MZZ983057 NJQ5:NJQ9 NJQ65549:NJQ65553 NJQ131085:NJQ131089 NJQ196621:NJQ196625 NJQ262157:NJQ262161 NJQ327693:NJQ327697 NJQ393229:NJQ393233 NJQ458765:NJQ458769 NJQ524301:NJQ524305 NJQ589837:NJQ589841 NJQ655373:NJQ655377 NJQ720909:NJQ720913 NJQ786445:NJQ786449 NJQ851981:NJQ851985 NJQ917517:NJQ917521 NJQ983053:NJQ983057 NJV5:NJV9 NJV65549:NJV65553 NJV131085:NJV131089 NJV196621:NJV196625 NJV262157:NJV262161 NJV327693:NJV327697 NJV393229:NJV393233 NJV458765:NJV458769 NJV524301:NJV524305 NJV589837:NJV589841 NJV655373:NJV655377 NJV720909:NJV720913 NJV786445:NJV786449 NJV851981:NJV851985 NJV917517:NJV917521 NJV983053:NJV983057 NTM5:NTM9 NTM65549:NTM65553 NTM131085:NTM131089 NTM196621:NTM196625 NTM262157:NTM262161 NTM327693:NTM327697 NTM393229:NTM393233 NTM458765:NTM458769 NTM524301:NTM524305 NTM589837:NTM589841 NTM655373:NTM655377 NTM720909:NTM720913 NTM786445:NTM786449 NTM851981:NTM851985 NTM917517:NTM917521 NTM983053:NTM983057 NTR5:NTR9 NTR65549:NTR65553 NTR131085:NTR131089 NTR196621:NTR196625 NTR262157:NTR262161 NTR327693:NTR327697 NTR393229:NTR393233 NTR458765:NTR458769 NTR524301:NTR524305 NTR589837:NTR589841 NTR655373:NTR655377 NTR720909:NTR720913 NTR786445:NTR786449 NTR851981:NTR851985 NTR917517:NTR917521 NTR983053:NTR983057 ODI5:ODI9 ODI65549:ODI65553 ODI131085:ODI131089 ODI196621:ODI196625 ODI262157:ODI262161 ODI327693:ODI327697 ODI393229:ODI393233 ODI458765:ODI458769 ODI524301:ODI524305 ODI589837:ODI589841 ODI655373:ODI655377 ODI720909:ODI720913 ODI786445:ODI786449 ODI851981:ODI851985 ODI917517:ODI917521 ODI983053:ODI983057 ODN5:ODN9 ODN65549:ODN65553 ODN131085:ODN131089 ODN196621:ODN196625 ODN262157:ODN262161 ODN327693:ODN327697 ODN393229:ODN393233 ODN458765:ODN458769 ODN524301:ODN524305 ODN589837:ODN589841 ODN655373:ODN655377 ODN720909:ODN720913 ODN786445:ODN786449 ODN851981:ODN851985 ODN917517:ODN917521 ODN983053:ODN983057 ONE5:ONE9 ONE65549:ONE65553 ONE131085:ONE131089 ONE196621:ONE196625 ONE262157:ONE262161 ONE327693:ONE327697 ONE393229:ONE393233 ONE458765:ONE458769 ONE524301:ONE524305 ONE589837:ONE589841 ONE655373:ONE655377 ONE720909:ONE720913 ONE786445:ONE786449 ONE851981:ONE851985 ONE917517:ONE917521 ONE983053:ONE983057 ONJ5:ONJ9 ONJ65549:ONJ65553 ONJ131085:ONJ131089 ONJ196621:ONJ196625 ONJ262157:ONJ262161 ONJ327693:ONJ327697 ONJ393229:ONJ393233 ONJ458765:ONJ458769 ONJ524301:ONJ524305 ONJ589837:ONJ589841 ONJ655373:ONJ655377 ONJ720909:ONJ720913 ONJ786445:ONJ786449 ONJ851981:ONJ851985 ONJ917517:ONJ917521 ONJ983053:ONJ983057 OXA5:OXA9 OXA65549:OXA65553 OXA131085:OXA131089 OXA196621:OXA196625 OXA262157:OXA262161 OXA327693:OXA327697 OXA393229:OXA393233 OXA458765:OXA458769 OXA524301:OXA524305 OXA589837:OXA589841 OXA655373:OXA655377 OXA720909:OXA720913 OXA786445:OXA786449 OXA851981:OXA851985 OXA917517:OXA917521 OXA983053:OXA983057 OXF5:OXF9 OXF65549:OXF65553 OXF131085:OXF131089 OXF196621:OXF196625 OXF262157:OXF262161 OXF327693:OXF327697 OXF393229:OXF393233 OXF458765:OXF458769 OXF524301:OXF524305 OXF589837:OXF589841 OXF655373:OXF655377 OXF720909:OXF720913 OXF786445:OXF786449 OXF851981:OXF851985 OXF917517:OXF917521 OXF983053:OXF983057 PGW5:PGW9 PGW65549:PGW65553 PGW131085:PGW131089 PGW196621:PGW196625 PGW262157:PGW262161 PGW327693:PGW327697 PGW393229:PGW393233 PGW458765:PGW458769 PGW524301:PGW524305 PGW589837:PGW589841 PGW655373:PGW655377 PGW720909:PGW720913 PGW786445:PGW786449 PGW851981:PGW851985 PGW917517:PGW917521 PGW983053:PGW983057 PHB5:PHB9 PHB65549:PHB65553 PHB131085:PHB131089 PHB196621:PHB196625 PHB262157:PHB262161 PHB327693:PHB327697 PHB393229:PHB393233 PHB458765:PHB458769 PHB524301:PHB524305 PHB589837:PHB589841 PHB655373:PHB655377 PHB720909:PHB720913 PHB786445:PHB786449 PHB851981:PHB851985 PHB917517:PHB917521 PHB983053:PHB983057 PQS5:PQS9 PQS65549:PQS65553 PQS131085:PQS131089 PQS196621:PQS196625 PQS262157:PQS262161 PQS327693:PQS327697 PQS393229:PQS393233 PQS458765:PQS458769 PQS524301:PQS524305 PQS589837:PQS589841 PQS655373:PQS655377 PQS720909:PQS720913 PQS786445:PQS786449 PQS851981:PQS851985 PQS917517:PQS917521 PQS983053:PQS983057 PQX5:PQX9 PQX65549:PQX65553 PQX131085:PQX131089 PQX196621:PQX196625 PQX262157:PQX262161 PQX327693:PQX327697 PQX393229:PQX393233 PQX458765:PQX458769 PQX524301:PQX524305 PQX589837:PQX589841 PQX655373:PQX655377 PQX720909:PQX720913 PQX786445:PQX786449 PQX851981:PQX851985 PQX917517:PQX917521 PQX983053:PQX983057 QAO5:QAO9 QAO65549:QAO65553 QAO131085:QAO131089 QAO196621:QAO196625 QAO262157:QAO262161 QAO327693:QAO327697 QAO393229:QAO393233 QAO458765:QAO458769 QAO524301:QAO524305 QAO589837:QAO589841 QAO655373:QAO655377 QAO720909:QAO720913 QAO786445:QAO786449 QAO851981:QAO851985 QAO917517:QAO917521 QAO983053:QAO983057 QAT5:QAT9 QAT65549:QAT65553 QAT131085:QAT131089 QAT196621:QAT196625 QAT262157:QAT262161 QAT327693:QAT327697 QAT393229:QAT393233 QAT458765:QAT458769 QAT524301:QAT524305 QAT589837:QAT589841 QAT655373:QAT655377 QAT720909:QAT720913 QAT786445:QAT786449 QAT851981:QAT851985 QAT917517:QAT917521 QAT983053:QAT983057 QKK5:QKK9 QKK65549:QKK65553 QKK131085:QKK131089 QKK196621:QKK196625 QKK262157:QKK262161 QKK327693:QKK327697 QKK393229:QKK393233 QKK458765:QKK458769 QKK524301:QKK524305 QKK589837:QKK589841 QKK655373:QKK655377 QKK720909:QKK720913 QKK786445:QKK786449 QKK851981:QKK851985 QKK917517:QKK917521 QKK983053:QKK983057 QKP5:QKP9 QKP65549:QKP65553 QKP131085:QKP131089 QKP196621:QKP196625 QKP262157:QKP262161 QKP327693:QKP327697 QKP393229:QKP393233 QKP458765:QKP458769 QKP524301:QKP524305 QKP589837:QKP589841 QKP655373:QKP655377 QKP720909:QKP720913 QKP786445:QKP786449 QKP851981:QKP851985 QKP917517:QKP917521 QKP983053:QKP983057 QUG5:QUG9 QUG65549:QUG65553 QUG131085:QUG131089 QUG196621:QUG196625 QUG262157:QUG262161 QUG327693:QUG327697 QUG393229:QUG393233 QUG458765:QUG458769 QUG524301:QUG524305 QUG589837:QUG589841 QUG655373:QUG655377 QUG720909:QUG720913 QUG786445:QUG786449 QUG851981:QUG851985 QUG917517:QUG917521 QUG983053:QUG983057 QUL5:QUL9 QUL65549:QUL65553 QUL131085:QUL131089 QUL196621:QUL196625 QUL262157:QUL262161 QUL327693:QUL327697 QUL393229:QUL393233 QUL458765:QUL458769 QUL524301:QUL524305 QUL589837:QUL589841 QUL655373:QUL655377 QUL720909:QUL720913 QUL786445:QUL786449 QUL851981:QUL851985 QUL917517:QUL917521 QUL983053:QUL983057 REC5:REC9 REC65549:REC65553 REC131085:REC131089 REC196621:REC196625 REC262157:REC262161 REC327693:REC327697 REC393229:REC393233 REC458765:REC458769 REC524301:REC524305 REC589837:REC589841 REC655373:REC655377 REC720909:REC720913 REC786445:REC786449 REC851981:REC851985 REC917517:REC917521 REC983053:REC983057 REH5:REH9 REH65549:REH65553 REH131085:REH131089 REH196621:REH196625 REH262157:REH262161 REH327693:REH327697 REH393229:REH393233 REH458765:REH458769 REH524301:REH524305 REH589837:REH589841 REH655373:REH655377 REH720909:REH720913 REH786445:REH786449 REH851981:REH851985 REH917517:REH917521 REH983053:REH983057 RNY5:RNY9 RNY65549:RNY65553 RNY131085:RNY131089 RNY196621:RNY196625 RNY262157:RNY262161 RNY327693:RNY327697 RNY393229:RNY393233 RNY458765:RNY458769 RNY524301:RNY524305 RNY589837:RNY589841 RNY655373:RNY655377 RNY720909:RNY720913 RNY786445:RNY786449 RNY851981:RNY851985 RNY917517:RNY917521 RNY983053:RNY983057 ROD5:ROD9 ROD65549:ROD65553 ROD131085:ROD131089 ROD196621:ROD196625 ROD262157:ROD262161 ROD327693:ROD327697 ROD393229:ROD393233 ROD458765:ROD458769 ROD524301:ROD524305 ROD589837:ROD589841 ROD655373:ROD655377 ROD720909:ROD720913 ROD786445:ROD786449 ROD851981:ROD851985 ROD917517:ROD917521 ROD983053:ROD983057 RXU5:RXU9 RXU65549:RXU65553 RXU131085:RXU131089 RXU196621:RXU196625 RXU262157:RXU262161 RXU327693:RXU327697 RXU393229:RXU393233 RXU458765:RXU458769 RXU524301:RXU524305 RXU589837:RXU589841 RXU655373:RXU655377 RXU720909:RXU720913 RXU786445:RXU786449 RXU851981:RXU851985 RXU917517:RXU917521 RXU983053:RXU983057 RXZ5:RXZ9 RXZ65549:RXZ65553 RXZ131085:RXZ131089 RXZ196621:RXZ196625 RXZ262157:RXZ262161 RXZ327693:RXZ327697 RXZ393229:RXZ393233 RXZ458765:RXZ458769 RXZ524301:RXZ524305 RXZ589837:RXZ589841 RXZ655373:RXZ655377 RXZ720909:RXZ720913 RXZ786445:RXZ786449 RXZ851981:RXZ851985 RXZ917517:RXZ917521 RXZ983053:RXZ983057 SHQ5:SHQ9 SHQ65549:SHQ65553 SHQ131085:SHQ131089 SHQ196621:SHQ196625 SHQ262157:SHQ262161 SHQ327693:SHQ327697 SHQ393229:SHQ393233 SHQ458765:SHQ458769 SHQ524301:SHQ524305 SHQ589837:SHQ589841 SHQ655373:SHQ655377 SHQ720909:SHQ720913 SHQ786445:SHQ786449 SHQ851981:SHQ851985 SHQ917517:SHQ917521 SHQ983053:SHQ983057 SHV5:SHV9 SHV65549:SHV65553 SHV131085:SHV131089 SHV196621:SHV196625 SHV262157:SHV262161 SHV327693:SHV327697 SHV393229:SHV393233 SHV458765:SHV458769 SHV524301:SHV524305 SHV589837:SHV589841 SHV655373:SHV655377 SHV720909:SHV720913 SHV786445:SHV786449 SHV851981:SHV851985 SHV917517:SHV917521 SHV983053:SHV983057 SRM5:SRM9 SRM65549:SRM65553 SRM131085:SRM131089 SRM196621:SRM196625 SRM262157:SRM262161 SRM327693:SRM327697 SRM393229:SRM393233 SRM458765:SRM458769 SRM524301:SRM524305 SRM589837:SRM589841 SRM655373:SRM655377 SRM720909:SRM720913 SRM786445:SRM786449 SRM851981:SRM851985 SRM917517:SRM917521 SRM983053:SRM983057 SRR5:SRR9 SRR65549:SRR65553 SRR131085:SRR131089 SRR196621:SRR196625 SRR262157:SRR262161 SRR327693:SRR327697 SRR393229:SRR393233 SRR458765:SRR458769 SRR524301:SRR524305 SRR589837:SRR589841 SRR655373:SRR655377 SRR720909:SRR720913 SRR786445:SRR786449 SRR851981:SRR851985 SRR917517:SRR917521 SRR983053:SRR983057 TBI5:TBI9 TBI65549:TBI65553 TBI131085:TBI131089 TBI196621:TBI196625 TBI262157:TBI262161 TBI327693:TBI327697 TBI393229:TBI393233 TBI458765:TBI458769 TBI524301:TBI524305 TBI589837:TBI589841 TBI655373:TBI655377 TBI720909:TBI720913 TBI786445:TBI786449 TBI851981:TBI851985 TBI917517:TBI917521 TBI983053:TBI983057 TBN5:TBN9 TBN65549:TBN65553 TBN131085:TBN131089 TBN196621:TBN196625 TBN262157:TBN262161 TBN327693:TBN327697 TBN393229:TBN393233 TBN458765:TBN458769 TBN524301:TBN524305 TBN589837:TBN589841 TBN655373:TBN655377 TBN720909:TBN720913 TBN786445:TBN786449 TBN851981:TBN851985 TBN917517:TBN917521 TBN983053:TBN983057 TLE5:TLE9 TLE65549:TLE65553 TLE131085:TLE131089 TLE196621:TLE196625 TLE262157:TLE262161 TLE327693:TLE327697 TLE393229:TLE393233 TLE458765:TLE458769 TLE524301:TLE524305 TLE589837:TLE589841 TLE655373:TLE655377 TLE720909:TLE720913 TLE786445:TLE786449 TLE851981:TLE851985 TLE917517:TLE917521 TLE983053:TLE983057 TLJ5:TLJ9 TLJ65549:TLJ65553 TLJ131085:TLJ131089 TLJ196621:TLJ196625 TLJ262157:TLJ262161 TLJ327693:TLJ327697 TLJ393229:TLJ393233 TLJ458765:TLJ458769 TLJ524301:TLJ524305 TLJ589837:TLJ589841 TLJ655373:TLJ655377 TLJ720909:TLJ720913 TLJ786445:TLJ786449 TLJ851981:TLJ851985 TLJ917517:TLJ917521 TLJ983053:TLJ983057 TVA5:TVA9 TVA65549:TVA65553 TVA131085:TVA131089 TVA196621:TVA196625 TVA262157:TVA262161 TVA327693:TVA327697 TVA393229:TVA393233 TVA458765:TVA458769 TVA524301:TVA524305 TVA589837:TVA589841 TVA655373:TVA655377 TVA720909:TVA720913 TVA786445:TVA786449 TVA851981:TVA851985 TVA917517:TVA917521 TVA983053:TVA983057 TVF5:TVF9 TVF65549:TVF65553 TVF131085:TVF131089 TVF196621:TVF196625 TVF262157:TVF262161 TVF327693:TVF327697 TVF393229:TVF393233 TVF458765:TVF458769 TVF524301:TVF524305 TVF589837:TVF589841 TVF655373:TVF655377 TVF720909:TVF720913 TVF786445:TVF786449 TVF851981:TVF851985 TVF917517:TVF917521 TVF983053:TVF983057 UEW5:UEW9 UEW65549:UEW65553 UEW131085:UEW131089 UEW196621:UEW196625 UEW262157:UEW262161 UEW327693:UEW327697 UEW393229:UEW393233 UEW458765:UEW458769 UEW524301:UEW524305 UEW589837:UEW589841 UEW655373:UEW655377 UEW720909:UEW720913 UEW786445:UEW786449 UEW851981:UEW851985 UEW917517:UEW917521 UEW983053:UEW983057 UFB5:UFB9 UFB65549:UFB65553 UFB131085:UFB131089 UFB196621:UFB196625 UFB262157:UFB262161 UFB327693:UFB327697 UFB393229:UFB393233 UFB458765:UFB458769 UFB524301:UFB524305 UFB589837:UFB589841 UFB655373:UFB655377 UFB720909:UFB720913 UFB786445:UFB786449 UFB851981:UFB851985 UFB917517:UFB917521 UFB983053:UFB983057 UOS5:UOS9 UOS65549:UOS65553 UOS131085:UOS131089 UOS196621:UOS196625 UOS262157:UOS262161 UOS327693:UOS327697 UOS393229:UOS393233 UOS458765:UOS458769 UOS524301:UOS524305 UOS589837:UOS589841 UOS655373:UOS655377 UOS720909:UOS720913 UOS786445:UOS786449 UOS851981:UOS851985 UOS917517:UOS917521 UOS983053:UOS983057 UOX5:UOX9 UOX65549:UOX65553 UOX131085:UOX131089 UOX196621:UOX196625 UOX262157:UOX262161 UOX327693:UOX327697 UOX393229:UOX393233 UOX458765:UOX458769 UOX524301:UOX524305 UOX589837:UOX589841 UOX655373:UOX655377 UOX720909:UOX720913 UOX786445:UOX786449 UOX851981:UOX851985 UOX917517:UOX917521 UOX983053:UOX983057 UYO5:UYO9 UYO65549:UYO65553 UYO131085:UYO131089 UYO196621:UYO196625 UYO262157:UYO262161 UYO327693:UYO327697 UYO393229:UYO393233 UYO458765:UYO458769 UYO524301:UYO524305 UYO589837:UYO589841 UYO655373:UYO655377 UYO720909:UYO720913 UYO786445:UYO786449 UYO851981:UYO851985 UYO917517:UYO917521 UYO983053:UYO983057 UYT5:UYT9 UYT65549:UYT65553 UYT131085:UYT131089 UYT196621:UYT196625 UYT262157:UYT262161 UYT327693:UYT327697 UYT393229:UYT393233 UYT458765:UYT458769 UYT524301:UYT524305 UYT589837:UYT589841 UYT655373:UYT655377 UYT720909:UYT720913 UYT786445:UYT786449 UYT851981:UYT851985 UYT917517:UYT917521 UYT983053:UYT983057 VIK5:VIK9 VIK65549:VIK65553 VIK131085:VIK131089 VIK196621:VIK196625 VIK262157:VIK262161 VIK327693:VIK327697 VIK393229:VIK393233 VIK458765:VIK458769 VIK524301:VIK524305 VIK589837:VIK589841 VIK655373:VIK655377 VIK720909:VIK720913 VIK786445:VIK786449 VIK851981:VIK851985 VIK917517:VIK917521 VIK983053:VIK983057 VIP5:VIP9 VIP65549:VIP65553 VIP131085:VIP131089 VIP196621:VIP196625 VIP262157:VIP262161 VIP327693:VIP327697 VIP393229:VIP393233 VIP458765:VIP458769 VIP524301:VIP524305 VIP589837:VIP589841 VIP655373:VIP655377 VIP720909:VIP720913 VIP786445:VIP786449 VIP851981:VIP851985 VIP917517:VIP917521 VIP983053:VIP983057 VSG5:VSG9 VSG65549:VSG65553 VSG131085:VSG131089 VSG196621:VSG196625 VSG262157:VSG262161 VSG327693:VSG327697 VSG393229:VSG393233 VSG458765:VSG458769 VSG524301:VSG524305 VSG589837:VSG589841 VSG655373:VSG655377 VSG720909:VSG720913 VSG786445:VSG786449 VSG851981:VSG851985 VSG917517:VSG917521 VSG983053:VSG983057 VSL5:VSL9 VSL65549:VSL65553 VSL131085:VSL131089 VSL196621:VSL196625 VSL262157:VSL262161 VSL327693:VSL327697 VSL393229:VSL393233 VSL458765:VSL458769 VSL524301:VSL524305 VSL589837:VSL589841 VSL655373:VSL655377 VSL720909:VSL720913 VSL786445:VSL786449 VSL851981:VSL851985 VSL917517:VSL917521 VSL983053:VSL983057 WCC5:WCC9 WCC65549:WCC65553 WCC131085:WCC131089 WCC196621:WCC196625 WCC262157:WCC262161 WCC327693:WCC327697 WCC393229:WCC393233 WCC458765:WCC458769 WCC524301:WCC524305 WCC589837:WCC589841 WCC655373:WCC655377 WCC720909:WCC720913 WCC786445:WCC786449 WCC851981:WCC851985 WCC917517:WCC917521 WCC983053:WCC983057 WCH5:WCH9 WCH65549:WCH65553 WCH131085:WCH131089 WCH196621:WCH196625 WCH262157:WCH262161 WCH327693:WCH327697 WCH393229:WCH393233 WCH458765:WCH458769 WCH524301:WCH524305 WCH589837:WCH589841 WCH655373:WCH655377 WCH720909:WCH720913 WCH786445:WCH786449 WCH851981:WCH851985 WCH917517:WCH917521 WCH983053:WCH983057 WLY5:WLY9 WLY65549:WLY65553 WLY131085:WLY131089 WLY196621:WLY196625 WLY262157:WLY262161 WLY327693:WLY327697 WLY393229:WLY393233 WLY458765:WLY458769 WLY524301:WLY524305 WLY589837:WLY589841 WLY655373:WLY655377 WLY720909:WLY720913 WLY786445:WLY786449 WLY851981:WLY851985 WLY917517:WLY917521 WLY983053:WLY983057 WMD5:WMD9 WMD65549:WMD65553 WMD131085:WMD131089 WMD196621:WMD196625 WMD262157:WMD262161 WMD327693:WMD327697 WMD393229:WMD393233 WMD458765:WMD458769 WMD524301:WMD524305 WMD589837:WMD589841 WMD655373:WMD655377 WMD720909:WMD720913 WMD786445:WMD786449 WMD851981:WMD851985 WMD917517:WMD917521 WMD983053:WMD983057 WVU5:WVU9 WVU65549:WVU65553 WVU131085:WVU131089 WVU196621:WVU196625 WVU262157:WVU262161 WVU327693:WVU327697 WVU393229:WVU393233 WVU458765:WVU458769 WVU524301:WVU524305 WVU589837:WVU589841 WVU655373:WVU655377 WVU720909:WVU720913 WVU786445:WVU786449 WVU851981:WVU851985 WVU917517:WVU917521 WVU983053:WVU983057 WVZ5:WVZ9 WVZ65549:WVZ65553 WVZ131085:WVZ131089 WVZ196621:WVZ196625 WVZ262157:WVZ262161 WVZ327693:WVZ327697 WVZ393229:WVZ393233 WVZ458765:WVZ458769 WVZ524301:WVZ524305 WVZ589837:WVZ589841 WVZ655373:WVZ655377 WVZ720909:WVZ720913 WVZ786445:WVZ786449 WVZ851981:WVZ851985 WVZ917517:WVZ917521 WVZ983053:WVZ983057"/>
  </dataValidations>
  <pageMargins left="0.69930555555555596" right="0.69930555555555596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T83"/>
  <sheetViews>
    <sheetView topLeftCell="G1" workbookViewId="0">
      <selection activeCell="P24" sqref="P24:P47"/>
    </sheetView>
  </sheetViews>
  <sheetFormatPr defaultColWidth="9" defaultRowHeight="16.5"/>
  <cols>
    <col min="1" max="1" width="2.625" style="144" customWidth="1"/>
    <col min="2" max="2" width="18.5" style="236" customWidth="1"/>
    <col min="3" max="3" width="10.125" style="144" customWidth="1"/>
    <col min="4" max="4" width="15" style="144" customWidth="1"/>
    <col min="5" max="5" width="6.75" style="144" customWidth="1"/>
    <col min="6" max="6" width="5.625" style="144" customWidth="1"/>
    <col min="7" max="7" width="7.875" style="144" customWidth="1"/>
    <col min="8" max="8" width="19.125" style="144" customWidth="1"/>
    <col min="9" max="9" width="26.125" style="144" customWidth="1"/>
    <col min="10" max="10" width="28.8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8.5" style="144" customWidth="1"/>
    <col min="259" max="259" width="18.25" style="144" customWidth="1"/>
    <col min="260" max="260" width="67" style="144" customWidth="1"/>
    <col min="261" max="261" width="6.75" style="144" customWidth="1"/>
    <col min="262" max="262" width="5.625" style="144" customWidth="1"/>
    <col min="263" max="263" width="7.875" style="144" customWidth="1"/>
    <col min="264" max="264" width="44.875" style="144" customWidth="1"/>
    <col min="265" max="265" width="66.375" style="144" customWidth="1"/>
    <col min="266" max="266" width="114.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8.5" style="144" customWidth="1"/>
    <col min="515" max="515" width="18.25" style="144" customWidth="1"/>
    <col min="516" max="516" width="67" style="144" customWidth="1"/>
    <col min="517" max="517" width="6.75" style="144" customWidth="1"/>
    <col min="518" max="518" width="5.625" style="144" customWidth="1"/>
    <col min="519" max="519" width="7.875" style="144" customWidth="1"/>
    <col min="520" max="520" width="44.875" style="144" customWidth="1"/>
    <col min="521" max="521" width="66.375" style="144" customWidth="1"/>
    <col min="522" max="522" width="114.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8.5" style="144" customWidth="1"/>
    <col min="771" max="771" width="18.25" style="144" customWidth="1"/>
    <col min="772" max="772" width="67" style="144" customWidth="1"/>
    <col min="773" max="773" width="6.75" style="144" customWidth="1"/>
    <col min="774" max="774" width="5.625" style="144" customWidth="1"/>
    <col min="775" max="775" width="7.875" style="144" customWidth="1"/>
    <col min="776" max="776" width="44.875" style="144" customWidth="1"/>
    <col min="777" max="777" width="66.375" style="144" customWidth="1"/>
    <col min="778" max="778" width="114.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8.5" style="144" customWidth="1"/>
    <col min="1027" max="1027" width="18.25" style="144" customWidth="1"/>
    <col min="1028" max="1028" width="67" style="144" customWidth="1"/>
    <col min="1029" max="1029" width="6.75" style="144" customWidth="1"/>
    <col min="1030" max="1030" width="5.625" style="144" customWidth="1"/>
    <col min="1031" max="1031" width="7.875" style="144" customWidth="1"/>
    <col min="1032" max="1032" width="44.875" style="144" customWidth="1"/>
    <col min="1033" max="1033" width="66.375" style="144" customWidth="1"/>
    <col min="1034" max="1034" width="114.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8.5" style="144" customWidth="1"/>
    <col min="1283" max="1283" width="18.25" style="144" customWidth="1"/>
    <col min="1284" max="1284" width="67" style="144" customWidth="1"/>
    <col min="1285" max="1285" width="6.75" style="144" customWidth="1"/>
    <col min="1286" max="1286" width="5.625" style="144" customWidth="1"/>
    <col min="1287" max="1287" width="7.875" style="144" customWidth="1"/>
    <col min="1288" max="1288" width="44.875" style="144" customWidth="1"/>
    <col min="1289" max="1289" width="66.375" style="144" customWidth="1"/>
    <col min="1290" max="1290" width="114.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8.5" style="144" customWidth="1"/>
    <col min="1539" max="1539" width="18.25" style="144" customWidth="1"/>
    <col min="1540" max="1540" width="67" style="144" customWidth="1"/>
    <col min="1541" max="1541" width="6.75" style="144" customWidth="1"/>
    <col min="1542" max="1542" width="5.625" style="144" customWidth="1"/>
    <col min="1543" max="1543" width="7.875" style="144" customWidth="1"/>
    <col min="1544" max="1544" width="44.875" style="144" customWidth="1"/>
    <col min="1545" max="1545" width="66.375" style="144" customWidth="1"/>
    <col min="1546" max="1546" width="114.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8.5" style="144" customWidth="1"/>
    <col min="1795" max="1795" width="18.25" style="144" customWidth="1"/>
    <col min="1796" max="1796" width="67" style="144" customWidth="1"/>
    <col min="1797" max="1797" width="6.75" style="144" customWidth="1"/>
    <col min="1798" max="1798" width="5.625" style="144" customWidth="1"/>
    <col min="1799" max="1799" width="7.875" style="144" customWidth="1"/>
    <col min="1800" max="1800" width="44.875" style="144" customWidth="1"/>
    <col min="1801" max="1801" width="66.375" style="144" customWidth="1"/>
    <col min="1802" max="1802" width="114.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8.5" style="144" customWidth="1"/>
    <col min="2051" max="2051" width="18.25" style="144" customWidth="1"/>
    <col min="2052" max="2052" width="67" style="144" customWidth="1"/>
    <col min="2053" max="2053" width="6.75" style="144" customWidth="1"/>
    <col min="2054" max="2054" width="5.625" style="144" customWidth="1"/>
    <col min="2055" max="2055" width="7.875" style="144" customWidth="1"/>
    <col min="2056" max="2056" width="44.875" style="144" customWidth="1"/>
    <col min="2057" max="2057" width="66.375" style="144" customWidth="1"/>
    <col min="2058" max="2058" width="114.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8.5" style="144" customWidth="1"/>
    <col min="2307" max="2307" width="18.25" style="144" customWidth="1"/>
    <col min="2308" max="2308" width="67" style="144" customWidth="1"/>
    <col min="2309" max="2309" width="6.75" style="144" customWidth="1"/>
    <col min="2310" max="2310" width="5.625" style="144" customWidth="1"/>
    <col min="2311" max="2311" width="7.875" style="144" customWidth="1"/>
    <col min="2312" max="2312" width="44.875" style="144" customWidth="1"/>
    <col min="2313" max="2313" width="66.375" style="144" customWidth="1"/>
    <col min="2314" max="2314" width="114.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8.5" style="144" customWidth="1"/>
    <col min="2563" max="2563" width="18.25" style="144" customWidth="1"/>
    <col min="2564" max="2564" width="67" style="144" customWidth="1"/>
    <col min="2565" max="2565" width="6.75" style="144" customWidth="1"/>
    <col min="2566" max="2566" width="5.625" style="144" customWidth="1"/>
    <col min="2567" max="2567" width="7.875" style="144" customWidth="1"/>
    <col min="2568" max="2568" width="44.875" style="144" customWidth="1"/>
    <col min="2569" max="2569" width="66.375" style="144" customWidth="1"/>
    <col min="2570" max="2570" width="114.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8.5" style="144" customWidth="1"/>
    <col min="2819" max="2819" width="18.25" style="144" customWidth="1"/>
    <col min="2820" max="2820" width="67" style="144" customWidth="1"/>
    <col min="2821" max="2821" width="6.75" style="144" customWidth="1"/>
    <col min="2822" max="2822" width="5.625" style="144" customWidth="1"/>
    <col min="2823" max="2823" width="7.875" style="144" customWidth="1"/>
    <col min="2824" max="2824" width="44.875" style="144" customWidth="1"/>
    <col min="2825" max="2825" width="66.375" style="144" customWidth="1"/>
    <col min="2826" max="2826" width="114.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8.5" style="144" customWidth="1"/>
    <col min="3075" max="3075" width="18.25" style="144" customWidth="1"/>
    <col min="3076" max="3076" width="67" style="144" customWidth="1"/>
    <col min="3077" max="3077" width="6.75" style="144" customWidth="1"/>
    <col min="3078" max="3078" width="5.625" style="144" customWidth="1"/>
    <col min="3079" max="3079" width="7.875" style="144" customWidth="1"/>
    <col min="3080" max="3080" width="44.875" style="144" customWidth="1"/>
    <col min="3081" max="3081" width="66.375" style="144" customWidth="1"/>
    <col min="3082" max="3082" width="114.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8.5" style="144" customWidth="1"/>
    <col min="3331" max="3331" width="18.25" style="144" customWidth="1"/>
    <col min="3332" max="3332" width="67" style="144" customWidth="1"/>
    <col min="3333" max="3333" width="6.75" style="144" customWidth="1"/>
    <col min="3334" max="3334" width="5.625" style="144" customWidth="1"/>
    <col min="3335" max="3335" width="7.875" style="144" customWidth="1"/>
    <col min="3336" max="3336" width="44.875" style="144" customWidth="1"/>
    <col min="3337" max="3337" width="66.375" style="144" customWidth="1"/>
    <col min="3338" max="3338" width="114.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8.5" style="144" customWidth="1"/>
    <col min="3587" max="3587" width="18.25" style="144" customWidth="1"/>
    <col min="3588" max="3588" width="67" style="144" customWidth="1"/>
    <col min="3589" max="3589" width="6.75" style="144" customWidth="1"/>
    <col min="3590" max="3590" width="5.625" style="144" customWidth="1"/>
    <col min="3591" max="3591" width="7.875" style="144" customWidth="1"/>
    <col min="3592" max="3592" width="44.875" style="144" customWidth="1"/>
    <col min="3593" max="3593" width="66.375" style="144" customWidth="1"/>
    <col min="3594" max="3594" width="114.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8.5" style="144" customWidth="1"/>
    <col min="3843" max="3843" width="18.25" style="144" customWidth="1"/>
    <col min="3844" max="3844" width="67" style="144" customWidth="1"/>
    <col min="3845" max="3845" width="6.75" style="144" customWidth="1"/>
    <col min="3846" max="3846" width="5.625" style="144" customWidth="1"/>
    <col min="3847" max="3847" width="7.875" style="144" customWidth="1"/>
    <col min="3848" max="3848" width="44.875" style="144" customWidth="1"/>
    <col min="3849" max="3849" width="66.375" style="144" customWidth="1"/>
    <col min="3850" max="3850" width="114.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8.5" style="144" customWidth="1"/>
    <col min="4099" max="4099" width="18.25" style="144" customWidth="1"/>
    <col min="4100" max="4100" width="67" style="144" customWidth="1"/>
    <col min="4101" max="4101" width="6.75" style="144" customWidth="1"/>
    <col min="4102" max="4102" width="5.625" style="144" customWidth="1"/>
    <col min="4103" max="4103" width="7.875" style="144" customWidth="1"/>
    <col min="4104" max="4104" width="44.875" style="144" customWidth="1"/>
    <col min="4105" max="4105" width="66.375" style="144" customWidth="1"/>
    <col min="4106" max="4106" width="114.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8.5" style="144" customWidth="1"/>
    <col min="4355" max="4355" width="18.25" style="144" customWidth="1"/>
    <col min="4356" max="4356" width="67" style="144" customWidth="1"/>
    <col min="4357" max="4357" width="6.75" style="144" customWidth="1"/>
    <col min="4358" max="4358" width="5.625" style="144" customWidth="1"/>
    <col min="4359" max="4359" width="7.875" style="144" customWidth="1"/>
    <col min="4360" max="4360" width="44.875" style="144" customWidth="1"/>
    <col min="4361" max="4361" width="66.375" style="144" customWidth="1"/>
    <col min="4362" max="4362" width="114.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8.5" style="144" customWidth="1"/>
    <col min="4611" max="4611" width="18.25" style="144" customWidth="1"/>
    <col min="4612" max="4612" width="67" style="144" customWidth="1"/>
    <col min="4613" max="4613" width="6.75" style="144" customWidth="1"/>
    <col min="4614" max="4614" width="5.625" style="144" customWidth="1"/>
    <col min="4615" max="4615" width="7.875" style="144" customWidth="1"/>
    <col min="4616" max="4616" width="44.875" style="144" customWidth="1"/>
    <col min="4617" max="4617" width="66.375" style="144" customWidth="1"/>
    <col min="4618" max="4618" width="114.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8.5" style="144" customWidth="1"/>
    <col min="4867" max="4867" width="18.25" style="144" customWidth="1"/>
    <col min="4868" max="4868" width="67" style="144" customWidth="1"/>
    <col min="4869" max="4869" width="6.75" style="144" customWidth="1"/>
    <col min="4870" max="4870" width="5.625" style="144" customWidth="1"/>
    <col min="4871" max="4871" width="7.875" style="144" customWidth="1"/>
    <col min="4872" max="4872" width="44.875" style="144" customWidth="1"/>
    <col min="4873" max="4873" width="66.375" style="144" customWidth="1"/>
    <col min="4874" max="4874" width="114.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8.5" style="144" customWidth="1"/>
    <col min="5123" max="5123" width="18.25" style="144" customWidth="1"/>
    <col min="5124" max="5124" width="67" style="144" customWidth="1"/>
    <col min="5125" max="5125" width="6.75" style="144" customWidth="1"/>
    <col min="5126" max="5126" width="5.625" style="144" customWidth="1"/>
    <col min="5127" max="5127" width="7.875" style="144" customWidth="1"/>
    <col min="5128" max="5128" width="44.875" style="144" customWidth="1"/>
    <col min="5129" max="5129" width="66.375" style="144" customWidth="1"/>
    <col min="5130" max="5130" width="114.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8.5" style="144" customWidth="1"/>
    <col min="5379" max="5379" width="18.25" style="144" customWidth="1"/>
    <col min="5380" max="5380" width="67" style="144" customWidth="1"/>
    <col min="5381" max="5381" width="6.75" style="144" customWidth="1"/>
    <col min="5382" max="5382" width="5.625" style="144" customWidth="1"/>
    <col min="5383" max="5383" width="7.875" style="144" customWidth="1"/>
    <col min="5384" max="5384" width="44.875" style="144" customWidth="1"/>
    <col min="5385" max="5385" width="66.375" style="144" customWidth="1"/>
    <col min="5386" max="5386" width="114.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8.5" style="144" customWidth="1"/>
    <col min="5635" max="5635" width="18.25" style="144" customWidth="1"/>
    <col min="5636" max="5636" width="67" style="144" customWidth="1"/>
    <col min="5637" max="5637" width="6.75" style="144" customWidth="1"/>
    <col min="5638" max="5638" width="5.625" style="144" customWidth="1"/>
    <col min="5639" max="5639" width="7.875" style="144" customWidth="1"/>
    <col min="5640" max="5640" width="44.875" style="144" customWidth="1"/>
    <col min="5641" max="5641" width="66.375" style="144" customWidth="1"/>
    <col min="5642" max="5642" width="114.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8.5" style="144" customWidth="1"/>
    <col min="5891" max="5891" width="18.25" style="144" customWidth="1"/>
    <col min="5892" max="5892" width="67" style="144" customWidth="1"/>
    <col min="5893" max="5893" width="6.75" style="144" customWidth="1"/>
    <col min="5894" max="5894" width="5.625" style="144" customWidth="1"/>
    <col min="5895" max="5895" width="7.875" style="144" customWidth="1"/>
    <col min="5896" max="5896" width="44.875" style="144" customWidth="1"/>
    <col min="5897" max="5897" width="66.375" style="144" customWidth="1"/>
    <col min="5898" max="5898" width="114.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8.5" style="144" customWidth="1"/>
    <col min="6147" max="6147" width="18.25" style="144" customWidth="1"/>
    <col min="6148" max="6148" width="67" style="144" customWidth="1"/>
    <col min="6149" max="6149" width="6.75" style="144" customWidth="1"/>
    <col min="6150" max="6150" width="5.625" style="144" customWidth="1"/>
    <col min="6151" max="6151" width="7.875" style="144" customWidth="1"/>
    <col min="6152" max="6152" width="44.875" style="144" customWidth="1"/>
    <col min="6153" max="6153" width="66.375" style="144" customWidth="1"/>
    <col min="6154" max="6154" width="114.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8.5" style="144" customWidth="1"/>
    <col min="6403" max="6403" width="18.25" style="144" customWidth="1"/>
    <col min="6404" max="6404" width="67" style="144" customWidth="1"/>
    <col min="6405" max="6405" width="6.75" style="144" customWidth="1"/>
    <col min="6406" max="6406" width="5.625" style="144" customWidth="1"/>
    <col min="6407" max="6407" width="7.875" style="144" customWidth="1"/>
    <col min="6408" max="6408" width="44.875" style="144" customWidth="1"/>
    <col min="6409" max="6409" width="66.375" style="144" customWidth="1"/>
    <col min="6410" max="6410" width="114.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8.5" style="144" customWidth="1"/>
    <col min="6659" max="6659" width="18.25" style="144" customWidth="1"/>
    <col min="6660" max="6660" width="67" style="144" customWidth="1"/>
    <col min="6661" max="6661" width="6.75" style="144" customWidth="1"/>
    <col min="6662" max="6662" width="5.625" style="144" customWidth="1"/>
    <col min="6663" max="6663" width="7.875" style="144" customWidth="1"/>
    <col min="6664" max="6664" width="44.875" style="144" customWidth="1"/>
    <col min="6665" max="6665" width="66.375" style="144" customWidth="1"/>
    <col min="6666" max="6666" width="114.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8.5" style="144" customWidth="1"/>
    <col min="6915" max="6915" width="18.25" style="144" customWidth="1"/>
    <col min="6916" max="6916" width="67" style="144" customWidth="1"/>
    <col min="6917" max="6917" width="6.75" style="144" customWidth="1"/>
    <col min="6918" max="6918" width="5.625" style="144" customWidth="1"/>
    <col min="6919" max="6919" width="7.875" style="144" customWidth="1"/>
    <col min="6920" max="6920" width="44.875" style="144" customWidth="1"/>
    <col min="6921" max="6921" width="66.375" style="144" customWidth="1"/>
    <col min="6922" max="6922" width="114.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8.5" style="144" customWidth="1"/>
    <col min="7171" max="7171" width="18.25" style="144" customWidth="1"/>
    <col min="7172" max="7172" width="67" style="144" customWidth="1"/>
    <col min="7173" max="7173" width="6.75" style="144" customWidth="1"/>
    <col min="7174" max="7174" width="5.625" style="144" customWidth="1"/>
    <col min="7175" max="7175" width="7.875" style="144" customWidth="1"/>
    <col min="7176" max="7176" width="44.875" style="144" customWidth="1"/>
    <col min="7177" max="7177" width="66.375" style="144" customWidth="1"/>
    <col min="7178" max="7178" width="114.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8.5" style="144" customWidth="1"/>
    <col min="7427" max="7427" width="18.25" style="144" customWidth="1"/>
    <col min="7428" max="7428" width="67" style="144" customWidth="1"/>
    <col min="7429" max="7429" width="6.75" style="144" customWidth="1"/>
    <col min="7430" max="7430" width="5.625" style="144" customWidth="1"/>
    <col min="7431" max="7431" width="7.875" style="144" customWidth="1"/>
    <col min="7432" max="7432" width="44.875" style="144" customWidth="1"/>
    <col min="7433" max="7433" width="66.375" style="144" customWidth="1"/>
    <col min="7434" max="7434" width="114.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8.5" style="144" customWidth="1"/>
    <col min="7683" max="7683" width="18.25" style="144" customWidth="1"/>
    <col min="7684" max="7684" width="67" style="144" customWidth="1"/>
    <col min="7685" max="7685" width="6.75" style="144" customWidth="1"/>
    <col min="7686" max="7686" width="5.625" style="144" customWidth="1"/>
    <col min="7687" max="7687" width="7.875" style="144" customWidth="1"/>
    <col min="7688" max="7688" width="44.875" style="144" customWidth="1"/>
    <col min="7689" max="7689" width="66.375" style="144" customWidth="1"/>
    <col min="7690" max="7690" width="114.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8.5" style="144" customWidth="1"/>
    <col min="7939" max="7939" width="18.25" style="144" customWidth="1"/>
    <col min="7940" max="7940" width="67" style="144" customWidth="1"/>
    <col min="7941" max="7941" width="6.75" style="144" customWidth="1"/>
    <col min="7942" max="7942" width="5.625" style="144" customWidth="1"/>
    <col min="7943" max="7943" width="7.875" style="144" customWidth="1"/>
    <col min="7944" max="7944" width="44.875" style="144" customWidth="1"/>
    <col min="7945" max="7945" width="66.375" style="144" customWidth="1"/>
    <col min="7946" max="7946" width="114.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8.5" style="144" customWidth="1"/>
    <col min="8195" max="8195" width="18.25" style="144" customWidth="1"/>
    <col min="8196" max="8196" width="67" style="144" customWidth="1"/>
    <col min="8197" max="8197" width="6.75" style="144" customWidth="1"/>
    <col min="8198" max="8198" width="5.625" style="144" customWidth="1"/>
    <col min="8199" max="8199" width="7.875" style="144" customWidth="1"/>
    <col min="8200" max="8200" width="44.875" style="144" customWidth="1"/>
    <col min="8201" max="8201" width="66.375" style="144" customWidth="1"/>
    <col min="8202" max="8202" width="114.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8.5" style="144" customWidth="1"/>
    <col min="8451" max="8451" width="18.25" style="144" customWidth="1"/>
    <col min="8452" max="8452" width="67" style="144" customWidth="1"/>
    <col min="8453" max="8453" width="6.75" style="144" customWidth="1"/>
    <col min="8454" max="8454" width="5.625" style="144" customWidth="1"/>
    <col min="8455" max="8455" width="7.875" style="144" customWidth="1"/>
    <col min="8456" max="8456" width="44.875" style="144" customWidth="1"/>
    <col min="8457" max="8457" width="66.375" style="144" customWidth="1"/>
    <col min="8458" max="8458" width="114.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8.5" style="144" customWidth="1"/>
    <col min="8707" max="8707" width="18.25" style="144" customWidth="1"/>
    <col min="8708" max="8708" width="67" style="144" customWidth="1"/>
    <col min="8709" max="8709" width="6.75" style="144" customWidth="1"/>
    <col min="8710" max="8710" width="5.625" style="144" customWidth="1"/>
    <col min="8711" max="8711" width="7.875" style="144" customWidth="1"/>
    <col min="8712" max="8712" width="44.875" style="144" customWidth="1"/>
    <col min="8713" max="8713" width="66.375" style="144" customWidth="1"/>
    <col min="8714" max="8714" width="114.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8.5" style="144" customWidth="1"/>
    <col min="8963" max="8963" width="18.25" style="144" customWidth="1"/>
    <col min="8964" max="8964" width="67" style="144" customWidth="1"/>
    <col min="8965" max="8965" width="6.75" style="144" customWidth="1"/>
    <col min="8966" max="8966" width="5.625" style="144" customWidth="1"/>
    <col min="8967" max="8967" width="7.875" style="144" customWidth="1"/>
    <col min="8968" max="8968" width="44.875" style="144" customWidth="1"/>
    <col min="8969" max="8969" width="66.375" style="144" customWidth="1"/>
    <col min="8970" max="8970" width="114.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8.5" style="144" customWidth="1"/>
    <col min="9219" max="9219" width="18.25" style="144" customWidth="1"/>
    <col min="9220" max="9220" width="67" style="144" customWidth="1"/>
    <col min="9221" max="9221" width="6.75" style="144" customWidth="1"/>
    <col min="9222" max="9222" width="5.625" style="144" customWidth="1"/>
    <col min="9223" max="9223" width="7.875" style="144" customWidth="1"/>
    <col min="9224" max="9224" width="44.875" style="144" customWidth="1"/>
    <col min="9225" max="9225" width="66.375" style="144" customWidth="1"/>
    <col min="9226" max="9226" width="114.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8.5" style="144" customWidth="1"/>
    <col min="9475" max="9475" width="18.25" style="144" customWidth="1"/>
    <col min="9476" max="9476" width="67" style="144" customWidth="1"/>
    <col min="9477" max="9477" width="6.75" style="144" customWidth="1"/>
    <col min="9478" max="9478" width="5.625" style="144" customWidth="1"/>
    <col min="9479" max="9479" width="7.875" style="144" customWidth="1"/>
    <col min="9480" max="9480" width="44.875" style="144" customWidth="1"/>
    <col min="9481" max="9481" width="66.375" style="144" customWidth="1"/>
    <col min="9482" max="9482" width="114.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8.5" style="144" customWidth="1"/>
    <col min="9731" max="9731" width="18.25" style="144" customWidth="1"/>
    <col min="9732" max="9732" width="67" style="144" customWidth="1"/>
    <col min="9733" max="9733" width="6.75" style="144" customWidth="1"/>
    <col min="9734" max="9734" width="5.625" style="144" customWidth="1"/>
    <col min="9735" max="9735" width="7.875" style="144" customWidth="1"/>
    <col min="9736" max="9736" width="44.875" style="144" customWidth="1"/>
    <col min="9737" max="9737" width="66.375" style="144" customWidth="1"/>
    <col min="9738" max="9738" width="114.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8.5" style="144" customWidth="1"/>
    <col min="9987" max="9987" width="18.25" style="144" customWidth="1"/>
    <col min="9988" max="9988" width="67" style="144" customWidth="1"/>
    <col min="9989" max="9989" width="6.75" style="144" customWidth="1"/>
    <col min="9990" max="9990" width="5.625" style="144" customWidth="1"/>
    <col min="9991" max="9991" width="7.875" style="144" customWidth="1"/>
    <col min="9992" max="9992" width="44.875" style="144" customWidth="1"/>
    <col min="9993" max="9993" width="66.375" style="144" customWidth="1"/>
    <col min="9994" max="9994" width="114.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8.5" style="144" customWidth="1"/>
    <col min="10243" max="10243" width="18.25" style="144" customWidth="1"/>
    <col min="10244" max="10244" width="67" style="144" customWidth="1"/>
    <col min="10245" max="10245" width="6.75" style="144" customWidth="1"/>
    <col min="10246" max="10246" width="5.625" style="144" customWidth="1"/>
    <col min="10247" max="10247" width="7.875" style="144" customWidth="1"/>
    <col min="10248" max="10248" width="44.875" style="144" customWidth="1"/>
    <col min="10249" max="10249" width="66.375" style="144" customWidth="1"/>
    <col min="10250" max="10250" width="114.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8.5" style="144" customWidth="1"/>
    <col min="10499" max="10499" width="18.25" style="144" customWidth="1"/>
    <col min="10500" max="10500" width="67" style="144" customWidth="1"/>
    <col min="10501" max="10501" width="6.75" style="144" customWidth="1"/>
    <col min="10502" max="10502" width="5.625" style="144" customWidth="1"/>
    <col min="10503" max="10503" width="7.875" style="144" customWidth="1"/>
    <col min="10504" max="10504" width="44.875" style="144" customWidth="1"/>
    <col min="10505" max="10505" width="66.375" style="144" customWidth="1"/>
    <col min="10506" max="10506" width="114.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8.5" style="144" customWidth="1"/>
    <col min="10755" max="10755" width="18.25" style="144" customWidth="1"/>
    <col min="10756" max="10756" width="67" style="144" customWidth="1"/>
    <col min="10757" max="10757" width="6.75" style="144" customWidth="1"/>
    <col min="10758" max="10758" width="5.625" style="144" customWidth="1"/>
    <col min="10759" max="10759" width="7.875" style="144" customWidth="1"/>
    <col min="10760" max="10760" width="44.875" style="144" customWidth="1"/>
    <col min="10761" max="10761" width="66.375" style="144" customWidth="1"/>
    <col min="10762" max="10762" width="114.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8.5" style="144" customWidth="1"/>
    <col min="11011" max="11011" width="18.25" style="144" customWidth="1"/>
    <col min="11012" max="11012" width="67" style="144" customWidth="1"/>
    <col min="11013" max="11013" width="6.75" style="144" customWidth="1"/>
    <col min="11014" max="11014" width="5.625" style="144" customWidth="1"/>
    <col min="11015" max="11015" width="7.875" style="144" customWidth="1"/>
    <col min="11016" max="11016" width="44.875" style="144" customWidth="1"/>
    <col min="11017" max="11017" width="66.375" style="144" customWidth="1"/>
    <col min="11018" max="11018" width="114.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8.5" style="144" customWidth="1"/>
    <col min="11267" max="11267" width="18.25" style="144" customWidth="1"/>
    <col min="11268" max="11268" width="67" style="144" customWidth="1"/>
    <col min="11269" max="11269" width="6.75" style="144" customWidth="1"/>
    <col min="11270" max="11270" width="5.625" style="144" customWidth="1"/>
    <col min="11271" max="11271" width="7.875" style="144" customWidth="1"/>
    <col min="11272" max="11272" width="44.875" style="144" customWidth="1"/>
    <col min="11273" max="11273" width="66.375" style="144" customWidth="1"/>
    <col min="11274" max="11274" width="114.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8.5" style="144" customWidth="1"/>
    <col min="11523" max="11523" width="18.25" style="144" customWidth="1"/>
    <col min="11524" max="11524" width="67" style="144" customWidth="1"/>
    <col min="11525" max="11525" width="6.75" style="144" customWidth="1"/>
    <col min="11526" max="11526" width="5.625" style="144" customWidth="1"/>
    <col min="11527" max="11527" width="7.875" style="144" customWidth="1"/>
    <col min="11528" max="11528" width="44.875" style="144" customWidth="1"/>
    <col min="11529" max="11529" width="66.375" style="144" customWidth="1"/>
    <col min="11530" max="11530" width="114.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8.5" style="144" customWidth="1"/>
    <col min="11779" max="11779" width="18.25" style="144" customWidth="1"/>
    <col min="11780" max="11780" width="67" style="144" customWidth="1"/>
    <col min="11781" max="11781" width="6.75" style="144" customWidth="1"/>
    <col min="11782" max="11782" width="5.625" style="144" customWidth="1"/>
    <col min="11783" max="11783" width="7.875" style="144" customWidth="1"/>
    <col min="11784" max="11784" width="44.875" style="144" customWidth="1"/>
    <col min="11785" max="11785" width="66.375" style="144" customWidth="1"/>
    <col min="11786" max="11786" width="114.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8.5" style="144" customWidth="1"/>
    <col min="12035" max="12035" width="18.25" style="144" customWidth="1"/>
    <col min="12036" max="12036" width="67" style="144" customWidth="1"/>
    <col min="12037" max="12037" width="6.75" style="144" customWidth="1"/>
    <col min="12038" max="12038" width="5.625" style="144" customWidth="1"/>
    <col min="12039" max="12039" width="7.875" style="144" customWidth="1"/>
    <col min="12040" max="12040" width="44.875" style="144" customWidth="1"/>
    <col min="12041" max="12041" width="66.375" style="144" customWidth="1"/>
    <col min="12042" max="12042" width="114.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8.5" style="144" customWidth="1"/>
    <col min="12291" max="12291" width="18.25" style="144" customWidth="1"/>
    <col min="12292" max="12292" width="67" style="144" customWidth="1"/>
    <col min="12293" max="12293" width="6.75" style="144" customWidth="1"/>
    <col min="12294" max="12294" width="5.625" style="144" customWidth="1"/>
    <col min="12295" max="12295" width="7.875" style="144" customWidth="1"/>
    <col min="12296" max="12296" width="44.875" style="144" customWidth="1"/>
    <col min="12297" max="12297" width="66.375" style="144" customWidth="1"/>
    <col min="12298" max="12298" width="114.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8.5" style="144" customWidth="1"/>
    <col min="12547" max="12547" width="18.25" style="144" customWidth="1"/>
    <col min="12548" max="12548" width="67" style="144" customWidth="1"/>
    <col min="12549" max="12549" width="6.75" style="144" customWidth="1"/>
    <col min="12550" max="12550" width="5.625" style="144" customWidth="1"/>
    <col min="12551" max="12551" width="7.875" style="144" customWidth="1"/>
    <col min="12552" max="12552" width="44.875" style="144" customWidth="1"/>
    <col min="12553" max="12553" width="66.375" style="144" customWidth="1"/>
    <col min="12554" max="12554" width="114.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8.5" style="144" customWidth="1"/>
    <col min="12803" max="12803" width="18.25" style="144" customWidth="1"/>
    <col min="12804" max="12804" width="67" style="144" customWidth="1"/>
    <col min="12805" max="12805" width="6.75" style="144" customWidth="1"/>
    <col min="12806" max="12806" width="5.625" style="144" customWidth="1"/>
    <col min="12807" max="12807" width="7.875" style="144" customWidth="1"/>
    <col min="12808" max="12808" width="44.875" style="144" customWidth="1"/>
    <col min="12809" max="12809" width="66.375" style="144" customWidth="1"/>
    <col min="12810" max="12810" width="114.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8.5" style="144" customWidth="1"/>
    <col min="13059" max="13059" width="18.25" style="144" customWidth="1"/>
    <col min="13060" max="13060" width="67" style="144" customWidth="1"/>
    <col min="13061" max="13061" width="6.75" style="144" customWidth="1"/>
    <col min="13062" max="13062" width="5.625" style="144" customWidth="1"/>
    <col min="13063" max="13063" width="7.875" style="144" customWidth="1"/>
    <col min="13064" max="13064" width="44.875" style="144" customWidth="1"/>
    <col min="13065" max="13065" width="66.375" style="144" customWidth="1"/>
    <col min="13066" max="13066" width="114.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8.5" style="144" customWidth="1"/>
    <col min="13315" max="13315" width="18.25" style="144" customWidth="1"/>
    <col min="13316" max="13316" width="67" style="144" customWidth="1"/>
    <col min="13317" max="13317" width="6.75" style="144" customWidth="1"/>
    <col min="13318" max="13318" width="5.625" style="144" customWidth="1"/>
    <col min="13319" max="13319" width="7.875" style="144" customWidth="1"/>
    <col min="13320" max="13320" width="44.875" style="144" customWidth="1"/>
    <col min="13321" max="13321" width="66.375" style="144" customWidth="1"/>
    <col min="13322" max="13322" width="114.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8.5" style="144" customWidth="1"/>
    <col min="13571" max="13571" width="18.25" style="144" customWidth="1"/>
    <col min="13572" max="13572" width="67" style="144" customWidth="1"/>
    <col min="13573" max="13573" width="6.75" style="144" customWidth="1"/>
    <col min="13574" max="13574" width="5.625" style="144" customWidth="1"/>
    <col min="13575" max="13575" width="7.875" style="144" customWidth="1"/>
    <col min="13576" max="13576" width="44.875" style="144" customWidth="1"/>
    <col min="13577" max="13577" width="66.375" style="144" customWidth="1"/>
    <col min="13578" max="13578" width="114.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8.5" style="144" customWidth="1"/>
    <col min="13827" max="13827" width="18.25" style="144" customWidth="1"/>
    <col min="13828" max="13828" width="67" style="144" customWidth="1"/>
    <col min="13829" max="13829" width="6.75" style="144" customWidth="1"/>
    <col min="13830" max="13830" width="5.625" style="144" customWidth="1"/>
    <col min="13831" max="13831" width="7.875" style="144" customWidth="1"/>
    <col min="13832" max="13832" width="44.875" style="144" customWidth="1"/>
    <col min="13833" max="13833" width="66.375" style="144" customWidth="1"/>
    <col min="13834" max="13834" width="114.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8.5" style="144" customWidth="1"/>
    <col min="14083" max="14083" width="18.25" style="144" customWidth="1"/>
    <col min="14084" max="14084" width="67" style="144" customWidth="1"/>
    <col min="14085" max="14085" width="6.75" style="144" customWidth="1"/>
    <col min="14086" max="14086" width="5.625" style="144" customWidth="1"/>
    <col min="14087" max="14087" width="7.875" style="144" customWidth="1"/>
    <col min="14088" max="14088" width="44.875" style="144" customWidth="1"/>
    <col min="14089" max="14089" width="66.375" style="144" customWidth="1"/>
    <col min="14090" max="14090" width="114.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8.5" style="144" customWidth="1"/>
    <col min="14339" max="14339" width="18.25" style="144" customWidth="1"/>
    <col min="14340" max="14340" width="67" style="144" customWidth="1"/>
    <col min="14341" max="14341" width="6.75" style="144" customWidth="1"/>
    <col min="14342" max="14342" width="5.625" style="144" customWidth="1"/>
    <col min="14343" max="14343" width="7.875" style="144" customWidth="1"/>
    <col min="14344" max="14344" width="44.875" style="144" customWidth="1"/>
    <col min="14345" max="14345" width="66.375" style="144" customWidth="1"/>
    <col min="14346" max="14346" width="114.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8.5" style="144" customWidth="1"/>
    <col min="14595" max="14595" width="18.25" style="144" customWidth="1"/>
    <col min="14596" max="14596" width="67" style="144" customWidth="1"/>
    <col min="14597" max="14597" width="6.75" style="144" customWidth="1"/>
    <col min="14598" max="14598" width="5.625" style="144" customWidth="1"/>
    <col min="14599" max="14599" width="7.875" style="144" customWidth="1"/>
    <col min="14600" max="14600" width="44.875" style="144" customWidth="1"/>
    <col min="14601" max="14601" width="66.375" style="144" customWidth="1"/>
    <col min="14602" max="14602" width="114.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8.5" style="144" customWidth="1"/>
    <col min="14851" max="14851" width="18.25" style="144" customWidth="1"/>
    <col min="14852" max="14852" width="67" style="144" customWidth="1"/>
    <col min="14853" max="14853" width="6.75" style="144" customWidth="1"/>
    <col min="14854" max="14854" width="5.625" style="144" customWidth="1"/>
    <col min="14855" max="14855" width="7.875" style="144" customWidth="1"/>
    <col min="14856" max="14856" width="44.875" style="144" customWidth="1"/>
    <col min="14857" max="14857" width="66.375" style="144" customWidth="1"/>
    <col min="14858" max="14858" width="114.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8.5" style="144" customWidth="1"/>
    <col min="15107" max="15107" width="18.25" style="144" customWidth="1"/>
    <col min="15108" max="15108" width="67" style="144" customWidth="1"/>
    <col min="15109" max="15109" width="6.75" style="144" customWidth="1"/>
    <col min="15110" max="15110" width="5.625" style="144" customWidth="1"/>
    <col min="15111" max="15111" width="7.875" style="144" customWidth="1"/>
    <col min="15112" max="15112" width="44.875" style="144" customWidth="1"/>
    <col min="15113" max="15113" width="66.375" style="144" customWidth="1"/>
    <col min="15114" max="15114" width="114.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8.5" style="144" customWidth="1"/>
    <col min="15363" max="15363" width="18.25" style="144" customWidth="1"/>
    <col min="15364" max="15364" width="67" style="144" customWidth="1"/>
    <col min="15365" max="15365" width="6.75" style="144" customWidth="1"/>
    <col min="15366" max="15366" width="5.625" style="144" customWidth="1"/>
    <col min="15367" max="15367" width="7.875" style="144" customWidth="1"/>
    <col min="15368" max="15368" width="44.875" style="144" customWidth="1"/>
    <col min="15369" max="15369" width="66.375" style="144" customWidth="1"/>
    <col min="15370" max="15370" width="114.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8.5" style="144" customWidth="1"/>
    <col min="15619" max="15619" width="18.25" style="144" customWidth="1"/>
    <col min="15620" max="15620" width="67" style="144" customWidth="1"/>
    <col min="15621" max="15621" width="6.75" style="144" customWidth="1"/>
    <col min="15622" max="15622" width="5.625" style="144" customWidth="1"/>
    <col min="15623" max="15623" width="7.875" style="144" customWidth="1"/>
    <col min="15624" max="15624" width="44.875" style="144" customWidth="1"/>
    <col min="15625" max="15625" width="66.375" style="144" customWidth="1"/>
    <col min="15626" max="15626" width="114.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8.5" style="144" customWidth="1"/>
    <col min="15875" max="15875" width="18.25" style="144" customWidth="1"/>
    <col min="15876" max="15876" width="67" style="144" customWidth="1"/>
    <col min="15877" max="15877" width="6.75" style="144" customWidth="1"/>
    <col min="15878" max="15878" width="5.625" style="144" customWidth="1"/>
    <col min="15879" max="15879" width="7.875" style="144" customWidth="1"/>
    <col min="15880" max="15880" width="44.875" style="144" customWidth="1"/>
    <col min="15881" max="15881" width="66.375" style="144" customWidth="1"/>
    <col min="15882" max="15882" width="114.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8.5" style="144" customWidth="1"/>
    <col min="16131" max="16131" width="18.25" style="144" customWidth="1"/>
    <col min="16132" max="16132" width="67" style="144" customWidth="1"/>
    <col min="16133" max="16133" width="6.75" style="144" customWidth="1"/>
    <col min="16134" max="16134" width="5.625" style="144" customWidth="1"/>
    <col min="16135" max="16135" width="7.875" style="144" customWidth="1"/>
    <col min="16136" max="16136" width="44.875" style="144" customWidth="1"/>
    <col min="16137" max="16137" width="66.375" style="144" customWidth="1"/>
    <col min="16138" max="16138" width="114.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209</v>
      </c>
      <c r="L2" s="359"/>
      <c r="M2" s="359"/>
      <c r="N2" s="360"/>
      <c r="O2" s="361"/>
      <c r="P2" s="353" t="s">
        <v>210</v>
      </c>
      <c r="Q2" s="359"/>
      <c r="R2" s="359"/>
      <c r="S2" s="360"/>
      <c r="T2" s="361"/>
    </row>
    <row r="3" spans="2:20" ht="17.25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v>38</v>
      </c>
      <c r="N4" s="152" t="s">
        <v>119</v>
      </c>
      <c r="O4" s="153">
        <f>(M5+M6)/M4</f>
        <v>0.71052631578947367</v>
      </c>
      <c r="P4" s="353" t="s">
        <v>118</v>
      </c>
      <c r="Q4" s="354"/>
      <c r="R4" s="13">
        <f>COUNTA($B$11:$B$186)</f>
        <v>1</v>
      </c>
      <c r="S4" s="152" t="s">
        <v>119</v>
      </c>
      <c r="T4" s="153">
        <f>(R5+R6)/R4</f>
        <v>7</v>
      </c>
    </row>
    <row r="5" spans="2:20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COUNTIF(K11:K$186,"通过")</f>
        <v>27</v>
      </c>
      <c r="N5" s="152" t="s">
        <v>119</v>
      </c>
      <c r="O5" s="153">
        <f>M5/M4</f>
        <v>0.71052631578947367</v>
      </c>
      <c r="P5" s="353" t="s">
        <v>121</v>
      </c>
      <c r="Q5" s="354"/>
      <c r="R5" s="23">
        <f>COUNTIF(P11:P$186,"通过")</f>
        <v>7</v>
      </c>
      <c r="S5" s="152" t="s">
        <v>119</v>
      </c>
      <c r="T5" s="153">
        <f>R5/R4</f>
        <v>7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COUNTIF(K11:K$185,"不通过")</f>
        <v>0</v>
      </c>
      <c r="N6" s="152" t="s">
        <v>119</v>
      </c>
      <c r="O6" s="153">
        <f>M6/M4</f>
        <v>0</v>
      </c>
      <c r="P6" s="353" t="s">
        <v>123</v>
      </c>
      <c r="Q6" s="354"/>
      <c r="R6" s="23">
        <f>COUNTIF(P11:P$185,"失败")</f>
        <v>0</v>
      </c>
      <c r="S6" s="152" t="s">
        <v>119</v>
      </c>
      <c r="T6" s="153">
        <f>R6/R4</f>
        <v>0</v>
      </c>
    </row>
    <row r="7" spans="2:20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COUNTIF(K11:K$185,"阻碍")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COUNTIF(P11:P$185,"阻塞")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COUNTIF(K11:K$185,"无效")</f>
        <v>11</v>
      </c>
      <c r="N8" s="152" t="s">
        <v>119</v>
      </c>
      <c r="O8" s="153">
        <f>M8/M4</f>
        <v>0.28947368421052633</v>
      </c>
      <c r="P8" s="353" t="s">
        <v>126</v>
      </c>
      <c r="Q8" s="354"/>
      <c r="R8" s="23">
        <f>COUNTIF(P11:P$185,"无效")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COUNTIF(K11:K$185,"未执行")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COUNTIF(P11:P$185,"未执行")</f>
        <v>0</v>
      </c>
      <c r="S9" s="152" t="s">
        <v>119</v>
      </c>
      <c r="T9" s="153">
        <f>R9/R4</f>
        <v>0</v>
      </c>
    </row>
    <row r="10" spans="2:20" ht="33">
      <c r="B10" s="11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154" t="s">
        <v>136</v>
      </c>
      <c r="K10" s="148" t="s">
        <v>137</v>
      </c>
      <c r="L10" s="148" t="s">
        <v>12</v>
      </c>
      <c r="M10" s="148" t="s">
        <v>138</v>
      </c>
      <c r="N10" s="148" t="s">
        <v>139</v>
      </c>
      <c r="O10" s="148" t="s">
        <v>140</v>
      </c>
      <c r="P10" s="148" t="s">
        <v>141</v>
      </c>
      <c r="Q10" s="148" t="s">
        <v>12</v>
      </c>
      <c r="R10" s="148" t="s">
        <v>138</v>
      </c>
      <c r="S10" s="148" t="s">
        <v>139</v>
      </c>
      <c r="T10" s="148" t="s">
        <v>140</v>
      </c>
    </row>
    <row r="11" spans="2:20" hidden="1">
      <c r="B11" s="350" t="s">
        <v>605</v>
      </c>
      <c r="C11" s="13" t="s">
        <v>606</v>
      </c>
      <c r="D11" s="362" t="s">
        <v>212</v>
      </c>
      <c r="E11" s="13" t="s">
        <v>145</v>
      </c>
      <c r="F11" s="13" t="s">
        <v>146</v>
      </c>
      <c r="G11" s="13" t="s">
        <v>147</v>
      </c>
      <c r="H11" s="364" t="s">
        <v>607</v>
      </c>
      <c r="I11" s="25" t="s">
        <v>608</v>
      </c>
      <c r="J11" s="25" t="s">
        <v>215</v>
      </c>
      <c r="K11" s="88" t="s">
        <v>6</v>
      </c>
      <c r="L11" s="13"/>
      <c r="M11" s="61" t="s">
        <v>39</v>
      </c>
      <c r="N11" s="280"/>
      <c r="O11" s="281">
        <v>42538</v>
      </c>
      <c r="P11" s="13"/>
      <c r="Q11" s="13"/>
      <c r="R11" s="13"/>
      <c r="S11" s="13"/>
      <c r="T11" s="13"/>
    </row>
    <row r="12" spans="2:20" hidden="1">
      <c r="B12" s="351"/>
      <c r="C12" s="13" t="s">
        <v>609</v>
      </c>
      <c r="D12" s="363"/>
      <c r="E12" s="13" t="s">
        <v>190</v>
      </c>
      <c r="F12" s="13" t="s">
        <v>146</v>
      </c>
      <c r="G12" s="13" t="s">
        <v>147</v>
      </c>
      <c r="H12" s="364"/>
      <c r="I12" s="25" t="s">
        <v>610</v>
      </c>
      <c r="J12" s="25" t="s">
        <v>215</v>
      </c>
      <c r="K12" s="88" t="s">
        <v>6</v>
      </c>
      <c r="L12" s="13"/>
      <c r="M12" s="61" t="s">
        <v>39</v>
      </c>
      <c r="N12" s="280"/>
      <c r="O12" s="281">
        <v>42538</v>
      </c>
      <c r="P12" s="13"/>
      <c r="Q12" s="13"/>
      <c r="R12" s="13"/>
      <c r="S12" s="13"/>
      <c r="T12" s="13"/>
    </row>
    <row r="13" spans="2:20" hidden="1">
      <c r="B13" s="351"/>
      <c r="C13" s="13" t="s">
        <v>611</v>
      </c>
      <c r="D13" s="363"/>
      <c r="E13" s="13" t="s">
        <v>145</v>
      </c>
      <c r="F13" s="13" t="s">
        <v>146</v>
      </c>
      <c r="G13" s="13" t="s">
        <v>147</v>
      </c>
      <c r="H13" s="364"/>
      <c r="I13" s="25" t="s">
        <v>612</v>
      </c>
      <c r="J13" s="25" t="s">
        <v>215</v>
      </c>
      <c r="K13" s="88" t="s">
        <v>6</v>
      </c>
      <c r="L13" s="13"/>
      <c r="M13" s="61" t="s">
        <v>39</v>
      </c>
      <c r="N13" s="280"/>
      <c r="O13" s="281">
        <v>42538</v>
      </c>
      <c r="P13" s="13"/>
      <c r="Q13" s="13"/>
      <c r="R13" s="13"/>
      <c r="S13" s="13"/>
      <c r="T13" s="13"/>
    </row>
    <row r="14" spans="2:20" hidden="1">
      <c r="B14" s="351"/>
      <c r="C14" s="13" t="s">
        <v>613</v>
      </c>
      <c r="D14" s="363"/>
      <c r="E14" s="13" t="s">
        <v>145</v>
      </c>
      <c r="F14" s="13" t="s">
        <v>146</v>
      </c>
      <c r="G14" s="13" t="s">
        <v>147</v>
      </c>
      <c r="H14" s="364"/>
      <c r="I14" s="25" t="s">
        <v>614</v>
      </c>
      <c r="J14" s="25" t="s">
        <v>215</v>
      </c>
      <c r="K14" s="88" t="s">
        <v>6</v>
      </c>
      <c r="L14" s="13"/>
      <c r="M14" s="61" t="s">
        <v>39</v>
      </c>
      <c r="N14" s="280"/>
      <c r="O14" s="281">
        <v>42538</v>
      </c>
      <c r="P14" s="13"/>
      <c r="Q14" s="13"/>
      <c r="R14" s="13"/>
      <c r="S14" s="13"/>
      <c r="T14" s="13"/>
    </row>
    <row r="15" spans="2:20" hidden="1">
      <c r="B15" s="351"/>
      <c r="C15" s="13" t="s">
        <v>615</v>
      </c>
      <c r="D15" s="363"/>
      <c r="E15" s="13" t="s">
        <v>145</v>
      </c>
      <c r="F15" s="13" t="s">
        <v>146</v>
      </c>
      <c r="G15" s="13" t="s">
        <v>147</v>
      </c>
      <c r="H15" s="364"/>
      <c r="I15" s="25" t="s">
        <v>616</v>
      </c>
      <c r="J15" s="25" t="s">
        <v>617</v>
      </c>
      <c r="K15" s="88" t="s">
        <v>6</v>
      </c>
      <c r="L15" s="13"/>
      <c r="M15" s="61" t="s">
        <v>39</v>
      </c>
      <c r="N15" s="280"/>
      <c r="O15" s="281">
        <v>42538</v>
      </c>
      <c r="P15" s="13"/>
      <c r="Q15" s="13"/>
      <c r="R15" s="13"/>
      <c r="S15" s="13"/>
      <c r="T15" s="13"/>
    </row>
    <row r="16" spans="2:20" hidden="1">
      <c r="B16" s="351"/>
      <c r="C16" s="13" t="s">
        <v>618</v>
      </c>
      <c r="D16" s="363"/>
      <c r="E16" s="13" t="s">
        <v>145</v>
      </c>
      <c r="F16" s="13" t="s">
        <v>146</v>
      </c>
      <c r="G16" s="13" t="s">
        <v>147</v>
      </c>
      <c r="H16" s="364"/>
      <c r="I16" s="25" t="s">
        <v>619</v>
      </c>
      <c r="J16" s="25" t="s">
        <v>215</v>
      </c>
      <c r="K16" s="88" t="s">
        <v>6</v>
      </c>
      <c r="L16" s="13"/>
      <c r="M16" s="61" t="s">
        <v>39</v>
      </c>
      <c r="N16" s="280"/>
      <c r="O16" s="281">
        <v>42538</v>
      </c>
      <c r="P16" s="13"/>
      <c r="Q16" s="13"/>
      <c r="R16" s="13"/>
      <c r="S16" s="13"/>
      <c r="T16" s="13"/>
    </row>
    <row r="17" spans="2:20" ht="27" hidden="1">
      <c r="B17" s="351"/>
      <c r="C17" s="13" t="s">
        <v>620</v>
      </c>
      <c r="D17" s="363"/>
      <c r="E17" s="13" t="s">
        <v>145</v>
      </c>
      <c r="F17" s="13" t="s">
        <v>146</v>
      </c>
      <c r="G17" s="13" t="s">
        <v>147</v>
      </c>
      <c r="H17" s="364"/>
      <c r="I17" s="25" t="s">
        <v>621</v>
      </c>
      <c r="J17" s="25" t="s">
        <v>228</v>
      </c>
      <c r="K17" s="88" t="s">
        <v>6</v>
      </c>
      <c r="L17" s="13"/>
      <c r="M17" s="61" t="s">
        <v>39</v>
      </c>
      <c r="N17" s="280"/>
      <c r="O17" s="281">
        <v>42538</v>
      </c>
      <c r="P17" s="13"/>
      <c r="Q17" s="13"/>
      <c r="R17" s="13"/>
      <c r="S17" s="13"/>
      <c r="T17" s="13"/>
    </row>
    <row r="18" spans="2:20" ht="27" hidden="1">
      <c r="B18" s="351"/>
      <c r="C18" s="13" t="s">
        <v>622</v>
      </c>
      <c r="D18" s="363"/>
      <c r="E18" s="13" t="s">
        <v>145</v>
      </c>
      <c r="F18" s="13" t="s">
        <v>146</v>
      </c>
      <c r="G18" s="13" t="s">
        <v>147</v>
      </c>
      <c r="H18" s="364"/>
      <c r="I18" s="25" t="s">
        <v>623</v>
      </c>
      <c r="J18" s="25" t="s">
        <v>231</v>
      </c>
      <c r="K18" s="88" t="s">
        <v>6</v>
      </c>
      <c r="L18" s="13"/>
      <c r="M18" s="61" t="s">
        <v>39</v>
      </c>
      <c r="N18" s="280"/>
      <c r="O18" s="281">
        <v>42538</v>
      </c>
      <c r="P18" s="13"/>
      <c r="Q18" s="13"/>
      <c r="R18" s="13"/>
      <c r="S18" s="13"/>
      <c r="T18" s="13"/>
    </row>
    <row r="19" spans="2:20" ht="40.5" hidden="1">
      <c r="B19" s="351"/>
      <c r="C19" s="13" t="s">
        <v>624</v>
      </c>
      <c r="D19" s="363"/>
      <c r="E19" s="13" t="s">
        <v>145</v>
      </c>
      <c r="F19" s="13" t="s">
        <v>146</v>
      </c>
      <c r="G19" s="13" t="s">
        <v>147</v>
      </c>
      <c r="H19" s="364"/>
      <c r="I19" s="25" t="s">
        <v>625</v>
      </c>
      <c r="J19" s="25" t="s">
        <v>234</v>
      </c>
      <c r="K19" s="88" t="s">
        <v>6</v>
      </c>
      <c r="L19" s="13"/>
      <c r="M19" s="61" t="s">
        <v>39</v>
      </c>
      <c r="N19" s="280"/>
      <c r="O19" s="281">
        <v>42538</v>
      </c>
      <c r="P19" s="13"/>
      <c r="Q19" s="13"/>
      <c r="R19" s="13"/>
      <c r="S19" s="13"/>
      <c r="T19" s="13"/>
    </row>
    <row r="20" spans="2:20" hidden="1">
      <c r="B20" s="351"/>
      <c r="C20" s="13" t="s">
        <v>626</v>
      </c>
      <c r="D20" s="363"/>
      <c r="E20" s="13" t="s">
        <v>145</v>
      </c>
      <c r="F20" s="13" t="s">
        <v>146</v>
      </c>
      <c r="G20" s="13" t="s">
        <v>147</v>
      </c>
      <c r="H20" s="364"/>
      <c r="I20" s="25" t="s">
        <v>508</v>
      </c>
      <c r="J20" s="25" t="s">
        <v>215</v>
      </c>
      <c r="K20" s="88" t="s">
        <v>6</v>
      </c>
      <c r="L20" s="13"/>
      <c r="M20" s="61" t="s">
        <v>39</v>
      </c>
      <c r="N20" s="280"/>
      <c r="O20" s="281">
        <v>42538</v>
      </c>
      <c r="P20" s="13"/>
      <c r="Q20" s="13"/>
      <c r="R20" s="13"/>
      <c r="S20" s="13"/>
      <c r="T20" s="13"/>
    </row>
    <row r="21" spans="2:20" ht="40.5" hidden="1">
      <c r="B21" s="351"/>
      <c r="C21" s="13" t="s">
        <v>627</v>
      </c>
      <c r="D21" s="363"/>
      <c r="E21" s="13" t="s">
        <v>145</v>
      </c>
      <c r="F21" s="13" t="s">
        <v>146</v>
      </c>
      <c r="G21" s="13" t="s">
        <v>147</v>
      </c>
      <c r="H21" s="364"/>
      <c r="I21" s="25" t="s">
        <v>628</v>
      </c>
      <c r="J21" s="25" t="s">
        <v>215</v>
      </c>
      <c r="K21" s="88" t="s">
        <v>6</v>
      </c>
      <c r="L21" s="13"/>
      <c r="M21" s="61" t="s">
        <v>39</v>
      </c>
      <c r="N21" s="280"/>
      <c r="O21" s="281">
        <v>42538</v>
      </c>
      <c r="P21" s="13"/>
      <c r="Q21" s="13"/>
      <c r="R21" s="13"/>
      <c r="S21" s="13"/>
      <c r="T21" s="13"/>
    </row>
    <row r="22" spans="2:20" ht="27" hidden="1">
      <c r="B22" s="351"/>
      <c r="C22" s="13" t="s">
        <v>629</v>
      </c>
      <c r="D22" s="363"/>
      <c r="E22" s="13" t="s">
        <v>145</v>
      </c>
      <c r="F22" s="13" t="s">
        <v>146</v>
      </c>
      <c r="G22" s="13" t="s">
        <v>147</v>
      </c>
      <c r="H22" s="364"/>
      <c r="I22" s="25" t="s">
        <v>362</v>
      </c>
      <c r="J22" s="84" t="s">
        <v>363</v>
      </c>
      <c r="K22" s="88" t="s">
        <v>6</v>
      </c>
      <c r="L22" s="13"/>
      <c r="M22" s="61" t="s">
        <v>39</v>
      </c>
      <c r="N22" s="280"/>
      <c r="O22" s="281">
        <v>42538</v>
      </c>
      <c r="P22" s="13"/>
      <c r="Q22" s="13"/>
      <c r="R22" s="13"/>
      <c r="S22" s="13"/>
      <c r="T22" s="13"/>
    </row>
    <row r="23" spans="2:20" hidden="1">
      <c r="B23" s="351"/>
      <c r="C23" s="13" t="s">
        <v>630</v>
      </c>
      <c r="D23" s="363"/>
      <c r="E23" s="13" t="s">
        <v>145</v>
      </c>
      <c r="F23" s="13" t="s">
        <v>146</v>
      </c>
      <c r="G23" s="13" t="s">
        <v>147</v>
      </c>
      <c r="H23" s="364"/>
      <c r="I23" s="25" t="s">
        <v>365</v>
      </c>
      <c r="J23" s="84" t="s">
        <v>363</v>
      </c>
      <c r="K23" s="88" t="s">
        <v>6</v>
      </c>
      <c r="L23" s="13"/>
      <c r="M23" s="61" t="s">
        <v>39</v>
      </c>
      <c r="N23" s="280"/>
      <c r="O23" s="281">
        <v>42538</v>
      </c>
      <c r="P23" s="13"/>
      <c r="Q23" s="13"/>
      <c r="R23" s="13"/>
      <c r="S23" s="13"/>
      <c r="T23" s="13"/>
    </row>
    <row r="24" spans="2:20" ht="27">
      <c r="B24" s="351"/>
      <c r="C24" s="13" t="s">
        <v>631</v>
      </c>
      <c r="D24" s="363"/>
      <c r="E24" s="13" t="s">
        <v>145</v>
      </c>
      <c r="F24" s="13" t="s">
        <v>178</v>
      </c>
      <c r="G24" s="13" t="s">
        <v>157</v>
      </c>
      <c r="H24" s="364"/>
      <c r="I24" s="25" t="s">
        <v>632</v>
      </c>
      <c r="J24" s="25" t="s">
        <v>368</v>
      </c>
      <c r="K24" s="88" t="s">
        <v>6</v>
      </c>
      <c r="L24" s="13"/>
      <c r="M24" s="61" t="s">
        <v>39</v>
      </c>
      <c r="N24" s="280"/>
      <c r="O24" s="281">
        <v>42538</v>
      </c>
      <c r="P24" s="13" t="s">
        <v>6</v>
      </c>
      <c r="Q24" s="13"/>
      <c r="R24" s="13"/>
      <c r="S24" s="13"/>
      <c r="T24" s="13"/>
    </row>
    <row r="25" spans="2:20" ht="27" hidden="1">
      <c r="B25" s="351"/>
      <c r="C25" s="13" t="s">
        <v>633</v>
      </c>
      <c r="D25" s="363"/>
      <c r="E25" s="13" t="s">
        <v>145</v>
      </c>
      <c r="F25" s="13" t="s">
        <v>146</v>
      </c>
      <c r="G25" s="13" t="s">
        <v>147</v>
      </c>
      <c r="H25" s="364"/>
      <c r="I25" s="25" t="s">
        <v>370</v>
      </c>
      <c r="J25" s="84" t="s">
        <v>371</v>
      </c>
      <c r="K25" s="88" t="s">
        <v>6</v>
      </c>
      <c r="L25" s="13"/>
      <c r="M25" s="61" t="s">
        <v>39</v>
      </c>
      <c r="N25" s="280"/>
      <c r="O25" s="281">
        <v>42538</v>
      </c>
      <c r="P25" s="13"/>
      <c r="Q25" s="13"/>
      <c r="R25" s="13"/>
      <c r="S25" s="13"/>
      <c r="T25" s="13"/>
    </row>
    <row r="26" spans="2:20">
      <c r="B26" s="351"/>
      <c r="C26" s="13" t="s">
        <v>634</v>
      </c>
      <c r="D26" s="363"/>
      <c r="E26" s="13" t="s">
        <v>145</v>
      </c>
      <c r="F26" s="13" t="s">
        <v>146</v>
      </c>
      <c r="G26" s="13" t="s">
        <v>157</v>
      </c>
      <c r="H26" s="364"/>
      <c r="I26" s="25" t="s">
        <v>264</v>
      </c>
      <c r="J26" s="25" t="s">
        <v>265</v>
      </c>
      <c r="K26" s="88" t="s">
        <v>6</v>
      </c>
      <c r="L26" s="13"/>
      <c r="M26" s="61" t="s">
        <v>39</v>
      </c>
      <c r="N26" s="280"/>
      <c r="O26" s="281">
        <v>42538</v>
      </c>
      <c r="P26" s="13" t="s">
        <v>6</v>
      </c>
      <c r="Q26" s="13"/>
      <c r="R26" s="13"/>
      <c r="S26" s="13"/>
      <c r="T26" s="13"/>
    </row>
    <row r="27" spans="2:20">
      <c r="B27" s="351"/>
      <c r="C27" s="13" t="s">
        <v>635</v>
      </c>
      <c r="D27" s="363"/>
      <c r="E27" s="13" t="s">
        <v>145</v>
      </c>
      <c r="F27" s="13" t="s">
        <v>178</v>
      </c>
      <c r="G27" s="13" t="s">
        <v>157</v>
      </c>
      <c r="H27" s="364"/>
      <c r="I27" s="25" t="s">
        <v>267</v>
      </c>
      <c r="J27" s="25" t="s">
        <v>265</v>
      </c>
      <c r="K27" s="88" t="s">
        <v>6</v>
      </c>
      <c r="L27" s="13"/>
      <c r="M27" s="61" t="s">
        <v>39</v>
      </c>
      <c r="N27" s="280"/>
      <c r="O27" s="281">
        <v>42538</v>
      </c>
      <c r="P27" s="13" t="s">
        <v>6</v>
      </c>
      <c r="Q27" s="13"/>
      <c r="R27" s="13"/>
      <c r="S27" s="13"/>
      <c r="T27" s="13"/>
    </row>
    <row r="28" spans="2:20" ht="27">
      <c r="B28" s="351"/>
      <c r="C28" s="13" t="s">
        <v>636</v>
      </c>
      <c r="D28" s="362" t="s">
        <v>637</v>
      </c>
      <c r="E28" s="13" t="s">
        <v>145</v>
      </c>
      <c r="F28" s="13" t="s">
        <v>178</v>
      </c>
      <c r="G28" s="13" t="s">
        <v>157</v>
      </c>
      <c r="H28" s="364" t="s">
        <v>461</v>
      </c>
      <c r="I28" s="25" t="s">
        <v>638</v>
      </c>
      <c r="J28" s="25" t="s">
        <v>639</v>
      </c>
      <c r="K28" s="88" t="s">
        <v>6</v>
      </c>
      <c r="L28" s="13"/>
      <c r="M28" s="61" t="s">
        <v>39</v>
      </c>
      <c r="N28" s="280"/>
      <c r="O28" s="281">
        <v>42538</v>
      </c>
      <c r="P28" s="13" t="s">
        <v>6</v>
      </c>
      <c r="Q28" s="13"/>
      <c r="R28" s="13"/>
      <c r="S28" s="13"/>
      <c r="T28" s="13"/>
    </row>
    <row r="29" spans="2:20" ht="27" hidden="1">
      <c r="B29" s="351"/>
      <c r="C29" s="13" t="s">
        <v>640</v>
      </c>
      <c r="D29" s="363"/>
      <c r="E29" s="13" t="s">
        <v>190</v>
      </c>
      <c r="F29" s="13" t="s">
        <v>146</v>
      </c>
      <c r="G29" s="13" t="s">
        <v>147</v>
      </c>
      <c r="H29" s="364"/>
      <c r="I29" s="25" t="s">
        <v>641</v>
      </c>
      <c r="J29" s="25" t="s">
        <v>642</v>
      </c>
      <c r="K29" s="88" t="s">
        <v>6</v>
      </c>
      <c r="L29" s="13"/>
      <c r="M29" s="61" t="s">
        <v>39</v>
      </c>
      <c r="N29" s="280"/>
      <c r="O29" s="281">
        <v>42538</v>
      </c>
      <c r="P29" s="13"/>
      <c r="Q29" s="13"/>
      <c r="R29" s="13"/>
      <c r="S29" s="13"/>
      <c r="T29" s="13"/>
    </row>
    <row r="30" spans="2:20" ht="27" hidden="1">
      <c r="B30" s="351"/>
      <c r="C30" s="13" t="s">
        <v>643</v>
      </c>
      <c r="D30" s="363"/>
      <c r="E30" s="13" t="s">
        <v>190</v>
      </c>
      <c r="F30" s="13" t="s">
        <v>146</v>
      </c>
      <c r="G30" s="13" t="s">
        <v>147</v>
      </c>
      <c r="H30" s="364"/>
      <c r="I30" s="25" t="s">
        <v>644</v>
      </c>
      <c r="J30" s="25" t="s">
        <v>645</v>
      </c>
      <c r="K30" s="88" t="s">
        <v>6</v>
      </c>
      <c r="L30" s="13"/>
      <c r="M30" s="61" t="s">
        <v>39</v>
      </c>
      <c r="N30" s="280"/>
      <c r="O30" s="281">
        <v>42538</v>
      </c>
      <c r="P30" s="13"/>
      <c r="Q30" s="13"/>
      <c r="R30" s="13"/>
      <c r="S30" s="13"/>
      <c r="T30" s="13"/>
    </row>
    <row r="31" spans="2:20" ht="27" hidden="1">
      <c r="B31" s="351"/>
      <c r="C31" s="13" t="s">
        <v>646</v>
      </c>
      <c r="D31" s="363"/>
      <c r="E31" s="13" t="s">
        <v>190</v>
      </c>
      <c r="F31" s="13" t="s">
        <v>146</v>
      </c>
      <c r="G31" s="13" t="s">
        <v>147</v>
      </c>
      <c r="H31" s="364"/>
      <c r="I31" s="25" t="s">
        <v>647</v>
      </c>
      <c r="J31" s="25" t="s">
        <v>645</v>
      </c>
      <c r="K31" s="88" t="s">
        <v>6</v>
      </c>
      <c r="L31" s="13"/>
      <c r="M31" s="61" t="s">
        <v>39</v>
      </c>
      <c r="N31" s="280"/>
      <c r="O31" s="281">
        <v>42538</v>
      </c>
      <c r="P31" s="13"/>
      <c r="Q31" s="13"/>
      <c r="R31" s="13"/>
      <c r="S31" s="13"/>
      <c r="T31" s="13"/>
    </row>
    <row r="32" spans="2:20" ht="27">
      <c r="B32" s="351"/>
      <c r="C32" s="13" t="s">
        <v>648</v>
      </c>
      <c r="D32" s="363"/>
      <c r="E32" s="13" t="s">
        <v>145</v>
      </c>
      <c r="F32" s="13" t="s">
        <v>146</v>
      </c>
      <c r="G32" s="13" t="s">
        <v>157</v>
      </c>
      <c r="H32" s="364"/>
      <c r="I32" s="25" t="s">
        <v>649</v>
      </c>
      <c r="J32" s="25" t="s">
        <v>650</v>
      </c>
      <c r="K32" s="88" t="s">
        <v>6</v>
      </c>
      <c r="L32" s="13"/>
      <c r="M32" s="61" t="s">
        <v>39</v>
      </c>
      <c r="N32" s="280"/>
      <c r="O32" s="281">
        <v>42538</v>
      </c>
      <c r="P32" s="13" t="s">
        <v>6</v>
      </c>
      <c r="Q32" s="13"/>
      <c r="R32" s="13"/>
      <c r="S32" s="13"/>
      <c r="T32" s="13"/>
    </row>
    <row r="33" spans="2:20" ht="27" hidden="1">
      <c r="B33" s="351"/>
      <c r="C33" s="13" t="s">
        <v>651</v>
      </c>
      <c r="D33" s="363"/>
      <c r="E33" s="13" t="s">
        <v>190</v>
      </c>
      <c r="F33" s="13" t="s">
        <v>146</v>
      </c>
      <c r="G33" s="13" t="s">
        <v>147</v>
      </c>
      <c r="H33" s="364"/>
      <c r="I33" s="25" t="s">
        <v>652</v>
      </c>
      <c r="J33" s="25" t="s">
        <v>653</v>
      </c>
      <c r="K33" s="88" t="s">
        <v>6</v>
      </c>
      <c r="L33" s="13"/>
      <c r="M33" s="61" t="s">
        <v>39</v>
      </c>
      <c r="N33" s="280"/>
      <c r="O33" s="281">
        <v>42538</v>
      </c>
      <c r="P33" s="13"/>
      <c r="Q33" s="13"/>
      <c r="R33" s="13"/>
      <c r="S33" s="13"/>
      <c r="T33" s="13"/>
    </row>
    <row r="34" spans="2:20" ht="27" hidden="1">
      <c r="B34" s="351"/>
      <c r="C34" s="13" t="s">
        <v>654</v>
      </c>
      <c r="D34" s="363"/>
      <c r="E34" s="13" t="s">
        <v>190</v>
      </c>
      <c r="F34" s="13" t="s">
        <v>146</v>
      </c>
      <c r="G34" s="13" t="s">
        <v>147</v>
      </c>
      <c r="H34" s="364"/>
      <c r="I34" s="25" t="s">
        <v>655</v>
      </c>
      <c r="J34" s="25" t="s">
        <v>653</v>
      </c>
      <c r="K34" s="88" t="s">
        <v>6</v>
      </c>
      <c r="L34" s="13"/>
      <c r="M34" s="61" t="s">
        <v>39</v>
      </c>
      <c r="N34" s="280"/>
      <c r="O34" s="281">
        <v>42538</v>
      </c>
      <c r="P34" s="13"/>
      <c r="Q34" s="13"/>
      <c r="R34" s="13"/>
      <c r="S34" s="13"/>
      <c r="T34" s="13"/>
    </row>
    <row r="35" spans="2:20" ht="27">
      <c r="B35" s="351"/>
      <c r="C35" s="13" t="s">
        <v>656</v>
      </c>
      <c r="D35" s="363"/>
      <c r="E35" s="13" t="s">
        <v>145</v>
      </c>
      <c r="F35" s="13" t="s">
        <v>178</v>
      </c>
      <c r="G35" s="13" t="s">
        <v>157</v>
      </c>
      <c r="H35" s="364"/>
      <c r="I35" s="25" t="s">
        <v>657</v>
      </c>
      <c r="J35" s="25" t="s">
        <v>658</v>
      </c>
      <c r="K35" s="88" t="s">
        <v>6</v>
      </c>
      <c r="L35" s="13"/>
      <c r="M35" s="61" t="s">
        <v>39</v>
      </c>
      <c r="N35" s="280"/>
      <c r="O35" s="281">
        <v>42538</v>
      </c>
      <c r="P35" s="13" t="s">
        <v>6</v>
      </c>
      <c r="Q35" s="13"/>
      <c r="R35" s="13"/>
      <c r="S35" s="13"/>
      <c r="T35" s="13"/>
    </row>
    <row r="36" spans="2:20" ht="27" hidden="1">
      <c r="B36" s="351"/>
      <c r="C36" s="13" t="s">
        <v>659</v>
      </c>
      <c r="D36" s="363"/>
      <c r="E36" s="13" t="s">
        <v>145</v>
      </c>
      <c r="F36" s="13" t="s">
        <v>146</v>
      </c>
      <c r="G36" s="13" t="s">
        <v>147</v>
      </c>
      <c r="H36" s="364"/>
      <c r="I36" s="25" t="s">
        <v>660</v>
      </c>
      <c r="J36" s="25" t="s">
        <v>661</v>
      </c>
      <c r="K36" s="88" t="s">
        <v>6</v>
      </c>
      <c r="L36" s="13"/>
      <c r="M36" s="61" t="s">
        <v>39</v>
      </c>
      <c r="N36" s="280"/>
      <c r="O36" s="281">
        <v>42538</v>
      </c>
      <c r="P36" s="13"/>
      <c r="Q36" s="13"/>
      <c r="R36" s="13"/>
      <c r="S36" s="13"/>
      <c r="T36" s="13"/>
    </row>
    <row r="37" spans="2:20" ht="27" hidden="1">
      <c r="B37" s="351"/>
      <c r="C37" s="13" t="s">
        <v>662</v>
      </c>
      <c r="D37" s="363"/>
      <c r="E37" s="13" t="s">
        <v>145</v>
      </c>
      <c r="F37" s="13" t="s">
        <v>146</v>
      </c>
      <c r="G37" s="13" t="s">
        <v>147</v>
      </c>
      <c r="H37" s="364"/>
      <c r="I37" s="25" t="s">
        <v>663</v>
      </c>
      <c r="J37" s="25" t="s">
        <v>664</v>
      </c>
      <c r="K37" s="88" t="s">
        <v>6</v>
      </c>
      <c r="L37" s="13"/>
      <c r="M37" s="61" t="s">
        <v>39</v>
      </c>
      <c r="N37" s="280"/>
      <c r="O37" s="281">
        <v>42538</v>
      </c>
      <c r="P37" s="13"/>
      <c r="Q37" s="13"/>
      <c r="R37" s="13"/>
      <c r="S37" s="13"/>
      <c r="T37" s="13"/>
    </row>
    <row r="38" spans="2:20" ht="27" hidden="1">
      <c r="B38" s="351"/>
      <c r="C38" s="13" t="s">
        <v>665</v>
      </c>
      <c r="D38" s="363"/>
      <c r="E38" s="13" t="s">
        <v>145</v>
      </c>
      <c r="F38" s="13" t="s">
        <v>146</v>
      </c>
      <c r="G38" s="13" t="s">
        <v>147</v>
      </c>
      <c r="H38" s="364"/>
      <c r="I38" s="274" t="s">
        <v>666</v>
      </c>
      <c r="J38" s="275" t="s">
        <v>667</v>
      </c>
      <c r="K38" s="88" t="s">
        <v>10</v>
      </c>
      <c r="L38" s="13"/>
      <c r="M38" s="61" t="s">
        <v>39</v>
      </c>
      <c r="N38" s="280"/>
      <c r="O38" s="281">
        <v>42538</v>
      </c>
      <c r="P38" s="13"/>
      <c r="Q38" s="13"/>
      <c r="R38" s="13"/>
      <c r="S38" s="13"/>
      <c r="T38" s="13"/>
    </row>
    <row r="39" spans="2:20" ht="27" hidden="1">
      <c r="B39" s="351"/>
      <c r="C39" s="13" t="s">
        <v>668</v>
      </c>
      <c r="D39" s="363"/>
      <c r="E39" s="13" t="s">
        <v>145</v>
      </c>
      <c r="F39" s="13" t="s">
        <v>146</v>
      </c>
      <c r="G39" s="13" t="s">
        <v>147</v>
      </c>
      <c r="H39" s="364"/>
      <c r="I39" s="275" t="s">
        <v>669</v>
      </c>
      <c r="J39" s="275" t="s">
        <v>670</v>
      </c>
      <c r="K39" s="88" t="s">
        <v>10</v>
      </c>
      <c r="L39" s="13"/>
      <c r="M39" s="61" t="s">
        <v>39</v>
      </c>
      <c r="N39" s="280"/>
      <c r="O39" s="281">
        <v>42538</v>
      </c>
      <c r="P39" s="13"/>
      <c r="Q39" s="13"/>
      <c r="R39" s="13"/>
      <c r="S39" s="13"/>
      <c r="T39" s="13"/>
    </row>
    <row r="40" spans="2:20" ht="27" hidden="1">
      <c r="B40" s="351"/>
      <c r="C40" s="13" t="s">
        <v>671</v>
      </c>
      <c r="D40" s="363"/>
      <c r="E40" s="13" t="s">
        <v>145</v>
      </c>
      <c r="F40" s="13" t="s">
        <v>178</v>
      </c>
      <c r="G40" s="13" t="s">
        <v>147</v>
      </c>
      <c r="H40" s="364"/>
      <c r="I40" s="25" t="s">
        <v>672</v>
      </c>
      <c r="J40" s="25" t="s">
        <v>673</v>
      </c>
      <c r="K40" s="88" t="s">
        <v>10</v>
      </c>
      <c r="L40" s="13"/>
      <c r="M40" s="61" t="s">
        <v>39</v>
      </c>
      <c r="N40" s="280"/>
      <c r="O40" s="281">
        <v>42538</v>
      </c>
      <c r="P40" s="13"/>
      <c r="Q40" s="13"/>
      <c r="R40" s="13"/>
      <c r="S40" s="13"/>
      <c r="T40" s="13"/>
    </row>
    <row r="41" spans="2:20" ht="27" hidden="1">
      <c r="B41" s="351"/>
      <c r="C41" s="13" t="s">
        <v>674</v>
      </c>
      <c r="D41" s="363"/>
      <c r="E41" s="13" t="s">
        <v>145</v>
      </c>
      <c r="F41" s="13" t="s">
        <v>178</v>
      </c>
      <c r="G41" s="13" t="s">
        <v>147</v>
      </c>
      <c r="H41" s="364"/>
      <c r="I41" s="25" t="s">
        <v>675</v>
      </c>
      <c r="J41" s="25" t="s">
        <v>676</v>
      </c>
      <c r="K41" s="88" t="s">
        <v>10</v>
      </c>
      <c r="L41" s="13"/>
      <c r="M41" s="61" t="s">
        <v>39</v>
      </c>
      <c r="N41" s="280"/>
      <c r="O41" s="281">
        <v>42538</v>
      </c>
      <c r="P41" s="13"/>
      <c r="Q41" s="13"/>
      <c r="R41" s="13"/>
      <c r="S41" s="13"/>
      <c r="T41" s="13"/>
    </row>
    <row r="42" spans="2:20" hidden="1">
      <c r="B42" s="351"/>
      <c r="C42" s="13" t="s">
        <v>677</v>
      </c>
      <c r="D42" s="363"/>
      <c r="E42" s="13" t="s">
        <v>145</v>
      </c>
      <c r="F42" s="13" t="s">
        <v>146</v>
      </c>
      <c r="G42" s="13" t="s">
        <v>147</v>
      </c>
      <c r="H42" s="364"/>
      <c r="I42" s="274" t="s">
        <v>678</v>
      </c>
      <c r="J42" s="25" t="s">
        <v>679</v>
      </c>
      <c r="K42" s="88" t="s">
        <v>10</v>
      </c>
      <c r="L42" s="13"/>
      <c r="M42" s="61" t="s">
        <v>39</v>
      </c>
      <c r="N42" s="280"/>
      <c r="O42" s="281">
        <v>42538</v>
      </c>
      <c r="P42" s="13"/>
      <c r="Q42" s="13"/>
      <c r="R42" s="13"/>
      <c r="S42" s="13"/>
      <c r="T42" s="13"/>
    </row>
    <row r="43" spans="2:20" hidden="1">
      <c r="B43" s="351"/>
      <c r="C43" s="13" t="s">
        <v>680</v>
      </c>
      <c r="D43" s="363"/>
      <c r="E43" s="13" t="s">
        <v>145</v>
      </c>
      <c r="F43" s="13" t="s">
        <v>146</v>
      </c>
      <c r="G43" s="13" t="s">
        <v>147</v>
      </c>
      <c r="H43" s="364"/>
      <c r="I43" s="275" t="s">
        <v>681</v>
      </c>
      <c r="J43" s="25" t="s">
        <v>682</v>
      </c>
      <c r="K43" s="88" t="s">
        <v>10</v>
      </c>
      <c r="L43" s="13"/>
      <c r="M43" s="61" t="s">
        <v>39</v>
      </c>
      <c r="N43" s="280"/>
      <c r="O43" s="281">
        <v>42538</v>
      </c>
      <c r="P43" s="13"/>
      <c r="Q43" s="13"/>
      <c r="R43" s="13"/>
      <c r="S43" s="13"/>
      <c r="T43" s="13"/>
    </row>
    <row r="44" spans="2:20" ht="27" hidden="1">
      <c r="B44" s="351"/>
      <c r="C44" s="13" t="s">
        <v>683</v>
      </c>
      <c r="D44" s="363"/>
      <c r="E44" s="13" t="s">
        <v>145</v>
      </c>
      <c r="F44" s="13" t="s">
        <v>146</v>
      </c>
      <c r="G44" s="13" t="s">
        <v>147</v>
      </c>
      <c r="H44" s="364"/>
      <c r="I44" s="25" t="s">
        <v>684</v>
      </c>
      <c r="J44" s="25" t="s">
        <v>685</v>
      </c>
      <c r="K44" s="88" t="s">
        <v>10</v>
      </c>
      <c r="L44" s="13"/>
      <c r="M44" s="61" t="s">
        <v>39</v>
      </c>
      <c r="N44" s="280"/>
      <c r="O44" s="281">
        <v>42538</v>
      </c>
      <c r="P44" s="13"/>
      <c r="Q44" s="13"/>
      <c r="R44" s="13"/>
      <c r="S44" s="13"/>
      <c r="T44" s="13"/>
    </row>
    <row r="45" spans="2:20" ht="27" hidden="1">
      <c r="B45" s="351"/>
      <c r="C45" s="13" t="s">
        <v>686</v>
      </c>
      <c r="D45" s="363"/>
      <c r="E45" s="13" t="s">
        <v>145</v>
      </c>
      <c r="F45" s="13" t="s">
        <v>146</v>
      </c>
      <c r="G45" s="13" t="s">
        <v>147</v>
      </c>
      <c r="H45" s="364"/>
      <c r="I45" s="25" t="s">
        <v>687</v>
      </c>
      <c r="J45" s="25" t="s">
        <v>688</v>
      </c>
      <c r="K45" s="88" t="s">
        <v>10</v>
      </c>
      <c r="L45" s="13"/>
      <c r="M45" s="61" t="s">
        <v>39</v>
      </c>
      <c r="N45" s="280"/>
      <c r="O45" s="281">
        <v>42538</v>
      </c>
      <c r="P45" s="13"/>
      <c r="Q45" s="13"/>
      <c r="R45" s="13"/>
      <c r="S45" s="13"/>
      <c r="T45" s="13"/>
    </row>
    <row r="46" spans="2:20" ht="27" hidden="1">
      <c r="B46" s="351"/>
      <c r="C46" s="13" t="s">
        <v>689</v>
      </c>
      <c r="D46" s="365"/>
      <c r="E46" s="13" t="s">
        <v>145</v>
      </c>
      <c r="F46" s="13" t="s">
        <v>146</v>
      </c>
      <c r="G46" s="13" t="s">
        <v>147</v>
      </c>
      <c r="H46" s="364"/>
      <c r="I46" s="25" t="s">
        <v>690</v>
      </c>
      <c r="J46" s="25" t="s">
        <v>691</v>
      </c>
      <c r="K46" s="88" t="s">
        <v>10</v>
      </c>
      <c r="L46" s="13"/>
      <c r="M46" s="61" t="s">
        <v>39</v>
      </c>
      <c r="N46" s="280"/>
      <c r="O46" s="281">
        <v>42538</v>
      </c>
      <c r="P46" s="13"/>
      <c r="Q46" s="13"/>
      <c r="R46" s="13"/>
      <c r="S46" s="13"/>
      <c r="T46" s="13"/>
    </row>
    <row r="47" spans="2:20" ht="27">
      <c r="B47" s="351"/>
      <c r="C47" s="13" t="s">
        <v>692</v>
      </c>
      <c r="D47" s="362" t="s">
        <v>693</v>
      </c>
      <c r="E47" s="13" t="s">
        <v>145</v>
      </c>
      <c r="F47" s="13" t="s">
        <v>146</v>
      </c>
      <c r="G47" s="13" t="s">
        <v>157</v>
      </c>
      <c r="H47" s="16" t="s">
        <v>694</v>
      </c>
      <c r="I47" s="25" t="s">
        <v>695</v>
      </c>
      <c r="J47" s="25" t="s">
        <v>696</v>
      </c>
      <c r="K47" s="88" t="s">
        <v>10</v>
      </c>
      <c r="L47" s="13"/>
      <c r="M47" s="61" t="s">
        <v>39</v>
      </c>
      <c r="N47" s="280"/>
      <c r="O47" s="281">
        <v>42538</v>
      </c>
      <c r="P47" s="13" t="s">
        <v>6</v>
      </c>
      <c r="Q47" s="13"/>
      <c r="R47" s="13"/>
      <c r="S47" s="13"/>
      <c r="T47" s="13"/>
    </row>
    <row r="48" spans="2:20" ht="27" hidden="1">
      <c r="B48" s="352"/>
      <c r="C48" s="13" t="s">
        <v>697</v>
      </c>
      <c r="D48" s="365"/>
      <c r="E48" s="13" t="s">
        <v>145</v>
      </c>
      <c r="F48" s="13" t="s">
        <v>146</v>
      </c>
      <c r="G48" s="13" t="s">
        <v>147</v>
      </c>
      <c r="H48" s="16" t="s">
        <v>698</v>
      </c>
      <c r="I48" s="25" t="s">
        <v>699</v>
      </c>
      <c r="J48" s="25" t="s">
        <v>696</v>
      </c>
      <c r="K48" s="88" t="s">
        <v>10</v>
      </c>
      <c r="L48" s="13"/>
      <c r="M48" s="61" t="s">
        <v>39</v>
      </c>
      <c r="N48" s="280"/>
      <c r="O48" s="281">
        <v>42538</v>
      </c>
      <c r="P48" s="13"/>
      <c r="Q48" s="13"/>
      <c r="R48" s="13"/>
      <c r="S48" s="13"/>
      <c r="T48" s="13"/>
    </row>
    <row r="49" spans="2:20">
      <c r="B49" s="17"/>
      <c r="C49" s="18"/>
      <c r="D49" s="19"/>
      <c r="E49" s="18"/>
      <c r="F49" s="18"/>
      <c r="G49" s="18"/>
      <c r="H49" s="19"/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2:20"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2:20"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2:20"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2:20"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2:20"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2:20"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2:20"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2:20"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2:20"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2:20"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2:20"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2:20"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2:20"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2:20"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2:20"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2:20"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  <row r="66" spans="2:20">
      <c r="B66" s="17"/>
      <c r="C66" s="18"/>
      <c r="D66" s="19"/>
      <c r="E66" s="18"/>
      <c r="F66" s="18"/>
      <c r="G66" s="18"/>
      <c r="H66" s="19"/>
      <c r="I66" s="27"/>
      <c r="J66" s="27"/>
      <c r="K66" s="28"/>
      <c r="L66" s="18"/>
      <c r="M66" s="18"/>
      <c r="N66" s="18"/>
      <c r="O66" s="18"/>
      <c r="P66" s="18"/>
      <c r="Q66" s="18"/>
      <c r="R66" s="18"/>
      <c r="S66" s="18"/>
      <c r="T66" s="18"/>
    </row>
    <row r="67" spans="2:20">
      <c r="B67" s="17"/>
      <c r="C67" s="18"/>
      <c r="D67" s="19"/>
      <c r="E67" s="18"/>
      <c r="F67" s="18"/>
      <c r="G67" s="18"/>
      <c r="H67" s="19"/>
      <c r="I67" s="27"/>
      <c r="J67" s="27"/>
      <c r="K67" s="28"/>
      <c r="L67" s="18"/>
      <c r="M67" s="18"/>
      <c r="N67" s="18"/>
      <c r="O67" s="18"/>
      <c r="P67" s="18"/>
      <c r="Q67" s="18"/>
      <c r="R67" s="18"/>
      <c r="S67" s="18"/>
      <c r="T67" s="18"/>
    </row>
    <row r="68" spans="2:20">
      <c r="B68" s="17"/>
      <c r="C68" s="18"/>
      <c r="D68" s="19"/>
      <c r="E68" s="18"/>
      <c r="F68" s="18"/>
      <c r="G68" s="18"/>
      <c r="H68" s="19"/>
      <c r="I68" s="27"/>
      <c r="J68" s="27"/>
      <c r="K68" s="28"/>
      <c r="L68" s="18"/>
      <c r="M68" s="18"/>
      <c r="N68" s="18"/>
      <c r="O68" s="18"/>
      <c r="P68" s="18"/>
      <c r="Q68" s="18"/>
      <c r="R68" s="18"/>
      <c r="S68" s="18"/>
      <c r="T68" s="18"/>
    </row>
    <row r="69" spans="2:20">
      <c r="B69" s="17"/>
      <c r="C69" s="18"/>
      <c r="D69" s="19"/>
      <c r="E69" s="18"/>
      <c r="F69" s="18"/>
      <c r="G69" s="18"/>
      <c r="H69" s="19"/>
      <c r="I69" s="27"/>
      <c r="J69" s="27"/>
      <c r="K69" s="28"/>
      <c r="L69" s="18"/>
      <c r="M69" s="18"/>
      <c r="N69" s="18"/>
      <c r="O69" s="18"/>
      <c r="P69" s="18"/>
      <c r="Q69" s="18"/>
      <c r="R69" s="18"/>
      <c r="S69" s="18"/>
      <c r="T69" s="18"/>
    </row>
    <row r="70" spans="2:20">
      <c r="B70" s="17"/>
      <c r="C70" s="18"/>
      <c r="D70" s="19"/>
      <c r="E70" s="18"/>
      <c r="F70" s="18"/>
      <c r="G70" s="18"/>
      <c r="H70" s="19"/>
      <c r="I70" s="27"/>
      <c r="J70" s="27"/>
      <c r="K70" s="28"/>
      <c r="L70" s="18"/>
      <c r="M70" s="18"/>
      <c r="N70" s="18"/>
      <c r="O70" s="18"/>
      <c r="P70" s="18"/>
      <c r="Q70" s="18"/>
      <c r="R70" s="18"/>
      <c r="S70" s="18"/>
      <c r="T70" s="18"/>
    </row>
    <row r="71" spans="2:20">
      <c r="B71" s="17"/>
      <c r="C71" s="18"/>
      <c r="D71" s="19"/>
      <c r="E71" s="18"/>
      <c r="F71" s="18"/>
      <c r="G71" s="18"/>
      <c r="H71" s="19"/>
      <c r="I71" s="27"/>
      <c r="J71" s="27"/>
      <c r="K71" s="28"/>
      <c r="L71" s="18"/>
      <c r="M71" s="18"/>
      <c r="N71" s="18"/>
      <c r="O71" s="18"/>
      <c r="P71" s="18"/>
      <c r="Q71" s="18"/>
      <c r="R71" s="18"/>
      <c r="S71" s="18"/>
      <c r="T71" s="18"/>
    </row>
    <row r="72" spans="2:20">
      <c r="B72" s="17"/>
      <c r="C72" s="18"/>
      <c r="D72" s="19"/>
      <c r="E72" s="18"/>
      <c r="F72" s="18"/>
      <c r="G72" s="18"/>
      <c r="H72" s="19"/>
      <c r="I72" s="27"/>
      <c r="J72" s="27"/>
      <c r="K72" s="28"/>
      <c r="L72" s="18"/>
      <c r="M72" s="18"/>
      <c r="N72" s="18"/>
      <c r="O72" s="18"/>
      <c r="P72" s="18"/>
      <c r="Q72" s="18"/>
      <c r="R72" s="18"/>
      <c r="S72" s="18"/>
      <c r="T72" s="18"/>
    </row>
    <row r="73" spans="2:20">
      <c r="B73" s="17"/>
      <c r="C73" s="18"/>
      <c r="D73" s="19"/>
      <c r="E73" s="18"/>
      <c r="F73" s="18"/>
      <c r="G73" s="18"/>
      <c r="H73" s="19"/>
      <c r="I73" s="27"/>
      <c r="J73" s="27"/>
      <c r="K73" s="28"/>
      <c r="L73" s="18"/>
      <c r="M73" s="18"/>
      <c r="N73" s="18"/>
      <c r="O73" s="18"/>
      <c r="P73" s="18"/>
      <c r="Q73" s="18"/>
      <c r="R73" s="18"/>
      <c r="S73" s="18"/>
      <c r="T73" s="18"/>
    </row>
    <row r="74" spans="2:20">
      <c r="B74" s="17"/>
      <c r="C74" s="18"/>
      <c r="D74" s="19"/>
      <c r="E74" s="18"/>
      <c r="F74" s="18"/>
      <c r="G74" s="18"/>
      <c r="H74" s="19"/>
      <c r="I74" s="27"/>
      <c r="J74" s="27"/>
      <c r="K74" s="28"/>
      <c r="L74" s="18"/>
      <c r="M74" s="18"/>
      <c r="N74" s="18"/>
      <c r="O74" s="18"/>
      <c r="P74" s="18"/>
      <c r="Q74" s="18"/>
      <c r="R74" s="18"/>
      <c r="S74" s="18"/>
      <c r="T74" s="18"/>
    </row>
    <row r="75" spans="2:20">
      <c r="B75" s="17"/>
      <c r="C75" s="18"/>
      <c r="D75" s="19"/>
      <c r="E75" s="18"/>
      <c r="F75" s="18"/>
      <c r="G75" s="18"/>
      <c r="H75" s="19"/>
      <c r="I75" s="27"/>
      <c r="J75" s="27"/>
      <c r="K75" s="28"/>
      <c r="L75" s="18"/>
      <c r="M75" s="18"/>
      <c r="N75" s="18"/>
      <c r="O75" s="18"/>
      <c r="P75" s="18"/>
      <c r="Q75" s="18"/>
      <c r="R75" s="18"/>
      <c r="S75" s="18"/>
      <c r="T75" s="18"/>
    </row>
    <row r="76" spans="2:20">
      <c r="B76" s="17"/>
      <c r="C76" s="18"/>
      <c r="D76" s="19"/>
      <c r="E76" s="18"/>
      <c r="F76" s="18"/>
      <c r="G76" s="18"/>
      <c r="H76" s="19"/>
      <c r="I76" s="27"/>
      <c r="J76" s="27"/>
      <c r="K76" s="28"/>
      <c r="L76" s="18"/>
      <c r="M76" s="18"/>
      <c r="N76" s="18"/>
      <c r="O76" s="18"/>
      <c r="P76" s="18"/>
      <c r="Q76" s="18"/>
      <c r="R76" s="18"/>
      <c r="S76" s="18"/>
      <c r="T76" s="18"/>
    </row>
    <row r="77" spans="2:20">
      <c r="B77" s="17"/>
      <c r="C77" s="18"/>
      <c r="D77" s="19"/>
      <c r="E77" s="18"/>
      <c r="F77" s="18"/>
      <c r="G77" s="18"/>
      <c r="H77" s="19"/>
      <c r="I77" s="27"/>
      <c r="J77" s="27"/>
      <c r="K77" s="28"/>
      <c r="L77" s="18"/>
      <c r="M77" s="18"/>
      <c r="N77" s="18"/>
      <c r="O77" s="18"/>
      <c r="P77" s="18"/>
      <c r="Q77" s="18"/>
      <c r="R77" s="18"/>
      <c r="S77" s="18"/>
      <c r="T77" s="18"/>
    </row>
    <row r="78" spans="2:20">
      <c r="B78" s="17"/>
      <c r="C78" s="18"/>
      <c r="D78" s="19"/>
      <c r="E78" s="18"/>
      <c r="F78" s="18"/>
      <c r="G78" s="18"/>
      <c r="H78" s="19"/>
      <c r="I78" s="27"/>
      <c r="J78" s="27"/>
      <c r="K78" s="28"/>
      <c r="L78" s="18"/>
      <c r="M78" s="18"/>
      <c r="N78" s="18"/>
      <c r="O78" s="18"/>
      <c r="P78" s="18"/>
      <c r="Q78" s="18"/>
      <c r="R78" s="18"/>
      <c r="S78" s="18"/>
      <c r="T78" s="18"/>
    </row>
    <row r="79" spans="2:20">
      <c r="B79" s="17"/>
      <c r="C79" s="18"/>
      <c r="D79" s="19"/>
      <c r="E79" s="18"/>
      <c r="F79" s="18"/>
      <c r="G79" s="18"/>
      <c r="H79" s="19"/>
      <c r="I79" s="27"/>
      <c r="J79" s="27"/>
      <c r="K79" s="28"/>
      <c r="L79" s="18"/>
      <c r="M79" s="18"/>
      <c r="N79" s="18"/>
      <c r="O79" s="18"/>
      <c r="P79" s="18"/>
      <c r="Q79" s="18"/>
      <c r="R79" s="18"/>
      <c r="S79" s="18"/>
      <c r="T79" s="18"/>
    </row>
    <row r="80" spans="2:20">
      <c r="B80" s="17"/>
      <c r="C80" s="18"/>
      <c r="D80" s="19"/>
      <c r="E80" s="18"/>
      <c r="F80" s="18"/>
      <c r="G80" s="18"/>
      <c r="H80" s="19"/>
      <c r="I80" s="27"/>
      <c r="J80" s="27"/>
      <c r="K80" s="28"/>
      <c r="L80" s="18"/>
      <c r="M80" s="18"/>
      <c r="N80" s="18"/>
      <c r="O80" s="18"/>
      <c r="P80" s="18"/>
      <c r="Q80" s="18"/>
      <c r="R80" s="18"/>
      <c r="S80" s="18"/>
      <c r="T80" s="18"/>
    </row>
    <row r="81" spans="2:20">
      <c r="B81" s="17"/>
      <c r="C81" s="18"/>
      <c r="D81" s="19"/>
      <c r="E81" s="18"/>
      <c r="F81" s="18"/>
      <c r="G81" s="18"/>
      <c r="H81" s="19"/>
      <c r="I81" s="27"/>
      <c r="J81" s="27"/>
      <c r="K81" s="28"/>
      <c r="L81" s="18"/>
      <c r="M81" s="18"/>
      <c r="N81" s="18"/>
      <c r="O81" s="18"/>
      <c r="P81" s="18"/>
      <c r="Q81" s="18"/>
      <c r="R81" s="18"/>
      <c r="S81" s="18"/>
      <c r="T81" s="18"/>
    </row>
    <row r="82" spans="2:20">
      <c r="B82" s="17"/>
      <c r="C82" s="18"/>
      <c r="D82" s="19"/>
      <c r="E82" s="18"/>
      <c r="F82" s="18"/>
      <c r="G82" s="18"/>
      <c r="H82" s="19"/>
      <c r="I82" s="27"/>
      <c r="J82" s="27"/>
      <c r="K82" s="28"/>
      <c r="L82" s="18"/>
      <c r="M82" s="18"/>
      <c r="N82" s="18"/>
      <c r="O82" s="18"/>
      <c r="P82" s="18"/>
      <c r="Q82" s="18"/>
      <c r="R82" s="18"/>
      <c r="S82" s="18"/>
      <c r="T82" s="18"/>
    </row>
    <row r="83" spans="2:20">
      <c r="B83" s="17"/>
      <c r="C83" s="18"/>
      <c r="D83" s="19"/>
      <c r="E83" s="18"/>
      <c r="F83" s="18"/>
      <c r="G83" s="18"/>
      <c r="H83" s="19"/>
      <c r="I83" s="27"/>
      <c r="J83" s="27"/>
      <c r="K83" s="28"/>
      <c r="L83" s="18"/>
      <c r="M83" s="18"/>
      <c r="N83" s="18"/>
      <c r="O83" s="18"/>
      <c r="P83" s="18"/>
      <c r="Q83" s="18"/>
      <c r="R83" s="18"/>
      <c r="S83" s="18"/>
      <c r="T83" s="18"/>
    </row>
  </sheetData>
  <autoFilter ref="C10:K48">
    <filterColumn colId="4">
      <filters>
        <filter val="是"/>
      </filters>
    </filterColumn>
  </autoFilter>
  <mergeCells count="24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48"/>
    <mergeCell ref="D11:D27"/>
    <mergeCell ref="D28:D46"/>
    <mergeCell ref="D47:D48"/>
    <mergeCell ref="H11:H27"/>
    <mergeCell ref="H28:H46"/>
  </mergeCells>
  <phoneticPr fontId="31" type="noConversion"/>
  <conditionalFormatting sqref="K11:K48">
    <cfRule type="cellIs" dxfId="65" priority="1" stopIfTrue="1" operator="equal">
      <formula>"无效"</formula>
    </cfRule>
    <cfRule type="cellIs" dxfId="64" priority="2" stopIfTrue="1" operator="equal">
      <formula>"通过"</formula>
    </cfRule>
    <cfRule type="cellIs" dxfId="63" priority="3" stopIfTrue="1" operator="equal">
      <formula>"阻塞"</formula>
    </cfRule>
  </conditionalFormatting>
  <dataValidations count="6">
    <dataValidation type="list" allowBlank="1" showInputMessage="1" showErrorMessage="1" sqref="E11:E83 E65557:E65601 E131093:E131137 E196629:E196673 E262165:E262209 E327701:E327745 E393237:E393281 E458773:E458817 E524309:E524353 E589845:E589889 E655381:E655425 E720917:E720961 E786453:E786497 E851989:E852033 E917525:E917569 E983061:E983105 JA11:JA65 JA65557:JA65601 JA131093:JA131137 JA196629:JA196673 JA262165:JA262209 JA327701:JA327745 JA393237:JA393281 JA458773:JA458817 JA524309:JA524353 JA589845:JA589889 JA655381:JA655425 JA720917:JA720961 JA786453:JA786497 JA851989:JA852033 JA917525:JA917569 JA983061:JA983105 SW11:SW65 SW65557:SW65601 SW131093:SW131137 SW196629:SW196673 SW262165:SW262209 SW327701:SW327745 SW393237:SW393281 SW458773:SW458817 SW524309:SW524353 SW589845:SW589889 SW655381:SW655425 SW720917:SW720961 SW786453:SW786497 SW851989:SW852033 SW917525:SW917569 SW983061:SW983105 ACS11:ACS65 ACS65557:ACS65601 ACS131093:ACS131137 ACS196629:ACS196673 ACS262165:ACS262209 ACS327701:ACS327745 ACS393237:ACS393281 ACS458773:ACS458817 ACS524309:ACS524353 ACS589845:ACS589889 ACS655381:ACS655425 ACS720917:ACS720961 ACS786453:ACS786497 ACS851989:ACS852033 ACS917525:ACS917569 ACS983061:ACS983105 AMO11:AMO65 AMO65557:AMO65601 AMO131093:AMO131137 AMO196629:AMO196673 AMO262165:AMO262209 AMO327701:AMO327745 AMO393237:AMO393281 AMO458773:AMO458817 AMO524309:AMO524353 AMO589845:AMO589889 AMO655381:AMO655425 AMO720917:AMO720961 AMO786453:AMO786497 AMO851989:AMO852033 AMO917525:AMO917569 AMO983061:AMO983105 AWK11:AWK65 AWK65557:AWK65601 AWK131093:AWK131137 AWK196629:AWK196673 AWK262165:AWK262209 AWK327701:AWK327745 AWK393237:AWK393281 AWK458773:AWK458817 AWK524309:AWK524353 AWK589845:AWK589889 AWK655381:AWK655425 AWK720917:AWK720961 AWK786453:AWK786497 AWK851989:AWK852033 AWK917525:AWK917569 AWK983061:AWK983105 BGG11:BGG65 BGG65557:BGG65601 BGG131093:BGG131137 BGG196629:BGG196673 BGG262165:BGG262209 BGG327701:BGG327745 BGG393237:BGG393281 BGG458773:BGG458817 BGG524309:BGG524353 BGG589845:BGG589889 BGG655381:BGG655425 BGG720917:BGG720961 BGG786453:BGG786497 BGG851989:BGG852033 BGG917525:BGG917569 BGG983061:BGG983105 BQC11:BQC65 BQC65557:BQC65601 BQC131093:BQC131137 BQC196629:BQC196673 BQC262165:BQC262209 BQC327701:BQC327745 BQC393237:BQC393281 BQC458773:BQC458817 BQC524309:BQC524353 BQC589845:BQC589889 BQC655381:BQC655425 BQC720917:BQC720961 BQC786453:BQC786497 BQC851989:BQC852033 BQC917525:BQC917569 BQC983061:BQC983105 BZY11:BZY65 BZY65557:BZY65601 BZY131093:BZY131137 BZY196629:BZY196673 BZY262165:BZY262209 BZY327701:BZY327745 BZY393237:BZY393281 BZY458773:BZY458817 BZY524309:BZY524353 BZY589845:BZY589889 BZY655381:BZY655425 BZY720917:BZY720961 BZY786453:BZY786497 BZY851989:BZY852033 BZY917525:BZY917569 BZY983061:BZY983105 CJU11:CJU65 CJU65557:CJU65601 CJU131093:CJU131137 CJU196629:CJU196673 CJU262165:CJU262209 CJU327701:CJU327745 CJU393237:CJU393281 CJU458773:CJU458817 CJU524309:CJU524353 CJU589845:CJU589889 CJU655381:CJU655425 CJU720917:CJU720961 CJU786453:CJU786497 CJU851989:CJU852033 CJU917525:CJU917569 CJU983061:CJU983105 CTQ11:CTQ65 CTQ65557:CTQ65601 CTQ131093:CTQ131137 CTQ196629:CTQ196673 CTQ262165:CTQ262209 CTQ327701:CTQ327745 CTQ393237:CTQ393281 CTQ458773:CTQ458817 CTQ524309:CTQ524353 CTQ589845:CTQ589889 CTQ655381:CTQ655425 CTQ720917:CTQ720961 CTQ786453:CTQ786497 CTQ851989:CTQ852033 CTQ917525:CTQ917569 CTQ983061:CTQ983105 DDM11:DDM65 DDM65557:DDM65601 DDM131093:DDM131137 DDM196629:DDM196673 DDM262165:DDM262209 DDM327701:DDM327745 DDM393237:DDM393281 DDM458773:DDM458817 DDM524309:DDM524353 DDM589845:DDM589889 DDM655381:DDM655425 DDM720917:DDM720961 DDM786453:DDM786497 DDM851989:DDM852033 DDM917525:DDM917569 DDM983061:DDM983105 DNI11:DNI65 DNI65557:DNI65601 DNI131093:DNI131137 DNI196629:DNI196673 DNI262165:DNI262209 DNI327701:DNI327745 DNI393237:DNI393281 DNI458773:DNI458817 DNI524309:DNI524353 DNI589845:DNI589889 DNI655381:DNI655425 DNI720917:DNI720961 DNI786453:DNI786497 DNI851989:DNI852033 DNI917525:DNI917569 DNI983061:DNI983105 DXE11:DXE65 DXE65557:DXE65601 DXE131093:DXE131137 DXE196629:DXE196673 DXE262165:DXE262209 DXE327701:DXE327745 DXE393237:DXE393281 DXE458773:DXE458817 DXE524309:DXE524353 DXE589845:DXE589889 DXE655381:DXE655425 DXE720917:DXE720961 DXE786453:DXE786497 DXE851989:DXE852033 DXE917525:DXE917569 DXE983061:DXE983105 EHA11:EHA65 EHA65557:EHA65601 EHA131093:EHA131137 EHA196629:EHA196673 EHA262165:EHA262209 EHA327701:EHA327745 EHA393237:EHA393281 EHA458773:EHA458817 EHA524309:EHA524353 EHA589845:EHA589889 EHA655381:EHA655425 EHA720917:EHA720961 EHA786453:EHA786497 EHA851989:EHA852033 EHA917525:EHA917569 EHA983061:EHA983105 EQW11:EQW65 EQW65557:EQW65601 EQW131093:EQW131137 EQW196629:EQW196673 EQW262165:EQW262209 EQW327701:EQW327745 EQW393237:EQW393281 EQW458773:EQW458817 EQW524309:EQW524353 EQW589845:EQW589889 EQW655381:EQW655425 EQW720917:EQW720961 EQW786453:EQW786497 EQW851989:EQW852033 EQW917525:EQW917569 EQW983061:EQW983105 FAS11:FAS65 FAS65557:FAS65601 FAS131093:FAS131137 FAS196629:FAS196673 FAS262165:FAS262209 FAS327701:FAS327745 FAS393237:FAS393281 FAS458773:FAS458817 FAS524309:FAS524353 FAS589845:FAS589889 FAS655381:FAS655425 FAS720917:FAS720961 FAS786453:FAS786497 FAS851989:FAS852033 FAS917525:FAS917569 FAS983061:FAS983105 FKO11:FKO65 FKO65557:FKO65601 FKO131093:FKO131137 FKO196629:FKO196673 FKO262165:FKO262209 FKO327701:FKO327745 FKO393237:FKO393281 FKO458773:FKO458817 FKO524309:FKO524353 FKO589845:FKO589889 FKO655381:FKO655425 FKO720917:FKO720961 FKO786453:FKO786497 FKO851989:FKO852033 FKO917525:FKO917569 FKO983061:FKO983105 FUK11:FUK65 FUK65557:FUK65601 FUK131093:FUK131137 FUK196629:FUK196673 FUK262165:FUK262209 FUK327701:FUK327745 FUK393237:FUK393281 FUK458773:FUK458817 FUK524309:FUK524353 FUK589845:FUK589889 FUK655381:FUK655425 FUK720917:FUK720961 FUK786453:FUK786497 FUK851989:FUK852033 FUK917525:FUK917569 FUK983061:FUK983105 GEG11:GEG65 GEG65557:GEG65601 GEG131093:GEG131137 GEG196629:GEG196673 GEG262165:GEG262209 GEG327701:GEG327745 GEG393237:GEG393281 GEG458773:GEG458817 GEG524309:GEG524353 GEG589845:GEG589889 GEG655381:GEG655425 GEG720917:GEG720961 GEG786453:GEG786497 GEG851989:GEG852033 GEG917525:GEG917569 GEG983061:GEG983105 GOC11:GOC65 GOC65557:GOC65601 GOC131093:GOC131137 GOC196629:GOC196673 GOC262165:GOC262209 GOC327701:GOC327745 GOC393237:GOC393281 GOC458773:GOC458817 GOC524309:GOC524353 GOC589845:GOC589889 GOC655381:GOC655425 GOC720917:GOC720961 GOC786453:GOC786497 GOC851989:GOC852033 GOC917525:GOC917569 GOC983061:GOC983105 GXY11:GXY65 GXY65557:GXY65601 GXY131093:GXY131137 GXY196629:GXY196673 GXY262165:GXY262209 GXY327701:GXY327745 GXY393237:GXY393281 GXY458773:GXY458817 GXY524309:GXY524353 GXY589845:GXY589889 GXY655381:GXY655425 GXY720917:GXY720961 GXY786453:GXY786497 GXY851989:GXY852033 GXY917525:GXY917569 GXY983061:GXY983105 HHU11:HHU65 HHU65557:HHU65601 HHU131093:HHU131137 HHU196629:HHU196673 HHU262165:HHU262209 HHU327701:HHU327745 HHU393237:HHU393281 HHU458773:HHU458817 HHU524309:HHU524353 HHU589845:HHU589889 HHU655381:HHU655425 HHU720917:HHU720961 HHU786453:HHU786497 HHU851989:HHU852033 HHU917525:HHU917569 HHU983061:HHU983105 HRQ11:HRQ65 HRQ65557:HRQ65601 HRQ131093:HRQ131137 HRQ196629:HRQ196673 HRQ262165:HRQ262209 HRQ327701:HRQ327745 HRQ393237:HRQ393281 HRQ458773:HRQ458817 HRQ524309:HRQ524353 HRQ589845:HRQ589889 HRQ655381:HRQ655425 HRQ720917:HRQ720961 HRQ786453:HRQ786497 HRQ851989:HRQ852033 HRQ917525:HRQ917569 HRQ983061:HRQ983105 IBM11:IBM65 IBM65557:IBM65601 IBM131093:IBM131137 IBM196629:IBM196673 IBM262165:IBM262209 IBM327701:IBM327745 IBM393237:IBM393281 IBM458773:IBM458817 IBM524309:IBM524353 IBM589845:IBM589889 IBM655381:IBM655425 IBM720917:IBM720961 IBM786453:IBM786497 IBM851989:IBM852033 IBM917525:IBM917569 IBM983061:IBM983105 ILI11:ILI65 ILI65557:ILI65601 ILI131093:ILI131137 ILI196629:ILI196673 ILI262165:ILI262209 ILI327701:ILI327745 ILI393237:ILI393281 ILI458773:ILI458817 ILI524309:ILI524353 ILI589845:ILI589889 ILI655381:ILI655425 ILI720917:ILI720961 ILI786453:ILI786497 ILI851989:ILI852033 ILI917525:ILI917569 ILI983061:ILI983105 IVE11:IVE65 IVE65557:IVE65601 IVE131093:IVE131137 IVE196629:IVE196673 IVE262165:IVE262209 IVE327701:IVE327745 IVE393237:IVE393281 IVE458773:IVE458817 IVE524309:IVE524353 IVE589845:IVE589889 IVE655381:IVE655425 IVE720917:IVE720961 IVE786453:IVE786497 IVE851989:IVE852033 IVE917525:IVE917569 IVE983061:IVE983105 JFA11:JFA65 JFA65557:JFA65601 JFA131093:JFA131137 JFA196629:JFA196673 JFA262165:JFA262209 JFA327701:JFA327745 JFA393237:JFA393281 JFA458773:JFA458817 JFA524309:JFA524353 JFA589845:JFA589889 JFA655381:JFA655425 JFA720917:JFA720961 JFA786453:JFA786497 JFA851989:JFA852033 JFA917525:JFA917569 JFA983061:JFA983105 JOW11:JOW65 JOW65557:JOW65601 JOW131093:JOW131137 JOW196629:JOW196673 JOW262165:JOW262209 JOW327701:JOW327745 JOW393237:JOW393281 JOW458773:JOW458817 JOW524309:JOW524353 JOW589845:JOW589889 JOW655381:JOW655425 JOW720917:JOW720961 JOW786453:JOW786497 JOW851989:JOW852033 JOW917525:JOW917569 JOW983061:JOW983105 JYS11:JYS65 JYS65557:JYS65601 JYS131093:JYS131137 JYS196629:JYS196673 JYS262165:JYS262209 JYS327701:JYS327745 JYS393237:JYS393281 JYS458773:JYS458817 JYS524309:JYS524353 JYS589845:JYS589889 JYS655381:JYS655425 JYS720917:JYS720961 JYS786453:JYS786497 JYS851989:JYS852033 JYS917525:JYS917569 JYS983061:JYS983105 KIO11:KIO65 KIO65557:KIO65601 KIO131093:KIO131137 KIO196629:KIO196673 KIO262165:KIO262209 KIO327701:KIO327745 KIO393237:KIO393281 KIO458773:KIO458817 KIO524309:KIO524353 KIO589845:KIO589889 KIO655381:KIO655425 KIO720917:KIO720961 KIO786453:KIO786497 KIO851989:KIO852033 KIO917525:KIO917569 KIO983061:KIO983105 KSK11:KSK65 KSK65557:KSK65601 KSK131093:KSK131137 KSK196629:KSK196673 KSK262165:KSK262209 KSK327701:KSK327745 KSK393237:KSK393281 KSK458773:KSK458817 KSK524309:KSK524353 KSK589845:KSK589889 KSK655381:KSK655425 KSK720917:KSK720961 KSK786453:KSK786497 KSK851989:KSK852033 KSK917525:KSK917569 KSK983061:KSK983105 LCG11:LCG65 LCG65557:LCG65601 LCG131093:LCG131137 LCG196629:LCG196673 LCG262165:LCG262209 LCG327701:LCG327745 LCG393237:LCG393281 LCG458773:LCG458817 LCG524309:LCG524353 LCG589845:LCG589889 LCG655381:LCG655425 LCG720917:LCG720961 LCG786453:LCG786497 LCG851989:LCG852033 LCG917525:LCG917569 LCG983061:LCG983105 LMC11:LMC65 LMC65557:LMC65601 LMC131093:LMC131137 LMC196629:LMC196673 LMC262165:LMC262209 LMC327701:LMC327745 LMC393237:LMC393281 LMC458773:LMC458817 LMC524309:LMC524353 LMC589845:LMC589889 LMC655381:LMC655425 LMC720917:LMC720961 LMC786453:LMC786497 LMC851989:LMC852033 LMC917525:LMC917569 LMC983061:LMC983105 LVY11:LVY65 LVY65557:LVY65601 LVY131093:LVY131137 LVY196629:LVY196673 LVY262165:LVY262209 LVY327701:LVY327745 LVY393237:LVY393281 LVY458773:LVY458817 LVY524309:LVY524353 LVY589845:LVY589889 LVY655381:LVY655425 LVY720917:LVY720961 LVY786453:LVY786497 LVY851989:LVY852033 LVY917525:LVY917569 LVY983061:LVY983105 MFU11:MFU65 MFU65557:MFU65601 MFU131093:MFU131137 MFU196629:MFU196673 MFU262165:MFU262209 MFU327701:MFU327745 MFU393237:MFU393281 MFU458773:MFU458817 MFU524309:MFU524353 MFU589845:MFU589889 MFU655381:MFU655425 MFU720917:MFU720961 MFU786453:MFU786497 MFU851989:MFU852033 MFU917525:MFU917569 MFU983061:MFU983105 MPQ11:MPQ65 MPQ65557:MPQ65601 MPQ131093:MPQ131137 MPQ196629:MPQ196673 MPQ262165:MPQ262209 MPQ327701:MPQ327745 MPQ393237:MPQ393281 MPQ458773:MPQ458817 MPQ524309:MPQ524353 MPQ589845:MPQ589889 MPQ655381:MPQ655425 MPQ720917:MPQ720961 MPQ786453:MPQ786497 MPQ851989:MPQ852033 MPQ917525:MPQ917569 MPQ983061:MPQ983105 MZM11:MZM65 MZM65557:MZM65601 MZM131093:MZM131137 MZM196629:MZM196673 MZM262165:MZM262209 MZM327701:MZM327745 MZM393237:MZM393281 MZM458773:MZM458817 MZM524309:MZM524353 MZM589845:MZM589889 MZM655381:MZM655425 MZM720917:MZM720961 MZM786453:MZM786497 MZM851989:MZM852033 MZM917525:MZM917569 MZM983061:MZM983105 NJI11:NJI65 NJI65557:NJI65601 NJI131093:NJI131137 NJI196629:NJI196673 NJI262165:NJI262209 NJI327701:NJI327745 NJI393237:NJI393281 NJI458773:NJI458817 NJI524309:NJI524353 NJI589845:NJI589889 NJI655381:NJI655425 NJI720917:NJI720961 NJI786453:NJI786497 NJI851989:NJI852033 NJI917525:NJI917569 NJI983061:NJI983105 NTE11:NTE65 NTE65557:NTE65601 NTE131093:NTE131137 NTE196629:NTE196673 NTE262165:NTE262209 NTE327701:NTE327745 NTE393237:NTE393281 NTE458773:NTE458817 NTE524309:NTE524353 NTE589845:NTE589889 NTE655381:NTE655425 NTE720917:NTE720961 NTE786453:NTE786497 NTE851989:NTE852033 NTE917525:NTE917569 NTE983061:NTE983105 ODA11:ODA65 ODA65557:ODA65601 ODA131093:ODA131137 ODA196629:ODA196673 ODA262165:ODA262209 ODA327701:ODA327745 ODA393237:ODA393281 ODA458773:ODA458817 ODA524309:ODA524353 ODA589845:ODA589889 ODA655381:ODA655425 ODA720917:ODA720961 ODA786453:ODA786497 ODA851989:ODA852033 ODA917525:ODA917569 ODA983061:ODA983105 OMW11:OMW65 OMW65557:OMW65601 OMW131093:OMW131137 OMW196629:OMW196673 OMW262165:OMW262209 OMW327701:OMW327745 OMW393237:OMW393281 OMW458773:OMW458817 OMW524309:OMW524353 OMW589845:OMW589889 OMW655381:OMW655425 OMW720917:OMW720961 OMW786453:OMW786497 OMW851989:OMW852033 OMW917525:OMW917569 OMW983061:OMW983105 OWS11:OWS65 OWS65557:OWS65601 OWS131093:OWS131137 OWS196629:OWS196673 OWS262165:OWS262209 OWS327701:OWS327745 OWS393237:OWS393281 OWS458773:OWS458817 OWS524309:OWS524353 OWS589845:OWS589889 OWS655381:OWS655425 OWS720917:OWS720961 OWS786453:OWS786497 OWS851989:OWS852033 OWS917525:OWS917569 OWS983061:OWS983105 PGO11:PGO65 PGO65557:PGO65601 PGO131093:PGO131137 PGO196629:PGO196673 PGO262165:PGO262209 PGO327701:PGO327745 PGO393237:PGO393281 PGO458773:PGO458817 PGO524309:PGO524353 PGO589845:PGO589889 PGO655381:PGO655425 PGO720917:PGO720961 PGO786453:PGO786497 PGO851989:PGO852033 PGO917525:PGO917569 PGO983061:PGO983105 PQK11:PQK65 PQK65557:PQK65601 PQK131093:PQK131137 PQK196629:PQK196673 PQK262165:PQK262209 PQK327701:PQK327745 PQK393237:PQK393281 PQK458773:PQK458817 PQK524309:PQK524353 PQK589845:PQK589889 PQK655381:PQK655425 PQK720917:PQK720961 PQK786453:PQK786497 PQK851989:PQK852033 PQK917525:PQK917569 PQK983061:PQK983105 QAG11:QAG65 QAG65557:QAG65601 QAG131093:QAG131137 QAG196629:QAG196673 QAG262165:QAG262209 QAG327701:QAG327745 QAG393237:QAG393281 QAG458773:QAG458817 QAG524309:QAG524353 QAG589845:QAG589889 QAG655381:QAG655425 QAG720917:QAG720961 QAG786453:QAG786497 QAG851989:QAG852033 QAG917525:QAG917569 QAG983061:QAG983105 QKC11:QKC65 QKC65557:QKC65601 QKC131093:QKC131137 QKC196629:QKC196673 QKC262165:QKC262209 QKC327701:QKC327745 QKC393237:QKC393281 QKC458773:QKC458817 QKC524309:QKC524353 QKC589845:QKC589889 QKC655381:QKC655425 QKC720917:QKC720961 QKC786453:QKC786497 QKC851989:QKC852033 QKC917525:QKC917569 QKC983061:QKC983105 QTY11:QTY65 QTY65557:QTY65601 QTY131093:QTY131137 QTY196629:QTY196673 QTY262165:QTY262209 QTY327701:QTY327745 QTY393237:QTY393281 QTY458773:QTY458817 QTY524309:QTY524353 QTY589845:QTY589889 QTY655381:QTY655425 QTY720917:QTY720961 QTY786453:QTY786497 QTY851989:QTY852033 QTY917525:QTY917569 QTY983061:QTY983105 RDU11:RDU65 RDU65557:RDU65601 RDU131093:RDU131137 RDU196629:RDU196673 RDU262165:RDU262209 RDU327701:RDU327745 RDU393237:RDU393281 RDU458773:RDU458817 RDU524309:RDU524353 RDU589845:RDU589889 RDU655381:RDU655425 RDU720917:RDU720961 RDU786453:RDU786497 RDU851989:RDU852033 RDU917525:RDU917569 RDU983061:RDU983105 RNQ11:RNQ65 RNQ65557:RNQ65601 RNQ131093:RNQ131137 RNQ196629:RNQ196673 RNQ262165:RNQ262209 RNQ327701:RNQ327745 RNQ393237:RNQ393281 RNQ458773:RNQ458817 RNQ524309:RNQ524353 RNQ589845:RNQ589889 RNQ655381:RNQ655425 RNQ720917:RNQ720961 RNQ786453:RNQ786497 RNQ851989:RNQ852033 RNQ917525:RNQ917569 RNQ983061:RNQ983105 RXM11:RXM65 RXM65557:RXM65601 RXM131093:RXM131137 RXM196629:RXM196673 RXM262165:RXM262209 RXM327701:RXM327745 RXM393237:RXM393281 RXM458773:RXM458817 RXM524309:RXM524353 RXM589845:RXM589889 RXM655381:RXM655425 RXM720917:RXM720961 RXM786453:RXM786497 RXM851989:RXM852033 RXM917525:RXM917569 RXM983061:RXM983105 SHI11:SHI65 SHI65557:SHI65601 SHI131093:SHI131137 SHI196629:SHI196673 SHI262165:SHI262209 SHI327701:SHI327745 SHI393237:SHI393281 SHI458773:SHI458817 SHI524309:SHI524353 SHI589845:SHI589889 SHI655381:SHI655425 SHI720917:SHI720961 SHI786453:SHI786497 SHI851989:SHI852033 SHI917525:SHI917569 SHI983061:SHI983105 SRE11:SRE65 SRE65557:SRE65601 SRE131093:SRE131137 SRE196629:SRE196673 SRE262165:SRE262209 SRE327701:SRE327745 SRE393237:SRE393281 SRE458773:SRE458817 SRE524309:SRE524353 SRE589845:SRE589889 SRE655381:SRE655425 SRE720917:SRE720961 SRE786453:SRE786497 SRE851989:SRE852033 SRE917525:SRE917569 SRE983061:SRE983105 TBA11:TBA65 TBA65557:TBA65601 TBA131093:TBA131137 TBA196629:TBA196673 TBA262165:TBA262209 TBA327701:TBA327745 TBA393237:TBA393281 TBA458773:TBA458817 TBA524309:TBA524353 TBA589845:TBA589889 TBA655381:TBA655425 TBA720917:TBA720961 TBA786453:TBA786497 TBA851989:TBA852033 TBA917525:TBA917569 TBA983061:TBA983105 TKW11:TKW65 TKW65557:TKW65601 TKW131093:TKW131137 TKW196629:TKW196673 TKW262165:TKW262209 TKW327701:TKW327745 TKW393237:TKW393281 TKW458773:TKW458817 TKW524309:TKW524353 TKW589845:TKW589889 TKW655381:TKW655425 TKW720917:TKW720961 TKW786453:TKW786497 TKW851989:TKW852033 TKW917525:TKW917569 TKW983061:TKW983105 TUS11:TUS65 TUS65557:TUS65601 TUS131093:TUS131137 TUS196629:TUS196673 TUS262165:TUS262209 TUS327701:TUS327745 TUS393237:TUS393281 TUS458773:TUS458817 TUS524309:TUS524353 TUS589845:TUS589889 TUS655381:TUS655425 TUS720917:TUS720961 TUS786453:TUS786497 TUS851989:TUS852033 TUS917525:TUS917569 TUS983061:TUS983105 UEO11:UEO65 UEO65557:UEO65601 UEO131093:UEO131137 UEO196629:UEO196673 UEO262165:UEO262209 UEO327701:UEO327745 UEO393237:UEO393281 UEO458773:UEO458817 UEO524309:UEO524353 UEO589845:UEO589889 UEO655381:UEO655425 UEO720917:UEO720961 UEO786453:UEO786497 UEO851989:UEO852033 UEO917525:UEO917569 UEO983061:UEO983105 UOK11:UOK65 UOK65557:UOK65601 UOK131093:UOK131137 UOK196629:UOK196673 UOK262165:UOK262209 UOK327701:UOK327745 UOK393237:UOK393281 UOK458773:UOK458817 UOK524309:UOK524353 UOK589845:UOK589889 UOK655381:UOK655425 UOK720917:UOK720961 UOK786453:UOK786497 UOK851989:UOK852033 UOK917525:UOK917569 UOK983061:UOK983105 UYG11:UYG65 UYG65557:UYG65601 UYG131093:UYG131137 UYG196629:UYG196673 UYG262165:UYG262209 UYG327701:UYG327745 UYG393237:UYG393281 UYG458773:UYG458817 UYG524309:UYG524353 UYG589845:UYG589889 UYG655381:UYG655425 UYG720917:UYG720961 UYG786453:UYG786497 UYG851989:UYG852033 UYG917525:UYG917569 UYG983061:UYG983105 VIC11:VIC65 VIC65557:VIC65601 VIC131093:VIC131137 VIC196629:VIC196673 VIC262165:VIC262209 VIC327701:VIC327745 VIC393237:VIC393281 VIC458773:VIC458817 VIC524309:VIC524353 VIC589845:VIC589889 VIC655381:VIC655425 VIC720917:VIC720961 VIC786453:VIC786497 VIC851989:VIC852033 VIC917525:VIC917569 VIC983061:VIC983105 VRY11:VRY65 VRY65557:VRY65601 VRY131093:VRY131137 VRY196629:VRY196673 VRY262165:VRY262209 VRY327701:VRY327745 VRY393237:VRY393281 VRY458773:VRY458817 VRY524309:VRY524353 VRY589845:VRY589889 VRY655381:VRY655425 VRY720917:VRY720961 VRY786453:VRY786497 VRY851989:VRY852033 VRY917525:VRY917569 VRY983061:VRY983105 WBU11:WBU65 WBU65557:WBU65601 WBU131093:WBU131137 WBU196629:WBU196673 WBU262165:WBU262209 WBU327701:WBU327745 WBU393237:WBU393281 WBU458773:WBU458817 WBU524309:WBU524353 WBU589845:WBU589889 WBU655381:WBU655425 WBU720917:WBU720961 WBU786453:WBU786497 WBU851989:WBU852033 WBU917525:WBU917569 WBU983061:WBU983105 WLQ11:WLQ65 WLQ65557:WLQ65601 WLQ131093:WLQ131137 WLQ196629:WLQ196673 WLQ262165:WLQ262209 WLQ327701:WLQ327745 WLQ393237:WLQ393281 WLQ458773:WLQ458817 WLQ524309:WLQ524353 WLQ589845:WLQ589889 WLQ655381:WLQ655425 WLQ720917:WLQ720961 WLQ786453:WLQ786497 WLQ851989:WLQ852033 WLQ917525:WLQ917569 WLQ983061:WLQ983105 WVM11:WVM65 WVM65557:WVM65601 WVM131093:WVM131137 WVM196629:WVM196673 WVM262165:WVM262209 WVM327701:WVM327745 WVM393237:WVM393281 WVM458773:WVM458817 WVM524309:WVM524353 WVM589845:WVM589889 WVM655381:WVM655425 WVM720917:WVM720961 WVM786453:WVM786497 WVM851989:WVM852033 WVM917525:WVM917569 WVM983061:WVM983105">
      <formula1>"正,反"</formula1>
    </dataValidation>
    <dataValidation type="list" allowBlank="1" showInputMessage="1" showErrorMessage="1" sqref="F11:F83 F65557:F65601 F131093:F131137 F196629:F196673 F262165:F262209 F327701:F327745 F393237:F393281 F458773:F458817 F524309:F524353 F589845:F589889 F655381:F655425 F720917:F720961 F786453:F786497 F851989:F852033 F917525:F917569 F983061:F983105 JB11:JB65 JB65557:JB65601 JB131093:JB131137 JB196629:JB196673 JB262165:JB262209 JB327701:JB327745 JB393237:JB393281 JB458773:JB458817 JB524309:JB524353 JB589845:JB589889 JB655381:JB655425 JB720917:JB720961 JB786453:JB786497 JB851989:JB852033 JB917525:JB917569 JB983061:JB983105 SX11:SX65 SX65557:SX65601 SX131093:SX131137 SX196629:SX196673 SX262165:SX262209 SX327701:SX327745 SX393237:SX393281 SX458773:SX458817 SX524309:SX524353 SX589845:SX589889 SX655381:SX655425 SX720917:SX720961 SX786453:SX786497 SX851989:SX852033 SX917525:SX917569 SX983061:SX983105 ACT11:ACT65 ACT65557:ACT65601 ACT131093:ACT131137 ACT196629:ACT196673 ACT262165:ACT262209 ACT327701:ACT327745 ACT393237:ACT393281 ACT458773:ACT458817 ACT524309:ACT524353 ACT589845:ACT589889 ACT655381:ACT655425 ACT720917:ACT720961 ACT786453:ACT786497 ACT851989:ACT852033 ACT917525:ACT917569 ACT983061:ACT983105 AMP11:AMP65 AMP65557:AMP65601 AMP131093:AMP131137 AMP196629:AMP196673 AMP262165:AMP262209 AMP327701:AMP327745 AMP393237:AMP393281 AMP458773:AMP458817 AMP524309:AMP524353 AMP589845:AMP589889 AMP655381:AMP655425 AMP720917:AMP720961 AMP786453:AMP786497 AMP851989:AMP852033 AMP917525:AMP917569 AMP983061:AMP983105 AWL11:AWL65 AWL65557:AWL65601 AWL131093:AWL131137 AWL196629:AWL196673 AWL262165:AWL262209 AWL327701:AWL327745 AWL393237:AWL393281 AWL458773:AWL458817 AWL524309:AWL524353 AWL589845:AWL589889 AWL655381:AWL655425 AWL720917:AWL720961 AWL786453:AWL786497 AWL851989:AWL852033 AWL917525:AWL917569 AWL983061:AWL983105 BGH11:BGH65 BGH65557:BGH65601 BGH131093:BGH131137 BGH196629:BGH196673 BGH262165:BGH262209 BGH327701:BGH327745 BGH393237:BGH393281 BGH458773:BGH458817 BGH524309:BGH524353 BGH589845:BGH589889 BGH655381:BGH655425 BGH720917:BGH720961 BGH786453:BGH786497 BGH851989:BGH852033 BGH917525:BGH917569 BGH983061:BGH983105 BQD11:BQD65 BQD65557:BQD65601 BQD131093:BQD131137 BQD196629:BQD196673 BQD262165:BQD262209 BQD327701:BQD327745 BQD393237:BQD393281 BQD458773:BQD458817 BQD524309:BQD524353 BQD589845:BQD589889 BQD655381:BQD655425 BQD720917:BQD720961 BQD786453:BQD786497 BQD851989:BQD852033 BQD917525:BQD917569 BQD983061:BQD983105 BZZ11:BZZ65 BZZ65557:BZZ65601 BZZ131093:BZZ131137 BZZ196629:BZZ196673 BZZ262165:BZZ262209 BZZ327701:BZZ327745 BZZ393237:BZZ393281 BZZ458773:BZZ458817 BZZ524309:BZZ524353 BZZ589845:BZZ589889 BZZ655381:BZZ655425 BZZ720917:BZZ720961 BZZ786453:BZZ786497 BZZ851989:BZZ852033 BZZ917525:BZZ917569 BZZ983061:BZZ983105 CJV11:CJV65 CJV65557:CJV65601 CJV131093:CJV131137 CJV196629:CJV196673 CJV262165:CJV262209 CJV327701:CJV327745 CJV393237:CJV393281 CJV458773:CJV458817 CJV524309:CJV524353 CJV589845:CJV589889 CJV655381:CJV655425 CJV720917:CJV720961 CJV786453:CJV786497 CJV851989:CJV852033 CJV917525:CJV917569 CJV983061:CJV983105 CTR11:CTR65 CTR65557:CTR65601 CTR131093:CTR131137 CTR196629:CTR196673 CTR262165:CTR262209 CTR327701:CTR327745 CTR393237:CTR393281 CTR458773:CTR458817 CTR524309:CTR524353 CTR589845:CTR589889 CTR655381:CTR655425 CTR720917:CTR720961 CTR786453:CTR786497 CTR851989:CTR852033 CTR917525:CTR917569 CTR983061:CTR983105 DDN11:DDN65 DDN65557:DDN65601 DDN131093:DDN131137 DDN196629:DDN196673 DDN262165:DDN262209 DDN327701:DDN327745 DDN393237:DDN393281 DDN458773:DDN458817 DDN524309:DDN524353 DDN589845:DDN589889 DDN655381:DDN655425 DDN720917:DDN720961 DDN786453:DDN786497 DDN851989:DDN852033 DDN917525:DDN917569 DDN983061:DDN983105 DNJ11:DNJ65 DNJ65557:DNJ65601 DNJ131093:DNJ131137 DNJ196629:DNJ196673 DNJ262165:DNJ262209 DNJ327701:DNJ327745 DNJ393237:DNJ393281 DNJ458773:DNJ458817 DNJ524309:DNJ524353 DNJ589845:DNJ589889 DNJ655381:DNJ655425 DNJ720917:DNJ720961 DNJ786453:DNJ786497 DNJ851989:DNJ852033 DNJ917525:DNJ917569 DNJ983061:DNJ983105 DXF11:DXF65 DXF65557:DXF65601 DXF131093:DXF131137 DXF196629:DXF196673 DXF262165:DXF262209 DXF327701:DXF327745 DXF393237:DXF393281 DXF458773:DXF458817 DXF524309:DXF524353 DXF589845:DXF589889 DXF655381:DXF655425 DXF720917:DXF720961 DXF786453:DXF786497 DXF851989:DXF852033 DXF917525:DXF917569 DXF983061:DXF983105 EHB11:EHB65 EHB65557:EHB65601 EHB131093:EHB131137 EHB196629:EHB196673 EHB262165:EHB262209 EHB327701:EHB327745 EHB393237:EHB393281 EHB458773:EHB458817 EHB524309:EHB524353 EHB589845:EHB589889 EHB655381:EHB655425 EHB720917:EHB720961 EHB786453:EHB786497 EHB851989:EHB852033 EHB917525:EHB917569 EHB983061:EHB983105 EQX11:EQX65 EQX65557:EQX65601 EQX131093:EQX131137 EQX196629:EQX196673 EQX262165:EQX262209 EQX327701:EQX327745 EQX393237:EQX393281 EQX458773:EQX458817 EQX524309:EQX524353 EQX589845:EQX589889 EQX655381:EQX655425 EQX720917:EQX720961 EQX786453:EQX786497 EQX851989:EQX852033 EQX917525:EQX917569 EQX983061:EQX983105 FAT11:FAT65 FAT65557:FAT65601 FAT131093:FAT131137 FAT196629:FAT196673 FAT262165:FAT262209 FAT327701:FAT327745 FAT393237:FAT393281 FAT458773:FAT458817 FAT524309:FAT524353 FAT589845:FAT589889 FAT655381:FAT655425 FAT720917:FAT720961 FAT786453:FAT786497 FAT851989:FAT852033 FAT917525:FAT917569 FAT983061:FAT983105 FKP11:FKP65 FKP65557:FKP65601 FKP131093:FKP131137 FKP196629:FKP196673 FKP262165:FKP262209 FKP327701:FKP327745 FKP393237:FKP393281 FKP458773:FKP458817 FKP524309:FKP524353 FKP589845:FKP589889 FKP655381:FKP655425 FKP720917:FKP720961 FKP786453:FKP786497 FKP851989:FKP852033 FKP917525:FKP917569 FKP983061:FKP983105 FUL11:FUL65 FUL65557:FUL65601 FUL131093:FUL131137 FUL196629:FUL196673 FUL262165:FUL262209 FUL327701:FUL327745 FUL393237:FUL393281 FUL458773:FUL458817 FUL524309:FUL524353 FUL589845:FUL589889 FUL655381:FUL655425 FUL720917:FUL720961 FUL786453:FUL786497 FUL851989:FUL852033 FUL917525:FUL917569 FUL983061:FUL983105 GEH11:GEH65 GEH65557:GEH65601 GEH131093:GEH131137 GEH196629:GEH196673 GEH262165:GEH262209 GEH327701:GEH327745 GEH393237:GEH393281 GEH458773:GEH458817 GEH524309:GEH524353 GEH589845:GEH589889 GEH655381:GEH655425 GEH720917:GEH720961 GEH786453:GEH786497 GEH851989:GEH852033 GEH917525:GEH917569 GEH983061:GEH983105 GOD11:GOD65 GOD65557:GOD65601 GOD131093:GOD131137 GOD196629:GOD196673 GOD262165:GOD262209 GOD327701:GOD327745 GOD393237:GOD393281 GOD458773:GOD458817 GOD524309:GOD524353 GOD589845:GOD589889 GOD655381:GOD655425 GOD720917:GOD720961 GOD786453:GOD786497 GOD851989:GOD852033 GOD917525:GOD917569 GOD983061:GOD983105 GXZ11:GXZ65 GXZ65557:GXZ65601 GXZ131093:GXZ131137 GXZ196629:GXZ196673 GXZ262165:GXZ262209 GXZ327701:GXZ327745 GXZ393237:GXZ393281 GXZ458773:GXZ458817 GXZ524309:GXZ524353 GXZ589845:GXZ589889 GXZ655381:GXZ655425 GXZ720917:GXZ720961 GXZ786453:GXZ786497 GXZ851989:GXZ852033 GXZ917525:GXZ917569 GXZ983061:GXZ983105 HHV11:HHV65 HHV65557:HHV65601 HHV131093:HHV131137 HHV196629:HHV196673 HHV262165:HHV262209 HHV327701:HHV327745 HHV393237:HHV393281 HHV458773:HHV458817 HHV524309:HHV524353 HHV589845:HHV589889 HHV655381:HHV655425 HHV720917:HHV720961 HHV786453:HHV786497 HHV851989:HHV852033 HHV917525:HHV917569 HHV983061:HHV983105 HRR11:HRR65 HRR65557:HRR65601 HRR131093:HRR131137 HRR196629:HRR196673 HRR262165:HRR262209 HRR327701:HRR327745 HRR393237:HRR393281 HRR458773:HRR458817 HRR524309:HRR524353 HRR589845:HRR589889 HRR655381:HRR655425 HRR720917:HRR720961 HRR786453:HRR786497 HRR851989:HRR852033 HRR917525:HRR917569 HRR983061:HRR983105 IBN11:IBN65 IBN65557:IBN65601 IBN131093:IBN131137 IBN196629:IBN196673 IBN262165:IBN262209 IBN327701:IBN327745 IBN393237:IBN393281 IBN458773:IBN458817 IBN524309:IBN524353 IBN589845:IBN589889 IBN655381:IBN655425 IBN720917:IBN720961 IBN786453:IBN786497 IBN851989:IBN852033 IBN917525:IBN917569 IBN983061:IBN983105 ILJ11:ILJ65 ILJ65557:ILJ65601 ILJ131093:ILJ131137 ILJ196629:ILJ196673 ILJ262165:ILJ262209 ILJ327701:ILJ327745 ILJ393237:ILJ393281 ILJ458773:ILJ458817 ILJ524309:ILJ524353 ILJ589845:ILJ589889 ILJ655381:ILJ655425 ILJ720917:ILJ720961 ILJ786453:ILJ786497 ILJ851989:ILJ852033 ILJ917525:ILJ917569 ILJ983061:ILJ983105 IVF11:IVF65 IVF65557:IVF65601 IVF131093:IVF131137 IVF196629:IVF196673 IVF262165:IVF262209 IVF327701:IVF327745 IVF393237:IVF393281 IVF458773:IVF458817 IVF524309:IVF524353 IVF589845:IVF589889 IVF655381:IVF655425 IVF720917:IVF720961 IVF786453:IVF786497 IVF851989:IVF852033 IVF917525:IVF917569 IVF983061:IVF983105 JFB11:JFB65 JFB65557:JFB65601 JFB131093:JFB131137 JFB196629:JFB196673 JFB262165:JFB262209 JFB327701:JFB327745 JFB393237:JFB393281 JFB458773:JFB458817 JFB524309:JFB524353 JFB589845:JFB589889 JFB655381:JFB655425 JFB720917:JFB720961 JFB786453:JFB786497 JFB851989:JFB852033 JFB917525:JFB917569 JFB983061:JFB983105 JOX11:JOX65 JOX65557:JOX65601 JOX131093:JOX131137 JOX196629:JOX196673 JOX262165:JOX262209 JOX327701:JOX327745 JOX393237:JOX393281 JOX458773:JOX458817 JOX524309:JOX524353 JOX589845:JOX589889 JOX655381:JOX655425 JOX720917:JOX720961 JOX786453:JOX786497 JOX851989:JOX852033 JOX917525:JOX917569 JOX983061:JOX983105 JYT11:JYT65 JYT65557:JYT65601 JYT131093:JYT131137 JYT196629:JYT196673 JYT262165:JYT262209 JYT327701:JYT327745 JYT393237:JYT393281 JYT458773:JYT458817 JYT524309:JYT524353 JYT589845:JYT589889 JYT655381:JYT655425 JYT720917:JYT720961 JYT786453:JYT786497 JYT851989:JYT852033 JYT917525:JYT917569 JYT983061:JYT983105 KIP11:KIP65 KIP65557:KIP65601 KIP131093:KIP131137 KIP196629:KIP196673 KIP262165:KIP262209 KIP327701:KIP327745 KIP393237:KIP393281 KIP458773:KIP458817 KIP524309:KIP524353 KIP589845:KIP589889 KIP655381:KIP655425 KIP720917:KIP720961 KIP786453:KIP786497 KIP851989:KIP852033 KIP917525:KIP917569 KIP983061:KIP983105 KSL11:KSL65 KSL65557:KSL65601 KSL131093:KSL131137 KSL196629:KSL196673 KSL262165:KSL262209 KSL327701:KSL327745 KSL393237:KSL393281 KSL458773:KSL458817 KSL524309:KSL524353 KSL589845:KSL589889 KSL655381:KSL655425 KSL720917:KSL720961 KSL786453:KSL786497 KSL851989:KSL852033 KSL917525:KSL917569 KSL983061:KSL983105 LCH11:LCH65 LCH65557:LCH65601 LCH131093:LCH131137 LCH196629:LCH196673 LCH262165:LCH262209 LCH327701:LCH327745 LCH393237:LCH393281 LCH458773:LCH458817 LCH524309:LCH524353 LCH589845:LCH589889 LCH655381:LCH655425 LCH720917:LCH720961 LCH786453:LCH786497 LCH851989:LCH852033 LCH917525:LCH917569 LCH983061:LCH983105 LMD11:LMD65 LMD65557:LMD65601 LMD131093:LMD131137 LMD196629:LMD196673 LMD262165:LMD262209 LMD327701:LMD327745 LMD393237:LMD393281 LMD458773:LMD458817 LMD524309:LMD524353 LMD589845:LMD589889 LMD655381:LMD655425 LMD720917:LMD720961 LMD786453:LMD786497 LMD851989:LMD852033 LMD917525:LMD917569 LMD983061:LMD983105 LVZ11:LVZ65 LVZ65557:LVZ65601 LVZ131093:LVZ131137 LVZ196629:LVZ196673 LVZ262165:LVZ262209 LVZ327701:LVZ327745 LVZ393237:LVZ393281 LVZ458773:LVZ458817 LVZ524309:LVZ524353 LVZ589845:LVZ589889 LVZ655381:LVZ655425 LVZ720917:LVZ720961 LVZ786453:LVZ786497 LVZ851989:LVZ852033 LVZ917525:LVZ917569 LVZ983061:LVZ983105 MFV11:MFV65 MFV65557:MFV65601 MFV131093:MFV131137 MFV196629:MFV196673 MFV262165:MFV262209 MFV327701:MFV327745 MFV393237:MFV393281 MFV458773:MFV458817 MFV524309:MFV524353 MFV589845:MFV589889 MFV655381:MFV655425 MFV720917:MFV720961 MFV786453:MFV786497 MFV851989:MFV852033 MFV917525:MFV917569 MFV983061:MFV983105 MPR11:MPR65 MPR65557:MPR65601 MPR131093:MPR131137 MPR196629:MPR196673 MPR262165:MPR262209 MPR327701:MPR327745 MPR393237:MPR393281 MPR458773:MPR458817 MPR524309:MPR524353 MPR589845:MPR589889 MPR655381:MPR655425 MPR720917:MPR720961 MPR786453:MPR786497 MPR851989:MPR852033 MPR917525:MPR917569 MPR983061:MPR983105 MZN11:MZN65 MZN65557:MZN65601 MZN131093:MZN131137 MZN196629:MZN196673 MZN262165:MZN262209 MZN327701:MZN327745 MZN393237:MZN393281 MZN458773:MZN458817 MZN524309:MZN524353 MZN589845:MZN589889 MZN655381:MZN655425 MZN720917:MZN720961 MZN786453:MZN786497 MZN851989:MZN852033 MZN917525:MZN917569 MZN983061:MZN983105 NJJ11:NJJ65 NJJ65557:NJJ65601 NJJ131093:NJJ131137 NJJ196629:NJJ196673 NJJ262165:NJJ262209 NJJ327701:NJJ327745 NJJ393237:NJJ393281 NJJ458773:NJJ458817 NJJ524309:NJJ524353 NJJ589845:NJJ589889 NJJ655381:NJJ655425 NJJ720917:NJJ720961 NJJ786453:NJJ786497 NJJ851989:NJJ852033 NJJ917525:NJJ917569 NJJ983061:NJJ983105 NTF11:NTF65 NTF65557:NTF65601 NTF131093:NTF131137 NTF196629:NTF196673 NTF262165:NTF262209 NTF327701:NTF327745 NTF393237:NTF393281 NTF458773:NTF458817 NTF524309:NTF524353 NTF589845:NTF589889 NTF655381:NTF655425 NTF720917:NTF720961 NTF786453:NTF786497 NTF851989:NTF852033 NTF917525:NTF917569 NTF983061:NTF983105 ODB11:ODB65 ODB65557:ODB65601 ODB131093:ODB131137 ODB196629:ODB196673 ODB262165:ODB262209 ODB327701:ODB327745 ODB393237:ODB393281 ODB458773:ODB458817 ODB524309:ODB524353 ODB589845:ODB589889 ODB655381:ODB655425 ODB720917:ODB720961 ODB786453:ODB786497 ODB851989:ODB852033 ODB917525:ODB917569 ODB983061:ODB983105 OMX11:OMX65 OMX65557:OMX65601 OMX131093:OMX131137 OMX196629:OMX196673 OMX262165:OMX262209 OMX327701:OMX327745 OMX393237:OMX393281 OMX458773:OMX458817 OMX524309:OMX524353 OMX589845:OMX589889 OMX655381:OMX655425 OMX720917:OMX720961 OMX786453:OMX786497 OMX851989:OMX852033 OMX917525:OMX917569 OMX983061:OMX983105 OWT11:OWT65 OWT65557:OWT65601 OWT131093:OWT131137 OWT196629:OWT196673 OWT262165:OWT262209 OWT327701:OWT327745 OWT393237:OWT393281 OWT458773:OWT458817 OWT524309:OWT524353 OWT589845:OWT589889 OWT655381:OWT655425 OWT720917:OWT720961 OWT786453:OWT786497 OWT851989:OWT852033 OWT917525:OWT917569 OWT983061:OWT983105 PGP11:PGP65 PGP65557:PGP65601 PGP131093:PGP131137 PGP196629:PGP196673 PGP262165:PGP262209 PGP327701:PGP327745 PGP393237:PGP393281 PGP458773:PGP458817 PGP524309:PGP524353 PGP589845:PGP589889 PGP655381:PGP655425 PGP720917:PGP720961 PGP786453:PGP786497 PGP851989:PGP852033 PGP917525:PGP917569 PGP983061:PGP983105 PQL11:PQL65 PQL65557:PQL65601 PQL131093:PQL131137 PQL196629:PQL196673 PQL262165:PQL262209 PQL327701:PQL327745 PQL393237:PQL393281 PQL458773:PQL458817 PQL524309:PQL524353 PQL589845:PQL589889 PQL655381:PQL655425 PQL720917:PQL720961 PQL786453:PQL786497 PQL851989:PQL852033 PQL917525:PQL917569 PQL983061:PQL983105 QAH11:QAH65 QAH65557:QAH65601 QAH131093:QAH131137 QAH196629:QAH196673 QAH262165:QAH262209 QAH327701:QAH327745 QAH393237:QAH393281 QAH458773:QAH458817 QAH524309:QAH524353 QAH589845:QAH589889 QAH655381:QAH655425 QAH720917:QAH720961 QAH786453:QAH786497 QAH851989:QAH852033 QAH917525:QAH917569 QAH983061:QAH983105 QKD11:QKD65 QKD65557:QKD65601 QKD131093:QKD131137 QKD196629:QKD196673 QKD262165:QKD262209 QKD327701:QKD327745 QKD393237:QKD393281 QKD458773:QKD458817 QKD524309:QKD524353 QKD589845:QKD589889 QKD655381:QKD655425 QKD720917:QKD720961 QKD786453:QKD786497 QKD851989:QKD852033 QKD917525:QKD917569 QKD983061:QKD983105 QTZ11:QTZ65 QTZ65557:QTZ65601 QTZ131093:QTZ131137 QTZ196629:QTZ196673 QTZ262165:QTZ262209 QTZ327701:QTZ327745 QTZ393237:QTZ393281 QTZ458773:QTZ458817 QTZ524309:QTZ524353 QTZ589845:QTZ589889 QTZ655381:QTZ655425 QTZ720917:QTZ720961 QTZ786453:QTZ786497 QTZ851989:QTZ852033 QTZ917525:QTZ917569 QTZ983061:QTZ983105 RDV11:RDV65 RDV65557:RDV65601 RDV131093:RDV131137 RDV196629:RDV196673 RDV262165:RDV262209 RDV327701:RDV327745 RDV393237:RDV393281 RDV458773:RDV458817 RDV524309:RDV524353 RDV589845:RDV589889 RDV655381:RDV655425 RDV720917:RDV720961 RDV786453:RDV786497 RDV851989:RDV852033 RDV917525:RDV917569 RDV983061:RDV983105 RNR11:RNR65 RNR65557:RNR65601 RNR131093:RNR131137 RNR196629:RNR196673 RNR262165:RNR262209 RNR327701:RNR327745 RNR393237:RNR393281 RNR458773:RNR458817 RNR524309:RNR524353 RNR589845:RNR589889 RNR655381:RNR655425 RNR720917:RNR720961 RNR786453:RNR786497 RNR851989:RNR852033 RNR917525:RNR917569 RNR983061:RNR983105 RXN11:RXN65 RXN65557:RXN65601 RXN131093:RXN131137 RXN196629:RXN196673 RXN262165:RXN262209 RXN327701:RXN327745 RXN393237:RXN393281 RXN458773:RXN458817 RXN524309:RXN524353 RXN589845:RXN589889 RXN655381:RXN655425 RXN720917:RXN720961 RXN786453:RXN786497 RXN851989:RXN852033 RXN917525:RXN917569 RXN983061:RXN983105 SHJ11:SHJ65 SHJ65557:SHJ65601 SHJ131093:SHJ131137 SHJ196629:SHJ196673 SHJ262165:SHJ262209 SHJ327701:SHJ327745 SHJ393237:SHJ393281 SHJ458773:SHJ458817 SHJ524309:SHJ524353 SHJ589845:SHJ589889 SHJ655381:SHJ655425 SHJ720917:SHJ720961 SHJ786453:SHJ786497 SHJ851989:SHJ852033 SHJ917525:SHJ917569 SHJ983061:SHJ983105 SRF11:SRF65 SRF65557:SRF65601 SRF131093:SRF131137 SRF196629:SRF196673 SRF262165:SRF262209 SRF327701:SRF327745 SRF393237:SRF393281 SRF458773:SRF458817 SRF524309:SRF524353 SRF589845:SRF589889 SRF655381:SRF655425 SRF720917:SRF720961 SRF786453:SRF786497 SRF851989:SRF852033 SRF917525:SRF917569 SRF983061:SRF983105 TBB11:TBB65 TBB65557:TBB65601 TBB131093:TBB131137 TBB196629:TBB196673 TBB262165:TBB262209 TBB327701:TBB327745 TBB393237:TBB393281 TBB458773:TBB458817 TBB524309:TBB524353 TBB589845:TBB589889 TBB655381:TBB655425 TBB720917:TBB720961 TBB786453:TBB786497 TBB851989:TBB852033 TBB917525:TBB917569 TBB983061:TBB983105 TKX11:TKX65 TKX65557:TKX65601 TKX131093:TKX131137 TKX196629:TKX196673 TKX262165:TKX262209 TKX327701:TKX327745 TKX393237:TKX393281 TKX458773:TKX458817 TKX524309:TKX524353 TKX589845:TKX589889 TKX655381:TKX655425 TKX720917:TKX720961 TKX786453:TKX786497 TKX851989:TKX852033 TKX917525:TKX917569 TKX983061:TKX983105 TUT11:TUT65 TUT65557:TUT65601 TUT131093:TUT131137 TUT196629:TUT196673 TUT262165:TUT262209 TUT327701:TUT327745 TUT393237:TUT393281 TUT458773:TUT458817 TUT524309:TUT524353 TUT589845:TUT589889 TUT655381:TUT655425 TUT720917:TUT720961 TUT786453:TUT786497 TUT851989:TUT852033 TUT917525:TUT917569 TUT983061:TUT983105 UEP11:UEP65 UEP65557:UEP65601 UEP131093:UEP131137 UEP196629:UEP196673 UEP262165:UEP262209 UEP327701:UEP327745 UEP393237:UEP393281 UEP458773:UEP458817 UEP524309:UEP524353 UEP589845:UEP589889 UEP655381:UEP655425 UEP720917:UEP720961 UEP786453:UEP786497 UEP851989:UEP852033 UEP917525:UEP917569 UEP983061:UEP983105 UOL11:UOL65 UOL65557:UOL65601 UOL131093:UOL131137 UOL196629:UOL196673 UOL262165:UOL262209 UOL327701:UOL327745 UOL393237:UOL393281 UOL458773:UOL458817 UOL524309:UOL524353 UOL589845:UOL589889 UOL655381:UOL655425 UOL720917:UOL720961 UOL786453:UOL786497 UOL851989:UOL852033 UOL917525:UOL917569 UOL983061:UOL983105 UYH11:UYH65 UYH65557:UYH65601 UYH131093:UYH131137 UYH196629:UYH196673 UYH262165:UYH262209 UYH327701:UYH327745 UYH393237:UYH393281 UYH458773:UYH458817 UYH524309:UYH524353 UYH589845:UYH589889 UYH655381:UYH655425 UYH720917:UYH720961 UYH786453:UYH786497 UYH851989:UYH852033 UYH917525:UYH917569 UYH983061:UYH983105 VID11:VID65 VID65557:VID65601 VID131093:VID131137 VID196629:VID196673 VID262165:VID262209 VID327701:VID327745 VID393237:VID393281 VID458773:VID458817 VID524309:VID524353 VID589845:VID589889 VID655381:VID655425 VID720917:VID720961 VID786453:VID786497 VID851989:VID852033 VID917525:VID917569 VID983061:VID983105 VRZ11:VRZ65 VRZ65557:VRZ65601 VRZ131093:VRZ131137 VRZ196629:VRZ196673 VRZ262165:VRZ262209 VRZ327701:VRZ327745 VRZ393237:VRZ393281 VRZ458773:VRZ458817 VRZ524309:VRZ524353 VRZ589845:VRZ589889 VRZ655381:VRZ655425 VRZ720917:VRZ720961 VRZ786453:VRZ786497 VRZ851989:VRZ852033 VRZ917525:VRZ917569 VRZ983061:VRZ983105 WBV11:WBV65 WBV65557:WBV65601 WBV131093:WBV131137 WBV196629:WBV196673 WBV262165:WBV262209 WBV327701:WBV327745 WBV393237:WBV393281 WBV458773:WBV458817 WBV524309:WBV524353 WBV589845:WBV589889 WBV655381:WBV655425 WBV720917:WBV720961 WBV786453:WBV786497 WBV851989:WBV852033 WBV917525:WBV917569 WBV983061:WBV983105 WLR11:WLR65 WLR65557:WLR65601 WLR131093:WLR131137 WLR196629:WLR196673 WLR262165:WLR262209 WLR327701:WLR327745 WLR393237:WLR393281 WLR458773:WLR458817 WLR524309:WLR524353 WLR589845:WLR589889 WLR655381:WLR655425 WLR720917:WLR720961 WLR786453:WLR786497 WLR851989:WLR852033 WLR917525:WLR917569 WLR983061:WLR983105 WVN11:WVN65 WVN65557:WVN65601 WVN131093:WVN131137 WVN196629:WVN196673 WVN262165:WVN262209 WVN327701:WVN327745 WVN393237:WVN393281 WVN458773:WVN458817 WVN524309:WVN524353 WVN589845:WVN589889 WVN655381:WVN655425 WVN720917:WVN720961 WVN786453:WVN786497 WVN851989:WVN852033 WVN917525:WVN917569 WVN983061:WVN983105">
      <formula1>"高,中,低"</formula1>
    </dataValidation>
    <dataValidation type="list" allowBlank="1" showInputMessage="1" showErrorMessage="1" sqref="G11:G83 G65557:G65601 G131093:G131137 G196629:G196673 G262165:G262209 G327701:G327745 G393237:G393281 G458773:G458817 G524309:G524353 G589845:G589889 G655381:G655425 G720917:G720961 G786453:G786497 G851989:G852033 G917525:G917569 G983061:G983105 JC11:JC65 JC65557:JC65601 JC131093:JC131137 JC196629:JC196673 JC262165:JC262209 JC327701:JC327745 JC393237:JC393281 JC458773:JC458817 JC524309:JC524353 JC589845:JC589889 JC655381:JC655425 JC720917:JC720961 JC786453:JC786497 JC851989:JC852033 JC917525:JC917569 JC983061:JC983105 SY11:SY65 SY65557:SY65601 SY131093:SY131137 SY196629:SY196673 SY262165:SY262209 SY327701:SY327745 SY393237:SY393281 SY458773:SY458817 SY524309:SY524353 SY589845:SY589889 SY655381:SY655425 SY720917:SY720961 SY786453:SY786497 SY851989:SY852033 SY917525:SY917569 SY983061:SY983105 ACU11:ACU65 ACU65557:ACU65601 ACU131093:ACU131137 ACU196629:ACU196673 ACU262165:ACU262209 ACU327701:ACU327745 ACU393237:ACU393281 ACU458773:ACU458817 ACU524309:ACU524353 ACU589845:ACU589889 ACU655381:ACU655425 ACU720917:ACU720961 ACU786453:ACU786497 ACU851989:ACU852033 ACU917525:ACU917569 ACU983061:ACU983105 AMQ11:AMQ65 AMQ65557:AMQ65601 AMQ131093:AMQ131137 AMQ196629:AMQ196673 AMQ262165:AMQ262209 AMQ327701:AMQ327745 AMQ393237:AMQ393281 AMQ458773:AMQ458817 AMQ524309:AMQ524353 AMQ589845:AMQ589889 AMQ655381:AMQ655425 AMQ720917:AMQ720961 AMQ786453:AMQ786497 AMQ851989:AMQ852033 AMQ917525:AMQ917569 AMQ983061:AMQ983105 AWM11:AWM65 AWM65557:AWM65601 AWM131093:AWM131137 AWM196629:AWM196673 AWM262165:AWM262209 AWM327701:AWM327745 AWM393237:AWM393281 AWM458773:AWM458817 AWM524309:AWM524353 AWM589845:AWM589889 AWM655381:AWM655425 AWM720917:AWM720961 AWM786453:AWM786497 AWM851989:AWM852033 AWM917525:AWM917569 AWM983061:AWM983105 BGI11:BGI65 BGI65557:BGI65601 BGI131093:BGI131137 BGI196629:BGI196673 BGI262165:BGI262209 BGI327701:BGI327745 BGI393237:BGI393281 BGI458773:BGI458817 BGI524309:BGI524353 BGI589845:BGI589889 BGI655381:BGI655425 BGI720917:BGI720961 BGI786453:BGI786497 BGI851989:BGI852033 BGI917525:BGI917569 BGI983061:BGI983105 BQE11:BQE65 BQE65557:BQE65601 BQE131093:BQE131137 BQE196629:BQE196673 BQE262165:BQE262209 BQE327701:BQE327745 BQE393237:BQE393281 BQE458773:BQE458817 BQE524309:BQE524353 BQE589845:BQE589889 BQE655381:BQE655425 BQE720917:BQE720961 BQE786453:BQE786497 BQE851989:BQE852033 BQE917525:BQE917569 BQE983061:BQE983105 CAA11:CAA65 CAA65557:CAA65601 CAA131093:CAA131137 CAA196629:CAA196673 CAA262165:CAA262209 CAA327701:CAA327745 CAA393237:CAA393281 CAA458773:CAA458817 CAA524309:CAA524353 CAA589845:CAA589889 CAA655381:CAA655425 CAA720917:CAA720961 CAA786453:CAA786497 CAA851989:CAA852033 CAA917525:CAA917569 CAA983061:CAA983105 CJW11:CJW65 CJW65557:CJW65601 CJW131093:CJW131137 CJW196629:CJW196673 CJW262165:CJW262209 CJW327701:CJW327745 CJW393237:CJW393281 CJW458773:CJW458817 CJW524309:CJW524353 CJW589845:CJW589889 CJW655381:CJW655425 CJW720917:CJW720961 CJW786453:CJW786497 CJW851989:CJW852033 CJW917525:CJW917569 CJW983061:CJW983105 CTS11:CTS65 CTS65557:CTS65601 CTS131093:CTS131137 CTS196629:CTS196673 CTS262165:CTS262209 CTS327701:CTS327745 CTS393237:CTS393281 CTS458773:CTS458817 CTS524309:CTS524353 CTS589845:CTS589889 CTS655381:CTS655425 CTS720917:CTS720961 CTS786453:CTS786497 CTS851989:CTS852033 CTS917525:CTS917569 CTS983061:CTS983105 DDO11:DDO65 DDO65557:DDO65601 DDO131093:DDO131137 DDO196629:DDO196673 DDO262165:DDO262209 DDO327701:DDO327745 DDO393237:DDO393281 DDO458773:DDO458817 DDO524309:DDO524353 DDO589845:DDO589889 DDO655381:DDO655425 DDO720917:DDO720961 DDO786453:DDO786497 DDO851989:DDO852033 DDO917525:DDO917569 DDO983061:DDO983105 DNK11:DNK65 DNK65557:DNK65601 DNK131093:DNK131137 DNK196629:DNK196673 DNK262165:DNK262209 DNK327701:DNK327745 DNK393237:DNK393281 DNK458773:DNK458817 DNK524309:DNK524353 DNK589845:DNK589889 DNK655381:DNK655425 DNK720917:DNK720961 DNK786453:DNK786497 DNK851989:DNK852033 DNK917525:DNK917569 DNK983061:DNK983105 DXG11:DXG65 DXG65557:DXG65601 DXG131093:DXG131137 DXG196629:DXG196673 DXG262165:DXG262209 DXG327701:DXG327745 DXG393237:DXG393281 DXG458773:DXG458817 DXG524309:DXG524353 DXG589845:DXG589889 DXG655381:DXG655425 DXG720917:DXG720961 DXG786453:DXG786497 DXG851989:DXG852033 DXG917525:DXG917569 DXG983061:DXG983105 EHC11:EHC65 EHC65557:EHC65601 EHC131093:EHC131137 EHC196629:EHC196673 EHC262165:EHC262209 EHC327701:EHC327745 EHC393237:EHC393281 EHC458773:EHC458817 EHC524309:EHC524353 EHC589845:EHC589889 EHC655381:EHC655425 EHC720917:EHC720961 EHC786453:EHC786497 EHC851989:EHC852033 EHC917525:EHC917569 EHC983061:EHC983105 EQY11:EQY65 EQY65557:EQY65601 EQY131093:EQY131137 EQY196629:EQY196673 EQY262165:EQY262209 EQY327701:EQY327745 EQY393237:EQY393281 EQY458773:EQY458817 EQY524309:EQY524353 EQY589845:EQY589889 EQY655381:EQY655425 EQY720917:EQY720961 EQY786453:EQY786497 EQY851989:EQY852033 EQY917525:EQY917569 EQY983061:EQY983105 FAU11:FAU65 FAU65557:FAU65601 FAU131093:FAU131137 FAU196629:FAU196673 FAU262165:FAU262209 FAU327701:FAU327745 FAU393237:FAU393281 FAU458773:FAU458817 FAU524309:FAU524353 FAU589845:FAU589889 FAU655381:FAU655425 FAU720917:FAU720961 FAU786453:FAU786497 FAU851989:FAU852033 FAU917525:FAU917569 FAU983061:FAU983105 FKQ11:FKQ65 FKQ65557:FKQ65601 FKQ131093:FKQ131137 FKQ196629:FKQ196673 FKQ262165:FKQ262209 FKQ327701:FKQ327745 FKQ393237:FKQ393281 FKQ458773:FKQ458817 FKQ524309:FKQ524353 FKQ589845:FKQ589889 FKQ655381:FKQ655425 FKQ720917:FKQ720961 FKQ786453:FKQ786497 FKQ851989:FKQ852033 FKQ917525:FKQ917569 FKQ983061:FKQ983105 FUM11:FUM65 FUM65557:FUM65601 FUM131093:FUM131137 FUM196629:FUM196673 FUM262165:FUM262209 FUM327701:FUM327745 FUM393237:FUM393281 FUM458773:FUM458817 FUM524309:FUM524353 FUM589845:FUM589889 FUM655381:FUM655425 FUM720917:FUM720961 FUM786453:FUM786497 FUM851989:FUM852033 FUM917525:FUM917569 FUM983061:FUM983105 GEI11:GEI65 GEI65557:GEI65601 GEI131093:GEI131137 GEI196629:GEI196673 GEI262165:GEI262209 GEI327701:GEI327745 GEI393237:GEI393281 GEI458773:GEI458817 GEI524309:GEI524353 GEI589845:GEI589889 GEI655381:GEI655425 GEI720917:GEI720961 GEI786453:GEI786497 GEI851989:GEI852033 GEI917525:GEI917569 GEI983061:GEI983105 GOE11:GOE65 GOE65557:GOE65601 GOE131093:GOE131137 GOE196629:GOE196673 GOE262165:GOE262209 GOE327701:GOE327745 GOE393237:GOE393281 GOE458773:GOE458817 GOE524309:GOE524353 GOE589845:GOE589889 GOE655381:GOE655425 GOE720917:GOE720961 GOE786453:GOE786497 GOE851989:GOE852033 GOE917525:GOE917569 GOE983061:GOE983105 GYA11:GYA65 GYA65557:GYA65601 GYA131093:GYA131137 GYA196629:GYA196673 GYA262165:GYA262209 GYA327701:GYA327745 GYA393237:GYA393281 GYA458773:GYA458817 GYA524309:GYA524353 GYA589845:GYA589889 GYA655381:GYA655425 GYA720917:GYA720961 GYA786453:GYA786497 GYA851989:GYA852033 GYA917525:GYA917569 GYA983061:GYA983105 HHW11:HHW65 HHW65557:HHW65601 HHW131093:HHW131137 HHW196629:HHW196673 HHW262165:HHW262209 HHW327701:HHW327745 HHW393237:HHW393281 HHW458773:HHW458817 HHW524309:HHW524353 HHW589845:HHW589889 HHW655381:HHW655425 HHW720917:HHW720961 HHW786453:HHW786497 HHW851989:HHW852033 HHW917525:HHW917569 HHW983061:HHW983105 HRS11:HRS65 HRS65557:HRS65601 HRS131093:HRS131137 HRS196629:HRS196673 HRS262165:HRS262209 HRS327701:HRS327745 HRS393237:HRS393281 HRS458773:HRS458817 HRS524309:HRS524353 HRS589845:HRS589889 HRS655381:HRS655425 HRS720917:HRS720961 HRS786453:HRS786497 HRS851989:HRS852033 HRS917525:HRS917569 HRS983061:HRS983105 IBO11:IBO65 IBO65557:IBO65601 IBO131093:IBO131137 IBO196629:IBO196673 IBO262165:IBO262209 IBO327701:IBO327745 IBO393237:IBO393281 IBO458773:IBO458817 IBO524309:IBO524353 IBO589845:IBO589889 IBO655381:IBO655425 IBO720917:IBO720961 IBO786453:IBO786497 IBO851989:IBO852033 IBO917525:IBO917569 IBO983061:IBO983105 ILK11:ILK65 ILK65557:ILK65601 ILK131093:ILK131137 ILK196629:ILK196673 ILK262165:ILK262209 ILK327701:ILK327745 ILK393237:ILK393281 ILK458773:ILK458817 ILK524309:ILK524353 ILK589845:ILK589889 ILK655381:ILK655425 ILK720917:ILK720961 ILK786453:ILK786497 ILK851989:ILK852033 ILK917525:ILK917569 ILK983061:ILK983105 IVG11:IVG65 IVG65557:IVG65601 IVG131093:IVG131137 IVG196629:IVG196673 IVG262165:IVG262209 IVG327701:IVG327745 IVG393237:IVG393281 IVG458773:IVG458817 IVG524309:IVG524353 IVG589845:IVG589889 IVG655381:IVG655425 IVG720917:IVG720961 IVG786453:IVG786497 IVG851989:IVG852033 IVG917525:IVG917569 IVG983061:IVG983105 JFC11:JFC65 JFC65557:JFC65601 JFC131093:JFC131137 JFC196629:JFC196673 JFC262165:JFC262209 JFC327701:JFC327745 JFC393237:JFC393281 JFC458773:JFC458817 JFC524309:JFC524353 JFC589845:JFC589889 JFC655381:JFC655425 JFC720917:JFC720961 JFC786453:JFC786497 JFC851989:JFC852033 JFC917525:JFC917569 JFC983061:JFC983105 JOY11:JOY65 JOY65557:JOY65601 JOY131093:JOY131137 JOY196629:JOY196673 JOY262165:JOY262209 JOY327701:JOY327745 JOY393237:JOY393281 JOY458773:JOY458817 JOY524309:JOY524353 JOY589845:JOY589889 JOY655381:JOY655425 JOY720917:JOY720961 JOY786453:JOY786497 JOY851989:JOY852033 JOY917525:JOY917569 JOY983061:JOY983105 JYU11:JYU65 JYU65557:JYU65601 JYU131093:JYU131137 JYU196629:JYU196673 JYU262165:JYU262209 JYU327701:JYU327745 JYU393237:JYU393281 JYU458773:JYU458817 JYU524309:JYU524353 JYU589845:JYU589889 JYU655381:JYU655425 JYU720917:JYU720961 JYU786453:JYU786497 JYU851989:JYU852033 JYU917525:JYU917569 JYU983061:JYU983105 KIQ11:KIQ65 KIQ65557:KIQ65601 KIQ131093:KIQ131137 KIQ196629:KIQ196673 KIQ262165:KIQ262209 KIQ327701:KIQ327745 KIQ393237:KIQ393281 KIQ458773:KIQ458817 KIQ524309:KIQ524353 KIQ589845:KIQ589889 KIQ655381:KIQ655425 KIQ720917:KIQ720961 KIQ786453:KIQ786497 KIQ851989:KIQ852033 KIQ917525:KIQ917569 KIQ983061:KIQ983105 KSM11:KSM65 KSM65557:KSM65601 KSM131093:KSM131137 KSM196629:KSM196673 KSM262165:KSM262209 KSM327701:KSM327745 KSM393237:KSM393281 KSM458773:KSM458817 KSM524309:KSM524353 KSM589845:KSM589889 KSM655381:KSM655425 KSM720917:KSM720961 KSM786453:KSM786497 KSM851989:KSM852033 KSM917525:KSM917569 KSM983061:KSM983105 LCI11:LCI65 LCI65557:LCI65601 LCI131093:LCI131137 LCI196629:LCI196673 LCI262165:LCI262209 LCI327701:LCI327745 LCI393237:LCI393281 LCI458773:LCI458817 LCI524309:LCI524353 LCI589845:LCI589889 LCI655381:LCI655425 LCI720917:LCI720961 LCI786453:LCI786497 LCI851989:LCI852033 LCI917525:LCI917569 LCI983061:LCI983105 LME11:LME65 LME65557:LME65601 LME131093:LME131137 LME196629:LME196673 LME262165:LME262209 LME327701:LME327745 LME393237:LME393281 LME458773:LME458817 LME524309:LME524353 LME589845:LME589889 LME655381:LME655425 LME720917:LME720961 LME786453:LME786497 LME851989:LME852033 LME917525:LME917569 LME983061:LME983105 LWA11:LWA65 LWA65557:LWA65601 LWA131093:LWA131137 LWA196629:LWA196673 LWA262165:LWA262209 LWA327701:LWA327745 LWA393237:LWA393281 LWA458773:LWA458817 LWA524309:LWA524353 LWA589845:LWA589889 LWA655381:LWA655425 LWA720917:LWA720961 LWA786453:LWA786497 LWA851989:LWA852033 LWA917525:LWA917569 LWA983061:LWA983105 MFW11:MFW65 MFW65557:MFW65601 MFW131093:MFW131137 MFW196629:MFW196673 MFW262165:MFW262209 MFW327701:MFW327745 MFW393237:MFW393281 MFW458773:MFW458817 MFW524309:MFW524353 MFW589845:MFW589889 MFW655381:MFW655425 MFW720917:MFW720961 MFW786453:MFW786497 MFW851989:MFW852033 MFW917525:MFW917569 MFW983061:MFW983105 MPS11:MPS65 MPS65557:MPS65601 MPS131093:MPS131137 MPS196629:MPS196673 MPS262165:MPS262209 MPS327701:MPS327745 MPS393237:MPS393281 MPS458773:MPS458817 MPS524309:MPS524353 MPS589845:MPS589889 MPS655381:MPS655425 MPS720917:MPS720961 MPS786453:MPS786497 MPS851989:MPS852033 MPS917525:MPS917569 MPS983061:MPS983105 MZO11:MZO65 MZO65557:MZO65601 MZO131093:MZO131137 MZO196629:MZO196673 MZO262165:MZO262209 MZO327701:MZO327745 MZO393237:MZO393281 MZO458773:MZO458817 MZO524309:MZO524353 MZO589845:MZO589889 MZO655381:MZO655425 MZO720917:MZO720961 MZO786453:MZO786497 MZO851989:MZO852033 MZO917525:MZO917569 MZO983061:MZO983105 NJK11:NJK65 NJK65557:NJK65601 NJK131093:NJK131137 NJK196629:NJK196673 NJK262165:NJK262209 NJK327701:NJK327745 NJK393237:NJK393281 NJK458773:NJK458817 NJK524309:NJK524353 NJK589845:NJK589889 NJK655381:NJK655425 NJK720917:NJK720961 NJK786453:NJK786497 NJK851989:NJK852033 NJK917525:NJK917569 NJK983061:NJK983105 NTG11:NTG65 NTG65557:NTG65601 NTG131093:NTG131137 NTG196629:NTG196673 NTG262165:NTG262209 NTG327701:NTG327745 NTG393237:NTG393281 NTG458773:NTG458817 NTG524309:NTG524353 NTG589845:NTG589889 NTG655381:NTG655425 NTG720917:NTG720961 NTG786453:NTG786497 NTG851989:NTG852033 NTG917525:NTG917569 NTG983061:NTG983105 ODC11:ODC65 ODC65557:ODC65601 ODC131093:ODC131137 ODC196629:ODC196673 ODC262165:ODC262209 ODC327701:ODC327745 ODC393237:ODC393281 ODC458773:ODC458817 ODC524309:ODC524353 ODC589845:ODC589889 ODC655381:ODC655425 ODC720917:ODC720961 ODC786453:ODC786497 ODC851989:ODC852033 ODC917525:ODC917569 ODC983061:ODC983105 OMY11:OMY65 OMY65557:OMY65601 OMY131093:OMY131137 OMY196629:OMY196673 OMY262165:OMY262209 OMY327701:OMY327745 OMY393237:OMY393281 OMY458773:OMY458817 OMY524309:OMY524353 OMY589845:OMY589889 OMY655381:OMY655425 OMY720917:OMY720961 OMY786453:OMY786497 OMY851989:OMY852033 OMY917525:OMY917569 OMY983061:OMY983105 OWU11:OWU65 OWU65557:OWU65601 OWU131093:OWU131137 OWU196629:OWU196673 OWU262165:OWU262209 OWU327701:OWU327745 OWU393237:OWU393281 OWU458773:OWU458817 OWU524309:OWU524353 OWU589845:OWU589889 OWU655381:OWU655425 OWU720917:OWU720961 OWU786453:OWU786497 OWU851989:OWU852033 OWU917525:OWU917569 OWU983061:OWU983105 PGQ11:PGQ65 PGQ65557:PGQ65601 PGQ131093:PGQ131137 PGQ196629:PGQ196673 PGQ262165:PGQ262209 PGQ327701:PGQ327745 PGQ393237:PGQ393281 PGQ458773:PGQ458817 PGQ524309:PGQ524353 PGQ589845:PGQ589889 PGQ655381:PGQ655425 PGQ720917:PGQ720961 PGQ786453:PGQ786497 PGQ851989:PGQ852033 PGQ917525:PGQ917569 PGQ983061:PGQ983105 PQM11:PQM65 PQM65557:PQM65601 PQM131093:PQM131137 PQM196629:PQM196673 PQM262165:PQM262209 PQM327701:PQM327745 PQM393237:PQM393281 PQM458773:PQM458817 PQM524309:PQM524353 PQM589845:PQM589889 PQM655381:PQM655425 PQM720917:PQM720961 PQM786453:PQM786497 PQM851989:PQM852033 PQM917525:PQM917569 PQM983061:PQM983105 QAI11:QAI65 QAI65557:QAI65601 QAI131093:QAI131137 QAI196629:QAI196673 QAI262165:QAI262209 QAI327701:QAI327745 QAI393237:QAI393281 QAI458773:QAI458817 QAI524309:QAI524353 QAI589845:QAI589889 QAI655381:QAI655425 QAI720917:QAI720961 QAI786453:QAI786497 QAI851989:QAI852033 QAI917525:QAI917569 QAI983061:QAI983105 QKE11:QKE65 QKE65557:QKE65601 QKE131093:QKE131137 QKE196629:QKE196673 QKE262165:QKE262209 QKE327701:QKE327745 QKE393237:QKE393281 QKE458773:QKE458817 QKE524309:QKE524353 QKE589845:QKE589889 QKE655381:QKE655425 QKE720917:QKE720961 QKE786453:QKE786497 QKE851989:QKE852033 QKE917525:QKE917569 QKE983061:QKE983105 QUA11:QUA65 QUA65557:QUA65601 QUA131093:QUA131137 QUA196629:QUA196673 QUA262165:QUA262209 QUA327701:QUA327745 QUA393237:QUA393281 QUA458773:QUA458817 QUA524309:QUA524353 QUA589845:QUA589889 QUA655381:QUA655425 QUA720917:QUA720961 QUA786453:QUA786497 QUA851989:QUA852033 QUA917525:QUA917569 QUA983061:QUA983105 RDW11:RDW65 RDW65557:RDW65601 RDW131093:RDW131137 RDW196629:RDW196673 RDW262165:RDW262209 RDW327701:RDW327745 RDW393237:RDW393281 RDW458773:RDW458817 RDW524309:RDW524353 RDW589845:RDW589889 RDW655381:RDW655425 RDW720917:RDW720961 RDW786453:RDW786497 RDW851989:RDW852033 RDW917525:RDW917569 RDW983061:RDW983105 RNS11:RNS65 RNS65557:RNS65601 RNS131093:RNS131137 RNS196629:RNS196673 RNS262165:RNS262209 RNS327701:RNS327745 RNS393237:RNS393281 RNS458773:RNS458817 RNS524309:RNS524353 RNS589845:RNS589889 RNS655381:RNS655425 RNS720917:RNS720961 RNS786453:RNS786497 RNS851989:RNS852033 RNS917525:RNS917569 RNS983061:RNS983105 RXO11:RXO65 RXO65557:RXO65601 RXO131093:RXO131137 RXO196629:RXO196673 RXO262165:RXO262209 RXO327701:RXO327745 RXO393237:RXO393281 RXO458773:RXO458817 RXO524309:RXO524353 RXO589845:RXO589889 RXO655381:RXO655425 RXO720917:RXO720961 RXO786453:RXO786497 RXO851989:RXO852033 RXO917525:RXO917569 RXO983061:RXO983105 SHK11:SHK65 SHK65557:SHK65601 SHK131093:SHK131137 SHK196629:SHK196673 SHK262165:SHK262209 SHK327701:SHK327745 SHK393237:SHK393281 SHK458773:SHK458817 SHK524309:SHK524353 SHK589845:SHK589889 SHK655381:SHK655425 SHK720917:SHK720961 SHK786453:SHK786497 SHK851989:SHK852033 SHK917525:SHK917569 SHK983061:SHK983105 SRG11:SRG65 SRG65557:SRG65601 SRG131093:SRG131137 SRG196629:SRG196673 SRG262165:SRG262209 SRG327701:SRG327745 SRG393237:SRG393281 SRG458773:SRG458817 SRG524309:SRG524353 SRG589845:SRG589889 SRG655381:SRG655425 SRG720917:SRG720961 SRG786453:SRG786497 SRG851989:SRG852033 SRG917525:SRG917569 SRG983061:SRG983105 TBC11:TBC65 TBC65557:TBC65601 TBC131093:TBC131137 TBC196629:TBC196673 TBC262165:TBC262209 TBC327701:TBC327745 TBC393237:TBC393281 TBC458773:TBC458817 TBC524309:TBC524353 TBC589845:TBC589889 TBC655381:TBC655425 TBC720917:TBC720961 TBC786453:TBC786497 TBC851989:TBC852033 TBC917525:TBC917569 TBC983061:TBC983105 TKY11:TKY65 TKY65557:TKY65601 TKY131093:TKY131137 TKY196629:TKY196673 TKY262165:TKY262209 TKY327701:TKY327745 TKY393237:TKY393281 TKY458773:TKY458817 TKY524309:TKY524353 TKY589845:TKY589889 TKY655381:TKY655425 TKY720917:TKY720961 TKY786453:TKY786497 TKY851989:TKY852033 TKY917525:TKY917569 TKY983061:TKY983105 TUU11:TUU65 TUU65557:TUU65601 TUU131093:TUU131137 TUU196629:TUU196673 TUU262165:TUU262209 TUU327701:TUU327745 TUU393237:TUU393281 TUU458773:TUU458817 TUU524309:TUU524353 TUU589845:TUU589889 TUU655381:TUU655425 TUU720917:TUU720961 TUU786453:TUU786497 TUU851989:TUU852033 TUU917525:TUU917569 TUU983061:TUU983105 UEQ11:UEQ65 UEQ65557:UEQ65601 UEQ131093:UEQ131137 UEQ196629:UEQ196673 UEQ262165:UEQ262209 UEQ327701:UEQ327745 UEQ393237:UEQ393281 UEQ458773:UEQ458817 UEQ524309:UEQ524353 UEQ589845:UEQ589889 UEQ655381:UEQ655425 UEQ720917:UEQ720961 UEQ786453:UEQ786497 UEQ851989:UEQ852033 UEQ917525:UEQ917569 UEQ983061:UEQ983105 UOM11:UOM65 UOM65557:UOM65601 UOM131093:UOM131137 UOM196629:UOM196673 UOM262165:UOM262209 UOM327701:UOM327745 UOM393237:UOM393281 UOM458773:UOM458817 UOM524309:UOM524353 UOM589845:UOM589889 UOM655381:UOM655425 UOM720917:UOM720961 UOM786453:UOM786497 UOM851989:UOM852033 UOM917525:UOM917569 UOM983061:UOM983105 UYI11:UYI65 UYI65557:UYI65601 UYI131093:UYI131137 UYI196629:UYI196673 UYI262165:UYI262209 UYI327701:UYI327745 UYI393237:UYI393281 UYI458773:UYI458817 UYI524309:UYI524353 UYI589845:UYI589889 UYI655381:UYI655425 UYI720917:UYI720961 UYI786453:UYI786497 UYI851989:UYI852033 UYI917525:UYI917569 UYI983061:UYI983105 VIE11:VIE65 VIE65557:VIE65601 VIE131093:VIE131137 VIE196629:VIE196673 VIE262165:VIE262209 VIE327701:VIE327745 VIE393237:VIE393281 VIE458773:VIE458817 VIE524309:VIE524353 VIE589845:VIE589889 VIE655381:VIE655425 VIE720917:VIE720961 VIE786453:VIE786497 VIE851989:VIE852033 VIE917525:VIE917569 VIE983061:VIE983105 VSA11:VSA65 VSA65557:VSA65601 VSA131093:VSA131137 VSA196629:VSA196673 VSA262165:VSA262209 VSA327701:VSA327745 VSA393237:VSA393281 VSA458773:VSA458817 VSA524309:VSA524353 VSA589845:VSA589889 VSA655381:VSA655425 VSA720917:VSA720961 VSA786453:VSA786497 VSA851989:VSA852033 VSA917525:VSA917569 VSA983061:VSA983105 WBW11:WBW65 WBW65557:WBW65601 WBW131093:WBW131137 WBW196629:WBW196673 WBW262165:WBW262209 WBW327701:WBW327745 WBW393237:WBW393281 WBW458773:WBW458817 WBW524309:WBW524353 WBW589845:WBW589889 WBW655381:WBW655425 WBW720917:WBW720961 WBW786453:WBW786497 WBW851989:WBW852033 WBW917525:WBW917569 WBW983061:WBW983105 WLS11:WLS65 WLS65557:WLS65601 WLS131093:WLS131137 WLS196629:WLS196673 WLS262165:WLS262209 WLS327701:WLS327745 WLS393237:WLS393281 WLS458773:WLS458817 WLS524309:WLS524353 WLS589845:WLS589889 WLS655381:WLS655425 WLS720917:WLS720961 WLS786453:WLS786497 WLS851989:WLS852033 WLS917525:WLS917569 WLS983061:WLS983105 WVO11:WVO65 WVO65557:WVO65601 WVO131093:WVO131137 WVO196629:WVO196673 WVO262165:WVO262209 WVO327701:WVO327745 WVO393237:WVO393281 WVO458773:WVO458817 WVO524309:WVO524353 WVO589845:WVO589889 WVO655381:WVO655425 WVO720917:WVO720961 WVO786453:WVO786497 WVO851989:WVO852033 WVO917525:WVO917569 WVO983061:WVO983105">
      <formula1>"是,否"</formula1>
    </dataValidation>
    <dataValidation type="list" allowBlank="1" showInputMessage="1" showErrorMessage="1" sqref="K11:K48 K65557:K65601 K131093:K131137 K196629:K196673 K262165:K262209 K327701:K327745 K393237:K393281 K458773:K458817 K524309:K524353 K589845:K589889 K655381:K655425 K720917:K720961 K786453:K786497 K851989:K852033 K917525:K917569 K983061:K983105 P11:P65 P65557:P65601 P131093:P131137 P196629:P196673 P262165:P262209 P327701:P327745 P393237:P393281 P458773:P458817 P524309:P524353 P589845:P589889 P655381:P655425 P720917:P720961 P786453:P786497 P851989:P852033 P917525:P917569 P983061:P983105 JG11:JG65 JG65557:JG65601 JG131093:JG131137 JG196629:JG196673 JG262165:JG262209 JG327701:JG327745 JG393237:JG393281 JG458773:JG458817 JG524309:JG524353 JG589845:JG589889 JG655381:JG655425 JG720917:JG720961 JG786453:JG786497 JG851989:JG852033 JG917525:JG917569 JG983061:JG983105 JL11:JL65 JL65557:JL65601 JL131093:JL131137 JL196629:JL196673 JL262165:JL262209 JL327701:JL327745 JL393237:JL393281 JL458773:JL458817 JL524309:JL524353 JL589845:JL589889 JL655381:JL655425 JL720917:JL720961 JL786453:JL786497 JL851989:JL852033 JL917525:JL917569 JL983061:JL983105 TC11:TC65 TC65557:TC65601 TC131093:TC131137 TC196629:TC196673 TC262165:TC262209 TC327701:TC327745 TC393237:TC393281 TC458773:TC458817 TC524309:TC524353 TC589845:TC589889 TC655381:TC655425 TC720917:TC720961 TC786453:TC786497 TC851989:TC852033 TC917525:TC917569 TC983061:TC983105 TH11:TH65 TH65557:TH65601 TH131093:TH131137 TH196629:TH196673 TH262165:TH262209 TH327701:TH327745 TH393237:TH393281 TH458773:TH458817 TH524309:TH524353 TH589845:TH589889 TH655381:TH655425 TH720917:TH720961 TH786453:TH786497 TH851989:TH852033 TH917525:TH917569 TH983061:TH983105 ACY11:ACY65 ACY65557:ACY65601 ACY131093:ACY131137 ACY196629:ACY196673 ACY262165:ACY262209 ACY327701:ACY327745 ACY393237:ACY393281 ACY458773:ACY458817 ACY524309:ACY524353 ACY589845:ACY589889 ACY655381:ACY655425 ACY720917:ACY720961 ACY786453:ACY786497 ACY851989:ACY852033 ACY917525:ACY917569 ACY983061:ACY983105 ADD11:ADD65 ADD65557:ADD65601 ADD131093:ADD131137 ADD196629:ADD196673 ADD262165:ADD262209 ADD327701:ADD327745 ADD393237:ADD393281 ADD458773:ADD458817 ADD524309:ADD524353 ADD589845:ADD589889 ADD655381:ADD655425 ADD720917:ADD720961 ADD786453:ADD786497 ADD851989:ADD852033 ADD917525:ADD917569 ADD983061:ADD983105 AMU11:AMU65 AMU65557:AMU65601 AMU131093:AMU131137 AMU196629:AMU196673 AMU262165:AMU262209 AMU327701:AMU327745 AMU393237:AMU393281 AMU458773:AMU458817 AMU524309:AMU524353 AMU589845:AMU589889 AMU655381:AMU655425 AMU720917:AMU720961 AMU786453:AMU786497 AMU851989:AMU852033 AMU917525:AMU917569 AMU983061:AMU983105 AMZ11:AMZ65 AMZ65557:AMZ65601 AMZ131093:AMZ131137 AMZ196629:AMZ196673 AMZ262165:AMZ262209 AMZ327701:AMZ327745 AMZ393237:AMZ393281 AMZ458773:AMZ458817 AMZ524309:AMZ524353 AMZ589845:AMZ589889 AMZ655381:AMZ655425 AMZ720917:AMZ720961 AMZ786453:AMZ786497 AMZ851989:AMZ852033 AMZ917525:AMZ917569 AMZ983061:AMZ983105 AWQ11:AWQ65 AWQ65557:AWQ65601 AWQ131093:AWQ131137 AWQ196629:AWQ196673 AWQ262165:AWQ262209 AWQ327701:AWQ327745 AWQ393237:AWQ393281 AWQ458773:AWQ458817 AWQ524309:AWQ524353 AWQ589845:AWQ589889 AWQ655381:AWQ655425 AWQ720917:AWQ720961 AWQ786453:AWQ786497 AWQ851989:AWQ852033 AWQ917525:AWQ917569 AWQ983061:AWQ983105 AWV11:AWV65 AWV65557:AWV65601 AWV131093:AWV131137 AWV196629:AWV196673 AWV262165:AWV262209 AWV327701:AWV327745 AWV393237:AWV393281 AWV458773:AWV458817 AWV524309:AWV524353 AWV589845:AWV589889 AWV655381:AWV655425 AWV720917:AWV720961 AWV786453:AWV786497 AWV851989:AWV852033 AWV917525:AWV917569 AWV983061:AWV983105 BGM11:BGM65 BGM65557:BGM65601 BGM131093:BGM131137 BGM196629:BGM196673 BGM262165:BGM262209 BGM327701:BGM327745 BGM393237:BGM393281 BGM458773:BGM458817 BGM524309:BGM524353 BGM589845:BGM589889 BGM655381:BGM655425 BGM720917:BGM720961 BGM786453:BGM786497 BGM851989:BGM852033 BGM917525:BGM917569 BGM983061:BGM983105 BGR11:BGR65 BGR65557:BGR65601 BGR131093:BGR131137 BGR196629:BGR196673 BGR262165:BGR262209 BGR327701:BGR327745 BGR393237:BGR393281 BGR458773:BGR458817 BGR524309:BGR524353 BGR589845:BGR589889 BGR655381:BGR655425 BGR720917:BGR720961 BGR786453:BGR786497 BGR851989:BGR852033 BGR917525:BGR917569 BGR983061:BGR983105 BQI11:BQI65 BQI65557:BQI65601 BQI131093:BQI131137 BQI196629:BQI196673 BQI262165:BQI262209 BQI327701:BQI327745 BQI393237:BQI393281 BQI458773:BQI458817 BQI524309:BQI524353 BQI589845:BQI589889 BQI655381:BQI655425 BQI720917:BQI720961 BQI786453:BQI786497 BQI851989:BQI852033 BQI917525:BQI917569 BQI983061:BQI983105 BQN11:BQN65 BQN65557:BQN65601 BQN131093:BQN131137 BQN196629:BQN196673 BQN262165:BQN262209 BQN327701:BQN327745 BQN393237:BQN393281 BQN458773:BQN458817 BQN524309:BQN524353 BQN589845:BQN589889 BQN655381:BQN655425 BQN720917:BQN720961 BQN786453:BQN786497 BQN851989:BQN852033 BQN917525:BQN917569 BQN983061:BQN983105 CAE11:CAE65 CAE65557:CAE65601 CAE131093:CAE131137 CAE196629:CAE196673 CAE262165:CAE262209 CAE327701:CAE327745 CAE393237:CAE393281 CAE458773:CAE458817 CAE524309:CAE524353 CAE589845:CAE589889 CAE655381:CAE655425 CAE720917:CAE720961 CAE786453:CAE786497 CAE851989:CAE852033 CAE917525:CAE917569 CAE983061:CAE983105 CAJ11:CAJ65 CAJ65557:CAJ65601 CAJ131093:CAJ131137 CAJ196629:CAJ196673 CAJ262165:CAJ262209 CAJ327701:CAJ327745 CAJ393237:CAJ393281 CAJ458773:CAJ458817 CAJ524309:CAJ524353 CAJ589845:CAJ589889 CAJ655381:CAJ655425 CAJ720917:CAJ720961 CAJ786453:CAJ786497 CAJ851989:CAJ852033 CAJ917525:CAJ917569 CAJ983061:CAJ983105 CKA11:CKA65 CKA65557:CKA65601 CKA131093:CKA131137 CKA196629:CKA196673 CKA262165:CKA262209 CKA327701:CKA327745 CKA393237:CKA393281 CKA458773:CKA458817 CKA524309:CKA524353 CKA589845:CKA589889 CKA655381:CKA655425 CKA720917:CKA720961 CKA786453:CKA786497 CKA851989:CKA852033 CKA917525:CKA917569 CKA983061:CKA983105 CKF11:CKF65 CKF65557:CKF65601 CKF131093:CKF131137 CKF196629:CKF196673 CKF262165:CKF262209 CKF327701:CKF327745 CKF393237:CKF393281 CKF458773:CKF458817 CKF524309:CKF524353 CKF589845:CKF589889 CKF655381:CKF655425 CKF720917:CKF720961 CKF786453:CKF786497 CKF851989:CKF852033 CKF917525:CKF917569 CKF983061:CKF983105 CTW11:CTW65 CTW65557:CTW65601 CTW131093:CTW131137 CTW196629:CTW196673 CTW262165:CTW262209 CTW327701:CTW327745 CTW393237:CTW393281 CTW458773:CTW458817 CTW524309:CTW524353 CTW589845:CTW589889 CTW655381:CTW655425 CTW720917:CTW720961 CTW786453:CTW786497 CTW851989:CTW852033 CTW917525:CTW917569 CTW983061:CTW983105 CUB11:CUB65 CUB65557:CUB65601 CUB131093:CUB131137 CUB196629:CUB196673 CUB262165:CUB262209 CUB327701:CUB327745 CUB393237:CUB393281 CUB458773:CUB458817 CUB524309:CUB524353 CUB589845:CUB589889 CUB655381:CUB655425 CUB720917:CUB720961 CUB786453:CUB786497 CUB851989:CUB852033 CUB917525:CUB917569 CUB983061:CUB983105 DDS11:DDS65 DDS65557:DDS65601 DDS131093:DDS131137 DDS196629:DDS196673 DDS262165:DDS262209 DDS327701:DDS327745 DDS393237:DDS393281 DDS458773:DDS458817 DDS524309:DDS524353 DDS589845:DDS589889 DDS655381:DDS655425 DDS720917:DDS720961 DDS786453:DDS786497 DDS851989:DDS852033 DDS917525:DDS917569 DDS983061:DDS983105 DDX11:DDX65 DDX65557:DDX65601 DDX131093:DDX131137 DDX196629:DDX196673 DDX262165:DDX262209 DDX327701:DDX327745 DDX393237:DDX393281 DDX458773:DDX458817 DDX524309:DDX524353 DDX589845:DDX589889 DDX655381:DDX655425 DDX720917:DDX720961 DDX786453:DDX786497 DDX851989:DDX852033 DDX917525:DDX917569 DDX983061:DDX983105 DNO11:DNO65 DNO65557:DNO65601 DNO131093:DNO131137 DNO196629:DNO196673 DNO262165:DNO262209 DNO327701:DNO327745 DNO393237:DNO393281 DNO458773:DNO458817 DNO524309:DNO524353 DNO589845:DNO589889 DNO655381:DNO655425 DNO720917:DNO720961 DNO786453:DNO786497 DNO851989:DNO852033 DNO917525:DNO917569 DNO983061:DNO983105 DNT11:DNT65 DNT65557:DNT65601 DNT131093:DNT131137 DNT196629:DNT196673 DNT262165:DNT262209 DNT327701:DNT327745 DNT393237:DNT393281 DNT458773:DNT458817 DNT524309:DNT524353 DNT589845:DNT589889 DNT655381:DNT655425 DNT720917:DNT720961 DNT786453:DNT786497 DNT851989:DNT852033 DNT917525:DNT917569 DNT983061:DNT983105 DXK11:DXK65 DXK65557:DXK65601 DXK131093:DXK131137 DXK196629:DXK196673 DXK262165:DXK262209 DXK327701:DXK327745 DXK393237:DXK393281 DXK458773:DXK458817 DXK524309:DXK524353 DXK589845:DXK589889 DXK655381:DXK655425 DXK720917:DXK720961 DXK786453:DXK786497 DXK851989:DXK852033 DXK917525:DXK917569 DXK983061:DXK983105 DXP11:DXP65 DXP65557:DXP65601 DXP131093:DXP131137 DXP196629:DXP196673 DXP262165:DXP262209 DXP327701:DXP327745 DXP393237:DXP393281 DXP458773:DXP458817 DXP524309:DXP524353 DXP589845:DXP589889 DXP655381:DXP655425 DXP720917:DXP720961 DXP786453:DXP786497 DXP851989:DXP852033 DXP917525:DXP917569 DXP983061:DXP983105 EHG11:EHG65 EHG65557:EHG65601 EHG131093:EHG131137 EHG196629:EHG196673 EHG262165:EHG262209 EHG327701:EHG327745 EHG393237:EHG393281 EHG458773:EHG458817 EHG524309:EHG524353 EHG589845:EHG589889 EHG655381:EHG655425 EHG720917:EHG720961 EHG786453:EHG786497 EHG851989:EHG852033 EHG917525:EHG917569 EHG983061:EHG983105 EHL11:EHL65 EHL65557:EHL65601 EHL131093:EHL131137 EHL196629:EHL196673 EHL262165:EHL262209 EHL327701:EHL327745 EHL393237:EHL393281 EHL458773:EHL458817 EHL524309:EHL524353 EHL589845:EHL589889 EHL655381:EHL655425 EHL720917:EHL720961 EHL786453:EHL786497 EHL851989:EHL852033 EHL917525:EHL917569 EHL983061:EHL983105 ERC11:ERC65 ERC65557:ERC65601 ERC131093:ERC131137 ERC196629:ERC196673 ERC262165:ERC262209 ERC327701:ERC327745 ERC393237:ERC393281 ERC458773:ERC458817 ERC524309:ERC524353 ERC589845:ERC589889 ERC655381:ERC655425 ERC720917:ERC720961 ERC786453:ERC786497 ERC851989:ERC852033 ERC917525:ERC917569 ERC983061:ERC983105 ERH11:ERH65 ERH65557:ERH65601 ERH131093:ERH131137 ERH196629:ERH196673 ERH262165:ERH262209 ERH327701:ERH327745 ERH393237:ERH393281 ERH458773:ERH458817 ERH524309:ERH524353 ERH589845:ERH589889 ERH655381:ERH655425 ERH720917:ERH720961 ERH786453:ERH786497 ERH851989:ERH852033 ERH917525:ERH917569 ERH983061:ERH983105 FAY11:FAY65 FAY65557:FAY65601 FAY131093:FAY131137 FAY196629:FAY196673 FAY262165:FAY262209 FAY327701:FAY327745 FAY393237:FAY393281 FAY458773:FAY458817 FAY524309:FAY524353 FAY589845:FAY589889 FAY655381:FAY655425 FAY720917:FAY720961 FAY786453:FAY786497 FAY851989:FAY852033 FAY917525:FAY917569 FAY983061:FAY983105 FBD11:FBD65 FBD65557:FBD65601 FBD131093:FBD131137 FBD196629:FBD196673 FBD262165:FBD262209 FBD327701:FBD327745 FBD393237:FBD393281 FBD458773:FBD458817 FBD524309:FBD524353 FBD589845:FBD589889 FBD655381:FBD655425 FBD720917:FBD720961 FBD786453:FBD786497 FBD851989:FBD852033 FBD917525:FBD917569 FBD983061:FBD983105 FKU11:FKU65 FKU65557:FKU65601 FKU131093:FKU131137 FKU196629:FKU196673 FKU262165:FKU262209 FKU327701:FKU327745 FKU393237:FKU393281 FKU458773:FKU458817 FKU524309:FKU524353 FKU589845:FKU589889 FKU655381:FKU655425 FKU720917:FKU720961 FKU786453:FKU786497 FKU851989:FKU852033 FKU917525:FKU917569 FKU983061:FKU983105 FKZ11:FKZ65 FKZ65557:FKZ65601 FKZ131093:FKZ131137 FKZ196629:FKZ196673 FKZ262165:FKZ262209 FKZ327701:FKZ327745 FKZ393237:FKZ393281 FKZ458773:FKZ458817 FKZ524309:FKZ524353 FKZ589845:FKZ589889 FKZ655381:FKZ655425 FKZ720917:FKZ720961 FKZ786453:FKZ786497 FKZ851989:FKZ852033 FKZ917525:FKZ917569 FKZ983061:FKZ983105 FUQ11:FUQ65 FUQ65557:FUQ65601 FUQ131093:FUQ131137 FUQ196629:FUQ196673 FUQ262165:FUQ262209 FUQ327701:FUQ327745 FUQ393237:FUQ393281 FUQ458773:FUQ458817 FUQ524309:FUQ524353 FUQ589845:FUQ589889 FUQ655381:FUQ655425 FUQ720917:FUQ720961 FUQ786453:FUQ786497 FUQ851989:FUQ852033 FUQ917525:FUQ917569 FUQ983061:FUQ983105 FUV11:FUV65 FUV65557:FUV65601 FUV131093:FUV131137 FUV196629:FUV196673 FUV262165:FUV262209 FUV327701:FUV327745 FUV393237:FUV393281 FUV458773:FUV458817 FUV524309:FUV524353 FUV589845:FUV589889 FUV655381:FUV655425 FUV720917:FUV720961 FUV786453:FUV786497 FUV851989:FUV852033 FUV917525:FUV917569 FUV983061:FUV983105 GEM11:GEM65 GEM65557:GEM65601 GEM131093:GEM131137 GEM196629:GEM196673 GEM262165:GEM262209 GEM327701:GEM327745 GEM393237:GEM393281 GEM458773:GEM458817 GEM524309:GEM524353 GEM589845:GEM589889 GEM655381:GEM655425 GEM720917:GEM720961 GEM786453:GEM786497 GEM851989:GEM852033 GEM917525:GEM917569 GEM983061:GEM983105 GER11:GER65 GER65557:GER65601 GER131093:GER131137 GER196629:GER196673 GER262165:GER262209 GER327701:GER327745 GER393237:GER393281 GER458773:GER458817 GER524309:GER524353 GER589845:GER589889 GER655381:GER655425 GER720917:GER720961 GER786453:GER786497 GER851989:GER852033 GER917525:GER917569 GER983061:GER983105 GOI11:GOI65 GOI65557:GOI65601 GOI131093:GOI131137 GOI196629:GOI196673 GOI262165:GOI262209 GOI327701:GOI327745 GOI393237:GOI393281 GOI458773:GOI458817 GOI524309:GOI524353 GOI589845:GOI589889 GOI655381:GOI655425 GOI720917:GOI720961 GOI786453:GOI786497 GOI851989:GOI852033 GOI917525:GOI917569 GOI983061:GOI983105 GON11:GON65 GON65557:GON65601 GON131093:GON131137 GON196629:GON196673 GON262165:GON262209 GON327701:GON327745 GON393237:GON393281 GON458773:GON458817 GON524309:GON524353 GON589845:GON589889 GON655381:GON655425 GON720917:GON720961 GON786453:GON786497 GON851989:GON852033 GON917525:GON917569 GON983061:GON983105 GYE11:GYE65 GYE65557:GYE65601 GYE131093:GYE131137 GYE196629:GYE196673 GYE262165:GYE262209 GYE327701:GYE327745 GYE393237:GYE393281 GYE458773:GYE458817 GYE524309:GYE524353 GYE589845:GYE589889 GYE655381:GYE655425 GYE720917:GYE720961 GYE786453:GYE786497 GYE851989:GYE852033 GYE917525:GYE917569 GYE983061:GYE983105 GYJ11:GYJ65 GYJ65557:GYJ65601 GYJ131093:GYJ131137 GYJ196629:GYJ196673 GYJ262165:GYJ262209 GYJ327701:GYJ327745 GYJ393237:GYJ393281 GYJ458773:GYJ458817 GYJ524309:GYJ524353 GYJ589845:GYJ589889 GYJ655381:GYJ655425 GYJ720917:GYJ720961 GYJ786453:GYJ786497 GYJ851989:GYJ852033 GYJ917525:GYJ917569 GYJ983061:GYJ983105 HIA11:HIA65 HIA65557:HIA65601 HIA131093:HIA131137 HIA196629:HIA196673 HIA262165:HIA262209 HIA327701:HIA327745 HIA393237:HIA393281 HIA458773:HIA458817 HIA524309:HIA524353 HIA589845:HIA589889 HIA655381:HIA655425 HIA720917:HIA720961 HIA786453:HIA786497 HIA851989:HIA852033 HIA917525:HIA917569 HIA983061:HIA983105 HIF11:HIF65 HIF65557:HIF65601 HIF131093:HIF131137 HIF196629:HIF196673 HIF262165:HIF262209 HIF327701:HIF327745 HIF393237:HIF393281 HIF458773:HIF458817 HIF524309:HIF524353 HIF589845:HIF589889 HIF655381:HIF655425 HIF720917:HIF720961 HIF786453:HIF786497 HIF851989:HIF852033 HIF917525:HIF917569 HIF983061:HIF983105 HRW11:HRW65 HRW65557:HRW65601 HRW131093:HRW131137 HRW196629:HRW196673 HRW262165:HRW262209 HRW327701:HRW327745 HRW393237:HRW393281 HRW458773:HRW458817 HRW524309:HRW524353 HRW589845:HRW589889 HRW655381:HRW655425 HRW720917:HRW720961 HRW786453:HRW786497 HRW851989:HRW852033 HRW917525:HRW917569 HRW983061:HRW983105 HSB11:HSB65 HSB65557:HSB65601 HSB131093:HSB131137 HSB196629:HSB196673 HSB262165:HSB262209 HSB327701:HSB327745 HSB393237:HSB393281 HSB458773:HSB458817 HSB524309:HSB524353 HSB589845:HSB589889 HSB655381:HSB655425 HSB720917:HSB720961 HSB786453:HSB786497 HSB851989:HSB852033 HSB917525:HSB917569 HSB983061:HSB983105 IBS11:IBS65 IBS65557:IBS65601 IBS131093:IBS131137 IBS196629:IBS196673 IBS262165:IBS262209 IBS327701:IBS327745 IBS393237:IBS393281 IBS458773:IBS458817 IBS524309:IBS524353 IBS589845:IBS589889 IBS655381:IBS655425 IBS720917:IBS720961 IBS786453:IBS786497 IBS851989:IBS852033 IBS917525:IBS917569 IBS983061:IBS983105 IBX11:IBX65 IBX65557:IBX65601 IBX131093:IBX131137 IBX196629:IBX196673 IBX262165:IBX262209 IBX327701:IBX327745 IBX393237:IBX393281 IBX458773:IBX458817 IBX524309:IBX524353 IBX589845:IBX589889 IBX655381:IBX655425 IBX720917:IBX720961 IBX786453:IBX786497 IBX851989:IBX852033 IBX917525:IBX917569 IBX983061:IBX983105 ILO11:ILO65 ILO65557:ILO65601 ILO131093:ILO131137 ILO196629:ILO196673 ILO262165:ILO262209 ILO327701:ILO327745 ILO393237:ILO393281 ILO458773:ILO458817 ILO524309:ILO524353 ILO589845:ILO589889 ILO655381:ILO655425 ILO720917:ILO720961 ILO786453:ILO786497 ILO851989:ILO852033 ILO917525:ILO917569 ILO983061:ILO983105 ILT11:ILT65 ILT65557:ILT65601 ILT131093:ILT131137 ILT196629:ILT196673 ILT262165:ILT262209 ILT327701:ILT327745 ILT393237:ILT393281 ILT458773:ILT458817 ILT524309:ILT524353 ILT589845:ILT589889 ILT655381:ILT655425 ILT720917:ILT720961 ILT786453:ILT786497 ILT851989:ILT852033 ILT917525:ILT917569 ILT983061:ILT983105 IVK11:IVK65 IVK65557:IVK65601 IVK131093:IVK131137 IVK196629:IVK196673 IVK262165:IVK262209 IVK327701:IVK327745 IVK393237:IVK393281 IVK458773:IVK458817 IVK524309:IVK524353 IVK589845:IVK589889 IVK655381:IVK655425 IVK720917:IVK720961 IVK786453:IVK786497 IVK851989:IVK852033 IVK917525:IVK917569 IVK983061:IVK983105 IVP11:IVP65 IVP65557:IVP65601 IVP131093:IVP131137 IVP196629:IVP196673 IVP262165:IVP262209 IVP327701:IVP327745 IVP393237:IVP393281 IVP458773:IVP458817 IVP524309:IVP524353 IVP589845:IVP589889 IVP655381:IVP655425 IVP720917:IVP720961 IVP786453:IVP786497 IVP851989:IVP852033 IVP917525:IVP917569 IVP983061:IVP983105 JFG11:JFG65 JFG65557:JFG65601 JFG131093:JFG131137 JFG196629:JFG196673 JFG262165:JFG262209 JFG327701:JFG327745 JFG393237:JFG393281 JFG458773:JFG458817 JFG524309:JFG524353 JFG589845:JFG589889 JFG655381:JFG655425 JFG720917:JFG720961 JFG786453:JFG786497 JFG851989:JFG852033 JFG917525:JFG917569 JFG983061:JFG983105 JFL11:JFL65 JFL65557:JFL65601 JFL131093:JFL131137 JFL196629:JFL196673 JFL262165:JFL262209 JFL327701:JFL327745 JFL393237:JFL393281 JFL458773:JFL458817 JFL524309:JFL524353 JFL589845:JFL589889 JFL655381:JFL655425 JFL720917:JFL720961 JFL786453:JFL786497 JFL851989:JFL852033 JFL917525:JFL917569 JFL983061:JFL983105 JPC11:JPC65 JPC65557:JPC65601 JPC131093:JPC131137 JPC196629:JPC196673 JPC262165:JPC262209 JPC327701:JPC327745 JPC393237:JPC393281 JPC458773:JPC458817 JPC524309:JPC524353 JPC589845:JPC589889 JPC655381:JPC655425 JPC720917:JPC720961 JPC786453:JPC786497 JPC851989:JPC852033 JPC917525:JPC917569 JPC983061:JPC983105 JPH11:JPH65 JPH65557:JPH65601 JPH131093:JPH131137 JPH196629:JPH196673 JPH262165:JPH262209 JPH327701:JPH327745 JPH393237:JPH393281 JPH458773:JPH458817 JPH524309:JPH524353 JPH589845:JPH589889 JPH655381:JPH655425 JPH720917:JPH720961 JPH786453:JPH786497 JPH851989:JPH852033 JPH917525:JPH917569 JPH983061:JPH983105 JYY11:JYY65 JYY65557:JYY65601 JYY131093:JYY131137 JYY196629:JYY196673 JYY262165:JYY262209 JYY327701:JYY327745 JYY393237:JYY393281 JYY458773:JYY458817 JYY524309:JYY524353 JYY589845:JYY589889 JYY655381:JYY655425 JYY720917:JYY720961 JYY786453:JYY786497 JYY851989:JYY852033 JYY917525:JYY917569 JYY983061:JYY983105 JZD11:JZD65 JZD65557:JZD65601 JZD131093:JZD131137 JZD196629:JZD196673 JZD262165:JZD262209 JZD327701:JZD327745 JZD393237:JZD393281 JZD458773:JZD458817 JZD524309:JZD524353 JZD589845:JZD589889 JZD655381:JZD655425 JZD720917:JZD720961 JZD786453:JZD786497 JZD851989:JZD852033 JZD917525:JZD917569 JZD983061:JZD983105 KIU11:KIU65 KIU65557:KIU65601 KIU131093:KIU131137 KIU196629:KIU196673 KIU262165:KIU262209 KIU327701:KIU327745 KIU393237:KIU393281 KIU458773:KIU458817 KIU524309:KIU524353 KIU589845:KIU589889 KIU655381:KIU655425 KIU720917:KIU720961 KIU786453:KIU786497 KIU851989:KIU852033 KIU917525:KIU917569 KIU983061:KIU983105 KIZ11:KIZ65 KIZ65557:KIZ65601 KIZ131093:KIZ131137 KIZ196629:KIZ196673 KIZ262165:KIZ262209 KIZ327701:KIZ327745 KIZ393237:KIZ393281 KIZ458773:KIZ458817 KIZ524309:KIZ524353 KIZ589845:KIZ589889 KIZ655381:KIZ655425 KIZ720917:KIZ720961 KIZ786453:KIZ786497 KIZ851989:KIZ852033 KIZ917525:KIZ917569 KIZ983061:KIZ983105 KSQ11:KSQ65 KSQ65557:KSQ65601 KSQ131093:KSQ131137 KSQ196629:KSQ196673 KSQ262165:KSQ262209 KSQ327701:KSQ327745 KSQ393237:KSQ393281 KSQ458773:KSQ458817 KSQ524309:KSQ524353 KSQ589845:KSQ589889 KSQ655381:KSQ655425 KSQ720917:KSQ720961 KSQ786453:KSQ786497 KSQ851989:KSQ852033 KSQ917525:KSQ917569 KSQ983061:KSQ983105 KSV11:KSV65 KSV65557:KSV65601 KSV131093:KSV131137 KSV196629:KSV196673 KSV262165:KSV262209 KSV327701:KSV327745 KSV393237:KSV393281 KSV458773:KSV458817 KSV524309:KSV524353 KSV589845:KSV589889 KSV655381:KSV655425 KSV720917:KSV720961 KSV786453:KSV786497 KSV851989:KSV852033 KSV917525:KSV917569 KSV983061:KSV983105 LCM11:LCM65 LCM65557:LCM65601 LCM131093:LCM131137 LCM196629:LCM196673 LCM262165:LCM262209 LCM327701:LCM327745 LCM393237:LCM393281 LCM458773:LCM458817 LCM524309:LCM524353 LCM589845:LCM589889 LCM655381:LCM655425 LCM720917:LCM720961 LCM786453:LCM786497 LCM851989:LCM852033 LCM917525:LCM917569 LCM983061:LCM983105 LCR11:LCR65 LCR65557:LCR65601 LCR131093:LCR131137 LCR196629:LCR196673 LCR262165:LCR262209 LCR327701:LCR327745 LCR393237:LCR393281 LCR458773:LCR458817 LCR524309:LCR524353 LCR589845:LCR589889 LCR655381:LCR655425 LCR720917:LCR720961 LCR786453:LCR786497 LCR851989:LCR852033 LCR917525:LCR917569 LCR983061:LCR983105 LMI11:LMI65 LMI65557:LMI65601 LMI131093:LMI131137 LMI196629:LMI196673 LMI262165:LMI262209 LMI327701:LMI327745 LMI393237:LMI393281 LMI458773:LMI458817 LMI524309:LMI524353 LMI589845:LMI589889 LMI655381:LMI655425 LMI720917:LMI720961 LMI786453:LMI786497 LMI851989:LMI852033 LMI917525:LMI917569 LMI983061:LMI983105 LMN11:LMN65 LMN65557:LMN65601 LMN131093:LMN131137 LMN196629:LMN196673 LMN262165:LMN262209 LMN327701:LMN327745 LMN393237:LMN393281 LMN458773:LMN458817 LMN524309:LMN524353 LMN589845:LMN589889 LMN655381:LMN655425 LMN720917:LMN720961 LMN786453:LMN786497 LMN851989:LMN852033 LMN917525:LMN917569 LMN983061:LMN983105 LWE11:LWE65 LWE65557:LWE65601 LWE131093:LWE131137 LWE196629:LWE196673 LWE262165:LWE262209 LWE327701:LWE327745 LWE393237:LWE393281 LWE458773:LWE458817 LWE524309:LWE524353 LWE589845:LWE589889 LWE655381:LWE655425 LWE720917:LWE720961 LWE786453:LWE786497 LWE851989:LWE852033 LWE917525:LWE917569 LWE983061:LWE983105 LWJ11:LWJ65 LWJ65557:LWJ65601 LWJ131093:LWJ131137 LWJ196629:LWJ196673 LWJ262165:LWJ262209 LWJ327701:LWJ327745 LWJ393237:LWJ393281 LWJ458773:LWJ458817 LWJ524309:LWJ524353 LWJ589845:LWJ589889 LWJ655381:LWJ655425 LWJ720917:LWJ720961 LWJ786453:LWJ786497 LWJ851989:LWJ852033 LWJ917525:LWJ917569 LWJ983061:LWJ983105 MGA11:MGA65 MGA65557:MGA65601 MGA131093:MGA131137 MGA196629:MGA196673 MGA262165:MGA262209 MGA327701:MGA327745 MGA393237:MGA393281 MGA458773:MGA458817 MGA524309:MGA524353 MGA589845:MGA589889 MGA655381:MGA655425 MGA720917:MGA720961 MGA786453:MGA786497 MGA851989:MGA852033 MGA917525:MGA917569 MGA983061:MGA983105 MGF11:MGF65 MGF65557:MGF65601 MGF131093:MGF131137 MGF196629:MGF196673 MGF262165:MGF262209 MGF327701:MGF327745 MGF393237:MGF393281 MGF458773:MGF458817 MGF524309:MGF524353 MGF589845:MGF589889 MGF655381:MGF655425 MGF720917:MGF720961 MGF786453:MGF786497 MGF851989:MGF852033 MGF917525:MGF917569 MGF983061:MGF983105 MPW11:MPW65 MPW65557:MPW65601 MPW131093:MPW131137 MPW196629:MPW196673 MPW262165:MPW262209 MPW327701:MPW327745 MPW393237:MPW393281 MPW458773:MPW458817 MPW524309:MPW524353 MPW589845:MPW589889 MPW655381:MPW655425 MPW720917:MPW720961 MPW786453:MPW786497 MPW851989:MPW852033 MPW917525:MPW917569 MPW983061:MPW983105 MQB11:MQB65 MQB65557:MQB65601 MQB131093:MQB131137 MQB196629:MQB196673 MQB262165:MQB262209 MQB327701:MQB327745 MQB393237:MQB393281 MQB458773:MQB458817 MQB524309:MQB524353 MQB589845:MQB589889 MQB655381:MQB655425 MQB720917:MQB720961 MQB786453:MQB786497 MQB851989:MQB852033 MQB917525:MQB917569 MQB983061:MQB983105 MZS11:MZS65 MZS65557:MZS65601 MZS131093:MZS131137 MZS196629:MZS196673 MZS262165:MZS262209 MZS327701:MZS327745 MZS393237:MZS393281 MZS458773:MZS458817 MZS524309:MZS524353 MZS589845:MZS589889 MZS655381:MZS655425 MZS720917:MZS720961 MZS786453:MZS786497 MZS851989:MZS852033 MZS917525:MZS917569 MZS983061:MZS983105 MZX11:MZX65 MZX65557:MZX65601 MZX131093:MZX131137 MZX196629:MZX196673 MZX262165:MZX262209 MZX327701:MZX327745 MZX393237:MZX393281 MZX458773:MZX458817 MZX524309:MZX524353 MZX589845:MZX589889 MZX655381:MZX655425 MZX720917:MZX720961 MZX786453:MZX786497 MZX851989:MZX852033 MZX917525:MZX917569 MZX983061:MZX983105 NJO11:NJO65 NJO65557:NJO65601 NJO131093:NJO131137 NJO196629:NJO196673 NJO262165:NJO262209 NJO327701:NJO327745 NJO393237:NJO393281 NJO458773:NJO458817 NJO524309:NJO524353 NJO589845:NJO589889 NJO655381:NJO655425 NJO720917:NJO720961 NJO786453:NJO786497 NJO851989:NJO852033 NJO917525:NJO917569 NJO983061:NJO983105 NJT11:NJT65 NJT65557:NJT65601 NJT131093:NJT131137 NJT196629:NJT196673 NJT262165:NJT262209 NJT327701:NJT327745 NJT393237:NJT393281 NJT458773:NJT458817 NJT524309:NJT524353 NJT589845:NJT589889 NJT655381:NJT655425 NJT720917:NJT720961 NJT786453:NJT786497 NJT851989:NJT852033 NJT917525:NJT917569 NJT983061:NJT983105 NTK11:NTK65 NTK65557:NTK65601 NTK131093:NTK131137 NTK196629:NTK196673 NTK262165:NTK262209 NTK327701:NTK327745 NTK393237:NTK393281 NTK458773:NTK458817 NTK524309:NTK524353 NTK589845:NTK589889 NTK655381:NTK655425 NTK720917:NTK720961 NTK786453:NTK786497 NTK851989:NTK852033 NTK917525:NTK917569 NTK983061:NTK983105 NTP11:NTP65 NTP65557:NTP65601 NTP131093:NTP131137 NTP196629:NTP196673 NTP262165:NTP262209 NTP327701:NTP327745 NTP393237:NTP393281 NTP458773:NTP458817 NTP524309:NTP524353 NTP589845:NTP589889 NTP655381:NTP655425 NTP720917:NTP720961 NTP786453:NTP786497 NTP851989:NTP852033 NTP917525:NTP917569 NTP983061:NTP983105 ODG11:ODG65 ODG65557:ODG65601 ODG131093:ODG131137 ODG196629:ODG196673 ODG262165:ODG262209 ODG327701:ODG327745 ODG393237:ODG393281 ODG458773:ODG458817 ODG524309:ODG524353 ODG589845:ODG589889 ODG655381:ODG655425 ODG720917:ODG720961 ODG786453:ODG786497 ODG851989:ODG852033 ODG917525:ODG917569 ODG983061:ODG983105 ODL11:ODL65 ODL65557:ODL65601 ODL131093:ODL131137 ODL196629:ODL196673 ODL262165:ODL262209 ODL327701:ODL327745 ODL393237:ODL393281 ODL458773:ODL458817 ODL524309:ODL524353 ODL589845:ODL589889 ODL655381:ODL655425 ODL720917:ODL720961 ODL786453:ODL786497 ODL851989:ODL852033 ODL917525:ODL917569 ODL983061:ODL983105 ONC11:ONC65 ONC65557:ONC65601 ONC131093:ONC131137 ONC196629:ONC196673 ONC262165:ONC262209 ONC327701:ONC327745 ONC393237:ONC393281 ONC458773:ONC458817 ONC524309:ONC524353 ONC589845:ONC589889 ONC655381:ONC655425 ONC720917:ONC720961 ONC786453:ONC786497 ONC851989:ONC852033 ONC917525:ONC917569 ONC983061:ONC983105 ONH11:ONH65 ONH65557:ONH65601 ONH131093:ONH131137 ONH196629:ONH196673 ONH262165:ONH262209 ONH327701:ONH327745 ONH393237:ONH393281 ONH458773:ONH458817 ONH524309:ONH524353 ONH589845:ONH589889 ONH655381:ONH655425 ONH720917:ONH720961 ONH786453:ONH786497 ONH851989:ONH852033 ONH917525:ONH917569 ONH983061:ONH983105 OWY11:OWY65 OWY65557:OWY65601 OWY131093:OWY131137 OWY196629:OWY196673 OWY262165:OWY262209 OWY327701:OWY327745 OWY393237:OWY393281 OWY458773:OWY458817 OWY524309:OWY524353 OWY589845:OWY589889 OWY655381:OWY655425 OWY720917:OWY720961 OWY786453:OWY786497 OWY851989:OWY852033 OWY917525:OWY917569 OWY983061:OWY983105 OXD11:OXD65 OXD65557:OXD65601 OXD131093:OXD131137 OXD196629:OXD196673 OXD262165:OXD262209 OXD327701:OXD327745 OXD393237:OXD393281 OXD458773:OXD458817 OXD524309:OXD524353 OXD589845:OXD589889 OXD655381:OXD655425 OXD720917:OXD720961 OXD786453:OXD786497 OXD851989:OXD852033 OXD917525:OXD917569 OXD983061:OXD983105 PGU11:PGU65 PGU65557:PGU65601 PGU131093:PGU131137 PGU196629:PGU196673 PGU262165:PGU262209 PGU327701:PGU327745 PGU393237:PGU393281 PGU458773:PGU458817 PGU524309:PGU524353 PGU589845:PGU589889 PGU655381:PGU655425 PGU720917:PGU720961 PGU786453:PGU786497 PGU851989:PGU852033 PGU917525:PGU917569 PGU983061:PGU983105 PGZ11:PGZ65 PGZ65557:PGZ65601 PGZ131093:PGZ131137 PGZ196629:PGZ196673 PGZ262165:PGZ262209 PGZ327701:PGZ327745 PGZ393237:PGZ393281 PGZ458773:PGZ458817 PGZ524309:PGZ524353 PGZ589845:PGZ589889 PGZ655381:PGZ655425 PGZ720917:PGZ720961 PGZ786453:PGZ786497 PGZ851989:PGZ852033 PGZ917525:PGZ917569 PGZ983061:PGZ983105 PQQ11:PQQ65 PQQ65557:PQQ65601 PQQ131093:PQQ131137 PQQ196629:PQQ196673 PQQ262165:PQQ262209 PQQ327701:PQQ327745 PQQ393237:PQQ393281 PQQ458773:PQQ458817 PQQ524309:PQQ524353 PQQ589845:PQQ589889 PQQ655381:PQQ655425 PQQ720917:PQQ720961 PQQ786453:PQQ786497 PQQ851989:PQQ852033 PQQ917525:PQQ917569 PQQ983061:PQQ983105 PQV11:PQV65 PQV65557:PQV65601 PQV131093:PQV131137 PQV196629:PQV196673 PQV262165:PQV262209 PQV327701:PQV327745 PQV393237:PQV393281 PQV458773:PQV458817 PQV524309:PQV524353 PQV589845:PQV589889 PQV655381:PQV655425 PQV720917:PQV720961 PQV786453:PQV786497 PQV851989:PQV852033 PQV917525:PQV917569 PQV983061:PQV983105 QAM11:QAM65 QAM65557:QAM65601 QAM131093:QAM131137 QAM196629:QAM196673 QAM262165:QAM262209 QAM327701:QAM327745 QAM393237:QAM393281 QAM458773:QAM458817 QAM524309:QAM524353 QAM589845:QAM589889 QAM655381:QAM655425 QAM720917:QAM720961 QAM786453:QAM786497 QAM851989:QAM852033 QAM917525:QAM917569 QAM983061:QAM983105 QAR11:QAR65 QAR65557:QAR65601 QAR131093:QAR131137 QAR196629:QAR196673 QAR262165:QAR262209 QAR327701:QAR327745 QAR393237:QAR393281 QAR458773:QAR458817 QAR524309:QAR524353 QAR589845:QAR589889 QAR655381:QAR655425 QAR720917:QAR720961 QAR786453:QAR786497 QAR851989:QAR852033 QAR917525:QAR917569 QAR983061:QAR983105 QKI11:QKI65 QKI65557:QKI65601 QKI131093:QKI131137 QKI196629:QKI196673 QKI262165:QKI262209 QKI327701:QKI327745 QKI393237:QKI393281 QKI458773:QKI458817 QKI524309:QKI524353 QKI589845:QKI589889 QKI655381:QKI655425 QKI720917:QKI720961 QKI786453:QKI786497 QKI851989:QKI852033 QKI917525:QKI917569 QKI983061:QKI983105 QKN11:QKN65 QKN65557:QKN65601 QKN131093:QKN131137 QKN196629:QKN196673 QKN262165:QKN262209 QKN327701:QKN327745 QKN393237:QKN393281 QKN458773:QKN458817 QKN524309:QKN524353 QKN589845:QKN589889 QKN655381:QKN655425 QKN720917:QKN720961 QKN786453:QKN786497 QKN851989:QKN852033 QKN917525:QKN917569 QKN983061:QKN983105 QUE11:QUE65 QUE65557:QUE65601 QUE131093:QUE131137 QUE196629:QUE196673 QUE262165:QUE262209 QUE327701:QUE327745 QUE393237:QUE393281 QUE458773:QUE458817 QUE524309:QUE524353 QUE589845:QUE589889 QUE655381:QUE655425 QUE720917:QUE720961 QUE786453:QUE786497 QUE851989:QUE852033 QUE917525:QUE917569 QUE983061:QUE983105 QUJ11:QUJ65 QUJ65557:QUJ65601 QUJ131093:QUJ131137 QUJ196629:QUJ196673 QUJ262165:QUJ262209 QUJ327701:QUJ327745 QUJ393237:QUJ393281 QUJ458773:QUJ458817 QUJ524309:QUJ524353 QUJ589845:QUJ589889 QUJ655381:QUJ655425 QUJ720917:QUJ720961 QUJ786453:QUJ786497 QUJ851989:QUJ852033 QUJ917525:QUJ917569 QUJ983061:QUJ983105 REA11:REA65 REA65557:REA65601 REA131093:REA131137 REA196629:REA196673 REA262165:REA262209 REA327701:REA327745 REA393237:REA393281 REA458773:REA458817 REA524309:REA524353 REA589845:REA589889 REA655381:REA655425 REA720917:REA720961 REA786453:REA786497 REA851989:REA852033 REA917525:REA917569 REA983061:REA983105 REF11:REF65 REF65557:REF65601 REF131093:REF131137 REF196629:REF196673 REF262165:REF262209 REF327701:REF327745 REF393237:REF393281 REF458773:REF458817 REF524309:REF524353 REF589845:REF589889 REF655381:REF655425 REF720917:REF720961 REF786453:REF786497 REF851989:REF852033 REF917525:REF917569 REF983061:REF983105 RNW11:RNW65 RNW65557:RNW65601 RNW131093:RNW131137 RNW196629:RNW196673 RNW262165:RNW262209 RNW327701:RNW327745 RNW393237:RNW393281 RNW458773:RNW458817 RNW524309:RNW524353 RNW589845:RNW589889 RNW655381:RNW655425 RNW720917:RNW720961 RNW786453:RNW786497 RNW851989:RNW852033 RNW917525:RNW917569 RNW983061:RNW983105 ROB11:ROB65 ROB65557:ROB65601 ROB131093:ROB131137 ROB196629:ROB196673 ROB262165:ROB262209 ROB327701:ROB327745 ROB393237:ROB393281 ROB458773:ROB458817 ROB524309:ROB524353 ROB589845:ROB589889 ROB655381:ROB655425 ROB720917:ROB720961 ROB786453:ROB786497 ROB851989:ROB852033 ROB917525:ROB917569 ROB983061:ROB983105 RXS11:RXS65 RXS65557:RXS65601 RXS131093:RXS131137 RXS196629:RXS196673 RXS262165:RXS262209 RXS327701:RXS327745 RXS393237:RXS393281 RXS458773:RXS458817 RXS524309:RXS524353 RXS589845:RXS589889 RXS655381:RXS655425 RXS720917:RXS720961 RXS786453:RXS786497 RXS851989:RXS852033 RXS917525:RXS917569 RXS983061:RXS983105 RXX11:RXX65 RXX65557:RXX65601 RXX131093:RXX131137 RXX196629:RXX196673 RXX262165:RXX262209 RXX327701:RXX327745 RXX393237:RXX393281 RXX458773:RXX458817 RXX524309:RXX524353 RXX589845:RXX589889 RXX655381:RXX655425 RXX720917:RXX720961 RXX786453:RXX786497 RXX851989:RXX852033 RXX917525:RXX917569 RXX983061:RXX983105 SHO11:SHO65 SHO65557:SHO65601 SHO131093:SHO131137 SHO196629:SHO196673 SHO262165:SHO262209 SHO327701:SHO327745 SHO393237:SHO393281 SHO458773:SHO458817 SHO524309:SHO524353 SHO589845:SHO589889 SHO655381:SHO655425 SHO720917:SHO720961 SHO786453:SHO786497 SHO851989:SHO852033 SHO917525:SHO917569 SHO983061:SHO983105 SHT11:SHT65 SHT65557:SHT65601 SHT131093:SHT131137 SHT196629:SHT196673 SHT262165:SHT262209 SHT327701:SHT327745 SHT393237:SHT393281 SHT458773:SHT458817 SHT524309:SHT524353 SHT589845:SHT589889 SHT655381:SHT655425 SHT720917:SHT720961 SHT786453:SHT786497 SHT851989:SHT852033 SHT917525:SHT917569 SHT983061:SHT983105 SRK11:SRK65 SRK65557:SRK65601 SRK131093:SRK131137 SRK196629:SRK196673 SRK262165:SRK262209 SRK327701:SRK327745 SRK393237:SRK393281 SRK458773:SRK458817 SRK524309:SRK524353 SRK589845:SRK589889 SRK655381:SRK655425 SRK720917:SRK720961 SRK786453:SRK786497 SRK851989:SRK852033 SRK917525:SRK917569 SRK983061:SRK983105 SRP11:SRP65 SRP65557:SRP65601 SRP131093:SRP131137 SRP196629:SRP196673 SRP262165:SRP262209 SRP327701:SRP327745 SRP393237:SRP393281 SRP458773:SRP458817 SRP524309:SRP524353 SRP589845:SRP589889 SRP655381:SRP655425 SRP720917:SRP720961 SRP786453:SRP786497 SRP851989:SRP852033 SRP917525:SRP917569 SRP983061:SRP983105 TBG11:TBG65 TBG65557:TBG65601 TBG131093:TBG131137 TBG196629:TBG196673 TBG262165:TBG262209 TBG327701:TBG327745 TBG393237:TBG393281 TBG458773:TBG458817 TBG524309:TBG524353 TBG589845:TBG589889 TBG655381:TBG655425 TBG720917:TBG720961 TBG786453:TBG786497 TBG851989:TBG852033 TBG917525:TBG917569 TBG983061:TBG983105 TBL11:TBL65 TBL65557:TBL65601 TBL131093:TBL131137 TBL196629:TBL196673 TBL262165:TBL262209 TBL327701:TBL327745 TBL393237:TBL393281 TBL458773:TBL458817 TBL524309:TBL524353 TBL589845:TBL589889 TBL655381:TBL655425 TBL720917:TBL720961 TBL786453:TBL786497 TBL851989:TBL852033 TBL917525:TBL917569 TBL983061:TBL983105 TLC11:TLC65 TLC65557:TLC65601 TLC131093:TLC131137 TLC196629:TLC196673 TLC262165:TLC262209 TLC327701:TLC327745 TLC393237:TLC393281 TLC458773:TLC458817 TLC524309:TLC524353 TLC589845:TLC589889 TLC655381:TLC655425 TLC720917:TLC720961 TLC786453:TLC786497 TLC851989:TLC852033 TLC917525:TLC917569 TLC983061:TLC983105 TLH11:TLH65 TLH65557:TLH65601 TLH131093:TLH131137 TLH196629:TLH196673 TLH262165:TLH262209 TLH327701:TLH327745 TLH393237:TLH393281 TLH458773:TLH458817 TLH524309:TLH524353 TLH589845:TLH589889 TLH655381:TLH655425 TLH720917:TLH720961 TLH786453:TLH786497 TLH851989:TLH852033 TLH917525:TLH917569 TLH983061:TLH983105 TUY11:TUY65 TUY65557:TUY65601 TUY131093:TUY131137 TUY196629:TUY196673 TUY262165:TUY262209 TUY327701:TUY327745 TUY393237:TUY393281 TUY458773:TUY458817 TUY524309:TUY524353 TUY589845:TUY589889 TUY655381:TUY655425 TUY720917:TUY720961 TUY786453:TUY786497 TUY851989:TUY852033 TUY917525:TUY917569 TUY983061:TUY983105 TVD11:TVD65 TVD65557:TVD65601 TVD131093:TVD131137 TVD196629:TVD196673 TVD262165:TVD262209 TVD327701:TVD327745 TVD393237:TVD393281 TVD458773:TVD458817 TVD524309:TVD524353 TVD589845:TVD589889 TVD655381:TVD655425 TVD720917:TVD720961 TVD786453:TVD786497 TVD851989:TVD852033 TVD917525:TVD917569 TVD983061:TVD983105 UEU11:UEU65 UEU65557:UEU65601 UEU131093:UEU131137 UEU196629:UEU196673 UEU262165:UEU262209 UEU327701:UEU327745 UEU393237:UEU393281 UEU458773:UEU458817 UEU524309:UEU524353 UEU589845:UEU589889 UEU655381:UEU655425 UEU720917:UEU720961 UEU786453:UEU786497 UEU851989:UEU852033 UEU917525:UEU917569 UEU983061:UEU983105 UEZ11:UEZ65 UEZ65557:UEZ65601 UEZ131093:UEZ131137 UEZ196629:UEZ196673 UEZ262165:UEZ262209 UEZ327701:UEZ327745 UEZ393237:UEZ393281 UEZ458773:UEZ458817 UEZ524309:UEZ524353 UEZ589845:UEZ589889 UEZ655381:UEZ655425 UEZ720917:UEZ720961 UEZ786453:UEZ786497 UEZ851989:UEZ852033 UEZ917525:UEZ917569 UEZ983061:UEZ983105 UOQ11:UOQ65 UOQ65557:UOQ65601 UOQ131093:UOQ131137 UOQ196629:UOQ196673 UOQ262165:UOQ262209 UOQ327701:UOQ327745 UOQ393237:UOQ393281 UOQ458773:UOQ458817 UOQ524309:UOQ524353 UOQ589845:UOQ589889 UOQ655381:UOQ655425 UOQ720917:UOQ720961 UOQ786453:UOQ786497 UOQ851989:UOQ852033 UOQ917525:UOQ917569 UOQ983061:UOQ983105 UOV11:UOV65 UOV65557:UOV65601 UOV131093:UOV131137 UOV196629:UOV196673 UOV262165:UOV262209 UOV327701:UOV327745 UOV393237:UOV393281 UOV458773:UOV458817 UOV524309:UOV524353 UOV589845:UOV589889 UOV655381:UOV655425 UOV720917:UOV720961 UOV786453:UOV786497 UOV851989:UOV852033 UOV917525:UOV917569 UOV983061:UOV983105 UYM11:UYM65 UYM65557:UYM65601 UYM131093:UYM131137 UYM196629:UYM196673 UYM262165:UYM262209 UYM327701:UYM327745 UYM393237:UYM393281 UYM458773:UYM458817 UYM524309:UYM524353 UYM589845:UYM589889 UYM655381:UYM655425 UYM720917:UYM720961 UYM786453:UYM786497 UYM851989:UYM852033 UYM917525:UYM917569 UYM983061:UYM983105 UYR11:UYR65 UYR65557:UYR65601 UYR131093:UYR131137 UYR196629:UYR196673 UYR262165:UYR262209 UYR327701:UYR327745 UYR393237:UYR393281 UYR458773:UYR458817 UYR524309:UYR524353 UYR589845:UYR589889 UYR655381:UYR655425 UYR720917:UYR720961 UYR786453:UYR786497 UYR851989:UYR852033 UYR917525:UYR917569 UYR983061:UYR983105 VII11:VII65 VII65557:VII65601 VII131093:VII131137 VII196629:VII196673 VII262165:VII262209 VII327701:VII327745 VII393237:VII393281 VII458773:VII458817 VII524309:VII524353 VII589845:VII589889 VII655381:VII655425 VII720917:VII720961 VII786453:VII786497 VII851989:VII852033 VII917525:VII917569 VII983061:VII983105 VIN11:VIN65 VIN65557:VIN65601 VIN131093:VIN131137 VIN196629:VIN196673 VIN262165:VIN262209 VIN327701:VIN327745 VIN393237:VIN393281 VIN458773:VIN458817 VIN524309:VIN524353 VIN589845:VIN589889 VIN655381:VIN655425 VIN720917:VIN720961 VIN786453:VIN786497 VIN851989:VIN852033 VIN917525:VIN917569 VIN983061:VIN983105 VSE11:VSE65 VSE65557:VSE65601 VSE131093:VSE131137 VSE196629:VSE196673 VSE262165:VSE262209 VSE327701:VSE327745 VSE393237:VSE393281 VSE458773:VSE458817 VSE524309:VSE524353 VSE589845:VSE589889 VSE655381:VSE655425 VSE720917:VSE720961 VSE786453:VSE786497 VSE851989:VSE852033 VSE917525:VSE917569 VSE983061:VSE983105 VSJ11:VSJ65 VSJ65557:VSJ65601 VSJ131093:VSJ131137 VSJ196629:VSJ196673 VSJ262165:VSJ262209 VSJ327701:VSJ327745 VSJ393237:VSJ393281 VSJ458773:VSJ458817 VSJ524309:VSJ524353 VSJ589845:VSJ589889 VSJ655381:VSJ655425 VSJ720917:VSJ720961 VSJ786453:VSJ786497 VSJ851989:VSJ852033 VSJ917525:VSJ917569 VSJ983061:VSJ983105 WCA11:WCA65 WCA65557:WCA65601 WCA131093:WCA131137 WCA196629:WCA196673 WCA262165:WCA262209 WCA327701:WCA327745 WCA393237:WCA393281 WCA458773:WCA458817 WCA524309:WCA524353 WCA589845:WCA589889 WCA655381:WCA655425 WCA720917:WCA720961 WCA786453:WCA786497 WCA851989:WCA852033 WCA917525:WCA917569 WCA983061:WCA983105 WCF11:WCF65 WCF65557:WCF65601 WCF131093:WCF131137 WCF196629:WCF196673 WCF262165:WCF262209 WCF327701:WCF327745 WCF393237:WCF393281 WCF458773:WCF458817 WCF524309:WCF524353 WCF589845:WCF589889 WCF655381:WCF655425 WCF720917:WCF720961 WCF786453:WCF786497 WCF851989:WCF852033 WCF917525:WCF917569 WCF983061:WCF983105 WLW11:WLW65 WLW65557:WLW65601 WLW131093:WLW131137 WLW196629:WLW196673 WLW262165:WLW262209 WLW327701:WLW327745 WLW393237:WLW393281 WLW458773:WLW458817 WLW524309:WLW524353 WLW589845:WLW589889 WLW655381:WLW655425 WLW720917:WLW720961 WLW786453:WLW786497 WLW851989:WLW852033 WLW917525:WLW917569 WLW983061:WLW983105 WMB11:WMB65 WMB65557:WMB65601 WMB131093:WMB131137 WMB196629:WMB196673 WMB262165:WMB262209 WMB327701:WMB327745 WMB393237:WMB393281 WMB458773:WMB458817 WMB524309:WMB524353 WMB589845:WMB589889 WMB655381:WMB655425 WMB720917:WMB720961 WMB786453:WMB786497 WMB851989:WMB852033 WMB917525:WMB917569 WMB983061:WMB983105 WVS11:WVS65 WVS65557:WVS65601 WVS131093:WVS131137 WVS196629:WVS196673 WVS262165:WVS262209 WVS327701:WVS327745 WVS393237:WVS393281 WVS458773:WVS458817 WVS524309:WVS524353 WVS589845:WVS589889 WVS655381:WVS655425 WVS720917:WVS720961 WVS786453:WVS786497 WVS851989:WVS852033 WVS917525:WVS917569 WVS983061:WVS983105 WVX11:WVX65 WVX65557:WVX65601 WVX131093:WVX131137 WVX196629:WVX196673 WVX262165:WVX262209 WVX327701:WVX327745 WVX393237:WVX393281 WVX458773:WVX458817 WVX524309:WVX524353 WVX589845:WVX589889 WVX655381:WVX655425 WVX720917:WVX720961 WVX786453:WVX786497 WVX851989:WVX852033 WVX917525:WVX917569 WVX983061:WVX983105">
      <formula1>"通过,失败,阻塞,无效,未执行"</formula1>
    </dataValidation>
    <dataValidation type="list" allowBlank="1" showInputMessage="1" showErrorMessage="1" sqref="K49:K83">
      <formula1>"通过,不通过,阻碍,无效,"</formula1>
    </dataValidation>
    <dataValidation allowBlank="1" showInputMessage="1" showErrorMessage="1" promptTitle="Revision" sqref="M5:M9 M65551:M65555 M131087:M131091 M196623:M196627 M262159:M262163 M327695:M327699 M393231:M393235 M458767:M458771 M524303:M524307 M589839:M589843 M655375:M655379 M720911:M720915 M786447:M786451 M851983:M851987 M917519:M917523 M983055:M983059 R5:R9 R65551:R65555 R131087:R131091 R196623:R196627 R262159:R262163 R327695:R327699 R393231:R393235 R458767:R458771 R524303:R524307 R589839:R589843 R655375:R655379 R720911:R720915 R786447:R786451 R851983:R851987 R917519:R917523 R983055:R983059 JI5:JI9 JI65551:JI65555 JI131087:JI131091 JI196623:JI196627 JI262159:JI262163 JI327695:JI327699 JI393231:JI393235 JI458767:JI458771 JI524303:JI524307 JI589839:JI589843 JI655375:JI655379 JI720911:JI720915 JI786447:JI786451 JI851983:JI851987 JI917519:JI917523 JI983055:JI983059 JN5:JN9 JN65551:JN65555 JN131087:JN131091 JN196623:JN196627 JN262159:JN262163 JN327695:JN327699 JN393231:JN393235 JN458767:JN458771 JN524303:JN524307 JN589839:JN589843 JN655375:JN655379 JN720911:JN720915 JN786447:JN786451 JN851983:JN851987 JN917519:JN917523 JN983055:JN983059 TE5:TE9 TE65551:TE65555 TE131087:TE131091 TE196623:TE196627 TE262159:TE262163 TE327695:TE327699 TE393231:TE393235 TE458767:TE458771 TE524303:TE524307 TE589839:TE589843 TE655375:TE655379 TE720911:TE720915 TE786447:TE786451 TE851983:TE851987 TE917519:TE917523 TE983055:TE983059 TJ5:TJ9 TJ65551:TJ65555 TJ131087:TJ131091 TJ196623:TJ196627 TJ262159:TJ262163 TJ327695:TJ327699 TJ393231:TJ393235 TJ458767:TJ458771 TJ524303:TJ524307 TJ589839:TJ589843 TJ655375:TJ655379 TJ720911:TJ720915 TJ786447:TJ786451 TJ851983:TJ851987 TJ917519:TJ917523 TJ983055:TJ983059 ADA5:ADA9 ADA65551:ADA65555 ADA131087:ADA131091 ADA196623:ADA196627 ADA262159:ADA262163 ADA327695:ADA327699 ADA393231:ADA393235 ADA458767:ADA458771 ADA524303:ADA524307 ADA589839:ADA589843 ADA655375:ADA655379 ADA720911:ADA720915 ADA786447:ADA786451 ADA851983:ADA851987 ADA917519:ADA917523 ADA983055:ADA983059 ADF5:ADF9 ADF65551:ADF65555 ADF131087:ADF131091 ADF196623:ADF196627 ADF262159:ADF262163 ADF327695:ADF327699 ADF393231:ADF393235 ADF458767:ADF458771 ADF524303:ADF524307 ADF589839:ADF589843 ADF655375:ADF655379 ADF720911:ADF720915 ADF786447:ADF786451 ADF851983:ADF851987 ADF917519:ADF917523 ADF983055:ADF983059 AMW5:AMW9 AMW65551:AMW65555 AMW131087:AMW131091 AMW196623:AMW196627 AMW262159:AMW262163 AMW327695:AMW327699 AMW393231:AMW393235 AMW458767:AMW458771 AMW524303:AMW524307 AMW589839:AMW589843 AMW655375:AMW655379 AMW720911:AMW720915 AMW786447:AMW786451 AMW851983:AMW851987 AMW917519:AMW917523 AMW983055:AMW983059 ANB5:ANB9 ANB65551:ANB65555 ANB131087:ANB131091 ANB196623:ANB196627 ANB262159:ANB262163 ANB327695:ANB327699 ANB393231:ANB393235 ANB458767:ANB458771 ANB524303:ANB524307 ANB589839:ANB589843 ANB655375:ANB655379 ANB720911:ANB720915 ANB786447:ANB786451 ANB851983:ANB851987 ANB917519:ANB917523 ANB983055:ANB983059 AWS5:AWS9 AWS65551:AWS65555 AWS131087:AWS131091 AWS196623:AWS196627 AWS262159:AWS262163 AWS327695:AWS327699 AWS393231:AWS393235 AWS458767:AWS458771 AWS524303:AWS524307 AWS589839:AWS589843 AWS655375:AWS655379 AWS720911:AWS720915 AWS786447:AWS786451 AWS851983:AWS851987 AWS917519:AWS917523 AWS983055:AWS983059 AWX5:AWX9 AWX65551:AWX65555 AWX131087:AWX131091 AWX196623:AWX196627 AWX262159:AWX262163 AWX327695:AWX327699 AWX393231:AWX393235 AWX458767:AWX458771 AWX524303:AWX524307 AWX589839:AWX589843 AWX655375:AWX655379 AWX720911:AWX720915 AWX786447:AWX786451 AWX851983:AWX851987 AWX917519:AWX917523 AWX983055:AWX983059 BGO5:BGO9 BGO65551:BGO65555 BGO131087:BGO131091 BGO196623:BGO196627 BGO262159:BGO262163 BGO327695:BGO327699 BGO393231:BGO393235 BGO458767:BGO458771 BGO524303:BGO524307 BGO589839:BGO589843 BGO655375:BGO655379 BGO720911:BGO720915 BGO786447:BGO786451 BGO851983:BGO851987 BGO917519:BGO917523 BGO983055:BGO983059 BGT5:BGT9 BGT65551:BGT65555 BGT131087:BGT131091 BGT196623:BGT196627 BGT262159:BGT262163 BGT327695:BGT327699 BGT393231:BGT393235 BGT458767:BGT458771 BGT524303:BGT524307 BGT589839:BGT589843 BGT655375:BGT655379 BGT720911:BGT720915 BGT786447:BGT786451 BGT851983:BGT851987 BGT917519:BGT917523 BGT983055:BGT983059 BQK5:BQK9 BQK65551:BQK65555 BQK131087:BQK131091 BQK196623:BQK196627 BQK262159:BQK262163 BQK327695:BQK327699 BQK393231:BQK393235 BQK458767:BQK458771 BQK524303:BQK524307 BQK589839:BQK589843 BQK655375:BQK655379 BQK720911:BQK720915 BQK786447:BQK786451 BQK851983:BQK851987 BQK917519:BQK917523 BQK983055:BQK983059 BQP5:BQP9 BQP65551:BQP65555 BQP131087:BQP131091 BQP196623:BQP196627 BQP262159:BQP262163 BQP327695:BQP327699 BQP393231:BQP393235 BQP458767:BQP458771 BQP524303:BQP524307 BQP589839:BQP589843 BQP655375:BQP655379 BQP720911:BQP720915 BQP786447:BQP786451 BQP851983:BQP851987 BQP917519:BQP917523 BQP983055:BQP983059 CAG5:CAG9 CAG65551:CAG65555 CAG131087:CAG131091 CAG196623:CAG196627 CAG262159:CAG262163 CAG327695:CAG327699 CAG393231:CAG393235 CAG458767:CAG458771 CAG524303:CAG524307 CAG589839:CAG589843 CAG655375:CAG655379 CAG720911:CAG720915 CAG786447:CAG786451 CAG851983:CAG851987 CAG917519:CAG917523 CAG983055:CAG983059 CAL5:CAL9 CAL65551:CAL65555 CAL131087:CAL131091 CAL196623:CAL196627 CAL262159:CAL262163 CAL327695:CAL327699 CAL393231:CAL393235 CAL458767:CAL458771 CAL524303:CAL524307 CAL589839:CAL589843 CAL655375:CAL655379 CAL720911:CAL720915 CAL786447:CAL786451 CAL851983:CAL851987 CAL917519:CAL917523 CAL983055:CAL983059 CKC5:CKC9 CKC65551:CKC65555 CKC131087:CKC131091 CKC196623:CKC196627 CKC262159:CKC262163 CKC327695:CKC327699 CKC393231:CKC393235 CKC458767:CKC458771 CKC524303:CKC524307 CKC589839:CKC589843 CKC655375:CKC655379 CKC720911:CKC720915 CKC786447:CKC786451 CKC851983:CKC851987 CKC917519:CKC917523 CKC983055:CKC983059 CKH5:CKH9 CKH65551:CKH65555 CKH131087:CKH131091 CKH196623:CKH196627 CKH262159:CKH262163 CKH327695:CKH327699 CKH393231:CKH393235 CKH458767:CKH458771 CKH524303:CKH524307 CKH589839:CKH589843 CKH655375:CKH655379 CKH720911:CKH720915 CKH786447:CKH786451 CKH851983:CKH851987 CKH917519:CKH917523 CKH983055:CKH983059 CTY5:CTY9 CTY65551:CTY65555 CTY131087:CTY131091 CTY196623:CTY196627 CTY262159:CTY262163 CTY327695:CTY327699 CTY393231:CTY393235 CTY458767:CTY458771 CTY524303:CTY524307 CTY589839:CTY589843 CTY655375:CTY655379 CTY720911:CTY720915 CTY786447:CTY786451 CTY851983:CTY851987 CTY917519:CTY917523 CTY983055:CTY983059 CUD5:CUD9 CUD65551:CUD65555 CUD131087:CUD131091 CUD196623:CUD196627 CUD262159:CUD262163 CUD327695:CUD327699 CUD393231:CUD393235 CUD458767:CUD458771 CUD524303:CUD524307 CUD589839:CUD589843 CUD655375:CUD655379 CUD720911:CUD720915 CUD786447:CUD786451 CUD851983:CUD851987 CUD917519:CUD917523 CUD983055:CUD983059 DDU5:DDU9 DDU65551:DDU65555 DDU131087:DDU131091 DDU196623:DDU196627 DDU262159:DDU262163 DDU327695:DDU327699 DDU393231:DDU393235 DDU458767:DDU458771 DDU524303:DDU524307 DDU589839:DDU589843 DDU655375:DDU655379 DDU720911:DDU720915 DDU786447:DDU786451 DDU851983:DDU851987 DDU917519:DDU917523 DDU983055:DDU983059 DDZ5:DDZ9 DDZ65551:DDZ65555 DDZ131087:DDZ131091 DDZ196623:DDZ196627 DDZ262159:DDZ262163 DDZ327695:DDZ327699 DDZ393231:DDZ393235 DDZ458767:DDZ458771 DDZ524303:DDZ524307 DDZ589839:DDZ589843 DDZ655375:DDZ655379 DDZ720911:DDZ720915 DDZ786447:DDZ786451 DDZ851983:DDZ851987 DDZ917519:DDZ917523 DDZ983055:DDZ983059 DNQ5:DNQ9 DNQ65551:DNQ65555 DNQ131087:DNQ131091 DNQ196623:DNQ196627 DNQ262159:DNQ262163 DNQ327695:DNQ327699 DNQ393231:DNQ393235 DNQ458767:DNQ458771 DNQ524303:DNQ524307 DNQ589839:DNQ589843 DNQ655375:DNQ655379 DNQ720911:DNQ720915 DNQ786447:DNQ786451 DNQ851983:DNQ851987 DNQ917519:DNQ917523 DNQ983055:DNQ983059 DNV5:DNV9 DNV65551:DNV65555 DNV131087:DNV131091 DNV196623:DNV196627 DNV262159:DNV262163 DNV327695:DNV327699 DNV393231:DNV393235 DNV458767:DNV458771 DNV524303:DNV524307 DNV589839:DNV589843 DNV655375:DNV655379 DNV720911:DNV720915 DNV786447:DNV786451 DNV851983:DNV851987 DNV917519:DNV917523 DNV983055:DNV983059 DXM5:DXM9 DXM65551:DXM65555 DXM131087:DXM131091 DXM196623:DXM196627 DXM262159:DXM262163 DXM327695:DXM327699 DXM393231:DXM393235 DXM458767:DXM458771 DXM524303:DXM524307 DXM589839:DXM589843 DXM655375:DXM655379 DXM720911:DXM720915 DXM786447:DXM786451 DXM851983:DXM851987 DXM917519:DXM917523 DXM983055:DXM983059 DXR5:DXR9 DXR65551:DXR65555 DXR131087:DXR131091 DXR196623:DXR196627 DXR262159:DXR262163 DXR327695:DXR327699 DXR393231:DXR393235 DXR458767:DXR458771 DXR524303:DXR524307 DXR589839:DXR589843 DXR655375:DXR655379 DXR720911:DXR720915 DXR786447:DXR786451 DXR851983:DXR851987 DXR917519:DXR917523 DXR983055:DXR983059 EHI5:EHI9 EHI65551:EHI65555 EHI131087:EHI131091 EHI196623:EHI196627 EHI262159:EHI262163 EHI327695:EHI327699 EHI393231:EHI393235 EHI458767:EHI458771 EHI524303:EHI524307 EHI589839:EHI589843 EHI655375:EHI655379 EHI720911:EHI720915 EHI786447:EHI786451 EHI851983:EHI851987 EHI917519:EHI917523 EHI983055:EHI983059 EHN5:EHN9 EHN65551:EHN65555 EHN131087:EHN131091 EHN196623:EHN196627 EHN262159:EHN262163 EHN327695:EHN327699 EHN393231:EHN393235 EHN458767:EHN458771 EHN524303:EHN524307 EHN589839:EHN589843 EHN655375:EHN655379 EHN720911:EHN720915 EHN786447:EHN786451 EHN851983:EHN851987 EHN917519:EHN917523 EHN983055:EHN983059 ERE5:ERE9 ERE65551:ERE65555 ERE131087:ERE131091 ERE196623:ERE196627 ERE262159:ERE262163 ERE327695:ERE327699 ERE393231:ERE393235 ERE458767:ERE458771 ERE524303:ERE524307 ERE589839:ERE589843 ERE655375:ERE655379 ERE720911:ERE720915 ERE786447:ERE786451 ERE851983:ERE851987 ERE917519:ERE917523 ERE983055:ERE983059 ERJ5:ERJ9 ERJ65551:ERJ65555 ERJ131087:ERJ131091 ERJ196623:ERJ196627 ERJ262159:ERJ262163 ERJ327695:ERJ327699 ERJ393231:ERJ393235 ERJ458767:ERJ458771 ERJ524303:ERJ524307 ERJ589839:ERJ589843 ERJ655375:ERJ655379 ERJ720911:ERJ720915 ERJ786447:ERJ786451 ERJ851983:ERJ851987 ERJ917519:ERJ917523 ERJ983055:ERJ983059 FBA5:FBA9 FBA65551:FBA65555 FBA131087:FBA131091 FBA196623:FBA196627 FBA262159:FBA262163 FBA327695:FBA327699 FBA393231:FBA393235 FBA458767:FBA458771 FBA524303:FBA524307 FBA589839:FBA589843 FBA655375:FBA655379 FBA720911:FBA720915 FBA786447:FBA786451 FBA851983:FBA851987 FBA917519:FBA917523 FBA983055:FBA983059 FBF5:FBF9 FBF65551:FBF65555 FBF131087:FBF131091 FBF196623:FBF196627 FBF262159:FBF262163 FBF327695:FBF327699 FBF393231:FBF393235 FBF458767:FBF458771 FBF524303:FBF524307 FBF589839:FBF589843 FBF655375:FBF655379 FBF720911:FBF720915 FBF786447:FBF786451 FBF851983:FBF851987 FBF917519:FBF917523 FBF983055:FBF983059 FKW5:FKW9 FKW65551:FKW65555 FKW131087:FKW131091 FKW196623:FKW196627 FKW262159:FKW262163 FKW327695:FKW327699 FKW393231:FKW393235 FKW458767:FKW458771 FKW524303:FKW524307 FKW589839:FKW589843 FKW655375:FKW655379 FKW720911:FKW720915 FKW786447:FKW786451 FKW851983:FKW851987 FKW917519:FKW917523 FKW983055:FKW983059 FLB5:FLB9 FLB65551:FLB65555 FLB131087:FLB131091 FLB196623:FLB196627 FLB262159:FLB262163 FLB327695:FLB327699 FLB393231:FLB393235 FLB458767:FLB458771 FLB524303:FLB524307 FLB589839:FLB589843 FLB655375:FLB655379 FLB720911:FLB720915 FLB786447:FLB786451 FLB851983:FLB851987 FLB917519:FLB917523 FLB983055:FLB983059 FUS5:FUS9 FUS65551:FUS65555 FUS131087:FUS131091 FUS196623:FUS196627 FUS262159:FUS262163 FUS327695:FUS327699 FUS393231:FUS393235 FUS458767:FUS458771 FUS524303:FUS524307 FUS589839:FUS589843 FUS655375:FUS655379 FUS720911:FUS720915 FUS786447:FUS786451 FUS851983:FUS851987 FUS917519:FUS917523 FUS983055:FUS983059 FUX5:FUX9 FUX65551:FUX65555 FUX131087:FUX131091 FUX196623:FUX196627 FUX262159:FUX262163 FUX327695:FUX327699 FUX393231:FUX393235 FUX458767:FUX458771 FUX524303:FUX524307 FUX589839:FUX589843 FUX655375:FUX655379 FUX720911:FUX720915 FUX786447:FUX786451 FUX851983:FUX851987 FUX917519:FUX917523 FUX983055:FUX983059 GEO5:GEO9 GEO65551:GEO65555 GEO131087:GEO131091 GEO196623:GEO196627 GEO262159:GEO262163 GEO327695:GEO327699 GEO393231:GEO393235 GEO458767:GEO458771 GEO524303:GEO524307 GEO589839:GEO589843 GEO655375:GEO655379 GEO720911:GEO720915 GEO786447:GEO786451 GEO851983:GEO851987 GEO917519:GEO917523 GEO983055:GEO983059 GET5:GET9 GET65551:GET65555 GET131087:GET131091 GET196623:GET196627 GET262159:GET262163 GET327695:GET327699 GET393231:GET393235 GET458767:GET458771 GET524303:GET524307 GET589839:GET589843 GET655375:GET655379 GET720911:GET720915 GET786447:GET786451 GET851983:GET851987 GET917519:GET917523 GET983055:GET983059 GOK5:GOK9 GOK65551:GOK65555 GOK131087:GOK131091 GOK196623:GOK196627 GOK262159:GOK262163 GOK327695:GOK327699 GOK393231:GOK393235 GOK458767:GOK458771 GOK524303:GOK524307 GOK589839:GOK589843 GOK655375:GOK655379 GOK720911:GOK720915 GOK786447:GOK786451 GOK851983:GOK851987 GOK917519:GOK917523 GOK983055:GOK983059 GOP5:GOP9 GOP65551:GOP65555 GOP131087:GOP131091 GOP196623:GOP196627 GOP262159:GOP262163 GOP327695:GOP327699 GOP393231:GOP393235 GOP458767:GOP458771 GOP524303:GOP524307 GOP589839:GOP589843 GOP655375:GOP655379 GOP720911:GOP720915 GOP786447:GOP786451 GOP851983:GOP851987 GOP917519:GOP917523 GOP983055:GOP983059 GYG5:GYG9 GYG65551:GYG65555 GYG131087:GYG131091 GYG196623:GYG196627 GYG262159:GYG262163 GYG327695:GYG327699 GYG393231:GYG393235 GYG458767:GYG458771 GYG524303:GYG524307 GYG589839:GYG589843 GYG655375:GYG655379 GYG720911:GYG720915 GYG786447:GYG786451 GYG851983:GYG851987 GYG917519:GYG917523 GYG983055:GYG983059 GYL5:GYL9 GYL65551:GYL65555 GYL131087:GYL131091 GYL196623:GYL196627 GYL262159:GYL262163 GYL327695:GYL327699 GYL393231:GYL393235 GYL458767:GYL458771 GYL524303:GYL524307 GYL589839:GYL589843 GYL655375:GYL655379 GYL720911:GYL720915 GYL786447:GYL786451 GYL851983:GYL851987 GYL917519:GYL917523 GYL983055:GYL983059 HIC5:HIC9 HIC65551:HIC65555 HIC131087:HIC131091 HIC196623:HIC196627 HIC262159:HIC262163 HIC327695:HIC327699 HIC393231:HIC393235 HIC458767:HIC458771 HIC524303:HIC524307 HIC589839:HIC589843 HIC655375:HIC655379 HIC720911:HIC720915 HIC786447:HIC786451 HIC851983:HIC851987 HIC917519:HIC917523 HIC983055:HIC983059 HIH5:HIH9 HIH65551:HIH65555 HIH131087:HIH131091 HIH196623:HIH196627 HIH262159:HIH262163 HIH327695:HIH327699 HIH393231:HIH393235 HIH458767:HIH458771 HIH524303:HIH524307 HIH589839:HIH589843 HIH655375:HIH655379 HIH720911:HIH720915 HIH786447:HIH786451 HIH851983:HIH851987 HIH917519:HIH917523 HIH983055:HIH983059 HRY5:HRY9 HRY65551:HRY65555 HRY131087:HRY131091 HRY196623:HRY196627 HRY262159:HRY262163 HRY327695:HRY327699 HRY393231:HRY393235 HRY458767:HRY458771 HRY524303:HRY524307 HRY589839:HRY589843 HRY655375:HRY655379 HRY720911:HRY720915 HRY786447:HRY786451 HRY851983:HRY851987 HRY917519:HRY917523 HRY983055:HRY983059 HSD5:HSD9 HSD65551:HSD65555 HSD131087:HSD131091 HSD196623:HSD196627 HSD262159:HSD262163 HSD327695:HSD327699 HSD393231:HSD393235 HSD458767:HSD458771 HSD524303:HSD524307 HSD589839:HSD589843 HSD655375:HSD655379 HSD720911:HSD720915 HSD786447:HSD786451 HSD851983:HSD851987 HSD917519:HSD917523 HSD983055:HSD983059 IBU5:IBU9 IBU65551:IBU65555 IBU131087:IBU131091 IBU196623:IBU196627 IBU262159:IBU262163 IBU327695:IBU327699 IBU393231:IBU393235 IBU458767:IBU458771 IBU524303:IBU524307 IBU589839:IBU589843 IBU655375:IBU655379 IBU720911:IBU720915 IBU786447:IBU786451 IBU851983:IBU851987 IBU917519:IBU917523 IBU983055:IBU983059 IBZ5:IBZ9 IBZ65551:IBZ65555 IBZ131087:IBZ131091 IBZ196623:IBZ196627 IBZ262159:IBZ262163 IBZ327695:IBZ327699 IBZ393231:IBZ393235 IBZ458767:IBZ458771 IBZ524303:IBZ524307 IBZ589839:IBZ589843 IBZ655375:IBZ655379 IBZ720911:IBZ720915 IBZ786447:IBZ786451 IBZ851983:IBZ851987 IBZ917519:IBZ917523 IBZ983055:IBZ983059 ILQ5:ILQ9 ILQ65551:ILQ65555 ILQ131087:ILQ131091 ILQ196623:ILQ196627 ILQ262159:ILQ262163 ILQ327695:ILQ327699 ILQ393231:ILQ393235 ILQ458767:ILQ458771 ILQ524303:ILQ524307 ILQ589839:ILQ589843 ILQ655375:ILQ655379 ILQ720911:ILQ720915 ILQ786447:ILQ786451 ILQ851983:ILQ851987 ILQ917519:ILQ917523 ILQ983055:ILQ983059 ILV5:ILV9 ILV65551:ILV65555 ILV131087:ILV131091 ILV196623:ILV196627 ILV262159:ILV262163 ILV327695:ILV327699 ILV393231:ILV393235 ILV458767:ILV458771 ILV524303:ILV524307 ILV589839:ILV589843 ILV655375:ILV655379 ILV720911:ILV720915 ILV786447:ILV786451 ILV851983:ILV851987 ILV917519:ILV917523 ILV983055:ILV983059 IVM5:IVM9 IVM65551:IVM65555 IVM131087:IVM131091 IVM196623:IVM196627 IVM262159:IVM262163 IVM327695:IVM327699 IVM393231:IVM393235 IVM458767:IVM458771 IVM524303:IVM524307 IVM589839:IVM589843 IVM655375:IVM655379 IVM720911:IVM720915 IVM786447:IVM786451 IVM851983:IVM851987 IVM917519:IVM917523 IVM983055:IVM983059 IVR5:IVR9 IVR65551:IVR65555 IVR131087:IVR131091 IVR196623:IVR196627 IVR262159:IVR262163 IVR327695:IVR327699 IVR393231:IVR393235 IVR458767:IVR458771 IVR524303:IVR524307 IVR589839:IVR589843 IVR655375:IVR655379 IVR720911:IVR720915 IVR786447:IVR786451 IVR851983:IVR851987 IVR917519:IVR917523 IVR983055:IVR983059 JFI5:JFI9 JFI65551:JFI65555 JFI131087:JFI131091 JFI196623:JFI196627 JFI262159:JFI262163 JFI327695:JFI327699 JFI393231:JFI393235 JFI458767:JFI458771 JFI524303:JFI524307 JFI589839:JFI589843 JFI655375:JFI655379 JFI720911:JFI720915 JFI786447:JFI786451 JFI851983:JFI851987 JFI917519:JFI917523 JFI983055:JFI983059 JFN5:JFN9 JFN65551:JFN65555 JFN131087:JFN131091 JFN196623:JFN196627 JFN262159:JFN262163 JFN327695:JFN327699 JFN393231:JFN393235 JFN458767:JFN458771 JFN524303:JFN524307 JFN589839:JFN589843 JFN655375:JFN655379 JFN720911:JFN720915 JFN786447:JFN786451 JFN851983:JFN851987 JFN917519:JFN917523 JFN983055:JFN983059 JPE5:JPE9 JPE65551:JPE65555 JPE131087:JPE131091 JPE196623:JPE196627 JPE262159:JPE262163 JPE327695:JPE327699 JPE393231:JPE393235 JPE458767:JPE458771 JPE524303:JPE524307 JPE589839:JPE589843 JPE655375:JPE655379 JPE720911:JPE720915 JPE786447:JPE786451 JPE851983:JPE851987 JPE917519:JPE917523 JPE983055:JPE983059 JPJ5:JPJ9 JPJ65551:JPJ65555 JPJ131087:JPJ131091 JPJ196623:JPJ196627 JPJ262159:JPJ262163 JPJ327695:JPJ327699 JPJ393231:JPJ393235 JPJ458767:JPJ458771 JPJ524303:JPJ524307 JPJ589839:JPJ589843 JPJ655375:JPJ655379 JPJ720911:JPJ720915 JPJ786447:JPJ786451 JPJ851983:JPJ851987 JPJ917519:JPJ917523 JPJ983055:JPJ983059 JZA5:JZA9 JZA65551:JZA65555 JZA131087:JZA131091 JZA196623:JZA196627 JZA262159:JZA262163 JZA327695:JZA327699 JZA393231:JZA393235 JZA458767:JZA458771 JZA524303:JZA524307 JZA589839:JZA589843 JZA655375:JZA655379 JZA720911:JZA720915 JZA786447:JZA786451 JZA851983:JZA851987 JZA917519:JZA917523 JZA983055:JZA983059 JZF5:JZF9 JZF65551:JZF65555 JZF131087:JZF131091 JZF196623:JZF196627 JZF262159:JZF262163 JZF327695:JZF327699 JZF393231:JZF393235 JZF458767:JZF458771 JZF524303:JZF524307 JZF589839:JZF589843 JZF655375:JZF655379 JZF720911:JZF720915 JZF786447:JZF786451 JZF851983:JZF851987 JZF917519:JZF917523 JZF983055:JZF983059 KIW5:KIW9 KIW65551:KIW65555 KIW131087:KIW131091 KIW196623:KIW196627 KIW262159:KIW262163 KIW327695:KIW327699 KIW393231:KIW393235 KIW458767:KIW458771 KIW524303:KIW524307 KIW589839:KIW589843 KIW655375:KIW655379 KIW720911:KIW720915 KIW786447:KIW786451 KIW851983:KIW851987 KIW917519:KIW917523 KIW983055:KIW983059 KJB5:KJB9 KJB65551:KJB65555 KJB131087:KJB131091 KJB196623:KJB196627 KJB262159:KJB262163 KJB327695:KJB327699 KJB393231:KJB393235 KJB458767:KJB458771 KJB524303:KJB524307 KJB589839:KJB589843 KJB655375:KJB655379 KJB720911:KJB720915 KJB786447:KJB786451 KJB851983:KJB851987 KJB917519:KJB917523 KJB983055:KJB983059 KSS5:KSS9 KSS65551:KSS65555 KSS131087:KSS131091 KSS196623:KSS196627 KSS262159:KSS262163 KSS327695:KSS327699 KSS393231:KSS393235 KSS458767:KSS458771 KSS524303:KSS524307 KSS589839:KSS589843 KSS655375:KSS655379 KSS720911:KSS720915 KSS786447:KSS786451 KSS851983:KSS851987 KSS917519:KSS917523 KSS983055:KSS983059 KSX5:KSX9 KSX65551:KSX65555 KSX131087:KSX131091 KSX196623:KSX196627 KSX262159:KSX262163 KSX327695:KSX327699 KSX393231:KSX393235 KSX458767:KSX458771 KSX524303:KSX524307 KSX589839:KSX589843 KSX655375:KSX655379 KSX720911:KSX720915 KSX786447:KSX786451 KSX851983:KSX851987 KSX917519:KSX917523 KSX983055:KSX983059 LCO5:LCO9 LCO65551:LCO65555 LCO131087:LCO131091 LCO196623:LCO196627 LCO262159:LCO262163 LCO327695:LCO327699 LCO393231:LCO393235 LCO458767:LCO458771 LCO524303:LCO524307 LCO589839:LCO589843 LCO655375:LCO655379 LCO720911:LCO720915 LCO786447:LCO786451 LCO851983:LCO851987 LCO917519:LCO917523 LCO983055:LCO983059 LCT5:LCT9 LCT65551:LCT65555 LCT131087:LCT131091 LCT196623:LCT196627 LCT262159:LCT262163 LCT327695:LCT327699 LCT393231:LCT393235 LCT458767:LCT458771 LCT524303:LCT524307 LCT589839:LCT589843 LCT655375:LCT655379 LCT720911:LCT720915 LCT786447:LCT786451 LCT851983:LCT851987 LCT917519:LCT917523 LCT983055:LCT983059 LMK5:LMK9 LMK65551:LMK65555 LMK131087:LMK131091 LMK196623:LMK196627 LMK262159:LMK262163 LMK327695:LMK327699 LMK393231:LMK393235 LMK458767:LMK458771 LMK524303:LMK524307 LMK589839:LMK589843 LMK655375:LMK655379 LMK720911:LMK720915 LMK786447:LMK786451 LMK851983:LMK851987 LMK917519:LMK917523 LMK983055:LMK983059 LMP5:LMP9 LMP65551:LMP65555 LMP131087:LMP131091 LMP196623:LMP196627 LMP262159:LMP262163 LMP327695:LMP327699 LMP393231:LMP393235 LMP458767:LMP458771 LMP524303:LMP524307 LMP589839:LMP589843 LMP655375:LMP655379 LMP720911:LMP720915 LMP786447:LMP786451 LMP851983:LMP851987 LMP917519:LMP917523 LMP983055:LMP983059 LWG5:LWG9 LWG65551:LWG65555 LWG131087:LWG131091 LWG196623:LWG196627 LWG262159:LWG262163 LWG327695:LWG327699 LWG393231:LWG393235 LWG458767:LWG458771 LWG524303:LWG524307 LWG589839:LWG589843 LWG655375:LWG655379 LWG720911:LWG720915 LWG786447:LWG786451 LWG851983:LWG851987 LWG917519:LWG917523 LWG983055:LWG983059 LWL5:LWL9 LWL65551:LWL65555 LWL131087:LWL131091 LWL196623:LWL196627 LWL262159:LWL262163 LWL327695:LWL327699 LWL393231:LWL393235 LWL458767:LWL458771 LWL524303:LWL524307 LWL589839:LWL589843 LWL655375:LWL655379 LWL720911:LWL720915 LWL786447:LWL786451 LWL851983:LWL851987 LWL917519:LWL917523 LWL983055:LWL983059 MGC5:MGC9 MGC65551:MGC65555 MGC131087:MGC131091 MGC196623:MGC196627 MGC262159:MGC262163 MGC327695:MGC327699 MGC393231:MGC393235 MGC458767:MGC458771 MGC524303:MGC524307 MGC589839:MGC589843 MGC655375:MGC655379 MGC720911:MGC720915 MGC786447:MGC786451 MGC851983:MGC851987 MGC917519:MGC917523 MGC983055:MGC983059 MGH5:MGH9 MGH65551:MGH65555 MGH131087:MGH131091 MGH196623:MGH196627 MGH262159:MGH262163 MGH327695:MGH327699 MGH393231:MGH393235 MGH458767:MGH458771 MGH524303:MGH524307 MGH589839:MGH589843 MGH655375:MGH655379 MGH720911:MGH720915 MGH786447:MGH786451 MGH851983:MGH851987 MGH917519:MGH917523 MGH983055:MGH983059 MPY5:MPY9 MPY65551:MPY65555 MPY131087:MPY131091 MPY196623:MPY196627 MPY262159:MPY262163 MPY327695:MPY327699 MPY393231:MPY393235 MPY458767:MPY458771 MPY524303:MPY524307 MPY589839:MPY589843 MPY655375:MPY655379 MPY720911:MPY720915 MPY786447:MPY786451 MPY851983:MPY851987 MPY917519:MPY917523 MPY983055:MPY983059 MQD5:MQD9 MQD65551:MQD65555 MQD131087:MQD131091 MQD196623:MQD196627 MQD262159:MQD262163 MQD327695:MQD327699 MQD393231:MQD393235 MQD458767:MQD458771 MQD524303:MQD524307 MQD589839:MQD589843 MQD655375:MQD655379 MQD720911:MQD720915 MQD786447:MQD786451 MQD851983:MQD851987 MQD917519:MQD917523 MQD983055:MQD983059 MZU5:MZU9 MZU65551:MZU65555 MZU131087:MZU131091 MZU196623:MZU196627 MZU262159:MZU262163 MZU327695:MZU327699 MZU393231:MZU393235 MZU458767:MZU458771 MZU524303:MZU524307 MZU589839:MZU589843 MZU655375:MZU655379 MZU720911:MZU720915 MZU786447:MZU786451 MZU851983:MZU851987 MZU917519:MZU917523 MZU983055:MZU983059 MZZ5:MZZ9 MZZ65551:MZZ65555 MZZ131087:MZZ131091 MZZ196623:MZZ196627 MZZ262159:MZZ262163 MZZ327695:MZZ327699 MZZ393231:MZZ393235 MZZ458767:MZZ458771 MZZ524303:MZZ524307 MZZ589839:MZZ589843 MZZ655375:MZZ655379 MZZ720911:MZZ720915 MZZ786447:MZZ786451 MZZ851983:MZZ851987 MZZ917519:MZZ917523 MZZ983055:MZZ983059 NJQ5:NJQ9 NJQ65551:NJQ65555 NJQ131087:NJQ131091 NJQ196623:NJQ196627 NJQ262159:NJQ262163 NJQ327695:NJQ327699 NJQ393231:NJQ393235 NJQ458767:NJQ458771 NJQ524303:NJQ524307 NJQ589839:NJQ589843 NJQ655375:NJQ655379 NJQ720911:NJQ720915 NJQ786447:NJQ786451 NJQ851983:NJQ851987 NJQ917519:NJQ917523 NJQ983055:NJQ983059 NJV5:NJV9 NJV65551:NJV65555 NJV131087:NJV131091 NJV196623:NJV196627 NJV262159:NJV262163 NJV327695:NJV327699 NJV393231:NJV393235 NJV458767:NJV458771 NJV524303:NJV524307 NJV589839:NJV589843 NJV655375:NJV655379 NJV720911:NJV720915 NJV786447:NJV786451 NJV851983:NJV851987 NJV917519:NJV917523 NJV983055:NJV983059 NTM5:NTM9 NTM65551:NTM65555 NTM131087:NTM131091 NTM196623:NTM196627 NTM262159:NTM262163 NTM327695:NTM327699 NTM393231:NTM393235 NTM458767:NTM458771 NTM524303:NTM524307 NTM589839:NTM589843 NTM655375:NTM655379 NTM720911:NTM720915 NTM786447:NTM786451 NTM851983:NTM851987 NTM917519:NTM917523 NTM983055:NTM983059 NTR5:NTR9 NTR65551:NTR65555 NTR131087:NTR131091 NTR196623:NTR196627 NTR262159:NTR262163 NTR327695:NTR327699 NTR393231:NTR393235 NTR458767:NTR458771 NTR524303:NTR524307 NTR589839:NTR589843 NTR655375:NTR655379 NTR720911:NTR720915 NTR786447:NTR786451 NTR851983:NTR851987 NTR917519:NTR917523 NTR983055:NTR983059 ODI5:ODI9 ODI65551:ODI65555 ODI131087:ODI131091 ODI196623:ODI196627 ODI262159:ODI262163 ODI327695:ODI327699 ODI393231:ODI393235 ODI458767:ODI458771 ODI524303:ODI524307 ODI589839:ODI589843 ODI655375:ODI655379 ODI720911:ODI720915 ODI786447:ODI786451 ODI851983:ODI851987 ODI917519:ODI917523 ODI983055:ODI983059 ODN5:ODN9 ODN65551:ODN65555 ODN131087:ODN131091 ODN196623:ODN196627 ODN262159:ODN262163 ODN327695:ODN327699 ODN393231:ODN393235 ODN458767:ODN458771 ODN524303:ODN524307 ODN589839:ODN589843 ODN655375:ODN655379 ODN720911:ODN720915 ODN786447:ODN786451 ODN851983:ODN851987 ODN917519:ODN917523 ODN983055:ODN983059 ONE5:ONE9 ONE65551:ONE65555 ONE131087:ONE131091 ONE196623:ONE196627 ONE262159:ONE262163 ONE327695:ONE327699 ONE393231:ONE393235 ONE458767:ONE458771 ONE524303:ONE524307 ONE589839:ONE589843 ONE655375:ONE655379 ONE720911:ONE720915 ONE786447:ONE786451 ONE851983:ONE851987 ONE917519:ONE917523 ONE983055:ONE983059 ONJ5:ONJ9 ONJ65551:ONJ65555 ONJ131087:ONJ131091 ONJ196623:ONJ196627 ONJ262159:ONJ262163 ONJ327695:ONJ327699 ONJ393231:ONJ393235 ONJ458767:ONJ458771 ONJ524303:ONJ524307 ONJ589839:ONJ589843 ONJ655375:ONJ655379 ONJ720911:ONJ720915 ONJ786447:ONJ786451 ONJ851983:ONJ851987 ONJ917519:ONJ917523 ONJ983055:ONJ983059 OXA5:OXA9 OXA65551:OXA65555 OXA131087:OXA131091 OXA196623:OXA196627 OXA262159:OXA262163 OXA327695:OXA327699 OXA393231:OXA393235 OXA458767:OXA458771 OXA524303:OXA524307 OXA589839:OXA589843 OXA655375:OXA655379 OXA720911:OXA720915 OXA786447:OXA786451 OXA851983:OXA851987 OXA917519:OXA917523 OXA983055:OXA983059 OXF5:OXF9 OXF65551:OXF65555 OXF131087:OXF131091 OXF196623:OXF196627 OXF262159:OXF262163 OXF327695:OXF327699 OXF393231:OXF393235 OXF458767:OXF458771 OXF524303:OXF524307 OXF589839:OXF589843 OXF655375:OXF655379 OXF720911:OXF720915 OXF786447:OXF786451 OXF851983:OXF851987 OXF917519:OXF917523 OXF983055:OXF983059 PGW5:PGW9 PGW65551:PGW65555 PGW131087:PGW131091 PGW196623:PGW196627 PGW262159:PGW262163 PGW327695:PGW327699 PGW393231:PGW393235 PGW458767:PGW458771 PGW524303:PGW524307 PGW589839:PGW589843 PGW655375:PGW655379 PGW720911:PGW720915 PGW786447:PGW786451 PGW851983:PGW851987 PGW917519:PGW917523 PGW983055:PGW983059 PHB5:PHB9 PHB65551:PHB65555 PHB131087:PHB131091 PHB196623:PHB196627 PHB262159:PHB262163 PHB327695:PHB327699 PHB393231:PHB393235 PHB458767:PHB458771 PHB524303:PHB524307 PHB589839:PHB589843 PHB655375:PHB655379 PHB720911:PHB720915 PHB786447:PHB786451 PHB851983:PHB851987 PHB917519:PHB917523 PHB983055:PHB983059 PQS5:PQS9 PQS65551:PQS65555 PQS131087:PQS131091 PQS196623:PQS196627 PQS262159:PQS262163 PQS327695:PQS327699 PQS393231:PQS393235 PQS458767:PQS458771 PQS524303:PQS524307 PQS589839:PQS589843 PQS655375:PQS655379 PQS720911:PQS720915 PQS786447:PQS786451 PQS851983:PQS851987 PQS917519:PQS917523 PQS983055:PQS983059 PQX5:PQX9 PQX65551:PQX65555 PQX131087:PQX131091 PQX196623:PQX196627 PQX262159:PQX262163 PQX327695:PQX327699 PQX393231:PQX393235 PQX458767:PQX458771 PQX524303:PQX524307 PQX589839:PQX589843 PQX655375:PQX655379 PQX720911:PQX720915 PQX786447:PQX786451 PQX851983:PQX851987 PQX917519:PQX917523 PQX983055:PQX983059 QAO5:QAO9 QAO65551:QAO65555 QAO131087:QAO131091 QAO196623:QAO196627 QAO262159:QAO262163 QAO327695:QAO327699 QAO393231:QAO393235 QAO458767:QAO458771 QAO524303:QAO524307 QAO589839:QAO589843 QAO655375:QAO655379 QAO720911:QAO720915 QAO786447:QAO786451 QAO851983:QAO851987 QAO917519:QAO917523 QAO983055:QAO983059 QAT5:QAT9 QAT65551:QAT65555 QAT131087:QAT131091 QAT196623:QAT196627 QAT262159:QAT262163 QAT327695:QAT327699 QAT393231:QAT393235 QAT458767:QAT458771 QAT524303:QAT524307 QAT589839:QAT589843 QAT655375:QAT655379 QAT720911:QAT720915 QAT786447:QAT786451 QAT851983:QAT851987 QAT917519:QAT917523 QAT983055:QAT983059 QKK5:QKK9 QKK65551:QKK65555 QKK131087:QKK131091 QKK196623:QKK196627 QKK262159:QKK262163 QKK327695:QKK327699 QKK393231:QKK393235 QKK458767:QKK458771 QKK524303:QKK524307 QKK589839:QKK589843 QKK655375:QKK655379 QKK720911:QKK720915 QKK786447:QKK786451 QKK851983:QKK851987 QKK917519:QKK917523 QKK983055:QKK983059 QKP5:QKP9 QKP65551:QKP65555 QKP131087:QKP131091 QKP196623:QKP196627 QKP262159:QKP262163 QKP327695:QKP327699 QKP393231:QKP393235 QKP458767:QKP458771 QKP524303:QKP524307 QKP589839:QKP589843 QKP655375:QKP655379 QKP720911:QKP720915 QKP786447:QKP786451 QKP851983:QKP851987 QKP917519:QKP917523 QKP983055:QKP983059 QUG5:QUG9 QUG65551:QUG65555 QUG131087:QUG131091 QUG196623:QUG196627 QUG262159:QUG262163 QUG327695:QUG327699 QUG393231:QUG393235 QUG458767:QUG458771 QUG524303:QUG524307 QUG589839:QUG589843 QUG655375:QUG655379 QUG720911:QUG720915 QUG786447:QUG786451 QUG851983:QUG851987 QUG917519:QUG917523 QUG983055:QUG983059 QUL5:QUL9 QUL65551:QUL65555 QUL131087:QUL131091 QUL196623:QUL196627 QUL262159:QUL262163 QUL327695:QUL327699 QUL393231:QUL393235 QUL458767:QUL458771 QUL524303:QUL524307 QUL589839:QUL589843 QUL655375:QUL655379 QUL720911:QUL720915 QUL786447:QUL786451 QUL851983:QUL851987 QUL917519:QUL917523 QUL983055:QUL983059 REC5:REC9 REC65551:REC65555 REC131087:REC131091 REC196623:REC196627 REC262159:REC262163 REC327695:REC327699 REC393231:REC393235 REC458767:REC458771 REC524303:REC524307 REC589839:REC589843 REC655375:REC655379 REC720911:REC720915 REC786447:REC786451 REC851983:REC851987 REC917519:REC917523 REC983055:REC983059 REH5:REH9 REH65551:REH65555 REH131087:REH131091 REH196623:REH196627 REH262159:REH262163 REH327695:REH327699 REH393231:REH393235 REH458767:REH458771 REH524303:REH524307 REH589839:REH589843 REH655375:REH655379 REH720911:REH720915 REH786447:REH786451 REH851983:REH851987 REH917519:REH917523 REH983055:REH983059 RNY5:RNY9 RNY65551:RNY65555 RNY131087:RNY131091 RNY196623:RNY196627 RNY262159:RNY262163 RNY327695:RNY327699 RNY393231:RNY393235 RNY458767:RNY458771 RNY524303:RNY524307 RNY589839:RNY589843 RNY655375:RNY655379 RNY720911:RNY720915 RNY786447:RNY786451 RNY851983:RNY851987 RNY917519:RNY917523 RNY983055:RNY983059 ROD5:ROD9 ROD65551:ROD65555 ROD131087:ROD131091 ROD196623:ROD196627 ROD262159:ROD262163 ROD327695:ROD327699 ROD393231:ROD393235 ROD458767:ROD458771 ROD524303:ROD524307 ROD589839:ROD589843 ROD655375:ROD655379 ROD720911:ROD720915 ROD786447:ROD786451 ROD851983:ROD851987 ROD917519:ROD917523 ROD983055:ROD983059 RXU5:RXU9 RXU65551:RXU65555 RXU131087:RXU131091 RXU196623:RXU196627 RXU262159:RXU262163 RXU327695:RXU327699 RXU393231:RXU393235 RXU458767:RXU458771 RXU524303:RXU524307 RXU589839:RXU589843 RXU655375:RXU655379 RXU720911:RXU720915 RXU786447:RXU786451 RXU851983:RXU851987 RXU917519:RXU917523 RXU983055:RXU983059 RXZ5:RXZ9 RXZ65551:RXZ65555 RXZ131087:RXZ131091 RXZ196623:RXZ196627 RXZ262159:RXZ262163 RXZ327695:RXZ327699 RXZ393231:RXZ393235 RXZ458767:RXZ458771 RXZ524303:RXZ524307 RXZ589839:RXZ589843 RXZ655375:RXZ655379 RXZ720911:RXZ720915 RXZ786447:RXZ786451 RXZ851983:RXZ851987 RXZ917519:RXZ917523 RXZ983055:RXZ983059 SHQ5:SHQ9 SHQ65551:SHQ65555 SHQ131087:SHQ131091 SHQ196623:SHQ196627 SHQ262159:SHQ262163 SHQ327695:SHQ327699 SHQ393231:SHQ393235 SHQ458767:SHQ458771 SHQ524303:SHQ524307 SHQ589839:SHQ589843 SHQ655375:SHQ655379 SHQ720911:SHQ720915 SHQ786447:SHQ786451 SHQ851983:SHQ851987 SHQ917519:SHQ917523 SHQ983055:SHQ983059 SHV5:SHV9 SHV65551:SHV65555 SHV131087:SHV131091 SHV196623:SHV196627 SHV262159:SHV262163 SHV327695:SHV327699 SHV393231:SHV393235 SHV458767:SHV458771 SHV524303:SHV524307 SHV589839:SHV589843 SHV655375:SHV655379 SHV720911:SHV720915 SHV786447:SHV786451 SHV851983:SHV851987 SHV917519:SHV917523 SHV983055:SHV983059 SRM5:SRM9 SRM65551:SRM65555 SRM131087:SRM131091 SRM196623:SRM196627 SRM262159:SRM262163 SRM327695:SRM327699 SRM393231:SRM393235 SRM458767:SRM458771 SRM524303:SRM524307 SRM589839:SRM589843 SRM655375:SRM655379 SRM720911:SRM720915 SRM786447:SRM786451 SRM851983:SRM851987 SRM917519:SRM917523 SRM983055:SRM983059 SRR5:SRR9 SRR65551:SRR65555 SRR131087:SRR131091 SRR196623:SRR196627 SRR262159:SRR262163 SRR327695:SRR327699 SRR393231:SRR393235 SRR458767:SRR458771 SRR524303:SRR524307 SRR589839:SRR589843 SRR655375:SRR655379 SRR720911:SRR720915 SRR786447:SRR786451 SRR851983:SRR851987 SRR917519:SRR917523 SRR983055:SRR983059 TBI5:TBI9 TBI65551:TBI65555 TBI131087:TBI131091 TBI196623:TBI196627 TBI262159:TBI262163 TBI327695:TBI327699 TBI393231:TBI393235 TBI458767:TBI458771 TBI524303:TBI524307 TBI589839:TBI589843 TBI655375:TBI655379 TBI720911:TBI720915 TBI786447:TBI786451 TBI851983:TBI851987 TBI917519:TBI917523 TBI983055:TBI983059 TBN5:TBN9 TBN65551:TBN65555 TBN131087:TBN131091 TBN196623:TBN196627 TBN262159:TBN262163 TBN327695:TBN327699 TBN393231:TBN393235 TBN458767:TBN458771 TBN524303:TBN524307 TBN589839:TBN589843 TBN655375:TBN655379 TBN720911:TBN720915 TBN786447:TBN786451 TBN851983:TBN851987 TBN917519:TBN917523 TBN983055:TBN983059 TLE5:TLE9 TLE65551:TLE65555 TLE131087:TLE131091 TLE196623:TLE196627 TLE262159:TLE262163 TLE327695:TLE327699 TLE393231:TLE393235 TLE458767:TLE458771 TLE524303:TLE524307 TLE589839:TLE589843 TLE655375:TLE655379 TLE720911:TLE720915 TLE786447:TLE786451 TLE851983:TLE851987 TLE917519:TLE917523 TLE983055:TLE983059 TLJ5:TLJ9 TLJ65551:TLJ65555 TLJ131087:TLJ131091 TLJ196623:TLJ196627 TLJ262159:TLJ262163 TLJ327695:TLJ327699 TLJ393231:TLJ393235 TLJ458767:TLJ458771 TLJ524303:TLJ524307 TLJ589839:TLJ589843 TLJ655375:TLJ655379 TLJ720911:TLJ720915 TLJ786447:TLJ786451 TLJ851983:TLJ851987 TLJ917519:TLJ917523 TLJ983055:TLJ983059 TVA5:TVA9 TVA65551:TVA65555 TVA131087:TVA131091 TVA196623:TVA196627 TVA262159:TVA262163 TVA327695:TVA327699 TVA393231:TVA393235 TVA458767:TVA458771 TVA524303:TVA524307 TVA589839:TVA589843 TVA655375:TVA655379 TVA720911:TVA720915 TVA786447:TVA786451 TVA851983:TVA851987 TVA917519:TVA917523 TVA983055:TVA983059 TVF5:TVF9 TVF65551:TVF65555 TVF131087:TVF131091 TVF196623:TVF196627 TVF262159:TVF262163 TVF327695:TVF327699 TVF393231:TVF393235 TVF458767:TVF458771 TVF524303:TVF524307 TVF589839:TVF589843 TVF655375:TVF655379 TVF720911:TVF720915 TVF786447:TVF786451 TVF851983:TVF851987 TVF917519:TVF917523 TVF983055:TVF983059 UEW5:UEW9 UEW65551:UEW65555 UEW131087:UEW131091 UEW196623:UEW196627 UEW262159:UEW262163 UEW327695:UEW327699 UEW393231:UEW393235 UEW458767:UEW458771 UEW524303:UEW524307 UEW589839:UEW589843 UEW655375:UEW655379 UEW720911:UEW720915 UEW786447:UEW786451 UEW851983:UEW851987 UEW917519:UEW917523 UEW983055:UEW983059 UFB5:UFB9 UFB65551:UFB65555 UFB131087:UFB131091 UFB196623:UFB196627 UFB262159:UFB262163 UFB327695:UFB327699 UFB393231:UFB393235 UFB458767:UFB458771 UFB524303:UFB524307 UFB589839:UFB589843 UFB655375:UFB655379 UFB720911:UFB720915 UFB786447:UFB786451 UFB851983:UFB851987 UFB917519:UFB917523 UFB983055:UFB983059 UOS5:UOS9 UOS65551:UOS65555 UOS131087:UOS131091 UOS196623:UOS196627 UOS262159:UOS262163 UOS327695:UOS327699 UOS393231:UOS393235 UOS458767:UOS458771 UOS524303:UOS524307 UOS589839:UOS589843 UOS655375:UOS655379 UOS720911:UOS720915 UOS786447:UOS786451 UOS851983:UOS851987 UOS917519:UOS917523 UOS983055:UOS983059 UOX5:UOX9 UOX65551:UOX65555 UOX131087:UOX131091 UOX196623:UOX196627 UOX262159:UOX262163 UOX327695:UOX327699 UOX393231:UOX393235 UOX458767:UOX458771 UOX524303:UOX524307 UOX589839:UOX589843 UOX655375:UOX655379 UOX720911:UOX720915 UOX786447:UOX786451 UOX851983:UOX851987 UOX917519:UOX917523 UOX983055:UOX983059 UYO5:UYO9 UYO65551:UYO65555 UYO131087:UYO131091 UYO196623:UYO196627 UYO262159:UYO262163 UYO327695:UYO327699 UYO393231:UYO393235 UYO458767:UYO458771 UYO524303:UYO524307 UYO589839:UYO589843 UYO655375:UYO655379 UYO720911:UYO720915 UYO786447:UYO786451 UYO851983:UYO851987 UYO917519:UYO917523 UYO983055:UYO983059 UYT5:UYT9 UYT65551:UYT65555 UYT131087:UYT131091 UYT196623:UYT196627 UYT262159:UYT262163 UYT327695:UYT327699 UYT393231:UYT393235 UYT458767:UYT458771 UYT524303:UYT524307 UYT589839:UYT589843 UYT655375:UYT655379 UYT720911:UYT720915 UYT786447:UYT786451 UYT851983:UYT851987 UYT917519:UYT917523 UYT983055:UYT983059 VIK5:VIK9 VIK65551:VIK65555 VIK131087:VIK131091 VIK196623:VIK196627 VIK262159:VIK262163 VIK327695:VIK327699 VIK393231:VIK393235 VIK458767:VIK458771 VIK524303:VIK524307 VIK589839:VIK589843 VIK655375:VIK655379 VIK720911:VIK720915 VIK786447:VIK786451 VIK851983:VIK851987 VIK917519:VIK917523 VIK983055:VIK983059 VIP5:VIP9 VIP65551:VIP65555 VIP131087:VIP131091 VIP196623:VIP196627 VIP262159:VIP262163 VIP327695:VIP327699 VIP393231:VIP393235 VIP458767:VIP458771 VIP524303:VIP524307 VIP589839:VIP589843 VIP655375:VIP655379 VIP720911:VIP720915 VIP786447:VIP786451 VIP851983:VIP851987 VIP917519:VIP917523 VIP983055:VIP983059 VSG5:VSG9 VSG65551:VSG65555 VSG131087:VSG131091 VSG196623:VSG196627 VSG262159:VSG262163 VSG327695:VSG327699 VSG393231:VSG393235 VSG458767:VSG458771 VSG524303:VSG524307 VSG589839:VSG589843 VSG655375:VSG655379 VSG720911:VSG720915 VSG786447:VSG786451 VSG851983:VSG851987 VSG917519:VSG917523 VSG983055:VSG983059 VSL5:VSL9 VSL65551:VSL65555 VSL131087:VSL131091 VSL196623:VSL196627 VSL262159:VSL262163 VSL327695:VSL327699 VSL393231:VSL393235 VSL458767:VSL458771 VSL524303:VSL524307 VSL589839:VSL589843 VSL655375:VSL655379 VSL720911:VSL720915 VSL786447:VSL786451 VSL851983:VSL851987 VSL917519:VSL917523 VSL983055:VSL983059 WCC5:WCC9 WCC65551:WCC65555 WCC131087:WCC131091 WCC196623:WCC196627 WCC262159:WCC262163 WCC327695:WCC327699 WCC393231:WCC393235 WCC458767:WCC458771 WCC524303:WCC524307 WCC589839:WCC589843 WCC655375:WCC655379 WCC720911:WCC720915 WCC786447:WCC786451 WCC851983:WCC851987 WCC917519:WCC917523 WCC983055:WCC983059 WCH5:WCH9 WCH65551:WCH65555 WCH131087:WCH131091 WCH196623:WCH196627 WCH262159:WCH262163 WCH327695:WCH327699 WCH393231:WCH393235 WCH458767:WCH458771 WCH524303:WCH524307 WCH589839:WCH589843 WCH655375:WCH655379 WCH720911:WCH720915 WCH786447:WCH786451 WCH851983:WCH851987 WCH917519:WCH917523 WCH983055:WCH983059 WLY5:WLY9 WLY65551:WLY65555 WLY131087:WLY131091 WLY196623:WLY196627 WLY262159:WLY262163 WLY327695:WLY327699 WLY393231:WLY393235 WLY458767:WLY458771 WLY524303:WLY524307 WLY589839:WLY589843 WLY655375:WLY655379 WLY720911:WLY720915 WLY786447:WLY786451 WLY851983:WLY851987 WLY917519:WLY917523 WLY983055:WLY983059 WMD5:WMD9 WMD65551:WMD65555 WMD131087:WMD131091 WMD196623:WMD196627 WMD262159:WMD262163 WMD327695:WMD327699 WMD393231:WMD393235 WMD458767:WMD458771 WMD524303:WMD524307 WMD589839:WMD589843 WMD655375:WMD655379 WMD720911:WMD720915 WMD786447:WMD786451 WMD851983:WMD851987 WMD917519:WMD917523 WMD983055:WMD983059 WVU5:WVU9 WVU65551:WVU65555 WVU131087:WVU131091 WVU196623:WVU196627 WVU262159:WVU262163 WVU327695:WVU327699 WVU393231:WVU393235 WVU458767:WVU458771 WVU524303:WVU524307 WVU589839:WVU589843 WVU655375:WVU655379 WVU720911:WVU720915 WVU786447:WVU786451 WVU851983:WVU851987 WVU917519:WVU917523 WVU983055:WVU983059 WVZ5:WVZ9 WVZ65551:WVZ65555 WVZ131087:WVZ131091 WVZ196623:WVZ196627 WVZ262159:WVZ262163 WVZ327695:WVZ327699 WVZ393231:WVZ393235 WVZ458767:WVZ458771 WVZ524303:WVZ524307 WVZ589839:WVZ589843 WVZ655375:WVZ655379 WVZ720911:WVZ720915 WVZ786447:WVZ786451 WVZ851983:WVZ851987 WVZ917519:WVZ917523 WVZ983055:WVZ983059"/>
  </dataValidations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69"/>
  <sheetViews>
    <sheetView topLeftCell="E16" workbookViewId="0">
      <selection activeCell="E7" sqref="E7"/>
    </sheetView>
  </sheetViews>
  <sheetFormatPr defaultColWidth="9" defaultRowHeight="16.5"/>
  <cols>
    <col min="1" max="1" width="2.625" style="144" customWidth="1"/>
    <col min="2" max="2" width="18.5" style="236" customWidth="1"/>
    <col min="3" max="3" width="10.125" style="144" customWidth="1"/>
    <col min="4" max="4" width="15" style="144" customWidth="1"/>
    <col min="5" max="5" width="6.75" style="144" customWidth="1"/>
    <col min="6" max="6" width="5.625" style="144" customWidth="1"/>
    <col min="7" max="7" width="7.875" style="144" customWidth="1"/>
    <col min="8" max="8" width="19.125" style="144" customWidth="1"/>
    <col min="9" max="9" width="26.125" style="144" customWidth="1"/>
    <col min="10" max="10" width="28.8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8.5" style="144" customWidth="1"/>
    <col min="259" max="259" width="18.25" style="144" customWidth="1"/>
    <col min="260" max="260" width="67" style="144" customWidth="1"/>
    <col min="261" max="261" width="6.75" style="144" customWidth="1"/>
    <col min="262" max="262" width="5.625" style="144" customWidth="1"/>
    <col min="263" max="263" width="7.875" style="144" customWidth="1"/>
    <col min="264" max="264" width="44.875" style="144" customWidth="1"/>
    <col min="265" max="265" width="66.375" style="144" customWidth="1"/>
    <col min="266" max="266" width="114.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8.5" style="144" customWidth="1"/>
    <col min="515" max="515" width="18.25" style="144" customWidth="1"/>
    <col min="516" max="516" width="67" style="144" customWidth="1"/>
    <col min="517" max="517" width="6.75" style="144" customWidth="1"/>
    <col min="518" max="518" width="5.625" style="144" customWidth="1"/>
    <col min="519" max="519" width="7.875" style="144" customWidth="1"/>
    <col min="520" max="520" width="44.875" style="144" customWidth="1"/>
    <col min="521" max="521" width="66.375" style="144" customWidth="1"/>
    <col min="522" max="522" width="114.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8.5" style="144" customWidth="1"/>
    <col min="771" max="771" width="18.25" style="144" customWidth="1"/>
    <col min="772" max="772" width="67" style="144" customWidth="1"/>
    <col min="773" max="773" width="6.75" style="144" customWidth="1"/>
    <col min="774" max="774" width="5.625" style="144" customWidth="1"/>
    <col min="775" max="775" width="7.875" style="144" customWidth="1"/>
    <col min="776" max="776" width="44.875" style="144" customWidth="1"/>
    <col min="777" max="777" width="66.375" style="144" customWidth="1"/>
    <col min="778" max="778" width="114.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8.5" style="144" customWidth="1"/>
    <col min="1027" max="1027" width="18.25" style="144" customWidth="1"/>
    <col min="1028" max="1028" width="67" style="144" customWidth="1"/>
    <col min="1029" max="1029" width="6.75" style="144" customWidth="1"/>
    <col min="1030" max="1030" width="5.625" style="144" customWidth="1"/>
    <col min="1031" max="1031" width="7.875" style="144" customWidth="1"/>
    <col min="1032" max="1032" width="44.875" style="144" customWidth="1"/>
    <col min="1033" max="1033" width="66.375" style="144" customWidth="1"/>
    <col min="1034" max="1034" width="114.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8.5" style="144" customWidth="1"/>
    <col min="1283" max="1283" width="18.25" style="144" customWidth="1"/>
    <col min="1284" max="1284" width="67" style="144" customWidth="1"/>
    <col min="1285" max="1285" width="6.75" style="144" customWidth="1"/>
    <col min="1286" max="1286" width="5.625" style="144" customWidth="1"/>
    <col min="1287" max="1287" width="7.875" style="144" customWidth="1"/>
    <col min="1288" max="1288" width="44.875" style="144" customWidth="1"/>
    <col min="1289" max="1289" width="66.375" style="144" customWidth="1"/>
    <col min="1290" max="1290" width="114.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8.5" style="144" customWidth="1"/>
    <col min="1539" max="1539" width="18.25" style="144" customWidth="1"/>
    <col min="1540" max="1540" width="67" style="144" customWidth="1"/>
    <col min="1541" max="1541" width="6.75" style="144" customWidth="1"/>
    <col min="1542" max="1542" width="5.625" style="144" customWidth="1"/>
    <col min="1543" max="1543" width="7.875" style="144" customWidth="1"/>
    <col min="1544" max="1544" width="44.875" style="144" customWidth="1"/>
    <col min="1545" max="1545" width="66.375" style="144" customWidth="1"/>
    <col min="1546" max="1546" width="114.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8.5" style="144" customWidth="1"/>
    <col min="1795" max="1795" width="18.25" style="144" customWidth="1"/>
    <col min="1796" max="1796" width="67" style="144" customWidth="1"/>
    <col min="1797" max="1797" width="6.75" style="144" customWidth="1"/>
    <col min="1798" max="1798" width="5.625" style="144" customWidth="1"/>
    <col min="1799" max="1799" width="7.875" style="144" customWidth="1"/>
    <col min="1800" max="1800" width="44.875" style="144" customWidth="1"/>
    <col min="1801" max="1801" width="66.375" style="144" customWidth="1"/>
    <col min="1802" max="1802" width="114.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8.5" style="144" customWidth="1"/>
    <col min="2051" max="2051" width="18.25" style="144" customWidth="1"/>
    <col min="2052" max="2052" width="67" style="144" customWidth="1"/>
    <col min="2053" max="2053" width="6.75" style="144" customWidth="1"/>
    <col min="2054" max="2054" width="5.625" style="144" customWidth="1"/>
    <col min="2055" max="2055" width="7.875" style="144" customWidth="1"/>
    <col min="2056" max="2056" width="44.875" style="144" customWidth="1"/>
    <col min="2057" max="2057" width="66.375" style="144" customWidth="1"/>
    <col min="2058" max="2058" width="114.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8.5" style="144" customWidth="1"/>
    <col min="2307" max="2307" width="18.25" style="144" customWidth="1"/>
    <col min="2308" max="2308" width="67" style="144" customWidth="1"/>
    <col min="2309" max="2309" width="6.75" style="144" customWidth="1"/>
    <col min="2310" max="2310" width="5.625" style="144" customWidth="1"/>
    <col min="2311" max="2311" width="7.875" style="144" customWidth="1"/>
    <col min="2312" max="2312" width="44.875" style="144" customWidth="1"/>
    <col min="2313" max="2313" width="66.375" style="144" customWidth="1"/>
    <col min="2314" max="2314" width="114.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8.5" style="144" customWidth="1"/>
    <col min="2563" max="2563" width="18.25" style="144" customWidth="1"/>
    <col min="2564" max="2564" width="67" style="144" customWidth="1"/>
    <col min="2565" max="2565" width="6.75" style="144" customWidth="1"/>
    <col min="2566" max="2566" width="5.625" style="144" customWidth="1"/>
    <col min="2567" max="2567" width="7.875" style="144" customWidth="1"/>
    <col min="2568" max="2568" width="44.875" style="144" customWidth="1"/>
    <col min="2569" max="2569" width="66.375" style="144" customWidth="1"/>
    <col min="2570" max="2570" width="114.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8.5" style="144" customWidth="1"/>
    <col min="2819" max="2819" width="18.25" style="144" customWidth="1"/>
    <col min="2820" max="2820" width="67" style="144" customWidth="1"/>
    <col min="2821" max="2821" width="6.75" style="144" customWidth="1"/>
    <col min="2822" max="2822" width="5.625" style="144" customWidth="1"/>
    <col min="2823" max="2823" width="7.875" style="144" customWidth="1"/>
    <col min="2824" max="2824" width="44.875" style="144" customWidth="1"/>
    <col min="2825" max="2825" width="66.375" style="144" customWidth="1"/>
    <col min="2826" max="2826" width="114.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8.5" style="144" customWidth="1"/>
    <col min="3075" max="3075" width="18.25" style="144" customWidth="1"/>
    <col min="3076" max="3076" width="67" style="144" customWidth="1"/>
    <col min="3077" max="3077" width="6.75" style="144" customWidth="1"/>
    <col min="3078" max="3078" width="5.625" style="144" customWidth="1"/>
    <col min="3079" max="3079" width="7.875" style="144" customWidth="1"/>
    <col min="3080" max="3080" width="44.875" style="144" customWidth="1"/>
    <col min="3081" max="3081" width="66.375" style="144" customWidth="1"/>
    <col min="3082" max="3082" width="114.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8.5" style="144" customWidth="1"/>
    <col min="3331" max="3331" width="18.25" style="144" customWidth="1"/>
    <col min="3332" max="3332" width="67" style="144" customWidth="1"/>
    <col min="3333" max="3333" width="6.75" style="144" customWidth="1"/>
    <col min="3334" max="3334" width="5.625" style="144" customWidth="1"/>
    <col min="3335" max="3335" width="7.875" style="144" customWidth="1"/>
    <col min="3336" max="3336" width="44.875" style="144" customWidth="1"/>
    <col min="3337" max="3337" width="66.375" style="144" customWidth="1"/>
    <col min="3338" max="3338" width="114.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8.5" style="144" customWidth="1"/>
    <col min="3587" max="3587" width="18.25" style="144" customWidth="1"/>
    <col min="3588" max="3588" width="67" style="144" customWidth="1"/>
    <col min="3589" max="3589" width="6.75" style="144" customWidth="1"/>
    <col min="3590" max="3590" width="5.625" style="144" customWidth="1"/>
    <col min="3591" max="3591" width="7.875" style="144" customWidth="1"/>
    <col min="3592" max="3592" width="44.875" style="144" customWidth="1"/>
    <col min="3593" max="3593" width="66.375" style="144" customWidth="1"/>
    <col min="3594" max="3594" width="114.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8.5" style="144" customWidth="1"/>
    <col min="3843" max="3843" width="18.25" style="144" customWidth="1"/>
    <col min="3844" max="3844" width="67" style="144" customWidth="1"/>
    <col min="3845" max="3845" width="6.75" style="144" customWidth="1"/>
    <col min="3846" max="3846" width="5.625" style="144" customWidth="1"/>
    <col min="3847" max="3847" width="7.875" style="144" customWidth="1"/>
    <col min="3848" max="3848" width="44.875" style="144" customWidth="1"/>
    <col min="3849" max="3849" width="66.375" style="144" customWidth="1"/>
    <col min="3850" max="3850" width="114.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8.5" style="144" customWidth="1"/>
    <col min="4099" max="4099" width="18.25" style="144" customWidth="1"/>
    <col min="4100" max="4100" width="67" style="144" customWidth="1"/>
    <col min="4101" max="4101" width="6.75" style="144" customWidth="1"/>
    <col min="4102" max="4102" width="5.625" style="144" customWidth="1"/>
    <col min="4103" max="4103" width="7.875" style="144" customWidth="1"/>
    <col min="4104" max="4104" width="44.875" style="144" customWidth="1"/>
    <col min="4105" max="4105" width="66.375" style="144" customWidth="1"/>
    <col min="4106" max="4106" width="114.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8.5" style="144" customWidth="1"/>
    <col min="4355" max="4355" width="18.25" style="144" customWidth="1"/>
    <col min="4356" max="4356" width="67" style="144" customWidth="1"/>
    <col min="4357" max="4357" width="6.75" style="144" customWidth="1"/>
    <col min="4358" max="4358" width="5.625" style="144" customWidth="1"/>
    <col min="4359" max="4359" width="7.875" style="144" customWidth="1"/>
    <col min="4360" max="4360" width="44.875" style="144" customWidth="1"/>
    <col min="4361" max="4361" width="66.375" style="144" customWidth="1"/>
    <col min="4362" max="4362" width="114.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8.5" style="144" customWidth="1"/>
    <col min="4611" max="4611" width="18.25" style="144" customWidth="1"/>
    <col min="4612" max="4612" width="67" style="144" customWidth="1"/>
    <col min="4613" max="4613" width="6.75" style="144" customWidth="1"/>
    <col min="4614" max="4614" width="5.625" style="144" customWidth="1"/>
    <col min="4615" max="4615" width="7.875" style="144" customWidth="1"/>
    <col min="4616" max="4616" width="44.875" style="144" customWidth="1"/>
    <col min="4617" max="4617" width="66.375" style="144" customWidth="1"/>
    <col min="4618" max="4618" width="114.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8.5" style="144" customWidth="1"/>
    <col min="4867" max="4867" width="18.25" style="144" customWidth="1"/>
    <col min="4868" max="4868" width="67" style="144" customWidth="1"/>
    <col min="4869" max="4869" width="6.75" style="144" customWidth="1"/>
    <col min="4870" max="4870" width="5.625" style="144" customWidth="1"/>
    <col min="4871" max="4871" width="7.875" style="144" customWidth="1"/>
    <col min="4872" max="4872" width="44.875" style="144" customWidth="1"/>
    <col min="4873" max="4873" width="66.375" style="144" customWidth="1"/>
    <col min="4874" max="4874" width="114.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8.5" style="144" customWidth="1"/>
    <col min="5123" max="5123" width="18.25" style="144" customWidth="1"/>
    <col min="5124" max="5124" width="67" style="144" customWidth="1"/>
    <col min="5125" max="5125" width="6.75" style="144" customWidth="1"/>
    <col min="5126" max="5126" width="5.625" style="144" customWidth="1"/>
    <col min="5127" max="5127" width="7.875" style="144" customWidth="1"/>
    <col min="5128" max="5128" width="44.875" style="144" customWidth="1"/>
    <col min="5129" max="5129" width="66.375" style="144" customWidth="1"/>
    <col min="5130" max="5130" width="114.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8.5" style="144" customWidth="1"/>
    <col min="5379" max="5379" width="18.25" style="144" customWidth="1"/>
    <col min="5380" max="5380" width="67" style="144" customWidth="1"/>
    <col min="5381" max="5381" width="6.75" style="144" customWidth="1"/>
    <col min="5382" max="5382" width="5.625" style="144" customWidth="1"/>
    <col min="5383" max="5383" width="7.875" style="144" customWidth="1"/>
    <col min="5384" max="5384" width="44.875" style="144" customWidth="1"/>
    <col min="5385" max="5385" width="66.375" style="144" customWidth="1"/>
    <col min="5386" max="5386" width="114.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8.5" style="144" customWidth="1"/>
    <col min="5635" max="5635" width="18.25" style="144" customWidth="1"/>
    <col min="5636" max="5636" width="67" style="144" customWidth="1"/>
    <col min="5637" max="5637" width="6.75" style="144" customWidth="1"/>
    <col min="5638" max="5638" width="5.625" style="144" customWidth="1"/>
    <col min="5639" max="5639" width="7.875" style="144" customWidth="1"/>
    <col min="5640" max="5640" width="44.875" style="144" customWidth="1"/>
    <col min="5641" max="5641" width="66.375" style="144" customWidth="1"/>
    <col min="5642" max="5642" width="114.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8.5" style="144" customWidth="1"/>
    <col min="5891" max="5891" width="18.25" style="144" customWidth="1"/>
    <col min="5892" max="5892" width="67" style="144" customWidth="1"/>
    <col min="5893" max="5893" width="6.75" style="144" customWidth="1"/>
    <col min="5894" max="5894" width="5.625" style="144" customWidth="1"/>
    <col min="5895" max="5895" width="7.875" style="144" customWidth="1"/>
    <col min="5896" max="5896" width="44.875" style="144" customWidth="1"/>
    <col min="5897" max="5897" width="66.375" style="144" customWidth="1"/>
    <col min="5898" max="5898" width="114.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8.5" style="144" customWidth="1"/>
    <col min="6147" max="6147" width="18.25" style="144" customWidth="1"/>
    <col min="6148" max="6148" width="67" style="144" customWidth="1"/>
    <col min="6149" max="6149" width="6.75" style="144" customWidth="1"/>
    <col min="6150" max="6150" width="5.625" style="144" customWidth="1"/>
    <col min="6151" max="6151" width="7.875" style="144" customWidth="1"/>
    <col min="6152" max="6152" width="44.875" style="144" customWidth="1"/>
    <col min="6153" max="6153" width="66.375" style="144" customWidth="1"/>
    <col min="6154" max="6154" width="114.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8.5" style="144" customWidth="1"/>
    <col min="6403" max="6403" width="18.25" style="144" customWidth="1"/>
    <col min="6404" max="6404" width="67" style="144" customWidth="1"/>
    <col min="6405" max="6405" width="6.75" style="144" customWidth="1"/>
    <col min="6406" max="6406" width="5.625" style="144" customWidth="1"/>
    <col min="6407" max="6407" width="7.875" style="144" customWidth="1"/>
    <col min="6408" max="6408" width="44.875" style="144" customWidth="1"/>
    <col min="6409" max="6409" width="66.375" style="144" customWidth="1"/>
    <col min="6410" max="6410" width="114.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8.5" style="144" customWidth="1"/>
    <col min="6659" max="6659" width="18.25" style="144" customWidth="1"/>
    <col min="6660" max="6660" width="67" style="144" customWidth="1"/>
    <col min="6661" max="6661" width="6.75" style="144" customWidth="1"/>
    <col min="6662" max="6662" width="5.625" style="144" customWidth="1"/>
    <col min="6663" max="6663" width="7.875" style="144" customWidth="1"/>
    <col min="6664" max="6664" width="44.875" style="144" customWidth="1"/>
    <col min="6665" max="6665" width="66.375" style="144" customWidth="1"/>
    <col min="6666" max="6666" width="114.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8.5" style="144" customWidth="1"/>
    <col min="6915" max="6915" width="18.25" style="144" customWidth="1"/>
    <col min="6916" max="6916" width="67" style="144" customWidth="1"/>
    <col min="6917" max="6917" width="6.75" style="144" customWidth="1"/>
    <col min="6918" max="6918" width="5.625" style="144" customWidth="1"/>
    <col min="6919" max="6919" width="7.875" style="144" customWidth="1"/>
    <col min="6920" max="6920" width="44.875" style="144" customWidth="1"/>
    <col min="6921" max="6921" width="66.375" style="144" customWidth="1"/>
    <col min="6922" max="6922" width="114.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8.5" style="144" customWidth="1"/>
    <col min="7171" max="7171" width="18.25" style="144" customWidth="1"/>
    <col min="7172" max="7172" width="67" style="144" customWidth="1"/>
    <col min="7173" max="7173" width="6.75" style="144" customWidth="1"/>
    <col min="7174" max="7174" width="5.625" style="144" customWidth="1"/>
    <col min="7175" max="7175" width="7.875" style="144" customWidth="1"/>
    <col min="7176" max="7176" width="44.875" style="144" customWidth="1"/>
    <col min="7177" max="7177" width="66.375" style="144" customWidth="1"/>
    <col min="7178" max="7178" width="114.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8.5" style="144" customWidth="1"/>
    <col min="7427" max="7427" width="18.25" style="144" customWidth="1"/>
    <col min="7428" max="7428" width="67" style="144" customWidth="1"/>
    <col min="7429" max="7429" width="6.75" style="144" customWidth="1"/>
    <col min="7430" max="7430" width="5.625" style="144" customWidth="1"/>
    <col min="7431" max="7431" width="7.875" style="144" customWidth="1"/>
    <col min="7432" max="7432" width="44.875" style="144" customWidth="1"/>
    <col min="7433" max="7433" width="66.375" style="144" customWidth="1"/>
    <col min="7434" max="7434" width="114.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8.5" style="144" customWidth="1"/>
    <col min="7683" max="7683" width="18.25" style="144" customWidth="1"/>
    <col min="7684" max="7684" width="67" style="144" customWidth="1"/>
    <col min="7685" max="7685" width="6.75" style="144" customWidth="1"/>
    <col min="7686" max="7686" width="5.625" style="144" customWidth="1"/>
    <col min="7687" max="7687" width="7.875" style="144" customWidth="1"/>
    <col min="7688" max="7688" width="44.875" style="144" customWidth="1"/>
    <col min="7689" max="7689" width="66.375" style="144" customWidth="1"/>
    <col min="7690" max="7690" width="114.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8.5" style="144" customWidth="1"/>
    <col min="7939" max="7939" width="18.25" style="144" customWidth="1"/>
    <col min="7940" max="7940" width="67" style="144" customWidth="1"/>
    <col min="7941" max="7941" width="6.75" style="144" customWidth="1"/>
    <col min="7942" max="7942" width="5.625" style="144" customWidth="1"/>
    <col min="7943" max="7943" width="7.875" style="144" customWidth="1"/>
    <col min="7944" max="7944" width="44.875" style="144" customWidth="1"/>
    <col min="7945" max="7945" width="66.375" style="144" customWidth="1"/>
    <col min="7946" max="7946" width="114.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8.5" style="144" customWidth="1"/>
    <col min="8195" max="8195" width="18.25" style="144" customWidth="1"/>
    <col min="8196" max="8196" width="67" style="144" customWidth="1"/>
    <col min="8197" max="8197" width="6.75" style="144" customWidth="1"/>
    <col min="8198" max="8198" width="5.625" style="144" customWidth="1"/>
    <col min="8199" max="8199" width="7.875" style="144" customWidth="1"/>
    <col min="8200" max="8200" width="44.875" style="144" customWidth="1"/>
    <col min="8201" max="8201" width="66.375" style="144" customWidth="1"/>
    <col min="8202" max="8202" width="114.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8.5" style="144" customWidth="1"/>
    <col min="8451" max="8451" width="18.25" style="144" customWidth="1"/>
    <col min="8452" max="8452" width="67" style="144" customWidth="1"/>
    <col min="8453" max="8453" width="6.75" style="144" customWidth="1"/>
    <col min="8454" max="8454" width="5.625" style="144" customWidth="1"/>
    <col min="8455" max="8455" width="7.875" style="144" customWidth="1"/>
    <col min="8456" max="8456" width="44.875" style="144" customWidth="1"/>
    <col min="8457" max="8457" width="66.375" style="144" customWidth="1"/>
    <col min="8458" max="8458" width="114.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8.5" style="144" customWidth="1"/>
    <col min="8707" max="8707" width="18.25" style="144" customWidth="1"/>
    <col min="8708" max="8708" width="67" style="144" customWidth="1"/>
    <col min="8709" max="8709" width="6.75" style="144" customWidth="1"/>
    <col min="8710" max="8710" width="5.625" style="144" customWidth="1"/>
    <col min="8711" max="8711" width="7.875" style="144" customWidth="1"/>
    <col min="8712" max="8712" width="44.875" style="144" customWidth="1"/>
    <col min="8713" max="8713" width="66.375" style="144" customWidth="1"/>
    <col min="8714" max="8714" width="114.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8.5" style="144" customWidth="1"/>
    <col min="8963" max="8963" width="18.25" style="144" customWidth="1"/>
    <col min="8964" max="8964" width="67" style="144" customWidth="1"/>
    <col min="8965" max="8965" width="6.75" style="144" customWidth="1"/>
    <col min="8966" max="8966" width="5.625" style="144" customWidth="1"/>
    <col min="8967" max="8967" width="7.875" style="144" customWidth="1"/>
    <col min="8968" max="8968" width="44.875" style="144" customWidth="1"/>
    <col min="8969" max="8969" width="66.375" style="144" customWidth="1"/>
    <col min="8970" max="8970" width="114.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8.5" style="144" customWidth="1"/>
    <col min="9219" max="9219" width="18.25" style="144" customWidth="1"/>
    <col min="9220" max="9220" width="67" style="144" customWidth="1"/>
    <col min="9221" max="9221" width="6.75" style="144" customWidth="1"/>
    <col min="9222" max="9222" width="5.625" style="144" customWidth="1"/>
    <col min="9223" max="9223" width="7.875" style="144" customWidth="1"/>
    <col min="9224" max="9224" width="44.875" style="144" customWidth="1"/>
    <col min="9225" max="9225" width="66.375" style="144" customWidth="1"/>
    <col min="9226" max="9226" width="114.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8.5" style="144" customWidth="1"/>
    <col min="9475" max="9475" width="18.25" style="144" customWidth="1"/>
    <col min="9476" max="9476" width="67" style="144" customWidth="1"/>
    <col min="9477" max="9477" width="6.75" style="144" customWidth="1"/>
    <col min="9478" max="9478" width="5.625" style="144" customWidth="1"/>
    <col min="9479" max="9479" width="7.875" style="144" customWidth="1"/>
    <col min="9480" max="9480" width="44.875" style="144" customWidth="1"/>
    <col min="9481" max="9481" width="66.375" style="144" customWidth="1"/>
    <col min="9482" max="9482" width="114.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8.5" style="144" customWidth="1"/>
    <col min="9731" max="9731" width="18.25" style="144" customWidth="1"/>
    <col min="9732" max="9732" width="67" style="144" customWidth="1"/>
    <col min="9733" max="9733" width="6.75" style="144" customWidth="1"/>
    <col min="9734" max="9734" width="5.625" style="144" customWidth="1"/>
    <col min="9735" max="9735" width="7.875" style="144" customWidth="1"/>
    <col min="9736" max="9736" width="44.875" style="144" customWidth="1"/>
    <col min="9737" max="9737" width="66.375" style="144" customWidth="1"/>
    <col min="9738" max="9738" width="114.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8.5" style="144" customWidth="1"/>
    <col min="9987" max="9987" width="18.25" style="144" customWidth="1"/>
    <col min="9988" max="9988" width="67" style="144" customWidth="1"/>
    <col min="9989" max="9989" width="6.75" style="144" customWidth="1"/>
    <col min="9990" max="9990" width="5.625" style="144" customWidth="1"/>
    <col min="9991" max="9991" width="7.875" style="144" customWidth="1"/>
    <col min="9992" max="9992" width="44.875" style="144" customWidth="1"/>
    <col min="9993" max="9993" width="66.375" style="144" customWidth="1"/>
    <col min="9994" max="9994" width="114.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8.5" style="144" customWidth="1"/>
    <col min="10243" max="10243" width="18.25" style="144" customWidth="1"/>
    <col min="10244" max="10244" width="67" style="144" customWidth="1"/>
    <col min="10245" max="10245" width="6.75" style="144" customWidth="1"/>
    <col min="10246" max="10246" width="5.625" style="144" customWidth="1"/>
    <col min="10247" max="10247" width="7.875" style="144" customWidth="1"/>
    <col min="10248" max="10248" width="44.875" style="144" customWidth="1"/>
    <col min="10249" max="10249" width="66.375" style="144" customWidth="1"/>
    <col min="10250" max="10250" width="114.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8.5" style="144" customWidth="1"/>
    <col min="10499" max="10499" width="18.25" style="144" customWidth="1"/>
    <col min="10500" max="10500" width="67" style="144" customWidth="1"/>
    <col min="10501" max="10501" width="6.75" style="144" customWidth="1"/>
    <col min="10502" max="10502" width="5.625" style="144" customWidth="1"/>
    <col min="10503" max="10503" width="7.875" style="144" customWidth="1"/>
    <col min="10504" max="10504" width="44.875" style="144" customWidth="1"/>
    <col min="10505" max="10505" width="66.375" style="144" customWidth="1"/>
    <col min="10506" max="10506" width="114.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8.5" style="144" customWidth="1"/>
    <col min="10755" max="10755" width="18.25" style="144" customWidth="1"/>
    <col min="10756" max="10756" width="67" style="144" customWidth="1"/>
    <col min="10757" max="10757" width="6.75" style="144" customWidth="1"/>
    <col min="10758" max="10758" width="5.625" style="144" customWidth="1"/>
    <col min="10759" max="10759" width="7.875" style="144" customWidth="1"/>
    <col min="10760" max="10760" width="44.875" style="144" customWidth="1"/>
    <col min="10761" max="10761" width="66.375" style="144" customWidth="1"/>
    <col min="10762" max="10762" width="114.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8.5" style="144" customWidth="1"/>
    <col min="11011" max="11011" width="18.25" style="144" customWidth="1"/>
    <col min="11012" max="11012" width="67" style="144" customWidth="1"/>
    <col min="11013" max="11013" width="6.75" style="144" customWidth="1"/>
    <col min="11014" max="11014" width="5.625" style="144" customWidth="1"/>
    <col min="11015" max="11015" width="7.875" style="144" customWidth="1"/>
    <col min="11016" max="11016" width="44.875" style="144" customWidth="1"/>
    <col min="11017" max="11017" width="66.375" style="144" customWidth="1"/>
    <col min="11018" max="11018" width="114.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8.5" style="144" customWidth="1"/>
    <col min="11267" max="11267" width="18.25" style="144" customWidth="1"/>
    <col min="11268" max="11268" width="67" style="144" customWidth="1"/>
    <col min="11269" max="11269" width="6.75" style="144" customWidth="1"/>
    <col min="11270" max="11270" width="5.625" style="144" customWidth="1"/>
    <col min="11271" max="11271" width="7.875" style="144" customWidth="1"/>
    <col min="11272" max="11272" width="44.875" style="144" customWidth="1"/>
    <col min="11273" max="11273" width="66.375" style="144" customWidth="1"/>
    <col min="11274" max="11274" width="114.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8.5" style="144" customWidth="1"/>
    <col min="11523" max="11523" width="18.25" style="144" customWidth="1"/>
    <col min="11524" max="11524" width="67" style="144" customWidth="1"/>
    <col min="11525" max="11525" width="6.75" style="144" customWidth="1"/>
    <col min="11526" max="11526" width="5.625" style="144" customWidth="1"/>
    <col min="11527" max="11527" width="7.875" style="144" customWidth="1"/>
    <col min="11528" max="11528" width="44.875" style="144" customWidth="1"/>
    <col min="11529" max="11529" width="66.375" style="144" customWidth="1"/>
    <col min="11530" max="11530" width="114.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8.5" style="144" customWidth="1"/>
    <col min="11779" max="11779" width="18.25" style="144" customWidth="1"/>
    <col min="11780" max="11780" width="67" style="144" customWidth="1"/>
    <col min="11781" max="11781" width="6.75" style="144" customWidth="1"/>
    <col min="11782" max="11782" width="5.625" style="144" customWidth="1"/>
    <col min="11783" max="11783" width="7.875" style="144" customWidth="1"/>
    <col min="11784" max="11784" width="44.875" style="144" customWidth="1"/>
    <col min="11785" max="11785" width="66.375" style="144" customWidth="1"/>
    <col min="11786" max="11786" width="114.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8.5" style="144" customWidth="1"/>
    <col min="12035" max="12035" width="18.25" style="144" customWidth="1"/>
    <col min="12036" max="12036" width="67" style="144" customWidth="1"/>
    <col min="12037" max="12037" width="6.75" style="144" customWidth="1"/>
    <col min="12038" max="12038" width="5.625" style="144" customWidth="1"/>
    <col min="12039" max="12039" width="7.875" style="144" customWidth="1"/>
    <col min="12040" max="12040" width="44.875" style="144" customWidth="1"/>
    <col min="12041" max="12041" width="66.375" style="144" customWidth="1"/>
    <col min="12042" max="12042" width="114.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8.5" style="144" customWidth="1"/>
    <col min="12291" max="12291" width="18.25" style="144" customWidth="1"/>
    <col min="12292" max="12292" width="67" style="144" customWidth="1"/>
    <col min="12293" max="12293" width="6.75" style="144" customWidth="1"/>
    <col min="12294" max="12294" width="5.625" style="144" customWidth="1"/>
    <col min="12295" max="12295" width="7.875" style="144" customWidth="1"/>
    <col min="12296" max="12296" width="44.875" style="144" customWidth="1"/>
    <col min="12297" max="12297" width="66.375" style="144" customWidth="1"/>
    <col min="12298" max="12298" width="114.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8.5" style="144" customWidth="1"/>
    <col min="12547" max="12547" width="18.25" style="144" customWidth="1"/>
    <col min="12548" max="12548" width="67" style="144" customWidth="1"/>
    <col min="12549" max="12549" width="6.75" style="144" customWidth="1"/>
    <col min="12550" max="12550" width="5.625" style="144" customWidth="1"/>
    <col min="12551" max="12551" width="7.875" style="144" customWidth="1"/>
    <col min="12552" max="12552" width="44.875" style="144" customWidth="1"/>
    <col min="12553" max="12553" width="66.375" style="144" customWidth="1"/>
    <col min="12554" max="12554" width="114.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8.5" style="144" customWidth="1"/>
    <col min="12803" max="12803" width="18.25" style="144" customWidth="1"/>
    <col min="12804" max="12804" width="67" style="144" customWidth="1"/>
    <col min="12805" max="12805" width="6.75" style="144" customWidth="1"/>
    <col min="12806" max="12806" width="5.625" style="144" customWidth="1"/>
    <col min="12807" max="12807" width="7.875" style="144" customWidth="1"/>
    <col min="12808" max="12808" width="44.875" style="144" customWidth="1"/>
    <col min="12809" max="12809" width="66.375" style="144" customWidth="1"/>
    <col min="12810" max="12810" width="114.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8.5" style="144" customWidth="1"/>
    <col min="13059" max="13059" width="18.25" style="144" customWidth="1"/>
    <col min="13060" max="13060" width="67" style="144" customWidth="1"/>
    <col min="13061" max="13061" width="6.75" style="144" customWidth="1"/>
    <col min="13062" max="13062" width="5.625" style="144" customWidth="1"/>
    <col min="13063" max="13063" width="7.875" style="144" customWidth="1"/>
    <col min="13064" max="13064" width="44.875" style="144" customWidth="1"/>
    <col min="13065" max="13065" width="66.375" style="144" customWidth="1"/>
    <col min="13066" max="13066" width="114.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8.5" style="144" customWidth="1"/>
    <col min="13315" max="13315" width="18.25" style="144" customWidth="1"/>
    <col min="13316" max="13316" width="67" style="144" customWidth="1"/>
    <col min="13317" max="13317" width="6.75" style="144" customWidth="1"/>
    <col min="13318" max="13318" width="5.625" style="144" customWidth="1"/>
    <col min="13319" max="13319" width="7.875" style="144" customWidth="1"/>
    <col min="13320" max="13320" width="44.875" style="144" customWidth="1"/>
    <col min="13321" max="13321" width="66.375" style="144" customWidth="1"/>
    <col min="13322" max="13322" width="114.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8.5" style="144" customWidth="1"/>
    <col min="13571" max="13571" width="18.25" style="144" customWidth="1"/>
    <col min="13572" max="13572" width="67" style="144" customWidth="1"/>
    <col min="13573" max="13573" width="6.75" style="144" customWidth="1"/>
    <col min="13574" max="13574" width="5.625" style="144" customWidth="1"/>
    <col min="13575" max="13575" width="7.875" style="144" customWidth="1"/>
    <col min="13576" max="13576" width="44.875" style="144" customWidth="1"/>
    <col min="13577" max="13577" width="66.375" style="144" customWidth="1"/>
    <col min="13578" max="13578" width="114.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8.5" style="144" customWidth="1"/>
    <col min="13827" max="13827" width="18.25" style="144" customWidth="1"/>
    <col min="13828" max="13828" width="67" style="144" customWidth="1"/>
    <col min="13829" max="13829" width="6.75" style="144" customWidth="1"/>
    <col min="13830" max="13830" width="5.625" style="144" customWidth="1"/>
    <col min="13831" max="13831" width="7.875" style="144" customWidth="1"/>
    <col min="13832" max="13832" width="44.875" style="144" customWidth="1"/>
    <col min="13833" max="13833" width="66.375" style="144" customWidth="1"/>
    <col min="13834" max="13834" width="114.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8.5" style="144" customWidth="1"/>
    <col min="14083" max="14083" width="18.25" style="144" customWidth="1"/>
    <col min="14084" max="14084" width="67" style="144" customWidth="1"/>
    <col min="14085" max="14085" width="6.75" style="144" customWidth="1"/>
    <col min="14086" max="14086" width="5.625" style="144" customWidth="1"/>
    <col min="14087" max="14087" width="7.875" style="144" customWidth="1"/>
    <col min="14088" max="14088" width="44.875" style="144" customWidth="1"/>
    <col min="14089" max="14089" width="66.375" style="144" customWidth="1"/>
    <col min="14090" max="14090" width="114.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8.5" style="144" customWidth="1"/>
    <col min="14339" max="14339" width="18.25" style="144" customWidth="1"/>
    <col min="14340" max="14340" width="67" style="144" customWidth="1"/>
    <col min="14341" max="14341" width="6.75" style="144" customWidth="1"/>
    <col min="14342" max="14342" width="5.625" style="144" customWidth="1"/>
    <col min="14343" max="14343" width="7.875" style="144" customWidth="1"/>
    <col min="14344" max="14344" width="44.875" style="144" customWidth="1"/>
    <col min="14345" max="14345" width="66.375" style="144" customWidth="1"/>
    <col min="14346" max="14346" width="114.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8.5" style="144" customWidth="1"/>
    <col min="14595" max="14595" width="18.25" style="144" customWidth="1"/>
    <col min="14596" max="14596" width="67" style="144" customWidth="1"/>
    <col min="14597" max="14597" width="6.75" style="144" customWidth="1"/>
    <col min="14598" max="14598" width="5.625" style="144" customWidth="1"/>
    <col min="14599" max="14599" width="7.875" style="144" customWidth="1"/>
    <col min="14600" max="14600" width="44.875" style="144" customWidth="1"/>
    <col min="14601" max="14601" width="66.375" style="144" customWidth="1"/>
    <col min="14602" max="14602" width="114.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8.5" style="144" customWidth="1"/>
    <col min="14851" max="14851" width="18.25" style="144" customWidth="1"/>
    <col min="14852" max="14852" width="67" style="144" customWidth="1"/>
    <col min="14853" max="14853" width="6.75" style="144" customWidth="1"/>
    <col min="14854" max="14854" width="5.625" style="144" customWidth="1"/>
    <col min="14855" max="14855" width="7.875" style="144" customWidth="1"/>
    <col min="14856" max="14856" width="44.875" style="144" customWidth="1"/>
    <col min="14857" max="14857" width="66.375" style="144" customWidth="1"/>
    <col min="14858" max="14858" width="114.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8.5" style="144" customWidth="1"/>
    <col min="15107" max="15107" width="18.25" style="144" customWidth="1"/>
    <col min="15108" max="15108" width="67" style="144" customWidth="1"/>
    <col min="15109" max="15109" width="6.75" style="144" customWidth="1"/>
    <col min="15110" max="15110" width="5.625" style="144" customWidth="1"/>
    <col min="15111" max="15111" width="7.875" style="144" customWidth="1"/>
    <col min="15112" max="15112" width="44.875" style="144" customWidth="1"/>
    <col min="15113" max="15113" width="66.375" style="144" customWidth="1"/>
    <col min="15114" max="15114" width="114.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8.5" style="144" customWidth="1"/>
    <col min="15363" max="15363" width="18.25" style="144" customWidth="1"/>
    <col min="15364" max="15364" width="67" style="144" customWidth="1"/>
    <col min="15365" max="15365" width="6.75" style="144" customWidth="1"/>
    <col min="15366" max="15366" width="5.625" style="144" customWidth="1"/>
    <col min="15367" max="15367" width="7.875" style="144" customWidth="1"/>
    <col min="15368" max="15368" width="44.875" style="144" customWidth="1"/>
    <col min="15369" max="15369" width="66.375" style="144" customWidth="1"/>
    <col min="15370" max="15370" width="114.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8.5" style="144" customWidth="1"/>
    <col min="15619" max="15619" width="18.25" style="144" customWidth="1"/>
    <col min="15620" max="15620" width="67" style="144" customWidth="1"/>
    <col min="15621" max="15621" width="6.75" style="144" customWidth="1"/>
    <col min="15622" max="15622" width="5.625" style="144" customWidth="1"/>
    <col min="15623" max="15623" width="7.875" style="144" customWidth="1"/>
    <col min="15624" max="15624" width="44.875" style="144" customWidth="1"/>
    <col min="15625" max="15625" width="66.375" style="144" customWidth="1"/>
    <col min="15626" max="15626" width="114.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8.5" style="144" customWidth="1"/>
    <col min="15875" max="15875" width="18.25" style="144" customWidth="1"/>
    <col min="15876" max="15876" width="67" style="144" customWidth="1"/>
    <col min="15877" max="15877" width="6.75" style="144" customWidth="1"/>
    <col min="15878" max="15878" width="5.625" style="144" customWidth="1"/>
    <col min="15879" max="15879" width="7.875" style="144" customWidth="1"/>
    <col min="15880" max="15880" width="44.875" style="144" customWidth="1"/>
    <col min="15881" max="15881" width="66.375" style="144" customWidth="1"/>
    <col min="15882" max="15882" width="114.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8.5" style="144" customWidth="1"/>
    <col min="16131" max="16131" width="18.25" style="144" customWidth="1"/>
    <col min="16132" max="16132" width="67" style="144" customWidth="1"/>
    <col min="16133" max="16133" width="6.75" style="144" customWidth="1"/>
    <col min="16134" max="16134" width="5.625" style="144" customWidth="1"/>
    <col min="16135" max="16135" width="7.875" style="144" customWidth="1"/>
    <col min="16136" max="16136" width="44.875" style="144" customWidth="1"/>
    <col min="16137" max="16137" width="66.375" style="144" customWidth="1"/>
    <col min="16138" max="16138" width="114.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209</v>
      </c>
      <c r="L2" s="359"/>
      <c r="M2" s="359"/>
      <c r="N2" s="360"/>
      <c r="O2" s="361"/>
      <c r="P2" s="353" t="s">
        <v>210</v>
      </c>
      <c r="Q2" s="359"/>
      <c r="R2" s="359"/>
      <c r="S2" s="360"/>
      <c r="T2" s="361"/>
    </row>
    <row r="3" spans="2:20" ht="17.25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v>24</v>
      </c>
      <c r="N4" s="152" t="s">
        <v>119</v>
      </c>
      <c r="O4" s="153">
        <f>(M5+M6)/M4</f>
        <v>0.625</v>
      </c>
      <c r="P4" s="353" t="s">
        <v>118</v>
      </c>
      <c r="Q4" s="354"/>
      <c r="R4" s="13">
        <f>COUNTA($B$11:$B$172)</f>
        <v>1</v>
      </c>
      <c r="S4" s="152" t="s">
        <v>119</v>
      </c>
      <c r="T4" s="153">
        <f>(R5+R6)/R4</f>
        <v>0</v>
      </c>
    </row>
    <row r="5" spans="2:20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COUNTIF(K11:K$172,"通过")</f>
        <v>13</v>
      </c>
      <c r="N5" s="152" t="s">
        <v>119</v>
      </c>
      <c r="O5" s="153">
        <f>M5/M4</f>
        <v>0.54166666666666663</v>
      </c>
      <c r="P5" s="353" t="s">
        <v>121</v>
      </c>
      <c r="Q5" s="354"/>
      <c r="R5" s="23">
        <f>COUNTIF(P11:P$172,"通过")</f>
        <v>0</v>
      </c>
      <c r="S5" s="152" t="s">
        <v>119</v>
      </c>
      <c r="T5" s="153">
        <f>R5/R4</f>
        <v>0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COUNTIF(K11:K$171,"失败")</f>
        <v>2</v>
      </c>
      <c r="N6" s="152" t="s">
        <v>119</v>
      </c>
      <c r="O6" s="153">
        <f>M6/M4</f>
        <v>8.3333333333333329E-2</v>
      </c>
      <c r="P6" s="353" t="s">
        <v>123</v>
      </c>
      <c r="Q6" s="354"/>
      <c r="R6" s="23">
        <f>COUNTIF(P11:P$171,"失败")</f>
        <v>0</v>
      </c>
      <c r="S6" s="152" t="s">
        <v>119</v>
      </c>
      <c r="T6" s="153">
        <f>R6/R4</f>
        <v>0</v>
      </c>
    </row>
    <row r="7" spans="2:20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COUNTIF(K11:K$171,"阻塞")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COUNTIF(P11:P$171,"阻塞")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COUNTIF(K11:K$171,"无效")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COUNTIF(P11:P$171,"无效")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COUNTIF(K11:K$171,"未执行")</f>
        <v>9</v>
      </c>
      <c r="N9" s="152" t="s">
        <v>119</v>
      </c>
      <c r="O9" s="153">
        <f>M9/M4</f>
        <v>0.375</v>
      </c>
      <c r="P9" s="353" t="s">
        <v>127</v>
      </c>
      <c r="Q9" s="354"/>
      <c r="R9" s="23">
        <f>COUNTIF(P11:P$171,"未执行")</f>
        <v>0</v>
      </c>
      <c r="S9" s="152" t="s">
        <v>119</v>
      </c>
      <c r="T9" s="153">
        <f>R9/R4</f>
        <v>0</v>
      </c>
    </row>
    <row r="10" spans="2:20" ht="33">
      <c r="B10" s="11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154" t="s">
        <v>136</v>
      </c>
      <c r="K10" s="148" t="s">
        <v>137</v>
      </c>
      <c r="L10" s="148" t="s">
        <v>12</v>
      </c>
      <c r="M10" s="148" t="s">
        <v>138</v>
      </c>
      <c r="N10" s="148" t="s">
        <v>139</v>
      </c>
      <c r="O10" s="148" t="s">
        <v>140</v>
      </c>
      <c r="P10" s="148" t="s">
        <v>141</v>
      </c>
      <c r="Q10" s="148" t="s">
        <v>12</v>
      </c>
      <c r="R10" s="148" t="s">
        <v>138</v>
      </c>
      <c r="S10" s="148" t="s">
        <v>139</v>
      </c>
      <c r="T10" s="148" t="s">
        <v>140</v>
      </c>
    </row>
    <row r="11" spans="2:20">
      <c r="B11" s="350" t="s">
        <v>605</v>
      </c>
      <c r="C11" s="13" t="s">
        <v>606</v>
      </c>
      <c r="D11" s="362" t="s">
        <v>212</v>
      </c>
      <c r="E11" s="13" t="s">
        <v>145</v>
      </c>
      <c r="F11" s="13" t="s">
        <v>146</v>
      </c>
      <c r="G11" s="13" t="s">
        <v>147</v>
      </c>
      <c r="H11" s="364" t="s">
        <v>607</v>
      </c>
      <c r="I11" s="25" t="s">
        <v>700</v>
      </c>
      <c r="J11" s="25" t="s">
        <v>215</v>
      </c>
      <c r="K11" s="88" t="s">
        <v>6</v>
      </c>
      <c r="L11" s="13"/>
      <c r="M11" s="61" t="s">
        <v>39</v>
      </c>
      <c r="N11" s="280"/>
      <c r="O11" s="281">
        <v>42538</v>
      </c>
      <c r="P11" s="13"/>
      <c r="Q11" s="13"/>
      <c r="R11" s="13"/>
      <c r="S11" s="13"/>
      <c r="T11" s="13"/>
    </row>
    <row r="12" spans="2:20">
      <c r="B12" s="351"/>
      <c r="C12" s="13" t="s">
        <v>609</v>
      </c>
      <c r="D12" s="363"/>
      <c r="E12" s="13" t="s">
        <v>190</v>
      </c>
      <c r="F12" s="13" t="s">
        <v>146</v>
      </c>
      <c r="G12" s="13" t="s">
        <v>147</v>
      </c>
      <c r="H12" s="364"/>
      <c r="I12" s="25" t="s">
        <v>701</v>
      </c>
      <c r="J12" s="25" t="s">
        <v>215</v>
      </c>
      <c r="K12" s="88" t="s">
        <v>6</v>
      </c>
      <c r="L12" s="13"/>
      <c r="M12" s="61" t="s">
        <v>39</v>
      </c>
      <c r="N12" s="280"/>
      <c r="O12" s="281">
        <v>42538</v>
      </c>
      <c r="P12" s="13"/>
      <c r="Q12" s="13"/>
      <c r="R12" s="13"/>
      <c r="S12" s="13"/>
      <c r="T12" s="13"/>
    </row>
    <row r="13" spans="2:20" ht="27">
      <c r="B13" s="351"/>
      <c r="C13" s="13" t="s">
        <v>611</v>
      </c>
      <c r="D13" s="363"/>
      <c r="E13" s="13" t="s">
        <v>145</v>
      </c>
      <c r="F13" s="13" t="s">
        <v>146</v>
      </c>
      <c r="G13" s="13" t="s">
        <v>147</v>
      </c>
      <c r="H13" s="364"/>
      <c r="I13" s="25" t="s">
        <v>702</v>
      </c>
      <c r="J13" s="25" t="s">
        <v>215</v>
      </c>
      <c r="K13" s="88" t="s">
        <v>6</v>
      </c>
      <c r="L13" s="13"/>
      <c r="M13" s="61" t="s">
        <v>39</v>
      </c>
      <c r="N13" s="280"/>
      <c r="O13" s="281">
        <v>42538</v>
      </c>
      <c r="P13" s="13"/>
      <c r="Q13" s="13"/>
      <c r="R13" s="13"/>
      <c r="S13" s="13"/>
      <c r="T13" s="13"/>
    </row>
    <row r="14" spans="2:20" ht="27">
      <c r="B14" s="351"/>
      <c r="C14" s="13" t="s">
        <v>613</v>
      </c>
      <c r="D14" s="363"/>
      <c r="E14" s="13" t="s">
        <v>145</v>
      </c>
      <c r="F14" s="13" t="s">
        <v>146</v>
      </c>
      <c r="G14" s="13" t="s">
        <v>147</v>
      </c>
      <c r="H14" s="364"/>
      <c r="I14" s="25" t="s">
        <v>703</v>
      </c>
      <c r="J14" s="25" t="s">
        <v>215</v>
      </c>
      <c r="K14" s="88" t="s">
        <v>6</v>
      </c>
      <c r="L14" s="13"/>
      <c r="M14" s="61" t="s">
        <v>39</v>
      </c>
      <c r="N14" s="280"/>
      <c r="O14" s="281">
        <v>42538</v>
      </c>
      <c r="P14" s="13"/>
      <c r="Q14" s="13"/>
      <c r="R14" s="13"/>
      <c r="S14" s="13"/>
      <c r="T14" s="13"/>
    </row>
    <row r="15" spans="2:20" ht="132">
      <c r="B15" s="351"/>
      <c r="C15" s="13" t="s">
        <v>615</v>
      </c>
      <c r="D15" s="363"/>
      <c r="E15" s="13" t="s">
        <v>145</v>
      </c>
      <c r="F15" s="13" t="s">
        <v>146</v>
      </c>
      <c r="G15" s="13" t="s">
        <v>147</v>
      </c>
      <c r="H15" s="364"/>
      <c r="I15" s="25" t="s">
        <v>704</v>
      </c>
      <c r="J15" s="25" t="s">
        <v>215</v>
      </c>
      <c r="K15" s="88" t="s">
        <v>7</v>
      </c>
      <c r="L15" s="13" t="s">
        <v>705</v>
      </c>
      <c r="M15" s="61" t="s">
        <v>39</v>
      </c>
      <c r="N15" s="280"/>
      <c r="O15" s="281">
        <v>42538</v>
      </c>
      <c r="P15" s="13"/>
      <c r="Q15" s="13"/>
      <c r="R15" s="13"/>
      <c r="S15" s="13"/>
      <c r="T15" s="13"/>
    </row>
    <row r="16" spans="2:20">
      <c r="B16" s="351"/>
      <c r="C16" s="13" t="s">
        <v>618</v>
      </c>
      <c r="D16" s="363"/>
      <c r="E16" s="13" t="s">
        <v>145</v>
      </c>
      <c r="F16" s="13" t="s">
        <v>146</v>
      </c>
      <c r="G16" s="13" t="s">
        <v>147</v>
      </c>
      <c r="H16" s="364"/>
      <c r="I16" s="25" t="s">
        <v>706</v>
      </c>
      <c r="J16" s="25" t="s">
        <v>215</v>
      </c>
      <c r="K16" s="88" t="s">
        <v>7</v>
      </c>
      <c r="L16" s="13"/>
      <c r="M16" s="61" t="s">
        <v>39</v>
      </c>
      <c r="N16" s="280"/>
      <c r="O16" s="281">
        <v>42538</v>
      </c>
      <c r="P16" s="13"/>
      <c r="Q16" s="13"/>
      <c r="R16" s="13"/>
      <c r="S16" s="13"/>
      <c r="T16" s="13"/>
    </row>
    <row r="17" spans="2:20">
      <c r="B17" s="351"/>
      <c r="C17" s="13" t="s">
        <v>620</v>
      </c>
      <c r="D17" s="363"/>
      <c r="E17" s="13" t="s">
        <v>145</v>
      </c>
      <c r="F17" s="13" t="s">
        <v>146</v>
      </c>
      <c r="G17" s="13" t="s">
        <v>147</v>
      </c>
      <c r="H17" s="364"/>
      <c r="I17" s="25" t="s">
        <v>707</v>
      </c>
      <c r="J17" s="25" t="s">
        <v>215</v>
      </c>
      <c r="K17" s="88" t="s">
        <v>6</v>
      </c>
      <c r="L17" s="13"/>
      <c r="M17" s="61" t="s">
        <v>39</v>
      </c>
      <c r="N17" s="280"/>
      <c r="O17" s="281">
        <v>42538</v>
      </c>
      <c r="P17" s="13"/>
      <c r="Q17" s="13"/>
      <c r="R17" s="13"/>
      <c r="S17" s="13"/>
      <c r="T17" s="13"/>
    </row>
    <row r="18" spans="2:20">
      <c r="B18" s="351"/>
      <c r="C18" s="13" t="s">
        <v>622</v>
      </c>
      <c r="D18" s="363"/>
      <c r="E18" s="13" t="s">
        <v>145</v>
      </c>
      <c r="F18" s="13" t="s">
        <v>146</v>
      </c>
      <c r="G18" s="13" t="s">
        <v>147</v>
      </c>
      <c r="H18" s="364"/>
      <c r="I18" s="25" t="s">
        <v>708</v>
      </c>
      <c r="J18" s="25" t="s">
        <v>215</v>
      </c>
      <c r="K18" s="88" t="s">
        <v>6</v>
      </c>
      <c r="L18" s="13"/>
      <c r="M18" s="61" t="s">
        <v>39</v>
      </c>
      <c r="N18" s="280"/>
      <c r="O18" s="281">
        <v>42538</v>
      </c>
      <c r="P18" s="13"/>
      <c r="Q18" s="13"/>
      <c r="R18" s="13"/>
      <c r="S18" s="13"/>
      <c r="T18" s="13"/>
    </row>
    <row r="19" spans="2:20">
      <c r="B19" s="351"/>
      <c r="C19" s="13" t="s">
        <v>624</v>
      </c>
      <c r="D19" s="363"/>
      <c r="E19" s="13" t="s">
        <v>145</v>
      </c>
      <c r="F19" s="13" t="s">
        <v>146</v>
      </c>
      <c r="G19" s="13" t="s">
        <v>147</v>
      </c>
      <c r="H19" s="364"/>
      <c r="I19" s="25" t="s">
        <v>709</v>
      </c>
      <c r="J19" s="25" t="s">
        <v>215</v>
      </c>
      <c r="K19" s="88" t="s">
        <v>6</v>
      </c>
      <c r="L19" s="13"/>
      <c r="M19" s="61" t="s">
        <v>39</v>
      </c>
      <c r="N19" s="280"/>
      <c r="O19" s="281">
        <v>42538</v>
      </c>
      <c r="P19" s="13"/>
      <c r="Q19" s="13"/>
      <c r="R19" s="13"/>
      <c r="S19" s="13"/>
      <c r="T19" s="13"/>
    </row>
    <row r="20" spans="2:20">
      <c r="B20" s="351"/>
      <c r="C20" s="13" t="s">
        <v>626</v>
      </c>
      <c r="D20" s="363"/>
      <c r="E20" s="13" t="s">
        <v>145</v>
      </c>
      <c r="F20" s="13" t="s">
        <v>146</v>
      </c>
      <c r="G20" s="13" t="s">
        <v>147</v>
      </c>
      <c r="H20" s="364"/>
      <c r="I20" s="25" t="s">
        <v>710</v>
      </c>
      <c r="J20" s="25" t="s">
        <v>215</v>
      </c>
      <c r="K20" s="88" t="s">
        <v>6</v>
      </c>
      <c r="L20" s="13"/>
      <c r="M20" s="61" t="s">
        <v>39</v>
      </c>
      <c r="N20" s="280"/>
      <c r="O20" s="281">
        <v>42538</v>
      </c>
      <c r="P20" s="13"/>
      <c r="Q20" s="13"/>
      <c r="R20" s="13"/>
      <c r="S20" s="13"/>
      <c r="T20" s="13"/>
    </row>
    <row r="21" spans="2:20">
      <c r="B21" s="351"/>
      <c r="C21" s="13" t="s">
        <v>627</v>
      </c>
      <c r="D21" s="363"/>
      <c r="E21" s="13" t="s">
        <v>145</v>
      </c>
      <c r="F21" s="13" t="s">
        <v>146</v>
      </c>
      <c r="G21" s="13" t="s">
        <v>147</v>
      </c>
      <c r="H21" s="364"/>
      <c r="I21" s="25" t="s">
        <v>711</v>
      </c>
      <c r="J21" s="25" t="s">
        <v>215</v>
      </c>
      <c r="K21" s="88" t="s">
        <v>6</v>
      </c>
      <c r="L21" s="13"/>
      <c r="M21" s="61"/>
      <c r="N21" s="280"/>
      <c r="O21" s="281"/>
      <c r="P21" s="13"/>
      <c r="Q21" s="13"/>
      <c r="R21" s="13"/>
      <c r="S21" s="13"/>
      <c r="T21" s="13"/>
    </row>
    <row r="22" spans="2:20" ht="40.5">
      <c r="B22" s="351"/>
      <c r="C22" s="13" t="s">
        <v>629</v>
      </c>
      <c r="D22" s="363"/>
      <c r="E22" s="13" t="s">
        <v>145</v>
      </c>
      <c r="F22" s="13" t="s">
        <v>146</v>
      </c>
      <c r="G22" s="13" t="s">
        <v>147</v>
      </c>
      <c r="H22" s="364"/>
      <c r="I22" s="25" t="s">
        <v>628</v>
      </c>
      <c r="J22" s="25" t="s">
        <v>215</v>
      </c>
      <c r="K22" s="88" t="s">
        <v>6</v>
      </c>
      <c r="L22" s="13"/>
      <c r="M22" s="61" t="s">
        <v>39</v>
      </c>
      <c r="N22" s="280"/>
      <c r="O22" s="281">
        <v>42538</v>
      </c>
      <c r="P22" s="13"/>
      <c r="Q22" s="13"/>
      <c r="R22" s="13"/>
      <c r="S22" s="13"/>
      <c r="T22" s="13"/>
    </row>
    <row r="23" spans="2:20" ht="27">
      <c r="B23" s="351"/>
      <c r="C23" s="13" t="s">
        <v>630</v>
      </c>
      <c r="D23" s="363"/>
      <c r="E23" s="13" t="s">
        <v>145</v>
      </c>
      <c r="F23" s="13" t="s">
        <v>146</v>
      </c>
      <c r="G23" s="13" t="s">
        <v>147</v>
      </c>
      <c r="H23" s="364"/>
      <c r="I23" s="25" t="s">
        <v>362</v>
      </c>
      <c r="J23" s="84" t="s">
        <v>363</v>
      </c>
      <c r="K23" s="88" t="s">
        <v>8</v>
      </c>
      <c r="L23" s="13"/>
      <c r="M23" s="61" t="s">
        <v>39</v>
      </c>
      <c r="N23" s="280"/>
      <c r="O23" s="281">
        <v>42538</v>
      </c>
      <c r="P23" s="13"/>
      <c r="Q23" s="13"/>
      <c r="R23" s="13"/>
      <c r="S23" s="13"/>
      <c r="T23" s="13"/>
    </row>
    <row r="24" spans="2:20">
      <c r="B24" s="351"/>
      <c r="C24" s="13" t="s">
        <v>631</v>
      </c>
      <c r="D24" s="363"/>
      <c r="E24" s="13" t="s">
        <v>145</v>
      </c>
      <c r="F24" s="13" t="s">
        <v>146</v>
      </c>
      <c r="G24" s="13" t="s">
        <v>147</v>
      </c>
      <c r="H24" s="364"/>
      <c r="I24" s="25" t="s">
        <v>365</v>
      </c>
      <c r="J24" s="84" t="s">
        <v>363</v>
      </c>
      <c r="K24" s="88" t="s">
        <v>8</v>
      </c>
      <c r="L24" s="13"/>
      <c r="M24" s="61" t="s">
        <v>39</v>
      </c>
      <c r="N24" s="280"/>
      <c r="O24" s="281">
        <v>42538</v>
      </c>
      <c r="P24" s="13"/>
      <c r="Q24" s="13"/>
      <c r="R24" s="13"/>
      <c r="S24" s="13"/>
      <c r="T24" s="13"/>
    </row>
    <row r="25" spans="2:20" ht="27">
      <c r="B25" s="351"/>
      <c r="C25" s="13" t="s">
        <v>633</v>
      </c>
      <c r="D25" s="363"/>
      <c r="E25" s="13" t="s">
        <v>145</v>
      </c>
      <c r="F25" s="13" t="s">
        <v>146</v>
      </c>
      <c r="G25" s="13" t="s">
        <v>147</v>
      </c>
      <c r="H25" s="364"/>
      <c r="I25" s="25" t="s">
        <v>370</v>
      </c>
      <c r="J25" s="84" t="s">
        <v>371</v>
      </c>
      <c r="K25" s="88" t="s">
        <v>6</v>
      </c>
      <c r="L25" s="13"/>
      <c r="M25" s="61" t="s">
        <v>39</v>
      </c>
      <c r="N25" s="280"/>
      <c r="O25" s="281">
        <v>42538</v>
      </c>
      <c r="P25" s="13"/>
      <c r="Q25" s="13"/>
      <c r="R25" s="13"/>
      <c r="S25" s="13"/>
      <c r="T25" s="13"/>
    </row>
    <row r="26" spans="2:20">
      <c r="B26" s="351"/>
      <c r="C26" s="13" t="s">
        <v>634</v>
      </c>
      <c r="D26" s="363"/>
      <c r="E26" s="13" t="s">
        <v>145</v>
      </c>
      <c r="F26" s="13" t="s">
        <v>146</v>
      </c>
      <c r="G26" s="13" t="s">
        <v>157</v>
      </c>
      <c r="H26" s="364"/>
      <c r="I26" s="25" t="s">
        <v>264</v>
      </c>
      <c r="J26" s="25" t="s">
        <v>265</v>
      </c>
      <c r="K26" s="88" t="s">
        <v>6</v>
      </c>
      <c r="L26" s="13"/>
      <c r="M26" s="61" t="s">
        <v>39</v>
      </c>
      <c r="N26" s="280"/>
      <c r="O26" s="281">
        <v>42538</v>
      </c>
      <c r="P26" s="13"/>
      <c r="Q26" s="13"/>
      <c r="R26" s="13"/>
      <c r="S26" s="13"/>
      <c r="T26" s="13"/>
    </row>
    <row r="27" spans="2:20">
      <c r="B27" s="351"/>
      <c r="C27" s="13" t="s">
        <v>635</v>
      </c>
      <c r="D27" s="363"/>
      <c r="E27" s="13" t="s">
        <v>145</v>
      </c>
      <c r="F27" s="13" t="s">
        <v>178</v>
      </c>
      <c r="G27" s="13" t="s">
        <v>157</v>
      </c>
      <c r="H27" s="364"/>
      <c r="I27" s="25" t="s">
        <v>267</v>
      </c>
      <c r="J27" s="25" t="s">
        <v>265</v>
      </c>
      <c r="K27" s="88" t="s">
        <v>6</v>
      </c>
      <c r="L27" s="13"/>
      <c r="M27" s="61" t="s">
        <v>39</v>
      </c>
      <c r="N27" s="280"/>
      <c r="O27" s="281">
        <v>42538</v>
      </c>
      <c r="P27" s="13"/>
      <c r="Q27" s="13"/>
      <c r="R27" s="13"/>
      <c r="S27" s="13"/>
      <c r="T27" s="13"/>
    </row>
    <row r="28" spans="2:20" ht="27">
      <c r="B28" s="351"/>
      <c r="C28" s="13" t="s">
        <v>636</v>
      </c>
      <c r="D28" s="362" t="s">
        <v>712</v>
      </c>
      <c r="E28" s="13" t="s">
        <v>145</v>
      </c>
      <c r="F28" s="13" t="s">
        <v>178</v>
      </c>
      <c r="G28" s="13" t="s">
        <v>157</v>
      </c>
      <c r="H28" s="364" t="s">
        <v>713</v>
      </c>
      <c r="I28" s="25" t="s">
        <v>714</v>
      </c>
      <c r="J28" s="270" t="s">
        <v>715</v>
      </c>
      <c r="K28" s="88" t="s">
        <v>8</v>
      </c>
      <c r="L28" s="13"/>
      <c r="M28" s="61" t="s">
        <v>39</v>
      </c>
      <c r="N28" s="280"/>
      <c r="O28" s="281">
        <v>42538</v>
      </c>
      <c r="P28" s="13"/>
      <c r="Q28" s="13"/>
      <c r="R28" s="13"/>
      <c r="S28" s="13"/>
      <c r="T28" s="13"/>
    </row>
    <row r="29" spans="2:20" ht="27">
      <c r="B29" s="351"/>
      <c r="C29" s="13" t="s">
        <v>640</v>
      </c>
      <c r="D29" s="363"/>
      <c r="E29" s="13" t="s">
        <v>190</v>
      </c>
      <c r="F29" s="13" t="s">
        <v>146</v>
      </c>
      <c r="G29" s="13" t="s">
        <v>147</v>
      </c>
      <c r="H29" s="364"/>
      <c r="I29" s="25" t="s">
        <v>716</v>
      </c>
      <c r="J29" s="25" t="s">
        <v>642</v>
      </c>
      <c r="K29" s="88" t="s">
        <v>8</v>
      </c>
      <c r="L29" s="13"/>
      <c r="M29" s="61" t="s">
        <v>39</v>
      </c>
      <c r="N29" s="280"/>
      <c r="O29" s="281">
        <v>42538</v>
      </c>
      <c r="P29" s="13"/>
      <c r="Q29" s="13"/>
      <c r="R29" s="13"/>
      <c r="S29" s="13"/>
      <c r="T29" s="13"/>
    </row>
    <row r="30" spans="2:20" ht="27">
      <c r="B30" s="351"/>
      <c r="C30" s="13" t="s">
        <v>643</v>
      </c>
      <c r="D30" s="365"/>
      <c r="E30" s="13" t="s">
        <v>190</v>
      </c>
      <c r="F30" s="13" t="s">
        <v>146</v>
      </c>
      <c r="G30" s="13" t="s">
        <v>147</v>
      </c>
      <c r="H30" s="364"/>
      <c r="I30" s="25" t="s">
        <v>714</v>
      </c>
      <c r="J30" s="25" t="s">
        <v>717</v>
      </c>
      <c r="K30" s="88" t="s">
        <v>8</v>
      </c>
      <c r="L30" s="13"/>
      <c r="M30" s="61" t="s">
        <v>39</v>
      </c>
      <c r="N30" s="280"/>
      <c r="O30" s="281">
        <v>42538</v>
      </c>
      <c r="P30" s="13"/>
      <c r="Q30" s="13"/>
      <c r="R30" s="13"/>
      <c r="S30" s="13"/>
      <c r="T30" s="13"/>
    </row>
    <row r="31" spans="2:20" ht="27">
      <c r="B31" s="351"/>
      <c r="C31" s="13" t="s">
        <v>646</v>
      </c>
      <c r="D31" s="362" t="s">
        <v>718</v>
      </c>
      <c r="E31" s="13" t="s">
        <v>190</v>
      </c>
      <c r="F31" s="13" t="s">
        <v>146</v>
      </c>
      <c r="G31" s="13" t="s">
        <v>147</v>
      </c>
      <c r="H31" s="364"/>
      <c r="I31" s="25" t="s">
        <v>719</v>
      </c>
      <c r="J31" s="141" t="s">
        <v>715</v>
      </c>
      <c r="K31" s="88" t="s">
        <v>8</v>
      </c>
      <c r="L31" s="13"/>
      <c r="M31" s="61" t="s">
        <v>39</v>
      </c>
      <c r="N31" s="280"/>
      <c r="O31" s="281">
        <v>42538</v>
      </c>
      <c r="P31" s="13"/>
      <c r="Q31" s="13"/>
      <c r="R31" s="13"/>
      <c r="S31" s="13"/>
      <c r="T31" s="13"/>
    </row>
    <row r="32" spans="2:20" ht="27">
      <c r="B32" s="351"/>
      <c r="C32" s="13" t="s">
        <v>648</v>
      </c>
      <c r="D32" s="363"/>
      <c r="E32" s="13" t="s">
        <v>145</v>
      </c>
      <c r="F32" s="13" t="s">
        <v>146</v>
      </c>
      <c r="G32" s="13" t="s">
        <v>157</v>
      </c>
      <c r="H32" s="364"/>
      <c r="I32" s="25" t="s">
        <v>720</v>
      </c>
      <c r="J32" s="25" t="s">
        <v>642</v>
      </c>
      <c r="K32" s="88" t="s">
        <v>8</v>
      </c>
      <c r="L32" s="13"/>
      <c r="M32" s="61" t="s">
        <v>39</v>
      </c>
      <c r="N32" s="280"/>
      <c r="O32" s="281">
        <v>42538</v>
      </c>
      <c r="P32" s="13"/>
      <c r="Q32" s="13"/>
      <c r="R32" s="13"/>
      <c r="S32" s="13"/>
      <c r="T32" s="13"/>
    </row>
    <row r="33" spans="2:20" ht="27">
      <c r="B33" s="351"/>
      <c r="C33" s="13" t="s">
        <v>651</v>
      </c>
      <c r="D33" s="365"/>
      <c r="E33" s="13" t="s">
        <v>190</v>
      </c>
      <c r="F33" s="13" t="s">
        <v>146</v>
      </c>
      <c r="G33" s="13" t="s">
        <v>147</v>
      </c>
      <c r="H33" s="364"/>
      <c r="I33" s="25" t="s">
        <v>719</v>
      </c>
      <c r="J33" s="25" t="s">
        <v>717</v>
      </c>
      <c r="K33" s="88" t="s">
        <v>8</v>
      </c>
      <c r="L33" s="13"/>
      <c r="M33" s="61" t="s">
        <v>39</v>
      </c>
      <c r="N33" s="280"/>
      <c r="O33" s="281">
        <v>42538</v>
      </c>
      <c r="P33" s="13"/>
      <c r="Q33" s="13"/>
      <c r="R33" s="13"/>
      <c r="S33" s="13"/>
      <c r="T33" s="13"/>
    </row>
    <row r="34" spans="2:20" ht="27">
      <c r="B34" s="352"/>
      <c r="C34" s="13" t="s">
        <v>654</v>
      </c>
      <c r="D34" s="14" t="s">
        <v>693</v>
      </c>
      <c r="E34" s="13" t="s">
        <v>145</v>
      </c>
      <c r="F34" s="13" t="s">
        <v>146</v>
      </c>
      <c r="G34" s="13" t="s">
        <v>157</v>
      </c>
      <c r="H34" s="16" t="s">
        <v>721</v>
      </c>
      <c r="I34" s="25" t="s">
        <v>722</v>
      </c>
      <c r="J34" s="25" t="s">
        <v>696</v>
      </c>
      <c r="K34" s="88" t="s">
        <v>8</v>
      </c>
      <c r="L34" s="13"/>
      <c r="M34" s="61" t="s">
        <v>39</v>
      </c>
      <c r="N34" s="280"/>
      <c r="O34" s="281">
        <v>42538</v>
      </c>
      <c r="P34" s="13"/>
      <c r="Q34" s="13"/>
      <c r="R34" s="13"/>
      <c r="S34" s="13"/>
      <c r="T34" s="13"/>
    </row>
    <row r="35" spans="2:20">
      <c r="B35" s="17"/>
      <c r="C35" s="18"/>
      <c r="D35" s="19"/>
      <c r="E35" s="18"/>
      <c r="F35" s="18"/>
      <c r="G35" s="18"/>
      <c r="H35" s="19"/>
      <c r="I35" s="27"/>
      <c r="J35" s="27"/>
      <c r="K35" s="28"/>
      <c r="L35" s="18"/>
      <c r="M35" s="18"/>
      <c r="N35" s="18"/>
      <c r="O35" s="18"/>
      <c r="P35" s="18"/>
      <c r="Q35" s="18"/>
      <c r="R35" s="18"/>
      <c r="S35" s="18"/>
      <c r="T35" s="18"/>
    </row>
    <row r="36" spans="2:20">
      <c r="B36" s="17"/>
      <c r="C36" s="18"/>
      <c r="D36" s="19"/>
      <c r="E36" s="18"/>
      <c r="F36" s="18"/>
      <c r="G36" s="18"/>
      <c r="H36" s="19"/>
      <c r="I36" s="27"/>
      <c r="J36" s="27"/>
      <c r="K36" s="28"/>
      <c r="L36" s="18"/>
      <c r="M36" s="18"/>
      <c r="N36" s="18"/>
      <c r="O36" s="18"/>
      <c r="P36" s="18"/>
      <c r="Q36" s="18"/>
      <c r="R36" s="18"/>
      <c r="S36" s="18"/>
      <c r="T36" s="18"/>
    </row>
    <row r="37" spans="2:20">
      <c r="B37" s="17"/>
      <c r="C37" s="18"/>
      <c r="D37" s="19"/>
      <c r="E37" s="18"/>
      <c r="F37" s="18"/>
      <c r="G37" s="18"/>
      <c r="H37" s="19"/>
      <c r="I37" s="27"/>
      <c r="J37" s="27"/>
      <c r="K37" s="28"/>
      <c r="L37" s="18"/>
      <c r="M37" s="18"/>
      <c r="N37" s="18"/>
      <c r="O37" s="18"/>
      <c r="P37" s="18"/>
      <c r="Q37" s="18"/>
      <c r="R37" s="18"/>
      <c r="S37" s="18"/>
      <c r="T37" s="18"/>
    </row>
    <row r="38" spans="2:20">
      <c r="B38" s="17"/>
      <c r="C38" s="18"/>
      <c r="D38" s="19"/>
      <c r="E38" s="18"/>
      <c r="F38" s="18"/>
      <c r="G38" s="18"/>
      <c r="H38" s="19"/>
      <c r="I38" s="27"/>
      <c r="J38" s="27"/>
      <c r="K38" s="28"/>
      <c r="L38" s="18"/>
      <c r="M38" s="18"/>
      <c r="N38" s="18"/>
      <c r="O38" s="18"/>
      <c r="P38" s="18"/>
      <c r="Q38" s="18"/>
      <c r="R38" s="18"/>
      <c r="S38" s="18"/>
      <c r="T38" s="18"/>
    </row>
    <row r="39" spans="2:20">
      <c r="B39" s="17"/>
      <c r="C39" s="18"/>
      <c r="D39" s="19"/>
      <c r="E39" s="18"/>
      <c r="F39" s="18"/>
      <c r="G39" s="18"/>
      <c r="H39" s="19"/>
      <c r="I39" s="27"/>
      <c r="J39" s="27"/>
      <c r="K39" s="28"/>
      <c r="L39" s="18"/>
      <c r="M39" s="18"/>
      <c r="N39" s="18"/>
      <c r="O39" s="18"/>
      <c r="P39" s="18"/>
      <c r="Q39" s="18"/>
      <c r="R39" s="18"/>
      <c r="S39" s="18"/>
      <c r="T39" s="18"/>
    </row>
    <row r="40" spans="2:20">
      <c r="B40" s="17"/>
      <c r="C40" s="18"/>
      <c r="D40" s="19"/>
      <c r="E40" s="18"/>
      <c r="F40" s="18"/>
      <c r="G40" s="18"/>
      <c r="H40" s="19"/>
      <c r="I40" s="27"/>
      <c r="J40" s="27"/>
      <c r="K40" s="28"/>
      <c r="L40" s="18"/>
      <c r="M40" s="18"/>
      <c r="N40" s="18"/>
      <c r="O40" s="18"/>
      <c r="P40" s="18"/>
      <c r="Q40" s="18"/>
      <c r="R40" s="18"/>
      <c r="S40" s="18"/>
      <c r="T40" s="18"/>
    </row>
    <row r="41" spans="2:20">
      <c r="B41" s="17"/>
      <c r="C41" s="18"/>
      <c r="D41" s="19"/>
      <c r="E41" s="18"/>
      <c r="F41" s="18"/>
      <c r="G41" s="18"/>
      <c r="H41" s="19"/>
      <c r="I41" s="27"/>
      <c r="J41" s="27"/>
      <c r="K41" s="28"/>
      <c r="L41" s="18"/>
      <c r="M41" s="18"/>
      <c r="N41" s="18"/>
      <c r="O41" s="18"/>
      <c r="P41" s="18"/>
      <c r="Q41" s="18"/>
      <c r="R41" s="18"/>
      <c r="S41" s="18"/>
      <c r="T41" s="18"/>
    </row>
    <row r="42" spans="2:20">
      <c r="B42" s="17"/>
      <c r="C42" s="18"/>
      <c r="D42" s="19"/>
      <c r="E42" s="18"/>
      <c r="F42" s="18"/>
      <c r="G42" s="18"/>
      <c r="H42" s="19"/>
      <c r="I42" s="27"/>
      <c r="J42" s="27"/>
      <c r="K42" s="28"/>
      <c r="L42" s="18"/>
      <c r="M42" s="18"/>
      <c r="N42" s="18"/>
      <c r="O42" s="18"/>
      <c r="P42" s="18"/>
      <c r="Q42" s="18"/>
      <c r="R42" s="18"/>
      <c r="S42" s="18"/>
      <c r="T42" s="18"/>
    </row>
    <row r="43" spans="2:20"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  <row r="44" spans="2:20">
      <c r="B44" s="17"/>
      <c r="C44" s="18"/>
      <c r="D44" s="19"/>
      <c r="E44" s="18"/>
      <c r="F44" s="18"/>
      <c r="G44" s="18"/>
      <c r="H44" s="19"/>
      <c r="I44" s="27"/>
      <c r="J44" s="27"/>
      <c r="K44" s="28"/>
      <c r="L44" s="18"/>
      <c r="M44" s="18"/>
      <c r="N44" s="18"/>
      <c r="O44" s="18"/>
      <c r="P44" s="18"/>
      <c r="Q44" s="18"/>
      <c r="R44" s="18"/>
      <c r="S44" s="18"/>
      <c r="T44" s="18"/>
    </row>
    <row r="45" spans="2:20">
      <c r="B45" s="17"/>
      <c r="C45" s="18"/>
      <c r="D45" s="19"/>
      <c r="E45" s="18"/>
      <c r="F45" s="18"/>
      <c r="G45" s="18"/>
      <c r="H45" s="19"/>
      <c r="I45" s="27"/>
      <c r="J45" s="27"/>
      <c r="K45" s="28"/>
      <c r="L45" s="18"/>
      <c r="M45" s="18"/>
      <c r="N45" s="18"/>
      <c r="O45" s="18"/>
      <c r="P45" s="18"/>
      <c r="Q45" s="18"/>
      <c r="R45" s="18"/>
      <c r="S45" s="18"/>
      <c r="T45" s="18"/>
    </row>
    <row r="46" spans="2:20">
      <c r="B46" s="17"/>
      <c r="C46" s="18"/>
      <c r="D46" s="19"/>
      <c r="E46" s="18"/>
      <c r="F46" s="18"/>
      <c r="G46" s="18"/>
      <c r="H46" s="19"/>
      <c r="I46" s="27"/>
      <c r="J46" s="27"/>
      <c r="K46" s="28"/>
      <c r="L46" s="18"/>
      <c r="M46" s="18"/>
      <c r="N46" s="18"/>
      <c r="O46" s="18"/>
      <c r="P46" s="18"/>
      <c r="Q46" s="18"/>
      <c r="R46" s="18"/>
      <c r="S46" s="18"/>
      <c r="T46" s="18"/>
    </row>
    <row r="47" spans="2:20">
      <c r="B47" s="17"/>
      <c r="C47" s="18"/>
      <c r="D47" s="19"/>
      <c r="E47" s="18"/>
      <c r="F47" s="18"/>
      <c r="G47" s="18"/>
      <c r="H47" s="19"/>
      <c r="I47" s="27"/>
      <c r="J47" s="27"/>
      <c r="K47" s="28"/>
      <c r="L47" s="18"/>
      <c r="M47" s="18"/>
      <c r="N47" s="18"/>
      <c r="O47" s="18"/>
      <c r="P47" s="18"/>
      <c r="Q47" s="18"/>
      <c r="R47" s="18"/>
      <c r="S47" s="18"/>
      <c r="T47" s="18"/>
    </row>
    <row r="48" spans="2:20">
      <c r="B48" s="17"/>
      <c r="C48" s="18"/>
      <c r="D48" s="19"/>
      <c r="E48" s="18"/>
      <c r="F48" s="18"/>
      <c r="G48" s="18"/>
      <c r="H48" s="19"/>
      <c r="I48" s="27"/>
      <c r="J48" s="27"/>
      <c r="K48" s="28"/>
      <c r="L48" s="18"/>
      <c r="M48" s="18"/>
      <c r="N48" s="18"/>
      <c r="O48" s="18"/>
      <c r="P48" s="18"/>
      <c r="Q48" s="18"/>
      <c r="R48" s="18"/>
      <c r="S48" s="18"/>
      <c r="T48" s="18"/>
    </row>
    <row r="49" spans="2:20">
      <c r="B49" s="17"/>
      <c r="C49" s="18"/>
      <c r="D49" s="19"/>
      <c r="E49" s="18"/>
      <c r="F49" s="18"/>
      <c r="G49" s="18"/>
      <c r="H49" s="19"/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2:20"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2:20"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2:20"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2:20"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2:20"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2:20"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2:20"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2:20"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2:20"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2:20"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2:20"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2:20"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2:20"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2:20"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2:20"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2:20"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  <row r="66" spans="2:20">
      <c r="B66" s="17"/>
      <c r="C66" s="18"/>
      <c r="D66" s="19"/>
      <c r="E66" s="18"/>
      <c r="F66" s="18"/>
      <c r="G66" s="18"/>
      <c r="H66" s="19"/>
      <c r="I66" s="27"/>
      <c r="J66" s="27"/>
      <c r="K66" s="28"/>
      <c r="L66" s="18"/>
      <c r="M66" s="18"/>
      <c r="N66" s="18"/>
      <c r="O66" s="18"/>
      <c r="P66" s="18"/>
      <c r="Q66" s="18"/>
      <c r="R66" s="18"/>
      <c r="S66" s="18"/>
      <c r="T66" s="18"/>
    </row>
    <row r="67" spans="2:20">
      <c r="B67" s="17"/>
      <c r="C67" s="18"/>
      <c r="D67" s="19"/>
      <c r="E67" s="18"/>
      <c r="F67" s="18"/>
      <c r="G67" s="18"/>
      <c r="H67" s="19"/>
      <c r="I67" s="27"/>
      <c r="J67" s="27"/>
      <c r="K67" s="28"/>
      <c r="L67" s="18"/>
      <c r="M67" s="18"/>
      <c r="N67" s="18"/>
      <c r="O67" s="18"/>
      <c r="P67" s="18"/>
      <c r="Q67" s="18"/>
      <c r="R67" s="18"/>
      <c r="S67" s="18"/>
      <c r="T67" s="18"/>
    </row>
    <row r="68" spans="2:20">
      <c r="B68" s="17"/>
      <c r="C68" s="18"/>
      <c r="D68" s="19"/>
      <c r="E68" s="18"/>
      <c r="F68" s="18"/>
      <c r="G68" s="18"/>
      <c r="H68" s="19"/>
      <c r="I68" s="27"/>
      <c r="J68" s="27"/>
      <c r="K68" s="28"/>
      <c r="L68" s="18"/>
      <c r="M68" s="18"/>
      <c r="N68" s="18"/>
      <c r="O68" s="18"/>
      <c r="P68" s="18"/>
      <c r="Q68" s="18"/>
      <c r="R68" s="18"/>
      <c r="S68" s="18"/>
      <c r="T68" s="18"/>
    </row>
    <row r="69" spans="2:20">
      <c r="B69" s="17"/>
      <c r="C69" s="18"/>
      <c r="D69" s="19"/>
      <c r="E69" s="18"/>
      <c r="F69" s="18"/>
      <c r="G69" s="18"/>
      <c r="H69" s="19"/>
      <c r="I69" s="27"/>
      <c r="J69" s="27"/>
      <c r="K69" s="28"/>
      <c r="L69" s="18"/>
      <c r="M69" s="18"/>
      <c r="N69" s="18"/>
      <c r="O69" s="18"/>
      <c r="P69" s="18"/>
      <c r="Q69" s="18"/>
      <c r="R69" s="18"/>
      <c r="S69" s="18"/>
      <c r="T69" s="18"/>
    </row>
  </sheetData>
  <autoFilter ref="B10:K34"/>
  <mergeCells count="24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34"/>
    <mergeCell ref="D11:D27"/>
    <mergeCell ref="D28:D30"/>
    <mergeCell ref="D31:D33"/>
    <mergeCell ref="H11:H27"/>
    <mergeCell ref="H28:H33"/>
  </mergeCells>
  <phoneticPr fontId="31" type="noConversion"/>
  <conditionalFormatting sqref="K11:K34">
    <cfRule type="cellIs" dxfId="62" priority="1" stopIfTrue="1" operator="equal">
      <formula>"无效"</formula>
    </cfRule>
    <cfRule type="cellIs" dxfId="61" priority="2" stopIfTrue="1" operator="equal">
      <formula>"通过"</formula>
    </cfRule>
    <cfRule type="cellIs" dxfId="60" priority="3" stopIfTrue="1" operator="equal">
      <formula>"阻塞"</formula>
    </cfRule>
  </conditionalFormatting>
  <dataValidations count="6">
    <dataValidation type="list" allowBlank="1" showInputMessage="1" showErrorMessage="1" sqref="E11:E69 E65543:E65587 E131079:E131123 E196615:E196659 E262151:E262195 E327687:E327731 E393223:E393267 E458759:E458803 E524295:E524339 E589831:E589875 E655367:E655411 E720903:E720947 E786439:E786483 E851975:E852019 E917511:E917555 E983047:E983091 JA11:JA51 JA65543:JA65587 JA131079:JA131123 JA196615:JA196659 JA262151:JA262195 JA327687:JA327731 JA393223:JA393267 JA458759:JA458803 JA524295:JA524339 JA589831:JA589875 JA655367:JA655411 JA720903:JA720947 JA786439:JA786483 JA851975:JA852019 JA917511:JA917555 JA983047:JA983091 SW11:SW51 SW65543:SW65587 SW131079:SW131123 SW196615:SW196659 SW262151:SW262195 SW327687:SW327731 SW393223:SW393267 SW458759:SW458803 SW524295:SW524339 SW589831:SW589875 SW655367:SW655411 SW720903:SW720947 SW786439:SW786483 SW851975:SW852019 SW917511:SW917555 SW983047:SW983091 ACS11:ACS51 ACS65543:ACS65587 ACS131079:ACS131123 ACS196615:ACS196659 ACS262151:ACS262195 ACS327687:ACS327731 ACS393223:ACS393267 ACS458759:ACS458803 ACS524295:ACS524339 ACS589831:ACS589875 ACS655367:ACS655411 ACS720903:ACS720947 ACS786439:ACS786483 ACS851975:ACS852019 ACS917511:ACS917555 ACS983047:ACS983091 AMO11:AMO51 AMO65543:AMO65587 AMO131079:AMO131123 AMO196615:AMO196659 AMO262151:AMO262195 AMO327687:AMO327731 AMO393223:AMO393267 AMO458759:AMO458803 AMO524295:AMO524339 AMO589831:AMO589875 AMO655367:AMO655411 AMO720903:AMO720947 AMO786439:AMO786483 AMO851975:AMO852019 AMO917511:AMO917555 AMO983047:AMO983091 AWK11:AWK51 AWK65543:AWK65587 AWK131079:AWK131123 AWK196615:AWK196659 AWK262151:AWK262195 AWK327687:AWK327731 AWK393223:AWK393267 AWK458759:AWK458803 AWK524295:AWK524339 AWK589831:AWK589875 AWK655367:AWK655411 AWK720903:AWK720947 AWK786439:AWK786483 AWK851975:AWK852019 AWK917511:AWK917555 AWK983047:AWK983091 BGG11:BGG51 BGG65543:BGG65587 BGG131079:BGG131123 BGG196615:BGG196659 BGG262151:BGG262195 BGG327687:BGG327731 BGG393223:BGG393267 BGG458759:BGG458803 BGG524295:BGG524339 BGG589831:BGG589875 BGG655367:BGG655411 BGG720903:BGG720947 BGG786439:BGG786483 BGG851975:BGG852019 BGG917511:BGG917555 BGG983047:BGG983091 BQC11:BQC51 BQC65543:BQC65587 BQC131079:BQC131123 BQC196615:BQC196659 BQC262151:BQC262195 BQC327687:BQC327731 BQC393223:BQC393267 BQC458759:BQC458803 BQC524295:BQC524339 BQC589831:BQC589875 BQC655367:BQC655411 BQC720903:BQC720947 BQC786439:BQC786483 BQC851975:BQC852019 BQC917511:BQC917555 BQC983047:BQC983091 BZY11:BZY51 BZY65543:BZY65587 BZY131079:BZY131123 BZY196615:BZY196659 BZY262151:BZY262195 BZY327687:BZY327731 BZY393223:BZY393267 BZY458759:BZY458803 BZY524295:BZY524339 BZY589831:BZY589875 BZY655367:BZY655411 BZY720903:BZY720947 BZY786439:BZY786483 BZY851975:BZY852019 BZY917511:BZY917555 BZY983047:BZY983091 CJU11:CJU51 CJU65543:CJU65587 CJU131079:CJU131123 CJU196615:CJU196659 CJU262151:CJU262195 CJU327687:CJU327731 CJU393223:CJU393267 CJU458759:CJU458803 CJU524295:CJU524339 CJU589831:CJU589875 CJU655367:CJU655411 CJU720903:CJU720947 CJU786439:CJU786483 CJU851975:CJU852019 CJU917511:CJU917555 CJU983047:CJU983091 CTQ11:CTQ51 CTQ65543:CTQ65587 CTQ131079:CTQ131123 CTQ196615:CTQ196659 CTQ262151:CTQ262195 CTQ327687:CTQ327731 CTQ393223:CTQ393267 CTQ458759:CTQ458803 CTQ524295:CTQ524339 CTQ589831:CTQ589875 CTQ655367:CTQ655411 CTQ720903:CTQ720947 CTQ786439:CTQ786483 CTQ851975:CTQ852019 CTQ917511:CTQ917555 CTQ983047:CTQ983091 DDM11:DDM51 DDM65543:DDM65587 DDM131079:DDM131123 DDM196615:DDM196659 DDM262151:DDM262195 DDM327687:DDM327731 DDM393223:DDM393267 DDM458759:DDM458803 DDM524295:DDM524339 DDM589831:DDM589875 DDM655367:DDM655411 DDM720903:DDM720947 DDM786439:DDM786483 DDM851975:DDM852019 DDM917511:DDM917555 DDM983047:DDM983091 DNI11:DNI51 DNI65543:DNI65587 DNI131079:DNI131123 DNI196615:DNI196659 DNI262151:DNI262195 DNI327687:DNI327731 DNI393223:DNI393267 DNI458759:DNI458803 DNI524295:DNI524339 DNI589831:DNI589875 DNI655367:DNI655411 DNI720903:DNI720947 DNI786439:DNI786483 DNI851975:DNI852019 DNI917511:DNI917555 DNI983047:DNI983091 DXE11:DXE51 DXE65543:DXE65587 DXE131079:DXE131123 DXE196615:DXE196659 DXE262151:DXE262195 DXE327687:DXE327731 DXE393223:DXE393267 DXE458759:DXE458803 DXE524295:DXE524339 DXE589831:DXE589875 DXE655367:DXE655411 DXE720903:DXE720947 DXE786439:DXE786483 DXE851975:DXE852019 DXE917511:DXE917555 DXE983047:DXE983091 EHA11:EHA51 EHA65543:EHA65587 EHA131079:EHA131123 EHA196615:EHA196659 EHA262151:EHA262195 EHA327687:EHA327731 EHA393223:EHA393267 EHA458759:EHA458803 EHA524295:EHA524339 EHA589831:EHA589875 EHA655367:EHA655411 EHA720903:EHA720947 EHA786439:EHA786483 EHA851975:EHA852019 EHA917511:EHA917555 EHA983047:EHA983091 EQW11:EQW51 EQW65543:EQW65587 EQW131079:EQW131123 EQW196615:EQW196659 EQW262151:EQW262195 EQW327687:EQW327731 EQW393223:EQW393267 EQW458759:EQW458803 EQW524295:EQW524339 EQW589831:EQW589875 EQW655367:EQW655411 EQW720903:EQW720947 EQW786439:EQW786483 EQW851975:EQW852019 EQW917511:EQW917555 EQW983047:EQW983091 FAS11:FAS51 FAS65543:FAS65587 FAS131079:FAS131123 FAS196615:FAS196659 FAS262151:FAS262195 FAS327687:FAS327731 FAS393223:FAS393267 FAS458759:FAS458803 FAS524295:FAS524339 FAS589831:FAS589875 FAS655367:FAS655411 FAS720903:FAS720947 FAS786439:FAS786483 FAS851975:FAS852019 FAS917511:FAS917555 FAS983047:FAS983091 FKO11:FKO51 FKO65543:FKO65587 FKO131079:FKO131123 FKO196615:FKO196659 FKO262151:FKO262195 FKO327687:FKO327731 FKO393223:FKO393267 FKO458759:FKO458803 FKO524295:FKO524339 FKO589831:FKO589875 FKO655367:FKO655411 FKO720903:FKO720947 FKO786439:FKO786483 FKO851975:FKO852019 FKO917511:FKO917555 FKO983047:FKO983091 FUK11:FUK51 FUK65543:FUK65587 FUK131079:FUK131123 FUK196615:FUK196659 FUK262151:FUK262195 FUK327687:FUK327731 FUK393223:FUK393267 FUK458759:FUK458803 FUK524295:FUK524339 FUK589831:FUK589875 FUK655367:FUK655411 FUK720903:FUK720947 FUK786439:FUK786483 FUK851975:FUK852019 FUK917511:FUK917555 FUK983047:FUK983091 GEG11:GEG51 GEG65543:GEG65587 GEG131079:GEG131123 GEG196615:GEG196659 GEG262151:GEG262195 GEG327687:GEG327731 GEG393223:GEG393267 GEG458759:GEG458803 GEG524295:GEG524339 GEG589831:GEG589875 GEG655367:GEG655411 GEG720903:GEG720947 GEG786439:GEG786483 GEG851975:GEG852019 GEG917511:GEG917555 GEG983047:GEG983091 GOC11:GOC51 GOC65543:GOC65587 GOC131079:GOC131123 GOC196615:GOC196659 GOC262151:GOC262195 GOC327687:GOC327731 GOC393223:GOC393267 GOC458759:GOC458803 GOC524295:GOC524339 GOC589831:GOC589875 GOC655367:GOC655411 GOC720903:GOC720947 GOC786439:GOC786483 GOC851975:GOC852019 GOC917511:GOC917555 GOC983047:GOC983091 GXY11:GXY51 GXY65543:GXY65587 GXY131079:GXY131123 GXY196615:GXY196659 GXY262151:GXY262195 GXY327687:GXY327731 GXY393223:GXY393267 GXY458759:GXY458803 GXY524295:GXY524339 GXY589831:GXY589875 GXY655367:GXY655411 GXY720903:GXY720947 GXY786439:GXY786483 GXY851975:GXY852019 GXY917511:GXY917555 GXY983047:GXY983091 HHU11:HHU51 HHU65543:HHU65587 HHU131079:HHU131123 HHU196615:HHU196659 HHU262151:HHU262195 HHU327687:HHU327731 HHU393223:HHU393267 HHU458759:HHU458803 HHU524295:HHU524339 HHU589831:HHU589875 HHU655367:HHU655411 HHU720903:HHU720947 HHU786439:HHU786483 HHU851975:HHU852019 HHU917511:HHU917555 HHU983047:HHU983091 HRQ11:HRQ51 HRQ65543:HRQ65587 HRQ131079:HRQ131123 HRQ196615:HRQ196659 HRQ262151:HRQ262195 HRQ327687:HRQ327731 HRQ393223:HRQ393267 HRQ458759:HRQ458803 HRQ524295:HRQ524339 HRQ589831:HRQ589875 HRQ655367:HRQ655411 HRQ720903:HRQ720947 HRQ786439:HRQ786483 HRQ851975:HRQ852019 HRQ917511:HRQ917555 HRQ983047:HRQ983091 IBM11:IBM51 IBM65543:IBM65587 IBM131079:IBM131123 IBM196615:IBM196659 IBM262151:IBM262195 IBM327687:IBM327731 IBM393223:IBM393267 IBM458759:IBM458803 IBM524295:IBM524339 IBM589831:IBM589875 IBM655367:IBM655411 IBM720903:IBM720947 IBM786439:IBM786483 IBM851975:IBM852019 IBM917511:IBM917555 IBM983047:IBM983091 ILI11:ILI51 ILI65543:ILI65587 ILI131079:ILI131123 ILI196615:ILI196659 ILI262151:ILI262195 ILI327687:ILI327731 ILI393223:ILI393267 ILI458759:ILI458803 ILI524295:ILI524339 ILI589831:ILI589875 ILI655367:ILI655411 ILI720903:ILI720947 ILI786439:ILI786483 ILI851975:ILI852019 ILI917511:ILI917555 ILI983047:ILI983091 IVE11:IVE51 IVE65543:IVE65587 IVE131079:IVE131123 IVE196615:IVE196659 IVE262151:IVE262195 IVE327687:IVE327731 IVE393223:IVE393267 IVE458759:IVE458803 IVE524295:IVE524339 IVE589831:IVE589875 IVE655367:IVE655411 IVE720903:IVE720947 IVE786439:IVE786483 IVE851975:IVE852019 IVE917511:IVE917555 IVE983047:IVE983091 JFA11:JFA51 JFA65543:JFA65587 JFA131079:JFA131123 JFA196615:JFA196659 JFA262151:JFA262195 JFA327687:JFA327731 JFA393223:JFA393267 JFA458759:JFA458803 JFA524295:JFA524339 JFA589831:JFA589875 JFA655367:JFA655411 JFA720903:JFA720947 JFA786439:JFA786483 JFA851975:JFA852019 JFA917511:JFA917555 JFA983047:JFA983091 JOW11:JOW51 JOW65543:JOW65587 JOW131079:JOW131123 JOW196615:JOW196659 JOW262151:JOW262195 JOW327687:JOW327731 JOW393223:JOW393267 JOW458759:JOW458803 JOW524295:JOW524339 JOW589831:JOW589875 JOW655367:JOW655411 JOW720903:JOW720947 JOW786439:JOW786483 JOW851975:JOW852019 JOW917511:JOW917555 JOW983047:JOW983091 JYS11:JYS51 JYS65543:JYS65587 JYS131079:JYS131123 JYS196615:JYS196659 JYS262151:JYS262195 JYS327687:JYS327731 JYS393223:JYS393267 JYS458759:JYS458803 JYS524295:JYS524339 JYS589831:JYS589875 JYS655367:JYS655411 JYS720903:JYS720947 JYS786439:JYS786483 JYS851975:JYS852019 JYS917511:JYS917555 JYS983047:JYS983091 KIO11:KIO51 KIO65543:KIO65587 KIO131079:KIO131123 KIO196615:KIO196659 KIO262151:KIO262195 KIO327687:KIO327731 KIO393223:KIO393267 KIO458759:KIO458803 KIO524295:KIO524339 KIO589831:KIO589875 KIO655367:KIO655411 KIO720903:KIO720947 KIO786439:KIO786483 KIO851975:KIO852019 KIO917511:KIO917555 KIO983047:KIO983091 KSK11:KSK51 KSK65543:KSK65587 KSK131079:KSK131123 KSK196615:KSK196659 KSK262151:KSK262195 KSK327687:KSK327731 KSK393223:KSK393267 KSK458759:KSK458803 KSK524295:KSK524339 KSK589831:KSK589875 KSK655367:KSK655411 KSK720903:KSK720947 KSK786439:KSK786483 KSK851975:KSK852019 KSK917511:KSK917555 KSK983047:KSK983091 LCG11:LCG51 LCG65543:LCG65587 LCG131079:LCG131123 LCG196615:LCG196659 LCG262151:LCG262195 LCG327687:LCG327731 LCG393223:LCG393267 LCG458759:LCG458803 LCG524295:LCG524339 LCG589831:LCG589875 LCG655367:LCG655411 LCG720903:LCG720947 LCG786439:LCG786483 LCG851975:LCG852019 LCG917511:LCG917555 LCG983047:LCG983091 LMC11:LMC51 LMC65543:LMC65587 LMC131079:LMC131123 LMC196615:LMC196659 LMC262151:LMC262195 LMC327687:LMC327731 LMC393223:LMC393267 LMC458759:LMC458803 LMC524295:LMC524339 LMC589831:LMC589875 LMC655367:LMC655411 LMC720903:LMC720947 LMC786439:LMC786483 LMC851975:LMC852019 LMC917511:LMC917555 LMC983047:LMC983091 LVY11:LVY51 LVY65543:LVY65587 LVY131079:LVY131123 LVY196615:LVY196659 LVY262151:LVY262195 LVY327687:LVY327731 LVY393223:LVY393267 LVY458759:LVY458803 LVY524295:LVY524339 LVY589831:LVY589875 LVY655367:LVY655411 LVY720903:LVY720947 LVY786439:LVY786483 LVY851975:LVY852019 LVY917511:LVY917555 LVY983047:LVY983091 MFU11:MFU51 MFU65543:MFU65587 MFU131079:MFU131123 MFU196615:MFU196659 MFU262151:MFU262195 MFU327687:MFU327731 MFU393223:MFU393267 MFU458759:MFU458803 MFU524295:MFU524339 MFU589831:MFU589875 MFU655367:MFU655411 MFU720903:MFU720947 MFU786439:MFU786483 MFU851975:MFU852019 MFU917511:MFU917555 MFU983047:MFU983091 MPQ11:MPQ51 MPQ65543:MPQ65587 MPQ131079:MPQ131123 MPQ196615:MPQ196659 MPQ262151:MPQ262195 MPQ327687:MPQ327731 MPQ393223:MPQ393267 MPQ458759:MPQ458803 MPQ524295:MPQ524339 MPQ589831:MPQ589875 MPQ655367:MPQ655411 MPQ720903:MPQ720947 MPQ786439:MPQ786483 MPQ851975:MPQ852019 MPQ917511:MPQ917555 MPQ983047:MPQ983091 MZM11:MZM51 MZM65543:MZM65587 MZM131079:MZM131123 MZM196615:MZM196659 MZM262151:MZM262195 MZM327687:MZM327731 MZM393223:MZM393267 MZM458759:MZM458803 MZM524295:MZM524339 MZM589831:MZM589875 MZM655367:MZM655411 MZM720903:MZM720947 MZM786439:MZM786483 MZM851975:MZM852019 MZM917511:MZM917555 MZM983047:MZM983091 NJI11:NJI51 NJI65543:NJI65587 NJI131079:NJI131123 NJI196615:NJI196659 NJI262151:NJI262195 NJI327687:NJI327731 NJI393223:NJI393267 NJI458759:NJI458803 NJI524295:NJI524339 NJI589831:NJI589875 NJI655367:NJI655411 NJI720903:NJI720947 NJI786439:NJI786483 NJI851975:NJI852019 NJI917511:NJI917555 NJI983047:NJI983091 NTE11:NTE51 NTE65543:NTE65587 NTE131079:NTE131123 NTE196615:NTE196659 NTE262151:NTE262195 NTE327687:NTE327731 NTE393223:NTE393267 NTE458759:NTE458803 NTE524295:NTE524339 NTE589831:NTE589875 NTE655367:NTE655411 NTE720903:NTE720947 NTE786439:NTE786483 NTE851975:NTE852019 NTE917511:NTE917555 NTE983047:NTE983091 ODA11:ODA51 ODA65543:ODA65587 ODA131079:ODA131123 ODA196615:ODA196659 ODA262151:ODA262195 ODA327687:ODA327731 ODA393223:ODA393267 ODA458759:ODA458803 ODA524295:ODA524339 ODA589831:ODA589875 ODA655367:ODA655411 ODA720903:ODA720947 ODA786439:ODA786483 ODA851975:ODA852019 ODA917511:ODA917555 ODA983047:ODA983091 OMW11:OMW51 OMW65543:OMW65587 OMW131079:OMW131123 OMW196615:OMW196659 OMW262151:OMW262195 OMW327687:OMW327731 OMW393223:OMW393267 OMW458759:OMW458803 OMW524295:OMW524339 OMW589831:OMW589875 OMW655367:OMW655411 OMW720903:OMW720947 OMW786439:OMW786483 OMW851975:OMW852019 OMW917511:OMW917555 OMW983047:OMW983091 OWS11:OWS51 OWS65543:OWS65587 OWS131079:OWS131123 OWS196615:OWS196659 OWS262151:OWS262195 OWS327687:OWS327731 OWS393223:OWS393267 OWS458759:OWS458803 OWS524295:OWS524339 OWS589831:OWS589875 OWS655367:OWS655411 OWS720903:OWS720947 OWS786439:OWS786483 OWS851975:OWS852019 OWS917511:OWS917555 OWS983047:OWS983091 PGO11:PGO51 PGO65543:PGO65587 PGO131079:PGO131123 PGO196615:PGO196659 PGO262151:PGO262195 PGO327687:PGO327731 PGO393223:PGO393267 PGO458759:PGO458803 PGO524295:PGO524339 PGO589831:PGO589875 PGO655367:PGO655411 PGO720903:PGO720947 PGO786439:PGO786483 PGO851975:PGO852019 PGO917511:PGO917555 PGO983047:PGO983091 PQK11:PQK51 PQK65543:PQK65587 PQK131079:PQK131123 PQK196615:PQK196659 PQK262151:PQK262195 PQK327687:PQK327731 PQK393223:PQK393267 PQK458759:PQK458803 PQK524295:PQK524339 PQK589831:PQK589875 PQK655367:PQK655411 PQK720903:PQK720947 PQK786439:PQK786483 PQK851975:PQK852019 PQK917511:PQK917555 PQK983047:PQK983091 QAG11:QAG51 QAG65543:QAG65587 QAG131079:QAG131123 QAG196615:QAG196659 QAG262151:QAG262195 QAG327687:QAG327731 QAG393223:QAG393267 QAG458759:QAG458803 QAG524295:QAG524339 QAG589831:QAG589875 QAG655367:QAG655411 QAG720903:QAG720947 QAG786439:QAG786483 QAG851975:QAG852019 QAG917511:QAG917555 QAG983047:QAG983091 QKC11:QKC51 QKC65543:QKC65587 QKC131079:QKC131123 QKC196615:QKC196659 QKC262151:QKC262195 QKC327687:QKC327731 QKC393223:QKC393267 QKC458759:QKC458803 QKC524295:QKC524339 QKC589831:QKC589875 QKC655367:QKC655411 QKC720903:QKC720947 QKC786439:QKC786483 QKC851975:QKC852019 QKC917511:QKC917555 QKC983047:QKC983091 QTY11:QTY51 QTY65543:QTY65587 QTY131079:QTY131123 QTY196615:QTY196659 QTY262151:QTY262195 QTY327687:QTY327731 QTY393223:QTY393267 QTY458759:QTY458803 QTY524295:QTY524339 QTY589831:QTY589875 QTY655367:QTY655411 QTY720903:QTY720947 QTY786439:QTY786483 QTY851975:QTY852019 QTY917511:QTY917555 QTY983047:QTY983091 RDU11:RDU51 RDU65543:RDU65587 RDU131079:RDU131123 RDU196615:RDU196659 RDU262151:RDU262195 RDU327687:RDU327731 RDU393223:RDU393267 RDU458759:RDU458803 RDU524295:RDU524339 RDU589831:RDU589875 RDU655367:RDU655411 RDU720903:RDU720947 RDU786439:RDU786483 RDU851975:RDU852019 RDU917511:RDU917555 RDU983047:RDU983091 RNQ11:RNQ51 RNQ65543:RNQ65587 RNQ131079:RNQ131123 RNQ196615:RNQ196659 RNQ262151:RNQ262195 RNQ327687:RNQ327731 RNQ393223:RNQ393267 RNQ458759:RNQ458803 RNQ524295:RNQ524339 RNQ589831:RNQ589875 RNQ655367:RNQ655411 RNQ720903:RNQ720947 RNQ786439:RNQ786483 RNQ851975:RNQ852019 RNQ917511:RNQ917555 RNQ983047:RNQ983091 RXM11:RXM51 RXM65543:RXM65587 RXM131079:RXM131123 RXM196615:RXM196659 RXM262151:RXM262195 RXM327687:RXM327731 RXM393223:RXM393267 RXM458759:RXM458803 RXM524295:RXM524339 RXM589831:RXM589875 RXM655367:RXM655411 RXM720903:RXM720947 RXM786439:RXM786483 RXM851975:RXM852019 RXM917511:RXM917555 RXM983047:RXM983091 SHI11:SHI51 SHI65543:SHI65587 SHI131079:SHI131123 SHI196615:SHI196659 SHI262151:SHI262195 SHI327687:SHI327731 SHI393223:SHI393267 SHI458759:SHI458803 SHI524295:SHI524339 SHI589831:SHI589875 SHI655367:SHI655411 SHI720903:SHI720947 SHI786439:SHI786483 SHI851975:SHI852019 SHI917511:SHI917555 SHI983047:SHI983091 SRE11:SRE51 SRE65543:SRE65587 SRE131079:SRE131123 SRE196615:SRE196659 SRE262151:SRE262195 SRE327687:SRE327731 SRE393223:SRE393267 SRE458759:SRE458803 SRE524295:SRE524339 SRE589831:SRE589875 SRE655367:SRE655411 SRE720903:SRE720947 SRE786439:SRE786483 SRE851975:SRE852019 SRE917511:SRE917555 SRE983047:SRE983091 TBA11:TBA51 TBA65543:TBA65587 TBA131079:TBA131123 TBA196615:TBA196659 TBA262151:TBA262195 TBA327687:TBA327731 TBA393223:TBA393267 TBA458759:TBA458803 TBA524295:TBA524339 TBA589831:TBA589875 TBA655367:TBA655411 TBA720903:TBA720947 TBA786439:TBA786483 TBA851975:TBA852019 TBA917511:TBA917555 TBA983047:TBA983091 TKW11:TKW51 TKW65543:TKW65587 TKW131079:TKW131123 TKW196615:TKW196659 TKW262151:TKW262195 TKW327687:TKW327731 TKW393223:TKW393267 TKW458759:TKW458803 TKW524295:TKW524339 TKW589831:TKW589875 TKW655367:TKW655411 TKW720903:TKW720947 TKW786439:TKW786483 TKW851975:TKW852019 TKW917511:TKW917555 TKW983047:TKW983091 TUS11:TUS51 TUS65543:TUS65587 TUS131079:TUS131123 TUS196615:TUS196659 TUS262151:TUS262195 TUS327687:TUS327731 TUS393223:TUS393267 TUS458759:TUS458803 TUS524295:TUS524339 TUS589831:TUS589875 TUS655367:TUS655411 TUS720903:TUS720947 TUS786439:TUS786483 TUS851975:TUS852019 TUS917511:TUS917555 TUS983047:TUS983091 UEO11:UEO51 UEO65543:UEO65587 UEO131079:UEO131123 UEO196615:UEO196659 UEO262151:UEO262195 UEO327687:UEO327731 UEO393223:UEO393267 UEO458759:UEO458803 UEO524295:UEO524339 UEO589831:UEO589875 UEO655367:UEO655411 UEO720903:UEO720947 UEO786439:UEO786483 UEO851975:UEO852019 UEO917511:UEO917555 UEO983047:UEO983091 UOK11:UOK51 UOK65543:UOK65587 UOK131079:UOK131123 UOK196615:UOK196659 UOK262151:UOK262195 UOK327687:UOK327731 UOK393223:UOK393267 UOK458759:UOK458803 UOK524295:UOK524339 UOK589831:UOK589875 UOK655367:UOK655411 UOK720903:UOK720947 UOK786439:UOK786483 UOK851975:UOK852019 UOK917511:UOK917555 UOK983047:UOK983091 UYG11:UYG51 UYG65543:UYG65587 UYG131079:UYG131123 UYG196615:UYG196659 UYG262151:UYG262195 UYG327687:UYG327731 UYG393223:UYG393267 UYG458759:UYG458803 UYG524295:UYG524339 UYG589831:UYG589875 UYG655367:UYG655411 UYG720903:UYG720947 UYG786439:UYG786483 UYG851975:UYG852019 UYG917511:UYG917555 UYG983047:UYG983091 VIC11:VIC51 VIC65543:VIC65587 VIC131079:VIC131123 VIC196615:VIC196659 VIC262151:VIC262195 VIC327687:VIC327731 VIC393223:VIC393267 VIC458759:VIC458803 VIC524295:VIC524339 VIC589831:VIC589875 VIC655367:VIC655411 VIC720903:VIC720947 VIC786439:VIC786483 VIC851975:VIC852019 VIC917511:VIC917555 VIC983047:VIC983091 VRY11:VRY51 VRY65543:VRY65587 VRY131079:VRY131123 VRY196615:VRY196659 VRY262151:VRY262195 VRY327687:VRY327731 VRY393223:VRY393267 VRY458759:VRY458803 VRY524295:VRY524339 VRY589831:VRY589875 VRY655367:VRY655411 VRY720903:VRY720947 VRY786439:VRY786483 VRY851975:VRY852019 VRY917511:VRY917555 VRY983047:VRY983091 WBU11:WBU51 WBU65543:WBU65587 WBU131079:WBU131123 WBU196615:WBU196659 WBU262151:WBU262195 WBU327687:WBU327731 WBU393223:WBU393267 WBU458759:WBU458803 WBU524295:WBU524339 WBU589831:WBU589875 WBU655367:WBU655411 WBU720903:WBU720947 WBU786439:WBU786483 WBU851975:WBU852019 WBU917511:WBU917555 WBU983047:WBU983091 WLQ11:WLQ51 WLQ65543:WLQ65587 WLQ131079:WLQ131123 WLQ196615:WLQ196659 WLQ262151:WLQ262195 WLQ327687:WLQ327731 WLQ393223:WLQ393267 WLQ458759:WLQ458803 WLQ524295:WLQ524339 WLQ589831:WLQ589875 WLQ655367:WLQ655411 WLQ720903:WLQ720947 WLQ786439:WLQ786483 WLQ851975:WLQ852019 WLQ917511:WLQ917555 WLQ983047:WLQ983091 WVM11:WVM51 WVM65543:WVM65587 WVM131079:WVM131123 WVM196615:WVM196659 WVM262151:WVM262195 WVM327687:WVM327731 WVM393223:WVM393267 WVM458759:WVM458803 WVM524295:WVM524339 WVM589831:WVM589875 WVM655367:WVM655411 WVM720903:WVM720947 WVM786439:WVM786483 WVM851975:WVM852019 WVM917511:WVM917555 WVM983047:WVM983091">
      <formula1>"正,反"</formula1>
    </dataValidation>
    <dataValidation type="list" allowBlank="1" showInputMessage="1" showErrorMessage="1" sqref="F11:F69 F65543:F65587 F131079:F131123 F196615:F196659 F262151:F262195 F327687:F327731 F393223:F393267 F458759:F458803 F524295:F524339 F589831:F589875 F655367:F655411 F720903:F720947 F786439:F786483 F851975:F852019 F917511:F917555 F983047:F983091 JB11:JB51 JB65543:JB65587 JB131079:JB131123 JB196615:JB196659 JB262151:JB262195 JB327687:JB327731 JB393223:JB393267 JB458759:JB458803 JB524295:JB524339 JB589831:JB589875 JB655367:JB655411 JB720903:JB720947 JB786439:JB786483 JB851975:JB852019 JB917511:JB917555 JB983047:JB983091 SX11:SX51 SX65543:SX65587 SX131079:SX131123 SX196615:SX196659 SX262151:SX262195 SX327687:SX327731 SX393223:SX393267 SX458759:SX458803 SX524295:SX524339 SX589831:SX589875 SX655367:SX655411 SX720903:SX720947 SX786439:SX786483 SX851975:SX852019 SX917511:SX917555 SX983047:SX983091 ACT11:ACT51 ACT65543:ACT65587 ACT131079:ACT131123 ACT196615:ACT196659 ACT262151:ACT262195 ACT327687:ACT327731 ACT393223:ACT393267 ACT458759:ACT458803 ACT524295:ACT524339 ACT589831:ACT589875 ACT655367:ACT655411 ACT720903:ACT720947 ACT786439:ACT786483 ACT851975:ACT852019 ACT917511:ACT917555 ACT983047:ACT983091 AMP11:AMP51 AMP65543:AMP65587 AMP131079:AMP131123 AMP196615:AMP196659 AMP262151:AMP262195 AMP327687:AMP327731 AMP393223:AMP393267 AMP458759:AMP458803 AMP524295:AMP524339 AMP589831:AMP589875 AMP655367:AMP655411 AMP720903:AMP720947 AMP786439:AMP786483 AMP851975:AMP852019 AMP917511:AMP917555 AMP983047:AMP983091 AWL11:AWL51 AWL65543:AWL65587 AWL131079:AWL131123 AWL196615:AWL196659 AWL262151:AWL262195 AWL327687:AWL327731 AWL393223:AWL393267 AWL458759:AWL458803 AWL524295:AWL524339 AWL589831:AWL589875 AWL655367:AWL655411 AWL720903:AWL720947 AWL786439:AWL786483 AWL851975:AWL852019 AWL917511:AWL917555 AWL983047:AWL983091 BGH11:BGH51 BGH65543:BGH65587 BGH131079:BGH131123 BGH196615:BGH196659 BGH262151:BGH262195 BGH327687:BGH327731 BGH393223:BGH393267 BGH458759:BGH458803 BGH524295:BGH524339 BGH589831:BGH589875 BGH655367:BGH655411 BGH720903:BGH720947 BGH786439:BGH786483 BGH851975:BGH852019 BGH917511:BGH917555 BGH983047:BGH983091 BQD11:BQD51 BQD65543:BQD65587 BQD131079:BQD131123 BQD196615:BQD196659 BQD262151:BQD262195 BQD327687:BQD327731 BQD393223:BQD393267 BQD458759:BQD458803 BQD524295:BQD524339 BQD589831:BQD589875 BQD655367:BQD655411 BQD720903:BQD720947 BQD786439:BQD786483 BQD851975:BQD852019 BQD917511:BQD917555 BQD983047:BQD983091 BZZ11:BZZ51 BZZ65543:BZZ65587 BZZ131079:BZZ131123 BZZ196615:BZZ196659 BZZ262151:BZZ262195 BZZ327687:BZZ327731 BZZ393223:BZZ393267 BZZ458759:BZZ458803 BZZ524295:BZZ524339 BZZ589831:BZZ589875 BZZ655367:BZZ655411 BZZ720903:BZZ720947 BZZ786439:BZZ786483 BZZ851975:BZZ852019 BZZ917511:BZZ917555 BZZ983047:BZZ983091 CJV11:CJV51 CJV65543:CJV65587 CJV131079:CJV131123 CJV196615:CJV196659 CJV262151:CJV262195 CJV327687:CJV327731 CJV393223:CJV393267 CJV458759:CJV458803 CJV524295:CJV524339 CJV589831:CJV589875 CJV655367:CJV655411 CJV720903:CJV720947 CJV786439:CJV786483 CJV851975:CJV852019 CJV917511:CJV917555 CJV983047:CJV983091 CTR11:CTR51 CTR65543:CTR65587 CTR131079:CTR131123 CTR196615:CTR196659 CTR262151:CTR262195 CTR327687:CTR327731 CTR393223:CTR393267 CTR458759:CTR458803 CTR524295:CTR524339 CTR589831:CTR589875 CTR655367:CTR655411 CTR720903:CTR720947 CTR786439:CTR786483 CTR851975:CTR852019 CTR917511:CTR917555 CTR983047:CTR983091 DDN11:DDN51 DDN65543:DDN65587 DDN131079:DDN131123 DDN196615:DDN196659 DDN262151:DDN262195 DDN327687:DDN327731 DDN393223:DDN393267 DDN458759:DDN458803 DDN524295:DDN524339 DDN589831:DDN589875 DDN655367:DDN655411 DDN720903:DDN720947 DDN786439:DDN786483 DDN851975:DDN852019 DDN917511:DDN917555 DDN983047:DDN983091 DNJ11:DNJ51 DNJ65543:DNJ65587 DNJ131079:DNJ131123 DNJ196615:DNJ196659 DNJ262151:DNJ262195 DNJ327687:DNJ327731 DNJ393223:DNJ393267 DNJ458759:DNJ458803 DNJ524295:DNJ524339 DNJ589831:DNJ589875 DNJ655367:DNJ655411 DNJ720903:DNJ720947 DNJ786439:DNJ786483 DNJ851975:DNJ852019 DNJ917511:DNJ917555 DNJ983047:DNJ983091 DXF11:DXF51 DXF65543:DXF65587 DXF131079:DXF131123 DXF196615:DXF196659 DXF262151:DXF262195 DXF327687:DXF327731 DXF393223:DXF393267 DXF458759:DXF458803 DXF524295:DXF524339 DXF589831:DXF589875 DXF655367:DXF655411 DXF720903:DXF720947 DXF786439:DXF786483 DXF851975:DXF852019 DXF917511:DXF917555 DXF983047:DXF983091 EHB11:EHB51 EHB65543:EHB65587 EHB131079:EHB131123 EHB196615:EHB196659 EHB262151:EHB262195 EHB327687:EHB327731 EHB393223:EHB393267 EHB458759:EHB458803 EHB524295:EHB524339 EHB589831:EHB589875 EHB655367:EHB655411 EHB720903:EHB720947 EHB786439:EHB786483 EHB851975:EHB852019 EHB917511:EHB917555 EHB983047:EHB983091 EQX11:EQX51 EQX65543:EQX65587 EQX131079:EQX131123 EQX196615:EQX196659 EQX262151:EQX262195 EQX327687:EQX327731 EQX393223:EQX393267 EQX458759:EQX458803 EQX524295:EQX524339 EQX589831:EQX589875 EQX655367:EQX655411 EQX720903:EQX720947 EQX786439:EQX786483 EQX851975:EQX852019 EQX917511:EQX917555 EQX983047:EQX983091 FAT11:FAT51 FAT65543:FAT65587 FAT131079:FAT131123 FAT196615:FAT196659 FAT262151:FAT262195 FAT327687:FAT327731 FAT393223:FAT393267 FAT458759:FAT458803 FAT524295:FAT524339 FAT589831:FAT589875 FAT655367:FAT655411 FAT720903:FAT720947 FAT786439:FAT786483 FAT851975:FAT852019 FAT917511:FAT917555 FAT983047:FAT983091 FKP11:FKP51 FKP65543:FKP65587 FKP131079:FKP131123 FKP196615:FKP196659 FKP262151:FKP262195 FKP327687:FKP327731 FKP393223:FKP393267 FKP458759:FKP458803 FKP524295:FKP524339 FKP589831:FKP589875 FKP655367:FKP655411 FKP720903:FKP720947 FKP786439:FKP786483 FKP851975:FKP852019 FKP917511:FKP917555 FKP983047:FKP983091 FUL11:FUL51 FUL65543:FUL65587 FUL131079:FUL131123 FUL196615:FUL196659 FUL262151:FUL262195 FUL327687:FUL327731 FUL393223:FUL393267 FUL458759:FUL458803 FUL524295:FUL524339 FUL589831:FUL589875 FUL655367:FUL655411 FUL720903:FUL720947 FUL786439:FUL786483 FUL851975:FUL852019 FUL917511:FUL917555 FUL983047:FUL983091 GEH11:GEH51 GEH65543:GEH65587 GEH131079:GEH131123 GEH196615:GEH196659 GEH262151:GEH262195 GEH327687:GEH327731 GEH393223:GEH393267 GEH458759:GEH458803 GEH524295:GEH524339 GEH589831:GEH589875 GEH655367:GEH655411 GEH720903:GEH720947 GEH786439:GEH786483 GEH851975:GEH852019 GEH917511:GEH917555 GEH983047:GEH983091 GOD11:GOD51 GOD65543:GOD65587 GOD131079:GOD131123 GOD196615:GOD196659 GOD262151:GOD262195 GOD327687:GOD327731 GOD393223:GOD393267 GOD458759:GOD458803 GOD524295:GOD524339 GOD589831:GOD589875 GOD655367:GOD655411 GOD720903:GOD720947 GOD786439:GOD786483 GOD851975:GOD852019 GOD917511:GOD917555 GOD983047:GOD983091 GXZ11:GXZ51 GXZ65543:GXZ65587 GXZ131079:GXZ131123 GXZ196615:GXZ196659 GXZ262151:GXZ262195 GXZ327687:GXZ327731 GXZ393223:GXZ393267 GXZ458759:GXZ458803 GXZ524295:GXZ524339 GXZ589831:GXZ589875 GXZ655367:GXZ655411 GXZ720903:GXZ720947 GXZ786439:GXZ786483 GXZ851975:GXZ852019 GXZ917511:GXZ917555 GXZ983047:GXZ983091 HHV11:HHV51 HHV65543:HHV65587 HHV131079:HHV131123 HHV196615:HHV196659 HHV262151:HHV262195 HHV327687:HHV327731 HHV393223:HHV393267 HHV458759:HHV458803 HHV524295:HHV524339 HHV589831:HHV589875 HHV655367:HHV655411 HHV720903:HHV720947 HHV786439:HHV786483 HHV851975:HHV852019 HHV917511:HHV917555 HHV983047:HHV983091 HRR11:HRR51 HRR65543:HRR65587 HRR131079:HRR131123 HRR196615:HRR196659 HRR262151:HRR262195 HRR327687:HRR327731 HRR393223:HRR393267 HRR458759:HRR458803 HRR524295:HRR524339 HRR589831:HRR589875 HRR655367:HRR655411 HRR720903:HRR720947 HRR786439:HRR786483 HRR851975:HRR852019 HRR917511:HRR917555 HRR983047:HRR983091 IBN11:IBN51 IBN65543:IBN65587 IBN131079:IBN131123 IBN196615:IBN196659 IBN262151:IBN262195 IBN327687:IBN327731 IBN393223:IBN393267 IBN458759:IBN458803 IBN524295:IBN524339 IBN589831:IBN589875 IBN655367:IBN655411 IBN720903:IBN720947 IBN786439:IBN786483 IBN851975:IBN852019 IBN917511:IBN917555 IBN983047:IBN983091 ILJ11:ILJ51 ILJ65543:ILJ65587 ILJ131079:ILJ131123 ILJ196615:ILJ196659 ILJ262151:ILJ262195 ILJ327687:ILJ327731 ILJ393223:ILJ393267 ILJ458759:ILJ458803 ILJ524295:ILJ524339 ILJ589831:ILJ589875 ILJ655367:ILJ655411 ILJ720903:ILJ720947 ILJ786439:ILJ786483 ILJ851975:ILJ852019 ILJ917511:ILJ917555 ILJ983047:ILJ983091 IVF11:IVF51 IVF65543:IVF65587 IVF131079:IVF131123 IVF196615:IVF196659 IVF262151:IVF262195 IVF327687:IVF327731 IVF393223:IVF393267 IVF458759:IVF458803 IVF524295:IVF524339 IVF589831:IVF589875 IVF655367:IVF655411 IVF720903:IVF720947 IVF786439:IVF786483 IVF851975:IVF852019 IVF917511:IVF917555 IVF983047:IVF983091 JFB11:JFB51 JFB65543:JFB65587 JFB131079:JFB131123 JFB196615:JFB196659 JFB262151:JFB262195 JFB327687:JFB327731 JFB393223:JFB393267 JFB458759:JFB458803 JFB524295:JFB524339 JFB589831:JFB589875 JFB655367:JFB655411 JFB720903:JFB720947 JFB786439:JFB786483 JFB851975:JFB852019 JFB917511:JFB917555 JFB983047:JFB983091 JOX11:JOX51 JOX65543:JOX65587 JOX131079:JOX131123 JOX196615:JOX196659 JOX262151:JOX262195 JOX327687:JOX327731 JOX393223:JOX393267 JOX458759:JOX458803 JOX524295:JOX524339 JOX589831:JOX589875 JOX655367:JOX655411 JOX720903:JOX720947 JOX786439:JOX786483 JOX851975:JOX852019 JOX917511:JOX917555 JOX983047:JOX983091 JYT11:JYT51 JYT65543:JYT65587 JYT131079:JYT131123 JYT196615:JYT196659 JYT262151:JYT262195 JYT327687:JYT327731 JYT393223:JYT393267 JYT458759:JYT458803 JYT524295:JYT524339 JYT589831:JYT589875 JYT655367:JYT655411 JYT720903:JYT720947 JYT786439:JYT786483 JYT851975:JYT852019 JYT917511:JYT917555 JYT983047:JYT983091 KIP11:KIP51 KIP65543:KIP65587 KIP131079:KIP131123 KIP196615:KIP196659 KIP262151:KIP262195 KIP327687:KIP327731 KIP393223:KIP393267 KIP458759:KIP458803 KIP524295:KIP524339 KIP589831:KIP589875 KIP655367:KIP655411 KIP720903:KIP720947 KIP786439:KIP786483 KIP851975:KIP852019 KIP917511:KIP917555 KIP983047:KIP983091 KSL11:KSL51 KSL65543:KSL65587 KSL131079:KSL131123 KSL196615:KSL196659 KSL262151:KSL262195 KSL327687:KSL327731 KSL393223:KSL393267 KSL458759:KSL458803 KSL524295:KSL524339 KSL589831:KSL589875 KSL655367:KSL655411 KSL720903:KSL720947 KSL786439:KSL786483 KSL851975:KSL852019 KSL917511:KSL917555 KSL983047:KSL983091 LCH11:LCH51 LCH65543:LCH65587 LCH131079:LCH131123 LCH196615:LCH196659 LCH262151:LCH262195 LCH327687:LCH327731 LCH393223:LCH393267 LCH458759:LCH458803 LCH524295:LCH524339 LCH589831:LCH589875 LCH655367:LCH655411 LCH720903:LCH720947 LCH786439:LCH786483 LCH851975:LCH852019 LCH917511:LCH917555 LCH983047:LCH983091 LMD11:LMD51 LMD65543:LMD65587 LMD131079:LMD131123 LMD196615:LMD196659 LMD262151:LMD262195 LMD327687:LMD327731 LMD393223:LMD393267 LMD458759:LMD458803 LMD524295:LMD524339 LMD589831:LMD589875 LMD655367:LMD655411 LMD720903:LMD720947 LMD786439:LMD786483 LMD851975:LMD852019 LMD917511:LMD917555 LMD983047:LMD983091 LVZ11:LVZ51 LVZ65543:LVZ65587 LVZ131079:LVZ131123 LVZ196615:LVZ196659 LVZ262151:LVZ262195 LVZ327687:LVZ327731 LVZ393223:LVZ393267 LVZ458759:LVZ458803 LVZ524295:LVZ524339 LVZ589831:LVZ589875 LVZ655367:LVZ655411 LVZ720903:LVZ720947 LVZ786439:LVZ786483 LVZ851975:LVZ852019 LVZ917511:LVZ917555 LVZ983047:LVZ983091 MFV11:MFV51 MFV65543:MFV65587 MFV131079:MFV131123 MFV196615:MFV196659 MFV262151:MFV262195 MFV327687:MFV327731 MFV393223:MFV393267 MFV458759:MFV458803 MFV524295:MFV524339 MFV589831:MFV589875 MFV655367:MFV655411 MFV720903:MFV720947 MFV786439:MFV786483 MFV851975:MFV852019 MFV917511:MFV917555 MFV983047:MFV983091 MPR11:MPR51 MPR65543:MPR65587 MPR131079:MPR131123 MPR196615:MPR196659 MPR262151:MPR262195 MPR327687:MPR327731 MPR393223:MPR393267 MPR458759:MPR458803 MPR524295:MPR524339 MPR589831:MPR589875 MPR655367:MPR655411 MPR720903:MPR720947 MPR786439:MPR786483 MPR851975:MPR852019 MPR917511:MPR917555 MPR983047:MPR983091 MZN11:MZN51 MZN65543:MZN65587 MZN131079:MZN131123 MZN196615:MZN196659 MZN262151:MZN262195 MZN327687:MZN327731 MZN393223:MZN393267 MZN458759:MZN458803 MZN524295:MZN524339 MZN589831:MZN589875 MZN655367:MZN655411 MZN720903:MZN720947 MZN786439:MZN786483 MZN851975:MZN852019 MZN917511:MZN917555 MZN983047:MZN983091 NJJ11:NJJ51 NJJ65543:NJJ65587 NJJ131079:NJJ131123 NJJ196615:NJJ196659 NJJ262151:NJJ262195 NJJ327687:NJJ327731 NJJ393223:NJJ393267 NJJ458759:NJJ458803 NJJ524295:NJJ524339 NJJ589831:NJJ589875 NJJ655367:NJJ655411 NJJ720903:NJJ720947 NJJ786439:NJJ786483 NJJ851975:NJJ852019 NJJ917511:NJJ917555 NJJ983047:NJJ983091 NTF11:NTF51 NTF65543:NTF65587 NTF131079:NTF131123 NTF196615:NTF196659 NTF262151:NTF262195 NTF327687:NTF327731 NTF393223:NTF393267 NTF458759:NTF458803 NTF524295:NTF524339 NTF589831:NTF589875 NTF655367:NTF655411 NTF720903:NTF720947 NTF786439:NTF786483 NTF851975:NTF852019 NTF917511:NTF917555 NTF983047:NTF983091 ODB11:ODB51 ODB65543:ODB65587 ODB131079:ODB131123 ODB196615:ODB196659 ODB262151:ODB262195 ODB327687:ODB327731 ODB393223:ODB393267 ODB458759:ODB458803 ODB524295:ODB524339 ODB589831:ODB589875 ODB655367:ODB655411 ODB720903:ODB720947 ODB786439:ODB786483 ODB851975:ODB852019 ODB917511:ODB917555 ODB983047:ODB983091 OMX11:OMX51 OMX65543:OMX65587 OMX131079:OMX131123 OMX196615:OMX196659 OMX262151:OMX262195 OMX327687:OMX327731 OMX393223:OMX393267 OMX458759:OMX458803 OMX524295:OMX524339 OMX589831:OMX589875 OMX655367:OMX655411 OMX720903:OMX720947 OMX786439:OMX786483 OMX851975:OMX852019 OMX917511:OMX917555 OMX983047:OMX983091 OWT11:OWT51 OWT65543:OWT65587 OWT131079:OWT131123 OWT196615:OWT196659 OWT262151:OWT262195 OWT327687:OWT327731 OWT393223:OWT393267 OWT458759:OWT458803 OWT524295:OWT524339 OWT589831:OWT589875 OWT655367:OWT655411 OWT720903:OWT720947 OWT786439:OWT786483 OWT851975:OWT852019 OWT917511:OWT917555 OWT983047:OWT983091 PGP11:PGP51 PGP65543:PGP65587 PGP131079:PGP131123 PGP196615:PGP196659 PGP262151:PGP262195 PGP327687:PGP327731 PGP393223:PGP393267 PGP458759:PGP458803 PGP524295:PGP524339 PGP589831:PGP589875 PGP655367:PGP655411 PGP720903:PGP720947 PGP786439:PGP786483 PGP851975:PGP852019 PGP917511:PGP917555 PGP983047:PGP983091 PQL11:PQL51 PQL65543:PQL65587 PQL131079:PQL131123 PQL196615:PQL196659 PQL262151:PQL262195 PQL327687:PQL327731 PQL393223:PQL393267 PQL458759:PQL458803 PQL524295:PQL524339 PQL589831:PQL589875 PQL655367:PQL655411 PQL720903:PQL720947 PQL786439:PQL786483 PQL851975:PQL852019 PQL917511:PQL917555 PQL983047:PQL983091 QAH11:QAH51 QAH65543:QAH65587 QAH131079:QAH131123 QAH196615:QAH196659 QAH262151:QAH262195 QAH327687:QAH327731 QAH393223:QAH393267 QAH458759:QAH458803 QAH524295:QAH524339 QAH589831:QAH589875 QAH655367:QAH655411 QAH720903:QAH720947 QAH786439:QAH786483 QAH851975:QAH852019 QAH917511:QAH917555 QAH983047:QAH983091 QKD11:QKD51 QKD65543:QKD65587 QKD131079:QKD131123 QKD196615:QKD196659 QKD262151:QKD262195 QKD327687:QKD327731 QKD393223:QKD393267 QKD458759:QKD458803 QKD524295:QKD524339 QKD589831:QKD589875 QKD655367:QKD655411 QKD720903:QKD720947 QKD786439:QKD786483 QKD851975:QKD852019 QKD917511:QKD917555 QKD983047:QKD983091 QTZ11:QTZ51 QTZ65543:QTZ65587 QTZ131079:QTZ131123 QTZ196615:QTZ196659 QTZ262151:QTZ262195 QTZ327687:QTZ327731 QTZ393223:QTZ393267 QTZ458759:QTZ458803 QTZ524295:QTZ524339 QTZ589831:QTZ589875 QTZ655367:QTZ655411 QTZ720903:QTZ720947 QTZ786439:QTZ786483 QTZ851975:QTZ852019 QTZ917511:QTZ917555 QTZ983047:QTZ983091 RDV11:RDV51 RDV65543:RDV65587 RDV131079:RDV131123 RDV196615:RDV196659 RDV262151:RDV262195 RDV327687:RDV327731 RDV393223:RDV393267 RDV458759:RDV458803 RDV524295:RDV524339 RDV589831:RDV589875 RDV655367:RDV655411 RDV720903:RDV720947 RDV786439:RDV786483 RDV851975:RDV852019 RDV917511:RDV917555 RDV983047:RDV983091 RNR11:RNR51 RNR65543:RNR65587 RNR131079:RNR131123 RNR196615:RNR196659 RNR262151:RNR262195 RNR327687:RNR327731 RNR393223:RNR393267 RNR458759:RNR458803 RNR524295:RNR524339 RNR589831:RNR589875 RNR655367:RNR655411 RNR720903:RNR720947 RNR786439:RNR786483 RNR851975:RNR852019 RNR917511:RNR917555 RNR983047:RNR983091 RXN11:RXN51 RXN65543:RXN65587 RXN131079:RXN131123 RXN196615:RXN196659 RXN262151:RXN262195 RXN327687:RXN327731 RXN393223:RXN393267 RXN458759:RXN458803 RXN524295:RXN524339 RXN589831:RXN589875 RXN655367:RXN655411 RXN720903:RXN720947 RXN786439:RXN786483 RXN851975:RXN852019 RXN917511:RXN917555 RXN983047:RXN983091 SHJ11:SHJ51 SHJ65543:SHJ65587 SHJ131079:SHJ131123 SHJ196615:SHJ196659 SHJ262151:SHJ262195 SHJ327687:SHJ327731 SHJ393223:SHJ393267 SHJ458759:SHJ458803 SHJ524295:SHJ524339 SHJ589831:SHJ589875 SHJ655367:SHJ655411 SHJ720903:SHJ720947 SHJ786439:SHJ786483 SHJ851975:SHJ852019 SHJ917511:SHJ917555 SHJ983047:SHJ983091 SRF11:SRF51 SRF65543:SRF65587 SRF131079:SRF131123 SRF196615:SRF196659 SRF262151:SRF262195 SRF327687:SRF327731 SRF393223:SRF393267 SRF458759:SRF458803 SRF524295:SRF524339 SRF589831:SRF589875 SRF655367:SRF655411 SRF720903:SRF720947 SRF786439:SRF786483 SRF851975:SRF852019 SRF917511:SRF917555 SRF983047:SRF983091 TBB11:TBB51 TBB65543:TBB65587 TBB131079:TBB131123 TBB196615:TBB196659 TBB262151:TBB262195 TBB327687:TBB327731 TBB393223:TBB393267 TBB458759:TBB458803 TBB524295:TBB524339 TBB589831:TBB589875 TBB655367:TBB655411 TBB720903:TBB720947 TBB786439:TBB786483 TBB851975:TBB852019 TBB917511:TBB917555 TBB983047:TBB983091 TKX11:TKX51 TKX65543:TKX65587 TKX131079:TKX131123 TKX196615:TKX196659 TKX262151:TKX262195 TKX327687:TKX327731 TKX393223:TKX393267 TKX458759:TKX458803 TKX524295:TKX524339 TKX589831:TKX589875 TKX655367:TKX655411 TKX720903:TKX720947 TKX786439:TKX786483 TKX851975:TKX852019 TKX917511:TKX917555 TKX983047:TKX983091 TUT11:TUT51 TUT65543:TUT65587 TUT131079:TUT131123 TUT196615:TUT196659 TUT262151:TUT262195 TUT327687:TUT327731 TUT393223:TUT393267 TUT458759:TUT458803 TUT524295:TUT524339 TUT589831:TUT589875 TUT655367:TUT655411 TUT720903:TUT720947 TUT786439:TUT786483 TUT851975:TUT852019 TUT917511:TUT917555 TUT983047:TUT983091 UEP11:UEP51 UEP65543:UEP65587 UEP131079:UEP131123 UEP196615:UEP196659 UEP262151:UEP262195 UEP327687:UEP327731 UEP393223:UEP393267 UEP458759:UEP458803 UEP524295:UEP524339 UEP589831:UEP589875 UEP655367:UEP655411 UEP720903:UEP720947 UEP786439:UEP786483 UEP851975:UEP852019 UEP917511:UEP917555 UEP983047:UEP983091 UOL11:UOL51 UOL65543:UOL65587 UOL131079:UOL131123 UOL196615:UOL196659 UOL262151:UOL262195 UOL327687:UOL327731 UOL393223:UOL393267 UOL458759:UOL458803 UOL524295:UOL524339 UOL589831:UOL589875 UOL655367:UOL655411 UOL720903:UOL720947 UOL786439:UOL786483 UOL851975:UOL852019 UOL917511:UOL917555 UOL983047:UOL983091 UYH11:UYH51 UYH65543:UYH65587 UYH131079:UYH131123 UYH196615:UYH196659 UYH262151:UYH262195 UYH327687:UYH327731 UYH393223:UYH393267 UYH458759:UYH458803 UYH524295:UYH524339 UYH589831:UYH589875 UYH655367:UYH655411 UYH720903:UYH720947 UYH786439:UYH786483 UYH851975:UYH852019 UYH917511:UYH917555 UYH983047:UYH983091 VID11:VID51 VID65543:VID65587 VID131079:VID131123 VID196615:VID196659 VID262151:VID262195 VID327687:VID327731 VID393223:VID393267 VID458759:VID458803 VID524295:VID524339 VID589831:VID589875 VID655367:VID655411 VID720903:VID720947 VID786439:VID786483 VID851975:VID852019 VID917511:VID917555 VID983047:VID983091 VRZ11:VRZ51 VRZ65543:VRZ65587 VRZ131079:VRZ131123 VRZ196615:VRZ196659 VRZ262151:VRZ262195 VRZ327687:VRZ327731 VRZ393223:VRZ393267 VRZ458759:VRZ458803 VRZ524295:VRZ524339 VRZ589831:VRZ589875 VRZ655367:VRZ655411 VRZ720903:VRZ720947 VRZ786439:VRZ786483 VRZ851975:VRZ852019 VRZ917511:VRZ917555 VRZ983047:VRZ983091 WBV11:WBV51 WBV65543:WBV65587 WBV131079:WBV131123 WBV196615:WBV196659 WBV262151:WBV262195 WBV327687:WBV327731 WBV393223:WBV393267 WBV458759:WBV458803 WBV524295:WBV524339 WBV589831:WBV589875 WBV655367:WBV655411 WBV720903:WBV720947 WBV786439:WBV786483 WBV851975:WBV852019 WBV917511:WBV917555 WBV983047:WBV983091 WLR11:WLR51 WLR65543:WLR65587 WLR131079:WLR131123 WLR196615:WLR196659 WLR262151:WLR262195 WLR327687:WLR327731 WLR393223:WLR393267 WLR458759:WLR458803 WLR524295:WLR524339 WLR589831:WLR589875 WLR655367:WLR655411 WLR720903:WLR720947 WLR786439:WLR786483 WLR851975:WLR852019 WLR917511:WLR917555 WLR983047:WLR983091 WVN11:WVN51 WVN65543:WVN65587 WVN131079:WVN131123 WVN196615:WVN196659 WVN262151:WVN262195 WVN327687:WVN327731 WVN393223:WVN393267 WVN458759:WVN458803 WVN524295:WVN524339 WVN589831:WVN589875 WVN655367:WVN655411 WVN720903:WVN720947 WVN786439:WVN786483 WVN851975:WVN852019 WVN917511:WVN917555 WVN983047:WVN983091">
      <formula1>"高,中,低"</formula1>
    </dataValidation>
    <dataValidation type="list" allowBlank="1" showInputMessage="1" showErrorMessage="1" sqref="G11:G69 G65543:G65587 G131079:G131123 G196615:G196659 G262151:G262195 G327687:G327731 G393223:G393267 G458759:G458803 G524295:G524339 G589831:G589875 G655367:G655411 G720903:G720947 G786439:G786483 G851975:G852019 G917511:G917555 G983047:G983091 JC11:JC51 JC65543:JC65587 JC131079:JC131123 JC196615:JC196659 JC262151:JC262195 JC327687:JC327731 JC393223:JC393267 JC458759:JC458803 JC524295:JC524339 JC589831:JC589875 JC655367:JC655411 JC720903:JC720947 JC786439:JC786483 JC851975:JC852019 JC917511:JC917555 JC983047:JC983091 SY11:SY51 SY65543:SY65587 SY131079:SY131123 SY196615:SY196659 SY262151:SY262195 SY327687:SY327731 SY393223:SY393267 SY458759:SY458803 SY524295:SY524339 SY589831:SY589875 SY655367:SY655411 SY720903:SY720947 SY786439:SY786483 SY851975:SY852019 SY917511:SY917555 SY983047:SY983091 ACU11:ACU51 ACU65543:ACU65587 ACU131079:ACU131123 ACU196615:ACU196659 ACU262151:ACU262195 ACU327687:ACU327731 ACU393223:ACU393267 ACU458759:ACU458803 ACU524295:ACU524339 ACU589831:ACU589875 ACU655367:ACU655411 ACU720903:ACU720947 ACU786439:ACU786483 ACU851975:ACU852019 ACU917511:ACU917555 ACU983047:ACU983091 AMQ11:AMQ51 AMQ65543:AMQ65587 AMQ131079:AMQ131123 AMQ196615:AMQ196659 AMQ262151:AMQ262195 AMQ327687:AMQ327731 AMQ393223:AMQ393267 AMQ458759:AMQ458803 AMQ524295:AMQ524339 AMQ589831:AMQ589875 AMQ655367:AMQ655411 AMQ720903:AMQ720947 AMQ786439:AMQ786483 AMQ851975:AMQ852019 AMQ917511:AMQ917555 AMQ983047:AMQ983091 AWM11:AWM51 AWM65543:AWM65587 AWM131079:AWM131123 AWM196615:AWM196659 AWM262151:AWM262195 AWM327687:AWM327731 AWM393223:AWM393267 AWM458759:AWM458803 AWM524295:AWM524339 AWM589831:AWM589875 AWM655367:AWM655411 AWM720903:AWM720947 AWM786439:AWM786483 AWM851975:AWM852019 AWM917511:AWM917555 AWM983047:AWM983091 BGI11:BGI51 BGI65543:BGI65587 BGI131079:BGI131123 BGI196615:BGI196659 BGI262151:BGI262195 BGI327687:BGI327731 BGI393223:BGI393267 BGI458759:BGI458803 BGI524295:BGI524339 BGI589831:BGI589875 BGI655367:BGI655411 BGI720903:BGI720947 BGI786439:BGI786483 BGI851975:BGI852019 BGI917511:BGI917555 BGI983047:BGI983091 BQE11:BQE51 BQE65543:BQE65587 BQE131079:BQE131123 BQE196615:BQE196659 BQE262151:BQE262195 BQE327687:BQE327731 BQE393223:BQE393267 BQE458759:BQE458803 BQE524295:BQE524339 BQE589831:BQE589875 BQE655367:BQE655411 BQE720903:BQE720947 BQE786439:BQE786483 BQE851975:BQE852019 BQE917511:BQE917555 BQE983047:BQE983091 CAA11:CAA51 CAA65543:CAA65587 CAA131079:CAA131123 CAA196615:CAA196659 CAA262151:CAA262195 CAA327687:CAA327731 CAA393223:CAA393267 CAA458759:CAA458803 CAA524295:CAA524339 CAA589831:CAA589875 CAA655367:CAA655411 CAA720903:CAA720947 CAA786439:CAA786483 CAA851975:CAA852019 CAA917511:CAA917555 CAA983047:CAA983091 CJW11:CJW51 CJW65543:CJW65587 CJW131079:CJW131123 CJW196615:CJW196659 CJW262151:CJW262195 CJW327687:CJW327731 CJW393223:CJW393267 CJW458759:CJW458803 CJW524295:CJW524339 CJW589831:CJW589875 CJW655367:CJW655411 CJW720903:CJW720947 CJW786439:CJW786483 CJW851975:CJW852019 CJW917511:CJW917555 CJW983047:CJW983091 CTS11:CTS51 CTS65543:CTS65587 CTS131079:CTS131123 CTS196615:CTS196659 CTS262151:CTS262195 CTS327687:CTS327731 CTS393223:CTS393267 CTS458759:CTS458803 CTS524295:CTS524339 CTS589831:CTS589875 CTS655367:CTS655411 CTS720903:CTS720947 CTS786439:CTS786483 CTS851975:CTS852019 CTS917511:CTS917555 CTS983047:CTS983091 DDO11:DDO51 DDO65543:DDO65587 DDO131079:DDO131123 DDO196615:DDO196659 DDO262151:DDO262195 DDO327687:DDO327731 DDO393223:DDO393267 DDO458759:DDO458803 DDO524295:DDO524339 DDO589831:DDO589875 DDO655367:DDO655411 DDO720903:DDO720947 DDO786439:DDO786483 DDO851975:DDO852019 DDO917511:DDO917555 DDO983047:DDO983091 DNK11:DNK51 DNK65543:DNK65587 DNK131079:DNK131123 DNK196615:DNK196659 DNK262151:DNK262195 DNK327687:DNK327731 DNK393223:DNK393267 DNK458759:DNK458803 DNK524295:DNK524339 DNK589831:DNK589875 DNK655367:DNK655411 DNK720903:DNK720947 DNK786439:DNK786483 DNK851975:DNK852019 DNK917511:DNK917555 DNK983047:DNK983091 DXG11:DXG51 DXG65543:DXG65587 DXG131079:DXG131123 DXG196615:DXG196659 DXG262151:DXG262195 DXG327687:DXG327731 DXG393223:DXG393267 DXG458759:DXG458803 DXG524295:DXG524339 DXG589831:DXG589875 DXG655367:DXG655411 DXG720903:DXG720947 DXG786439:DXG786483 DXG851975:DXG852019 DXG917511:DXG917555 DXG983047:DXG983091 EHC11:EHC51 EHC65543:EHC65587 EHC131079:EHC131123 EHC196615:EHC196659 EHC262151:EHC262195 EHC327687:EHC327731 EHC393223:EHC393267 EHC458759:EHC458803 EHC524295:EHC524339 EHC589831:EHC589875 EHC655367:EHC655411 EHC720903:EHC720947 EHC786439:EHC786483 EHC851975:EHC852019 EHC917511:EHC917555 EHC983047:EHC983091 EQY11:EQY51 EQY65543:EQY65587 EQY131079:EQY131123 EQY196615:EQY196659 EQY262151:EQY262195 EQY327687:EQY327731 EQY393223:EQY393267 EQY458759:EQY458803 EQY524295:EQY524339 EQY589831:EQY589875 EQY655367:EQY655411 EQY720903:EQY720947 EQY786439:EQY786483 EQY851975:EQY852019 EQY917511:EQY917555 EQY983047:EQY983091 FAU11:FAU51 FAU65543:FAU65587 FAU131079:FAU131123 FAU196615:FAU196659 FAU262151:FAU262195 FAU327687:FAU327731 FAU393223:FAU393267 FAU458759:FAU458803 FAU524295:FAU524339 FAU589831:FAU589875 FAU655367:FAU655411 FAU720903:FAU720947 FAU786439:FAU786483 FAU851975:FAU852019 FAU917511:FAU917555 FAU983047:FAU983091 FKQ11:FKQ51 FKQ65543:FKQ65587 FKQ131079:FKQ131123 FKQ196615:FKQ196659 FKQ262151:FKQ262195 FKQ327687:FKQ327731 FKQ393223:FKQ393267 FKQ458759:FKQ458803 FKQ524295:FKQ524339 FKQ589831:FKQ589875 FKQ655367:FKQ655411 FKQ720903:FKQ720947 FKQ786439:FKQ786483 FKQ851975:FKQ852019 FKQ917511:FKQ917555 FKQ983047:FKQ983091 FUM11:FUM51 FUM65543:FUM65587 FUM131079:FUM131123 FUM196615:FUM196659 FUM262151:FUM262195 FUM327687:FUM327731 FUM393223:FUM393267 FUM458759:FUM458803 FUM524295:FUM524339 FUM589831:FUM589875 FUM655367:FUM655411 FUM720903:FUM720947 FUM786439:FUM786483 FUM851975:FUM852019 FUM917511:FUM917555 FUM983047:FUM983091 GEI11:GEI51 GEI65543:GEI65587 GEI131079:GEI131123 GEI196615:GEI196659 GEI262151:GEI262195 GEI327687:GEI327731 GEI393223:GEI393267 GEI458759:GEI458803 GEI524295:GEI524339 GEI589831:GEI589875 GEI655367:GEI655411 GEI720903:GEI720947 GEI786439:GEI786483 GEI851975:GEI852019 GEI917511:GEI917555 GEI983047:GEI983091 GOE11:GOE51 GOE65543:GOE65587 GOE131079:GOE131123 GOE196615:GOE196659 GOE262151:GOE262195 GOE327687:GOE327731 GOE393223:GOE393267 GOE458759:GOE458803 GOE524295:GOE524339 GOE589831:GOE589875 GOE655367:GOE655411 GOE720903:GOE720947 GOE786439:GOE786483 GOE851975:GOE852019 GOE917511:GOE917555 GOE983047:GOE983091 GYA11:GYA51 GYA65543:GYA65587 GYA131079:GYA131123 GYA196615:GYA196659 GYA262151:GYA262195 GYA327687:GYA327731 GYA393223:GYA393267 GYA458759:GYA458803 GYA524295:GYA524339 GYA589831:GYA589875 GYA655367:GYA655411 GYA720903:GYA720947 GYA786439:GYA786483 GYA851975:GYA852019 GYA917511:GYA917555 GYA983047:GYA983091 HHW11:HHW51 HHW65543:HHW65587 HHW131079:HHW131123 HHW196615:HHW196659 HHW262151:HHW262195 HHW327687:HHW327731 HHW393223:HHW393267 HHW458759:HHW458803 HHW524295:HHW524339 HHW589831:HHW589875 HHW655367:HHW655411 HHW720903:HHW720947 HHW786439:HHW786483 HHW851975:HHW852019 HHW917511:HHW917555 HHW983047:HHW983091 HRS11:HRS51 HRS65543:HRS65587 HRS131079:HRS131123 HRS196615:HRS196659 HRS262151:HRS262195 HRS327687:HRS327731 HRS393223:HRS393267 HRS458759:HRS458803 HRS524295:HRS524339 HRS589831:HRS589875 HRS655367:HRS655411 HRS720903:HRS720947 HRS786439:HRS786483 HRS851975:HRS852019 HRS917511:HRS917555 HRS983047:HRS983091 IBO11:IBO51 IBO65543:IBO65587 IBO131079:IBO131123 IBO196615:IBO196659 IBO262151:IBO262195 IBO327687:IBO327731 IBO393223:IBO393267 IBO458759:IBO458803 IBO524295:IBO524339 IBO589831:IBO589875 IBO655367:IBO655411 IBO720903:IBO720947 IBO786439:IBO786483 IBO851975:IBO852019 IBO917511:IBO917555 IBO983047:IBO983091 ILK11:ILK51 ILK65543:ILK65587 ILK131079:ILK131123 ILK196615:ILK196659 ILK262151:ILK262195 ILK327687:ILK327731 ILK393223:ILK393267 ILK458759:ILK458803 ILK524295:ILK524339 ILK589831:ILK589875 ILK655367:ILK655411 ILK720903:ILK720947 ILK786439:ILK786483 ILK851975:ILK852019 ILK917511:ILK917555 ILK983047:ILK983091 IVG11:IVG51 IVG65543:IVG65587 IVG131079:IVG131123 IVG196615:IVG196659 IVG262151:IVG262195 IVG327687:IVG327731 IVG393223:IVG393267 IVG458759:IVG458803 IVG524295:IVG524339 IVG589831:IVG589875 IVG655367:IVG655411 IVG720903:IVG720947 IVG786439:IVG786483 IVG851975:IVG852019 IVG917511:IVG917555 IVG983047:IVG983091 JFC11:JFC51 JFC65543:JFC65587 JFC131079:JFC131123 JFC196615:JFC196659 JFC262151:JFC262195 JFC327687:JFC327731 JFC393223:JFC393267 JFC458759:JFC458803 JFC524295:JFC524339 JFC589831:JFC589875 JFC655367:JFC655411 JFC720903:JFC720947 JFC786439:JFC786483 JFC851975:JFC852019 JFC917511:JFC917555 JFC983047:JFC983091 JOY11:JOY51 JOY65543:JOY65587 JOY131079:JOY131123 JOY196615:JOY196659 JOY262151:JOY262195 JOY327687:JOY327731 JOY393223:JOY393267 JOY458759:JOY458803 JOY524295:JOY524339 JOY589831:JOY589875 JOY655367:JOY655411 JOY720903:JOY720947 JOY786439:JOY786483 JOY851975:JOY852019 JOY917511:JOY917555 JOY983047:JOY983091 JYU11:JYU51 JYU65543:JYU65587 JYU131079:JYU131123 JYU196615:JYU196659 JYU262151:JYU262195 JYU327687:JYU327731 JYU393223:JYU393267 JYU458759:JYU458803 JYU524295:JYU524339 JYU589831:JYU589875 JYU655367:JYU655411 JYU720903:JYU720947 JYU786439:JYU786483 JYU851975:JYU852019 JYU917511:JYU917555 JYU983047:JYU983091 KIQ11:KIQ51 KIQ65543:KIQ65587 KIQ131079:KIQ131123 KIQ196615:KIQ196659 KIQ262151:KIQ262195 KIQ327687:KIQ327731 KIQ393223:KIQ393267 KIQ458759:KIQ458803 KIQ524295:KIQ524339 KIQ589831:KIQ589875 KIQ655367:KIQ655411 KIQ720903:KIQ720947 KIQ786439:KIQ786483 KIQ851975:KIQ852019 KIQ917511:KIQ917555 KIQ983047:KIQ983091 KSM11:KSM51 KSM65543:KSM65587 KSM131079:KSM131123 KSM196615:KSM196659 KSM262151:KSM262195 KSM327687:KSM327731 KSM393223:KSM393267 KSM458759:KSM458803 KSM524295:KSM524339 KSM589831:KSM589875 KSM655367:KSM655411 KSM720903:KSM720947 KSM786439:KSM786483 KSM851975:KSM852019 KSM917511:KSM917555 KSM983047:KSM983091 LCI11:LCI51 LCI65543:LCI65587 LCI131079:LCI131123 LCI196615:LCI196659 LCI262151:LCI262195 LCI327687:LCI327731 LCI393223:LCI393267 LCI458759:LCI458803 LCI524295:LCI524339 LCI589831:LCI589875 LCI655367:LCI655411 LCI720903:LCI720947 LCI786439:LCI786483 LCI851975:LCI852019 LCI917511:LCI917555 LCI983047:LCI983091 LME11:LME51 LME65543:LME65587 LME131079:LME131123 LME196615:LME196659 LME262151:LME262195 LME327687:LME327731 LME393223:LME393267 LME458759:LME458803 LME524295:LME524339 LME589831:LME589875 LME655367:LME655411 LME720903:LME720947 LME786439:LME786483 LME851975:LME852019 LME917511:LME917555 LME983047:LME983091 LWA11:LWA51 LWA65543:LWA65587 LWA131079:LWA131123 LWA196615:LWA196659 LWA262151:LWA262195 LWA327687:LWA327731 LWA393223:LWA393267 LWA458759:LWA458803 LWA524295:LWA524339 LWA589831:LWA589875 LWA655367:LWA655411 LWA720903:LWA720947 LWA786439:LWA786483 LWA851975:LWA852019 LWA917511:LWA917555 LWA983047:LWA983091 MFW11:MFW51 MFW65543:MFW65587 MFW131079:MFW131123 MFW196615:MFW196659 MFW262151:MFW262195 MFW327687:MFW327731 MFW393223:MFW393267 MFW458759:MFW458803 MFW524295:MFW524339 MFW589831:MFW589875 MFW655367:MFW655411 MFW720903:MFW720947 MFW786439:MFW786483 MFW851975:MFW852019 MFW917511:MFW917555 MFW983047:MFW983091 MPS11:MPS51 MPS65543:MPS65587 MPS131079:MPS131123 MPS196615:MPS196659 MPS262151:MPS262195 MPS327687:MPS327731 MPS393223:MPS393267 MPS458759:MPS458803 MPS524295:MPS524339 MPS589831:MPS589875 MPS655367:MPS655411 MPS720903:MPS720947 MPS786439:MPS786483 MPS851975:MPS852019 MPS917511:MPS917555 MPS983047:MPS983091 MZO11:MZO51 MZO65543:MZO65587 MZO131079:MZO131123 MZO196615:MZO196659 MZO262151:MZO262195 MZO327687:MZO327731 MZO393223:MZO393267 MZO458759:MZO458803 MZO524295:MZO524339 MZO589831:MZO589875 MZO655367:MZO655411 MZO720903:MZO720947 MZO786439:MZO786483 MZO851975:MZO852019 MZO917511:MZO917555 MZO983047:MZO983091 NJK11:NJK51 NJK65543:NJK65587 NJK131079:NJK131123 NJK196615:NJK196659 NJK262151:NJK262195 NJK327687:NJK327731 NJK393223:NJK393267 NJK458759:NJK458803 NJK524295:NJK524339 NJK589831:NJK589875 NJK655367:NJK655411 NJK720903:NJK720947 NJK786439:NJK786483 NJK851975:NJK852019 NJK917511:NJK917555 NJK983047:NJK983091 NTG11:NTG51 NTG65543:NTG65587 NTG131079:NTG131123 NTG196615:NTG196659 NTG262151:NTG262195 NTG327687:NTG327731 NTG393223:NTG393267 NTG458759:NTG458803 NTG524295:NTG524339 NTG589831:NTG589875 NTG655367:NTG655411 NTG720903:NTG720947 NTG786439:NTG786483 NTG851975:NTG852019 NTG917511:NTG917555 NTG983047:NTG983091 ODC11:ODC51 ODC65543:ODC65587 ODC131079:ODC131123 ODC196615:ODC196659 ODC262151:ODC262195 ODC327687:ODC327731 ODC393223:ODC393267 ODC458759:ODC458803 ODC524295:ODC524339 ODC589831:ODC589875 ODC655367:ODC655411 ODC720903:ODC720947 ODC786439:ODC786483 ODC851975:ODC852019 ODC917511:ODC917555 ODC983047:ODC983091 OMY11:OMY51 OMY65543:OMY65587 OMY131079:OMY131123 OMY196615:OMY196659 OMY262151:OMY262195 OMY327687:OMY327731 OMY393223:OMY393267 OMY458759:OMY458803 OMY524295:OMY524339 OMY589831:OMY589875 OMY655367:OMY655411 OMY720903:OMY720947 OMY786439:OMY786483 OMY851975:OMY852019 OMY917511:OMY917555 OMY983047:OMY983091 OWU11:OWU51 OWU65543:OWU65587 OWU131079:OWU131123 OWU196615:OWU196659 OWU262151:OWU262195 OWU327687:OWU327731 OWU393223:OWU393267 OWU458759:OWU458803 OWU524295:OWU524339 OWU589831:OWU589875 OWU655367:OWU655411 OWU720903:OWU720947 OWU786439:OWU786483 OWU851975:OWU852019 OWU917511:OWU917555 OWU983047:OWU983091 PGQ11:PGQ51 PGQ65543:PGQ65587 PGQ131079:PGQ131123 PGQ196615:PGQ196659 PGQ262151:PGQ262195 PGQ327687:PGQ327731 PGQ393223:PGQ393267 PGQ458759:PGQ458803 PGQ524295:PGQ524339 PGQ589831:PGQ589875 PGQ655367:PGQ655411 PGQ720903:PGQ720947 PGQ786439:PGQ786483 PGQ851975:PGQ852019 PGQ917511:PGQ917555 PGQ983047:PGQ983091 PQM11:PQM51 PQM65543:PQM65587 PQM131079:PQM131123 PQM196615:PQM196659 PQM262151:PQM262195 PQM327687:PQM327731 PQM393223:PQM393267 PQM458759:PQM458803 PQM524295:PQM524339 PQM589831:PQM589875 PQM655367:PQM655411 PQM720903:PQM720947 PQM786439:PQM786483 PQM851975:PQM852019 PQM917511:PQM917555 PQM983047:PQM983091 QAI11:QAI51 QAI65543:QAI65587 QAI131079:QAI131123 QAI196615:QAI196659 QAI262151:QAI262195 QAI327687:QAI327731 QAI393223:QAI393267 QAI458759:QAI458803 QAI524295:QAI524339 QAI589831:QAI589875 QAI655367:QAI655411 QAI720903:QAI720947 QAI786439:QAI786483 QAI851975:QAI852019 QAI917511:QAI917555 QAI983047:QAI983091 QKE11:QKE51 QKE65543:QKE65587 QKE131079:QKE131123 QKE196615:QKE196659 QKE262151:QKE262195 QKE327687:QKE327731 QKE393223:QKE393267 QKE458759:QKE458803 QKE524295:QKE524339 QKE589831:QKE589875 QKE655367:QKE655411 QKE720903:QKE720947 QKE786439:QKE786483 QKE851975:QKE852019 QKE917511:QKE917555 QKE983047:QKE983091 QUA11:QUA51 QUA65543:QUA65587 QUA131079:QUA131123 QUA196615:QUA196659 QUA262151:QUA262195 QUA327687:QUA327731 QUA393223:QUA393267 QUA458759:QUA458803 QUA524295:QUA524339 QUA589831:QUA589875 QUA655367:QUA655411 QUA720903:QUA720947 QUA786439:QUA786483 QUA851975:QUA852019 QUA917511:QUA917555 QUA983047:QUA983091 RDW11:RDW51 RDW65543:RDW65587 RDW131079:RDW131123 RDW196615:RDW196659 RDW262151:RDW262195 RDW327687:RDW327731 RDW393223:RDW393267 RDW458759:RDW458803 RDW524295:RDW524339 RDW589831:RDW589875 RDW655367:RDW655411 RDW720903:RDW720947 RDW786439:RDW786483 RDW851975:RDW852019 RDW917511:RDW917555 RDW983047:RDW983091 RNS11:RNS51 RNS65543:RNS65587 RNS131079:RNS131123 RNS196615:RNS196659 RNS262151:RNS262195 RNS327687:RNS327731 RNS393223:RNS393267 RNS458759:RNS458803 RNS524295:RNS524339 RNS589831:RNS589875 RNS655367:RNS655411 RNS720903:RNS720947 RNS786439:RNS786483 RNS851975:RNS852019 RNS917511:RNS917555 RNS983047:RNS983091 RXO11:RXO51 RXO65543:RXO65587 RXO131079:RXO131123 RXO196615:RXO196659 RXO262151:RXO262195 RXO327687:RXO327731 RXO393223:RXO393267 RXO458759:RXO458803 RXO524295:RXO524339 RXO589831:RXO589875 RXO655367:RXO655411 RXO720903:RXO720947 RXO786439:RXO786483 RXO851975:RXO852019 RXO917511:RXO917555 RXO983047:RXO983091 SHK11:SHK51 SHK65543:SHK65587 SHK131079:SHK131123 SHK196615:SHK196659 SHK262151:SHK262195 SHK327687:SHK327731 SHK393223:SHK393267 SHK458759:SHK458803 SHK524295:SHK524339 SHK589831:SHK589875 SHK655367:SHK655411 SHK720903:SHK720947 SHK786439:SHK786483 SHK851975:SHK852019 SHK917511:SHK917555 SHK983047:SHK983091 SRG11:SRG51 SRG65543:SRG65587 SRG131079:SRG131123 SRG196615:SRG196659 SRG262151:SRG262195 SRG327687:SRG327731 SRG393223:SRG393267 SRG458759:SRG458803 SRG524295:SRG524339 SRG589831:SRG589875 SRG655367:SRG655411 SRG720903:SRG720947 SRG786439:SRG786483 SRG851975:SRG852019 SRG917511:SRG917555 SRG983047:SRG983091 TBC11:TBC51 TBC65543:TBC65587 TBC131079:TBC131123 TBC196615:TBC196659 TBC262151:TBC262195 TBC327687:TBC327731 TBC393223:TBC393267 TBC458759:TBC458803 TBC524295:TBC524339 TBC589831:TBC589875 TBC655367:TBC655411 TBC720903:TBC720947 TBC786439:TBC786483 TBC851975:TBC852019 TBC917511:TBC917555 TBC983047:TBC983091 TKY11:TKY51 TKY65543:TKY65587 TKY131079:TKY131123 TKY196615:TKY196659 TKY262151:TKY262195 TKY327687:TKY327731 TKY393223:TKY393267 TKY458759:TKY458803 TKY524295:TKY524339 TKY589831:TKY589875 TKY655367:TKY655411 TKY720903:TKY720947 TKY786439:TKY786483 TKY851975:TKY852019 TKY917511:TKY917555 TKY983047:TKY983091 TUU11:TUU51 TUU65543:TUU65587 TUU131079:TUU131123 TUU196615:TUU196659 TUU262151:TUU262195 TUU327687:TUU327731 TUU393223:TUU393267 TUU458759:TUU458803 TUU524295:TUU524339 TUU589831:TUU589875 TUU655367:TUU655411 TUU720903:TUU720947 TUU786439:TUU786483 TUU851975:TUU852019 TUU917511:TUU917555 TUU983047:TUU983091 UEQ11:UEQ51 UEQ65543:UEQ65587 UEQ131079:UEQ131123 UEQ196615:UEQ196659 UEQ262151:UEQ262195 UEQ327687:UEQ327731 UEQ393223:UEQ393267 UEQ458759:UEQ458803 UEQ524295:UEQ524339 UEQ589831:UEQ589875 UEQ655367:UEQ655411 UEQ720903:UEQ720947 UEQ786439:UEQ786483 UEQ851975:UEQ852019 UEQ917511:UEQ917555 UEQ983047:UEQ983091 UOM11:UOM51 UOM65543:UOM65587 UOM131079:UOM131123 UOM196615:UOM196659 UOM262151:UOM262195 UOM327687:UOM327731 UOM393223:UOM393267 UOM458759:UOM458803 UOM524295:UOM524339 UOM589831:UOM589875 UOM655367:UOM655411 UOM720903:UOM720947 UOM786439:UOM786483 UOM851975:UOM852019 UOM917511:UOM917555 UOM983047:UOM983091 UYI11:UYI51 UYI65543:UYI65587 UYI131079:UYI131123 UYI196615:UYI196659 UYI262151:UYI262195 UYI327687:UYI327731 UYI393223:UYI393267 UYI458759:UYI458803 UYI524295:UYI524339 UYI589831:UYI589875 UYI655367:UYI655411 UYI720903:UYI720947 UYI786439:UYI786483 UYI851975:UYI852019 UYI917511:UYI917555 UYI983047:UYI983091 VIE11:VIE51 VIE65543:VIE65587 VIE131079:VIE131123 VIE196615:VIE196659 VIE262151:VIE262195 VIE327687:VIE327731 VIE393223:VIE393267 VIE458759:VIE458803 VIE524295:VIE524339 VIE589831:VIE589875 VIE655367:VIE655411 VIE720903:VIE720947 VIE786439:VIE786483 VIE851975:VIE852019 VIE917511:VIE917555 VIE983047:VIE983091 VSA11:VSA51 VSA65543:VSA65587 VSA131079:VSA131123 VSA196615:VSA196659 VSA262151:VSA262195 VSA327687:VSA327731 VSA393223:VSA393267 VSA458759:VSA458803 VSA524295:VSA524339 VSA589831:VSA589875 VSA655367:VSA655411 VSA720903:VSA720947 VSA786439:VSA786483 VSA851975:VSA852019 VSA917511:VSA917555 VSA983047:VSA983091 WBW11:WBW51 WBW65543:WBW65587 WBW131079:WBW131123 WBW196615:WBW196659 WBW262151:WBW262195 WBW327687:WBW327731 WBW393223:WBW393267 WBW458759:WBW458803 WBW524295:WBW524339 WBW589831:WBW589875 WBW655367:WBW655411 WBW720903:WBW720947 WBW786439:WBW786483 WBW851975:WBW852019 WBW917511:WBW917555 WBW983047:WBW983091 WLS11:WLS51 WLS65543:WLS65587 WLS131079:WLS131123 WLS196615:WLS196659 WLS262151:WLS262195 WLS327687:WLS327731 WLS393223:WLS393267 WLS458759:WLS458803 WLS524295:WLS524339 WLS589831:WLS589875 WLS655367:WLS655411 WLS720903:WLS720947 WLS786439:WLS786483 WLS851975:WLS852019 WLS917511:WLS917555 WLS983047:WLS983091 WVO11:WVO51 WVO65543:WVO65587 WVO131079:WVO131123 WVO196615:WVO196659 WVO262151:WVO262195 WVO327687:WVO327731 WVO393223:WVO393267 WVO458759:WVO458803 WVO524295:WVO524339 WVO589831:WVO589875 WVO655367:WVO655411 WVO720903:WVO720947 WVO786439:WVO786483 WVO851975:WVO852019 WVO917511:WVO917555 WVO983047:WVO983091">
      <formula1>"是,否"</formula1>
    </dataValidation>
    <dataValidation type="list" allowBlank="1" showInputMessage="1" showErrorMessage="1" sqref="K11:K34 K65543:K65587 K131079:K131123 K196615:K196659 K262151:K262195 K327687:K327731 K393223:K393267 K458759:K458803 K524295:K524339 K589831:K589875 K655367:K655411 K720903:K720947 K786439:K786483 K851975:K852019 K917511:K917555 K983047:K983091 P11:P51 P65543:P65587 P131079:P131123 P196615:P196659 P262151:P262195 P327687:P327731 P393223:P393267 P458759:P458803 P524295:P524339 P589831:P589875 P655367:P655411 P720903:P720947 P786439:P786483 P851975:P852019 P917511:P917555 P983047:P983091 JG11:JG51 JG65543:JG65587 JG131079:JG131123 JG196615:JG196659 JG262151:JG262195 JG327687:JG327731 JG393223:JG393267 JG458759:JG458803 JG524295:JG524339 JG589831:JG589875 JG655367:JG655411 JG720903:JG720947 JG786439:JG786483 JG851975:JG852019 JG917511:JG917555 JG983047:JG983091 JL11:JL51 JL65543:JL65587 JL131079:JL131123 JL196615:JL196659 JL262151:JL262195 JL327687:JL327731 JL393223:JL393267 JL458759:JL458803 JL524295:JL524339 JL589831:JL589875 JL655367:JL655411 JL720903:JL720947 JL786439:JL786483 JL851975:JL852019 JL917511:JL917555 JL983047:JL983091 TC11:TC51 TC65543:TC65587 TC131079:TC131123 TC196615:TC196659 TC262151:TC262195 TC327687:TC327731 TC393223:TC393267 TC458759:TC458803 TC524295:TC524339 TC589831:TC589875 TC655367:TC655411 TC720903:TC720947 TC786439:TC786483 TC851975:TC852019 TC917511:TC917555 TC983047:TC983091 TH11:TH51 TH65543:TH65587 TH131079:TH131123 TH196615:TH196659 TH262151:TH262195 TH327687:TH327731 TH393223:TH393267 TH458759:TH458803 TH524295:TH524339 TH589831:TH589875 TH655367:TH655411 TH720903:TH720947 TH786439:TH786483 TH851975:TH852019 TH917511:TH917555 TH983047:TH983091 ACY11:ACY51 ACY65543:ACY65587 ACY131079:ACY131123 ACY196615:ACY196659 ACY262151:ACY262195 ACY327687:ACY327731 ACY393223:ACY393267 ACY458759:ACY458803 ACY524295:ACY524339 ACY589831:ACY589875 ACY655367:ACY655411 ACY720903:ACY720947 ACY786439:ACY786483 ACY851975:ACY852019 ACY917511:ACY917555 ACY983047:ACY983091 ADD11:ADD51 ADD65543:ADD65587 ADD131079:ADD131123 ADD196615:ADD196659 ADD262151:ADD262195 ADD327687:ADD327731 ADD393223:ADD393267 ADD458759:ADD458803 ADD524295:ADD524339 ADD589831:ADD589875 ADD655367:ADD655411 ADD720903:ADD720947 ADD786439:ADD786483 ADD851975:ADD852019 ADD917511:ADD917555 ADD983047:ADD983091 AMU11:AMU51 AMU65543:AMU65587 AMU131079:AMU131123 AMU196615:AMU196659 AMU262151:AMU262195 AMU327687:AMU327731 AMU393223:AMU393267 AMU458759:AMU458803 AMU524295:AMU524339 AMU589831:AMU589875 AMU655367:AMU655411 AMU720903:AMU720947 AMU786439:AMU786483 AMU851975:AMU852019 AMU917511:AMU917555 AMU983047:AMU983091 AMZ11:AMZ51 AMZ65543:AMZ65587 AMZ131079:AMZ131123 AMZ196615:AMZ196659 AMZ262151:AMZ262195 AMZ327687:AMZ327731 AMZ393223:AMZ393267 AMZ458759:AMZ458803 AMZ524295:AMZ524339 AMZ589831:AMZ589875 AMZ655367:AMZ655411 AMZ720903:AMZ720947 AMZ786439:AMZ786483 AMZ851975:AMZ852019 AMZ917511:AMZ917555 AMZ983047:AMZ983091 AWQ11:AWQ51 AWQ65543:AWQ65587 AWQ131079:AWQ131123 AWQ196615:AWQ196659 AWQ262151:AWQ262195 AWQ327687:AWQ327731 AWQ393223:AWQ393267 AWQ458759:AWQ458803 AWQ524295:AWQ524339 AWQ589831:AWQ589875 AWQ655367:AWQ655411 AWQ720903:AWQ720947 AWQ786439:AWQ786483 AWQ851975:AWQ852019 AWQ917511:AWQ917555 AWQ983047:AWQ983091 AWV11:AWV51 AWV65543:AWV65587 AWV131079:AWV131123 AWV196615:AWV196659 AWV262151:AWV262195 AWV327687:AWV327731 AWV393223:AWV393267 AWV458759:AWV458803 AWV524295:AWV524339 AWV589831:AWV589875 AWV655367:AWV655411 AWV720903:AWV720947 AWV786439:AWV786483 AWV851975:AWV852019 AWV917511:AWV917555 AWV983047:AWV983091 BGM11:BGM51 BGM65543:BGM65587 BGM131079:BGM131123 BGM196615:BGM196659 BGM262151:BGM262195 BGM327687:BGM327731 BGM393223:BGM393267 BGM458759:BGM458803 BGM524295:BGM524339 BGM589831:BGM589875 BGM655367:BGM655411 BGM720903:BGM720947 BGM786439:BGM786483 BGM851975:BGM852019 BGM917511:BGM917555 BGM983047:BGM983091 BGR11:BGR51 BGR65543:BGR65587 BGR131079:BGR131123 BGR196615:BGR196659 BGR262151:BGR262195 BGR327687:BGR327731 BGR393223:BGR393267 BGR458759:BGR458803 BGR524295:BGR524339 BGR589831:BGR589875 BGR655367:BGR655411 BGR720903:BGR720947 BGR786439:BGR786483 BGR851975:BGR852019 BGR917511:BGR917555 BGR983047:BGR983091 BQI11:BQI51 BQI65543:BQI65587 BQI131079:BQI131123 BQI196615:BQI196659 BQI262151:BQI262195 BQI327687:BQI327731 BQI393223:BQI393267 BQI458759:BQI458803 BQI524295:BQI524339 BQI589831:BQI589875 BQI655367:BQI655411 BQI720903:BQI720947 BQI786439:BQI786483 BQI851975:BQI852019 BQI917511:BQI917555 BQI983047:BQI983091 BQN11:BQN51 BQN65543:BQN65587 BQN131079:BQN131123 BQN196615:BQN196659 BQN262151:BQN262195 BQN327687:BQN327731 BQN393223:BQN393267 BQN458759:BQN458803 BQN524295:BQN524339 BQN589831:BQN589875 BQN655367:BQN655411 BQN720903:BQN720947 BQN786439:BQN786483 BQN851975:BQN852019 BQN917511:BQN917555 BQN983047:BQN983091 CAE11:CAE51 CAE65543:CAE65587 CAE131079:CAE131123 CAE196615:CAE196659 CAE262151:CAE262195 CAE327687:CAE327731 CAE393223:CAE393267 CAE458759:CAE458803 CAE524295:CAE524339 CAE589831:CAE589875 CAE655367:CAE655411 CAE720903:CAE720947 CAE786439:CAE786483 CAE851975:CAE852019 CAE917511:CAE917555 CAE983047:CAE983091 CAJ11:CAJ51 CAJ65543:CAJ65587 CAJ131079:CAJ131123 CAJ196615:CAJ196659 CAJ262151:CAJ262195 CAJ327687:CAJ327731 CAJ393223:CAJ393267 CAJ458759:CAJ458803 CAJ524295:CAJ524339 CAJ589831:CAJ589875 CAJ655367:CAJ655411 CAJ720903:CAJ720947 CAJ786439:CAJ786483 CAJ851975:CAJ852019 CAJ917511:CAJ917555 CAJ983047:CAJ983091 CKA11:CKA51 CKA65543:CKA65587 CKA131079:CKA131123 CKA196615:CKA196659 CKA262151:CKA262195 CKA327687:CKA327731 CKA393223:CKA393267 CKA458759:CKA458803 CKA524295:CKA524339 CKA589831:CKA589875 CKA655367:CKA655411 CKA720903:CKA720947 CKA786439:CKA786483 CKA851975:CKA852019 CKA917511:CKA917555 CKA983047:CKA983091 CKF11:CKF51 CKF65543:CKF65587 CKF131079:CKF131123 CKF196615:CKF196659 CKF262151:CKF262195 CKF327687:CKF327731 CKF393223:CKF393267 CKF458759:CKF458803 CKF524295:CKF524339 CKF589831:CKF589875 CKF655367:CKF655411 CKF720903:CKF720947 CKF786439:CKF786483 CKF851975:CKF852019 CKF917511:CKF917555 CKF983047:CKF983091 CTW11:CTW51 CTW65543:CTW65587 CTW131079:CTW131123 CTW196615:CTW196659 CTW262151:CTW262195 CTW327687:CTW327731 CTW393223:CTW393267 CTW458759:CTW458803 CTW524295:CTW524339 CTW589831:CTW589875 CTW655367:CTW655411 CTW720903:CTW720947 CTW786439:CTW786483 CTW851975:CTW852019 CTW917511:CTW917555 CTW983047:CTW983091 CUB11:CUB51 CUB65543:CUB65587 CUB131079:CUB131123 CUB196615:CUB196659 CUB262151:CUB262195 CUB327687:CUB327731 CUB393223:CUB393267 CUB458759:CUB458803 CUB524295:CUB524339 CUB589831:CUB589875 CUB655367:CUB655411 CUB720903:CUB720947 CUB786439:CUB786483 CUB851975:CUB852019 CUB917511:CUB917555 CUB983047:CUB983091 DDS11:DDS51 DDS65543:DDS65587 DDS131079:DDS131123 DDS196615:DDS196659 DDS262151:DDS262195 DDS327687:DDS327731 DDS393223:DDS393267 DDS458759:DDS458803 DDS524295:DDS524339 DDS589831:DDS589875 DDS655367:DDS655411 DDS720903:DDS720947 DDS786439:DDS786483 DDS851975:DDS852019 DDS917511:DDS917555 DDS983047:DDS983091 DDX11:DDX51 DDX65543:DDX65587 DDX131079:DDX131123 DDX196615:DDX196659 DDX262151:DDX262195 DDX327687:DDX327731 DDX393223:DDX393267 DDX458759:DDX458803 DDX524295:DDX524339 DDX589831:DDX589875 DDX655367:DDX655411 DDX720903:DDX720947 DDX786439:DDX786483 DDX851975:DDX852019 DDX917511:DDX917555 DDX983047:DDX983091 DNO11:DNO51 DNO65543:DNO65587 DNO131079:DNO131123 DNO196615:DNO196659 DNO262151:DNO262195 DNO327687:DNO327731 DNO393223:DNO393267 DNO458759:DNO458803 DNO524295:DNO524339 DNO589831:DNO589875 DNO655367:DNO655411 DNO720903:DNO720947 DNO786439:DNO786483 DNO851975:DNO852019 DNO917511:DNO917555 DNO983047:DNO983091 DNT11:DNT51 DNT65543:DNT65587 DNT131079:DNT131123 DNT196615:DNT196659 DNT262151:DNT262195 DNT327687:DNT327731 DNT393223:DNT393267 DNT458759:DNT458803 DNT524295:DNT524339 DNT589831:DNT589875 DNT655367:DNT655411 DNT720903:DNT720947 DNT786439:DNT786483 DNT851975:DNT852019 DNT917511:DNT917555 DNT983047:DNT983091 DXK11:DXK51 DXK65543:DXK65587 DXK131079:DXK131123 DXK196615:DXK196659 DXK262151:DXK262195 DXK327687:DXK327731 DXK393223:DXK393267 DXK458759:DXK458803 DXK524295:DXK524339 DXK589831:DXK589875 DXK655367:DXK655411 DXK720903:DXK720947 DXK786439:DXK786483 DXK851975:DXK852019 DXK917511:DXK917555 DXK983047:DXK983091 DXP11:DXP51 DXP65543:DXP65587 DXP131079:DXP131123 DXP196615:DXP196659 DXP262151:DXP262195 DXP327687:DXP327731 DXP393223:DXP393267 DXP458759:DXP458803 DXP524295:DXP524339 DXP589831:DXP589875 DXP655367:DXP655411 DXP720903:DXP720947 DXP786439:DXP786483 DXP851975:DXP852019 DXP917511:DXP917555 DXP983047:DXP983091 EHG11:EHG51 EHG65543:EHG65587 EHG131079:EHG131123 EHG196615:EHG196659 EHG262151:EHG262195 EHG327687:EHG327731 EHG393223:EHG393267 EHG458759:EHG458803 EHG524295:EHG524339 EHG589831:EHG589875 EHG655367:EHG655411 EHG720903:EHG720947 EHG786439:EHG786483 EHG851975:EHG852019 EHG917511:EHG917555 EHG983047:EHG983091 EHL11:EHL51 EHL65543:EHL65587 EHL131079:EHL131123 EHL196615:EHL196659 EHL262151:EHL262195 EHL327687:EHL327731 EHL393223:EHL393267 EHL458759:EHL458803 EHL524295:EHL524339 EHL589831:EHL589875 EHL655367:EHL655411 EHL720903:EHL720947 EHL786439:EHL786483 EHL851975:EHL852019 EHL917511:EHL917555 EHL983047:EHL983091 ERC11:ERC51 ERC65543:ERC65587 ERC131079:ERC131123 ERC196615:ERC196659 ERC262151:ERC262195 ERC327687:ERC327731 ERC393223:ERC393267 ERC458759:ERC458803 ERC524295:ERC524339 ERC589831:ERC589875 ERC655367:ERC655411 ERC720903:ERC720947 ERC786439:ERC786483 ERC851975:ERC852019 ERC917511:ERC917555 ERC983047:ERC983091 ERH11:ERH51 ERH65543:ERH65587 ERH131079:ERH131123 ERH196615:ERH196659 ERH262151:ERH262195 ERH327687:ERH327731 ERH393223:ERH393267 ERH458759:ERH458803 ERH524295:ERH524339 ERH589831:ERH589875 ERH655367:ERH655411 ERH720903:ERH720947 ERH786439:ERH786483 ERH851975:ERH852019 ERH917511:ERH917555 ERH983047:ERH983091 FAY11:FAY51 FAY65543:FAY65587 FAY131079:FAY131123 FAY196615:FAY196659 FAY262151:FAY262195 FAY327687:FAY327731 FAY393223:FAY393267 FAY458759:FAY458803 FAY524295:FAY524339 FAY589831:FAY589875 FAY655367:FAY655411 FAY720903:FAY720947 FAY786439:FAY786483 FAY851975:FAY852019 FAY917511:FAY917555 FAY983047:FAY983091 FBD11:FBD51 FBD65543:FBD65587 FBD131079:FBD131123 FBD196615:FBD196659 FBD262151:FBD262195 FBD327687:FBD327731 FBD393223:FBD393267 FBD458759:FBD458803 FBD524295:FBD524339 FBD589831:FBD589875 FBD655367:FBD655411 FBD720903:FBD720947 FBD786439:FBD786483 FBD851975:FBD852019 FBD917511:FBD917555 FBD983047:FBD983091 FKU11:FKU51 FKU65543:FKU65587 FKU131079:FKU131123 FKU196615:FKU196659 FKU262151:FKU262195 FKU327687:FKU327731 FKU393223:FKU393267 FKU458759:FKU458803 FKU524295:FKU524339 FKU589831:FKU589875 FKU655367:FKU655411 FKU720903:FKU720947 FKU786439:FKU786483 FKU851975:FKU852019 FKU917511:FKU917555 FKU983047:FKU983091 FKZ11:FKZ51 FKZ65543:FKZ65587 FKZ131079:FKZ131123 FKZ196615:FKZ196659 FKZ262151:FKZ262195 FKZ327687:FKZ327731 FKZ393223:FKZ393267 FKZ458759:FKZ458803 FKZ524295:FKZ524339 FKZ589831:FKZ589875 FKZ655367:FKZ655411 FKZ720903:FKZ720947 FKZ786439:FKZ786483 FKZ851975:FKZ852019 FKZ917511:FKZ917555 FKZ983047:FKZ983091 FUQ11:FUQ51 FUQ65543:FUQ65587 FUQ131079:FUQ131123 FUQ196615:FUQ196659 FUQ262151:FUQ262195 FUQ327687:FUQ327731 FUQ393223:FUQ393267 FUQ458759:FUQ458803 FUQ524295:FUQ524339 FUQ589831:FUQ589875 FUQ655367:FUQ655411 FUQ720903:FUQ720947 FUQ786439:FUQ786483 FUQ851975:FUQ852019 FUQ917511:FUQ917555 FUQ983047:FUQ983091 FUV11:FUV51 FUV65543:FUV65587 FUV131079:FUV131123 FUV196615:FUV196659 FUV262151:FUV262195 FUV327687:FUV327731 FUV393223:FUV393267 FUV458759:FUV458803 FUV524295:FUV524339 FUV589831:FUV589875 FUV655367:FUV655411 FUV720903:FUV720947 FUV786439:FUV786483 FUV851975:FUV852019 FUV917511:FUV917555 FUV983047:FUV983091 GEM11:GEM51 GEM65543:GEM65587 GEM131079:GEM131123 GEM196615:GEM196659 GEM262151:GEM262195 GEM327687:GEM327731 GEM393223:GEM393267 GEM458759:GEM458803 GEM524295:GEM524339 GEM589831:GEM589875 GEM655367:GEM655411 GEM720903:GEM720947 GEM786439:GEM786483 GEM851975:GEM852019 GEM917511:GEM917555 GEM983047:GEM983091 GER11:GER51 GER65543:GER65587 GER131079:GER131123 GER196615:GER196659 GER262151:GER262195 GER327687:GER327731 GER393223:GER393267 GER458759:GER458803 GER524295:GER524339 GER589831:GER589875 GER655367:GER655411 GER720903:GER720947 GER786439:GER786483 GER851975:GER852019 GER917511:GER917555 GER983047:GER983091 GOI11:GOI51 GOI65543:GOI65587 GOI131079:GOI131123 GOI196615:GOI196659 GOI262151:GOI262195 GOI327687:GOI327731 GOI393223:GOI393267 GOI458759:GOI458803 GOI524295:GOI524339 GOI589831:GOI589875 GOI655367:GOI655411 GOI720903:GOI720947 GOI786439:GOI786483 GOI851975:GOI852019 GOI917511:GOI917555 GOI983047:GOI983091 GON11:GON51 GON65543:GON65587 GON131079:GON131123 GON196615:GON196659 GON262151:GON262195 GON327687:GON327731 GON393223:GON393267 GON458759:GON458803 GON524295:GON524339 GON589831:GON589875 GON655367:GON655411 GON720903:GON720947 GON786439:GON786483 GON851975:GON852019 GON917511:GON917555 GON983047:GON983091 GYE11:GYE51 GYE65543:GYE65587 GYE131079:GYE131123 GYE196615:GYE196659 GYE262151:GYE262195 GYE327687:GYE327731 GYE393223:GYE393267 GYE458759:GYE458803 GYE524295:GYE524339 GYE589831:GYE589875 GYE655367:GYE655411 GYE720903:GYE720947 GYE786439:GYE786483 GYE851975:GYE852019 GYE917511:GYE917555 GYE983047:GYE983091 GYJ11:GYJ51 GYJ65543:GYJ65587 GYJ131079:GYJ131123 GYJ196615:GYJ196659 GYJ262151:GYJ262195 GYJ327687:GYJ327731 GYJ393223:GYJ393267 GYJ458759:GYJ458803 GYJ524295:GYJ524339 GYJ589831:GYJ589875 GYJ655367:GYJ655411 GYJ720903:GYJ720947 GYJ786439:GYJ786483 GYJ851975:GYJ852019 GYJ917511:GYJ917555 GYJ983047:GYJ983091 HIA11:HIA51 HIA65543:HIA65587 HIA131079:HIA131123 HIA196615:HIA196659 HIA262151:HIA262195 HIA327687:HIA327731 HIA393223:HIA393267 HIA458759:HIA458803 HIA524295:HIA524339 HIA589831:HIA589875 HIA655367:HIA655411 HIA720903:HIA720947 HIA786439:HIA786483 HIA851975:HIA852019 HIA917511:HIA917555 HIA983047:HIA983091 HIF11:HIF51 HIF65543:HIF65587 HIF131079:HIF131123 HIF196615:HIF196659 HIF262151:HIF262195 HIF327687:HIF327731 HIF393223:HIF393267 HIF458759:HIF458803 HIF524295:HIF524339 HIF589831:HIF589875 HIF655367:HIF655411 HIF720903:HIF720947 HIF786439:HIF786483 HIF851975:HIF852019 HIF917511:HIF917555 HIF983047:HIF983091 HRW11:HRW51 HRW65543:HRW65587 HRW131079:HRW131123 HRW196615:HRW196659 HRW262151:HRW262195 HRW327687:HRW327731 HRW393223:HRW393267 HRW458759:HRW458803 HRW524295:HRW524339 HRW589831:HRW589875 HRW655367:HRW655411 HRW720903:HRW720947 HRW786439:HRW786483 HRW851975:HRW852019 HRW917511:HRW917555 HRW983047:HRW983091 HSB11:HSB51 HSB65543:HSB65587 HSB131079:HSB131123 HSB196615:HSB196659 HSB262151:HSB262195 HSB327687:HSB327731 HSB393223:HSB393267 HSB458759:HSB458803 HSB524295:HSB524339 HSB589831:HSB589875 HSB655367:HSB655411 HSB720903:HSB720947 HSB786439:HSB786483 HSB851975:HSB852019 HSB917511:HSB917555 HSB983047:HSB983091 IBS11:IBS51 IBS65543:IBS65587 IBS131079:IBS131123 IBS196615:IBS196659 IBS262151:IBS262195 IBS327687:IBS327731 IBS393223:IBS393267 IBS458759:IBS458803 IBS524295:IBS524339 IBS589831:IBS589875 IBS655367:IBS655411 IBS720903:IBS720947 IBS786439:IBS786483 IBS851975:IBS852019 IBS917511:IBS917555 IBS983047:IBS983091 IBX11:IBX51 IBX65543:IBX65587 IBX131079:IBX131123 IBX196615:IBX196659 IBX262151:IBX262195 IBX327687:IBX327731 IBX393223:IBX393267 IBX458759:IBX458803 IBX524295:IBX524339 IBX589831:IBX589875 IBX655367:IBX655411 IBX720903:IBX720947 IBX786439:IBX786483 IBX851975:IBX852019 IBX917511:IBX917555 IBX983047:IBX983091 ILO11:ILO51 ILO65543:ILO65587 ILO131079:ILO131123 ILO196615:ILO196659 ILO262151:ILO262195 ILO327687:ILO327731 ILO393223:ILO393267 ILO458759:ILO458803 ILO524295:ILO524339 ILO589831:ILO589875 ILO655367:ILO655411 ILO720903:ILO720947 ILO786439:ILO786483 ILO851975:ILO852019 ILO917511:ILO917555 ILO983047:ILO983091 ILT11:ILT51 ILT65543:ILT65587 ILT131079:ILT131123 ILT196615:ILT196659 ILT262151:ILT262195 ILT327687:ILT327731 ILT393223:ILT393267 ILT458759:ILT458803 ILT524295:ILT524339 ILT589831:ILT589875 ILT655367:ILT655411 ILT720903:ILT720947 ILT786439:ILT786483 ILT851975:ILT852019 ILT917511:ILT917555 ILT983047:ILT983091 IVK11:IVK51 IVK65543:IVK65587 IVK131079:IVK131123 IVK196615:IVK196659 IVK262151:IVK262195 IVK327687:IVK327731 IVK393223:IVK393267 IVK458759:IVK458803 IVK524295:IVK524339 IVK589831:IVK589875 IVK655367:IVK655411 IVK720903:IVK720947 IVK786439:IVK786483 IVK851975:IVK852019 IVK917511:IVK917555 IVK983047:IVK983091 IVP11:IVP51 IVP65543:IVP65587 IVP131079:IVP131123 IVP196615:IVP196659 IVP262151:IVP262195 IVP327687:IVP327731 IVP393223:IVP393267 IVP458759:IVP458803 IVP524295:IVP524339 IVP589831:IVP589875 IVP655367:IVP655411 IVP720903:IVP720947 IVP786439:IVP786483 IVP851975:IVP852019 IVP917511:IVP917555 IVP983047:IVP983091 JFG11:JFG51 JFG65543:JFG65587 JFG131079:JFG131123 JFG196615:JFG196659 JFG262151:JFG262195 JFG327687:JFG327731 JFG393223:JFG393267 JFG458759:JFG458803 JFG524295:JFG524339 JFG589831:JFG589875 JFG655367:JFG655411 JFG720903:JFG720947 JFG786439:JFG786483 JFG851975:JFG852019 JFG917511:JFG917555 JFG983047:JFG983091 JFL11:JFL51 JFL65543:JFL65587 JFL131079:JFL131123 JFL196615:JFL196659 JFL262151:JFL262195 JFL327687:JFL327731 JFL393223:JFL393267 JFL458759:JFL458803 JFL524295:JFL524339 JFL589831:JFL589875 JFL655367:JFL655411 JFL720903:JFL720947 JFL786439:JFL786483 JFL851975:JFL852019 JFL917511:JFL917555 JFL983047:JFL983091 JPC11:JPC51 JPC65543:JPC65587 JPC131079:JPC131123 JPC196615:JPC196659 JPC262151:JPC262195 JPC327687:JPC327731 JPC393223:JPC393267 JPC458759:JPC458803 JPC524295:JPC524339 JPC589831:JPC589875 JPC655367:JPC655411 JPC720903:JPC720947 JPC786439:JPC786483 JPC851975:JPC852019 JPC917511:JPC917555 JPC983047:JPC983091 JPH11:JPH51 JPH65543:JPH65587 JPH131079:JPH131123 JPH196615:JPH196659 JPH262151:JPH262195 JPH327687:JPH327731 JPH393223:JPH393267 JPH458759:JPH458803 JPH524295:JPH524339 JPH589831:JPH589875 JPH655367:JPH655411 JPH720903:JPH720947 JPH786439:JPH786483 JPH851975:JPH852019 JPH917511:JPH917555 JPH983047:JPH983091 JYY11:JYY51 JYY65543:JYY65587 JYY131079:JYY131123 JYY196615:JYY196659 JYY262151:JYY262195 JYY327687:JYY327731 JYY393223:JYY393267 JYY458759:JYY458803 JYY524295:JYY524339 JYY589831:JYY589875 JYY655367:JYY655411 JYY720903:JYY720947 JYY786439:JYY786483 JYY851975:JYY852019 JYY917511:JYY917555 JYY983047:JYY983091 JZD11:JZD51 JZD65543:JZD65587 JZD131079:JZD131123 JZD196615:JZD196659 JZD262151:JZD262195 JZD327687:JZD327731 JZD393223:JZD393267 JZD458759:JZD458803 JZD524295:JZD524339 JZD589831:JZD589875 JZD655367:JZD655411 JZD720903:JZD720947 JZD786439:JZD786483 JZD851975:JZD852019 JZD917511:JZD917555 JZD983047:JZD983091 KIU11:KIU51 KIU65543:KIU65587 KIU131079:KIU131123 KIU196615:KIU196659 KIU262151:KIU262195 KIU327687:KIU327731 KIU393223:KIU393267 KIU458759:KIU458803 KIU524295:KIU524339 KIU589831:KIU589875 KIU655367:KIU655411 KIU720903:KIU720947 KIU786439:KIU786483 KIU851975:KIU852019 KIU917511:KIU917555 KIU983047:KIU983091 KIZ11:KIZ51 KIZ65543:KIZ65587 KIZ131079:KIZ131123 KIZ196615:KIZ196659 KIZ262151:KIZ262195 KIZ327687:KIZ327731 KIZ393223:KIZ393267 KIZ458759:KIZ458803 KIZ524295:KIZ524339 KIZ589831:KIZ589875 KIZ655367:KIZ655411 KIZ720903:KIZ720947 KIZ786439:KIZ786483 KIZ851975:KIZ852019 KIZ917511:KIZ917555 KIZ983047:KIZ983091 KSQ11:KSQ51 KSQ65543:KSQ65587 KSQ131079:KSQ131123 KSQ196615:KSQ196659 KSQ262151:KSQ262195 KSQ327687:KSQ327731 KSQ393223:KSQ393267 KSQ458759:KSQ458803 KSQ524295:KSQ524339 KSQ589831:KSQ589875 KSQ655367:KSQ655411 KSQ720903:KSQ720947 KSQ786439:KSQ786483 KSQ851975:KSQ852019 KSQ917511:KSQ917555 KSQ983047:KSQ983091 KSV11:KSV51 KSV65543:KSV65587 KSV131079:KSV131123 KSV196615:KSV196659 KSV262151:KSV262195 KSV327687:KSV327731 KSV393223:KSV393267 KSV458759:KSV458803 KSV524295:KSV524339 KSV589831:KSV589875 KSV655367:KSV655411 KSV720903:KSV720947 KSV786439:KSV786483 KSV851975:KSV852019 KSV917511:KSV917555 KSV983047:KSV983091 LCM11:LCM51 LCM65543:LCM65587 LCM131079:LCM131123 LCM196615:LCM196659 LCM262151:LCM262195 LCM327687:LCM327731 LCM393223:LCM393267 LCM458759:LCM458803 LCM524295:LCM524339 LCM589831:LCM589875 LCM655367:LCM655411 LCM720903:LCM720947 LCM786439:LCM786483 LCM851975:LCM852019 LCM917511:LCM917555 LCM983047:LCM983091 LCR11:LCR51 LCR65543:LCR65587 LCR131079:LCR131123 LCR196615:LCR196659 LCR262151:LCR262195 LCR327687:LCR327731 LCR393223:LCR393267 LCR458759:LCR458803 LCR524295:LCR524339 LCR589831:LCR589875 LCR655367:LCR655411 LCR720903:LCR720947 LCR786439:LCR786483 LCR851975:LCR852019 LCR917511:LCR917555 LCR983047:LCR983091 LMI11:LMI51 LMI65543:LMI65587 LMI131079:LMI131123 LMI196615:LMI196659 LMI262151:LMI262195 LMI327687:LMI327731 LMI393223:LMI393267 LMI458759:LMI458803 LMI524295:LMI524339 LMI589831:LMI589875 LMI655367:LMI655411 LMI720903:LMI720947 LMI786439:LMI786483 LMI851975:LMI852019 LMI917511:LMI917555 LMI983047:LMI983091 LMN11:LMN51 LMN65543:LMN65587 LMN131079:LMN131123 LMN196615:LMN196659 LMN262151:LMN262195 LMN327687:LMN327731 LMN393223:LMN393267 LMN458759:LMN458803 LMN524295:LMN524339 LMN589831:LMN589875 LMN655367:LMN655411 LMN720903:LMN720947 LMN786439:LMN786483 LMN851975:LMN852019 LMN917511:LMN917555 LMN983047:LMN983091 LWE11:LWE51 LWE65543:LWE65587 LWE131079:LWE131123 LWE196615:LWE196659 LWE262151:LWE262195 LWE327687:LWE327731 LWE393223:LWE393267 LWE458759:LWE458803 LWE524295:LWE524339 LWE589831:LWE589875 LWE655367:LWE655411 LWE720903:LWE720947 LWE786439:LWE786483 LWE851975:LWE852019 LWE917511:LWE917555 LWE983047:LWE983091 LWJ11:LWJ51 LWJ65543:LWJ65587 LWJ131079:LWJ131123 LWJ196615:LWJ196659 LWJ262151:LWJ262195 LWJ327687:LWJ327731 LWJ393223:LWJ393267 LWJ458759:LWJ458803 LWJ524295:LWJ524339 LWJ589831:LWJ589875 LWJ655367:LWJ655411 LWJ720903:LWJ720947 LWJ786439:LWJ786483 LWJ851975:LWJ852019 LWJ917511:LWJ917555 LWJ983047:LWJ983091 MGA11:MGA51 MGA65543:MGA65587 MGA131079:MGA131123 MGA196615:MGA196659 MGA262151:MGA262195 MGA327687:MGA327731 MGA393223:MGA393267 MGA458759:MGA458803 MGA524295:MGA524339 MGA589831:MGA589875 MGA655367:MGA655411 MGA720903:MGA720947 MGA786439:MGA786483 MGA851975:MGA852019 MGA917511:MGA917555 MGA983047:MGA983091 MGF11:MGF51 MGF65543:MGF65587 MGF131079:MGF131123 MGF196615:MGF196659 MGF262151:MGF262195 MGF327687:MGF327731 MGF393223:MGF393267 MGF458759:MGF458803 MGF524295:MGF524339 MGF589831:MGF589875 MGF655367:MGF655411 MGF720903:MGF720947 MGF786439:MGF786483 MGF851975:MGF852019 MGF917511:MGF917555 MGF983047:MGF983091 MPW11:MPW51 MPW65543:MPW65587 MPW131079:MPW131123 MPW196615:MPW196659 MPW262151:MPW262195 MPW327687:MPW327731 MPW393223:MPW393267 MPW458759:MPW458803 MPW524295:MPW524339 MPW589831:MPW589875 MPW655367:MPW655411 MPW720903:MPW720947 MPW786439:MPW786483 MPW851975:MPW852019 MPW917511:MPW917555 MPW983047:MPW983091 MQB11:MQB51 MQB65543:MQB65587 MQB131079:MQB131123 MQB196615:MQB196659 MQB262151:MQB262195 MQB327687:MQB327731 MQB393223:MQB393267 MQB458759:MQB458803 MQB524295:MQB524339 MQB589831:MQB589875 MQB655367:MQB655411 MQB720903:MQB720947 MQB786439:MQB786483 MQB851975:MQB852019 MQB917511:MQB917555 MQB983047:MQB983091 MZS11:MZS51 MZS65543:MZS65587 MZS131079:MZS131123 MZS196615:MZS196659 MZS262151:MZS262195 MZS327687:MZS327731 MZS393223:MZS393267 MZS458759:MZS458803 MZS524295:MZS524339 MZS589831:MZS589875 MZS655367:MZS655411 MZS720903:MZS720947 MZS786439:MZS786483 MZS851975:MZS852019 MZS917511:MZS917555 MZS983047:MZS983091 MZX11:MZX51 MZX65543:MZX65587 MZX131079:MZX131123 MZX196615:MZX196659 MZX262151:MZX262195 MZX327687:MZX327731 MZX393223:MZX393267 MZX458759:MZX458803 MZX524295:MZX524339 MZX589831:MZX589875 MZX655367:MZX655411 MZX720903:MZX720947 MZX786439:MZX786483 MZX851975:MZX852019 MZX917511:MZX917555 MZX983047:MZX983091 NJO11:NJO51 NJO65543:NJO65587 NJO131079:NJO131123 NJO196615:NJO196659 NJO262151:NJO262195 NJO327687:NJO327731 NJO393223:NJO393267 NJO458759:NJO458803 NJO524295:NJO524339 NJO589831:NJO589875 NJO655367:NJO655411 NJO720903:NJO720947 NJO786439:NJO786483 NJO851975:NJO852019 NJO917511:NJO917555 NJO983047:NJO983091 NJT11:NJT51 NJT65543:NJT65587 NJT131079:NJT131123 NJT196615:NJT196659 NJT262151:NJT262195 NJT327687:NJT327731 NJT393223:NJT393267 NJT458759:NJT458803 NJT524295:NJT524339 NJT589831:NJT589875 NJT655367:NJT655411 NJT720903:NJT720947 NJT786439:NJT786483 NJT851975:NJT852019 NJT917511:NJT917555 NJT983047:NJT983091 NTK11:NTK51 NTK65543:NTK65587 NTK131079:NTK131123 NTK196615:NTK196659 NTK262151:NTK262195 NTK327687:NTK327731 NTK393223:NTK393267 NTK458759:NTK458803 NTK524295:NTK524339 NTK589831:NTK589875 NTK655367:NTK655411 NTK720903:NTK720947 NTK786439:NTK786483 NTK851975:NTK852019 NTK917511:NTK917555 NTK983047:NTK983091 NTP11:NTP51 NTP65543:NTP65587 NTP131079:NTP131123 NTP196615:NTP196659 NTP262151:NTP262195 NTP327687:NTP327731 NTP393223:NTP393267 NTP458759:NTP458803 NTP524295:NTP524339 NTP589831:NTP589875 NTP655367:NTP655411 NTP720903:NTP720947 NTP786439:NTP786483 NTP851975:NTP852019 NTP917511:NTP917555 NTP983047:NTP983091 ODG11:ODG51 ODG65543:ODG65587 ODG131079:ODG131123 ODG196615:ODG196659 ODG262151:ODG262195 ODG327687:ODG327731 ODG393223:ODG393267 ODG458759:ODG458803 ODG524295:ODG524339 ODG589831:ODG589875 ODG655367:ODG655411 ODG720903:ODG720947 ODG786439:ODG786483 ODG851975:ODG852019 ODG917511:ODG917555 ODG983047:ODG983091 ODL11:ODL51 ODL65543:ODL65587 ODL131079:ODL131123 ODL196615:ODL196659 ODL262151:ODL262195 ODL327687:ODL327731 ODL393223:ODL393267 ODL458759:ODL458803 ODL524295:ODL524339 ODL589831:ODL589875 ODL655367:ODL655411 ODL720903:ODL720947 ODL786439:ODL786483 ODL851975:ODL852019 ODL917511:ODL917555 ODL983047:ODL983091 ONC11:ONC51 ONC65543:ONC65587 ONC131079:ONC131123 ONC196615:ONC196659 ONC262151:ONC262195 ONC327687:ONC327731 ONC393223:ONC393267 ONC458759:ONC458803 ONC524295:ONC524339 ONC589831:ONC589875 ONC655367:ONC655411 ONC720903:ONC720947 ONC786439:ONC786483 ONC851975:ONC852019 ONC917511:ONC917555 ONC983047:ONC983091 ONH11:ONH51 ONH65543:ONH65587 ONH131079:ONH131123 ONH196615:ONH196659 ONH262151:ONH262195 ONH327687:ONH327731 ONH393223:ONH393267 ONH458759:ONH458803 ONH524295:ONH524339 ONH589831:ONH589875 ONH655367:ONH655411 ONH720903:ONH720947 ONH786439:ONH786483 ONH851975:ONH852019 ONH917511:ONH917555 ONH983047:ONH983091 OWY11:OWY51 OWY65543:OWY65587 OWY131079:OWY131123 OWY196615:OWY196659 OWY262151:OWY262195 OWY327687:OWY327731 OWY393223:OWY393267 OWY458759:OWY458803 OWY524295:OWY524339 OWY589831:OWY589875 OWY655367:OWY655411 OWY720903:OWY720947 OWY786439:OWY786483 OWY851975:OWY852019 OWY917511:OWY917555 OWY983047:OWY983091 OXD11:OXD51 OXD65543:OXD65587 OXD131079:OXD131123 OXD196615:OXD196659 OXD262151:OXD262195 OXD327687:OXD327731 OXD393223:OXD393267 OXD458759:OXD458803 OXD524295:OXD524339 OXD589831:OXD589875 OXD655367:OXD655411 OXD720903:OXD720947 OXD786439:OXD786483 OXD851975:OXD852019 OXD917511:OXD917555 OXD983047:OXD983091 PGU11:PGU51 PGU65543:PGU65587 PGU131079:PGU131123 PGU196615:PGU196659 PGU262151:PGU262195 PGU327687:PGU327731 PGU393223:PGU393267 PGU458759:PGU458803 PGU524295:PGU524339 PGU589831:PGU589875 PGU655367:PGU655411 PGU720903:PGU720947 PGU786439:PGU786483 PGU851975:PGU852019 PGU917511:PGU917555 PGU983047:PGU983091 PGZ11:PGZ51 PGZ65543:PGZ65587 PGZ131079:PGZ131123 PGZ196615:PGZ196659 PGZ262151:PGZ262195 PGZ327687:PGZ327731 PGZ393223:PGZ393267 PGZ458759:PGZ458803 PGZ524295:PGZ524339 PGZ589831:PGZ589875 PGZ655367:PGZ655411 PGZ720903:PGZ720947 PGZ786439:PGZ786483 PGZ851975:PGZ852019 PGZ917511:PGZ917555 PGZ983047:PGZ983091 PQQ11:PQQ51 PQQ65543:PQQ65587 PQQ131079:PQQ131123 PQQ196615:PQQ196659 PQQ262151:PQQ262195 PQQ327687:PQQ327731 PQQ393223:PQQ393267 PQQ458759:PQQ458803 PQQ524295:PQQ524339 PQQ589831:PQQ589875 PQQ655367:PQQ655411 PQQ720903:PQQ720947 PQQ786439:PQQ786483 PQQ851975:PQQ852019 PQQ917511:PQQ917555 PQQ983047:PQQ983091 PQV11:PQV51 PQV65543:PQV65587 PQV131079:PQV131123 PQV196615:PQV196659 PQV262151:PQV262195 PQV327687:PQV327731 PQV393223:PQV393267 PQV458759:PQV458803 PQV524295:PQV524339 PQV589831:PQV589875 PQV655367:PQV655411 PQV720903:PQV720947 PQV786439:PQV786483 PQV851975:PQV852019 PQV917511:PQV917555 PQV983047:PQV983091 QAM11:QAM51 QAM65543:QAM65587 QAM131079:QAM131123 QAM196615:QAM196659 QAM262151:QAM262195 QAM327687:QAM327731 QAM393223:QAM393267 QAM458759:QAM458803 QAM524295:QAM524339 QAM589831:QAM589875 QAM655367:QAM655411 QAM720903:QAM720947 QAM786439:QAM786483 QAM851975:QAM852019 QAM917511:QAM917555 QAM983047:QAM983091 QAR11:QAR51 QAR65543:QAR65587 QAR131079:QAR131123 QAR196615:QAR196659 QAR262151:QAR262195 QAR327687:QAR327731 QAR393223:QAR393267 QAR458759:QAR458803 QAR524295:QAR524339 QAR589831:QAR589875 QAR655367:QAR655411 QAR720903:QAR720947 QAR786439:QAR786483 QAR851975:QAR852019 QAR917511:QAR917555 QAR983047:QAR983091 QKI11:QKI51 QKI65543:QKI65587 QKI131079:QKI131123 QKI196615:QKI196659 QKI262151:QKI262195 QKI327687:QKI327731 QKI393223:QKI393267 QKI458759:QKI458803 QKI524295:QKI524339 QKI589831:QKI589875 QKI655367:QKI655411 QKI720903:QKI720947 QKI786439:QKI786483 QKI851975:QKI852019 QKI917511:QKI917555 QKI983047:QKI983091 QKN11:QKN51 QKN65543:QKN65587 QKN131079:QKN131123 QKN196615:QKN196659 QKN262151:QKN262195 QKN327687:QKN327731 QKN393223:QKN393267 QKN458759:QKN458803 QKN524295:QKN524339 QKN589831:QKN589875 QKN655367:QKN655411 QKN720903:QKN720947 QKN786439:QKN786483 QKN851975:QKN852019 QKN917511:QKN917555 QKN983047:QKN983091 QUE11:QUE51 QUE65543:QUE65587 QUE131079:QUE131123 QUE196615:QUE196659 QUE262151:QUE262195 QUE327687:QUE327731 QUE393223:QUE393267 QUE458759:QUE458803 QUE524295:QUE524339 QUE589831:QUE589875 QUE655367:QUE655411 QUE720903:QUE720947 QUE786439:QUE786483 QUE851975:QUE852019 QUE917511:QUE917555 QUE983047:QUE983091 QUJ11:QUJ51 QUJ65543:QUJ65587 QUJ131079:QUJ131123 QUJ196615:QUJ196659 QUJ262151:QUJ262195 QUJ327687:QUJ327731 QUJ393223:QUJ393267 QUJ458759:QUJ458803 QUJ524295:QUJ524339 QUJ589831:QUJ589875 QUJ655367:QUJ655411 QUJ720903:QUJ720947 QUJ786439:QUJ786483 QUJ851975:QUJ852019 QUJ917511:QUJ917555 QUJ983047:QUJ983091 REA11:REA51 REA65543:REA65587 REA131079:REA131123 REA196615:REA196659 REA262151:REA262195 REA327687:REA327731 REA393223:REA393267 REA458759:REA458803 REA524295:REA524339 REA589831:REA589875 REA655367:REA655411 REA720903:REA720947 REA786439:REA786483 REA851975:REA852019 REA917511:REA917555 REA983047:REA983091 REF11:REF51 REF65543:REF65587 REF131079:REF131123 REF196615:REF196659 REF262151:REF262195 REF327687:REF327731 REF393223:REF393267 REF458759:REF458803 REF524295:REF524339 REF589831:REF589875 REF655367:REF655411 REF720903:REF720947 REF786439:REF786483 REF851975:REF852019 REF917511:REF917555 REF983047:REF983091 RNW11:RNW51 RNW65543:RNW65587 RNW131079:RNW131123 RNW196615:RNW196659 RNW262151:RNW262195 RNW327687:RNW327731 RNW393223:RNW393267 RNW458759:RNW458803 RNW524295:RNW524339 RNW589831:RNW589875 RNW655367:RNW655411 RNW720903:RNW720947 RNW786439:RNW786483 RNW851975:RNW852019 RNW917511:RNW917555 RNW983047:RNW983091 ROB11:ROB51 ROB65543:ROB65587 ROB131079:ROB131123 ROB196615:ROB196659 ROB262151:ROB262195 ROB327687:ROB327731 ROB393223:ROB393267 ROB458759:ROB458803 ROB524295:ROB524339 ROB589831:ROB589875 ROB655367:ROB655411 ROB720903:ROB720947 ROB786439:ROB786483 ROB851975:ROB852019 ROB917511:ROB917555 ROB983047:ROB983091 RXS11:RXS51 RXS65543:RXS65587 RXS131079:RXS131123 RXS196615:RXS196659 RXS262151:RXS262195 RXS327687:RXS327731 RXS393223:RXS393267 RXS458759:RXS458803 RXS524295:RXS524339 RXS589831:RXS589875 RXS655367:RXS655411 RXS720903:RXS720947 RXS786439:RXS786483 RXS851975:RXS852019 RXS917511:RXS917555 RXS983047:RXS983091 RXX11:RXX51 RXX65543:RXX65587 RXX131079:RXX131123 RXX196615:RXX196659 RXX262151:RXX262195 RXX327687:RXX327731 RXX393223:RXX393267 RXX458759:RXX458803 RXX524295:RXX524339 RXX589831:RXX589875 RXX655367:RXX655411 RXX720903:RXX720947 RXX786439:RXX786483 RXX851975:RXX852019 RXX917511:RXX917555 RXX983047:RXX983091 SHO11:SHO51 SHO65543:SHO65587 SHO131079:SHO131123 SHO196615:SHO196659 SHO262151:SHO262195 SHO327687:SHO327731 SHO393223:SHO393267 SHO458759:SHO458803 SHO524295:SHO524339 SHO589831:SHO589875 SHO655367:SHO655411 SHO720903:SHO720947 SHO786439:SHO786483 SHO851975:SHO852019 SHO917511:SHO917555 SHO983047:SHO983091 SHT11:SHT51 SHT65543:SHT65587 SHT131079:SHT131123 SHT196615:SHT196659 SHT262151:SHT262195 SHT327687:SHT327731 SHT393223:SHT393267 SHT458759:SHT458803 SHT524295:SHT524339 SHT589831:SHT589875 SHT655367:SHT655411 SHT720903:SHT720947 SHT786439:SHT786483 SHT851975:SHT852019 SHT917511:SHT917555 SHT983047:SHT983091 SRK11:SRK51 SRK65543:SRK65587 SRK131079:SRK131123 SRK196615:SRK196659 SRK262151:SRK262195 SRK327687:SRK327731 SRK393223:SRK393267 SRK458759:SRK458803 SRK524295:SRK524339 SRK589831:SRK589875 SRK655367:SRK655411 SRK720903:SRK720947 SRK786439:SRK786483 SRK851975:SRK852019 SRK917511:SRK917555 SRK983047:SRK983091 SRP11:SRP51 SRP65543:SRP65587 SRP131079:SRP131123 SRP196615:SRP196659 SRP262151:SRP262195 SRP327687:SRP327731 SRP393223:SRP393267 SRP458759:SRP458803 SRP524295:SRP524339 SRP589831:SRP589875 SRP655367:SRP655411 SRP720903:SRP720947 SRP786439:SRP786483 SRP851975:SRP852019 SRP917511:SRP917555 SRP983047:SRP983091 TBG11:TBG51 TBG65543:TBG65587 TBG131079:TBG131123 TBG196615:TBG196659 TBG262151:TBG262195 TBG327687:TBG327731 TBG393223:TBG393267 TBG458759:TBG458803 TBG524295:TBG524339 TBG589831:TBG589875 TBG655367:TBG655411 TBG720903:TBG720947 TBG786439:TBG786483 TBG851975:TBG852019 TBG917511:TBG917555 TBG983047:TBG983091 TBL11:TBL51 TBL65543:TBL65587 TBL131079:TBL131123 TBL196615:TBL196659 TBL262151:TBL262195 TBL327687:TBL327731 TBL393223:TBL393267 TBL458759:TBL458803 TBL524295:TBL524339 TBL589831:TBL589875 TBL655367:TBL655411 TBL720903:TBL720947 TBL786439:TBL786483 TBL851975:TBL852019 TBL917511:TBL917555 TBL983047:TBL983091 TLC11:TLC51 TLC65543:TLC65587 TLC131079:TLC131123 TLC196615:TLC196659 TLC262151:TLC262195 TLC327687:TLC327731 TLC393223:TLC393267 TLC458759:TLC458803 TLC524295:TLC524339 TLC589831:TLC589875 TLC655367:TLC655411 TLC720903:TLC720947 TLC786439:TLC786483 TLC851975:TLC852019 TLC917511:TLC917555 TLC983047:TLC983091 TLH11:TLH51 TLH65543:TLH65587 TLH131079:TLH131123 TLH196615:TLH196659 TLH262151:TLH262195 TLH327687:TLH327731 TLH393223:TLH393267 TLH458759:TLH458803 TLH524295:TLH524339 TLH589831:TLH589875 TLH655367:TLH655411 TLH720903:TLH720947 TLH786439:TLH786483 TLH851975:TLH852019 TLH917511:TLH917555 TLH983047:TLH983091 TUY11:TUY51 TUY65543:TUY65587 TUY131079:TUY131123 TUY196615:TUY196659 TUY262151:TUY262195 TUY327687:TUY327731 TUY393223:TUY393267 TUY458759:TUY458803 TUY524295:TUY524339 TUY589831:TUY589875 TUY655367:TUY655411 TUY720903:TUY720947 TUY786439:TUY786483 TUY851975:TUY852019 TUY917511:TUY917555 TUY983047:TUY983091 TVD11:TVD51 TVD65543:TVD65587 TVD131079:TVD131123 TVD196615:TVD196659 TVD262151:TVD262195 TVD327687:TVD327731 TVD393223:TVD393267 TVD458759:TVD458803 TVD524295:TVD524339 TVD589831:TVD589875 TVD655367:TVD655411 TVD720903:TVD720947 TVD786439:TVD786483 TVD851975:TVD852019 TVD917511:TVD917555 TVD983047:TVD983091 UEU11:UEU51 UEU65543:UEU65587 UEU131079:UEU131123 UEU196615:UEU196659 UEU262151:UEU262195 UEU327687:UEU327731 UEU393223:UEU393267 UEU458759:UEU458803 UEU524295:UEU524339 UEU589831:UEU589875 UEU655367:UEU655411 UEU720903:UEU720947 UEU786439:UEU786483 UEU851975:UEU852019 UEU917511:UEU917555 UEU983047:UEU983091 UEZ11:UEZ51 UEZ65543:UEZ65587 UEZ131079:UEZ131123 UEZ196615:UEZ196659 UEZ262151:UEZ262195 UEZ327687:UEZ327731 UEZ393223:UEZ393267 UEZ458759:UEZ458803 UEZ524295:UEZ524339 UEZ589831:UEZ589875 UEZ655367:UEZ655411 UEZ720903:UEZ720947 UEZ786439:UEZ786483 UEZ851975:UEZ852019 UEZ917511:UEZ917555 UEZ983047:UEZ983091 UOQ11:UOQ51 UOQ65543:UOQ65587 UOQ131079:UOQ131123 UOQ196615:UOQ196659 UOQ262151:UOQ262195 UOQ327687:UOQ327731 UOQ393223:UOQ393267 UOQ458759:UOQ458803 UOQ524295:UOQ524339 UOQ589831:UOQ589875 UOQ655367:UOQ655411 UOQ720903:UOQ720947 UOQ786439:UOQ786483 UOQ851975:UOQ852019 UOQ917511:UOQ917555 UOQ983047:UOQ983091 UOV11:UOV51 UOV65543:UOV65587 UOV131079:UOV131123 UOV196615:UOV196659 UOV262151:UOV262195 UOV327687:UOV327731 UOV393223:UOV393267 UOV458759:UOV458803 UOV524295:UOV524339 UOV589831:UOV589875 UOV655367:UOV655411 UOV720903:UOV720947 UOV786439:UOV786483 UOV851975:UOV852019 UOV917511:UOV917555 UOV983047:UOV983091 UYM11:UYM51 UYM65543:UYM65587 UYM131079:UYM131123 UYM196615:UYM196659 UYM262151:UYM262195 UYM327687:UYM327731 UYM393223:UYM393267 UYM458759:UYM458803 UYM524295:UYM524339 UYM589831:UYM589875 UYM655367:UYM655411 UYM720903:UYM720947 UYM786439:UYM786483 UYM851975:UYM852019 UYM917511:UYM917555 UYM983047:UYM983091 UYR11:UYR51 UYR65543:UYR65587 UYR131079:UYR131123 UYR196615:UYR196659 UYR262151:UYR262195 UYR327687:UYR327731 UYR393223:UYR393267 UYR458759:UYR458803 UYR524295:UYR524339 UYR589831:UYR589875 UYR655367:UYR655411 UYR720903:UYR720947 UYR786439:UYR786483 UYR851975:UYR852019 UYR917511:UYR917555 UYR983047:UYR983091 VII11:VII51 VII65543:VII65587 VII131079:VII131123 VII196615:VII196659 VII262151:VII262195 VII327687:VII327731 VII393223:VII393267 VII458759:VII458803 VII524295:VII524339 VII589831:VII589875 VII655367:VII655411 VII720903:VII720947 VII786439:VII786483 VII851975:VII852019 VII917511:VII917555 VII983047:VII983091 VIN11:VIN51 VIN65543:VIN65587 VIN131079:VIN131123 VIN196615:VIN196659 VIN262151:VIN262195 VIN327687:VIN327731 VIN393223:VIN393267 VIN458759:VIN458803 VIN524295:VIN524339 VIN589831:VIN589875 VIN655367:VIN655411 VIN720903:VIN720947 VIN786439:VIN786483 VIN851975:VIN852019 VIN917511:VIN917555 VIN983047:VIN983091 VSE11:VSE51 VSE65543:VSE65587 VSE131079:VSE131123 VSE196615:VSE196659 VSE262151:VSE262195 VSE327687:VSE327731 VSE393223:VSE393267 VSE458759:VSE458803 VSE524295:VSE524339 VSE589831:VSE589875 VSE655367:VSE655411 VSE720903:VSE720947 VSE786439:VSE786483 VSE851975:VSE852019 VSE917511:VSE917555 VSE983047:VSE983091 VSJ11:VSJ51 VSJ65543:VSJ65587 VSJ131079:VSJ131123 VSJ196615:VSJ196659 VSJ262151:VSJ262195 VSJ327687:VSJ327731 VSJ393223:VSJ393267 VSJ458759:VSJ458803 VSJ524295:VSJ524339 VSJ589831:VSJ589875 VSJ655367:VSJ655411 VSJ720903:VSJ720947 VSJ786439:VSJ786483 VSJ851975:VSJ852019 VSJ917511:VSJ917555 VSJ983047:VSJ983091 WCA11:WCA51 WCA65543:WCA65587 WCA131079:WCA131123 WCA196615:WCA196659 WCA262151:WCA262195 WCA327687:WCA327731 WCA393223:WCA393267 WCA458759:WCA458803 WCA524295:WCA524339 WCA589831:WCA589875 WCA655367:WCA655411 WCA720903:WCA720947 WCA786439:WCA786483 WCA851975:WCA852019 WCA917511:WCA917555 WCA983047:WCA983091 WCF11:WCF51 WCF65543:WCF65587 WCF131079:WCF131123 WCF196615:WCF196659 WCF262151:WCF262195 WCF327687:WCF327731 WCF393223:WCF393267 WCF458759:WCF458803 WCF524295:WCF524339 WCF589831:WCF589875 WCF655367:WCF655411 WCF720903:WCF720947 WCF786439:WCF786483 WCF851975:WCF852019 WCF917511:WCF917555 WCF983047:WCF983091 WLW11:WLW51 WLW65543:WLW65587 WLW131079:WLW131123 WLW196615:WLW196659 WLW262151:WLW262195 WLW327687:WLW327731 WLW393223:WLW393267 WLW458759:WLW458803 WLW524295:WLW524339 WLW589831:WLW589875 WLW655367:WLW655411 WLW720903:WLW720947 WLW786439:WLW786483 WLW851975:WLW852019 WLW917511:WLW917555 WLW983047:WLW983091 WMB11:WMB51 WMB65543:WMB65587 WMB131079:WMB131123 WMB196615:WMB196659 WMB262151:WMB262195 WMB327687:WMB327731 WMB393223:WMB393267 WMB458759:WMB458803 WMB524295:WMB524339 WMB589831:WMB589875 WMB655367:WMB655411 WMB720903:WMB720947 WMB786439:WMB786483 WMB851975:WMB852019 WMB917511:WMB917555 WMB983047:WMB983091 WVS11:WVS51 WVS65543:WVS65587 WVS131079:WVS131123 WVS196615:WVS196659 WVS262151:WVS262195 WVS327687:WVS327731 WVS393223:WVS393267 WVS458759:WVS458803 WVS524295:WVS524339 WVS589831:WVS589875 WVS655367:WVS655411 WVS720903:WVS720947 WVS786439:WVS786483 WVS851975:WVS852019 WVS917511:WVS917555 WVS983047:WVS983091 WVX11:WVX51 WVX65543:WVX65587 WVX131079:WVX131123 WVX196615:WVX196659 WVX262151:WVX262195 WVX327687:WVX327731 WVX393223:WVX393267 WVX458759:WVX458803 WVX524295:WVX524339 WVX589831:WVX589875 WVX655367:WVX655411 WVX720903:WVX720947 WVX786439:WVX786483 WVX851975:WVX852019 WVX917511:WVX917555 WVX983047:WVX983091">
      <formula1>"通过,失败,阻塞,无效,未执行"</formula1>
    </dataValidation>
    <dataValidation type="list" allowBlank="1" showInputMessage="1" showErrorMessage="1" sqref="K35:K69">
      <formula1>"通过,不通过,阻碍,无效,"</formula1>
    </dataValidation>
    <dataValidation allowBlank="1" showInputMessage="1" showErrorMessage="1" promptTitle="Revision" sqref="M5:M9 M65537:M65541 M131073:M131077 M196609:M196613 M262145:M262149 M327681:M327685 M393217:M393221 M458753:M458757 M524289:M524293 M589825:M589829 M655361:M655365 M720897:M720901 M786433:M786437 M851969:M851973 M917505:M917509 M983041:M983045 R5:R9 R65537:R65541 R131073:R131077 R196609:R196613 R262145:R262149 R327681:R327685 R393217:R393221 R458753:R458757 R524289:R524293 R589825:R589829 R655361:R655365 R720897:R720901 R786433:R786437 R851969:R851973 R917505:R917509 R983041:R983045 JI5:JI9 JI65537:JI65541 JI131073:JI131077 JI196609:JI196613 JI262145:JI262149 JI327681:JI327685 JI393217:JI393221 JI458753:JI458757 JI524289:JI524293 JI589825:JI589829 JI655361:JI655365 JI720897:JI720901 JI786433:JI786437 JI851969:JI851973 JI917505:JI917509 JI983041:JI983045 JN5:JN9 JN65537:JN65541 JN131073:JN131077 JN196609:JN196613 JN262145:JN262149 JN327681:JN327685 JN393217:JN393221 JN458753:JN458757 JN524289:JN524293 JN589825:JN589829 JN655361:JN655365 JN720897:JN720901 JN786433:JN786437 JN851969:JN851973 JN917505:JN917509 JN983041:JN983045 TE5:TE9 TE65537:TE65541 TE131073:TE131077 TE196609:TE196613 TE262145:TE262149 TE327681:TE327685 TE393217:TE393221 TE458753:TE458757 TE524289:TE524293 TE589825:TE589829 TE655361:TE655365 TE720897:TE720901 TE786433:TE786437 TE851969:TE851973 TE917505:TE917509 TE983041:TE983045 TJ5:TJ9 TJ65537:TJ65541 TJ131073:TJ131077 TJ196609:TJ196613 TJ262145:TJ262149 TJ327681:TJ327685 TJ393217:TJ393221 TJ458753:TJ458757 TJ524289:TJ524293 TJ589825:TJ589829 TJ655361:TJ655365 TJ720897:TJ720901 TJ786433:TJ786437 TJ851969:TJ851973 TJ917505:TJ917509 TJ983041:TJ983045 ADA5:ADA9 ADA65537:ADA65541 ADA131073:ADA131077 ADA196609:ADA196613 ADA262145:ADA262149 ADA327681:ADA327685 ADA393217:ADA393221 ADA458753:ADA458757 ADA524289:ADA524293 ADA589825:ADA589829 ADA655361:ADA655365 ADA720897:ADA720901 ADA786433:ADA786437 ADA851969:ADA851973 ADA917505:ADA917509 ADA983041:ADA983045 ADF5:ADF9 ADF65537:ADF65541 ADF131073:ADF131077 ADF196609:ADF196613 ADF262145:ADF262149 ADF327681:ADF327685 ADF393217:ADF393221 ADF458753:ADF458757 ADF524289:ADF524293 ADF589825:ADF589829 ADF655361:ADF655365 ADF720897:ADF720901 ADF786433:ADF786437 ADF851969:ADF851973 ADF917505:ADF917509 ADF983041:ADF983045 AMW5:AMW9 AMW65537:AMW65541 AMW131073:AMW131077 AMW196609:AMW196613 AMW262145:AMW262149 AMW327681:AMW327685 AMW393217:AMW393221 AMW458753:AMW458757 AMW524289:AMW524293 AMW589825:AMW589829 AMW655361:AMW655365 AMW720897:AMW720901 AMW786433:AMW786437 AMW851969:AMW851973 AMW917505:AMW917509 AMW983041:AMW983045 ANB5:ANB9 ANB65537:ANB65541 ANB131073:ANB131077 ANB196609:ANB196613 ANB262145:ANB262149 ANB327681:ANB327685 ANB393217:ANB393221 ANB458753:ANB458757 ANB524289:ANB524293 ANB589825:ANB589829 ANB655361:ANB655365 ANB720897:ANB720901 ANB786433:ANB786437 ANB851969:ANB851973 ANB917505:ANB917509 ANB983041:ANB983045 AWS5:AWS9 AWS65537:AWS65541 AWS131073:AWS131077 AWS196609:AWS196613 AWS262145:AWS262149 AWS327681:AWS327685 AWS393217:AWS393221 AWS458753:AWS458757 AWS524289:AWS524293 AWS589825:AWS589829 AWS655361:AWS655365 AWS720897:AWS720901 AWS786433:AWS786437 AWS851969:AWS851973 AWS917505:AWS917509 AWS983041:AWS983045 AWX5:AWX9 AWX65537:AWX65541 AWX131073:AWX131077 AWX196609:AWX196613 AWX262145:AWX262149 AWX327681:AWX327685 AWX393217:AWX393221 AWX458753:AWX458757 AWX524289:AWX524293 AWX589825:AWX589829 AWX655361:AWX655365 AWX720897:AWX720901 AWX786433:AWX786437 AWX851969:AWX851973 AWX917505:AWX917509 AWX983041:AWX983045 BGO5:BGO9 BGO65537:BGO65541 BGO131073:BGO131077 BGO196609:BGO196613 BGO262145:BGO262149 BGO327681:BGO327685 BGO393217:BGO393221 BGO458753:BGO458757 BGO524289:BGO524293 BGO589825:BGO589829 BGO655361:BGO655365 BGO720897:BGO720901 BGO786433:BGO786437 BGO851969:BGO851973 BGO917505:BGO917509 BGO983041:BGO983045 BGT5:BGT9 BGT65537:BGT65541 BGT131073:BGT131077 BGT196609:BGT196613 BGT262145:BGT262149 BGT327681:BGT327685 BGT393217:BGT393221 BGT458753:BGT458757 BGT524289:BGT524293 BGT589825:BGT589829 BGT655361:BGT655365 BGT720897:BGT720901 BGT786433:BGT786437 BGT851969:BGT851973 BGT917505:BGT917509 BGT983041:BGT983045 BQK5:BQK9 BQK65537:BQK65541 BQK131073:BQK131077 BQK196609:BQK196613 BQK262145:BQK262149 BQK327681:BQK327685 BQK393217:BQK393221 BQK458753:BQK458757 BQK524289:BQK524293 BQK589825:BQK589829 BQK655361:BQK655365 BQK720897:BQK720901 BQK786433:BQK786437 BQK851969:BQK851973 BQK917505:BQK917509 BQK983041:BQK983045 BQP5:BQP9 BQP65537:BQP65541 BQP131073:BQP131077 BQP196609:BQP196613 BQP262145:BQP262149 BQP327681:BQP327685 BQP393217:BQP393221 BQP458753:BQP458757 BQP524289:BQP524293 BQP589825:BQP589829 BQP655361:BQP655365 BQP720897:BQP720901 BQP786433:BQP786437 BQP851969:BQP851973 BQP917505:BQP917509 BQP983041:BQP983045 CAG5:CAG9 CAG65537:CAG65541 CAG131073:CAG131077 CAG196609:CAG196613 CAG262145:CAG262149 CAG327681:CAG327685 CAG393217:CAG393221 CAG458753:CAG458757 CAG524289:CAG524293 CAG589825:CAG589829 CAG655361:CAG655365 CAG720897:CAG720901 CAG786433:CAG786437 CAG851969:CAG851973 CAG917505:CAG917509 CAG983041:CAG983045 CAL5:CAL9 CAL65537:CAL65541 CAL131073:CAL131077 CAL196609:CAL196613 CAL262145:CAL262149 CAL327681:CAL327685 CAL393217:CAL393221 CAL458753:CAL458757 CAL524289:CAL524293 CAL589825:CAL589829 CAL655361:CAL655365 CAL720897:CAL720901 CAL786433:CAL786437 CAL851969:CAL851973 CAL917505:CAL917509 CAL983041:CAL983045 CKC5:CKC9 CKC65537:CKC65541 CKC131073:CKC131077 CKC196609:CKC196613 CKC262145:CKC262149 CKC327681:CKC327685 CKC393217:CKC393221 CKC458753:CKC458757 CKC524289:CKC524293 CKC589825:CKC589829 CKC655361:CKC655365 CKC720897:CKC720901 CKC786433:CKC786437 CKC851969:CKC851973 CKC917505:CKC917509 CKC983041:CKC983045 CKH5:CKH9 CKH65537:CKH65541 CKH131073:CKH131077 CKH196609:CKH196613 CKH262145:CKH262149 CKH327681:CKH327685 CKH393217:CKH393221 CKH458753:CKH458757 CKH524289:CKH524293 CKH589825:CKH589829 CKH655361:CKH655365 CKH720897:CKH720901 CKH786433:CKH786437 CKH851969:CKH851973 CKH917505:CKH917509 CKH983041:CKH983045 CTY5:CTY9 CTY65537:CTY65541 CTY131073:CTY131077 CTY196609:CTY196613 CTY262145:CTY262149 CTY327681:CTY327685 CTY393217:CTY393221 CTY458753:CTY458757 CTY524289:CTY524293 CTY589825:CTY589829 CTY655361:CTY655365 CTY720897:CTY720901 CTY786433:CTY786437 CTY851969:CTY851973 CTY917505:CTY917509 CTY983041:CTY983045 CUD5:CUD9 CUD65537:CUD65541 CUD131073:CUD131077 CUD196609:CUD196613 CUD262145:CUD262149 CUD327681:CUD327685 CUD393217:CUD393221 CUD458753:CUD458757 CUD524289:CUD524293 CUD589825:CUD589829 CUD655361:CUD655365 CUD720897:CUD720901 CUD786433:CUD786437 CUD851969:CUD851973 CUD917505:CUD917509 CUD983041:CUD983045 DDU5:DDU9 DDU65537:DDU65541 DDU131073:DDU131077 DDU196609:DDU196613 DDU262145:DDU262149 DDU327681:DDU327685 DDU393217:DDU393221 DDU458753:DDU458757 DDU524289:DDU524293 DDU589825:DDU589829 DDU655361:DDU655365 DDU720897:DDU720901 DDU786433:DDU786437 DDU851969:DDU851973 DDU917505:DDU917509 DDU983041:DDU983045 DDZ5:DDZ9 DDZ65537:DDZ65541 DDZ131073:DDZ131077 DDZ196609:DDZ196613 DDZ262145:DDZ262149 DDZ327681:DDZ327685 DDZ393217:DDZ393221 DDZ458753:DDZ458757 DDZ524289:DDZ524293 DDZ589825:DDZ589829 DDZ655361:DDZ655365 DDZ720897:DDZ720901 DDZ786433:DDZ786437 DDZ851969:DDZ851973 DDZ917505:DDZ917509 DDZ983041:DDZ983045 DNQ5:DNQ9 DNQ65537:DNQ65541 DNQ131073:DNQ131077 DNQ196609:DNQ196613 DNQ262145:DNQ262149 DNQ327681:DNQ327685 DNQ393217:DNQ393221 DNQ458753:DNQ458757 DNQ524289:DNQ524293 DNQ589825:DNQ589829 DNQ655361:DNQ655365 DNQ720897:DNQ720901 DNQ786433:DNQ786437 DNQ851969:DNQ851973 DNQ917505:DNQ917509 DNQ983041:DNQ983045 DNV5:DNV9 DNV65537:DNV65541 DNV131073:DNV131077 DNV196609:DNV196613 DNV262145:DNV262149 DNV327681:DNV327685 DNV393217:DNV393221 DNV458753:DNV458757 DNV524289:DNV524293 DNV589825:DNV589829 DNV655361:DNV655365 DNV720897:DNV720901 DNV786433:DNV786437 DNV851969:DNV851973 DNV917505:DNV917509 DNV983041:DNV983045 DXM5:DXM9 DXM65537:DXM65541 DXM131073:DXM131077 DXM196609:DXM196613 DXM262145:DXM262149 DXM327681:DXM327685 DXM393217:DXM393221 DXM458753:DXM458757 DXM524289:DXM524293 DXM589825:DXM589829 DXM655361:DXM655365 DXM720897:DXM720901 DXM786433:DXM786437 DXM851969:DXM851973 DXM917505:DXM917509 DXM983041:DXM983045 DXR5:DXR9 DXR65537:DXR65541 DXR131073:DXR131077 DXR196609:DXR196613 DXR262145:DXR262149 DXR327681:DXR327685 DXR393217:DXR393221 DXR458753:DXR458757 DXR524289:DXR524293 DXR589825:DXR589829 DXR655361:DXR655365 DXR720897:DXR720901 DXR786433:DXR786437 DXR851969:DXR851973 DXR917505:DXR917509 DXR983041:DXR983045 EHI5:EHI9 EHI65537:EHI65541 EHI131073:EHI131077 EHI196609:EHI196613 EHI262145:EHI262149 EHI327681:EHI327685 EHI393217:EHI393221 EHI458753:EHI458757 EHI524289:EHI524293 EHI589825:EHI589829 EHI655361:EHI655365 EHI720897:EHI720901 EHI786433:EHI786437 EHI851969:EHI851973 EHI917505:EHI917509 EHI983041:EHI983045 EHN5:EHN9 EHN65537:EHN65541 EHN131073:EHN131077 EHN196609:EHN196613 EHN262145:EHN262149 EHN327681:EHN327685 EHN393217:EHN393221 EHN458753:EHN458757 EHN524289:EHN524293 EHN589825:EHN589829 EHN655361:EHN655365 EHN720897:EHN720901 EHN786433:EHN786437 EHN851969:EHN851973 EHN917505:EHN917509 EHN983041:EHN983045 ERE5:ERE9 ERE65537:ERE65541 ERE131073:ERE131077 ERE196609:ERE196613 ERE262145:ERE262149 ERE327681:ERE327685 ERE393217:ERE393221 ERE458753:ERE458757 ERE524289:ERE524293 ERE589825:ERE589829 ERE655361:ERE655365 ERE720897:ERE720901 ERE786433:ERE786437 ERE851969:ERE851973 ERE917505:ERE917509 ERE983041:ERE983045 ERJ5:ERJ9 ERJ65537:ERJ65541 ERJ131073:ERJ131077 ERJ196609:ERJ196613 ERJ262145:ERJ262149 ERJ327681:ERJ327685 ERJ393217:ERJ393221 ERJ458753:ERJ458757 ERJ524289:ERJ524293 ERJ589825:ERJ589829 ERJ655361:ERJ655365 ERJ720897:ERJ720901 ERJ786433:ERJ786437 ERJ851969:ERJ851973 ERJ917505:ERJ917509 ERJ983041:ERJ983045 FBA5:FBA9 FBA65537:FBA65541 FBA131073:FBA131077 FBA196609:FBA196613 FBA262145:FBA262149 FBA327681:FBA327685 FBA393217:FBA393221 FBA458753:FBA458757 FBA524289:FBA524293 FBA589825:FBA589829 FBA655361:FBA655365 FBA720897:FBA720901 FBA786433:FBA786437 FBA851969:FBA851973 FBA917505:FBA917509 FBA983041:FBA983045 FBF5:FBF9 FBF65537:FBF65541 FBF131073:FBF131077 FBF196609:FBF196613 FBF262145:FBF262149 FBF327681:FBF327685 FBF393217:FBF393221 FBF458753:FBF458757 FBF524289:FBF524293 FBF589825:FBF589829 FBF655361:FBF655365 FBF720897:FBF720901 FBF786433:FBF786437 FBF851969:FBF851973 FBF917505:FBF917509 FBF983041:FBF983045 FKW5:FKW9 FKW65537:FKW65541 FKW131073:FKW131077 FKW196609:FKW196613 FKW262145:FKW262149 FKW327681:FKW327685 FKW393217:FKW393221 FKW458753:FKW458757 FKW524289:FKW524293 FKW589825:FKW589829 FKW655361:FKW655365 FKW720897:FKW720901 FKW786433:FKW786437 FKW851969:FKW851973 FKW917505:FKW917509 FKW983041:FKW983045 FLB5:FLB9 FLB65537:FLB65541 FLB131073:FLB131077 FLB196609:FLB196613 FLB262145:FLB262149 FLB327681:FLB327685 FLB393217:FLB393221 FLB458753:FLB458757 FLB524289:FLB524293 FLB589825:FLB589829 FLB655361:FLB655365 FLB720897:FLB720901 FLB786433:FLB786437 FLB851969:FLB851973 FLB917505:FLB917509 FLB983041:FLB983045 FUS5:FUS9 FUS65537:FUS65541 FUS131073:FUS131077 FUS196609:FUS196613 FUS262145:FUS262149 FUS327681:FUS327685 FUS393217:FUS393221 FUS458753:FUS458757 FUS524289:FUS524293 FUS589825:FUS589829 FUS655361:FUS655365 FUS720897:FUS720901 FUS786433:FUS786437 FUS851969:FUS851973 FUS917505:FUS917509 FUS983041:FUS983045 FUX5:FUX9 FUX65537:FUX65541 FUX131073:FUX131077 FUX196609:FUX196613 FUX262145:FUX262149 FUX327681:FUX327685 FUX393217:FUX393221 FUX458753:FUX458757 FUX524289:FUX524293 FUX589825:FUX589829 FUX655361:FUX655365 FUX720897:FUX720901 FUX786433:FUX786437 FUX851969:FUX851973 FUX917505:FUX917509 FUX983041:FUX983045 GEO5:GEO9 GEO65537:GEO65541 GEO131073:GEO131077 GEO196609:GEO196613 GEO262145:GEO262149 GEO327681:GEO327685 GEO393217:GEO393221 GEO458753:GEO458757 GEO524289:GEO524293 GEO589825:GEO589829 GEO655361:GEO655365 GEO720897:GEO720901 GEO786433:GEO786437 GEO851969:GEO851973 GEO917505:GEO917509 GEO983041:GEO983045 GET5:GET9 GET65537:GET65541 GET131073:GET131077 GET196609:GET196613 GET262145:GET262149 GET327681:GET327685 GET393217:GET393221 GET458753:GET458757 GET524289:GET524293 GET589825:GET589829 GET655361:GET655365 GET720897:GET720901 GET786433:GET786437 GET851969:GET851973 GET917505:GET917509 GET983041:GET983045 GOK5:GOK9 GOK65537:GOK65541 GOK131073:GOK131077 GOK196609:GOK196613 GOK262145:GOK262149 GOK327681:GOK327685 GOK393217:GOK393221 GOK458753:GOK458757 GOK524289:GOK524293 GOK589825:GOK589829 GOK655361:GOK655365 GOK720897:GOK720901 GOK786433:GOK786437 GOK851969:GOK851973 GOK917505:GOK917509 GOK983041:GOK983045 GOP5:GOP9 GOP65537:GOP65541 GOP131073:GOP131077 GOP196609:GOP196613 GOP262145:GOP262149 GOP327681:GOP327685 GOP393217:GOP393221 GOP458753:GOP458757 GOP524289:GOP524293 GOP589825:GOP589829 GOP655361:GOP655365 GOP720897:GOP720901 GOP786433:GOP786437 GOP851969:GOP851973 GOP917505:GOP917509 GOP983041:GOP983045 GYG5:GYG9 GYG65537:GYG65541 GYG131073:GYG131077 GYG196609:GYG196613 GYG262145:GYG262149 GYG327681:GYG327685 GYG393217:GYG393221 GYG458753:GYG458757 GYG524289:GYG524293 GYG589825:GYG589829 GYG655361:GYG655365 GYG720897:GYG720901 GYG786433:GYG786437 GYG851969:GYG851973 GYG917505:GYG917509 GYG983041:GYG983045 GYL5:GYL9 GYL65537:GYL65541 GYL131073:GYL131077 GYL196609:GYL196613 GYL262145:GYL262149 GYL327681:GYL327685 GYL393217:GYL393221 GYL458753:GYL458757 GYL524289:GYL524293 GYL589825:GYL589829 GYL655361:GYL655365 GYL720897:GYL720901 GYL786433:GYL786437 GYL851969:GYL851973 GYL917505:GYL917509 GYL983041:GYL983045 HIC5:HIC9 HIC65537:HIC65541 HIC131073:HIC131077 HIC196609:HIC196613 HIC262145:HIC262149 HIC327681:HIC327685 HIC393217:HIC393221 HIC458753:HIC458757 HIC524289:HIC524293 HIC589825:HIC589829 HIC655361:HIC655365 HIC720897:HIC720901 HIC786433:HIC786437 HIC851969:HIC851973 HIC917505:HIC917509 HIC983041:HIC983045 HIH5:HIH9 HIH65537:HIH65541 HIH131073:HIH131077 HIH196609:HIH196613 HIH262145:HIH262149 HIH327681:HIH327685 HIH393217:HIH393221 HIH458753:HIH458757 HIH524289:HIH524293 HIH589825:HIH589829 HIH655361:HIH655365 HIH720897:HIH720901 HIH786433:HIH786437 HIH851969:HIH851973 HIH917505:HIH917509 HIH983041:HIH983045 HRY5:HRY9 HRY65537:HRY65541 HRY131073:HRY131077 HRY196609:HRY196613 HRY262145:HRY262149 HRY327681:HRY327685 HRY393217:HRY393221 HRY458753:HRY458757 HRY524289:HRY524293 HRY589825:HRY589829 HRY655361:HRY655365 HRY720897:HRY720901 HRY786433:HRY786437 HRY851969:HRY851973 HRY917505:HRY917509 HRY983041:HRY983045 HSD5:HSD9 HSD65537:HSD65541 HSD131073:HSD131077 HSD196609:HSD196613 HSD262145:HSD262149 HSD327681:HSD327685 HSD393217:HSD393221 HSD458753:HSD458757 HSD524289:HSD524293 HSD589825:HSD589829 HSD655361:HSD655365 HSD720897:HSD720901 HSD786433:HSD786437 HSD851969:HSD851973 HSD917505:HSD917509 HSD983041:HSD983045 IBU5:IBU9 IBU65537:IBU65541 IBU131073:IBU131077 IBU196609:IBU196613 IBU262145:IBU262149 IBU327681:IBU327685 IBU393217:IBU393221 IBU458753:IBU458757 IBU524289:IBU524293 IBU589825:IBU589829 IBU655361:IBU655365 IBU720897:IBU720901 IBU786433:IBU786437 IBU851969:IBU851973 IBU917505:IBU917509 IBU983041:IBU983045 IBZ5:IBZ9 IBZ65537:IBZ65541 IBZ131073:IBZ131077 IBZ196609:IBZ196613 IBZ262145:IBZ262149 IBZ327681:IBZ327685 IBZ393217:IBZ393221 IBZ458753:IBZ458757 IBZ524289:IBZ524293 IBZ589825:IBZ589829 IBZ655361:IBZ655365 IBZ720897:IBZ720901 IBZ786433:IBZ786437 IBZ851969:IBZ851973 IBZ917505:IBZ917509 IBZ983041:IBZ983045 ILQ5:ILQ9 ILQ65537:ILQ65541 ILQ131073:ILQ131077 ILQ196609:ILQ196613 ILQ262145:ILQ262149 ILQ327681:ILQ327685 ILQ393217:ILQ393221 ILQ458753:ILQ458757 ILQ524289:ILQ524293 ILQ589825:ILQ589829 ILQ655361:ILQ655365 ILQ720897:ILQ720901 ILQ786433:ILQ786437 ILQ851969:ILQ851973 ILQ917505:ILQ917509 ILQ983041:ILQ983045 ILV5:ILV9 ILV65537:ILV65541 ILV131073:ILV131077 ILV196609:ILV196613 ILV262145:ILV262149 ILV327681:ILV327685 ILV393217:ILV393221 ILV458753:ILV458757 ILV524289:ILV524293 ILV589825:ILV589829 ILV655361:ILV655365 ILV720897:ILV720901 ILV786433:ILV786437 ILV851969:ILV851973 ILV917505:ILV917509 ILV983041:ILV983045 IVM5:IVM9 IVM65537:IVM65541 IVM131073:IVM131077 IVM196609:IVM196613 IVM262145:IVM262149 IVM327681:IVM327685 IVM393217:IVM393221 IVM458753:IVM458757 IVM524289:IVM524293 IVM589825:IVM589829 IVM655361:IVM655365 IVM720897:IVM720901 IVM786433:IVM786437 IVM851969:IVM851973 IVM917505:IVM917509 IVM983041:IVM983045 IVR5:IVR9 IVR65537:IVR65541 IVR131073:IVR131077 IVR196609:IVR196613 IVR262145:IVR262149 IVR327681:IVR327685 IVR393217:IVR393221 IVR458753:IVR458757 IVR524289:IVR524293 IVR589825:IVR589829 IVR655361:IVR655365 IVR720897:IVR720901 IVR786433:IVR786437 IVR851969:IVR851973 IVR917505:IVR917509 IVR983041:IVR983045 JFI5:JFI9 JFI65537:JFI65541 JFI131073:JFI131077 JFI196609:JFI196613 JFI262145:JFI262149 JFI327681:JFI327685 JFI393217:JFI393221 JFI458753:JFI458757 JFI524289:JFI524293 JFI589825:JFI589829 JFI655361:JFI655365 JFI720897:JFI720901 JFI786433:JFI786437 JFI851969:JFI851973 JFI917505:JFI917509 JFI983041:JFI983045 JFN5:JFN9 JFN65537:JFN65541 JFN131073:JFN131077 JFN196609:JFN196613 JFN262145:JFN262149 JFN327681:JFN327685 JFN393217:JFN393221 JFN458753:JFN458757 JFN524289:JFN524293 JFN589825:JFN589829 JFN655361:JFN655365 JFN720897:JFN720901 JFN786433:JFN786437 JFN851969:JFN851973 JFN917505:JFN917509 JFN983041:JFN983045 JPE5:JPE9 JPE65537:JPE65541 JPE131073:JPE131077 JPE196609:JPE196613 JPE262145:JPE262149 JPE327681:JPE327685 JPE393217:JPE393221 JPE458753:JPE458757 JPE524289:JPE524293 JPE589825:JPE589829 JPE655361:JPE655365 JPE720897:JPE720901 JPE786433:JPE786437 JPE851969:JPE851973 JPE917505:JPE917509 JPE983041:JPE983045 JPJ5:JPJ9 JPJ65537:JPJ65541 JPJ131073:JPJ131077 JPJ196609:JPJ196613 JPJ262145:JPJ262149 JPJ327681:JPJ327685 JPJ393217:JPJ393221 JPJ458753:JPJ458757 JPJ524289:JPJ524293 JPJ589825:JPJ589829 JPJ655361:JPJ655365 JPJ720897:JPJ720901 JPJ786433:JPJ786437 JPJ851969:JPJ851973 JPJ917505:JPJ917509 JPJ983041:JPJ983045 JZA5:JZA9 JZA65537:JZA65541 JZA131073:JZA131077 JZA196609:JZA196613 JZA262145:JZA262149 JZA327681:JZA327685 JZA393217:JZA393221 JZA458753:JZA458757 JZA524289:JZA524293 JZA589825:JZA589829 JZA655361:JZA655365 JZA720897:JZA720901 JZA786433:JZA786437 JZA851969:JZA851973 JZA917505:JZA917509 JZA983041:JZA983045 JZF5:JZF9 JZF65537:JZF65541 JZF131073:JZF131077 JZF196609:JZF196613 JZF262145:JZF262149 JZF327681:JZF327685 JZF393217:JZF393221 JZF458753:JZF458757 JZF524289:JZF524293 JZF589825:JZF589829 JZF655361:JZF655365 JZF720897:JZF720901 JZF786433:JZF786437 JZF851969:JZF851973 JZF917505:JZF917509 JZF983041:JZF983045 KIW5:KIW9 KIW65537:KIW65541 KIW131073:KIW131077 KIW196609:KIW196613 KIW262145:KIW262149 KIW327681:KIW327685 KIW393217:KIW393221 KIW458753:KIW458757 KIW524289:KIW524293 KIW589825:KIW589829 KIW655361:KIW655365 KIW720897:KIW720901 KIW786433:KIW786437 KIW851969:KIW851973 KIW917505:KIW917509 KIW983041:KIW983045 KJB5:KJB9 KJB65537:KJB65541 KJB131073:KJB131077 KJB196609:KJB196613 KJB262145:KJB262149 KJB327681:KJB327685 KJB393217:KJB393221 KJB458753:KJB458757 KJB524289:KJB524293 KJB589825:KJB589829 KJB655361:KJB655365 KJB720897:KJB720901 KJB786433:KJB786437 KJB851969:KJB851973 KJB917505:KJB917509 KJB983041:KJB983045 KSS5:KSS9 KSS65537:KSS65541 KSS131073:KSS131077 KSS196609:KSS196613 KSS262145:KSS262149 KSS327681:KSS327685 KSS393217:KSS393221 KSS458753:KSS458757 KSS524289:KSS524293 KSS589825:KSS589829 KSS655361:KSS655365 KSS720897:KSS720901 KSS786433:KSS786437 KSS851969:KSS851973 KSS917505:KSS917509 KSS983041:KSS983045 KSX5:KSX9 KSX65537:KSX65541 KSX131073:KSX131077 KSX196609:KSX196613 KSX262145:KSX262149 KSX327681:KSX327685 KSX393217:KSX393221 KSX458753:KSX458757 KSX524289:KSX524293 KSX589825:KSX589829 KSX655361:KSX655365 KSX720897:KSX720901 KSX786433:KSX786437 KSX851969:KSX851973 KSX917505:KSX917509 KSX983041:KSX983045 LCO5:LCO9 LCO65537:LCO65541 LCO131073:LCO131077 LCO196609:LCO196613 LCO262145:LCO262149 LCO327681:LCO327685 LCO393217:LCO393221 LCO458753:LCO458757 LCO524289:LCO524293 LCO589825:LCO589829 LCO655361:LCO655365 LCO720897:LCO720901 LCO786433:LCO786437 LCO851969:LCO851973 LCO917505:LCO917509 LCO983041:LCO983045 LCT5:LCT9 LCT65537:LCT65541 LCT131073:LCT131077 LCT196609:LCT196613 LCT262145:LCT262149 LCT327681:LCT327685 LCT393217:LCT393221 LCT458753:LCT458757 LCT524289:LCT524293 LCT589825:LCT589829 LCT655361:LCT655365 LCT720897:LCT720901 LCT786433:LCT786437 LCT851969:LCT851973 LCT917505:LCT917509 LCT983041:LCT983045 LMK5:LMK9 LMK65537:LMK65541 LMK131073:LMK131077 LMK196609:LMK196613 LMK262145:LMK262149 LMK327681:LMK327685 LMK393217:LMK393221 LMK458753:LMK458757 LMK524289:LMK524293 LMK589825:LMK589829 LMK655361:LMK655365 LMK720897:LMK720901 LMK786433:LMK786437 LMK851969:LMK851973 LMK917505:LMK917509 LMK983041:LMK983045 LMP5:LMP9 LMP65537:LMP65541 LMP131073:LMP131077 LMP196609:LMP196613 LMP262145:LMP262149 LMP327681:LMP327685 LMP393217:LMP393221 LMP458753:LMP458757 LMP524289:LMP524293 LMP589825:LMP589829 LMP655361:LMP655365 LMP720897:LMP720901 LMP786433:LMP786437 LMP851969:LMP851973 LMP917505:LMP917509 LMP983041:LMP983045 LWG5:LWG9 LWG65537:LWG65541 LWG131073:LWG131077 LWG196609:LWG196613 LWG262145:LWG262149 LWG327681:LWG327685 LWG393217:LWG393221 LWG458753:LWG458757 LWG524289:LWG524293 LWG589825:LWG589829 LWG655361:LWG655365 LWG720897:LWG720901 LWG786433:LWG786437 LWG851969:LWG851973 LWG917505:LWG917509 LWG983041:LWG983045 LWL5:LWL9 LWL65537:LWL65541 LWL131073:LWL131077 LWL196609:LWL196613 LWL262145:LWL262149 LWL327681:LWL327685 LWL393217:LWL393221 LWL458753:LWL458757 LWL524289:LWL524293 LWL589825:LWL589829 LWL655361:LWL655365 LWL720897:LWL720901 LWL786433:LWL786437 LWL851969:LWL851973 LWL917505:LWL917509 LWL983041:LWL983045 MGC5:MGC9 MGC65537:MGC65541 MGC131073:MGC131077 MGC196609:MGC196613 MGC262145:MGC262149 MGC327681:MGC327685 MGC393217:MGC393221 MGC458753:MGC458757 MGC524289:MGC524293 MGC589825:MGC589829 MGC655361:MGC655365 MGC720897:MGC720901 MGC786433:MGC786437 MGC851969:MGC851973 MGC917505:MGC917509 MGC983041:MGC983045 MGH5:MGH9 MGH65537:MGH65541 MGH131073:MGH131077 MGH196609:MGH196613 MGH262145:MGH262149 MGH327681:MGH327685 MGH393217:MGH393221 MGH458753:MGH458757 MGH524289:MGH524293 MGH589825:MGH589829 MGH655361:MGH655365 MGH720897:MGH720901 MGH786433:MGH786437 MGH851969:MGH851973 MGH917505:MGH917509 MGH983041:MGH983045 MPY5:MPY9 MPY65537:MPY65541 MPY131073:MPY131077 MPY196609:MPY196613 MPY262145:MPY262149 MPY327681:MPY327685 MPY393217:MPY393221 MPY458753:MPY458757 MPY524289:MPY524293 MPY589825:MPY589829 MPY655361:MPY655365 MPY720897:MPY720901 MPY786433:MPY786437 MPY851969:MPY851973 MPY917505:MPY917509 MPY983041:MPY983045 MQD5:MQD9 MQD65537:MQD65541 MQD131073:MQD131077 MQD196609:MQD196613 MQD262145:MQD262149 MQD327681:MQD327685 MQD393217:MQD393221 MQD458753:MQD458757 MQD524289:MQD524293 MQD589825:MQD589829 MQD655361:MQD655365 MQD720897:MQD720901 MQD786433:MQD786437 MQD851969:MQD851973 MQD917505:MQD917509 MQD983041:MQD983045 MZU5:MZU9 MZU65537:MZU65541 MZU131073:MZU131077 MZU196609:MZU196613 MZU262145:MZU262149 MZU327681:MZU327685 MZU393217:MZU393221 MZU458753:MZU458757 MZU524289:MZU524293 MZU589825:MZU589829 MZU655361:MZU655365 MZU720897:MZU720901 MZU786433:MZU786437 MZU851969:MZU851973 MZU917505:MZU917509 MZU983041:MZU983045 MZZ5:MZZ9 MZZ65537:MZZ65541 MZZ131073:MZZ131077 MZZ196609:MZZ196613 MZZ262145:MZZ262149 MZZ327681:MZZ327685 MZZ393217:MZZ393221 MZZ458753:MZZ458757 MZZ524289:MZZ524293 MZZ589825:MZZ589829 MZZ655361:MZZ655365 MZZ720897:MZZ720901 MZZ786433:MZZ786437 MZZ851969:MZZ851973 MZZ917505:MZZ917509 MZZ983041:MZZ983045 NJQ5:NJQ9 NJQ65537:NJQ65541 NJQ131073:NJQ131077 NJQ196609:NJQ196613 NJQ262145:NJQ262149 NJQ327681:NJQ327685 NJQ393217:NJQ393221 NJQ458753:NJQ458757 NJQ524289:NJQ524293 NJQ589825:NJQ589829 NJQ655361:NJQ655365 NJQ720897:NJQ720901 NJQ786433:NJQ786437 NJQ851969:NJQ851973 NJQ917505:NJQ917509 NJQ983041:NJQ983045 NJV5:NJV9 NJV65537:NJV65541 NJV131073:NJV131077 NJV196609:NJV196613 NJV262145:NJV262149 NJV327681:NJV327685 NJV393217:NJV393221 NJV458753:NJV458757 NJV524289:NJV524293 NJV589825:NJV589829 NJV655361:NJV655365 NJV720897:NJV720901 NJV786433:NJV786437 NJV851969:NJV851973 NJV917505:NJV917509 NJV983041:NJV983045 NTM5:NTM9 NTM65537:NTM65541 NTM131073:NTM131077 NTM196609:NTM196613 NTM262145:NTM262149 NTM327681:NTM327685 NTM393217:NTM393221 NTM458753:NTM458757 NTM524289:NTM524293 NTM589825:NTM589829 NTM655361:NTM655365 NTM720897:NTM720901 NTM786433:NTM786437 NTM851969:NTM851973 NTM917505:NTM917509 NTM983041:NTM983045 NTR5:NTR9 NTR65537:NTR65541 NTR131073:NTR131077 NTR196609:NTR196613 NTR262145:NTR262149 NTR327681:NTR327685 NTR393217:NTR393221 NTR458753:NTR458757 NTR524289:NTR524293 NTR589825:NTR589829 NTR655361:NTR655365 NTR720897:NTR720901 NTR786433:NTR786437 NTR851969:NTR851973 NTR917505:NTR917509 NTR983041:NTR983045 ODI5:ODI9 ODI65537:ODI65541 ODI131073:ODI131077 ODI196609:ODI196613 ODI262145:ODI262149 ODI327681:ODI327685 ODI393217:ODI393221 ODI458753:ODI458757 ODI524289:ODI524293 ODI589825:ODI589829 ODI655361:ODI655365 ODI720897:ODI720901 ODI786433:ODI786437 ODI851969:ODI851973 ODI917505:ODI917509 ODI983041:ODI983045 ODN5:ODN9 ODN65537:ODN65541 ODN131073:ODN131077 ODN196609:ODN196613 ODN262145:ODN262149 ODN327681:ODN327685 ODN393217:ODN393221 ODN458753:ODN458757 ODN524289:ODN524293 ODN589825:ODN589829 ODN655361:ODN655365 ODN720897:ODN720901 ODN786433:ODN786437 ODN851969:ODN851973 ODN917505:ODN917509 ODN983041:ODN983045 ONE5:ONE9 ONE65537:ONE65541 ONE131073:ONE131077 ONE196609:ONE196613 ONE262145:ONE262149 ONE327681:ONE327685 ONE393217:ONE393221 ONE458753:ONE458757 ONE524289:ONE524293 ONE589825:ONE589829 ONE655361:ONE655365 ONE720897:ONE720901 ONE786433:ONE786437 ONE851969:ONE851973 ONE917505:ONE917509 ONE983041:ONE983045 ONJ5:ONJ9 ONJ65537:ONJ65541 ONJ131073:ONJ131077 ONJ196609:ONJ196613 ONJ262145:ONJ262149 ONJ327681:ONJ327685 ONJ393217:ONJ393221 ONJ458753:ONJ458757 ONJ524289:ONJ524293 ONJ589825:ONJ589829 ONJ655361:ONJ655365 ONJ720897:ONJ720901 ONJ786433:ONJ786437 ONJ851969:ONJ851973 ONJ917505:ONJ917509 ONJ983041:ONJ983045 OXA5:OXA9 OXA65537:OXA65541 OXA131073:OXA131077 OXA196609:OXA196613 OXA262145:OXA262149 OXA327681:OXA327685 OXA393217:OXA393221 OXA458753:OXA458757 OXA524289:OXA524293 OXA589825:OXA589829 OXA655361:OXA655365 OXA720897:OXA720901 OXA786433:OXA786437 OXA851969:OXA851973 OXA917505:OXA917509 OXA983041:OXA983045 OXF5:OXF9 OXF65537:OXF65541 OXF131073:OXF131077 OXF196609:OXF196613 OXF262145:OXF262149 OXF327681:OXF327685 OXF393217:OXF393221 OXF458753:OXF458757 OXF524289:OXF524293 OXF589825:OXF589829 OXF655361:OXF655365 OXF720897:OXF720901 OXF786433:OXF786437 OXF851969:OXF851973 OXF917505:OXF917509 OXF983041:OXF983045 PGW5:PGW9 PGW65537:PGW65541 PGW131073:PGW131077 PGW196609:PGW196613 PGW262145:PGW262149 PGW327681:PGW327685 PGW393217:PGW393221 PGW458753:PGW458757 PGW524289:PGW524293 PGW589825:PGW589829 PGW655361:PGW655365 PGW720897:PGW720901 PGW786433:PGW786437 PGW851969:PGW851973 PGW917505:PGW917509 PGW983041:PGW983045 PHB5:PHB9 PHB65537:PHB65541 PHB131073:PHB131077 PHB196609:PHB196613 PHB262145:PHB262149 PHB327681:PHB327685 PHB393217:PHB393221 PHB458753:PHB458757 PHB524289:PHB524293 PHB589825:PHB589829 PHB655361:PHB655365 PHB720897:PHB720901 PHB786433:PHB786437 PHB851969:PHB851973 PHB917505:PHB917509 PHB983041:PHB983045 PQS5:PQS9 PQS65537:PQS65541 PQS131073:PQS131077 PQS196609:PQS196613 PQS262145:PQS262149 PQS327681:PQS327685 PQS393217:PQS393221 PQS458753:PQS458757 PQS524289:PQS524293 PQS589825:PQS589829 PQS655361:PQS655365 PQS720897:PQS720901 PQS786433:PQS786437 PQS851969:PQS851973 PQS917505:PQS917509 PQS983041:PQS983045 PQX5:PQX9 PQX65537:PQX65541 PQX131073:PQX131077 PQX196609:PQX196613 PQX262145:PQX262149 PQX327681:PQX327685 PQX393217:PQX393221 PQX458753:PQX458757 PQX524289:PQX524293 PQX589825:PQX589829 PQX655361:PQX655365 PQX720897:PQX720901 PQX786433:PQX786437 PQX851969:PQX851973 PQX917505:PQX917509 PQX983041:PQX983045 QAO5:QAO9 QAO65537:QAO65541 QAO131073:QAO131077 QAO196609:QAO196613 QAO262145:QAO262149 QAO327681:QAO327685 QAO393217:QAO393221 QAO458753:QAO458757 QAO524289:QAO524293 QAO589825:QAO589829 QAO655361:QAO655365 QAO720897:QAO720901 QAO786433:QAO786437 QAO851969:QAO851973 QAO917505:QAO917509 QAO983041:QAO983045 QAT5:QAT9 QAT65537:QAT65541 QAT131073:QAT131077 QAT196609:QAT196613 QAT262145:QAT262149 QAT327681:QAT327685 QAT393217:QAT393221 QAT458753:QAT458757 QAT524289:QAT524293 QAT589825:QAT589829 QAT655361:QAT655365 QAT720897:QAT720901 QAT786433:QAT786437 QAT851969:QAT851973 QAT917505:QAT917509 QAT983041:QAT983045 QKK5:QKK9 QKK65537:QKK65541 QKK131073:QKK131077 QKK196609:QKK196613 QKK262145:QKK262149 QKK327681:QKK327685 QKK393217:QKK393221 QKK458753:QKK458757 QKK524289:QKK524293 QKK589825:QKK589829 QKK655361:QKK655365 QKK720897:QKK720901 QKK786433:QKK786437 QKK851969:QKK851973 QKK917505:QKK917509 QKK983041:QKK983045 QKP5:QKP9 QKP65537:QKP65541 QKP131073:QKP131077 QKP196609:QKP196613 QKP262145:QKP262149 QKP327681:QKP327685 QKP393217:QKP393221 QKP458753:QKP458757 QKP524289:QKP524293 QKP589825:QKP589829 QKP655361:QKP655365 QKP720897:QKP720901 QKP786433:QKP786437 QKP851969:QKP851973 QKP917505:QKP917509 QKP983041:QKP983045 QUG5:QUG9 QUG65537:QUG65541 QUG131073:QUG131077 QUG196609:QUG196613 QUG262145:QUG262149 QUG327681:QUG327685 QUG393217:QUG393221 QUG458753:QUG458757 QUG524289:QUG524293 QUG589825:QUG589829 QUG655361:QUG655365 QUG720897:QUG720901 QUG786433:QUG786437 QUG851969:QUG851973 QUG917505:QUG917509 QUG983041:QUG983045 QUL5:QUL9 QUL65537:QUL65541 QUL131073:QUL131077 QUL196609:QUL196613 QUL262145:QUL262149 QUL327681:QUL327685 QUL393217:QUL393221 QUL458753:QUL458757 QUL524289:QUL524293 QUL589825:QUL589829 QUL655361:QUL655365 QUL720897:QUL720901 QUL786433:QUL786437 QUL851969:QUL851973 QUL917505:QUL917509 QUL983041:QUL983045 REC5:REC9 REC65537:REC65541 REC131073:REC131077 REC196609:REC196613 REC262145:REC262149 REC327681:REC327685 REC393217:REC393221 REC458753:REC458757 REC524289:REC524293 REC589825:REC589829 REC655361:REC655365 REC720897:REC720901 REC786433:REC786437 REC851969:REC851973 REC917505:REC917509 REC983041:REC983045 REH5:REH9 REH65537:REH65541 REH131073:REH131077 REH196609:REH196613 REH262145:REH262149 REH327681:REH327685 REH393217:REH393221 REH458753:REH458757 REH524289:REH524293 REH589825:REH589829 REH655361:REH655365 REH720897:REH720901 REH786433:REH786437 REH851969:REH851973 REH917505:REH917509 REH983041:REH983045 RNY5:RNY9 RNY65537:RNY65541 RNY131073:RNY131077 RNY196609:RNY196613 RNY262145:RNY262149 RNY327681:RNY327685 RNY393217:RNY393221 RNY458753:RNY458757 RNY524289:RNY524293 RNY589825:RNY589829 RNY655361:RNY655365 RNY720897:RNY720901 RNY786433:RNY786437 RNY851969:RNY851973 RNY917505:RNY917509 RNY983041:RNY983045 ROD5:ROD9 ROD65537:ROD65541 ROD131073:ROD131077 ROD196609:ROD196613 ROD262145:ROD262149 ROD327681:ROD327685 ROD393217:ROD393221 ROD458753:ROD458757 ROD524289:ROD524293 ROD589825:ROD589829 ROD655361:ROD655365 ROD720897:ROD720901 ROD786433:ROD786437 ROD851969:ROD851973 ROD917505:ROD917509 ROD983041:ROD983045 RXU5:RXU9 RXU65537:RXU65541 RXU131073:RXU131077 RXU196609:RXU196613 RXU262145:RXU262149 RXU327681:RXU327685 RXU393217:RXU393221 RXU458753:RXU458757 RXU524289:RXU524293 RXU589825:RXU589829 RXU655361:RXU655365 RXU720897:RXU720901 RXU786433:RXU786437 RXU851969:RXU851973 RXU917505:RXU917509 RXU983041:RXU983045 RXZ5:RXZ9 RXZ65537:RXZ65541 RXZ131073:RXZ131077 RXZ196609:RXZ196613 RXZ262145:RXZ262149 RXZ327681:RXZ327685 RXZ393217:RXZ393221 RXZ458753:RXZ458757 RXZ524289:RXZ524293 RXZ589825:RXZ589829 RXZ655361:RXZ655365 RXZ720897:RXZ720901 RXZ786433:RXZ786437 RXZ851969:RXZ851973 RXZ917505:RXZ917509 RXZ983041:RXZ983045 SHQ5:SHQ9 SHQ65537:SHQ65541 SHQ131073:SHQ131077 SHQ196609:SHQ196613 SHQ262145:SHQ262149 SHQ327681:SHQ327685 SHQ393217:SHQ393221 SHQ458753:SHQ458757 SHQ524289:SHQ524293 SHQ589825:SHQ589829 SHQ655361:SHQ655365 SHQ720897:SHQ720901 SHQ786433:SHQ786437 SHQ851969:SHQ851973 SHQ917505:SHQ917509 SHQ983041:SHQ983045 SHV5:SHV9 SHV65537:SHV65541 SHV131073:SHV131077 SHV196609:SHV196613 SHV262145:SHV262149 SHV327681:SHV327685 SHV393217:SHV393221 SHV458753:SHV458757 SHV524289:SHV524293 SHV589825:SHV589829 SHV655361:SHV655365 SHV720897:SHV720901 SHV786433:SHV786437 SHV851969:SHV851973 SHV917505:SHV917509 SHV983041:SHV983045 SRM5:SRM9 SRM65537:SRM65541 SRM131073:SRM131077 SRM196609:SRM196613 SRM262145:SRM262149 SRM327681:SRM327685 SRM393217:SRM393221 SRM458753:SRM458757 SRM524289:SRM524293 SRM589825:SRM589829 SRM655361:SRM655365 SRM720897:SRM720901 SRM786433:SRM786437 SRM851969:SRM851973 SRM917505:SRM917509 SRM983041:SRM983045 SRR5:SRR9 SRR65537:SRR65541 SRR131073:SRR131077 SRR196609:SRR196613 SRR262145:SRR262149 SRR327681:SRR327685 SRR393217:SRR393221 SRR458753:SRR458757 SRR524289:SRR524293 SRR589825:SRR589829 SRR655361:SRR655365 SRR720897:SRR720901 SRR786433:SRR786437 SRR851969:SRR851973 SRR917505:SRR917509 SRR983041:SRR983045 TBI5:TBI9 TBI65537:TBI65541 TBI131073:TBI131077 TBI196609:TBI196613 TBI262145:TBI262149 TBI327681:TBI327685 TBI393217:TBI393221 TBI458753:TBI458757 TBI524289:TBI524293 TBI589825:TBI589829 TBI655361:TBI655365 TBI720897:TBI720901 TBI786433:TBI786437 TBI851969:TBI851973 TBI917505:TBI917509 TBI983041:TBI983045 TBN5:TBN9 TBN65537:TBN65541 TBN131073:TBN131077 TBN196609:TBN196613 TBN262145:TBN262149 TBN327681:TBN327685 TBN393217:TBN393221 TBN458753:TBN458757 TBN524289:TBN524293 TBN589825:TBN589829 TBN655361:TBN655365 TBN720897:TBN720901 TBN786433:TBN786437 TBN851969:TBN851973 TBN917505:TBN917509 TBN983041:TBN983045 TLE5:TLE9 TLE65537:TLE65541 TLE131073:TLE131077 TLE196609:TLE196613 TLE262145:TLE262149 TLE327681:TLE327685 TLE393217:TLE393221 TLE458753:TLE458757 TLE524289:TLE524293 TLE589825:TLE589829 TLE655361:TLE655365 TLE720897:TLE720901 TLE786433:TLE786437 TLE851969:TLE851973 TLE917505:TLE917509 TLE983041:TLE983045 TLJ5:TLJ9 TLJ65537:TLJ65541 TLJ131073:TLJ131077 TLJ196609:TLJ196613 TLJ262145:TLJ262149 TLJ327681:TLJ327685 TLJ393217:TLJ393221 TLJ458753:TLJ458757 TLJ524289:TLJ524293 TLJ589825:TLJ589829 TLJ655361:TLJ655365 TLJ720897:TLJ720901 TLJ786433:TLJ786437 TLJ851969:TLJ851973 TLJ917505:TLJ917509 TLJ983041:TLJ983045 TVA5:TVA9 TVA65537:TVA65541 TVA131073:TVA131077 TVA196609:TVA196613 TVA262145:TVA262149 TVA327681:TVA327685 TVA393217:TVA393221 TVA458753:TVA458757 TVA524289:TVA524293 TVA589825:TVA589829 TVA655361:TVA655365 TVA720897:TVA720901 TVA786433:TVA786437 TVA851969:TVA851973 TVA917505:TVA917509 TVA983041:TVA983045 TVF5:TVF9 TVF65537:TVF65541 TVF131073:TVF131077 TVF196609:TVF196613 TVF262145:TVF262149 TVF327681:TVF327685 TVF393217:TVF393221 TVF458753:TVF458757 TVF524289:TVF524293 TVF589825:TVF589829 TVF655361:TVF655365 TVF720897:TVF720901 TVF786433:TVF786437 TVF851969:TVF851973 TVF917505:TVF917509 TVF983041:TVF983045 UEW5:UEW9 UEW65537:UEW65541 UEW131073:UEW131077 UEW196609:UEW196613 UEW262145:UEW262149 UEW327681:UEW327685 UEW393217:UEW393221 UEW458753:UEW458757 UEW524289:UEW524293 UEW589825:UEW589829 UEW655361:UEW655365 UEW720897:UEW720901 UEW786433:UEW786437 UEW851969:UEW851973 UEW917505:UEW917509 UEW983041:UEW983045 UFB5:UFB9 UFB65537:UFB65541 UFB131073:UFB131077 UFB196609:UFB196613 UFB262145:UFB262149 UFB327681:UFB327685 UFB393217:UFB393221 UFB458753:UFB458757 UFB524289:UFB524293 UFB589825:UFB589829 UFB655361:UFB655365 UFB720897:UFB720901 UFB786433:UFB786437 UFB851969:UFB851973 UFB917505:UFB917509 UFB983041:UFB983045 UOS5:UOS9 UOS65537:UOS65541 UOS131073:UOS131077 UOS196609:UOS196613 UOS262145:UOS262149 UOS327681:UOS327685 UOS393217:UOS393221 UOS458753:UOS458757 UOS524289:UOS524293 UOS589825:UOS589829 UOS655361:UOS655365 UOS720897:UOS720901 UOS786433:UOS786437 UOS851969:UOS851973 UOS917505:UOS917509 UOS983041:UOS983045 UOX5:UOX9 UOX65537:UOX65541 UOX131073:UOX131077 UOX196609:UOX196613 UOX262145:UOX262149 UOX327681:UOX327685 UOX393217:UOX393221 UOX458753:UOX458757 UOX524289:UOX524293 UOX589825:UOX589829 UOX655361:UOX655365 UOX720897:UOX720901 UOX786433:UOX786437 UOX851969:UOX851973 UOX917505:UOX917509 UOX983041:UOX983045 UYO5:UYO9 UYO65537:UYO65541 UYO131073:UYO131077 UYO196609:UYO196613 UYO262145:UYO262149 UYO327681:UYO327685 UYO393217:UYO393221 UYO458753:UYO458757 UYO524289:UYO524293 UYO589825:UYO589829 UYO655361:UYO655365 UYO720897:UYO720901 UYO786433:UYO786437 UYO851969:UYO851973 UYO917505:UYO917509 UYO983041:UYO983045 UYT5:UYT9 UYT65537:UYT65541 UYT131073:UYT131077 UYT196609:UYT196613 UYT262145:UYT262149 UYT327681:UYT327685 UYT393217:UYT393221 UYT458753:UYT458757 UYT524289:UYT524293 UYT589825:UYT589829 UYT655361:UYT655365 UYT720897:UYT720901 UYT786433:UYT786437 UYT851969:UYT851973 UYT917505:UYT917509 UYT983041:UYT983045 VIK5:VIK9 VIK65537:VIK65541 VIK131073:VIK131077 VIK196609:VIK196613 VIK262145:VIK262149 VIK327681:VIK327685 VIK393217:VIK393221 VIK458753:VIK458757 VIK524289:VIK524293 VIK589825:VIK589829 VIK655361:VIK655365 VIK720897:VIK720901 VIK786433:VIK786437 VIK851969:VIK851973 VIK917505:VIK917509 VIK983041:VIK983045 VIP5:VIP9 VIP65537:VIP65541 VIP131073:VIP131077 VIP196609:VIP196613 VIP262145:VIP262149 VIP327681:VIP327685 VIP393217:VIP393221 VIP458753:VIP458757 VIP524289:VIP524293 VIP589825:VIP589829 VIP655361:VIP655365 VIP720897:VIP720901 VIP786433:VIP786437 VIP851969:VIP851973 VIP917505:VIP917509 VIP983041:VIP983045 VSG5:VSG9 VSG65537:VSG65541 VSG131073:VSG131077 VSG196609:VSG196613 VSG262145:VSG262149 VSG327681:VSG327685 VSG393217:VSG393221 VSG458753:VSG458757 VSG524289:VSG524293 VSG589825:VSG589829 VSG655361:VSG655365 VSG720897:VSG720901 VSG786433:VSG786437 VSG851969:VSG851973 VSG917505:VSG917509 VSG983041:VSG983045 VSL5:VSL9 VSL65537:VSL65541 VSL131073:VSL131077 VSL196609:VSL196613 VSL262145:VSL262149 VSL327681:VSL327685 VSL393217:VSL393221 VSL458753:VSL458757 VSL524289:VSL524293 VSL589825:VSL589829 VSL655361:VSL655365 VSL720897:VSL720901 VSL786433:VSL786437 VSL851969:VSL851973 VSL917505:VSL917509 VSL983041:VSL983045 WCC5:WCC9 WCC65537:WCC65541 WCC131073:WCC131077 WCC196609:WCC196613 WCC262145:WCC262149 WCC327681:WCC327685 WCC393217:WCC393221 WCC458753:WCC458757 WCC524289:WCC524293 WCC589825:WCC589829 WCC655361:WCC655365 WCC720897:WCC720901 WCC786433:WCC786437 WCC851969:WCC851973 WCC917505:WCC917509 WCC983041:WCC983045 WCH5:WCH9 WCH65537:WCH65541 WCH131073:WCH131077 WCH196609:WCH196613 WCH262145:WCH262149 WCH327681:WCH327685 WCH393217:WCH393221 WCH458753:WCH458757 WCH524289:WCH524293 WCH589825:WCH589829 WCH655361:WCH655365 WCH720897:WCH720901 WCH786433:WCH786437 WCH851969:WCH851973 WCH917505:WCH917509 WCH983041:WCH983045 WLY5:WLY9 WLY65537:WLY65541 WLY131073:WLY131077 WLY196609:WLY196613 WLY262145:WLY262149 WLY327681:WLY327685 WLY393217:WLY393221 WLY458753:WLY458757 WLY524289:WLY524293 WLY589825:WLY589829 WLY655361:WLY655365 WLY720897:WLY720901 WLY786433:WLY786437 WLY851969:WLY851973 WLY917505:WLY917509 WLY983041:WLY983045 WMD5:WMD9 WMD65537:WMD65541 WMD131073:WMD131077 WMD196609:WMD196613 WMD262145:WMD262149 WMD327681:WMD327685 WMD393217:WMD393221 WMD458753:WMD458757 WMD524289:WMD524293 WMD589825:WMD589829 WMD655361:WMD655365 WMD720897:WMD720901 WMD786433:WMD786437 WMD851969:WMD851973 WMD917505:WMD917509 WMD983041:WMD983045 WVU5:WVU9 WVU65537:WVU65541 WVU131073:WVU131077 WVU196609:WVU196613 WVU262145:WVU262149 WVU327681:WVU327685 WVU393217:WVU393221 WVU458753:WVU458757 WVU524289:WVU524293 WVU589825:WVU589829 WVU655361:WVU655365 WVU720897:WVU720901 WVU786433:WVU786437 WVU851969:WVU851973 WVU917505:WVU917509 WVU983041:WVU983045 WVZ5:WVZ9 WVZ65537:WVZ65541 WVZ131073:WVZ131077 WVZ196609:WVZ196613 WVZ262145:WVZ262149 WVZ327681:WVZ327685 WVZ393217:WVZ393221 WVZ458753:WVZ458757 WVZ524289:WVZ524293 WVZ589825:WVZ589829 WVZ655361:WVZ655365 WVZ720897:WVZ720901 WVZ786433:WVZ786437 WVZ851969:WVZ851973 WVZ917505:WVZ917509 WVZ983041:WVZ983045"/>
  </dataValidations>
  <pageMargins left="0.69930555555555596" right="0.69930555555555596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11"/>
  <sheetViews>
    <sheetView topLeftCell="A61" workbookViewId="0">
      <selection activeCell="J73" sqref="J73"/>
    </sheetView>
  </sheetViews>
  <sheetFormatPr defaultColWidth="9" defaultRowHeight="16.5"/>
  <cols>
    <col min="1" max="1" width="2.625" style="144" customWidth="1"/>
    <col min="2" max="2" width="18.5" style="236" customWidth="1"/>
    <col min="3" max="3" width="10.125" style="144" customWidth="1"/>
    <col min="4" max="4" width="15" style="144" customWidth="1"/>
    <col min="5" max="5" width="6.75" style="144" customWidth="1"/>
    <col min="6" max="6" width="5.625" style="144" customWidth="1"/>
    <col min="7" max="7" width="7.875" style="144" customWidth="1"/>
    <col min="8" max="8" width="19.125" style="144" customWidth="1"/>
    <col min="9" max="9" width="26.125" style="144" customWidth="1"/>
    <col min="10" max="10" width="28.8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8.5" style="144" customWidth="1"/>
    <col min="259" max="259" width="18.25" style="144" customWidth="1"/>
    <col min="260" max="260" width="67" style="144" customWidth="1"/>
    <col min="261" max="261" width="6.75" style="144" customWidth="1"/>
    <col min="262" max="262" width="5.625" style="144" customWidth="1"/>
    <col min="263" max="263" width="7.875" style="144" customWidth="1"/>
    <col min="264" max="264" width="44.875" style="144" customWidth="1"/>
    <col min="265" max="265" width="66.375" style="144" customWidth="1"/>
    <col min="266" max="266" width="114.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8.5" style="144" customWidth="1"/>
    <col min="515" max="515" width="18.25" style="144" customWidth="1"/>
    <col min="516" max="516" width="67" style="144" customWidth="1"/>
    <col min="517" max="517" width="6.75" style="144" customWidth="1"/>
    <col min="518" max="518" width="5.625" style="144" customWidth="1"/>
    <col min="519" max="519" width="7.875" style="144" customWidth="1"/>
    <col min="520" max="520" width="44.875" style="144" customWidth="1"/>
    <col min="521" max="521" width="66.375" style="144" customWidth="1"/>
    <col min="522" max="522" width="114.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8.5" style="144" customWidth="1"/>
    <col min="771" max="771" width="18.25" style="144" customWidth="1"/>
    <col min="772" max="772" width="67" style="144" customWidth="1"/>
    <col min="773" max="773" width="6.75" style="144" customWidth="1"/>
    <col min="774" max="774" width="5.625" style="144" customWidth="1"/>
    <col min="775" max="775" width="7.875" style="144" customWidth="1"/>
    <col min="776" max="776" width="44.875" style="144" customWidth="1"/>
    <col min="777" max="777" width="66.375" style="144" customWidth="1"/>
    <col min="778" max="778" width="114.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8.5" style="144" customWidth="1"/>
    <col min="1027" max="1027" width="18.25" style="144" customWidth="1"/>
    <col min="1028" max="1028" width="67" style="144" customWidth="1"/>
    <col min="1029" max="1029" width="6.75" style="144" customWidth="1"/>
    <col min="1030" max="1030" width="5.625" style="144" customWidth="1"/>
    <col min="1031" max="1031" width="7.875" style="144" customWidth="1"/>
    <col min="1032" max="1032" width="44.875" style="144" customWidth="1"/>
    <col min="1033" max="1033" width="66.375" style="144" customWidth="1"/>
    <col min="1034" max="1034" width="114.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8.5" style="144" customWidth="1"/>
    <col min="1283" max="1283" width="18.25" style="144" customWidth="1"/>
    <col min="1284" max="1284" width="67" style="144" customWidth="1"/>
    <col min="1285" max="1285" width="6.75" style="144" customWidth="1"/>
    <col min="1286" max="1286" width="5.625" style="144" customWidth="1"/>
    <col min="1287" max="1287" width="7.875" style="144" customWidth="1"/>
    <col min="1288" max="1288" width="44.875" style="144" customWidth="1"/>
    <col min="1289" max="1289" width="66.375" style="144" customWidth="1"/>
    <col min="1290" max="1290" width="114.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8.5" style="144" customWidth="1"/>
    <col min="1539" max="1539" width="18.25" style="144" customWidth="1"/>
    <col min="1540" max="1540" width="67" style="144" customWidth="1"/>
    <col min="1541" max="1541" width="6.75" style="144" customWidth="1"/>
    <col min="1542" max="1542" width="5.625" style="144" customWidth="1"/>
    <col min="1543" max="1543" width="7.875" style="144" customWidth="1"/>
    <col min="1544" max="1544" width="44.875" style="144" customWidth="1"/>
    <col min="1545" max="1545" width="66.375" style="144" customWidth="1"/>
    <col min="1546" max="1546" width="114.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8.5" style="144" customWidth="1"/>
    <col min="1795" max="1795" width="18.25" style="144" customWidth="1"/>
    <col min="1796" max="1796" width="67" style="144" customWidth="1"/>
    <col min="1797" max="1797" width="6.75" style="144" customWidth="1"/>
    <col min="1798" max="1798" width="5.625" style="144" customWidth="1"/>
    <col min="1799" max="1799" width="7.875" style="144" customWidth="1"/>
    <col min="1800" max="1800" width="44.875" style="144" customWidth="1"/>
    <col min="1801" max="1801" width="66.375" style="144" customWidth="1"/>
    <col min="1802" max="1802" width="114.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8.5" style="144" customWidth="1"/>
    <col min="2051" max="2051" width="18.25" style="144" customWidth="1"/>
    <col min="2052" max="2052" width="67" style="144" customWidth="1"/>
    <col min="2053" max="2053" width="6.75" style="144" customWidth="1"/>
    <col min="2054" max="2054" width="5.625" style="144" customWidth="1"/>
    <col min="2055" max="2055" width="7.875" style="144" customWidth="1"/>
    <col min="2056" max="2056" width="44.875" style="144" customWidth="1"/>
    <col min="2057" max="2057" width="66.375" style="144" customWidth="1"/>
    <col min="2058" max="2058" width="114.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8.5" style="144" customWidth="1"/>
    <col min="2307" max="2307" width="18.25" style="144" customWidth="1"/>
    <col min="2308" max="2308" width="67" style="144" customWidth="1"/>
    <col min="2309" max="2309" width="6.75" style="144" customWidth="1"/>
    <col min="2310" max="2310" width="5.625" style="144" customWidth="1"/>
    <col min="2311" max="2311" width="7.875" style="144" customWidth="1"/>
    <col min="2312" max="2312" width="44.875" style="144" customWidth="1"/>
    <col min="2313" max="2313" width="66.375" style="144" customWidth="1"/>
    <col min="2314" max="2314" width="114.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8.5" style="144" customWidth="1"/>
    <col min="2563" max="2563" width="18.25" style="144" customWidth="1"/>
    <col min="2564" max="2564" width="67" style="144" customWidth="1"/>
    <col min="2565" max="2565" width="6.75" style="144" customWidth="1"/>
    <col min="2566" max="2566" width="5.625" style="144" customWidth="1"/>
    <col min="2567" max="2567" width="7.875" style="144" customWidth="1"/>
    <col min="2568" max="2568" width="44.875" style="144" customWidth="1"/>
    <col min="2569" max="2569" width="66.375" style="144" customWidth="1"/>
    <col min="2570" max="2570" width="114.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8.5" style="144" customWidth="1"/>
    <col min="2819" max="2819" width="18.25" style="144" customWidth="1"/>
    <col min="2820" max="2820" width="67" style="144" customWidth="1"/>
    <col min="2821" max="2821" width="6.75" style="144" customWidth="1"/>
    <col min="2822" max="2822" width="5.625" style="144" customWidth="1"/>
    <col min="2823" max="2823" width="7.875" style="144" customWidth="1"/>
    <col min="2824" max="2824" width="44.875" style="144" customWidth="1"/>
    <col min="2825" max="2825" width="66.375" style="144" customWidth="1"/>
    <col min="2826" max="2826" width="114.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8.5" style="144" customWidth="1"/>
    <col min="3075" max="3075" width="18.25" style="144" customWidth="1"/>
    <col min="3076" max="3076" width="67" style="144" customWidth="1"/>
    <col min="3077" max="3077" width="6.75" style="144" customWidth="1"/>
    <col min="3078" max="3078" width="5.625" style="144" customWidth="1"/>
    <col min="3079" max="3079" width="7.875" style="144" customWidth="1"/>
    <col min="3080" max="3080" width="44.875" style="144" customWidth="1"/>
    <col min="3081" max="3081" width="66.375" style="144" customWidth="1"/>
    <col min="3082" max="3082" width="114.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8.5" style="144" customWidth="1"/>
    <col min="3331" max="3331" width="18.25" style="144" customWidth="1"/>
    <col min="3332" max="3332" width="67" style="144" customWidth="1"/>
    <col min="3333" max="3333" width="6.75" style="144" customWidth="1"/>
    <col min="3334" max="3334" width="5.625" style="144" customWidth="1"/>
    <col min="3335" max="3335" width="7.875" style="144" customWidth="1"/>
    <col min="3336" max="3336" width="44.875" style="144" customWidth="1"/>
    <col min="3337" max="3337" width="66.375" style="144" customWidth="1"/>
    <col min="3338" max="3338" width="114.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8.5" style="144" customWidth="1"/>
    <col min="3587" max="3587" width="18.25" style="144" customWidth="1"/>
    <col min="3588" max="3588" width="67" style="144" customWidth="1"/>
    <col min="3589" max="3589" width="6.75" style="144" customWidth="1"/>
    <col min="3590" max="3590" width="5.625" style="144" customWidth="1"/>
    <col min="3591" max="3591" width="7.875" style="144" customWidth="1"/>
    <col min="3592" max="3592" width="44.875" style="144" customWidth="1"/>
    <col min="3593" max="3593" width="66.375" style="144" customWidth="1"/>
    <col min="3594" max="3594" width="114.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8.5" style="144" customWidth="1"/>
    <col min="3843" max="3843" width="18.25" style="144" customWidth="1"/>
    <col min="3844" max="3844" width="67" style="144" customWidth="1"/>
    <col min="3845" max="3845" width="6.75" style="144" customWidth="1"/>
    <col min="3846" max="3846" width="5.625" style="144" customWidth="1"/>
    <col min="3847" max="3847" width="7.875" style="144" customWidth="1"/>
    <col min="3848" max="3848" width="44.875" style="144" customWidth="1"/>
    <col min="3849" max="3849" width="66.375" style="144" customWidth="1"/>
    <col min="3850" max="3850" width="114.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8.5" style="144" customWidth="1"/>
    <col min="4099" max="4099" width="18.25" style="144" customWidth="1"/>
    <col min="4100" max="4100" width="67" style="144" customWidth="1"/>
    <col min="4101" max="4101" width="6.75" style="144" customWidth="1"/>
    <col min="4102" max="4102" width="5.625" style="144" customWidth="1"/>
    <col min="4103" max="4103" width="7.875" style="144" customWidth="1"/>
    <col min="4104" max="4104" width="44.875" style="144" customWidth="1"/>
    <col min="4105" max="4105" width="66.375" style="144" customWidth="1"/>
    <col min="4106" max="4106" width="114.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8.5" style="144" customWidth="1"/>
    <col min="4355" max="4355" width="18.25" style="144" customWidth="1"/>
    <col min="4356" max="4356" width="67" style="144" customWidth="1"/>
    <col min="4357" max="4357" width="6.75" style="144" customWidth="1"/>
    <col min="4358" max="4358" width="5.625" style="144" customWidth="1"/>
    <col min="4359" max="4359" width="7.875" style="144" customWidth="1"/>
    <col min="4360" max="4360" width="44.875" style="144" customWidth="1"/>
    <col min="4361" max="4361" width="66.375" style="144" customWidth="1"/>
    <col min="4362" max="4362" width="114.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8.5" style="144" customWidth="1"/>
    <col min="4611" max="4611" width="18.25" style="144" customWidth="1"/>
    <col min="4612" max="4612" width="67" style="144" customWidth="1"/>
    <col min="4613" max="4613" width="6.75" style="144" customWidth="1"/>
    <col min="4614" max="4614" width="5.625" style="144" customWidth="1"/>
    <col min="4615" max="4615" width="7.875" style="144" customWidth="1"/>
    <col min="4616" max="4616" width="44.875" style="144" customWidth="1"/>
    <col min="4617" max="4617" width="66.375" style="144" customWidth="1"/>
    <col min="4618" max="4618" width="114.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8.5" style="144" customWidth="1"/>
    <col min="4867" max="4867" width="18.25" style="144" customWidth="1"/>
    <col min="4868" max="4868" width="67" style="144" customWidth="1"/>
    <col min="4869" max="4869" width="6.75" style="144" customWidth="1"/>
    <col min="4870" max="4870" width="5.625" style="144" customWidth="1"/>
    <col min="4871" max="4871" width="7.875" style="144" customWidth="1"/>
    <col min="4872" max="4872" width="44.875" style="144" customWidth="1"/>
    <col min="4873" max="4873" width="66.375" style="144" customWidth="1"/>
    <col min="4874" max="4874" width="114.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8.5" style="144" customWidth="1"/>
    <col min="5123" max="5123" width="18.25" style="144" customWidth="1"/>
    <col min="5124" max="5124" width="67" style="144" customWidth="1"/>
    <col min="5125" max="5125" width="6.75" style="144" customWidth="1"/>
    <col min="5126" max="5126" width="5.625" style="144" customWidth="1"/>
    <col min="5127" max="5127" width="7.875" style="144" customWidth="1"/>
    <col min="5128" max="5128" width="44.875" style="144" customWidth="1"/>
    <col min="5129" max="5129" width="66.375" style="144" customWidth="1"/>
    <col min="5130" max="5130" width="114.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8.5" style="144" customWidth="1"/>
    <col min="5379" max="5379" width="18.25" style="144" customWidth="1"/>
    <col min="5380" max="5380" width="67" style="144" customWidth="1"/>
    <col min="5381" max="5381" width="6.75" style="144" customWidth="1"/>
    <col min="5382" max="5382" width="5.625" style="144" customWidth="1"/>
    <col min="5383" max="5383" width="7.875" style="144" customWidth="1"/>
    <col min="5384" max="5384" width="44.875" style="144" customWidth="1"/>
    <col min="5385" max="5385" width="66.375" style="144" customWidth="1"/>
    <col min="5386" max="5386" width="114.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8.5" style="144" customWidth="1"/>
    <col min="5635" max="5635" width="18.25" style="144" customWidth="1"/>
    <col min="5636" max="5636" width="67" style="144" customWidth="1"/>
    <col min="5637" max="5637" width="6.75" style="144" customWidth="1"/>
    <col min="5638" max="5638" width="5.625" style="144" customWidth="1"/>
    <col min="5639" max="5639" width="7.875" style="144" customWidth="1"/>
    <col min="5640" max="5640" width="44.875" style="144" customWidth="1"/>
    <col min="5641" max="5641" width="66.375" style="144" customWidth="1"/>
    <col min="5642" max="5642" width="114.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8.5" style="144" customWidth="1"/>
    <col min="5891" max="5891" width="18.25" style="144" customWidth="1"/>
    <col min="5892" max="5892" width="67" style="144" customWidth="1"/>
    <col min="5893" max="5893" width="6.75" style="144" customWidth="1"/>
    <col min="5894" max="5894" width="5.625" style="144" customWidth="1"/>
    <col min="5895" max="5895" width="7.875" style="144" customWidth="1"/>
    <col min="5896" max="5896" width="44.875" style="144" customWidth="1"/>
    <col min="5897" max="5897" width="66.375" style="144" customWidth="1"/>
    <col min="5898" max="5898" width="114.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8.5" style="144" customWidth="1"/>
    <col min="6147" max="6147" width="18.25" style="144" customWidth="1"/>
    <col min="6148" max="6148" width="67" style="144" customWidth="1"/>
    <col min="6149" max="6149" width="6.75" style="144" customWidth="1"/>
    <col min="6150" max="6150" width="5.625" style="144" customWidth="1"/>
    <col min="6151" max="6151" width="7.875" style="144" customWidth="1"/>
    <col min="6152" max="6152" width="44.875" style="144" customWidth="1"/>
    <col min="6153" max="6153" width="66.375" style="144" customWidth="1"/>
    <col min="6154" max="6154" width="114.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8.5" style="144" customWidth="1"/>
    <col min="6403" max="6403" width="18.25" style="144" customWidth="1"/>
    <col min="6404" max="6404" width="67" style="144" customWidth="1"/>
    <col min="6405" max="6405" width="6.75" style="144" customWidth="1"/>
    <col min="6406" max="6406" width="5.625" style="144" customWidth="1"/>
    <col min="6407" max="6407" width="7.875" style="144" customWidth="1"/>
    <col min="6408" max="6408" width="44.875" style="144" customWidth="1"/>
    <col min="6409" max="6409" width="66.375" style="144" customWidth="1"/>
    <col min="6410" max="6410" width="114.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8.5" style="144" customWidth="1"/>
    <col min="6659" max="6659" width="18.25" style="144" customWidth="1"/>
    <col min="6660" max="6660" width="67" style="144" customWidth="1"/>
    <col min="6661" max="6661" width="6.75" style="144" customWidth="1"/>
    <col min="6662" max="6662" width="5.625" style="144" customWidth="1"/>
    <col min="6663" max="6663" width="7.875" style="144" customWidth="1"/>
    <col min="6664" max="6664" width="44.875" style="144" customWidth="1"/>
    <col min="6665" max="6665" width="66.375" style="144" customWidth="1"/>
    <col min="6666" max="6666" width="114.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8.5" style="144" customWidth="1"/>
    <col min="6915" max="6915" width="18.25" style="144" customWidth="1"/>
    <col min="6916" max="6916" width="67" style="144" customWidth="1"/>
    <col min="6917" max="6917" width="6.75" style="144" customWidth="1"/>
    <col min="6918" max="6918" width="5.625" style="144" customWidth="1"/>
    <col min="6919" max="6919" width="7.875" style="144" customWidth="1"/>
    <col min="6920" max="6920" width="44.875" style="144" customWidth="1"/>
    <col min="6921" max="6921" width="66.375" style="144" customWidth="1"/>
    <col min="6922" max="6922" width="114.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8.5" style="144" customWidth="1"/>
    <col min="7171" max="7171" width="18.25" style="144" customWidth="1"/>
    <col min="7172" max="7172" width="67" style="144" customWidth="1"/>
    <col min="7173" max="7173" width="6.75" style="144" customWidth="1"/>
    <col min="7174" max="7174" width="5.625" style="144" customWidth="1"/>
    <col min="7175" max="7175" width="7.875" style="144" customWidth="1"/>
    <col min="7176" max="7176" width="44.875" style="144" customWidth="1"/>
    <col min="7177" max="7177" width="66.375" style="144" customWidth="1"/>
    <col min="7178" max="7178" width="114.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8.5" style="144" customWidth="1"/>
    <col min="7427" max="7427" width="18.25" style="144" customWidth="1"/>
    <col min="7428" max="7428" width="67" style="144" customWidth="1"/>
    <col min="7429" max="7429" width="6.75" style="144" customWidth="1"/>
    <col min="7430" max="7430" width="5.625" style="144" customWidth="1"/>
    <col min="7431" max="7431" width="7.875" style="144" customWidth="1"/>
    <col min="7432" max="7432" width="44.875" style="144" customWidth="1"/>
    <col min="7433" max="7433" width="66.375" style="144" customWidth="1"/>
    <col min="7434" max="7434" width="114.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8.5" style="144" customWidth="1"/>
    <col min="7683" max="7683" width="18.25" style="144" customWidth="1"/>
    <col min="7684" max="7684" width="67" style="144" customWidth="1"/>
    <col min="7685" max="7685" width="6.75" style="144" customWidth="1"/>
    <col min="7686" max="7686" width="5.625" style="144" customWidth="1"/>
    <col min="7687" max="7687" width="7.875" style="144" customWidth="1"/>
    <col min="7688" max="7688" width="44.875" style="144" customWidth="1"/>
    <col min="7689" max="7689" width="66.375" style="144" customWidth="1"/>
    <col min="7690" max="7690" width="114.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8.5" style="144" customWidth="1"/>
    <col min="7939" max="7939" width="18.25" style="144" customWidth="1"/>
    <col min="7940" max="7940" width="67" style="144" customWidth="1"/>
    <col min="7941" max="7941" width="6.75" style="144" customWidth="1"/>
    <col min="7942" max="7942" width="5.625" style="144" customWidth="1"/>
    <col min="7943" max="7943" width="7.875" style="144" customWidth="1"/>
    <col min="7944" max="7944" width="44.875" style="144" customWidth="1"/>
    <col min="7945" max="7945" width="66.375" style="144" customWidth="1"/>
    <col min="7946" max="7946" width="114.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8.5" style="144" customWidth="1"/>
    <col min="8195" max="8195" width="18.25" style="144" customWidth="1"/>
    <col min="8196" max="8196" width="67" style="144" customWidth="1"/>
    <col min="8197" max="8197" width="6.75" style="144" customWidth="1"/>
    <col min="8198" max="8198" width="5.625" style="144" customWidth="1"/>
    <col min="8199" max="8199" width="7.875" style="144" customWidth="1"/>
    <col min="8200" max="8200" width="44.875" style="144" customWidth="1"/>
    <col min="8201" max="8201" width="66.375" style="144" customWidth="1"/>
    <col min="8202" max="8202" width="114.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8.5" style="144" customWidth="1"/>
    <col min="8451" max="8451" width="18.25" style="144" customWidth="1"/>
    <col min="8452" max="8452" width="67" style="144" customWidth="1"/>
    <col min="8453" max="8453" width="6.75" style="144" customWidth="1"/>
    <col min="8454" max="8454" width="5.625" style="144" customWidth="1"/>
    <col min="8455" max="8455" width="7.875" style="144" customWidth="1"/>
    <col min="8456" max="8456" width="44.875" style="144" customWidth="1"/>
    <col min="8457" max="8457" width="66.375" style="144" customWidth="1"/>
    <col min="8458" max="8458" width="114.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8.5" style="144" customWidth="1"/>
    <col min="8707" max="8707" width="18.25" style="144" customWidth="1"/>
    <col min="8708" max="8708" width="67" style="144" customWidth="1"/>
    <col min="8709" max="8709" width="6.75" style="144" customWidth="1"/>
    <col min="8710" max="8710" width="5.625" style="144" customWidth="1"/>
    <col min="8711" max="8711" width="7.875" style="144" customWidth="1"/>
    <col min="8712" max="8712" width="44.875" style="144" customWidth="1"/>
    <col min="8713" max="8713" width="66.375" style="144" customWidth="1"/>
    <col min="8714" max="8714" width="114.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8.5" style="144" customWidth="1"/>
    <col min="8963" max="8963" width="18.25" style="144" customWidth="1"/>
    <col min="8964" max="8964" width="67" style="144" customWidth="1"/>
    <col min="8965" max="8965" width="6.75" style="144" customWidth="1"/>
    <col min="8966" max="8966" width="5.625" style="144" customWidth="1"/>
    <col min="8967" max="8967" width="7.875" style="144" customWidth="1"/>
    <col min="8968" max="8968" width="44.875" style="144" customWidth="1"/>
    <col min="8969" max="8969" width="66.375" style="144" customWidth="1"/>
    <col min="8970" max="8970" width="114.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8.5" style="144" customWidth="1"/>
    <col min="9219" max="9219" width="18.25" style="144" customWidth="1"/>
    <col min="9220" max="9220" width="67" style="144" customWidth="1"/>
    <col min="9221" max="9221" width="6.75" style="144" customWidth="1"/>
    <col min="9222" max="9222" width="5.625" style="144" customWidth="1"/>
    <col min="9223" max="9223" width="7.875" style="144" customWidth="1"/>
    <col min="9224" max="9224" width="44.875" style="144" customWidth="1"/>
    <col min="9225" max="9225" width="66.375" style="144" customWidth="1"/>
    <col min="9226" max="9226" width="114.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8.5" style="144" customWidth="1"/>
    <col min="9475" max="9475" width="18.25" style="144" customWidth="1"/>
    <col min="9476" max="9476" width="67" style="144" customWidth="1"/>
    <col min="9477" max="9477" width="6.75" style="144" customWidth="1"/>
    <col min="9478" max="9478" width="5.625" style="144" customWidth="1"/>
    <col min="9479" max="9479" width="7.875" style="144" customWidth="1"/>
    <col min="9480" max="9480" width="44.875" style="144" customWidth="1"/>
    <col min="9481" max="9481" width="66.375" style="144" customWidth="1"/>
    <col min="9482" max="9482" width="114.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8.5" style="144" customWidth="1"/>
    <col min="9731" max="9731" width="18.25" style="144" customWidth="1"/>
    <col min="9732" max="9732" width="67" style="144" customWidth="1"/>
    <col min="9733" max="9733" width="6.75" style="144" customWidth="1"/>
    <col min="9734" max="9734" width="5.625" style="144" customWidth="1"/>
    <col min="9735" max="9735" width="7.875" style="144" customWidth="1"/>
    <col min="9736" max="9736" width="44.875" style="144" customWidth="1"/>
    <col min="9737" max="9737" width="66.375" style="144" customWidth="1"/>
    <col min="9738" max="9738" width="114.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8.5" style="144" customWidth="1"/>
    <col min="9987" max="9987" width="18.25" style="144" customWidth="1"/>
    <col min="9988" max="9988" width="67" style="144" customWidth="1"/>
    <col min="9989" max="9989" width="6.75" style="144" customWidth="1"/>
    <col min="9990" max="9990" width="5.625" style="144" customWidth="1"/>
    <col min="9991" max="9991" width="7.875" style="144" customWidth="1"/>
    <col min="9992" max="9992" width="44.875" style="144" customWidth="1"/>
    <col min="9993" max="9993" width="66.375" style="144" customWidth="1"/>
    <col min="9994" max="9994" width="114.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8.5" style="144" customWidth="1"/>
    <col min="10243" max="10243" width="18.25" style="144" customWidth="1"/>
    <col min="10244" max="10244" width="67" style="144" customWidth="1"/>
    <col min="10245" max="10245" width="6.75" style="144" customWidth="1"/>
    <col min="10246" max="10246" width="5.625" style="144" customWidth="1"/>
    <col min="10247" max="10247" width="7.875" style="144" customWidth="1"/>
    <col min="10248" max="10248" width="44.875" style="144" customWidth="1"/>
    <col min="10249" max="10249" width="66.375" style="144" customWidth="1"/>
    <col min="10250" max="10250" width="114.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8.5" style="144" customWidth="1"/>
    <col min="10499" max="10499" width="18.25" style="144" customWidth="1"/>
    <col min="10500" max="10500" width="67" style="144" customWidth="1"/>
    <col min="10501" max="10501" width="6.75" style="144" customWidth="1"/>
    <col min="10502" max="10502" width="5.625" style="144" customWidth="1"/>
    <col min="10503" max="10503" width="7.875" style="144" customWidth="1"/>
    <col min="10504" max="10504" width="44.875" style="144" customWidth="1"/>
    <col min="10505" max="10505" width="66.375" style="144" customWidth="1"/>
    <col min="10506" max="10506" width="114.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8.5" style="144" customWidth="1"/>
    <col min="10755" max="10755" width="18.25" style="144" customWidth="1"/>
    <col min="10756" max="10756" width="67" style="144" customWidth="1"/>
    <col min="10757" max="10757" width="6.75" style="144" customWidth="1"/>
    <col min="10758" max="10758" width="5.625" style="144" customWidth="1"/>
    <col min="10759" max="10759" width="7.875" style="144" customWidth="1"/>
    <col min="10760" max="10760" width="44.875" style="144" customWidth="1"/>
    <col min="10761" max="10761" width="66.375" style="144" customWidth="1"/>
    <col min="10762" max="10762" width="114.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8.5" style="144" customWidth="1"/>
    <col min="11011" max="11011" width="18.25" style="144" customWidth="1"/>
    <col min="11012" max="11012" width="67" style="144" customWidth="1"/>
    <col min="11013" max="11013" width="6.75" style="144" customWidth="1"/>
    <col min="11014" max="11014" width="5.625" style="144" customWidth="1"/>
    <col min="11015" max="11015" width="7.875" style="144" customWidth="1"/>
    <col min="11016" max="11016" width="44.875" style="144" customWidth="1"/>
    <col min="11017" max="11017" width="66.375" style="144" customWidth="1"/>
    <col min="11018" max="11018" width="114.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8.5" style="144" customWidth="1"/>
    <col min="11267" max="11267" width="18.25" style="144" customWidth="1"/>
    <col min="11268" max="11268" width="67" style="144" customWidth="1"/>
    <col min="11269" max="11269" width="6.75" style="144" customWidth="1"/>
    <col min="11270" max="11270" width="5.625" style="144" customWidth="1"/>
    <col min="11271" max="11271" width="7.875" style="144" customWidth="1"/>
    <col min="11272" max="11272" width="44.875" style="144" customWidth="1"/>
    <col min="11273" max="11273" width="66.375" style="144" customWidth="1"/>
    <col min="11274" max="11274" width="114.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8.5" style="144" customWidth="1"/>
    <col min="11523" max="11523" width="18.25" style="144" customWidth="1"/>
    <col min="11524" max="11524" width="67" style="144" customWidth="1"/>
    <col min="11525" max="11525" width="6.75" style="144" customWidth="1"/>
    <col min="11526" max="11526" width="5.625" style="144" customWidth="1"/>
    <col min="11527" max="11527" width="7.875" style="144" customWidth="1"/>
    <col min="11528" max="11528" width="44.875" style="144" customWidth="1"/>
    <col min="11529" max="11529" width="66.375" style="144" customWidth="1"/>
    <col min="11530" max="11530" width="114.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8.5" style="144" customWidth="1"/>
    <col min="11779" max="11779" width="18.25" style="144" customWidth="1"/>
    <col min="11780" max="11780" width="67" style="144" customWidth="1"/>
    <col min="11781" max="11781" width="6.75" style="144" customWidth="1"/>
    <col min="11782" max="11782" width="5.625" style="144" customWidth="1"/>
    <col min="11783" max="11783" width="7.875" style="144" customWidth="1"/>
    <col min="11784" max="11784" width="44.875" style="144" customWidth="1"/>
    <col min="11785" max="11785" width="66.375" style="144" customWidth="1"/>
    <col min="11786" max="11786" width="114.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8.5" style="144" customWidth="1"/>
    <col min="12035" max="12035" width="18.25" style="144" customWidth="1"/>
    <col min="12036" max="12036" width="67" style="144" customWidth="1"/>
    <col min="12037" max="12037" width="6.75" style="144" customWidth="1"/>
    <col min="12038" max="12038" width="5.625" style="144" customWidth="1"/>
    <col min="12039" max="12039" width="7.875" style="144" customWidth="1"/>
    <col min="12040" max="12040" width="44.875" style="144" customWidth="1"/>
    <col min="12041" max="12041" width="66.375" style="144" customWidth="1"/>
    <col min="12042" max="12042" width="114.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8.5" style="144" customWidth="1"/>
    <col min="12291" max="12291" width="18.25" style="144" customWidth="1"/>
    <col min="12292" max="12292" width="67" style="144" customWidth="1"/>
    <col min="12293" max="12293" width="6.75" style="144" customWidth="1"/>
    <col min="12294" max="12294" width="5.625" style="144" customWidth="1"/>
    <col min="12295" max="12295" width="7.875" style="144" customWidth="1"/>
    <col min="12296" max="12296" width="44.875" style="144" customWidth="1"/>
    <col min="12297" max="12297" width="66.375" style="144" customWidth="1"/>
    <col min="12298" max="12298" width="114.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8.5" style="144" customWidth="1"/>
    <col min="12547" max="12547" width="18.25" style="144" customWidth="1"/>
    <col min="12548" max="12548" width="67" style="144" customWidth="1"/>
    <col min="12549" max="12549" width="6.75" style="144" customWidth="1"/>
    <col min="12550" max="12550" width="5.625" style="144" customWidth="1"/>
    <col min="12551" max="12551" width="7.875" style="144" customWidth="1"/>
    <col min="12552" max="12552" width="44.875" style="144" customWidth="1"/>
    <col min="12553" max="12553" width="66.375" style="144" customWidth="1"/>
    <col min="12554" max="12554" width="114.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8.5" style="144" customWidth="1"/>
    <col min="12803" max="12803" width="18.25" style="144" customWidth="1"/>
    <col min="12804" max="12804" width="67" style="144" customWidth="1"/>
    <col min="12805" max="12805" width="6.75" style="144" customWidth="1"/>
    <col min="12806" max="12806" width="5.625" style="144" customWidth="1"/>
    <col min="12807" max="12807" width="7.875" style="144" customWidth="1"/>
    <col min="12808" max="12808" width="44.875" style="144" customWidth="1"/>
    <col min="12809" max="12809" width="66.375" style="144" customWidth="1"/>
    <col min="12810" max="12810" width="114.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8.5" style="144" customWidth="1"/>
    <col min="13059" max="13059" width="18.25" style="144" customWidth="1"/>
    <col min="13060" max="13060" width="67" style="144" customWidth="1"/>
    <col min="13061" max="13061" width="6.75" style="144" customWidth="1"/>
    <col min="13062" max="13062" width="5.625" style="144" customWidth="1"/>
    <col min="13063" max="13063" width="7.875" style="144" customWidth="1"/>
    <col min="13064" max="13064" width="44.875" style="144" customWidth="1"/>
    <col min="13065" max="13065" width="66.375" style="144" customWidth="1"/>
    <col min="13066" max="13066" width="114.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8.5" style="144" customWidth="1"/>
    <col min="13315" max="13315" width="18.25" style="144" customWidth="1"/>
    <col min="13316" max="13316" width="67" style="144" customWidth="1"/>
    <col min="13317" max="13317" width="6.75" style="144" customWidth="1"/>
    <col min="13318" max="13318" width="5.625" style="144" customWidth="1"/>
    <col min="13319" max="13319" width="7.875" style="144" customWidth="1"/>
    <col min="13320" max="13320" width="44.875" style="144" customWidth="1"/>
    <col min="13321" max="13321" width="66.375" style="144" customWidth="1"/>
    <col min="13322" max="13322" width="114.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8.5" style="144" customWidth="1"/>
    <col min="13571" max="13571" width="18.25" style="144" customWidth="1"/>
    <col min="13572" max="13572" width="67" style="144" customWidth="1"/>
    <col min="13573" max="13573" width="6.75" style="144" customWidth="1"/>
    <col min="13574" max="13574" width="5.625" style="144" customWidth="1"/>
    <col min="13575" max="13575" width="7.875" style="144" customWidth="1"/>
    <col min="13576" max="13576" width="44.875" style="144" customWidth="1"/>
    <col min="13577" max="13577" width="66.375" style="144" customWidth="1"/>
    <col min="13578" max="13578" width="114.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8.5" style="144" customWidth="1"/>
    <col min="13827" max="13827" width="18.25" style="144" customWidth="1"/>
    <col min="13828" max="13828" width="67" style="144" customWidth="1"/>
    <col min="13829" max="13829" width="6.75" style="144" customWidth="1"/>
    <col min="13830" max="13830" width="5.625" style="144" customWidth="1"/>
    <col min="13831" max="13831" width="7.875" style="144" customWidth="1"/>
    <col min="13832" max="13832" width="44.875" style="144" customWidth="1"/>
    <col min="13833" max="13833" width="66.375" style="144" customWidth="1"/>
    <col min="13834" max="13834" width="114.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8.5" style="144" customWidth="1"/>
    <col min="14083" max="14083" width="18.25" style="144" customWidth="1"/>
    <col min="14084" max="14084" width="67" style="144" customWidth="1"/>
    <col min="14085" max="14085" width="6.75" style="144" customWidth="1"/>
    <col min="14086" max="14086" width="5.625" style="144" customWidth="1"/>
    <col min="14087" max="14087" width="7.875" style="144" customWidth="1"/>
    <col min="14088" max="14088" width="44.875" style="144" customWidth="1"/>
    <col min="14089" max="14089" width="66.375" style="144" customWidth="1"/>
    <col min="14090" max="14090" width="114.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8.5" style="144" customWidth="1"/>
    <col min="14339" max="14339" width="18.25" style="144" customWidth="1"/>
    <col min="14340" max="14340" width="67" style="144" customWidth="1"/>
    <col min="14341" max="14341" width="6.75" style="144" customWidth="1"/>
    <col min="14342" max="14342" width="5.625" style="144" customWidth="1"/>
    <col min="14343" max="14343" width="7.875" style="144" customWidth="1"/>
    <col min="14344" max="14344" width="44.875" style="144" customWidth="1"/>
    <col min="14345" max="14345" width="66.375" style="144" customWidth="1"/>
    <col min="14346" max="14346" width="114.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8.5" style="144" customWidth="1"/>
    <col min="14595" max="14595" width="18.25" style="144" customWidth="1"/>
    <col min="14596" max="14596" width="67" style="144" customWidth="1"/>
    <col min="14597" max="14597" width="6.75" style="144" customWidth="1"/>
    <col min="14598" max="14598" width="5.625" style="144" customWidth="1"/>
    <col min="14599" max="14599" width="7.875" style="144" customWidth="1"/>
    <col min="14600" max="14600" width="44.875" style="144" customWidth="1"/>
    <col min="14601" max="14601" width="66.375" style="144" customWidth="1"/>
    <col min="14602" max="14602" width="114.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8.5" style="144" customWidth="1"/>
    <col min="14851" max="14851" width="18.25" style="144" customWidth="1"/>
    <col min="14852" max="14852" width="67" style="144" customWidth="1"/>
    <col min="14853" max="14853" width="6.75" style="144" customWidth="1"/>
    <col min="14854" max="14854" width="5.625" style="144" customWidth="1"/>
    <col min="14855" max="14855" width="7.875" style="144" customWidth="1"/>
    <col min="14856" max="14856" width="44.875" style="144" customWidth="1"/>
    <col min="14857" max="14857" width="66.375" style="144" customWidth="1"/>
    <col min="14858" max="14858" width="114.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8.5" style="144" customWidth="1"/>
    <col min="15107" max="15107" width="18.25" style="144" customWidth="1"/>
    <col min="15108" max="15108" width="67" style="144" customWidth="1"/>
    <col min="15109" max="15109" width="6.75" style="144" customWidth="1"/>
    <col min="15110" max="15110" width="5.625" style="144" customWidth="1"/>
    <col min="15111" max="15111" width="7.875" style="144" customWidth="1"/>
    <col min="15112" max="15112" width="44.875" style="144" customWidth="1"/>
    <col min="15113" max="15113" width="66.375" style="144" customWidth="1"/>
    <col min="15114" max="15114" width="114.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8.5" style="144" customWidth="1"/>
    <col min="15363" max="15363" width="18.25" style="144" customWidth="1"/>
    <col min="15364" max="15364" width="67" style="144" customWidth="1"/>
    <col min="15365" max="15365" width="6.75" style="144" customWidth="1"/>
    <col min="15366" max="15366" width="5.625" style="144" customWidth="1"/>
    <col min="15367" max="15367" width="7.875" style="144" customWidth="1"/>
    <col min="15368" max="15368" width="44.875" style="144" customWidth="1"/>
    <col min="15369" max="15369" width="66.375" style="144" customWidth="1"/>
    <col min="15370" max="15370" width="114.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8.5" style="144" customWidth="1"/>
    <col min="15619" max="15619" width="18.25" style="144" customWidth="1"/>
    <col min="15620" max="15620" width="67" style="144" customWidth="1"/>
    <col min="15621" max="15621" width="6.75" style="144" customWidth="1"/>
    <col min="15622" max="15622" width="5.625" style="144" customWidth="1"/>
    <col min="15623" max="15623" width="7.875" style="144" customWidth="1"/>
    <col min="15624" max="15624" width="44.875" style="144" customWidth="1"/>
    <col min="15625" max="15625" width="66.375" style="144" customWidth="1"/>
    <col min="15626" max="15626" width="114.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8.5" style="144" customWidth="1"/>
    <col min="15875" max="15875" width="18.25" style="144" customWidth="1"/>
    <col min="15876" max="15876" width="67" style="144" customWidth="1"/>
    <col min="15877" max="15877" width="6.75" style="144" customWidth="1"/>
    <col min="15878" max="15878" width="5.625" style="144" customWidth="1"/>
    <col min="15879" max="15879" width="7.875" style="144" customWidth="1"/>
    <col min="15880" max="15880" width="44.875" style="144" customWidth="1"/>
    <col min="15881" max="15881" width="66.375" style="144" customWidth="1"/>
    <col min="15882" max="15882" width="114.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8.5" style="144" customWidth="1"/>
    <col min="16131" max="16131" width="18.25" style="144" customWidth="1"/>
    <col min="16132" max="16132" width="67" style="144" customWidth="1"/>
    <col min="16133" max="16133" width="6.75" style="144" customWidth="1"/>
    <col min="16134" max="16134" width="5.625" style="144" customWidth="1"/>
    <col min="16135" max="16135" width="7.875" style="144" customWidth="1"/>
    <col min="16136" max="16136" width="44.875" style="144" customWidth="1"/>
    <col min="16137" max="16137" width="66.375" style="144" customWidth="1"/>
    <col min="16138" max="16138" width="114.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209</v>
      </c>
      <c r="L2" s="359"/>
      <c r="M2" s="359"/>
      <c r="N2" s="360"/>
      <c r="O2" s="361"/>
      <c r="P2" s="353" t="s">
        <v>210</v>
      </c>
      <c r="Q2" s="359"/>
      <c r="R2" s="359"/>
      <c r="S2" s="360"/>
      <c r="T2" s="361"/>
    </row>
    <row r="3" spans="2:20" ht="17.25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f>COUNTA($K$11:$K$185)</f>
        <v>66</v>
      </c>
      <c r="N4" s="152" t="s">
        <v>119</v>
      </c>
      <c r="O4" s="153">
        <f>(M5+M6)/M4</f>
        <v>1</v>
      </c>
      <c r="P4" s="353" t="s">
        <v>118</v>
      </c>
      <c r="Q4" s="354"/>
      <c r="R4" s="13">
        <f>COUNTA($B$11:$B$214)</f>
        <v>1</v>
      </c>
      <c r="S4" s="152" t="s">
        <v>119</v>
      </c>
      <c r="T4" s="153">
        <f>(R5+R6)/R4</f>
        <v>0</v>
      </c>
    </row>
    <row r="5" spans="2:20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COUNTIF(K11:K$214,"通过")</f>
        <v>57</v>
      </c>
      <c r="N5" s="152" t="s">
        <v>119</v>
      </c>
      <c r="O5" s="153">
        <f>M5/M4</f>
        <v>0.86363636363636365</v>
      </c>
      <c r="P5" s="353" t="s">
        <v>121</v>
      </c>
      <c r="Q5" s="354"/>
      <c r="R5" s="23">
        <f>COUNTIF(P11:P$214,"通过")</f>
        <v>0</v>
      </c>
      <c r="S5" s="152" t="s">
        <v>119</v>
      </c>
      <c r="T5" s="153">
        <f>R5/R4</f>
        <v>0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COUNTIF(K11:K$213,"失败")</f>
        <v>9</v>
      </c>
      <c r="N6" s="152" t="s">
        <v>119</v>
      </c>
      <c r="O6" s="153">
        <f>M6/M4</f>
        <v>0.13636363636363635</v>
      </c>
      <c r="P6" s="353" t="s">
        <v>123</v>
      </c>
      <c r="Q6" s="354"/>
      <c r="R6" s="23">
        <f>COUNTIF(P11:P$213,"失败")</f>
        <v>0</v>
      </c>
      <c r="S6" s="152" t="s">
        <v>119</v>
      </c>
      <c r="T6" s="153">
        <f>R6/R4</f>
        <v>0</v>
      </c>
    </row>
    <row r="7" spans="2:20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COUNTIF(K11:K$213,"阻塞")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COUNTIF(P11:P$213,"阻塞")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COUNTIF(K11:K$213,"无效")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COUNTIF(P11:P$213,"无效")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COUNTIF(K11:K$213,"未执行")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COUNTIF(P11:P$213,"未执行")</f>
        <v>0</v>
      </c>
      <c r="S9" s="152" t="s">
        <v>119</v>
      </c>
      <c r="T9" s="153">
        <f>R9/R4</f>
        <v>0</v>
      </c>
    </row>
    <row r="10" spans="2:20" ht="33">
      <c r="B10" s="11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154" t="s">
        <v>136</v>
      </c>
      <c r="K10" s="148" t="s">
        <v>137</v>
      </c>
      <c r="L10" s="148" t="s">
        <v>12</v>
      </c>
      <c r="M10" s="148" t="s">
        <v>138</v>
      </c>
      <c r="N10" s="148" t="s">
        <v>139</v>
      </c>
      <c r="O10" s="148" t="s">
        <v>140</v>
      </c>
      <c r="P10" s="148" t="s">
        <v>141</v>
      </c>
      <c r="Q10" s="148" t="s">
        <v>12</v>
      </c>
      <c r="R10" s="148" t="s">
        <v>138</v>
      </c>
      <c r="S10" s="148" t="s">
        <v>139</v>
      </c>
      <c r="T10" s="148" t="s">
        <v>140</v>
      </c>
    </row>
    <row r="11" spans="2:20" ht="27">
      <c r="B11" s="350" t="s">
        <v>53</v>
      </c>
      <c r="C11" s="13" t="s">
        <v>606</v>
      </c>
      <c r="D11" s="364" t="s">
        <v>212</v>
      </c>
      <c r="E11" s="13" t="s">
        <v>145</v>
      </c>
      <c r="F11" s="13" t="s">
        <v>146</v>
      </c>
      <c r="G11" s="13" t="s">
        <v>147</v>
      </c>
      <c r="H11" s="364" t="s">
        <v>607</v>
      </c>
      <c r="I11" s="25" t="s">
        <v>723</v>
      </c>
      <c r="J11" s="25" t="s">
        <v>215</v>
      </c>
      <c r="K11" s="88" t="s">
        <v>6</v>
      </c>
      <c r="L11" s="13"/>
      <c r="M11" s="61" t="s">
        <v>39</v>
      </c>
      <c r="N11" s="280"/>
      <c r="O11" s="281">
        <v>42544</v>
      </c>
      <c r="P11" s="13"/>
      <c r="Q11" s="13"/>
      <c r="R11" s="13"/>
      <c r="S11" s="13"/>
      <c r="T11" s="13"/>
    </row>
    <row r="12" spans="2:20" ht="27">
      <c r="B12" s="351"/>
      <c r="C12" s="13" t="s">
        <v>609</v>
      </c>
      <c r="D12" s="364"/>
      <c r="E12" s="13" t="s">
        <v>190</v>
      </c>
      <c r="F12" s="13" t="s">
        <v>146</v>
      </c>
      <c r="G12" s="13" t="s">
        <v>147</v>
      </c>
      <c r="H12" s="364"/>
      <c r="I12" s="25" t="s">
        <v>724</v>
      </c>
      <c r="J12" s="25" t="s">
        <v>215</v>
      </c>
      <c r="K12" s="88" t="s">
        <v>6</v>
      </c>
      <c r="L12" s="13"/>
      <c r="M12" s="61" t="s">
        <v>39</v>
      </c>
      <c r="N12" s="280"/>
      <c r="O12" s="281">
        <v>42544</v>
      </c>
      <c r="P12" s="13"/>
      <c r="Q12" s="13"/>
      <c r="R12" s="13"/>
      <c r="S12" s="13"/>
      <c r="T12" s="13"/>
    </row>
    <row r="13" spans="2:20">
      <c r="B13" s="351"/>
      <c r="C13" s="13" t="s">
        <v>611</v>
      </c>
      <c r="D13" s="364"/>
      <c r="E13" s="13" t="s">
        <v>145</v>
      </c>
      <c r="F13" s="13" t="s">
        <v>146</v>
      </c>
      <c r="G13" s="13" t="s">
        <v>147</v>
      </c>
      <c r="H13" s="364"/>
      <c r="I13" s="25" t="s">
        <v>725</v>
      </c>
      <c r="J13" s="25" t="s">
        <v>215</v>
      </c>
      <c r="K13" s="88" t="s">
        <v>6</v>
      </c>
      <c r="L13" s="13"/>
      <c r="M13" s="61" t="s">
        <v>39</v>
      </c>
      <c r="N13" s="280"/>
      <c r="O13" s="281">
        <v>42544</v>
      </c>
      <c r="P13" s="13"/>
      <c r="Q13" s="13"/>
      <c r="R13" s="13"/>
      <c r="S13" s="13"/>
      <c r="T13" s="13"/>
    </row>
    <row r="14" spans="2:20">
      <c r="B14" s="351"/>
      <c r="C14" s="13" t="s">
        <v>613</v>
      </c>
      <c r="D14" s="364"/>
      <c r="E14" s="13" t="s">
        <v>190</v>
      </c>
      <c r="F14" s="13" t="s">
        <v>146</v>
      </c>
      <c r="G14" s="13" t="s">
        <v>147</v>
      </c>
      <c r="H14" s="364"/>
      <c r="I14" s="25" t="s">
        <v>726</v>
      </c>
      <c r="J14" s="25" t="s">
        <v>215</v>
      </c>
      <c r="K14" s="88" t="s">
        <v>6</v>
      </c>
      <c r="L14" s="13"/>
      <c r="M14" s="61" t="s">
        <v>39</v>
      </c>
      <c r="N14" s="280"/>
      <c r="O14" s="281">
        <v>42544</v>
      </c>
      <c r="P14" s="13"/>
      <c r="Q14" s="13"/>
      <c r="R14" s="13"/>
      <c r="S14" s="13"/>
      <c r="T14" s="13"/>
    </row>
    <row r="15" spans="2:20">
      <c r="B15" s="351"/>
      <c r="C15" s="13" t="s">
        <v>615</v>
      </c>
      <c r="D15" s="364"/>
      <c r="E15" s="13" t="s">
        <v>145</v>
      </c>
      <c r="F15" s="13" t="s">
        <v>178</v>
      </c>
      <c r="G15" s="13" t="s">
        <v>147</v>
      </c>
      <c r="H15" s="364"/>
      <c r="I15" s="25" t="s">
        <v>727</v>
      </c>
      <c r="J15" s="25" t="s">
        <v>728</v>
      </c>
      <c r="K15" s="88" t="s">
        <v>6</v>
      </c>
      <c r="L15" s="13"/>
      <c r="M15" s="61" t="s">
        <v>39</v>
      </c>
      <c r="N15" s="280"/>
      <c r="O15" s="281">
        <v>42544</v>
      </c>
      <c r="P15" s="13"/>
      <c r="Q15" s="13"/>
      <c r="R15" s="13"/>
      <c r="S15" s="13"/>
      <c r="T15" s="13"/>
    </row>
    <row r="16" spans="2:20" ht="66">
      <c r="B16" s="351"/>
      <c r="C16" s="13" t="s">
        <v>618</v>
      </c>
      <c r="D16" s="364"/>
      <c r="E16" s="13" t="s">
        <v>145</v>
      </c>
      <c r="F16" s="13" t="s">
        <v>146</v>
      </c>
      <c r="G16" s="13" t="s">
        <v>147</v>
      </c>
      <c r="H16" s="364"/>
      <c r="I16" s="25" t="s">
        <v>729</v>
      </c>
      <c r="J16" s="25" t="s">
        <v>215</v>
      </c>
      <c r="K16" s="88" t="s">
        <v>7</v>
      </c>
      <c r="L16" s="13" t="s">
        <v>730</v>
      </c>
      <c r="M16" s="61" t="s">
        <v>39</v>
      </c>
      <c r="N16" s="280"/>
      <c r="O16" s="281">
        <v>42544</v>
      </c>
      <c r="P16" s="13"/>
      <c r="Q16" s="13"/>
      <c r="R16" s="13"/>
      <c r="S16" s="13"/>
      <c r="T16" s="13"/>
    </row>
    <row r="17" spans="2:20">
      <c r="B17" s="351"/>
      <c r="C17" s="13" t="s">
        <v>620</v>
      </c>
      <c r="D17" s="364"/>
      <c r="E17" s="13" t="s">
        <v>190</v>
      </c>
      <c r="F17" s="13" t="s">
        <v>146</v>
      </c>
      <c r="G17" s="13" t="s">
        <v>147</v>
      </c>
      <c r="H17" s="364"/>
      <c r="I17" s="25" t="s">
        <v>731</v>
      </c>
      <c r="J17" s="25" t="s">
        <v>215</v>
      </c>
      <c r="K17" s="88" t="s">
        <v>6</v>
      </c>
      <c r="L17" s="13"/>
      <c r="M17" s="61" t="s">
        <v>39</v>
      </c>
      <c r="N17" s="280"/>
      <c r="O17" s="281">
        <v>42544</v>
      </c>
      <c r="P17" s="13"/>
      <c r="Q17" s="13"/>
      <c r="R17" s="13"/>
      <c r="S17" s="13"/>
      <c r="T17" s="13"/>
    </row>
    <row r="18" spans="2:20">
      <c r="B18" s="351"/>
      <c r="C18" s="13" t="s">
        <v>622</v>
      </c>
      <c r="D18" s="364"/>
      <c r="E18" s="13" t="s">
        <v>145</v>
      </c>
      <c r="F18" s="13" t="s">
        <v>146</v>
      </c>
      <c r="G18" s="13" t="s">
        <v>147</v>
      </c>
      <c r="H18" s="364"/>
      <c r="I18" s="25" t="s">
        <v>732</v>
      </c>
      <c r="J18" s="25" t="s">
        <v>215</v>
      </c>
      <c r="K18" s="88" t="s">
        <v>6</v>
      </c>
      <c r="L18" s="13"/>
      <c r="M18" s="61" t="s">
        <v>39</v>
      </c>
      <c r="N18" s="280"/>
      <c r="O18" s="281">
        <v>42544</v>
      </c>
      <c r="P18" s="13"/>
      <c r="Q18" s="13"/>
      <c r="R18" s="13"/>
      <c r="S18" s="13"/>
      <c r="T18" s="13"/>
    </row>
    <row r="19" spans="2:20">
      <c r="B19" s="351"/>
      <c r="C19" s="13" t="s">
        <v>624</v>
      </c>
      <c r="D19" s="364"/>
      <c r="E19" s="13" t="s">
        <v>190</v>
      </c>
      <c r="F19" s="13" t="s">
        <v>146</v>
      </c>
      <c r="G19" s="13" t="s">
        <v>147</v>
      </c>
      <c r="H19" s="364"/>
      <c r="I19" s="25" t="s">
        <v>733</v>
      </c>
      <c r="J19" s="25" t="s">
        <v>215</v>
      </c>
      <c r="K19" s="88" t="s">
        <v>6</v>
      </c>
      <c r="L19" s="13"/>
      <c r="M19" s="61" t="s">
        <v>39</v>
      </c>
      <c r="N19" s="280"/>
      <c r="O19" s="281">
        <v>42544</v>
      </c>
      <c r="P19" s="13"/>
      <c r="Q19" s="13"/>
      <c r="R19" s="13"/>
      <c r="S19" s="13"/>
      <c r="T19" s="13"/>
    </row>
    <row r="20" spans="2:20">
      <c r="B20" s="351"/>
      <c r="C20" s="13" t="s">
        <v>626</v>
      </c>
      <c r="D20" s="364"/>
      <c r="E20" s="13" t="s">
        <v>145</v>
      </c>
      <c r="F20" s="13" t="s">
        <v>146</v>
      </c>
      <c r="G20" s="13" t="s">
        <v>147</v>
      </c>
      <c r="H20" s="364"/>
      <c r="I20" s="25" t="s">
        <v>734</v>
      </c>
      <c r="J20" s="25" t="s">
        <v>215</v>
      </c>
      <c r="K20" s="88" t="s">
        <v>6</v>
      </c>
      <c r="L20" s="13"/>
      <c r="M20" s="61" t="s">
        <v>39</v>
      </c>
      <c r="N20" s="280"/>
      <c r="O20" s="281">
        <v>42544</v>
      </c>
      <c r="P20" s="13"/>
      <c r="Q20" s="13"/>
      <c r="R20" s="13"/>
      <c r="S20" s="13"/>
      <c r="T20" s="13"/>
    </row>
    <row r="21" spans="2:20">
      <c r="B21" s="351"/>
      <c r="C21" s="13" t="s">
        <v>627</v>
      </c>
      <c r="D21" s="364"/>
      <c r="E21" s="13" t="s">
        <v>190</v>
      </c>
      <c r="F21" s="13" t="s">
        <v>146</v>
      </c>
      <c r="G21" s="13" t="s">
        <v>147</v>
      </c>
      <c r="H21" s="364"/>
      <c r="I21" s="25" t="s">
        <v>735</v>
      </c>
      <c r="J21" s="25" t="s">
        <v>215</v>
      </c>
      <c r="K21" s="88" t="s">
        <v>6</v>
      </c>
      <c r="L21" s="13"/>
      <c r="M21" s="61" t="s">
        <v>39</v>
      </c>
      <c r="N21" s="280"/>
      <c r="O21" s="281">
        <v>42544</v>
      </c>
      <c r="P21" s="13"/>
      <c r="Q21" s="13"/>
      <c r="R21" s="13"/>
      <c r="S21" s="13"/>
      <c r="T21" s="13"/>
    </row>
    <row r="22" spans="2:20">
      <c r="B22" s="351"/>
      <c r="C22" s="13" t="s">
        <v>629</v>
      </c>
      <c r="D22" s="364"/>
      <c r="E22" s="13" t="s">
        <v>145</v>
      </c>
      <c r="F22" s="13" t="s">
        <v>178</v>
      </c>
      <c r="G22" s="13" t="s">
        <v>147</v>
      </c>
      <c r="H22" s="364"/>
      <c r="I22" s="25" t="s">
        <v>736</v>
      </c>
      <c r="J22" s="25" t="s">
        <v>215</v>
      </c>
      <c r="K22" s="88" t="s">
        <v>6</v>
      </c>
      <c r="L22" s="13"/>
      <c r="M22" s="61" t="s">
        <v>39</v>
      </c>
      <c r="N22" s="280"/>
      <c r="O22" s="281">
        <v>42544</v>
      </c>
      <c r="P22" s="13"/>
      <c r="Q22" s="13"/>
      <c r="R22" s="13"/>
      <c r="S22" s="13"/>
      <c r="T22" s="13"/>
    </row>
    <row r="23" spans="2:20" ht="27">
      <c r="B23" s="351"/>
      <c r="C23" s="13" t="s">
        <v>630</v>
      </c>
      <c r="D23" s="364"/>
      <c r="E23" s="13" t="s">
        <v>145</v>
      </c>
      <c r="F23" s="13" t="s">
        <v>146</v>
      </c>
      <c r="G23" s="13" t="s">
        <v>147</v>
      </c>
      <c r="H23" s="364"/>
      <c r="I23" s="25" t="s">
        <v>362</v>
      </c>
      <c r="J23" s="25" t="s">
        <v>363</v>
      </c>
      <c r="K23" s="88" t="s">
        <v>6</v>
      </c>
      <c r="L23" s="13"/>
      <c r="M23" s="61" t="s">
        <v>39</v>
      </c>
      <c r="N23" s="280"/>
      <c r="O23" s="281">
        <v>42544</v>
      </c>
      <c r="P23" s="13"/>
      <c r="Q23" s="13"/>
      <c r="R23" s="13"/>
      <c r="S23" s="13"/>
      <c r="T23" s="13"/>
    </row>
    <row r="24" spans="2:20">
      <c r="B24" s="351"/>
      <c r="C24" s="13" t="s">
        <v>631</v>
      </c>
      <c r="D24" s="364"/>
      <c r="E24" s="13" t="s">
        <v>145</v>
      </c>
      <c r="F24" s="13" t="s">
        <v>146</v>
      </c>
      <c r="G24" s="13" t="s">
        <v>147</v>
      </c>
      <c r="H24" s="364"/>
      <c r="I24" s="25" t="s">
        <v>365</v>
      </c>
      <c r="J24" s="25" t="s">
        <v>363</v>
      </c>
      <c r="K24" s="88" t="s">
        <v>6</v>
      </c>
      <c r="L24" s="13"/>
      <c r="M24" s="61" t="s">
        <v>39</v>
      </c>
      <c r="N24" s="280"/>
      <c r="O24" s="281">
        <v>42544</v>
      </c>
      <c r="P24" s="13"/>
      <c r="Q24" s="13"/>
      <c r="R24" s="13"/>
      <c r="S24" s="13"/>
      <c r="T24" s="13"/>
    </row>
    <row r="25" spans="2:20" ht="66">
      <c r="B25" s="351"/>
      <c r="C25" s="13" t="s">
        <v>633</v>
      </c>
      <c r="D25" s="364"/>
      <c r="E25" s="13" t="s">
        <v>145</v>
      </c>
      <c r="F25" s="13" t="s">
        <v>146</v>
      </c>
      <c r="G25" s="13" t="s">
        <v>147</v>
      </c>
      <c r="H25" s="364"/>
      <c r="I25" s="25" t="s">
        <v>370</v>
      </c>
      <c r="J25" s="25" t="s">
        <v>371</v>
      </c>
      <c r="K25" s="88" t="s">
        <v>7</v>
      </c>
      <c r="L25" s="13" t="s">
        <v>737</v>
      </c>
      <c r="M25" s="61" t="s">
        <v>39</v>
      </c>
      <c r="N25" s="280"/>
      <c r="O25" s="281">
        <v>42544</v>
      </c>
      <c r="P25" s="13"/>
      <c r="Q25" s="13"/>
      <c r="R25" s="13"/>
      <c r="S25" s="13"/>
      <c r="T25" s="13"/>
    </row>
    <row r="26" spans="2:20">
      <c r="B26" s="351"/>
      <c r="C26" s="13"/>
      <c r="D26" s="364"/>
      <c r="E26" s="13" t="s">
        <v>145</v>
      </c>
      <c r="F26" s="13" t="s">
        <v>146</v>
      </c>
      <c r="G26" s="13" t="s">
        <v>157</v>
      </c>
      <c r="H26" s="364"/>
      <c r="I26" s="25" t="s">
        <v>738</v>
      </c>
      <c r="J26" s="25" t="s">
        <v>739</v>
      </c>
      <c r="K26" s="88" t="s">
        <v>6</v>
      </c>
      <c r="L26" s="13"/>
      <c r="M26" s="61" t="s">
        <v>39</v>
      </c>
      <c r="N26" s="280"/>
      <c r="O26" s="281">
        <v>42544</v>
      </c>
      <c r="P26" s="13"/>
      <c r="Q26" s="13"/>
      <c r="R26" s="13"/>
      <c r="S26" s="13"/>
      <c r="T26" s="13"/>
    </row>
    <row r="27" spans="2:20" ht="27">
      <c r="B27" s="351"/>
      <c r="C27" s="13"/>
      <c r="D27" s="364"/>
      <c r="E27" s="13" t="s">
        <v>145</v>
      </c>
      <c r="F27" s="13" t="s">
        <v>146</v>
      </c>
      <c r="G27" s="13" t="s">
        <v>147</v>
      </c>
      <c r="H27" s="364"/>
      <c r="I27" s="25" t="s">
        <v>740</v>
      </c>
      <c r="J27" s="25" t="s">
        <v>741</v>
      </c>
      <c r="K27" s="88" t="s">
        <v>7</v>
      </c>
      <c r="L27" s="13"/>
      <c r="M27" s="61"/>
      <c r="N27" s="280"/>
      <c r="O27" s="281"/>
      <c r="P27" s="13"/>
      <c r="Q27" s="13"/>
      <c r="R27" s="13"/>
      <c r="S27" s="13"/>
      <c r="T27" s="13"/>
    </row>
    <row r="28" spans="2:20">
      <c r="B28" s="351"/>
      <c r="C28" s="13" t="s">
        <v>634</v>
      </c>
      <c r="D28" s="364"/>
      <c r="E28" s="13" t="s">
        <v>145</v>
      </c>
      <c r="F28" s="13" t="s">
        <v>146</v>
      </c>
      <c r="G28" s="13" t="s">
        <v>157</v>
      </c>
      <c r="H28" s="364"/>
      <c r="I28" s="25" t="s">
        <v>264</v>
      </c>
      <c r="J28" s="25" t="s">
        <v>265</v>
      </c>
      <c r="K28" s="88" t="s">
        <v>6</v>
      </c>
      <c r="L28" s="13"/>
      <c r="M28" s="61" t="s">
        <v>39</v>
      </c>
      <c r="N28" s="280"/>
      <c r="O28" s="281">
        <v>42544</v>
      </c>
      <c r="P28" s="13"/>
      <c r="Q28" s="13"/>
      <c r="R28" s="13"/>
      <c r="S28" s="13"/>
      <c r="T28" s="13"/>
    </row>
    <row r="29" spans="2:20">
      <c r="B29" s="351"/>
      <c r="C29" s="13" t="s">
        <v>635</v>
      </c>
      <c r="D29" s="364"/>
      <c r="E29" s="13" t="s">
        <v>145</v>
      </c>
      <c r="F29" s="13" t="s">
        <v>178</v>
      </c>
      <c r="G29" s="13" t="s">
        <v>157</v>
      </c>
      <c r="H29" s="364"/>
      <c r="I29" s="25" t="s">
        <v>267</v>
      </c>
      <c r="J29" s="25" t="s">
        <v>265</v>
      </c>
      <c r="K29" s="88" t="s">
        <v>6</v>
      </c>
      <c r="L29" s="13"/>
      <c r="M29" s="61" t="s">
        <v>39</v>
      </c>
      <c r="N29" s="280"/>
      <c r="O29" s="281">
        <v>42544</v>
      </c>
      <c r="P29" s="13"/>
      <c r="Q29" s="13"/>
      <c r="R29" s="13"/>
      <c r="S29" s="13"/>
      <c r="T29" s="13"/>
    </row>
    <row r="30" spans="2:20">
      <c r="B30" s="351"/>
      <c r="C30" s="13" t="s">
        <v>636</v>
      </c>
      <c r="D30" s="364" t="s">
        <v>376</v>
      </c>
      <c r="E30" s="13" t="s">
        <v>145</v>
      </c>
      <c r="F30" s="13" t="s">
        <v>178</v>
      </c>
      <c r="G30" s="13" t="s">
        <v>157</v>
      </c>
      <c r="H30" s="364" t="s">
        <v>742</v>
      </c>
      <c r="I30" s="25" t="s">
        <v>376</v>
      </c>
      <c r="J30" s="282" t="s">
        <v>743</v>
      </c>
      <c r="K30" s="88" t="s">
        <v>6</v>
      </c>
      <c r="L30" s="13"/>
      <c r="M30" s="61" t="s">
        <v>39</v>
      </c>
      <c r="N30" s="280"/>
      <c r="O30" s="281">
        <v>42544</v>
      </c>
      <c r="P30" s="13"/>
      <c r="Q30" s="13"/>
      <c r="R30" s="13"/>
      <c r="S30" s="13"/>
      <c r="T30" s="13"/>
    </row>
    <row r="31" spans="2:20">
      <c r="B31" s="351"/>
      <c r="C31" s="13" t="s">
        <v>640</v>
      </c>
      <c r="D31" s="364"/>
      <c r="E31" s="13" t="s">
        <v>145</v>
      </c>
      <c r="F31" s="13" t="s">
        <v>146</v>
      </c>
      <c r="G31" s="13" t="s">
        <v>147</v>
      </c>
      <c r="H31" s="364"/>
      <c r="I31" s="25" t="s">
        <v>744</v>
      </c>
      <c r="J31" s="282" t="s">
        <v>745</v>
      </c>
      <c r="K31" s="88" t="s">
        <v>6</v>
      </c>
      <c r="L31" s="13"/>
      <c r="M31" s="61" t="s">
        <v>39</v>
      </c>
      <c r="N31" s="280"/>
      <c r="O31" s="281">
        <v>42544</v>
      </c>
      <c r="P31" s="13"/>
      <c r="Q31" s="13"/>
      <c r="R31" s="13"/>
      <c r="S31" s="13"/>
      <c r="T31" s="13"/>
    </row>
    <row r="32" spans="2:20">
      <c r="B32" s="351"/>
      <c r="C32" s="13" t="s">
        <v>643</v>
      </c>
      <c r="D32" s="364"/>
      <c r="E32" s="13" t="s">
        <v>190</v>
      </c>
      <c r="F32" s="13" t="s">
        <v>146</v>
      </c>
      <c r="G32" s="13" t="s">
        <v>147</v>
      </c>
      <c r="H32" s="364"/>
      <c r="I32" s="25" t="s">
        <v>727</v>
      </c>
      <c r="J32" s="25" t="s">
        <v>746</v>
      </c>
      <c r="K32" s="88" t="s">
        <v>6</v>
      </c>
      <c r="L32" s="13"/>
      <c r="M32" s="61" t="s">
        <v>39</v>
      </c>
      <c r="N32" s="280"/>
      <c r="O32" s="281">
        <v>42544</v>
      </c>
      <c r="P32" s="13"/>
      <c r="Q32" s="13"/>
      <c r="R32" s="13"/>
      <c r="S32" s="13"/>
      <c r="T32" s="13"/>
    </row>
    <row r="33" spans="2:20">
      <c r="B33" s="351"/>
      <c r="C33" s="13" t="s">
        <v>646</v>
      </c>
      <c r="D33" s="364"/>
      <c r="E33" s="13" t="s">
        <v>190</v>
      </c>
      <c r="F33" s="13" t="s">
        <v>146</v>
      </c>
      <c r="G33" s="13" t="s">
        <v>147</v>
      </c>
      <c r="H33" s="364"/>
      <c r="I33" s="25" t="s">
        <v>747</v>
      </c>
      <c r="J33" s="282" t="s">
        <v>748</v>
      </c>
      <c r="K33" s="88" t="s">
        <v>6</v>
      </c>
      <c r="L33" s="13"/>
      <c r="M33" s="61" t="s">
        <v>39</v>
      </c>
      <c r="N33" s="280"/>
      <c r="O33" s="281">
        <v>42544</v>
      </c>
      <c r="P33" s="13"/>
      <c r="Q33" s="13"/>
      <c r="R33" s="13"/>
      <c r="S33" s="13"/>
      <c r="T33" s="13"/>
    </row>
    <row r="34" spans="2:20">
      <c r="B34" s="351"/>
      <c r="C34" s="13" t="s">
        <v>648</v>
      </c>
      <c r="D34" s="364"/>
      <c r="E34" s="13" t="s">
        <v>190</v>
      </c>
      <c r="F34" s="13" t="s">
        <v>146</v>
      </c>
      <c r="G34" s="13" t="s">
        <v>147</v>
      </c>
      <c r="H34" s="364"/>
      <c r="I34" s="25" t="s">
        <v>749</v>
      </c>
      <c r="J34" s="282" t="s">
        <v>748</v>
      </c>
      <c r="K34" s="88" t="s">
        <v>6</v>
      </c>
      <c r="L34" s="13"/>
      <c r="M34" s="61" t="s">
        <v>39</v>
      </c>
      <c r="N34" s="280"/>
      <c r="O34" s="281">
        <v>42544</v>
      </c>
      <c r="P34" s="13"/>
      <c r="Q34" s="13"/>
      <c r="R34" s="13"/>
      <c r="S34" s="13"/>
      <c r="T34" s="13"/>
    </row>
    <row r="35" spans="2:20">
      <c r="B35" s="351"/>
      <c r="C35" s="13" t="s">
        <v>651</v>
      </c>
      <c r="D35" s="364"/>
      <c r="E35" s="13" t="s">
        <v>145</v>
      </c>
      <c r="F35" s="13" t="s">
        <v>146</v>
      </c>
      <c r="G35" s="13" t="s">
        <v>147</v>
      </c>
      <c r="H35" s="364"/>
      <c r="I35" s="25" t="s">
        <v>727</v>
      </c>
      <c r="J35" s="25" t="s">
        <v>746</v>
      </c>
      <c r="K35" s="88" t="s">
        <v>6</v>
      </c>
      <c r="L35" s="13"/>
      <c r="M35" s="61" t="s">
        <v>39</v>
      </c>
      <c r="N35" s="280"/>
      <c r="O35" s="281">
        <v>42544</v>
      </c>
      <c r="P35" s="13"/>
      <c r="Q35" s="13"/>
      <c r="R35" s="13"/>
      <c r="S35" s="13"/>
      <c r="T35" s="13"/>
    </row>
    <row r="36" spans="2:20" ht="66">
      <c r="B36" s="351"/>
      <c r="C36" s="13" t="s">
        <v>654</v>
      </c>
      <c r="D36" s="364"/>
      <c r="E36" s="13" t="s">
        <v>145</v>
      </c>
      <c r="F36" s="13" t="s">
        <v>146</v>
      </c>
      <c r="G36" s="13" t="s">
        <v>147</v>
      </c>
      <c r="H36" s="364"/>
      <c r="I36" s="25" t="s">
        <v>750</v>
      </c>
      <c r="J36" s="282" t="s">
        <v>549</v>
      </c>
      <c r="K36" s="88" t="s">
        <v>7</v>
      </c>
      <c r="L36" s="13" t="s">
        <v>737</v>
      </c>
      <c r="M36" s="61" t="s">
        <v>39</v>
      </c>
      <c r="N36" s="280"/>
      <c r="O36" s="281">
        <v>42544</v>
      </c>
      <c r="P36" s="13"/>
      <c r="Q36" s="13"/>
      <c r="R36" s="13"/>
      <c r="S36" s="13"/>
      <c r="T36" s="13"/>
    </row>
    <row r="37" spans="2:20" ht="27">
      <c r="B37" s="351"/>
      <c r="C37" s="13" t="s">
        <v>656</v>
      </c>
      <c r="D37" s="364"/>
      <c r="E37" s="13" t="s">
        <v>145</v>
      </c>
      <c r="F37" s="13" t="s">
        <v>146</v>
      </c>
      <c r="G37" s="13" t="s">
        <v>147</v>
      </c>
      <c r="H37" s="364"/>
      <c r="I37" s="25" t="s">
        <v>751</v>
      </c>
      <c r="J37" s="282" t="s">
        <v>715</v>
      </c>
      <c r="K37" s="88" t="s">
        <v>6</v>
      </c>
      <c r="L37" s="13"/>
      <c r="M37" s="61" t="s">
        <v>39</v>
      </c>
      <c r="N37" s="280"/>
      <c r="O37" s="281">
        <v>42544</v>
      </c>
      <c r="P37" s="13"/>
      <c r="Q37" s="13"/>
      <c r="R37" s="13"/>
      <c r="S37" s="13"/>
      <c r="T37" s="13"/>
    </row>
    <row r="38" spans="2:20" ht="27">
      <c r="B38" s="351"/>
      <c r="C38" s="13" t="s">
        <v>659</v>
      </c>
      <c r="D38" s="364"/>
      <c r="E38" s="13" t="s">
        <v>145</v>
      </c>
      <c r="F38" s="13" t="s">
        <v>146</v>
      </c>
      <c r="G38" s="13" t="s">
        <v>147</v>
      </c>
      <c r="H38" s="364"/>
      <c r="I38" s="25" t="s">
        <v>752</v>
      </c>
      <c r="J38" s="282" t="s">
        <v>715</v>
      </c>
      <c r="K38" s="88" t="s">
        <v>6</v>
      </c>
      <c r="L38" s="13"/>
      <c r="M38" s="61" t="s">
        <v>39</v>
      </c>
      <c r="N38" s="280"/>
      <c r="O38" s="281">
        <v>42544</v>
      </c>
      <c r="P38" s="13"/>
      <c r="Q38" s="13"/>
      <c r="R38" s="13"/>
      <c r="S38" s="13"/>
      <c r="T38" s="13"/>
    </row>
    <row r="39" spans="2:20" ht="66">
      <c r="B39" s="351"/>
      <c r="C39" s="13" t="s">
        <v>662</v>
      </c>
      <c r="D39" s="364"/>
      <c r="E39" s="13" t="s">
        <v>145</v>
      </c>
      <c r="F39" s="13" t="s">
        <v>178</v>
      </c>
      <c r="G39" s="13" t="s">
        <v>147</v>
      </c>
      <c r="H39" s="364"/>
      <c r="I39" s="25" t="s">
        <v>753</v>
      </c>
      <c r="J39" s="282" t="s">
        <v>754</v>
      </c>
      <c r="K39" s="88" t="s">
        <v>7</v>
      </c>
      <c r="L39" s="13" t="s">
        <v>755</v>
      </c>
      <c r="M39" s="61" t="s">
        <v>39</v>
      </c>
      <c r="N39" s="280"/>
      <c r="O39" s="281">
        <v>42544</v>
      </c>
      <c r="P39" s="13"/>
      <c r="Q39" s="13"/>
      <c r="R39" s="13"/>
      <c r="S39" s="13"/>
      <c r="T39" s="13"/>
    </row>
    <row r="40" spans="2:20" ht="27">
      <c r="B40" s="351"/>
      <c r="C40" s="13" t="s">
        <v>665</v>
      </c>
      <c r="D40" s="364"/>
      <c r="E40" s="13" t="s">
        <v>145</v>
      </c>
      <c r="F40" s="13" t="s">
        <v>178</v>
      </c>
      <c r="G40" s="13" t="s">
        <v>157</v>
      </c>
      <c r="H40" s="364"/>
      <c r="I40" s="25" t="s">
        <v>756</v>
      </c>
      <c r="J40" s="282" t="s">
        <v>715</v>
      </c>
      <c r="K40" s="88" t="s">
        <v>6</v>
      </c>
      <c r="L40" s="13"/>
      <c r="M40" s="61" t="s">
        <v>39</v>
      </c>
      <c r="N40" s="280"/>
      <c r="O40" s="281">
        <v>42544</v>
      </c>
      <c r="P40" s="13"/>
      <c r="Q40" s="13"/>
      <c r="R40" s="13"/>
      <c r="S40" s="13"/>
      <c r="T40" s="13"/>
    </row>
    <row r="41" spans="2:20" ht="27">
      <c r="B41" s="351"/>
      <c r="C41" s="13" t="s">
        <v>668</v>
      </c>
      <c r="D41" s="364"/>
      <c r="E41" s="13" t="s">
        <v>145</v>
      </c>
      <c r="F41" s="13" t="s">
        <v>146</v>
      </c>
      <c r="G41" s="13" t="s">
        <v>147</v>
      </c>
      <c r="H41" s="364"/>
      <c r="I41" s="25" t="s">
        <v>757</v>
      </c>
      <c r="J41" s="282" t="s">
        <v>758</v>
      </c>
      <c r="K41" s="88" t="s">
        <v>6</v>
      </c>
      <c r="L41" s="13"/>
      <c r="M41" s="61" t="s">
        <v>39</v>
      </c>
      <c r="N41" s="280"/>
      <c r="O41" s="281">
        <v>42544</v>
      </c>
      <c r="P41" s="13"/>
      <c r="Q41" s="13"/>
      <c r="R41" s="13"/>
      <c r="S41" s="13"/>
      <c r="T41" s="13"/>
    </row>
    <row r="42" spans="2:20">
      <c r="B42" s="351"/>
      <c r="C42" s="13" t="s">
        <v>671</v>
      </c>
      <c r="D42" s="364"/>
      <c r="E42" s="13" t="s">
        <v>145</v>
      </c>
      <c r="F42" s="13" t="s">
        <v>178</v>
      </c>
      <c r="G42" s="13" t="s">
        <v>147</v>
      </c>
      <c r="H42" s="364"/>
      <c r="I42" s="25" t="s">
        <v>759</v>
      </c>
      <c r="J42" s="282" t="s">
        <v>760</v>
      </c>
      <c r="K42" s="88" t="s">
        <v>6</v>
      </c>
      <c r="L42" s="13"/>
      <c r="M42" s="61" t="s">
        <v>39</v>
      </c>
      <c r="N42" s="280"/>
      <c r="O42" s="281">
        <v>42544</v>
      </c>
      <c r="P42" s="13"/>
      <c r="Q42" s="13"/>
      <c r="R42" s="13"/>
      <c r="S42" s="13"/>
      <c r="T42" s="13"/>
    </row>
    <row r="43" spans="2:20" ht="27">
      <c r="B43" s="351"/>
      <c r="C43" s="13" t="s">
        <v>674</v>
      </c>
      <c r="D43" s="364"/>
      <c r="E43" s="13" t="s">
        <v>145</v>
      </c>
      <c r="F43" s="13" t="s">
        <v>178</v>
      </c>
      <c r="G43" s="13" t="s">
        <v>157</v>
      </c>
      <c r="H43" s="364"/>
      <c r="I43" s="25" t="s">
        <v>761</v>
      </c>
      <c r="J43" s="282" t="s">
        <v>715</v>
      </c>
      <c r="K43" s="88" t="s">
        <v>6</v>
      </c>
      <c r="L43" s="13"/>
      <c r="M43" s="61" t="s">
        <v>39</v>
      </c>
      <c r="N43" s="280"/>
      <c r="O43" s="281">
        <v>42544</v>
      </c>
      <c r="P43" s="13"/>
      <c r="Q43" s="13"/>
      <c r="R43" s="13"/>
      <c r="S43" s="13"/>
      <c r="T43" s="13"/>
    </row>
    <row r="44" spans="2:20" ht="27">
      <c r="B44" s="351"/>
      <c r="C44" s="13" t="s">
        <v>677</v>
      </c>
      <c r="D44" s="364"/>
      <c r="E44" s="13" t="s">
        <v>145</v>
      </c>
      <c r="F44" s="13" t="s">
        <v>178</v>
      </c>
      <c r="G44" s="13" t="s">
        <v>157</v>
      </c>
      <c r="H44" s="364"/>
      <c r="I44" s="25" t="s">
        <v>762</v>
      </c>
      <c r="J44" s="25" t="s">
        <v>763</v>
      </c>
      <c r="K44" s="88" t="s">
        <v>6</v>
      </c>
      <c r="L44" s="13"/>
      <c r="M44" s="61" t="s">
        <v>39</v>
      </c>
      <c r="N44" s="280"/>
      <c r="O44" s="281">
        <v>42544</v>
      </c>
      <c r="P44" s="13"/>
      <c r="Q44" s="13"/>
      <c r="R44" s="13"/>
      <c r="S44" s="13"/>
      <c r="T44" s="13"/>
    </row>
    <row r="45" spans="2:20">
      <c r="B45" s="351"/>
      <c r="C45" s="13" t="s">
        <v>680</v>
      </c>
      <c r="D45" s="364" t="s">
        <v>413</v>
      </c>
      <c r="E45" s="13" t="s">
        <v>145</v>
      </c>
      <c r="F45" s="13" t="s">
        <v>178</v>
      </c>
      <c r="G45" s="13" t="s">
        <v>157</v>
      </c>
      <c r="H45" s="364" t="s">
        <v>764</v>
      </c>
      <c r="I45" s="25" t="s">
        <v>413</v>
      </c>
      <c r="J45" s="282" t="s">
        <v>765</v>
      </c>
      <c r="K45" s="88" t="s">
        <v>6</v>
      </c>
      <c r="L45" s="13"/>
      <c r="M45" s="61" t="s">
        <v>39</v>
      </c>
      <c r="N45" s="280"/>
      <c r="O45" s="281">
        <v>42544</v>
      </c>
      <c r="P45" s="13"/>
      <c r="Q45" s="13"/>
      <c r="R45" s="13"/>
      <c r="S45" s="13"/>
      <c r="T45" s="13"/>
    </row>
    <row r="46" spans="2:20">
      <c r="B46" s="351"/>
      <c r="C46" s="13" t="s">
        <v>683</v>
      </c>
      <c r="D46" s="364"/>
      <c r="E46" s="13" t="s">
        <v>145</v>
      </c>
      <c r="F46" s="13" t="s">
        <v>146</v>
      </c>
      <c r="G46" s="13" t="s">
        <v>147</v>
      </c>
      <c r="H46" s="364"/>
      <c r="I46" s="25" t="s">
        <v>744</v>
      </c>
      <c r="J46" s="282" t="s">
        <v>745</v>
      </c>
      <c r="K46" s="88" t="s">
        <v>6</v>
      </c>
      <c r="L46" s="13"/>
      <c r="M46" s="61" t="s">
        <v>39</v>
      </c>
      <c r="N46" s="280"/>
      <c r="O46" s="281">
        <v>42544</v>
      </c>
      <c r="P46" s="13"/>
      <c r="Q46" s="13"/>
      <c r="R46" s="13"/>
      <c r="S46" s="13"/>
      <c r="T46" s="13"/>
    </row>
    <row r="47" spans="2:20">
      <c r="B47" s="351"/>
      <c r="C47" s="13" t="s">
        <v>686</v>
      </c>
      <c r="D47" s="364"/>
      <c r="E47" s="13" t="s">
        <v>190</v>
      </c>
      <c r="F47" s="13" t="s">
        <v>146</v>
      </c>
      <c r="G47" s="13" t="s">
        <v>147</v>
      </c>
      <c r="H47" s="364"/>
      <c r="I47" s="25" t="s">
        <v>727</v>
      </c>
      <c r="J47" s="25" t="s">
        <v>746</v>
      </c>
      <c r="K47" s="88" t="s">
        <v>6</v>
      </c>
      <c r="L47" s="13"/>
      <c r="M47" s="61" t="s">
        <v>39</v>
      </c>
      <c r="N47" s="280"/>
      <c r="O47" s="281">
        <v>42544</v>
      </c>
      <c r="P47" s="13"/>
      <c r="Q47" s="13"/>
      <c r="R47" s="13"/>
      <c r="S47" s="13"/>
      <c r="T47" s="13"/>
    </row>
    <row r="48" spans="2:20">
      <c r="B48" s="351"/>
      <c r="C48" s="13" t="s">
        <v>689</v>
      </c>
      <c r="D48" s="364"/>
      <c r="E48" s="13" t="s">
        <v>190</v>
      </c>
      <c r="F48" s="13" t="s">
        <v>146</v>
      </c>
      <c r="G48" s="13" t="s">
        <v>147</v>
      </c>
      <c r="H48" s="364"/>
      <c r="I48" s="25" t="s">
        <v>747</v>
      </c>
      <c r="J48" s="282" t="s">
        <v>748</v>
      </c>
      <c r="K48" s="88" t="s">
        <v>6</v>
      </c>
      <c r="L48" s="13"/>
      <c r="M48" s="61" t="s">
        <v>39</v>
      </c>
      <c r="N48" s="280"/>
      <c r="O48" s="281">
        <v>42544</v>
      </c>
      <c r="P48" s="13"/>
      <c r="Q48" s="13"/>
      <c r="R48" s="13"/>
      <c r="S48" s="13"/>
      <c r="T48" s="13"/>
    </row>
    <row r="49" spans="2:20">
      <c r="B49" s="351"/>
      <c r="C49" s="13" t="s">
        <v>692</v>
      </c>
      <c r="D49" s="364"/>
      <c r="E49" s="13" t="s">
        <v>190</v>
      </c>
      <c r="F49" s="13" t="s">
        <v>146</v>
      </c>
      <c r="G49" s="13" t="s">
        <v>147</v>
      </c>
      <c r="H49" s="364"/>
      <c r="I49" s="25" t="s">
        <v>749</v>
      </c>
      <c r="J49" s="282" t="s">
        <v>748</v>
      </c>
      <c r="K49" s="88" t="s">
        <v>6</v>
      </c>
      <c r="L49" s="13"/>
      <c r="M49" s="61" t="s">
        <v>39</v>
      </c>
      <c r="N49" s="280"/>
      <c r="O49" s="281">
        <v>42544</v>
      </c>
      <c r="P49" s="13"/>
      <c r="Q49" s="13"/>
      <c r="R49" s="13"/>
      <c r="S49" s="13"/>
      <c r="T49" s="13"/>
    </row>
    <row r="50" spans="2:20">
      <c r="B50" s="351"/>
      <c r="C50" s="13" t="s">
        <v>697</v>
      </c>
      <c r="D50" s="364"/>
      <c r="E50" s="13" t="s">
        <v>145</v>
      </c>
      <c r="F50" s="13" t="s">
        <v>146</v>
      </c>
      <c r="G50" s="13" t="s">
        <v>147</v>
      </c>
      <c r="H50" s="364"/>
      <c r="I50" s="25" t="s">
        <v>727</v>
      </c>
      <c r="J50" s="25" t="s">
        <v>746</v>
      </c>
      <c r="K50" s="88" t="s">
        <v>6</v>
      </c>
      <c r="L50" s="13"/>
      <c r="M50" s="61" t="s">
        <v>39</v>
      </c>
      <c r="N50" s="280"/>
      <c r="O50" s="281">
        <v>42544</v>
      </c>
      <c r="P50" s="13"/>
      <c r="Q50" s="13"/>
      <c r="R50" s="13"/>
      <c r="S50" s="13"/>
      <c r="T50" s="13"/>
    </row>
    <row r="51" spans="2:20" ht="66">
      <c r="B51" s="351"/>
      <c r="C51" s="13" t="s">
        <v>766</v>
      </c>
      <c r="D51" s="364"/>
      <c r="E51" s="13" t="s">
        <v>145</v>
      </c>
      <c r="F51" s="13" t="s">
        <v>146</v>
      </c>
      <c r="G51" s="13" t="s">
        <v>147</v>
      </c>
      <c r="H51" s="364"/>
      <c r="I51" s="25" t="s">
        <v>750</v>
      </c>
      <c r="J51" s="282" t="s">
        <v>767</v>
      </c>
      <c r="K51" s="88" t="s">
        <v>7</v>
      </c>
      <c r="L51" s="13" t="s">
        <v>737</v>
      </c>
      <c r="M51" s="61" t="s">
        <v>39</v>
      </c>
      <c r="N51" s="280"/>
      <c r="O51" s="281">
        <v>42544</v>
      </c>
      <c r="P51" s="13"/>
      <c r="Q51" s="13"/>
      <c r="R51" s="13"/>
      <c r="S51" s="13"/>
      <c r="T51" s="13"/>
    </row>
    <row r="52" spans="2:20" ht="27">
      <c r="B52" s="351"/>
      <c r="C52" s="13" t="s">
        <v>768</v>
      </c>
      <c r="D52" s="364"/>
      <c r="E52" s="13" t="s">
        <v>145</v>
      </c>
      <c r="F52" s="13" t="s">
        <v>146</v>
      </c>
      <c r="G52" s="13" t="s">
        <v>147</v>
      </c>
      <c r="H52" s="364"/>
      <c r="I52" s="25" t="s">
        <v>751</v>
      </c>
      <c r="J52" s="282" t="s">
        <v>715</v>
      </c>
      <c r="K52" s="88" t="s">
        <v>6</v>
      </c>
      <c r="L52" s="13"/>
      <c r="M52" s="61" t="s">
        <v>39</v>
      </c>
      <c r="N52" s="280"/>
      <c r="O52" s="281">
        <v>42544</v>
      </c>
      <c r="P52" s="13"/>
      <c r="Q52" s="13"/>
      <c r="R52" s="13"/>
      <c r="S52" s="13"/>
      <c r="T52" s="13"/>
    </row>
    <row r="53" spans="2:20" ht="27">
      <c r="B53" s="351"/>
      <c r="C53" s="13" t="s">
        <v>769</v>
      </c>
      <c r="D53" s="364"/>
      <c r="E53" s="13" t="s">
        <v>145</v>
      </c>
      <c r="F53" s="13" t="s">
        <v>146</v>
      </c>
      <c r="G53" s="13" t="s">
        <v>147</v>
      </c>
      <c r="H53" s="364"/>
      <c r="I53" s="25" t="s">
        <v>752</v>
      </c>
      <c r="J53" s="282" t="s">
        <v>715</v>
      </c>
      <c r="K53" s="88" t="s">
        <v>6</v>
      </c>
      <c r="L53" s="13"/>
      <c r="M53" s="61" t="s">
        <v>39</v>
      </c>
      <c r="N53" s="280"/>
      <c r="O53" s="281">
        <v>42544</v>
      </c>
      <c r="P53" s="13"/>
      <c r="Q53" s="13"/>
      <c r="R53" s="13"/>
      <c r="S53" s="13"/>
      <c r="T53" s="13"/>
    </row>
    <row r="54" spans="2:20" ht="66">
      <c r="B54" s="351"/>
      <c r="C54" s="13" t="s">
        <v>770</v>
      </c>
      <c r="D54" s="364"/>
      <c r="E54" s="13" t="s">
        <v>145</v>
      </c>
      <c r="F54" s="13" t="s">
        <v>178</v>
      </c>
      <c r="G54" s="13" t="s">
        <v>147</v>
      </c>
      <c r="H54" s="364"/>
      <c r="I54" s="25" t="s">
        <v>753</v>
      </c>
      <c r="J54" s="282" t="s">
        <v>754</v>
      </c>
      <c r="K54" s="88" t="s">
        <v>7</v>
      </c>
      <c r="L54" s="13" t="s">
        <v>755</v>
      </c>
      <c r="M54" s="61" t="s">
        <v>39</v>
      </c>
      <c r="N54" s="280"/>
      <c r="O54" s="281">
        <v>42544</v>
      </c>
      <c r="P54" s="13"/>
      <c r="Q54" s="13"/>
      <c r="R54" s="13"/>
      <c r="S54" s="13"/>
      <c r="T54" s="13"/>
    </row>
    <row r="55" spans="2:20" ht="27">
      <c r="B55" s="351"/>
      <c r="C55" s="13" t="s">
        <v>771</v>
      </c>
      <c r="D55" s="364"/>
      <c r="E55" s="13" t="s">
        <v>145</v>
      </c>
      <c r="F55" s="13" t="s">
        <v>178</v>
      </c>
      <c r="G55" s="13" t="s">
        <v>157</v>
      </c>
      <c r="H55" s="364"/>
      <c r="I55" s="25" t="s">
        <v>756</v>
      </c>
      <c r="J55" s="282" t="s">
        <v>715</v>
      </c>
      <c r="K55" s="88" t="s">
        <v>6</v>
      </c>
      <c r="L55" s="13"/>
      <c r="M55" s="61" t="s">
        <v>39</v>
      </c>
      <c r="N55" s="280"/>
      <c r="O55" s="281">
        <v>42544</v>
      </c>
      <c r="P55" s="13"/>
      <c r="Q55" s="13"/>
      <c r="R55" s="13"/>
      <c r="S55" s="13"/>
      <c r="T55" s="13"/>
    </row>
    <row r="56" spans="2:20" ht="27">
      <c r="B56" s="351"/>
      <c r="C56" s="13" t="s">
        <v>772</v>
      </c>
      <c r="D56" s="364"/>
      <c r="E56" s="13" t="s">
        <v>145</v>
      </c>
      <c r="F56" s="13" t="s">
        <v>146</v>
      </c>
      <c r="G56" s="13" t="s">
        <v>147</v>
      </c>
      <c r="H56" s="364"/>
      <c r="I56" s="25" t="s">
        <v>773</v>
      </c>
      <c r="J56" s="282" t="s">
        <v>715</v>
      </c>
      <c r="K56" s="88" t="s">
        <v>6</v>
      </c>
      <c r="L56" s="13"/>
      <c r="M56" s="61" t="s">
        <v>39</v>
      </c>
      <c r="N56" s="280"/>
      <c r="O56" s="281">
        <v>42544</v>
      </c>
      <c r="P56" s="13"/>
      <c r="Q56" s="13"/>
      <c r="R56" s="13"/>
      <c r="S56" s="13"/>
      <c r="T56" s="13"/>
    </row>
    <row r="57" spans="2:20">
      <c r="B57" s="351"/>
      <c r="C57" s="13" t="s">
        <v>774</v>
      </c>
      <c r="D57" s="364"/>
      <c r="E57" s="13" t="s">
        <v>145</v>
      </c>
      <c r="F57" s="13" t="s">
        <v>178</v>
      </c>
      <c r="G57" s="13" t="s">
        <v>147</v>
      </c>
      <c r="H57" s="364"/>
      <c r="I57" s="25" t="s">
        <v>759</v>
      </c>
      <c r="J57" s="282" t="s">
        <v>760</v>
      </c>
      <c r="K57" s="88" t="s">
        <v>6</v>
      </c>
      <c r="L57" s="13"/>
      <c r="M57" s="61" t="s">
        <v>39</v>
      </c>
      <c r="N57" s="280"/>
      <c r="O57" s="281">
        <v>42544</v>
      </c>
      <c r="P57" s="13"/>
      <c r="Q57" s="13"/>
      <c r="R57" s="13"/>
      <c r="S57" s="13"/>
      <c r="T57" s="13"/>
    </row>
    <row r="58" spans="2:20" ht="27">
      <c r="B58" s="351"/>
      <c r="C58" s="13" t="s">
        <v>775</v>
      </c>
      <c r="D58" s="364"/>
      <c r="E58" s="13" t="s">
        <v>145</v>
      </c>
      <c r="F58" s="13" t="s">
        <v>178</v>
      </c>
      <c r="G58" s="13" t="s">
        <v>157</v>
      </c>
      <c r="H58" s="364"/>
      <c r="I58" s="25" t="s">
        <v>761</v>
      </c>
      <c r="J58" s="282" t="s">
        <v>715</v>
      </c>
      <c r="K58" s="88" t="s">
        <v>6</v>
      </c>
      <c r="L58" s="13"/>
      <c r="M58" s="61" t="s">
        <v>39</v>
      </c>
      <c r="N58" s="280"/>
      <c r="O58" s="281">
        <v>42544</v>
      </c>
      <c r="P58" s="13"/>
      <c r="Q58" s="13"/>
      <c r="R58" s="13"/>
      <c r="S58" s="13"/>
      <c r="T58" s="13"/>
    </row>
    <row r="59" spans="2:20" ht="27">
      <c r="B59" s="351"/>
      <c r="C59" s="13" t="s">
        <v>776</v>
      </c>
      <c r="D59" s="364"/>
      <c r="E59" s="13" t="s">
        <v>145</v>
      </c>
      <c r="F59" s="13" t="s">
        <v>178</v>
      </c>
      <c r="G59" s="13" t="s">
        <v>157</v>
      </c>
      <c r="H59" s="364"/>
      <c r="I59" s="25" t="s">
        <v>777</v>
      </c>
      <c r="J59" s="25" t="s">
        <v>763</v>
      </c>
      <c r="K59" s="88" t="s">
        <v>6</v>
      </c>
      <c r="L59" s="13"/>
      <c r="M59" s="61" t="s">
        <v>39</v>
      </c>
      <c r="N59" s="280"/>
      <c r="O59" s="281">
        <v>42544</v>
      </c>
      <c r="P59" s="13"/>
      <c r="Q59" s="13"/>
      <c r="R59" s="13"/>
      <c r="S59" s="13"/>
      <c r="T59" s="13"/>
    </row>
    <row r="60" spans="2:20">
      <c r="B60" s="351"/>
      <c r="C60" s="13" t="s">
        <v>778</v>
      </c>
      <c r="D60" s="364" t="s">
        <v>779</v>
      </c>
      <c r="E60" s="13" t="s">
        <v>145</v>
      </c>
      <c r="F60" s="13" t="s">
        <v>146</v>
      </c>
      <c r="G60" s="13" t="s">
        <v>147</v>
      </c>
      <c r="H60" s="364" t="s">
        <v>780</v>
      </c>
      <c r="I60" s="25" t="s">
        <v>781</v>
      </c>
      <c r="J60" s="25" t="s">
        <v>782</v>
      </c>
      <c r="K60" s="88" t="s">
        <v>6</v>
      </c>
      <c r="L60" s="13"/>
      <c r="M60" s="61" t="s">
        <v>39</v>
      </c>
      <c r="N60" s="280"/>
      <c r="O60" s="281">
        <v>42544</v>
      </c>
      <c r="P60" s="13"/>
      <c r="Q60" s="13"/>
      <c r="R60" s="13"/>
      <c r="S60" s="13"/>
      <c r="T60" s="13"/>
    </row>
    <row r="61" spans="2:20">
      <c r="B61" s="351"/>
      <c r="C61" s="13" t="s">
        <v>783</v>
      </c>
      <c r="D61" s="364"/>
      <c r="E61" s="13" t="s">
        <v>145</v>
      </c>
      <c r="F61" s="13" t="s">
        <v>178</v>
      </c>
      <c r="G61" s="13" t="s">
        <v>157</v>
      </c>
      <c r="H61" s="364"/>
      <c r="I61" s="282" t="s">
        <v>784</v>
      </c>
      <c r="J61" s="282" t="s">
        <v>785</v>
      </c>
      <c r="K61" s="88" t="s">
        <v>6</v>
      </c>
      <c r="L61" s="13"/>
      <c r="M61" s="61" t="s">
        <v>39</v>
      </c>
      <c r="N61" s="280"/>
      <c r="O61" s="281">
        <v>42544</v>
      </c>
      <c r="P61" s="13"/>
      <c r="Q61" s="13"/>
      <c r="R61" s="13"/>
      <c r="S61" s="13"/>
      <c r="T61" s="13"/>
    </row>
    <row r="62" spans="2:20">
      <c r="B62" s="351"/>
      <c r="C62" s="13" t="s">
        <v>786</v>
      </c>
      <c r="D62" s="364"/>
      <c r="E62" s="13" t="s">
        <v>145</v>
      </c>
      <c r="F62" s="13" t="s">
        <v>146</v>
      </c>
      <c r="G62" s="13" t="s">
        <v>147</v>
      </c>
      <c r="H62" s="364"/>
      <c r="I62" s="25" t="s">
        <v>787</v>
      </c>
      <c r="J62" s="25" t="s">
        <v>788</v>
      </c>
      <c r="K62" s="88" t="s">
        <v>6</v>
      </c>
      <c r="L62" s="13"/>
      <c r="M62" s="61" t="s">
        <v>39</v>
      </c>
      <c r="N62" s="280"/>
      <c r="O62" s="281">
        <v>42544</v>
      </c>
      <c r="P62" s="13"/>
      <c r="Q62" s="13"/>
      <c r="R62" s="13"/>
      <c r="S62" s="13"/>
      <c r="T62" s="13"/>
    </row>
    <row r="63" spans="2:20">
      <c r="B63" s="351"/>
      <c r="C63" s="13" t="s">
        <v>789</v>
      </c>
      <c r="D63" s="364"/>
      <c r="E63" s="13" t="s">
        <v>145</v>
      </c>
      <c r="F63" s="13" t="s">
        <v>146</v>
      </c>
      <c r="G63" s="13" t="s">
        <v>147</v>
      </c>
      <c r="H63" s="364"/>
      <c r="I63" s="25" t="s">
        <v>790</v>
      </c>
      <c r="J63" s="25" t="s">
        <v>791</v>
      </c>
      <c r="K63" s="88" t="s">
        <v>6</v>
      </c>
      <c r="L63" s="13"/>
      <c r="M63" s="61" t="s">
        <v>39</v>
      </c>
      <c r="N63" s="280"/>
      <c r="O63" s="281">
        <v>42544</v>
      </c>
      <c r="P63" s="13"/>
      <c r="Q63" s="13"/>
      <c r="R63" s="13"/>
      <c r="S63" s="13"/>
      <c r="T63" s="13"/>
    </row>
    <row r="64" spans="2:20" ht="27">
      <c r="B64" s="351"/>
      <c r="C64" s="13" t="s">
        <v>792</v>
      </c>
      <c r="D64" s="364"/>
      <c r="E64" s="13" t="s">
        <v>145</v>
      </c>
      <c r="F64" s="13" t="s">
        <v>146</v>
      </c>
      <c r="G64" s="13" t="s">
        <v>147</v>
      </c>
      <c r="H64" s="364"/>
      <c r="I64" s="25" t="s">
        <v>793</v>
      </c>
      <c r="J64" s="25" t="s">
        <v>794</v>
      </c>
      <c r="K64" s="88" t="s">
        <v>6</v>
      </c>
      <c r="L64" s="13"/>
      <c r="M64" s="61" t="s">
        <v>39</v>
      </c>
      <c r="N64" s="280"/>
      <c r="O64" s="281">
        <v>42544</v>
      </c>
      <c r="P64" s="13"/>
      <c r="Q64" s="13"/>
      <c r="R64" s="13"/>
      <c r="S64" s="13"/>
      <c r="T64" s="13"/>
    </row>
    <row r="65" spans="2:20">
      <c r="B65" s="351"/>
      <c r="C65" s="13" t="s">
        <v>795</v>
      </c>
      <c r="D65" s="364"/>
      <c r="E65" s="13" t="s">
        <v>145</v>
      </c>
      <c r="F65" s="13" t="s">
        <v>178</v>
      </c>
      <c r="G65" s="13" t="s">
        <v>157</v>
      </c>
      <c r="H65" s="364"/>
      <c r="I65" s="25" t="s">
        <v>796</v>
      </c>
      <c r="J65" s="25" t="s">
        <v>797</v>
      </c>
      <c r="K65" s="88" t="s">
        <v>6</v>
      </c>
      <c r="L65" s="13"/>
      <c r="M65" s="61" t="s">
        <v>39</v>
      </c>
      <c r="N65" s="280"/>
      <c r="O65" s="281">
        <v>42544</v>
      </c>
      <c r="P65" s="13"/>
      <c r="Q65" s="13"/>
      <c r="R65" s="13"/>
      <c r="S65" s="13"/>
      <c r="T65" s="13"/>
    </row>
    <row r="66" spans="2:20">
      <c r="B66" s="351"/>
      <c r="C66" s="13" t="s">
        <v>798</v>
      </c>
      <c r="D66" s="364"/>
      <c r="E66" s="13" t="s">
        <v>145</v>
      </c>
      <c r="F66" s="13" t="s">
        <v>146</v>
      </c>
      <c r="G66" s="13" t="s">
        <v>157</v>
      </c>
      <c r="H66" s="364"/>
      <c r="I66" s="25" t="s">
        <v>799</v>
      </c>
      <c r="J66" s="25" t="s">
        <v>800</v>
      </c>
      <c r="K66" s="88" t="s">
        <v>6</v>
      </c>
      <c r="L66" s="13"/>
      <c r="M66" s="61" t="s">
        <v>39</v>
      </c>
      <c r="N66" s="280"/>
      <c r="O66" s="281">
        <v>42544</v>
      </c>
      <c r="P66" s="13"/>
      <c r="Q66" s="13"/>
      <c r="R66" s="13"/>
      <c r="S66" s="13"/>
      <c r="T66" s="13"/>
    </row>
    <row r="67" spans="2:20">
      <c r="B67" s="351"/>
      <c r="C67" s="13" t="s">
        <v>801</v>
      </c>
      <c r="D67" s="364"/>
      <c r="E67" s="13" t="s">
        <v>145</v>
      </c>
      <c r="F67" s="13" t="s">
        <v>162</v>
      </c>
      <c r="G67" s="13" t="s">
        <v>157</v>
      </c>
      <c r="H67" s="364"/>
      <c r="I67" s="25" t="s">
        <v>802</v>
      </c>
      <c r="J67" s="25" t="s">
        <v>763</v>
      </c>
      <c r="K67" s="88" t="s">
        <v>6</v>
      </c>
      <c r="L67" s="13"/>
      <c r="M67" s="61" t="s">
        <v>39</v>
      </c>
      <c r="N67" s="280"/>
      <c r="O67" s="281">
        <v>42544</v>
      </c>
      <c r="P67" s="13"/>
      <c r="Q67" s="13"/>
      <c r="R67" s="13"/>
      <c r="S67" s="13"/>
      <c r="T67" s="13"/>
    </row>
    <row r="68" spans="2:20">
      <c r="B68" s="351"/>
      <c r="C68" s="13" t="s">
        <v>803</v>
      </c>
      <c r="D68" s="364"/>
      <c r="E68" s="13" t="s">
        <v>190</v>
      </c>
      <c r="F68" s="13" t="s">
        <v>146</v>
      </c>
      <c r="G68" s="13" t="s">
        <v>147</v>
      </c>
      <c r="H68" s="364"/>
      <c r="I68" s="25" t="s">
        <v>804</v>
      </c>
      <c r="J68" s="25" t="s">
        <v>805</v>
      </c>
      <c r="K68" s="88" t="s">
        <v>6</v>
      </c>
      <c r="L68" s="13"/>
      <c r="M68" s="61" t="s">
        <v>39</v>
      </c>
      <c r="N68" s="280"/>
      <c r="O68" s="281">
        <v>42544</v>
      </c>
      <c r="P68" s="13"/>
      <c r="Q68" s="13"/>
      <c r="R68" s="13"/>
      <c r="S68" s="13"/>
      <c r="T68" s="13"/>
    </row>
    <row r="69" spans="2:20">
      <c r="B69" s="351"/>
      <c r="C69" s="13" t="s">
        <v>806</v>
      </c>
      <c r="D69" s="364" t="s">
        <v>807</v>
      </c>
      <c r="E69" s="13" t="s">
        <v>145</v>
      </c>
      <c r="F69" s="13" t="s">
        <v>146</v>
      </c>
      <c r="G69" s="13" t="s">
        <v>147</v>
      </c>
      <c r="H69" s="362" t="s">
        <v>808</v>
      </c>
      <c r="I69" s="25" t="s">
        <v>809</v>
      </c>
      <c r="J69" s="25" t="s">
        <v>810</v>
      </c>
      <c r="K69" s="88" t="s">
        <v>6</v>
      </c>
      <c r="L69" s="13"/>
      <c r="M69" s="61" t="s">
        <v>39</v>
      </c>
      <c r="N69" s="280"/>
      <c r="O69" s="281">
        <v>42544</v>
      </c>
      <c r="P69" s="13"/>
      <c r="Q69" s="13"/>
      <c r="R69" s="13"/>
      <c r="S69" s="13"/>
      <c r="T69" s="13"/>
    </row>
    <row r="70" spans="2:20">
      <c r="B70" s="351"/>
      <c r="C70" s="13" t="s">
        <v>811</v>
      </c>
      <c r="D70" s="364"/>
      <c r="E70" s="13" t="s">
        <v>145</v>
      </c>
      <c r="F70" s="13" t="s">
        <v>178</v>
      </c>
      <c r="G70" s="13" t="s">
        <v>157</v>
      </c>
      <c r="H70" s="363"/>
      <c r="I70" s="25" t="s">
        <v>812</v>
      </c>
      <c r="J70" s="25" t="s">
        <v>813</v>
      </c>
      <c r="K70" s="88" t="s">
        <v>6</v>
      </c>
      <c r="L70" s="13"/>
      <c r="M70" s="61" t="s">
        <v>39</v>
      </c>
      <c r="N70" s="280"/>
      <c r="O70" s="281">
        <v>42544</v>
      </c>
      <c r="P70" s="13"/>
      <c r="Q70" s="13"/>
      <c r="R70" s="13"/>
      <c r="S70" s="13"/>
      <c r="T70" s="13"/>
    </row>
    <row r="71" spans="2:20">
      <c r="B71" s="351"/>
      <c r="C71" s="13" t="s">
        <v>814</v>
      </c>
      <c r="D71" s="364"/>
      <c r="E71" s="13" t="s">
        <v>190</v>
      </c>
      <c r="F71" s="13" t="s">
        <v>146</v>
      </c>
      <c r="G71" s="13" t="s">
        <v>147</v>
      </c>
      <c r="H71" s="363"/>
      <c r="I71" s="25" t="s">
        <v>815</v>
      </c>
      <c r="J71" s="25" t="s">
        <v>816</v>
      </c>
      <c r="K71" s="88" t="s">
        <v>6</v>
      </c>
      <c r="L71" s="13"/>
      <c r="M71" s="61" t="s">
        <v>39</v>
      </c>
      <c r="N71" s="280"/>
      <c r="O71" s="281">
        <v>42544</v>
      </c>
      <c r="P71" s="13"/>
      <c r="Q71" s="13"/>
      <c r="R71" s="13"/>
      <c r="S71" s="13"/>
      <c r="T71" s="13"/>
    </row>
    <row r="72" spans="2:20">
      <c r="B72" s="351"/>
      <c r="C72" s="13" t="s">
        <v>817</v>
      </c>
      <c r="D72" s="364"/>
      <c r="E72" s="13" t="s">
        <v>145</v>
      </c>
      <c r="F72" s="13" t="s">
        <v>178</v>
      </c>
      <c r="G72" s="13" t="s">
        <v>147</v>
      </c>
      <c r="H72" s="363"/>
      <c r="I72" s="341" t="s">
        <v>5909</v>
      </c>
      <c r="J72" s="341" t="s">
        <v>5910</v>
      </c>
      <c r="K72" s="88" t="s">
        <v>7</v>
      </c>
      <c r="L72" s="13"/>
      <c r="M72" s="61" t="s">
        <v>39</v>
      </c>
      <c r="N72" s="280"/>
      <c r="O72" s="281">
        <v>42544</v>
      </c>
      <c r="P72" s="13"/>
      <c r="Q72" s="13"/>
      <c r="R72" s="13"/>
      <c r="S72" s="13"/>
      <c r="T72" s="13"/>
    </row>
    <row r="73" spans="2:20">
      <c r="B73" s="351"/>
      <c r="C73" s="13" t="s">
        <v>818</v>
      </c>
      <c r="D73" s="364"/>
      <c r="E73" s="13" t="s">
        <v>145</v>
      </c>
      <c r="F73" s="13" t="s">
        <v>178</v>
      </c>
      <c r="G73" s="13" t="s">
        <v>147</v>
      </c>
      <c r="H73" s="365"/>
      <c r="I73" s="25" t="s">
        <v>819</v>
      </c>
      <c r="J73" s="341" t="s">
        <v>5911</v>
      </c>
      <c r="K73" s="88" t="s">
        <v>7</v>
      </c>
      <c r="L73" s="13"/>
      <c r="M73" s="61" t="s">
        <v>39</v>
      </c>
      <c r="N73" s="280"/>
      <c r="O73" s="281">
        <v>42544</v>
      </c>
      <c r="P73" s="13"/>
      <c r="Q73" s="13"/>
      <c r="R73" s="13"/>
      <c r="S73" s="13"/>
      <c r="T73" s="13"/>
    </row>
    <row r="74" spans="2:20">
      <c r="B74" s="351"/>
      <c r="C74" s="13" t="s">
        <v>821</v>
      </c>
      <c r="D74" s="364" t="s">
        <v>822</v>
      </c>
      <c r="E74" s="13" t="s">
        <v>145</v>
      </c>
      <c r="F74" s="13" t="s">
        <v>146</v>
      </c>
      <c r="G74" s="13" t="s">
        <v>147</v>
      </c>
      <c r="H74" s="364" t="s">
        <v>823</v>
      </c>
      <c r="I74" s="25" t="s">
        <v>824</v>
      </c>
      <c r="J74" s="25" t="s">
        <v>825</v>
      </c>
      <c r="K74" s="88" t="s">
        <v>6</v>
      </c>
      <c r="L74" s="13"/>
      <c r="M74" s="61" t="s">
        <v>39</v>
      </c>
      <c r="N74" s="280"/>
      <c r="O74" s="281">
        <v>42544</v>
      </c>
      <c r="P74" s="13"/>
      <c r="Q74" s="13"/>
      <c r="R74" s="13"/>
      <c r="S74" s="13"/>
      <c r="T74" s="13"/>
    </row>
    <row r="75" spans="2:20">
      <c r="B75" s="351"/>
      <c r="C75" s="13" t="s">
        <v>826</v>
      </c>
      <c r="D75" s="364"/>
      <c r="E75" s="13" t="s">
        <v>145</v>
      </c>
      <c r="F75" s="13" t="s">
        <v>178</v>
      </c>
      <c r="G75" s="13" t="s">
        <v>157</v>
      </c>
      <c r="H75" s="364"/>
      <c r="I75" s="25" t="s">
        <v>827</v>
      </c>
      <c r="J75" s="25" t="s">
        <v>828</v>
      </c>
      <c r="K75" s="88" t="s">
        <v>6</v>
      </c>
      <c r="L75" s="13"/>
      <c r="M75" s="61" t="s">
        <v>39</v>
      </c>
      <c r="N75" s="280"/>
      <c r="O75" s="281">
        <v>42544</v>
      </c>
      <c r="P75" s="13"/>
      <c r="Q75" s="13"/>
      <c r="R75" s="13"/>
      <c r="S75" s="13"/>
      <c r="T75" s="13"/>
    </row>
    <row r="76" spans="2:20">
      <c r="B76" s="352"/>
      <c r="C76" s="13" t="s">
        <v>829</v>
      </c>
      <c r="D76" s="364"/>
      <c r="E76" s="13" t="s">
        <v>145</v>
      </c>
      <c r="F76" s="13" t="s">
        <v>146</v>
      </c>
      <c r="G76" s="13" t="s">
        <v>147</v>
      </c>
      <c r="H76" s="364"/>
      <c r="I76" s="25" t="s">
        <v>830</v>
      </c>
      <c r="J76" s="25" t="s">
        <v>715</v>
      </c>
      <c r="K76" s="88" t="s">
        <v>6</v>
      </c>
      <c r="L76" s="13"/>
      <c r="M76" s="61" t="s">
        <v>39</v>
      </c>
      <c r="N76" s="280"/>
      <c r="O76" s="281">
        <v>42544</v>
      </c>
      <c r="P76" s="13"/>
      <c r="Q76" s="13"/>
      <c r="R76" s="13"/>
      <c r="S76" s="13"/>
      <c r="T76" s="13"/>
    </row>
    <row r="77" spans="2:20">
      <c r="B77" s="17"/>
      <c r="C77" s="18"/>
      <c r="D77" s="19"/>
      <c r="E77" s="18"/>
      <c r="F77" s="18"/>
      <c r="G77" s="18"/>
      <c r="H77" s="19"/>
      <c r="I77" s="27"/>
      <c r="J77" s="27"/>
      <c r="K77" s="28"/>
      <c r="L77" s="18"/>
      <c r="M77" s="18"/>
      <c r="N77" s="18"/>
      <c r="O77" s="18"/>
      <c r="P77" s="18"/>
      <c r="Q77" s="18"/>
      <c r="R77" s="18"/>
      <c r="S77" s="18"/>
      <c r="T77" s="18"/>
    </row>
    <row r="78" spans="2:20">
      <c r="B78" s="17"/>
      <c r="C78" s="18"/>
      <c r="D78" s="19"/>
      <c r="E78" s="18"/>
      <c r="F78" s="18"/>
      <c r="G78" s="18"/>
      <c r="H78" s="19"/>
      <c r="I78" s="27"/>
      <c r="J78" s="27"/>
      <c r="K78" s="28"/>
      <c r="L78" s="18"/>
      <c r="M78" s="18"/>
      <c r="N78" s="18"/>
      <c r="O78" s="18"/>
      <c r="P78" s="18"/>
      <c r="Q78" s="18"/>
      <c r="R78" s="18"/>
      <c r="S78" s="18"/>
      <c r="T78" s="18"/>
    </row>
    <row r="79" spans="2:20">
      <c r="B79" s="17"/>
      <c r="C79" s="18"/>
      <c r="D79" s="19"/>
      <c r="E79" s="18"/>
      <c r="F79" s="18"/>
      <c r="G79" s="18"/>
      <c r="H79" s="19"/>
      <c r="I79" s="27"/>
      <c r="J79" s="27"/>
      <c r="K79" s="28"/>
      <c r="L79" s="18"/>
      <c r="M79" s="18"/>
      <c r="N79" s="18"/>
      <c r="O79" s="18"/>
      <c r="P79" s="18"/>
      <c r="Q79" s="18"/>
      <c r="R79" s="18"/>
      <c r="S79" s="18"/>
      <c r="T79" s="18"/>
    </row>
    <row r="80" spans="2:20">
      <c r="B80" s="17"/>
      <c r="C80" s="18"/>
      <c r="D80" s="19"/>
      <c r="E80" s="18"/>
      <c r="F80" s="18"/>
      <c r="G80" s="18"/>
      <c r="H80" s="19"/>
      <c r="I80" s="27"/>
      <c r="J80" s="27"/>
      <c r="K80" s="28"/>
      <c r="L80" s="18"/>
      <c r="M80" s="18"/>
      <c r="N80" s="18"/>
      <c r="O80" s="18"/>
      <c r="P80" s="18"/>
      <c r="Q80" s="18"/>
      <c r="R80" s="18"/>
      <c r="S80" s="18"/>
      <c r="T80" s="18"/>
    </row>
    <row r="81" spans="2:20">
      <c r="B81" s="17"/>
      <c r="C81" s="18"/>
      <c r="D81" s="19"/>
      <c r="E81" s="18"/>
      <c r="F81" s="18"/>
      <c r="G81" s="18"/>
      <c r="H81" s="19"/>
      <c r="I81" s="27"/>
      <c r="J81" s="27"/>
      <c r="K81" s="28"/>
      <c r="L81" s="18"/>
      <c r="M81" s="18"/>
      <c r="N81" s="18"/>
      <c r="O81" s="18"/>
      <c r="P81" s="18"/>
      <c r="Q81" s="18"/>
      <c r="R81" s="18"/>
      <c r="S81" s="18"/>
      <c r="T81" s="18"/>
    </row>
    <row r="82" spans="2:20">
      <c r="B82" s="17"/>
      <c r="C82" s="18"/>
      <c r="D82" s="19"/>
      <c r="E82" s="18"/>
      <c r="F82" s="18"/>
      <c r="G82" s="18"/>
      <c r="H82" s="19"/>
      <c r="I82" s="27"/>
      <c r="J82" s="27"/>
      <c r="K82" s="28"/>
      <c r="L82" s="18"/>
      <c r="M82" s="18"/>
      <c r="N82" s="18"/>
      <c r="O82" s="18"/>
      <c r="P82" s="18"/>
      <c r="Q82" s="18"/>
      <c r="R82" s="18"/>
      <c r="S82" s="18"/>
      <c r="T82" s="18"/>
    </row>
    <row r="83" spans="2:20">
      <c r="B83" s="17"/>
      <c r="C83" s="18"/>
      <c r="D83" s="19"/>
      <c r="E83" s="18"/>
      <c r="F83" s="18"/>
      <c r="G83" s="18"/>
      <c r="H83" s="19"/>
      <c r="I83" s="27"/>
      <c r="J83" s="27"/>
      <c r="K83" s="28"/>
      <c r="L83" s="18"/>
      <c r="M83" s="18"/>
      <c r="N83" s="18"/>
      <c r="O83" s="18"/>
      <c r="P83" s="18"/>
      <c r="Q83" s="18"/>
      <c r="R83" s="18"/>
      <c r="S83" s="18"/>
      <c r="T83" s="18"/>
    </row>
    <row r="84" spans="2:20">
      <c r="B84" s="17"/>
      <c r="C84" s="18"/>
      <c r="D84" s="19"/>
      <c r="E84" s="18"/>
      <c r="F84" s="18"/>
      <c r="G84" s="18"/>
      <c r="H84" s="19"/>
      <c r="I84" s="27"/>
      <c r="J84" s="27"/>
      <c r="K84" s="28"/>
      <c r="L84" s="18"/>
      <c r="M84" s="18"/>
      <c r="N84" s="18"/>
      <c r="O84" s="18"/>
      <c r="P84" s="18"/>
      <c r="Q84" s="18"/>
      <c r="R84" s="18"/>
      <c r="S84" s="18"/>
      <c r="T84" s="18"/>
    </row>
    <row r="85" spans="2:20">
      <c r="B85" s="17"/>
      <c r="C85" s="18"/>
      <c r="D85" s="19"/>
      <c r="E85" s="18"/>
      <c r="F85" s="18"/>
      <c r="G85" s="18"/>
      <c r="H85" s="19"/>
      <c r="I85" s="27"/>
      <c r="J85" s="27"/>
      <c r="K85" s="28"/>
      <c r="L85" s="18"/>
      <c r="M85" s="18"/>
      <c r="N85" s="18"/>
      <c r="O85" s="18"/>
      <c r="P85" s="18"/>
      <c r="Q85" s="18"/>
      <c r="R85" s="18"/>
      <c r="S85" s="18"/>
      <c r="T85" s="18"/>
    </row>
    <row r="86" spans="2:20">
      <c r="B86" s="17"/>
      <c r="C86" s="18"/>
      <c r="D86" s="19"/>
      <c r="E86" s="18"/>
      <c r="F86" s="18"/>
      <c r="G86" s="18"/>
      <c r="H86" s="19"/>
      <c r="I86" s="27"/>
      <c r="J86" s="27"/>
      <c r="K86" s="28"/>
      <c r="L86" s="18"/>
      <c r="M86" s="18"/>
      <c r="N86" s="18"/>
      <c r="O86" s="18"/>
      <c r="P86" s="18"/>
      <c r="Q86" s="18"/>
      <c r="R86" s="18"/>
      <c r="S86" s="18"/>
      <c r="T86" s="18"/>
    </row>
    <row r="87" spans="2:20">
      <c r="B87" s="17"/>
      <c r="C87" s="18"/>
      <c r="D87" s="19"/>
      <c r="E87" s="18"/>
      <c r="F87" s="18"/>
      <c r="G87" s="18"/>
      <c r="H87" s="19"/>
      <c r="I87" s="27"/>
      <c r="J87" s="27"/>
      <c r="K87" s="28"/>
      <c r="L87" s="18"/>
      <c r="M87" s="18"/>
      <c r="N87" s="18"/>
      <c r="O87" s="18"/>
      <c r="P87" s="18"/>
      <c r="Q87" s="18"/>
      <c r="R87" s="18"/>
      <c r="S87" s="18"/>
      <c r="T87" s="18"/>
    </row>
    <row r="88" spans="2:20">
      <c r="B88" s="17"/>
      <c r="C88" s="18"/>
      <c r="D88" s="19"/>
      <c r="E88" s="18"/>
      <c r="F88" s="18"/>
      <c r="G88" s="18"/>
      <c r="H88" s="19"/>
      <c r="I88" s="27"/>
      <c r="J88" s="27"/>
      <c r="K88" s="28"/>
      <c r="L88" s="18"/>
      <c r="M88" s="18"/>
      <c r="N88" s="18"/>
      <c r="O88" s="18"/>
      <c r="P88" s="18"/>
      <c r="Q88" s="18"/>
      <c r="R88" s="18"/>
      <c r="S88" s="18"/>
      <c r="T88" s="18"/>
    </row>
    <row r="89" spans="2:20">
      <c r="B89" s="17"/>
      <c r="C89" s="18"/>
      <c r="D89" s="19"/>
      <c r="E89" s="18"/>
      <c r="F89" s="18"/>
      <c r="G89" s="18"/>
      <c r="H89" s="19"/>
      <c r="I89" s="27"/>
      <c r="J89" s="27"/>
      <c r="K89" s="28"/>
      <c r="L89" s="18"/>
      <c r="M89" s="18"/>
      <c r="N89" s="18"/>
      <c r="O89" s="18"/>
      <c r="P89" s="18"/>
      <c r="Q89" s="18"/>
      <c r="R89" s="18"/>
      <c r="S89" s="18"/>
      <c r="T89" s="18"/>
    </row>
    <row r="90" spans="2:20">
      <c r="B90" s="17"/>
      <c r="C90" s="18"/>
      <c r="D90" s="19"/>
      <c r="E90" s="18"/>
      <c r="F90" s="18"/>
      <c r="G90" s="18"/>
      <c r="H90" s="19"/>
      <c r="I90" s="27"/>
      <c r="J90" s="27"/>
      <c r="K90" s="28"/>
      <c r="L90" s="18"/>
      <c r="M90" s="18"/>
      <c r="N90" s="18"/>
      <c r="O90" s="18"/>
      <c r="P90" s="18"/>
      <c r="Q90" s="18"/>
      <c r="R90" s="18"/>
      <c r="S90" s="18"/>
      <c r="T90" s="18"/>
    </row>
    <row r="91" spans="2:20">
      <c r="B91" s="17"/>
      <c r="C91" s="18"/>
      <c r="D91" s="19"/>
      <c r="E91" s="18"/>
      <c r="F91" s="18"/>
      <c r="G91" s="18"/>
      <c r="H91" s="19"/>
      <c r="I91" s="27"/>
      <c r="J91" s="27"/>
      <c r="K91" s="28"/>
      <c r="L91" s="18"/>
      <c r="M91" s="18"/>
      <c r="N91" s="18"/>
      <c r="O91" s="18"/>
      <c r="P91" s="18"/>
      <c r="Q91" s="18"/>
      <c r="R91" s="18"/>
      <c r="S91" s="18"/>
      <c r="T91" s="18"/>
    </row>
    <row r="92" spans="2:20">
      <c r="B92" s="17"/>
      <c r="C92" s="18"/>
      <c r="D92" s="19"/>
      <c r="E92" s="18"/>
      <c r="F92" s="18"/>
      <c r="G92" s="18"/>
      <c r="H92" s="19"/>
      <c r="I92" s="27"/>
      <c r="J92" s="27"/>
      <c r="K92" s="28"/>
      <c r="L92" s="18"/>
      <c r="M92" s="18"/>
      <c r="N92" s="18"/>
      <c r="O92" s="18"/>
      <c r="P92" s="18"/>
      <c r="Q92" s="18"/>
      <c r="R92" s="18"/>
      <c r="S92" s="18"/>
      <c r="T92" s="18"/>
    </row>
    <row r="93" spans="2:20">
      <c r="B93" s="17"/>
      <c r="C93" s="18"/>
      <c r="D93" s="19"/>
      <c r="E93" s="18"/>
      <c r="F93" s="18"/>
      <c r="G93" s="18"/>
      <c r="H93" s="19"/>
      <c r="I93" s="27"/>
      <c r="J93" s="27"/>
      <c r="K93" s="28"/>
      <c r="L93" s="18"/>
      <c r="M93" s="18"/>
      <c r="N93" s="18"/>
      <c r="O93" s="18"/>
      <c r="P93" s="18"/>
      <c r="Q93" s="18"/>
      <c r="R93" s="18"/>
      <c r="S93" s="18"/>
      <c r="T93" s="18"/>
    </row>
    <row r="94" spans="2:20">
      <c r="B94" s="17"/>
      <c r="C94" s="18"/>
      <c r="D94" s="19"/>
      <c r="E94" s="18"/>
      <c r="F94" s="18"/>
      <c r="G94" s="18"/>
      <c r="H94" s="19"/>
      <c r="I94" s="27"/>
      <c r="J94" s="27"/>
      <c r="K94" s="28"/>
      <c r="L94" s="18"/>
      <c r="M94" s="18"/>
      <c r="N94" s="18"/>
      <c r="O94" s="18"/>
      <c r="P94" s="18"/>
      <c r="Q94" s="18"/>
      <c r="R94" s="18"/>
      <c r="S94" s="18"/>
      <c r="T94" s="18"/>
    </row>
    <row r="95" spans="2:20">
      <c r="B95" s="17"/>
      <c r="C95" s="18"/>
      <c r="D95" s="19"/>
      <c r="E95" s="18"/>
      <c r="F95" s="18"/>
      <c r="G95" s="18"/>
      <c r="H95" s="19"/>
      <c r="I95" s="27"/>
      <c r="J95" s="27"/>
      <c r="K95" s="28"/>
      <c r="L95" s="18"/>
      <c r="M95" s="18"/>
      <c r="N95" s="18"/>
      <c r="O95" s="18"/>
      <c r="P95" s="18"/>
      <c r="Q95" s="18"/>
      <c r="R95" s="18"/>
      <c r="S95" s="18"/>
      <c r="T95" s="18"/>
    </row>
    <row r="96" spans="2:20">
      <c r="B96" s="17"/>
      <c r="C96" s="18"/>
      <c r="D96" s="19"/>
      <c r="E96" s="18"/>
      <c r="F96" s="18"/>
      <c r="G96" s="18"/>
      <c r="H96" s="19"/>
      <c r="I96" s="27"/>
      <c r="J96" s="27"/>
      <c r="K96" s="28"/>
      <c r="L96" s="18"/>
      <c r="M96" s="18"/>
      <c r="N96" s="18"/>
      <c r="O96" s="18"/>
      <c r="P96" s="18"/>
      <c r="Q96" s="18"/>
      <c r="R96" s="18"/>
      <c r="S96" s="18"/>
      <c r="T96" s="18"/>
    </row>
    <row r="97" spans="2:20">
      <c r="B97" s="17"/>
      <c r="C97" s="18"/>
      <c r="D97" s="19"/>
      <c r="E97" s="18"/>
      <c r="F97" s="18"/>
      <c r="G97" s="18"/>
      <c r="H97" s="19"/>
      <c r="I97" s="27"/>
      <c r="J97" s="27"/>
      <c r="K97" s="28"/>
      <c r="L97" s="18"/>
      <c r="M97" s="18"/>
      <c r="N97" s="18"/>
      <c r="O97" s="18"/>
      <c r="P97" s="18"/>
      <c r="Q97" s="18"/>
      <c r="R97" s="18"/>
      <c r="S97" s="18"/>
      <c r="T97" s="18"/>
    </row>
    <row r="98" spans="2:20">
      <c r="B98" s="17"/>
      <c r="C98" s="18"/>
      <c r="D98" s="19"/>
      <c r="E98" s="18"/>
      <c r="F98" s="18"/>
      <c r="G98" s="18"/>
      <c r="H98" s="19"/>
      <c r="I98" s="27"/>
      <c r="J98" s="27"/>
      <c r="K98" s="28"/>
      <c r="L98" s="18"/>
      <c r="M98" s="18"/>
      <c r="N98" s="18"/>
      <c r="O98" s="18"/>
      <c r="P98" s="18"/>
      <c r="Q98" s="18"/>
      <c r="R98" s="18"/>
      <c r="S98" s="18"/>
      <c r="T98" s="18"/>
    </row>
    <row r="99" spans="2:20">
      <c r="B99" s="17"/>
      <c r="C99" s="18"/>
      <c r="D99" s="19"/>
      <c r="E99" s="18"/>
      <c r="F99" s="18"/>
      <c r="G99" s="18"/>
      <c r="H99" s="19"/>
      <c r="I99" s="27"/>
      <c r="J99" s="27"/>
      <c r="K99" s="28"/>
      <c r="L99" s="18"/>
      <c r="M99" s="18"/>
      <c r="N99" s="18"/>
      <c r="O99" s="18"/>
      <c r="P99" s="18"/>
      <c r="Q99" s="18"/>
      <c r="R99" s="18"/>
      <c r="S99" s="18"/>
      <c r="T99" s="18"/>
    </row>
    <row r="100" spans="2:20">
      <c r="B100" s="17"/>
      <c r="C100" s="18"/>
      <c r="D100" s="19"/>
      <c r="E100" s="18"/>
      <c r="F100" s="18"/>
      <c r="G100" s="18"/>
      <c r="H100" s="19"/>
      <c r="I100" s="27"/>
      <c r="J100" s="27"/>
      <c r="K100" s="28"/>
      <c r="L100" s="18"/>
      <c r="M100" s="18"/>
      <c r="N100" s="18"/>
      <c r="O100" s="18"/>
      <c r="P100" s="18"/>
      <c r="Q100" s="18"/>
      <c r="R100" s="18"/>
      <c r="S100" s="18"/>
      <c r="T100" s="18"/>
    </row>
    <row r="101" spans="2:20">
      <c r="B101" s="17"/>
      <c r="C101" s="18"/>
      <c r="D101" s="19"/>
      <c r="E101" s="18"/>
      <c r="F101" s="18"/>
      <c r="G101" s="18"/>
      <c r="H101" s="19"/>
      <c r="I101" s="27"/>
      <c r="J101" s="27"/>
      <c r="K101" s="28"/>
      <c r="L101" s="18"/>
      <c r="M101" s="18"/>
      <c r="N101" s="18"/>
      <c r="O101" s="18"/>
      <c r="P101" s="18"/>
      <c r="Q101" s="18"/>
      <c r="R101" s="18"/>
      <c r="S101" s="18"/>
      <c r="T101" s="18"/>
    </row>
    <row r="102" spans="2:20">
      <c r="B102" s="17"/>
      <c r="C102" s="18"/>
      <c r="D102" s="19"/>
      <c r="E102" s="18"/>
      <c r="F102" s="18"/>
      <c r="G102" s="18"/>
      <c r="H102" s="19"/>
      <c r="I102" s="27"/>
      <c r="J102" s="27"/>
      <c r="K102" s="28"/>
      <c r="L102" s="18"/>
      <c r="M102" s="18"/>
      <c r="N102" s="18"/>
      <c r="O102" s="18"/>
      <c r="P102" s="18"/>
      <c r="Q102" s="18"/>
      <c r="R102" s="18"/>
      <c r="S102" s="18"/>
      <c r="T102" s="18"/>
    </row>
    <row r="103" spans="2:20">
      <c r="B103" s="17"/>
      <c r="C103" s="18"/>
      <c r="D103" s="19"/>
      <c r="E103" s="18"/>
      <c r="F103" s="18"/>
      <c r="G103" s="18"/>
      <c r="H103" s="19"/>
      <c r="I103" s="27"/>
      <c r="J103" s="27"/>
      <c r="K103" s="2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2:20">
      <c r="B104" s="17"/>
      <c r="C104" s="18"/>
      <c r="D104" s="19"/>
      <c r="E104" s="18"/>
      <c r="F104" s="18"/>
      <c r="G104" s="18"/>
      <c r="H104" s="19"/>
      <c r="I104" s="27"/>
      <c r="J104" s="27"/>
      <c r="K104" s="2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2:20">
      <c r="B105" s="17"/>
      <c r="C105" s="18"/>
      <c r="D105" s="19"/>
      <c r="E105" s="18"/>
      <c r="F105" s="18"/>
      <c r="G105" s="18"/>
      <c r="H105" s="19"/>
      <c r="I105" s="27"/>
      <c r="J105" s="27"/>
      <c r="K105" s="2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2:20">
      <c r="B106" s="17"/>
      <c r="C106" s="18"/>
      <c r="D106" s="19"/>
      <c r="E106" s="18"/>
      <c r="F106" s="18"/>
      <c r="G106" s="18"/>
      <c r="H106" s="19"/>
      <c r="I106" s="27"/>
      <c r="J106" s="27"/>
      <c r="K106" s="2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2:20">
      <c r="B107" s="17"/>
      <c r="C107" s="18"/>
      <c r="D107" s="19"/>
      <c r="E107" s="18"/>
      <c r="F107" s="18"/>
      <c r="G107" s="18"/>
      <c r="H107" s="19"/>
      <c r="I107" s="27"/>
      <c r="J107" s="27"/>
      <c r="K107" s="2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2:20">
      <c r="B108" s="17"/>
      <c r="C108" s="18"/>
      <c r="D108" s="19"/>
      <c r="E108" s="18"/>
      <c r="F108" s="18"/>
      <c r="G108" s="18"/>
      <c r="H108" s="19"/>
      <c r="I108" s="27"/>
      <c r="J108" s="27"/>
      <c r="K108" s="2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2:20">
      <c r="B109" s="17"/>
      <c r="C109" s="18"/>
      <c r="D109" s="19"/>
      <c r="E109" s="18"/>
      <c r="F109" s="18"/>
      <c r="G109" s="18"/>
      <c r="H109" s="19"/>
      <c r="I109" s="27"/>
      <c r="J109" s="27"/>
      <c r="K109" s="2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2:20">
      <c r="B110" s="17"/>
      <c r="C110" s="18"/>
      <c r="D110" s="19"/>
      <c r="E110" s="18"/>
      <c r="F110" s="18"/>
      <c r="G110" s="18"/>
      <c r="H110" s="19"/>
      <c r="I110" s="27"/>
      <c r="J110" s="27"/>
      <c r="K110" s="2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2:20">
      <c r="B111" s="17"/>
      <c r="C111" s="18"/>
      <c r="D111" s="19"/>
      <c r="E111" s="18"/>
      <c r="F111" s="18"/>
      <c r="G111" s="18"/>
      <c r="H111" s="19"/>
      <c r="I111" s="27"/>
      <c r="J111" s="27"/>
      <c r="K111" s="28"/>
      <c r="L111" s="18"/>
      <c r="M111" s="18"/>
      <c r="N111" s="18"/>
      <c r="O111" s="18"/>
      <c r="P111" s="18"/>
      <c r="Q111" s="18"/>
      <c r="R111" s="18"/>
      <c r="S111" s="18"/>
      <c r="T111" s="18"/>
    </row>
  </sheetData>
  <mergeCells count="31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76"/>
    <mergeCell ref="D11:D29"/>
    <mergeCell ref="D30:D44"/>
    <mergeCell ref="D45:D59"/>
    <mergeCell ref="D60:D68"/>
    <mergeCell ref="D69:D73"/>
    <mergeCell ref="D74:D76"/>
    <mergeCell ref="H74:H76"/>
    <mergeCell ref="H11:H29"/>
    <mergeCell ref="H30:H44"/>
    <mergeCell ref="H45:H59"/>
    <mergeCell ref="H60:H68"/>
    <mergeCell ref="H69:H73"/>
  </mergeCells>
  <phoneticPr fontId="31" type="noConversion"/>
  <conditionalFormatting sqref="K11:K76">
    <cfRule type="cellIs" dxfId="59" priority="1" stopIfTrue="1" operator="equal">
      <formula>"无效"</formula>
    </cfRule>
    <cfRule type="cellIs" dxfId="58" priority="2" stopIfTrue="1" operator="equal">
      <formula>"通过"</formula>
    </cfRule>
    <cfRule type="cellIs" dxfId="57" priority="3" stopIfTrue="1" operator="equal">
      <formula>"阻塞"</formula>
    </cfRule>
  </conditionalFormatting>
  <dataValidations count="6">
    <dataValidation type="list" allowBlank="1" showInputMessage="1" showErrorMessage="1" sqref="E11:E111 E65585:E65629 E131121:E131165 E196657:E196701 E262193:E262237 E327729:E327773 E393265:E393309 E458801:E458845 E524337:E524381 E589873:E589917 E655409:E655453 E720945:E720989 E786481:E786525 E852017:E852061 E917553:E917597 E983089:E983133 JA11:JA93 JA65585:JA65629 JA131121:JA131165 JA196657:JA196701 JA262193:JA262237 JA327729:JA327773 JA393265:JA393309 JA458801:JA458845 JA524337:JA524381 JA589873:JA589917 JA655409:JA655453 JA720945:JA720989 JA786481:JA786525 JA852017:JA852061 JA917553:JA917597 JA983089:JA983133 SW11:SW93 SW65585:SW65629 SW131121:SW131165 SW196657:SW196701 SW262193:SW262237 SW327729:SW327773 SW393265:SW393309 SW458801:SW458845 SW524337:SW524381 SW589873:SW589917 SW655409:SW655453 SW720945:SW720989 SW786481:SW786525 SW852017:SW852061 SW917553:SW917597 SW983089:SW983133 ACS11:ACS93 ACS65585:ACS65629 ACS131121:ACS131165 ACS196657:ACS196701 ACS262193:ACS262237 ACS327729:ACS327773 ACS393265:ACS393309 ACS458801:ACS458845 ACS524337:ACS524381 ACS589873:ACS589917 ACS655409:ACS655453 ACS720945:ACS720989 ACS786481:ACS786525 ACS852017:ACS852061 ACS917553:ACS917597 ACS983089:ACS983133 AMO11:AMO93 AMO65585:AMO65629 AMO131121:AMO131165 AMO196657:AMO196701 AMO262193:AMO262237 AMO327729:AMO327773 AMO393265:AMO393309 AMO458801:AMO458845 AMO524337:AMO524381 AMO589873:AMO589917 AMO655409:AMO655453 AMO720945:AMO720989 AMO786481:AMO786525 AMO852017:AMO852061 AMO917553:AMO917597 AMO983089:AMO983133 AWK11:AWK93 AWK65585:AWK65629 AWK131121:AWK131165 AWK196657:AWK196701 AWK262193:AWK262237 AWK327729:AWK327773 AWK393265:AWK393309 AWK458801:AWK458845 AWK524337:AWK524381 AWK589873:AWK589917 AWK655409:AWK655453 AWK720945:AWK720989 AWK786481:AWK786525 AWK852017:AWK852061 AWK917553:AWK917597 AWK983089:AWK983133 BGG11:BGG93 BGG65585:BGG65629 BGG131121:BGG131165 BGG196657:BGG196701 BGG262193:BGG262237 BGG327729:BGG327773 BGG393265:BGG393309 BGG458801:BGG458845 BGG524337:BGG524381 BGG589873:BGG589917 BGG655409:BGG655453 BGG720945:BGG720989 BGG786481:BGG786525 BGG852017:BGG852061 BGG917553:BGG917597 BGG983089:BGG983133 BQC11:BQC93 BQC65585:BQC65629 BQC131121:BQC131165 BQC196657:BQC196701 BQC262193:BQC262237 BQC327729:BQC327773 BQC393265:BQC393309 BQC458801:BQC458845 BQC524337:BQC524381 BQC589873:BQC589917 BQC655409:BQC655453 BQC720945:BQC720989 BQC786481:BQC786525 BQC852017:BQC852061 BQC917553:BQC917597 BQC983089:BQC983133 BZY11:BZY93 BZY65585:BZY65629 BZY131121:BZY131165 BZY196657:BZY196701 BZY262193:BZY262237 BZY327729:BZY327773 BZY393265:BZY393309 BZY458801:BZY458845 BZY524337:BZY524381 BZY589873:BZY589917 BZY655409:BZY655453 BZY720945:BZY720989 BZY786481:BZY786525 BZY852017:BZY852061 BZY917553:BZY917597 BZY983089:BZY983133 CJU11:CJU93 CJU65585:CJU65629 CJU131121:CJU131165 CJU196657:CJU196701 CJU262193:CJU262237 CJU327729:CJU327773 CJU393265:CJU393309 CJU458801:CJU458845 CJU524337:CJU524381 CJU589873:CJU589917 CJU655409:CJU655453 CJU720945:CJU720989 CJU786481:CJU786525 CJU852017:CJU852061 CJU917553:CJU917597 CJU983089:CJU983133 CTQ11:CTQ93 CTQ65585:CTQ65629 CTQ131121:CTQ131165 CTQ196657:CTQ196701 CTQ262193:CTQ262237 CTQ327729:CTQ327773 CTQ393265:CTQ393309 CTQ458801:CTQ458845 CTQ524337:CTQ524381 CTQ589873:CTQ589917 CTQ655409:CTQ655453 CTQ720945:CTQ720989 CTQ786481:CTQ786525 CTQ852017:CTQ852061 CTQ917553:CTQ917597 CTQ983089:CTQ983133 DDM11:DDM93 DDM65585:DDM65629 DDM131121:DDM131165 DDM196657:DDM196701 DDM262193:DDM262237 DDM327729:DDM327773 DDM393265:DDM393309 DDM458801:DDM458845 DDM524337:DDM524381 DDM589873:DDM589917 DDM655409:DDM655453 DDM720945:DDM720989 DDM786481:DDM786525 DDM852017:DDM852061 DDM917553:DDM917597 DDM983089:DDM983133 DNI11:DNI93 DNI65585:DNI65629 DNI131121:DNI131165 DNI196657:DNI196701 DNI262193:DNI262237 DNI327729:DNI327773 DNI393265:DNI393309 DNI458801:DNI458845 DNI524337:DNI524381 DNI589873:DNI589917 DNI655409:DNI655453 DNI720945:DNI720989 DNI786481:DNI786525 DNI852017:DNI852061 DNI917553:DNI917597 DNI983089:DNI983133 DXE11:DXE93 DXE65585:DXE65629 DXE131121:DXE131165 DXE196657:DXE196701 DXE262193:DXE262237 DXE327729:DXE327773 DXE393265:DXE393309 DXE458801:DXE458845 DXE524337:DXE524381 DXE589873:DXE589917 DXE655409:DXE655453 DXE720945:DXE720989 DXE786481:DXE786525 DXE852017:DXE852061 DXE917553:DXE917597 DXE983089:DXE983133 EHA11:EHA93 EHA65585:EHA65629 EHA131121:EHA131165 EHA196657:EHA196701 EHA262193:EHA262237 EHA327729:EHA327773 EHA393265:EHA393309 EHA458801:EHA458845 EHA524337:EHA524381 EHA589873:EHA589917 EHA655409:EHA655453 EHA720945:EHA720989 EHA786481:EHA786525 EHA852017:EHA852061 EHA917553:EHA917597 EHA983089:EHA983133 EQW11:EQW93 EQW65585:EQW65629 EQW131121:EQW131165 EQW196657:EQW196701 EQW262193:EQW262237 EQW327729:EQW327773 EQW393265:EQW393309 EQW458801:EQW458845 EQW524337:EQW524381 EQW589873:EQW589917 EQW655409:EQW655453 EQW720945:EQW720989 EQW786481:EQW786525 EQW852017:EQW852061 EQW917553:EQW917597 EQW983089:EQW983133 FAS11:FAS93 FAS65585:FAS65629 FAS131121:FAS131165 FAS196657:FAS196701 FAS262193:FAS262237 FAS327729:FAS327773 FAS393265:FAS393309 FAS458801:FAS458845 FAS524337:FAS524381 FAS589873:FAS589917 FAS655409:FAS655453 FAS720945:FAS720989 FAS786481:FAS786525 FAS852017:FAS852061 FAS917553:FAS917597 FAS983089:FAS983133 FKO11:FKO93 FKO65585:FKO65629 FKO131121:FKO131165 FKO196657:FKO196701 FKO262193:FKO262237 FKO327729:FKO327773 FKO393265:FKO393309 FKO458801:FKO458845 FKO524337:FKO524381 FKO589873:FKO589917 FKO655409:FKO655453 FKO720945:FKO720989 FKO786481:FKO786525 FKO852017:FKO852061 FKO917553:FKO917597 FKO983089:FKO983133 FUK11:FUK93 FUK65585:FUK65629 FUK131121:FUK131165 FUK196657:FUK196701 FUK262193:FUK262237 FUK327729:FUK327773 FUK393265:FUK393309 FUK458801:FUK458845 FUK524337:FUK524381 FUK589873:FUK589917 FUK655409:FUK655453 FUK720945:FUK720989 FUK786481:FUK786525 FUK852017:FUK852061 FUK917553:FUK917597 FUK983089:FUK983133 GEG11:GEG93 GEG65585:GEG65629 GEG131121:GEG131165 GEG196657:GEG196701 GEG262193:GEG262237 GEG327729:GEG327773 GEG393265:GEG393309 GEG458801:GEG458845 GEG524337:GEG524381 GEG589873:GEG589917 GEG655409:GEG655453 GEG720945:GEG720989 GEG786481:GEG786525 GEG852017:GEG852061 GEG917553:GEG917597 GEG983089:GEG983133 GOC11:GOC93 GOC65585:GOC65629 GOC131121:GOC131165 GOC196657:GOC196701 GOC262193:GOC262237 GOC327729:GOC327773 GOC393265:GOC393309 GOC458801:GOC458845 GOC524337:GOC524381 GOC589873:GOC589917 GOC655409:GOC655453 GOC720945:GOC720989 GOC786481:GOC786525 GOC852017:GOC852061 GOC917553:GOC917597 GOC983089:GOC983133 GXY11:GXY93 GXY65585:GXY65629 GXY131121:GXY131165 GXY196657:GXY196701 GXY262193:GXY262237 GXY327729:GXY327773 GXY393265:GXY393309 GXY458801:GXY458845 GXY524337:GXY524381 GXY589873:GXY589917 GXY655409:GXY655453 GXY720945:GXY720989 GXY786481:GXY786525 GXY852017:GXY852061 GXY917553:GXY917597 GXY983089:GXY983133 HHU11:HHU93 HHU65585:HHU65629 HHU131121:HHU131165 HHU196657:HHU196701 HHU262193:HHU262237 HHU327729:HHU327773 HHU393265:HHU393309 HHU458801:HHU458845 HHU524337:HHU524381 HHU589873:HHU589917 HHU655409:HHU655453 HHU720945:HHU720989 HHU786481:HHU786525 HHU852017:HHU852061 HHU917553:HHU917597 HHU983089:HHU983133 HRQ11:HRQ93 HRQ65585:HRQ65629 HRQ131121:HRQ131165 HRQ196657:HRQ196701 HRQ262193:HRQ262237 HRQ327729:HRQ327773 HRQ393265:HRQ393309 HRQ458801:HRQ458845 HRQ524337:HRQ524381 HRQ589873:HRQ589917 HRQ655409:HRQ655453 HRQ720945:HRQ720989 HRQ786481:HRQ786525 HRQ852017:HRQ852061 HRQ917553:HRQ917597 HRQ983089:HRQ983133 IBM11:IBM93 IBM65585:IBM65629 IBM131121:IBM131165 IBM196657:IBM196701 IBM262193:IBM262237 IBM327729:IBM327773 IBM393265:IBM393309 IBM458801:IBM458845 IBM524337:IBM524381 IBM589873:IBM589917 IBM655409:IBM655453 IBM720945:IBM720989 IBM786481:IBM786525 IBM852017:IBM852061 IBM917553:IBM917597 IBM983089:IBM983133 ILI11:ILI93 ILI65585:ILI65629 ILI131121:ILI131165 ILI196657:ILI196701 ILI262193:ILI262237 ILI327729:ILI327773 ILI393265:ILI393309 ILI458801:ILI458845 ILI524337:ILI524381 ILI589873:ILI589917 ILI655409:ILI655453 ILI720945:ILI720989 ILI786481:ILI786525 ILI852017:ILI852061 ILI917553:ILI917597 ILI983089:ILI983133 IVE11:IVE93 IVE65585:IVE65629 IVE131121:IVE131165 IVE196657:IVE196701 IVE262193:IVE262237 IVE327729:IVE327773 IVE393265:IVE393309 IVE458801:IVE458845 IVE524337:IVE524381 IVE589873:IVE589917 IVE655409:IVE655453 IVE720945:IVE720989 IVE786481:IVE786525 IVE852017:IVE852061 IVE917553:IVE917597 IVE983089:IVE983133 JFA11:JFA93 JFA65585:JFA65629 JFA131121:JFA131165 JFA196657:JFA196701 JFA262193:JFA262237 JFA327729:JFA327773 JFA393265:JFA393309 JFA458801:JFA458845 JFA524337:JFA524381 JFA589873:JFA589917 JFA655409:JFA655453 JFA720945:JFA720989 JFA786481:JFA786525 JFA852017:JFA852061 JFA917553:JFA917597 JFA983089:JFA983133 JOW11:JOW93 JOW65585:JOW65629 JOW131121:JOW131165 JOW196657:JOW196701 JOW262193:JOW262237 JOW327729:JOW327773 JOW393265:JOW393309 JOW458801:JOW458845 JOW524337:JOW524381 JOW589873:JOW589917 JOW655409:JOW655453 JOW720945:JOW720989 JOW786481:JOW786525 JOW852017:JOW852061 JOW917553:JOW917597 JOW983089:JOW983133 JYS11:JYS93 JYS65585:JYS65629 JYS131121:JYS131165 JYS196657:JYS196701 JYS262193:JYS262237 JYS327729:JYS327773 JYS393265:JYS393309 JYS458801:JYS458845 JYS524337:JYS524381 JYS589873:JYS589917 JYS655409:JYS655453 JYS720945:JYS720989 JYS786481:JYS786525 JYS852017:JYS852061 JYS917553:JYS917597 JYS983089:JYS983133 KIO11:KIO93 KIO65585:KIO65629 KIO131121:KIO131165 KIO196657:KIO196701 KIO262193:KIO262237 KIO327729:KIO327773 KIO393265:KIO393309 KIO458801:KIO458845 KIO524337:KIO524381 KIO589873:KIO589917 KIO655409:KIO655453 KIO720945:KIO720989 KIO786481:KIO786525 KIO852017:KIO852061 KIO917553:KIO917597 KIO983089:KIO983133 KSK11:KSK93 KSK65585:KSK65629 KSK131121:KSK131165 KSK196657:KSK196701 KSK262193:KSK262237 KSK327729:KSK327773 KSK393265:KSK393309 KSK458801:KSK458845 KSK524337:KSK524381 KSK589873:KSK589917 KSK655409:KSK655453 KSK720945:KSK720989 KSK786481:KSK786525 KSK852017:KSK852061 KSK917553:KSK917597 KSK983089:KSK983133 LCG11:LCG93 LCG65585:LCG65629 LCG131121:LCG131165 LCG196657:LCG196701 LCG262193:LCG262237 LCG327729:LCG327773 LCG393265:LCG393309 LCG458801:LCG458845 LCG524337:LCG524381 LCG589873:LCG589917 LCG655409:LCG655453 LCG720945:LCG720989 LCG786481:LCG786525 LCG852017:LCG852061 LCG917553:LCG917597 LCG983089:LCG983133 LMC11:LMC93 LMC65585:LMC65629 LMC131121:LMC131165 LMC196657:LMC196701 LMC262193:LMC262237 LMC327729:LMC327773 LMC393265:LMC393309 LMC458801:LMC458845 LMC524337:LMC524381 LMC589873:LMC589917 LMC655409:LMC655453 LMC720945:LMC720989 LMC786481:LMC786525 LMC852017:LMC852061 LMC917553:LMC917597 LMC983089:LMC983133 LVY11:LVY93 LVY65585:LVY65629 LVY131121:LVY131165 LVY196657:LVY196701 LVY262193:LVY262237 LVY327729:LVY327773 LVY393265:LVY393309 LVY458801:LVY458845 LVY524337:LVY524381 LVY589873:LVY589917 LVY655409:LVY655453 LVY720945:LVY720989 LVY786481:LVY786525 LVY852017:LVY852061 LVY917553:LVY917597 LVY983089:LVY983133 MFU11:MFU93 MFU65585:MFU65629 MFU131121:MFU131165 MFU196657:MFU196701 MFU262193:MFU262237 MFU327729:MFU327773 MFU393265:MFU393309 MFU458801:MFU458845 MFU524337:MFU524381 MFU589873:MFU589917 MFU655409:MFU655453 MFU720945:MFU720989 MFU786481:MFU786525 MFU852017:MFU852061 MFU917553:MFU917597 MFU983089:MFU983133 MPQ11:MPQ93 MPQ65585:MPQ65629 MPQ131121:MPQ131165 MPQ196657:MPQ196701 MPQ262193:MPQ262237 MPQ327729:MPQ327773 MPQ393265:MPQ393309 MPQ458801:MPQ458845 MPQ524337:MPQ524381 MPQ589873:MPQ589917 MPQ655409:MPQ655453 MPQ720945:MPQ720989 MPQ786481:MPQ786525 MPQ852017:MPQ852061 MPQ917553:MPQ917597 MPQ983089:MPQ983133 MZM11:MZM93 MZM65585:MZM65629 MZM131121:MZM131165 MZM196657:MZM196701 MZM262193:MZM262237 MZM327729:MZM327773 MZM393265:MZM393309 MZM458801:MZM458845 MZM524337:MZM524381 MZM589873:MZM589917 MZM655409:MZM655453 MZM720945:MZM720989 MZM786481:MZM786525 MZM852017:MZM852061 MZM917553:MZM917597 MZM983089:MZM983133 NJI11:NJI93 NJI65585:NJI65629 NJI131121:NJI131165 NJI196657:NJI196701 NJI262193:NJI262237 NJI327729:NJI327773 NJI393265:NJI393309 NJI458801:NJI458845 NJI524337:NJI524381 NJI589873:NJI589917 NJI655409:NJI655453 NJI720945:NJI720989 NJI786481:NJI786525 NJI852017:NJI852061 NJI917553:NJI917597 NJI983089:NJI983133 NTE11:NTE93 NTE65585:NTE65629 NTE131121:NTE131165 NTE196657:NTE196701 NTE262193:NTE262237 NTE327729:NTE327773 NTE393265:NTE393309 NTE458801:NTE458845 NTE524337:NTE524381 NTE589873:NTE589917 NTE655409:NTE655453 NTE720945:NTE720989 NTE786481:NTE786525 NTE852017:NTE852061 NTE917553:NTE917597 NTE983089:NTE983133 ODA11:ODA93 ODA65585:ODA65629 ODA131121:ODA131165 ODA196657:ODA196701 ODA262193:ODA262237 ODA327729:ODA327773 ODA393265:ODA393309 ODA458801:ODA458845 ODA524337:ODA524381 ODA589873:ODA589917 ODA655409:ODA655453 ODA720945:ODA720989 ODA786481:ODA786525 ODA852017:ODA852061 ODA917553:ODA917597 ODA983089:ODA983133 OMW11:OMW93 OMW65585:OMW65629 OMW131121:OMW131165 OMW196657:OMW196701 OMW262193:OMW262237 OMW327729:OMW327773 OMW393265:OMW393309 OMW458801:OMW458845 OMW524337:OMW524381 OMW589873:OMW589917 OMW655409:OMW655453 OMW720945:OMW720989 OMW786481:OMW786525 OMW852017:OMW852061 OMW917553:OMW917597 OMW983089:OMW983133 OWS11:OWS93 OWS65585:OWS65629 OWS131121:OWS131165 OWS196657:OWS196701 OWS262193:OWS262237 OWS327729:OWS327773 OWS393265:OWS393309 OWS458801:OWS458845 OWS524337:OWS524381 OWS589873:OWS589917 OWS655409:OWS655453 OWS720945:OWS720989 OWS786481:OWS786525 OWS852017:OWS852061 OWS917553:OWS917597 OWS983089:OWS983133 PGO11:PGO93 PGO65585:PGO65629 PGO131121:PGO131165 PGO196657:PGO196701 PGO262193:PGO262237 PGO327729:PGO327773 PGO393265:PGO393309 PGO458801:PGO458845 PGO524337:PGO524381 PGO589873:PGO589917 PGO655409:PGO655453 PGO720945:PGO720989 PGO786481:PGO786525 PGO852017:PGO852061 PGO917553:PGO917597 PGO983089:PGO983133 PQK11:PQK93 PQK65585:PQK65629 PQK131121:PQK131165 PQK196657:PQK196701 PQK262193:PQK262237 PQK327729:PQK327773 PQK393265:PQK393309 PQK458801:PQK458845 PQK524337:PQK524381 PQK589873:PQK589917 PQK655409:PQK655453 PQK720945:PQK720989 PQK786481:PQK786525 PQK852017:PQK852061 PQK917553:PQK917597 PQK983089:PQK983133 QAG11:QAG93 QAG65585:QAG65629 QAG131121:QAG131165 QAG196657:QAG196701 QAG262193:QAG262237 QAG327729:QAG327773 QAG393265:QAG393309 QAG458801:QAG458845 QAG524337:QAG524381 QAG589873:QAG589917 QAG655409:QAG655453 QAG720945:QAG720989 QAG786481:QAG786525 QAG852017:QAG852061 QAG917553:QAG917597 QAG983089:QAG983133 QKC11:QKC93 QKC65585:QKC65629 QKC131121:QKC131165 QKC196657:QKC196701 QKC262193:QKC262237 QKC327729:QKC327773 QKC393265:QKC393309 QKC458801:QKC458845 QKC524337:QKC524381 QKC589873:QKC589917 QKC655409:QKC655453 QKC720945:QKC720989 QKC786481:QKC786525 QKC852017:QKC852061 QKC917553:QKC917597 QKC983089:QKC983133 QTY11:QTY93 QTY65585:QTY65629 QTY131121:QTY131165 QTY196657:QTY196701 QTY262193:QTY262237 QTY327729:QTY327773 QTY393265:QTY393309 QTY458801:QTY458845 QTY524337:QTY524381 QTY589873:QTY589917 QTY655409:QTY655453 QTY720945:QTY720989 QTY786481:QTY786525 QTY852017:QTY852061 QTY917553:QTY917597 QTY983089:QTY983133 RDU11:RDU93 RDU65585:RDU65629 RDU131121:RDU131165 RDU196657:RDU196701 RDU262193:RDU262237 RDU327729:RDU327773 RDU393265:RDU393309 RDU458801:RDU458845 RDU524337:RDU524381 RDU589873:RDU589917 RDU655409:RDU655453 RDU720945:RDU720989 RDU786481:RDU786525 RDU852017:RDU852061 RDU917553:RDU917597 RDU983089:RDU983133 RNQ11:RNQ93 RNQ65585:RNQ65629 RNQ131121:RNQ131165 RNQ196657:RNQ196701 RNQ262193:RNQ262237 RNQ327729:RNQ327773 RNQ393265:RNQ393309 RNQ458801:RNQ458845 RNQ524337:RNQ524381 RNQ589873:RNQ589917 RNQ655409:RNQ655453 RNQ720945:RNQ720989 RNQ786481:RNQ786525 RNQ852017:RNQ852061 RNQ917553:RNQ917597 RNQ983089:RNQ983133 RXM11:RXM93 RXM65585:RXM65629 RXM131121:RXM131165 RXM196657:RXM196701 RXM262193:RXM262237 RXM327729:RXM327773 RXM393265:RXM393309 RXM458801:RXM458845 RXM524337:RXM524381 RXM589873:RXM589917 RXM655409:RXM655453 RXM720945:RXM720989 RXM786481:RXM786525 RXM852017:RXM852061 RXM917553:RXM917597 RXM983089:RXM983133 SHI11:SHI93 SHI65585:SHI65629 SHI131121:SHI131165 SHI196657:SHI196701 SHI262193:SHI262237 SHI327729:SHI327773 SHI393265:SHI393309 SHI458801:SHI458845 SHI524337:SHI524381 SHI589873:SHI589917 SHI655409:SHI655453 SHI720945:SHI720989 SHI786481:SHI786525 SHI852017:SHI852061 SHI917553:SHI917597 SHI983089:SHI983133 SRE11:SRE93 SRE65585:SRE65629 SRE131121:SRE131165 SRE196657:SRE196701 SRE262193:SRE262237 SRE327729:SRE327773 SRE393265:SRE393309 SRE458801:SRE458845 SRE524337:SRE524381 SRE589873:SRE589917 SRE655409:SRE655453 SRE720945:SRE720989 SRE786481:SRE786525 SRE852017:SRE852061 SRE917553:SRE917597 SRE983089:SRE983133 TBA11:TBA93 TBA65585:TBA65629 TBA131121:TBA131165 TBA196657:TBA196701 TBA262193:TBA262237 TBA327729:TBA327773 TBA393265:TBA393309 TBA458801:TBA458845 TBA524337:TBA524381 TBA589873:TBA589917 TBA655409:TBA655453 TBA720945:TBA720989 TBA786481:TBA786525 TBA852017:TBA852061 TBA917553:TBA917597 TBA983089:TBA983133 TKW11:TKW93 TKW65585:TKW65629 TKW131121:TKW131165 TKW196657:TKW196701 TKW262193:TKW262237 TKW327729:TKW327773 TKW393265:TKW393309 TKW458801:TKW458845 TKW524337:TKW524381 TKW589873:TKW589917 TKW655409:TKW655453 TKW720945:TKW720989 TKW786481:TKW786525 TKW852017:TKW852061 TKW917553:TKW917597 TKW983089:TKW983133 TUS11:TUS93 TUS65585:TUS65629 TUS131121:TUS131165 TUS196657:TUS196701 TUS262193:TUS262237 TUS327729:TUS327773 TUS393265:TUS393309 TUS458801:TUS458845 TUS524337:TUS524381 TUS589873:TUS589917 TUS655409:TUS655453 TUS720945:TUS720989 TUS786481:TUS786525 TUS852017:TUS852061 TUS917553:TUS917597 TUS983089:TUS983133 UEO11:UEO93 UEO65585:UEO65629 UEO131121:UEO131165 UEO196657:UEO196701 UEO262193:UEO262237 UEO327729:UEO327773 UEO393265:UEO393309 UEO458801:UEO458845 UEO524337:UEO524381 UEO589873:UEO589917 UEO655409:UEO655453 UEO720945:UEO720989 UEO786481:UEO786525 UEO852017:UEO852061 UEO917553:UEO917597 UEO983089:UEO983133 UOK11:UOK93 UOK65585:UOK65629 UOK131121:UOK131165 UOK196657:UOK196701 UOK262193:UOK262237 UOK327729:UOK327773 UOK393265:UOK393309 UOK458801:UOK458845 UOK524337:UOK524381 UOK589873:UOK589917 UOK655409:UOK655453 UOK720945:UOK720989 UOK786481:UOK786525 UOK852017:UOK852061 UOK917553:UOK917597 UOK983089:UOK983133 UYG11:UYG93 UYG65585:UYG65629 UYG131121:UYG131165 UYG196657:UYG196701 UYG262193:UYG262237 UYG327729:UYG327773 UYG393265:UYG393309 UYG458801:UYG458845 UYG524337:UYG524381 UYG589873:UYG589917 UYG655409:UYG655453 UYG720945:UYG720989 UYG786481:UYG786525 UYG852017:UYG852061 UYG917553:UYG917597 UYG983089:UYG983133 VIC11:VIC93 VIC65585:VIC65629 VIC131121:VIC131165 VIC196657:VIC196701 VIC262193:VIC262237 VIC327729:VIC327773 VIC393265:VIC393309 VIC458801:VIC458845 VIC524337:VIC524381 VIC589873:VIC589917 VIC655409:VIC655453 VIC720945:VIC720989 VIC786481:VIC786525 VIC852017:VIC852061 VIC917553:VIC917597 VIC983089:VIC983133 VRY11:VRY93 VRY65585:VRY65629 VRY131121:VRY131165 VRY196657:VRY196701 VRY262193:VRY262237 VRY327729:VRY327773 VRY393265:VRY393309 VRY458801:VRY458845 VRY524337:VRY524381 VRY589873:VRY589917 VRY655409:VRY655453 VRY720945:VRY720989 VRY786481:VRY786525 VRY852017:VRY852061 VRY917553:VRY917597 VRY983089:VRY983133 WBU11:WBU93 WBU65585:WBU65629 WBU131121:WBU131165 WBU196657:WBU196701 WBU262193:WBU262237 WBU327729:WBU327773 WBU393265:WBU393309 WBU458801:WBU458845 WBU524337:WBU524381 WBU589873:WBU589917 WBU655409:WBU655453 WBU720945:WBU720989 WBU786481:WBU786525 WBU852017:WBU852061 WBU917553:WBU917597 WBU983089:WBU983133 WLQ11:WLQ93 WLQ65585:WLQ65629 WLQ131121:WLQ131165 WLQ196657:WLQ196701 WLQ262193:WLQ262237 WLQ327729:WLQ327773 WLQ393265:WLQ393309 WLQ458801:WLQ458845 WLQ524337:WLQ524381 WLQ589873:WLQ589917 WLQ655409:WLQ655453 WLQ720945:WLQ720989 WLQ786481:WLQ786525 WLQ852017:WLQ852061 WLQ917553:WLQ917597 WLQ983089:WLQ983133 WVM11:WVM93 WVM65585:WVM65629 WVM131121:WVM131165 WVM196657:WVM196701 WVM262193:WVM262237 WVM327729:WVM327773 WVM393265:WVM393309 WVM458801:WVM458845 WVM524337:WVM524381 WVM589873:WVM589917 WVM655409:WVM655453 WVM720945:WVM720989 WVM786481:WVM786525 WVM852017:WVM852061 WVM917553:WVM917597 WVM983089:WVM983133">
      <formula1>"正,反"</formula1>
    </dataValidation>
    <dataValidation type="list" allowBlank="1" showInputMessage="1" showErrorMessage="1" sqref="F11:F111 F65585:F65629 F131121:F131165 F196657:F196701 F262193:F262237 F327729:F327773 F393265:F393309 F458801:F458845 F524337:F524381 F589873:F589917 F655409:F655453 F720945:F720989 F786481:F786525 F852017:F852061 F917553:F917597 F983089:F983133 JB11:JB93 JB65585:JB65629 JB131121:JB131165 JB196657:JB196701 JB262193:JB262237 JB327729:JB327773 JB393265:JB393309 JB458801:JB458845 JB524337:JB524381 JB589873:JB589917 JB655409:JB655453 JB720945:JB720989 JB786481:JB786525 JB852017:JB852061 JB917553:JB917597 JB983089:JB983133 SX11:SX93 SX65585:SX65629 SX131121:SX131165 SX196657:SX196701 SX262193:SX262237 SX327729:SX327773 SX393265:SX393309 SX458801:SX458845 SX524337:SX524381 SX589873:SX589917 SX655409:SX655453 SX720945:SX720989 SX786481:SX786525 SX852017:SX852061 SX917553:SX917597 SX983089:SX983133 ACT11:ACT93 ACT65585:ACT65629 ACT131121:ACT131165 ACT196657:ACT196701 ACT262193:ACT262237 ACT327729:ACT327773 ACT393265:ACT393309 ACT458801:ACT458845 ACT524337:ACT524381 ACT589873:ACT589917 ACT655409:ACT655453 ACT720945:ACT720989 ACT786481:ACT786525 ACT852017:ACT852061 ACT917553:ACT917597 ACT983089:ACT983133 AMP11:AMP93 AMP65585:AMP65629 AMP131121:AMP131165 AMP196657:AMP196701 AMP262193:AMP262237 AMP327729:AMP327773 AMP393265:AMP393309 AMP458801:AMP458845 AMP524337:AMP524381 AMP589873:AMP589917 AMP655409:AMP655453 AMP720945:AMP720989 AMP786481:AMP786525 AMP852017:AMP852061 AMP917553:AMP917597 AMP983089:AMP983133 AWL11:AWL93 AWL65585:AWL65629 AWL131121:AWL131165 AWL196657:AWL196701 AWL262193:AWL262237 AWL327729:AWL327773 AWL393265:AWL393309 AWL458801:AWL458845 AWL524337:AWL524381 AWL589873:AWL589917 AWL655409:AWL655453 AWL720945:AWL720989 AWL786481:AWL786525 AWL852017:AWL852061 AWL917553:AWL917597 AWL983089:AWL983133 BGH11:BGH93 BGH65585:BGH65629 BGH131121:BGH131165 BGH196657:BGH196701 BGH262193:BGH262237 BGH327729:BGH327773 BGH393265:BGH393309 BGH458801:BGH458845 BGH524337:BGH524381 BGH589873:BGH589917 BGH655409:BGH655453 BGH720945:BGH720989 BGH786481:BGH786525 BGH852017:BGH852061 BGH917553:BGH917597 BGH983089:BGH983133 BQD11:BQD93 BQD65585:BQD65629 BQD131121:BQD131165 BQD196657:BQD196701 BQD262193:BQD262237 BQD327729:BQD327773 BQD393265:BQD393309 BQD458801:BQD458845 BQD524337:BQD524381 BQD589873:BQD589917 BQD655409:BQD655453 BQD720945:BQD720989 BQD786481:BQD786525 BQD852017:BQD852061 BQD917553:BQD917597 BQD983089:BQD983133 BZZ11:BZZ93 BZZ65585:BZZ65629 BZZ131121:BZZ131165 BZZ196657:BZZ196701 BZZ262193:BZZ262237 BZZ327729:BZZ327773 BZZ393265:BZZ393309 BZZ458801:BZZ458845 BZZ524337:BZZ524381 BZZ589873:BZZ589917 BZZ655409:BZZ655453 BZZ720945:BZZ720989 BZZ786481:BZZ786525 BZZ852017:BZZ852061 BZZ917553:BZZ917597 BZZ983089:BZZ983133 CJV11:CJV93 CJV65585:CJV65629 CJV131121:CJV131165 CJV196657:CJV196701 CJV262193:CJV262237 CJV327729:CJV327773 CJV393265:CJV393309 CJV458801:CJV458845 CJV524337:CJV524381 CJV589873:CJV589917 CJV655409:CJV655453 CJV720945:CJV720989 CJV786481:CJV786525 CJV852017:CJV852061 CJV917553:CJV917597 CJV983089:CJV983133 CTR11:CTR93 CTR65585:CTR65629 CTR131121:CTR131165 CTR196657:CTR196701 CTR262193:CTR262237 CTR327729:CTR327773 CTR393265:CTR393309 CTR458801:CTR458845 CTR524337:CTR524381 CTR589873:CTR589917 CTR655409:CTR655453 CTR720945:CTR720989 CTR786481:CTR786525 CTR852017:CTR852061 CTR917553:CTR917597 CTR983089:CTR983133 DDN11:DDN93 DDN65585:DDN65629 DDN131121:DDN131165 DDN196657:DDN196701 DDN262193:DDN262237 DDN327729:DDN327773 DDN393265:DDN393309 DDN458801:DDN458845 DDN524337:DDN524381 DDN589873:DDN589917 DDN655409:DDN655453 DDN720945:DDN720989 DDN786481:DDN786525 DDN852017:DDN852061 DDN917553:DDN917597 DDN983089:DDN983133 DNJ11:DNJ93 DNJ65585:DNJ65629 DNJ131121:DNJ131165 DNJ196657:DNJ196701 DNJ262193:DNJ262237 DNJ327729:DNJ327773 DNJ393265:DNJ393309 DNJ458801:DNJ458845 DNJ524337:DNJ524381 DNJ589873:DNJ589917 DNJ655409:DNJ655453 DNJ720945:DNJ720989 DNJ786481:DNJ786525 DNJ852017:DNJ852061 DNJ917553:DNJ917597 DNJ983089:DNJ983133 DXF11:DXF93 DXF65585:DXF65629 DXF131121:DXF131165 DXF196657:DXF196701 DXF262193:DXF262237 DXF327729:DXF327773 DXF393265:DXF393309 DXF458801:DXF458845 DXF524337:DXF524381 DXF589873:DXF589917 DXF655409:DXF655453 DXF720945:DXF720989 DXF786481:DXF786525 DXF852017:DXF852061 DXF917553:DXF917597 DXF983089:DXF983133 EHB11:EHB93 EHB65585:EHB65629 EHB131121:EHB131165 EHB196657:EHB196701 EHB262193:EHB262237 EHB327729:EHB327773 EHB393265:EHB393309 EHB458801:EHB458845 EHB524337:EHB524381 EHB589873:EHB589917 EHB655409:EHB655453 EHB720945:EHB720989 EHB786481:EHB786525 EHB852017:EHB852061 EHB917553:EHB917597 EHB983089:EHB983133 EQX11:EQX93 EQX65585:EQX65629 EQX131121:EQX131165 EQX196657:EQX196701 EQX262193:EQX262237 EQX327729:EQX327773 EQX393265:EQX393309 EQX458801:EQX458845 EQX524337:EQX524381 EQX589873:EQX589917 EQX655409:EQX655453 EQX720945:EQX720989 EQX786481:EQX786525 EQX852017:EQX852061 EQX917553:EQX917597 EQX983089:EQX983133 FAT11:FAT93 FAT65585:FAT65629 FAT131121:FAT131165 FAT196657:FAT196701 FAT262193:FAT262237 FAT327729:FAT327773 FAT393265:FAT393309 FAT458801:FAT458845 FAT524337:FAT524381 FAT589873:FAT589917 FAT655409:FAT655453 FAT720945:FAT720989 FAT786481:FAT786525 FAT852017:FAT852061 FAT917553:FAT917597 FAT983089:FAT983133 FKP11:FKP93 FKP65585:FKP65629 FKP131121:FKP131165 FKP196657:FKP196701 FKP262193:FKP262237 FKP327729:FKP327773 FKP393265:FKP393309 FKP458801:FKP458845 FKP524337:FKP524381 FKP589873:FKP589917 FKP655409:FKP655453 FKP720945:FKP720989 FKP786481:FKP786525 FKP852017:FKP852061 FKP917553:FKP917597 FKP983089:FKP983133 FUL11:FUL93 FUL65585:FUL65629 FUL131121:FUL131165 FUL196657:FUL196701 FUL262193:FUL262237 FUL327729:FUL327773 FUL393265:FUL393309 FUL458801:FUL458845 FUL524337:FUL524381 FUL589873:FUL589917 FUL655409:FUL655453 FUL720945:FUL720989 FUL786481:FUL786525 FUL852017:FUL852061 FUL917553:FUL917597 FUL983089:FUL983133 GEH11:GEH93 GEH65585:GEH65629 GEH131121:GEH131165 GEH196657:GEH196701 GEH262193:GEH262237 GEH327729:GEH327773 GEH393265:GEH393309 GEH458801:GEH458845 GEH524337:GEH524381 GEH589873:GEH589917 GEH655409:GEH655453 GEH720945:GEH720989 GEH786481:GEH786525 GEH852017:GEH852061 GEH917553:GEH917597 GEH983089:GEH983133 GOD11:GOD93 GOD65585:GOD65629 GOD131121:GOD131165 GOD196657:GOD196701 GOD262193:GOD262237 GOD327729:GOD327773 GOD393265:GOD393309 GOD458801:GOD458845 GOD524337:GOD524381 GOD589873:GOD589917 GOD655409:GOD655453 GOD720945:GOD720989 GOD786481:GOD786525 GOD852017:GOD852061 GOD917553:GOD917597 GOD983089:GOD983133 GXZ11:GXZ93 GXZ65585:GXZ65629 GXZ131121:GXZ131165 GXZ196657:GXZ196701 GXZ262193:GXZ262237 GXZ327729:GXZ327773 GXZ393265:GXZ393309 GXZ458801:GXZ458845 GXZ524337:GXZ524381 GXZ589873:GXZ589917 GXZ655409:GXZ655453 GXZ720945:GXZ720989 GXZ786481:GXZ786525 GXZ852017:GXZ852061 GXZ917553:GXZ917597 GXZ983089:GXZ983133 HHV11:HHV93 HHV65585:HHV65629 HHV131121:HHV131165 HHV196657:HHV196701 HHV262193:HHV262237 HHV327729:HHV327773 HHV393265:HHV393309 HHV458801:HHV458845 HHV524337:HHV524381 HHV589873:HHV589917 HHV655409:HHV655453 HHV720945:HHV720989 HHV786481:HHV786525 HHV852017:HHV852061 HHV917553:HHV917597 HHV983089:HHV983133 HRR11:HRR93 HRR65585:HRR65629 HRR131121:HRR131165 HRR196657:HRR196701 HRR262193:HRR262237 HRR327729:HRR327773 HRR393265:HRR393309 HRR458801:HRR458845 HRR524337:HRR524381 HRR589873:HRR589917 HRR655409:HRR655453 HRR720945:HRR720989 HRR786481:HRR786525 HRR852017:HRR852061 HRR917553:HRR917597 HRR983089:HRR983133 IBN11:IBN93 IBN65585:IBN65629 IBN131121:IBN131165 IBN196657:IBN196701 IBN262193:IBN262237 IBN327729:IBN327773 IBN393265:IBN393309 IBN458801:IBN458845 IBN524337:IBN524381 IBN589873:IBN589917 IBN655409:IBN655453 IBN720945:IBN720989 IBN786481:IBN786525 IBN852017:IBN852061 IBN917553:IBN917597 IBN983089:IBN983133 ILJ11:ILJ93 ILJ65585:ILJ65629 ILJ131121:ILJ131165 ILJ196657:ILJ196701 ILJ262193:ILJ262237 ILJ327729:ILJ327773 ILJ393265:ILJ393309 ILJ458801:ILJ458845 ILJ524337:ILJ524381 ILJ589873:ILJ589917 ILJ655409:ILJ655453 ILJ720945:ILJ720989 ILJ786481:ILJ786525 ILJ852017:ILJ852061 ILJ917553:ILJ917597 ILJ983089:ILJ983133 IVF11:IVF93 IVF65585:IVF65629 IVF131121:IVF131165 IVF196657:IVF196701 IVF262193:IVF262237 IVF327729:IVF327773 IVF393265:IVF393309 IVF458801:IVF458845 IVF524337:IVF524381 IVF589873:IVF589917 IVF655409:IVF655453 IVF720945:IVF720989 IVF786481:IVF786525 IVF852017:IVF852061 IVF917553:IVF917597 IVF983089:IVF983133 JFB11:JFB93 JFB65585:JFB65629 JFB131121:JFB131165 JFB196657:JFB196701 JFB262193:JFB262237 JFB327729:JFB327773 JFB393265:JFB393309 JFB458801:JFB458845 JFB524337:JFB524381 JFB589873:JFB589917 JFB655409:JFB655453 JFB720945:JFB720989 JFB786481:JFB786525 JFB852017:JFB852061 JFB917553:JFB917597 JFB983089:JFB983133 JOX11:JOX93 JOX65585:JOX65629 JOX131121:JOX131165 JOX196657:JOX196701 JOX262193:JOX262237 JOX327729:JOX327773 JOX393265:JOX393309 JOX458801:JOX458845 JOX524337:JOX524381 JOX589873:JOX589917 JOX655409:JOX655453 JOX720945:JOX720989 JOX786481:JOX786525 JOX852017:JOX852061 JOX917553:JOX917597 JOX983089:JOX983133 JYT11:JYT93 JYT65585:JYT65629 JYT131121:JYT131165 JYT196657:JYT196701 JYT262193:JYT262237 JYT327729:JYT327773 JYT393265:JYT393309 JYT458801:JYT458845 JYT524337:JYT524381 JYT589873:JYT589917 JYT655409:JYT655453 JYT720945:JYT720989 JYT786481:JYT786525 JYT852017:JYT852061 JYT917553:JYT917597 JYT983089:JYT983133 KIP11:KIP93 KIP65585:KIP65629 KIP131121:KIP131165 KIP196657:KIP196701 KIP262193:KIP262237 KIP327729:KIP327773 KIP393265:KIP393309 KIP458801:KIP458845 KIP524337:KIP524381 KIP589873:KIP589917 KIP655409:KIP655453 KIP720945:KIP720989 KIP786481:KIP786525 KIP852017:KIP852061 KIP917553:KIP917597 KIP983089:KIP983133 KSL11:KSL93 KSL65585:KSL65629 KSL131121:KSL131165 KSL196657:KSL196701 KSL262193:KSL262237 KSL327729:KSL327773 KSL393265:KSL393309 KSL458801:KSL458845 KSL524337:KSL524381 KSL589873:KSL589917 KSL655409:KSL655453 KSL720945:KSL720989 KSL786481:KSL786525 KSL852017:KSL852061 KSL917553:KSL917597 KSL983089:KSL983133 LCH11:LCH93 LCH65585:LCH65629 LCH131121:LCH131165 LCH196657:LCH196701 LCH262193:LCH262237 LCH327729:LCH327773 LCH393265:LCH393309 LCH458801:LCH458845 LCH524337:LCH524381 LCH589873:LCH589917 LCH655409:LCH655453 LCH720945:LCH720989 LCH786481:LCH786525 LCH852017:LCH852061 LCH917553:LCH917597 LCH983089:LCH983133 LMD11:LMD93 LMD65585:LMD65629 LMD131121:LMD131165 LMD196657:LMD196701 LMD262193:LMD262237 LMD327729:LMD327773 LMD393265:LMD393309 LMD458801:LMD458845 LMD524337:LMD524381 LMD589873:LMD589917 LMD655409:LMD655453 LMD720945:LMD720989 LMD786481:LMD786525 LMD852017:LMD852061 LMD917553:LMD917597 LMD983089:LMD983133 LVZ11:LVZ93 LVZ65585:LVZ65629 LVZ131121:LVZ131165 LVZ196657:LVZ196701 LVZ262193:LVZ262237 LVZ327729:LVZ327773 LVZ393265:LVZ393309 LVZ458801:LVZ458845 LVZ524337:LVZ524381 LVZ589873:LVZ589917 LVZ655409:LVZ655453 LVZ720945:LVZ720989 LVZ786481:LVZ786525 LVZ852017:LVZ852061 LVZ917553:LVZ917597 LVZ983089:LVZ983133 MFV11:MFV93 MFV65585:MFV65629 MFV131121:MFV131165 MFV196657:MFV196701 MFV262193:MFV262237 MFV327729:MFV327773 MFV393265:MFV393309 MFV458801:MFV458845 MFV524337:MFV524381 MFV589873:MFV589917 MFV655409:MFV655453 MFV720945:MFV720989 MFV786481:MFV786525 MFV852017:MFV852061 MFV917553:MFV917597 MFV983089:MFV983133 MPR11:MPR93 MPR65585:MPR65629 MPR131121:MPR131165 MPR196657:MPR196701 MPR262193:MPR262237 MPR327729:MPR327773 MPR393265:MPR393309 MPR458801:MPR458845 MPR524337:MPR524381 MPR589873:MPR589917 MPR655409:MPR655453 MPR720945:MPR720989 MPR786481:MPR786525 MPR852017:MPR852061 MPR917553:MPR917597 MPR983089:MPR983133 MZN11:MZN93 MZN65585:MZN65629 MZN131121:MZN131165 MZN196657:MZN196701 MZN262193:MZN262237 MZN327729:MZN327773 MZN393265:MZN393309 MZN458801:MZN458845 MZN524337:MZN524381 MZN589873:MZN589917 MZN655409:MZN655453 MZN720945:MZN720989 MZN786481:MZN786525 MZN852017:MZN852061 MZN917553:MZN917597 MZN983089:MZN983133 NJJ11:NJJ93 NJJ65585:NJJ65629 NJJ131121:NJJ131165 NJJ196657:NJJ196701 NJJ262193:NJJ262237 NJJ327729:NJJ327773 NJJ393265:NJJ393309 NJJ458801:NJJ458845 NJJ524337:NJJ524381 NJJ589873:NJJ589917 NJJ655409:NJJ655453 NJJ720945:NJJ720989 NJJ786481:NJJ786525 NJJ852017:NJJ852061 NJJ917553:NJJ917597 NJJ983089:NJJ983133 NTF11:NTF93 NTF65585:NTF65629 NTF131121:NTF131165 NTF196657:NTF196701 NTF262193:NTF262237 NTF327729:NTF327773 NTF393265:NTF393309 NTF458801:NTF458845 NTF524337:NTF524381 NTF589873:NTF589917 NTF655409:NTF655453 NTF720945:NTF720989 NTF786481:NTF786525 NTF852017:NTF852061 NTF917553:NTF917597 NTF983089:NTF983133 ODB11:ODB93 ODB65585:ODB65629 ODB131121:ODB131165 ODB196657:ODB196701 ODB262193:ODB262237 ODB327729:ODB327773 ODB393265:ODB393309 ODB458801:ODB458845 ODB524337:ODB524381 ODB589873:ODB589917 ODB655409:ODB655453 ODB720945:ODB720989 ODB786481:ODB786525 ODB852017:ODB852061 ODB917553:ODB917597 ODB983089:ODB983133 OMX11:OMX93 OMX65585:OMX65629 OMX131121:OMX131165 OMX196657:OMX196701 OMX262193:OMX262237 OMX327729:OMX327773 OMX393265:OMX393309 OMX458801:OMX458845 OMX524337:OMX524381 OMX589873:OMX589917 OMX655409:OMX655453 OMX720945:OMX720989 OMX786481:OMX786525 OMX852017:OMX852061 OMX917553:OMX917597 OMX983089:OMX983133 OWT11:OWT93 OWT65585:OWT65629 OWT131121:OWT131165 OWT196657:OWT196701 OWT262193:OWT262237 OWT327729:OWT327773 OWT393265:OWT393309 OWT458801:OWT458845 OWT524337:OWT524381 OWT589873:OWT589917 OWT655409:OWT655453 OWT720945:OWT720989 OWT786481:OWT786525 OWT852017:OWT852061 OWT917553:OWT917597 OWT983089:OWT983133 PGP11:PGP93 PGP65585:PGP65629 PGP131121:PGP131165 PGP196657:PGP196701 PGP262193:PGP262237 PGP327729:PGP327773 PGP393265:PGP393309 PGP458801:PGP458845 PGP524337:PGP524381 PGP589873:PGP589917 PGP655409:PGP655453 PGP720945:PGP720989 PGP786481:PGP786525 PGP852017:PGP852061 PGP917553:PGP917597 PGP983089:PGP983133 PQL11:PQL93 PQL65585:PQL65629 PQL131121:PQL131165 PQL196657:PQL196701 PQL262193:PQL262237 PQL327729:PQL327773 PQL393265:PQL393309 PQL458801:PQL458845 PQL524337:PQL524381 PQL589873:PQL589917 PQL655409:PQL655453 PQL720945:PQL720989 PQL786481:PQL786525 PQL852017:PQL852061 PQL917553:PQL917597 PQL983089:PQL983133 QAH11:QAH93 QAH65585:QAH65629 QAH131121:QAH131165 QAH196657:QAH196701 QAH262193:QAH262237 QAH327729:QAH327773 QAH393265:QAH393309 QAH458801:QAH458845 QAH524337:QAH524381 QAH589873:QAH589917 QAH655409:QAH655453 QAH720945:QAH720989 QAH786481:QAH786525 QAH852017:QAH852061 QAH917553:QAH917597 QAH983089:QAH983133 QKD11:QKD93 QKD65585:QKD65629 QKD131121:QKD131165 QKD196657:QKD196701 QKD262193:QKD262237 QKD327729:QKD327773 QKD393265:QKD393309 QKD458801:QKD458845 QKD524337:QKD524381 QKD589873:QKD589917 QKD655409:QKD655453 QKD720945:QKD720989 QKD786481:QKD786525 QKD852017:QKD852061 QKD917553:QKD917597 QKD983089:QKD983133 QTZ11:QTZ93 QTZ65585:QTZ65629 QTZ131121:QTZ131165 QTZ196657:QTZ196701 QTZ262193:QTZ262237 QTZ327729:QTZ327773 QTZ393265:QTZ393309 QTZ458801:QTZ458845 QTZ524337:QTZ524381 QTZ589873:QTZ589917 QTZ655409:QTZ655453 QTZ720945:QTZ720989 QTZ786481:QTZ786525 QTZ852017:QTZ852061 QTZ917553:QTZ917597 QTZ983089:QTZ983133 RDV11:RDV93 RDV65585:RDV65629 RDV131121:RDV131165 RDV196657:RDV196701 RDV262193:RDV262237 RDV327729:RDV327773 RDV393265:RDV393309 RDV458801:RDV458845 RDV524337:RDV524381 RDV589873:RDV589917 RDV655409:RDV655453 RDV720945:RDV720989 RDV786481:RDV786525 RDV852017:RDV852061 RDV917553:RDV917597 RDV983089:RDV983133 RNR11:RNR93 RNR65585:RNR65629 RNR131121:RNR131165 RNR196657:RNR196701 RNR262193:RNR262237 RNR327729:RNR327773 RNR393265:RNR393309 RNR458801:RNR458845 RNR524337:RNR524381 RNR589873:RNR589917 RNR655409:RNR655453 RNR720945:RNR720989 RNR786481:RNR786525 RNR852017:RNR852061 RNR917553:RNR917597 RNR983089:RNR983133 RXN11:RXN93 RXN65585:RXN65629 RXN131121:RXN131165 RXN196657:RXN196701 RXN262193:RXN262237 RXN327729:RXN327773 RXN393265:RXN393309 RXN458801:RXN458845 RXN524337:RXN524381 RXN589873:RXN589917 RXN655409:RXN655453 RXN720945:RXN720989 RXN786481:RXN786525 RXN852017:RXN852061 RXN917553:RXN917597 RXN983089:RXN983133 SHJ11:SHJ93 SHJ65585:SHJ65629 SHJ131121:SHJ131165 SHJ196657:SHJ196701 SHJ262193:SHJ262237 SHJ327729:SHJ327773 SHJ393265:SHJ393309 SHJ458801:SHJ458845 SHJ524337:SHJ524381 SHJ589873:SHJ589917 SHJ655409:SHJ655453 SHJ720945:SHJ720989 SHJ786481:SHJ786525 SHJ852017:SHJ852061 SHJ917553:SHJ917597 SHJ983089:SHJ983133 SRF11:SRF93 SRF65585:SRF65629 SRF131121:SRF131165 SRF196657:SRF196701 SRF262193:SRF262237 SRF327729:SRF327773 SRF393265:SRF393309 SRF458801:SRF458845 SRF524337:SRF524381 SRF589873:SRF589917 SRF655409:SRF655453 SRF720945:SRF720989 SRF786481:SRF786525 SRF852017:SRF852061 SRF917553:SRF917597 SRF983089:SRF983133 TBB11:TBB93 TBB65585:TBB65629 TBB131121:TBB131165 TBB196657:TBB196701 TBB262193:TBB262237 TBB327729:TBB327773 TBB393265:TBB393309 TBB458801:TBB458845 TBB524337:TBB524381 TBB589873:TBB589917 TBB655409:TBB655453 TBB720945:TBB720989 TBB786481:TBB786525 TBB852017:TBB852061 TBB917553:TBB917597 TBB983089:TBB983133 TKX11:TKX93 TKX65585:TKX65629 TKX131121:TKX131165 TKX196657:TKX196701 TKX262193:TKX262237 TKX327729:TKX327773 TKX393265:TKX393309 TKX458801:TKX458845 TKX524337:TKX524381 TKX589873:TKX589917 TKX655409:TKX655453 TKX720945:TKX720989 TKX786481:TKX786525 TKX852017:TKX852061 TKX917553:TKX917597 TKX983089:TKX983133 TUT11:TUT93 TUT65585:TUT65629 TUT131121:TUT131165 TUT196657:TUT196701 TUT262193:TUT262237 TUT327729:TUT327773 TUT393265:TUT393309 TUT458801:TUT458845 TUT524337:TUT524381 TUT589873:TUT589917 TUT655409:TUT655453 TUT720945:TUT720989 TUT786481:TUT786525 TUT852017:TUT852061 TUT917553:TUT917597 TUT983089:TUT983133 UEP11:UEP93 UEP65585:UEP65629 UEP131121:UEP131165 UEP196657:UEP196701 UEP262193:UEP262237 UEP327729:UEP327773 UEP393265:UEP393309 UEP458801:UEP458845 UEP524337:UEP524381 UEP589873:UEP589917 UEP655409:UEP655453 UEP720945:UEP720989 UEP786481:UEP786525 UEP852017:UEP852061 UEP917553:UEP917597 UEP983089:UEP983133 UOL11:UOL93 UOL65585:UOL65629 UOL131121:UOL131165 UOL196657:UOL196701 UOL262193:UOL262237 UOL327729:UOL327773 UOL393265:UOL393309 UOL458801:UOL458845 UOL524337:UOL524381 UOL589873:UOL589917 UOL655409:UOL655453 UOL720945:UOL720989 UOL786481:UOL786525 UOL852017:UOL852061 UOL917553:UOL917597 UOL983089:UOL983133 UYH11:UYH93 UYH65585:UYH65629 UYH131121:UYH131165 UYH196657:UYH196701 UYH262193:UYH262237 UYH327729:UYH327773 UYH393265:UYH393309 UYH458801:UYH458845 UYH524337:UYH524381 UYH589873:UYH589917 UYH655409:UYH655453 UYH720945:UYH720989 UYH786481:UYH786525 UYH852017:UYH852061 UYH917553:UYH917597 UYH983089:UYH983133 VID11:VID93 VID65585:VID65629 VID131121:VID131165 VID196657:VID196701 VID262193:VID262237 VID327729:VID327773 VID393265:VID393309 VID458801:VID458845 VID524337:VID524381 VID589873:VID589917 VID655409:VID655453 VID720945:VID720989 VID786481:VID786525 VID852017:VID852061 VID917553:VID917597 VID983089:VID983133 VRZ11:VRZ93 VRZ65585:VRZ65629 VRZ131121:VRZ131165 VRZ196657:VRZ196701 VRZ262193:VRZ262237 VRZ327729:VRZ327773 VRZ393265:VRZ393309 VRZ458801:VRZ458845 VRZ524337:VRZ524381 VRZ589873:VRZ589917 VRZ655409:VRZ655453 VRZ720945:VRZ720989 VRZ786481:VRZ786525 VRZ852017:VRZ852061 VRZ917553:VRZ917597 VRZ983089:VRZ983133 WBV11:WBV93 WBV65585:WBV65629 WBV131121:WBV131165 WBV196657:WBV196701 WBV262193:WBV262237 WBV327729:WBV327773 WBV393265:WBV393309 WBV458801:WBV458845 WBV524337:WBV524381 WBV589873:WBV589917 WBV655409:WBV655453 WBV720945:WBV720989 WBV786481:WBV786525 WBV852017:WBV852061 WBV917553:WBV917597 WBV983089:WBV983133 WLR11:WLR93 WLR65585:WLR65629 WLR131121:WLR131165 WLR196657:WLR196701 WLR262193:WLR262237 WLR327729:WLR327773 WLR393265:WLR393309 WLR458801:WLR458845 WLR524337:WLR524381 WLR589873:WLR589917 WLR655409:WLR655453 WLR720945:WLR720989 WLR786481:WLR786525 WLR852017:WLR852061 WLR917553:WLR917597 WLR983089:WLR983133 WVN11:WVN93 WVN65585:WVN65629 WVN131121:WVN131165 WVN196657:WVN196701 WVN262193:WVN262237 WVN327729:WVN327773 WVN393265:WVN393309 WVN458801:WVN458845 WVN524337:WVN524381 WVN589873:WVN589917 WVN655409:WVN655453 WVN720945:WVN720989 WVN786481:WVN786525 WVN852017:WVN852061 WVN917553:WVN917597 WVN983089:WVN983133">
      <formula1>"高,中,低"</formula1>
    </dataValidation>
    <dataValidation type="list" allowBlank="1" showInputMessage="1" showErrorMessage="1" sqref="G11:G111 G65585:G65629 G131121:G131165 G196657:G196701 G262193:G262237 G327729:G327773 G393265:G393309 G458801:G458845 G524337:G524381 G589873:G589917 G655409:G655453 G720945:G720989 G786481:G786525 G852017:G852061 G917553:G917597 G983089:G983133 JC11:JC93 JC65585:JC65629 JC131121:JC131165 JC196657:JC196701 JC262193:JC262237 JC327729:JC327773 JC393265:JC393309 JC458801:JC458845 JC524337:JC524381 JC589873:JC589917 JC655409:JC655453 JC720945:JC720989 JC786481:JC786525 JC852017:JC852061 JC917553:JC917597 JC983089:JC983133 SY11:SY93 SY65585:SY65629 SY131121:SY131165 SY196657:SY196701 SY262193:SY262237 SY327729:SY327773 SY393265:SY393309 SY458801:SY458845 SY524337:SY524381 SY589873:SY589917 SY655409:SY655453 SY720945:SY720989 SY786481:SY786525 SY852017:SY852061 SY917553:SY917597 SY983089:SY983133 ACU11:ACU93 ACU65585:ACU65629 ACU131121:ACU131165 ACU196657:ACU196701 ACU262193:ACU262237 ACU327729:ACU327773 ACU393265:ACU393309 ACU458801:ACU458845 ACU524337:ACU524381 ACU589873:ACU589917 ACU655409:ACU655453 ACU720945:ACU720989 ACU786481:ACU786525 ACU852017:ACU852061 ACU917553:ACU917597 ACU983089:ACU983133 AMQ11:AMQ93 AMQ65585:AMQ65629 AMQ131121:AMQ131165 AMQ196657:AMQ196701 AMQ262193:AMQ262237 AMQ327729:AMQ327773 AMQ393265:AMQ393309 AMQ458801:AMQ458845 AMQ524337:AMQ524381 AMQ589873:AMQ589917 AMQ655409:AMQ655453 AMQ720945:AMQ720989 AMQ786481:AMQ786525 AMQ852017:AMQ852061 AMQ917553:AMQ917597 AMQ983089:AMQ983133 AWM11:AWM93 AWM65585:AWM65629 AWM131121:AWM131165 AWM196657:AWM196701 AWM262193:AWM262237 AWM327729:AWM327773 AWM393265:AWM393309 AWM458801:AWM458845 AWM524337:AWM524381 AWM589873:AWM589917 AWM655409:AWM655453 AWM720945:AWM720989 AWM786481:AWM786525 AWM852017:AWM852061 AWM917553:AWM917597 AWM983089:AWM983133 BGI11:BGI93 BGI65585:BGI65629 BGI131121:BGI131165 BGI196657:BGI196701 BGI262193:BGI262237 BGI327729:BGI327773 BGI393265:BGI393309 BGI458801:BGI458845 BGI524337:BGI524381 BGI589873:BGI589917 BGI655409:BGI655453 BGI720945:BGI720989 BGI786481:BGI786525 BGI852017:BGI852061 BGI917553:BGI917597 BGI983089:BGI983133 BQE11:BQE93 BQE65585:BQE65629 BQE131121:BQE131165 BQE196657:BQE196701 BQE262193:BQE262237 BQE327729:BQE327773 BQE393265:BQE393309 BQE458801:BQE458845 BQE524337:BQE524381 BQE589873:BQE589917 BQE655409:BQE655453 BQE720945:BQE720989 BQE786481:BQE786525 BQE852017:BQE852061 BQE917553:BQE917597 BQE983089:BQE983133 CAA11:CAA93 CAA65585:CAA65629 CAA131121:CAA131165 CAA196657:CAA196701 CAA262193:CAA262237 CAA327729:CAA327773 CAA393265:CAA393309 CAA458801:CAA458845 CAA524337:CAA524381 CAA589873:CAA589917 CAA655409:CAA655453 CAA720945:CAA720989 CAA786481:CAA786525 CAA852017:CAA852061 CAA917553:CAA917597 CAA983089:CAA983133 CJW11:CJW93 CJW65585:CJW65629 CJW131121:CJW131165 CJW196657:CJW196701 CJW262193:CJW262237 CJW327729:CJW327773 CJW393265:CJW393309 CJW458801:CJW458845 CJW524337:CJW524381 CJW589873:CJW589917 CJW655409:CJW655453 CJW720945:CJW720989 CJW786481:CJW786525 CJW852017:CJW852061 CJW917553:CJW917597 CJW983089:CJW983133 CTS11:CTS93 CTS65585:CTS65629 CTS131121:CTS131165 CTS196657:CTS196701 CTS262193:CTS262237 CTS327729:CTS327773 CTS393265:CTS393309 CTS458801:CTS458845 CTS524337:CTS524381 CTS589873:CTS589917 CTS655409:CTS655453 CTS720945:CTS720989 CTS786481:CTS786525 CTS852017:CTS852061 CTS917553:CTS917597 CTS983089:CTS983133 DDO11:DDO93 DDO65585:DDO65629 DDO131121:DDO131165 DDO196657:DDO196701 DDO262193:DDO262237 DDO327729:DDO327773 DDO393265:DDO393309 DDO458801:DDO458845 DDO524337:DDO524381 DDO589873:DDO589917 DDO655409:DDO655453 DDO720945:DDO720989 DDO786481:DDO786525 DDO852017:DDO852061 DDO917553:DDO917597 DDO983089:DDO983133 DNK11:DNK93 DNK65585:DNK65629 DNK131121:DNK131165 DNK196657:DNK196701 DNK262193:DNK262237 DNK327729:DNK327773 DNK393265:DNK393309 DNK458801:DNK458845 DNK524337:DNK524381 DNK589873:DNK589917 DNK655409:DNK655453 DNK720945:DNK720989 DNK786481:DNK786525 DNK852017:DNK852061 DNK917553:DNK917597 DNK983089:DNK983133 DXG11:DXG93 DXG65585:DXG65629 DXG131121:DXG131165 DXG196657:DXG196701 DXG262193:DXG262237 DXG327729:DXG327773 DXG393265:DXG393309 DXG458801:DXG458845 DXG524337:DXG524381 DXG589873:DXG589917 DXG655409:DXG655453 DXG720945:DXG720989 DXG786481:DXG786525 DXG852017:DXG852061 DXG917553:DXG917597 DXG983089:DXG983133 EHC11:EHC93 EHC65585:EHC65629 EHC131121:EHC131165 EHC196657:EHC196701 EHC262193:EHC262237 EHC327729:EHC327773 EHC393265:EHC393309 EHC458801:EHC458845 EHC524337:EHC524381 EHC589873:EHC589917 EHC655409:EHC655453 EHC720945:EHC720989 EHC786481:EHC786525 EHC852017:EHC852061 EHC917553:EHC917597 EHC983089:EHC983133 EQY11:EQY93 EQY65585:EQY65629 EQY131121:EQY131165 EQY196657:EQY196701 EQY262193:EQY262237 EQY327729:EQY327773 EQY393265:EQY393309 EQY458801:EQY458845 EQY524337:EQY524381 EQY589873:EQY589917 EQY655409:EQY655453 EQY720945:EQY720989 EQY786481:EQY786525 EQY852017:EQY852061 EQY917553:EQY917597 EQY983089:EQY983133 FAU11:FAU93 FAU65585:FAU65629 FAU131121:FAU131165 FAU196657:FAU196701 FAU262193:FAU262237 FAU327729:FAU327773 FAU393265:FAU393309 FAU458801:FAU458845 FAU524337:FAU524381 FAU589873:FAU589917 FAU655409:FAU655453 FAU720945:FAU720989 FAU786481:FAU786525 FAU852017:FAU852061 FAU917553:FAU917597 FAU983089:FAU983133 FKQ11:FKQ93 FKQ65585:FKQ65629 FKQ131121:FKQ131165 FKQ196657:FKQ196701 FKQ262193:FKQ262237 FKQ327729:FKQ327773 FKQ393265:FKQ393309 FKQ458801:FKQ458845 FKQ524337:FKQ524381 FKQ589873:FKQ589917 FKQ655409:FKQ655453 FKQ720945:FKQ720989 FKQ786481:FKQ786525 FKQ852017:FKQ852061 FKQ917553:FKQ917597 FKQ983089:FKQ983133 FUM11:FUM93 FUM65585:FUM65629 FUM131121:FUM131165 FUM196657:FUM196701 FUM262193:FUM262237 FUM327729:FUM327773 FUM393265:FUM393309 FUM458801:FUM458845 FUM524337:FUM524381 FUM589873:FUM589917 FUM655409:FUM655453 FUM720945:FUM720989 FUM786481:FUM786525 FUM852017:FUM852061 FUM917553:FUM917597 FUM983089:FUM983133 GEI11:GEI93 GEI65585:GEI65629 GEI131121:GEI131165 GEI196657:GEI196701 GEI262193:GEI262237 GEI327729:GEI327773 GEI393265:GEI393309 GEI458801:GEI458845 GEI524337:GEI524381 GEI589873:GEI589917 GEI655409:GEI655453 GEI720945:GEI720989 GEI786481:GEI786525 GEI852017:GEI852061 GEI917553:GEI917597 GEI983089:GEI983133 GOE11:GOE93 GOE65585:GOE65629 GOE131121:GOE131165 GOE196657:GOE196701 GOE262193:GOE262237 GOE327729:GOE327773 GOE393265:GOE393309 GOE458801:GOE458845 GOE524337:GOE524381 GOE589873:GOE589917 GOE655409:GOE655453 GOE720945:GOE720989 GOE786481:GOE786525 GOE852017:GOE852061 GOE917553:GOE917597 GOE983089:GOE983133 GYA11:GYA93 GYA65585:GYA65629 GYA131121:GYA131165 GYA196657:GYA196701 GYA262193:GYA262237 GYA327729:GYA327773 GYA393265:GYA393309 GYA458801:GYA458845 GYA524337:GYA524381 GYA589873:GYA589917 GYA655409:GYA655453 GYA720945:GYA720989 GYA786481:GYA786525 GYA852017:GYA852061 GYA917553:GYA917597 GYA983089:GYA983133 HHW11:HHW93 HHW65585:HHW65629 HHW131121:HHW131165 HHW196657:HHW196701 HHW262193:HHW262237 HHW327729:HHW327773 HHW393265:HHW393309 HHW458801:HHW458845 HHW524337:HHW524381 HHW589873:HHW589917 HHW655409:HHW655453 HHW720945:HHW720989 HHW786481:HHW786525 HHW852017:HHW852061 HHW917553:HHW917597 HHW983089:HHW983133 HRS11:HRS93 HRS65585:HRS65629 HRS131121:HRS131165 HRS196657:HRS196701 HRS262193:HRS262237 HRS327729:HRS327773 HRS393265:HRS393309 HRS458801:HRS458845 HRS524337:HRS524381 HRS589873:HRS589917 HRS655409:HRS655453 HRS720945:HRS720989 HRS786481:HRS786525 HRS852017:HRS852061 HRS917553:HRS917597 HRS983089:HRS983133 IBO11:IBO93 IBO65585:IBO65629 IBO131121:IBO131165 IBO196657:IBO196701 IBO262193:IBO262237 IBO327729:IBO327773 IBO393265:IBO393309 IBO458801:IBO458845 IBO524337:IBO524381 IBO589873:IBO589917 IBO655409:IBO655453 IBO720945:IBO720989 IBO786481:IBO786525 IBO852017:IBO852061 IBO917553:IBO917597 IBO983089:IBO983133 ILK11:ILK93 ILK65585:ILK65629 ILK131121:ILK131165 ILK196657:ILK196701 ILK262193:ILK262237 ILK327729:ILK327773 ILK393265:ILK393309 ILK458801:ILK458845 ILK524337:ILK524381 ILK589873:ILK589917 ILK655409:ILK655453 ILK720945:ILK720989 ILK786481:ILK786525 ILK852017:ILK852061 ILK917553:ILK917597 ILK983089:ILK983133 IVG11:IVG93 IVG65585:IVG65629 IVG131121:IVG131165 IVG196657:IVG196701 IVG262193:IVG262237 IVG327729:IVG327773 IVG393265:IVG393309 IVG458801:IVG458845 IVG524337:IVG524381 IVG589873:IVG589917 IVG655409:IVG655453 IVG720945:IVG720989 IVG786481:IVG786525 IVG852017:IVG852061 IVG917553:IVG917597 IVG983089:IVG983133 JFC11:JFC93 JFC65585:JFC65629 JFC131121:JFC131165 JFC196657:JFC196701 JFC262193:JFC262237 JFC327729:JFC327773 JFC393265:JFC393309 JFC458801:JFC458845 JFC524337:JFC524381 JFC589873:JFC589917 JFC655409:JFC655453 JFC720945:JFC720989 JFC786481:JFC786525 JFC852017:JFC852061 JFC917553:JFC917597 JFC983089:JFC983133 JOY11:JOY93 JOY65585:JOY65629 JOY131121:JOY131165 JOY196657:JOY196701 JOY262193:JOY262237 JOY327729:JOY327773 JOY393265:JOY393309 JOY458801:JOY458845 JOY524337:JOY524381 JOY589873:JOY589917 JOY655409:JOY655453 JOY720945:JOY720989 JOY786481:JOY786525 JOY852017:JOY852061 JOY917553:JOY917597 JOY983089:JOY983133 JYU11:JYU93 JYU65585:JYU65629 JYU131121:JYU131165 JYU196657:JYU196701 JYU262193:JYU262237 JYU327729:JYU327773 JYU393265:JYU393309 JYU458801:JYU458845 JYU524337:JYU524381 JYU589873:JYU589917 JYU655409:JYU655453 JYU720945:JYU720989 JYU786481:JYU786525 JYU852017:JYU852061 JYU917553:JYU917597 JYU983089:JYU983133 KIQ11:KIQ93 KIQ65585:KIQ65629 KIQ131121:KIQ131165 KIQ196657:KIQ196701 KIQ262193:KIQ262237 KIQ327729:KIQ327773 KIQ393265:KIQ393309 KIQ458801:KIQ458845 KIQ524337:KIQ524381 KIQ589873:KIQ589917 KIQ655409:KIQ655453 KIQ720945:KIQ720989 KIQ786481:KIQ786525 KIQ852017:KIQ852061 KIQ917553:KIQ917597 KIQ983089:KIQ983133 KSM11:KSM93 KSM65585:KSM65629 KSM131121:KSM131165 KSM196657:KSM196701 KSM262193:KSM262237 KSM327729:KSM327773 KSM393265:KSM393309 KSM458801:KSM458845 KSM524337:KSM524381 KSM589873:KSM589917 KSM655409:KSM655453 KSM720945:KSM720989 KSM786481:KSM786525 KSM852017:KSM852061 KSM917553:KSM917597 KSM983089:KSM983133 LCI11:LCI93 LCI65585:LCI65629 LCI131121:LCI131165 LCI196657:LCI196701 LCI262193:LCI262237 LCI327729:LCI327773 LCI393265:LCI393309 LCI458801:LCI458845 LCI524337:LCI524381 LCI589873:LCI589917 LCI655409:LCI655453 LCI720945:LCI720989 LCI786481:LCI786525 LCI852017:LCI852061 LCI917553:LCI917597 LCI983089:LCI983133 LME11:LME93 LME65585:LME65629 LME131121:LME131165 LME196657:LME196701 LME262193:LME262237 LME327729:LME327773 LME393265:LME393309 LME458801:LME458845 LME524337:LME524381 LME589873:LME589917 LME655409:LME655453 LME720945:LME720989 LME786481:LME786525 LME852017:LME852061 LME917553:LME917597 LME983089:LME983133 LWA11:LWA93 LWA65585:LWA65629 LWA131121:LWA131165 LWA196657:LWA196701 LWA262193:LWA262237 LWA327729:LWA327773 LWA393265:LWA393309 LWA458801:LWA458845 LWA524337:LWA524381 LWA589873:LWA589917 LWA655409:LWA655453 LWA720945:LWA720989 LWA786481:LWA786525 LWA852017:LWA852061 LWA917553:LWA917597 LWA983089:LWA983133 MFW11:MFW93 MFW65585:MFW65629 MFW131121:MFW131165 MFW196657:MFW196701 MFW262193:MFW262237 MFW327729:MFW327773 MFW393265:MFW393309 MFW458801:MFW458845 MFW524337:MFW524381 MFW589873:MFW589917 MFW655409:MFW655453 MFW720945:MFW720989 MFW786481:MFW786525 MFW852017:MFW852061 MFW917553:MFW917597 MFW983089:MFW983133 MPS11:MPS93 MPS65585:MPS65629 MPS131121:MPS131165 MPS196657:MPS196701 MPS262193:MPS262237 MPS327729:MPS327773 MPS393265:MPS393309 MPS458801:MPS458845 MPS524337:MPS524381 MPS589873:MPS589917 MPS655409:MPS655453 MPS720945:MPS720989 MPS786481:MPS786525 MPS852017:MPS852061 MPS917553:MPS917597 MPS983089:MPS983133 MZO11:MZO93 MZO65585:MZO65629 MZO131121:MZO131165 MZO196657:MZO196701 MZO262193:MZO262237 MZO327729:MZO327773 MZO393265:MZO393309 MZO458801:MZO458845 MZO524337:MZO524381 MZO589873:MZO589917 MZO655409:MZO655453 MZO720945:MZO720989 MZO786481:MZO786525 MZO852017:MZO852061 MZO917553:MZO917597 MZO983089:MZO983133 NJK11:NJK93 NJK65585:NJK65629 NJK131121:NJK131165 NJK196657:NJK196701 NJK262193:NJK262237 NJK327729:NJK327773 NJK393265:NJK393309 NJK458801:NJK458845 NJK524337:NJK524381 NJK589873:NJK589917 NJK655409:NJK655453 NJK720945:NJK720989 NJK786481:NJK786525 NJK852017:NJK852061 NJK917553:NJK917597 NJK983089:NJK983133 NTG11:NTG93 NTG65585:NTG65629 NTG131121:NTG131165 NTG196657:NTG196701 NTG262193:NTG262237 NTG327729:NTG327773 NTG393265:NTG393309 NTG458801:NTG458845 NTG524337:NTG524381 NTG589873:NTG589917 NTG655409:NTG655453 NTG720945:NTG720989 NTG786481:NTG786525 NTG852017:NTG852061 NTG917553:NTG917597 NTG983089:NTG983133 ODC11:ODC93 ODC65585:ODC65629 ODC131121:ODC131165 ODC196657:ODC196701 ODC262193:ODC262237 ODC327729:ODC327773 ODC393265:ODC393309 ODC458801:ODC458845 ODC524337:ODC524381 ODC589873:ODC589917 ODC655409:ODC655453 ODC720945:ODC720989 ODC786481:ODC786525 ODC852017:ODC852061 ODC917553:ODC917597 ODC983089:ODC983133 OMY11:OMY93 OMY65585:OMY65629 OMY131121:OMY131165 OMY196657:OMY196701 OMY262193:OMY262237 OMY327729:OMY327773 OMY393265:OMY393309 OMY458801:OMY458845 OMY524337:OMY524381 OMY589873:OMY589917 OMY655409:OMY655453 OMY720945:OMY720989 OMY786481:OMY786525 OMY852017:OMY852061 OMY917553:OMY917597 OMY983089:OMY983133 OWU11:OWU93 OWU65585:OWU65629 OWU131121:OWU131165 OWU196657:OWU196701 OWU262193:OWU262237 OWU327729:OWU327773 OWU393265:OWU393309 OWU458801:OWU458845 OWU524337:OWU524381 OWU589873:OWU589917 OWU655409:OWU655453 OWU720945:OWU720989 OWU786481:OWU786525 OWU852017:OWU852061 OWU917553:OWU917597 OWU983089:OWU983133 PGQ11:PGQ93 PGQ65585:PGQ65629 PGQ131121:PGQ131165 PGQ196657:PGQ196701 PGQ262193:PGQ262237 PGQ327729:PGQ327773 PGQ393265:PGQ393309 PGQ458801:PGQ458845 PGQ524337:PGQ524381 PGQ589873:PGQ589917 PGQ655409:PGQ655453 PGQ720945:PGQ720989 PGQ786481:PGQ786525 PGQ852017:PGQ852061 PGQ917553:PGQ917597 PGQ983089:PGQ983133 PQM11:PQM93 PQM65585:PQM65629 PQM131121:PQM131165 PQM196657:PQM196701 PQM262193:PQM262237 PQM327729:PQM327773 PQM393265:PQM393309 PQM458801:PQM458845 PQM524337:PQM524381 PQM589873:PQM589917 PQM655409:PQM655453 PQM720945:PQM720989 PQM786481:PQM786525 PQM852017:PQM852061 PQM917553:PQM917597 PQM983089:PQM983133 QAI11:QAI93 QAI65585:QAI65629 QAI131121:QAI131165 QAI196657:QAI196701 QAI262193:QAI262237 QAI327729:QAI327773 QAI393265:QAI393309 QAI458801:QAI458845 QAI524337:QAI524381 QAI589873:QAI589917 QAI655409:QAI655453 QAI720945:QAI720989 QAI786481:QAI786525 QAI852017:QAI852061 QAI917553:QAI917597 QAI983089:QAI983133 QKE11:QKE93 QKE65585:QKE65629 QKE131121:QKE131165 QKE196657:QKE196701 QKE262193:QKE262237 QKE327729:QKE327773 QKE393265:QKE393309 QKE458801:QKE458845 QKE524337:QKE524381 QKE589873:QKE589917 QKE655409:QKE655453 QKE720945:QKE720989 QKE786481:QKE786525 QKE852017:QKE852061 QKE917553:QKE917597 QKE983089:QKE983133 QUA11:QUA93 QUA65585:QUA65629 QUA131121:QUA131165 QUA196657:QUA196701 QUA262193:QUA262237 QUA327729:QUA327773 QUA393265:QUA393309 QUA458801:QUA458845 QUA524337:QUA524381 QUA589873:QUA589917 QUA655409:QUA655453 QUA720945:QUA720989 QUA786481:QUA786525 QUA852017:QUA852061 QUA917553:QUA917597 QUA983089:QUA983133 RDW11:RDW93 RDW65585:RDW65629 RDW131121:RDW131165 RDW196657:RDW196701 RDW262193:RDW262237 RDW327729:RDW327773 RDW393265:RDW393309 RDW458801:RDW458845 RDW524337:RDW524381 RDW589873:RDW589917 RDW655409:RDW655453 RDW720945:RDW720989 RDW786481:RDW786525 RDW852017:RDW852061 RDW917553:RDW917597 RDW983089:RDW983133 RNS11:RNS93 RNS65585:RNS65629 RNS131121:RNS131165 RNS196657:RNS196701 RNS262193:RNS262237 RNS327729:RNS327773 RNS393265:RNS393309 RNS458801:RNS458845 RNS524337:RNS524381 RNS589873:RNS589917 RNS655409:RNS655453 RNS720945:RNS720989 RNS786481:RNS786525 RNS852017:RNS852061 RNS917553:RNS917597 RNS983089:RNS983133 RXO11:RXO93 RXO65585:RXO65629 RXO131121:RXO131165 RXO196657:RXO196701 RXO262193:RXO262237 RXO327729:RXO327773 RXO393265:RXO393309 RXO458801:RXO458845 RXO524337:RXO524381 RXO589873:RXO589917 RXO655409:RXO655453 RXO720945:RXO720989 RXO786481:RXO786525 RXO852017:RXO852061 RXO917553:RXO917597 RXO983089:RXO983133 SHK11:SHK93 SHK65585:SHK65629 SHK131121:SHK131165 SHK196657:SHK196701 SHK262193:SHK262237 SHK327729:SHK327773 SHK393265:SHK393309 SHK458801:SHK458845 SHK524337:SHK524381 SHK589873:SHK589917 SHK655409:SHK655453 SHK720945:SHK720989 SHK786481:SHK786525 SHK852017:SHK852061 SHK917553:SHK917597 SHK983089:SHK983133 SRG11:SRG93 SRG65585:SRG65629 SRG131121:SRG131165 SRG196657:SRG196701 SRG262193:SRG262237 SRG327729:SRG327773 SRG393265:SRG393309 SRG458801:SRG458845 SRG524337:SRG524381 SRG589873:SRG589917 SRG655409:SRG655453 SRG720945:SRG720989 SRG786481:SRG786525 SRG852017:SRG852061 SRG917553:SRG917597 SRG983089:SRG983133 TBC11:TBC93 TBC65585:TBC65629 TBC131121:TBC131165 TBC196657:TBC196701 TBC262193:TBC262237 TBC327729:TBC327773 TBC393265:TBC393309 TBC458801:TBC458845 TBC524337:TBC524381 TBC589873:TBC589917 TBC655409:TBC655453 TBC720945:TBC720989 TBC786481:TBC786525 TBC852017:TBC852061 TBC917553:TBC917597 TBC983089:TBC983133 TKY11:TKY93 TKY65585:TKY65629 TKY131121:TKY131165 TKY196657:TKY196701 TKY262193:TKY262237 TKY327729:TKY327773 TKY393265:TKY393309 TKY458801:TKY458845 TKY524337:TKY524381 TKY589873:TKY589917 TKY655409:TKY655453 TKY720945:TKY720989 TKY786481:TKY786525 TKY852017:TKY852061 TKY917553:TKY917597 TKY983089:TKY983133 TUU11:TUU93 TUU65585:TUU65629 TUU131121:TUU131165 TUU196657:TUU196701 TUU262193:TUU262237 TUU327729:TUU327773 TUU393265:TUU393309 TUU458801:TUU458845 TUU524337:TUU524381 TUU589873:TUU589917 TUU655409:TUU655453 TUU720945:TUU720989 TUU786481:TUU786525 TUU852017:TUU852061 TUU917553:TUU917597 TUU983089:TUU983133 UEQ11:UEQ93 UEQ65585:UEQ65629 UEQ131121:UEQ131165 UEQ196657:UEQ196701 UEQ262193:UEQ262237 UEQ327729:UEQ327773 UEQ393265:UEQ393309 UEQ458801:UEQ458845 UEQ524337:UEQ524381 UEQ589873:UEQ589917 UEQ655409:UEQ655453 UEQ720945:UEQ720989 UEQ786481:UEQ786525 UEQ852017:UEQ852061 UEQ917553:UEQ917597 UEQ983089:UEQ983133 UOM11:UOM93 UOM65585:UOM65629 UOM131121:UOM131165 UOM196657:UOM196701 UOM262193:UOM262237 UOM327729:UOM327773 UOM393265:UOM393309 UOM458801:UOM458845 UOM524337:UOM524381 UOM589873:UOM589917 UOM655409:UOM655453 UOM720945:UOM720989 UOM786481:UOM786525 UOM852017:UOM852061 UOM917553:UOM917597 UOM983089:UOM983133 UYI11:UYI93 UYI65585:UYI65629 UYI131121:UYI131165 UYI196657:UYI196701 UYI262193:UYI262237 UYI327729:UYI327773 UYI393265:UYI393309 UYI458801:UYI458845 UYI524337:UYI524381 UYI589873:UYI589917 UYI655409:UYI655453 UYI720945:UYI720989 UYI786481:UYI786525 UYI852017:UYI852061 UYI917553:UYI917597 UYI983089:UYI983133 VIE11:VIE93 VIE65585:VIE65629 VIE131121:VIE131165 VIE196657:VIE196701 VIE262193:VIE262237 VIE327729:VIE327773 VIE393265:VIE393309 VIE458801:VIE458845 VIE524337:VIE524381 VIE589873:VIE589917 VIE655409:VIE655453 VIE720945:VIE720989 VIE786481:VIE786525 VIE852017:VIE852061 VIE917553:VIE917597 VIE983089:VIE983133 VSA11:VSA93 VSA65585:VSA65629 VSA131121:VSA131165 VSA196657:VSA196701 VSA262193:VSA262237 VSA327729:VSA327773 VSA393265:VSA393309 VSA458801:VSA458845 VSA524337:VSA524381 VSA589873:VSA589917 VSA655409:VSA655453 VSA720945:VSA720989 VSA786481:VSA786525 VSA852017:VSA852061 VSA917553:VSA917597 VSA983089:VSA983133 WBW11:WBW93 WBW65585:WBW65629 WBW131121:WBW131165 WBW196657:WBW196701 WBW262193:WBW262237 WBW327729:WBW327773 WBW393265:WBW393309 WBW458801:WBW458845 WBW524337:WBW524381 WBW589873:WBW589917 WBW655409:WBW655453 WBW720945:WBW720989 WBW786481:WBW786525 WBW852017:WBW852061 WBW917553:WBW917597 WBW983089:WBW983133 WLS11:WLS93 WLS65585:WLS65629 WLS131121:WLS131165 WLS196657:WLS196701 WLS262193:WLS262237 WLS327729:WLS327773 WLS393265:WLS393309 WLS458801:WLS458845 WLS524337:WLS524381 WLS589873:WLS589917 WLS655409:WLS655453 WLS720945:WLS720989 WLS786481:WLS786525 WLS852017:WLS852061 WLS917553:WLS917597 WLS983089:WLS983133 WVO11:WVO93 WVO65585:WVO65629 WVO131121:WVO131165 WVO196657:WVO196701 WVO262193:WVO262237 WVO327729:WVO327773 WVO393265:WVO393309 WVO458801:WVO458845 WVO524337:WVO524381 WVO589873:WVO589917 WVO655409:WVO655453 WVO720945:WVO720989 WVO786481:WVO786525 WVO852017:WVO852061 WVO917553:WVO917597 WVO983089:WVO983133">
      <formula1>"是,否"</formula1>
    </dataValidation>
    <dataValidation type="list" allowBlank="1" showInputMessage="1" showErrorMessage="1" sqref="K11:K76 K65585:K65629 K131121:K131165 K196657:K196701 K262193:K262237 K327729:K327773 K393265:K393309 K458801:K458845 K524337:K524381 K589873:K589917 K655409:K655453 K720945:K720989 K786481:K786525 K852017:K852061 K917553:K917597 K983089:K983133 P11:P93 P65585:P65629 P131121:P131165 P196657:P196701 P262193:P262237 P327729:P327773 P393265:P393309 P458801:P458845 P524337:P524381 P589873:P589917 P655409:P655453 P720945:P720989 P786481:P786525 P852017:P852061 P917553:P917597 P983089:P983133 JG11:JG93 JG65585:JG65629 JG131121:JG131165 JG196657:JG196701 JG262193:JG262237 JG327729:JG327773 JG393265:JG393309 JG458801:JG458845 JG524337:JG524381 JG589873:JG589917 JG655409:JG655453 JG720945:JG720989 JG786481:JG786525 JG852017:JG852061 JG917553:JG917597 JG983089:JG983133 JL11:JL93 JL65585:JL65629 JL131121:JL131165 JL196657:JL196701 JL262193:JL262237 JL327729:JL327773 JL393265:JL393309 JL458801:JL458845 JL524337:JL524381 JL589873:JL589917 JL655409:JL655453 JL720945:JL720989 JL786481:JL786525 JL852017:JL852061 JL917553:JL917597 JL983089:JL983133 TC11:TC93 TC65585:TC65629 TC131121:TC131165 TC196657:TC196701 TC262193:TC262237 TC327729:TC327773 TC393265:TC393309 TC458801:TC458845 TC524337:TC524381 TC589873:TC589917 TC655409:TC655453 TC720945:TC720989 TC786481:TC786525 TC852017:TC852061 TC917553:TC917597 TC983089:TC983133 TH11:TH93 TH65585:TH65629 TH131121:TH131165 TH196657:TH196701 TH262193:TH262237 TH327729:TH327773 TH393265:TH393309 TH458801:TH458845 TH524337:TH524381 TH589873:TH589917 TH655409:TH655453 TH720945:TH720989 TH786481:TH786525 TH852017:TH852061 TH917553:TH917597 TH983089:TH983133 ACY11:ACY93 ACY65585:ACY65629 ACY131121:ACY131165 ACY196657:ACY196701 ACY262193:ACY262237 ACY327729:ACY327773 ACY393265:ACY393309 ACY458801:ACY458845 ACY524337:ACY524381 ACY589873:ACY589917 ACY655409:ACY655453 ACY720945:ACY720989 ACY786481:ACY786525 ACY852017:ACY852061 ACY917553:ACY917597 ACY983089:ACY983133 ADD11:ADD93 ADD65585:ADD65629 ADD131121:ADD131165 ADD196657:ADD196701 ADD262193:ADD262237 ADD327729:ADD327773 ADD393265:ADD393309 ADD458801:ADD458845 ADD524337:ADD524381 ADD589873:ADD589917 ADD655409:ADD655453 ADD720945:ADD720989 ADD786481:ADD786525 ADD852017:ADD852061 ADD917553:ADD917597 ADD983089:ADD983133 AMU11:AMU93 AMU65585:AMU65629 AMU131121:AMU131165 AMU196657:AMU196701 AMU262193:AMU262237 AMU327729:AMU327773 AMU393265:AMU393309 AMU458801:AMU458845 AMU524337:AMU524381 AMU589873:AMU589917 AMU655409:AMU655453 AMU720945:AMU720989 AMU786481:AMU786525 AMU852017:AMU852061 AMU917553:AMU917597 AMU983089:AMU983133 AMZ11:AMZ93 AMZ65585:AMZ65629 AMZ131121:AMZ131165 AMZ196657:AMZ196701 AMZ262193:AMZ262237 AMZ327729:AMZ327773 AMZ393265:AMZ393309 AMZ458801:AMZ458845 AMZ524337:AMZ524381 AMZ589873:AMZ589917 AMZ655409:AMZ655453 AMZ720945:AMZ720989 AMZ786481:AMZ786525 AMZ852017:AMZ852061 AMZ917553:AMZ917597 AMZ983089:AMZ983133 AWQ11:AWQ93 AWQ65585:AWQ65629 AWQ131121:AWQ131165 AWQ196657:AWQ196701 AWQ262193:AWQ262237 AWQ327729:AWQ327773 AWQ393265:AWQ393309 AWQ458801:AWQ458845 AWQ524337:AWQ524381 AWQ589873:AWQ589917 AWQ655409:AWQ655453 AWQ720945:AWQ720989 AWQ786481:AWQ786525 AWQ852017:AWQ852061 AWQ917553:AWQ917597 AWQ983089:AWQ983133 AWV11:AWV93 AWV65585:AWV65629 AWV131121:AWV131165 AWV196657:AWV196701 AWV262193:AWV262237 AWV327729:AWV327773 AWV393265:AWV393309 AWV458801:AWV458845 AWV524337:AWV524381 AWV589873:AWV589917 AWV655409:AWV655453 AWV720945:AWV720989 AWV786481:AWV786525 AWV852017:AWV852061 AWV917553:AWV917597 AWV983089:AWV983133 BGM11:BGM93 BGM65585:BGM65629 BGM131121:BGM131165 BGM196657:BGM196701 BGM262193:BGM262237 BGM327729:BGM327773 BGM393265:BGM393309 BGM458801:BGM458845 BGM524337:BGM524381 BGM589873:BGM589917 BGM655409:BGM655453 BGM720945:BGM720989 BGM786481:BGM786525 BGM852017:BGM852061 BGM917553:BGM917597 BGM983089:BGM983133 BGR11:BGR93 BGR65585:BGR65629 BGR131121:BGR131165 BGR196657:BGR196701 BGR262193:BGR262237 BGR327729:BGR327773 BGR393265:BGR393309 BGR458801:BGR458845 BGR524337:BGR524381 BGR589873:BGR589917 BGR655409:BGR655453 BGR720945:BGR720989 BGR786481:BGR786525 BGR852017:BGR852061 BGR917553:BGR917597 BGR983089:BGR983133 BQI11:BQI93 BQI65585:BQI65629 BQI131121:BQI131165 BQI196657:BQI196701 BQI262193:BQI262237 BQI327729:BQI327773 BQI393265:BQI393309 BQI458801:BQI458845 BQI524337:BQI524381 BQI589873:BQI589917 BQI655409:BQI655453 BQI720945:BQI720989 BQI786481:BQI786525 BQI852017:BQI852061 BQI917553:BQI917597 BQI983089:BQI983133 BQN11:BQN93 BQN65585:BQN65629 BQN131121:BQN131165 BQN196657:BQN196701 BQN262193:BQN262237 BQN327729:BQN327773 BQN393265:BQN393309 BQN458801:BQN458845 BQN524337:BQN524381 BQN589873:BQN589917 BQN655409:BQN655453 BQN720945:BQN720989 BQN786481:BQN786525 BQN852017:BQN852061 BQN917553:BQN917597 BQN983089:BQN983133 CAE11:CAE93 CAE65585:CAE65629 CAE131121:CAE131165 CAE196657:CAE196701 CAE262193:CAE262237 CAE327729:CAE327773 CAE393265:CAE393309 CAE458801:CAE458845 CAE524337:CAE524381 CAE589873:CAE589917 CAE655409:CAE655453 CAE720945:CAE720989 CAE786481:CAE786525 CAE852017:CAE852061 CAE917553:CAE917597 CAE983089:CAE983133 CAJ11:CAJ93 CAJ65585:CAJ65629 CAJ131121:CAJ131165 CAJ196657:CAJ196701 CAJ262193:CAJ262237 CAJ327729:CAJ327773 CAJ393265:CAJ393309 CAJ458801:CAJ458845 CAJ524337:CAJ524381 CAJ589873:CAJ589917 CAJ655409:CAJ655453 CAJ720945:CAJ720989 CAJ786481:CAJ786525 CAJ852017:CAJ852061 CAJ917553:CAJ917597 CAJ983089:CAJ983133 CKA11:CKA93 CKA65585:CKA65629 CKA131121:CKA131165 CKA196657:CKA196701 CKA262193:CKA262237 CKA327729:CKA327773 CKA393265:CKA393309 CKA458801:CKA458845 CKA524337:CKA524381 CKA589873:CKA589917 CKA655409:CKA655453 CKA720945:CKA720989 CKA786481:CKA786525 CKA852017:CKA852061 CKA917553:CKA917597 CKA983089:CKA983133 CKF11:CKF93 CKF65585:CKF65629 CKF131121:CKF131165 CKF196657:CKF196701 CKF262193:CKF262237 CKF327729:CKF327773 CKF393265:CKF393309 CKF458801:CKF458845 CKF524337:CKF524381 CKF589873:CKF589917 CKF655409:CKF655453 CKF720945:CKF720989 CKF786481:CKF786525 CKF852017:CKF852061 CKF917553:CKF917597 CKF983089:CKF983133 CTW11:CTW93 CTW65585:CTW65629 CTW131121:CTW131165 CTW196657:CTW196701 CTW262193:CTW262237 CTW327729:CTW327773 CTW393265:CTW393309 CTW458801:CTW458845 CTW524337:CTW524381 CTW589873:CTW589917 CTW655409:CTW655453 CTW720945:CTW720989 CTW786481:CTW786525 CTW852017:CTW852061 CTW917553:CTW917597 CTW983089:CTW983133 CUB11:CUB93 CUB65585:CUB65629 CUB131121:CUB131165 CUB196657:CUB196701 CUB262193:CUB262237 CUB327729:CUB327773 CUB393265:CUB393309 CUB458801:CUB458845 CUB524337:CUB524381 CUB589873:CUB589917 CUB655409:CUB655453 CUB720945:CUB720989 CUB786481:CUB786525 CUB852017:CUB852061 CUB917553:CUB917597 CUB983089:CUB983133 DDS11:DDS93 DDS65585:DDS65629 DDS131121:DDS131165 DDS196657:DDS196701 DDS262193:DDS262237 DDS327729:DDS327773 DDS393265:DDS393309 DDS458801:DDS458845 DDS524337:DDS524381 DDS589873:DDS589917 DDS655409:DDS655453 DDS720945:DDS720989 DDS786481:DDS786525 DDS852017:DDS852061 DDS917553:DDS917597 DDS983089:DDS983133 DDX11:DDX93 DDX65585:DDX65629 DDX131121:DDX131165 DDX196657:DDX196701 DDX262193:DDX262237 DDX327729:DDX327773 DDX393265:DDX393309 DDX458801:DDX458845 DDX524337:DDX524381 DDX589873:DDX589917 DDX655409:DDX655453 DDX720945:DDX720989 DDX786481:DDX786525 DDX852017:DDX852061 DDX917553:DDX917597 DDX983089:DDX983133 DNO11:DNO93 DNO65585:DNO65629 DNO131121:DNO131165 DNO196657:DNO196701 DNO262193:DNO262237 DNO327729:DNO327773 DNO393265:DNO393309 DNO458801:DNO458845 DNO524337:DNO524381 DNO589873:DNO589917 DNO655409:DNO655453 DNO720945:DNO720989 DNO786481:DNO786525 DNO852017:DNO852061 DNO917553:DNO917597 DNO983089:DNO983133 DNT11:DNT93 DNT65585:DNT65629 DNT131121:DNT131165 DNT196657:DNT196701 DNT262193:DNT262237 DNT327729:DNT327773 DNT393265:DNT393309 DNT458801:DNT458845 DNT524337:DNT524381 DNT589873:DNT589917 DNT655409:DNT655453 DNT720945:DNT720989 DNT786481:DNT786525 DNT852017:DNT852061 DNT917553:DNT917597 DNT983089:DNT983133 DXK11:DXK93 DXK65585:DXK65629 DXK131121:DXK131165 DXK196657:DXK196701 DXK262193:DXK262237 DXK327729:DXK327773 DXK393265:DXK393309 DXK458801:DXK458845 DXK524337:DXK524381 DXK589873:DXK589917 DXK655409:DXK655453 DXK720945:DXK720989 DXK786481:DXK786525 DXK852017:DXK852061 DXK917553:DXK917597 DXK983089:DXK983133 DXP11:DXP93 DXP65585:DXP65629 DXP131121:DXP131165 DXP196657:DXP196701 DXP262193:DXP262237 DXP327729:DXP327773 DXP393265:DXP393309 DXP458801:DXP458845 DXP524337:DXP524381 DXP589873:DXP589917 DXP655409:DXP655453 DXP720945:DXP720989 DXP786481:DXP786525 DXP852017:DXP852061 DXP917553:DXP917597 DXP983089:DXP983133 EHG11:EHG93 EHG65585:EHG65629 EHG131121:EHG131165 EHG196657:EHG196701 EHG262193:EHG262237 EHG327729:EHG327773 EHG393265:EHG393309 EHG458801:EHG458845 EHG524337:EHG524381 EHG589873:EHG589917 EHG655409:EHG655453 EHG720945:EHG720989 EHG786481:EHG786525 EHG852017:EHG852061 EHG917553:EHG917597 EHG983089:EHG983133 EHL11:EHL93 EHL65585:EHL65629 EHL131121:EHL131165 EHL196657:EHL196701 EHL262193:EHL262237 EHL327729:EHL327773 EHL393265:EHL393309 EHL458801:EHL458845 EHL524337:EHL524381 EHL589873:EHL589917 EHL655409:EHL655453 EHL720945:EHL720989 EHL786481:EHL786525 EHL852017:EHL852061 EHL917553:EHL917597 EHL983089:EHL983133 ERC11:ERC93 ERC65585:ERC65629 ERC131121:ERC131165 ERC196657:ERC196701 ERC262193:ERC262237 ERC327729:ERC327773 ERC393265:ERC393309 ERC458801:ERC458845 ERC524337:ERC524381 ERC589873:ERC589917 ERC655409:ERC655453 ERC720945:ERC720989 ERC786481:ERC786525 ERC852017:ERC852061 ERC917553:ERC917597 ERC983089:ERC983133 ERH11:ERH93 ERH65585:ERH65629 ERH131121:ERH131165 ERH196657:ERH196701 ERH262193:ERH262237 ERH327729:ERH327773 ERH393265:ERH393309 ERH458801:ERH458845 ERH524337:ERH524381 ERH589873:ERH589917 ERH655409:ERH655453 ERH720945:ERH720989 ERH786481:ERH786525 ERH852017:ERH852061 ERH917553:ERH917597 ERH983089:ERH983133 FAY11:FAY93 FAY65585:FAY65629 FAY131121:FAY131165 FAY196657:FAY196701 FAY262193:FAY262237 FAY327729:FAY327773 FAY393265:FAY393309 FAY458801:FAY458845 FAY524337:FAY524381 FAY589873:FAY589917 FAY655409:FAY655453 FAY720945:FAY720989 FAY786481:FAY786525 FAY852017:FAY852061 FAY917553:FAY917597 FAY983089:FAY983133 FBD11:FBD93 FBD65585:FBD65629 FBD131121:FBD131165 FBD196657:FBD196701 FBD262193:FBD262237 FBD327729:FBD327773 FBD393265:FBD393309 FBD458801:FBD458845 FBD524337:FBD524381 FBD589873:FBD589917 FBD655409:FBD655453 FBD720945:FBD720989 FBD786481:FBD786525 FBD852017:FBD852061 FBD917553:FBD917597 FBD983089:FBD983133 FKU11:FKU93 FKU65585:FKU65629 FKU131121:FKU131165 FKU196657:FKU196701 FKU262193:FKU262237 FKU327729:FKU327773 FKU393265:FKU393309 FKU458801:FKU458845 FKU524337:FKU524381 FKU589873:FKU589917 FKU655409:FKU655453 FKU720945:FKU720989 FKU786481:FKU786525 FKU852017:FKU852061 FKU917553:FKU917597 FKU983089:FKU983133 FKZ11:FKZ93 FKZ65585:FKZ65629 FKZ131121:FKZ131165 FKZ196657:FKZ196701 FKZ262193:FKZ262237 FKZ327729:FKZ327773 FKZ393265:FKZ393309 FKZ458801:FKZ458845 FKZ524337:FKZ524381 FKZ589873:FKZ589917 FKZ655409:FKZ655453 FKZ720945:FKZ720989 FKZ786481:FKZ786525 FKZ852017:FKZ852061 FKZ917553:FKZ917597 FKZ983089:FKZ983133 FUQ11:FUQ93 FUQ65585:FUQ65629 FUQ131121:FUQ131165 FUQ196657:FUQ196701 FUQ262193:FUQ262237 FUQ327729:FUQ327773 FUQ393265:FUQ393309 FUQ458801:FUQ458845 FUQ524337:FUQ524381 FUQ589873:FUQ589917 FUQ655409:FUQ655453 FUQ720945:FUQ720989 FUQ786481:FUQ786525 FUQ852017:FUQ852061 FUQ917553:FUQ917597 FUQ983089:FUQ983133 FUV11:FUV93 FUV65585:FUV65629 FUV131121:FUV131165 FUV196657:FUV196701 FUV262193:FUV262237 FUV327729:FUV327773 FUV393265:FUV393309 FUV458801:FUV458845 FUV524337:FUV524381 FUV589873:FUV589917 FUV655409:FUV655453 FUV720945:FUV720989 FUV786481:FUV786525 FUV852017:FUV852061 FUV917553:FUV917597 FUV983089:FUV983133 GEM11:GEM93 GEM65585:GEM65629 GEM131121:GEM131165 GEM196657:GEM196701 GEM262193:GEM262237 GEM327729:GEM327773 GEM393265:GEM393309 GEM458801:GEM458845 GEM524337:GEM524381 GEM589873:GEM589917 GEM655409:GEM655453 GEM720945:GEM720989 GEM786481:GEM786525 GEM852017:GEM852061 GEM917553:GEM917597 GEM983089:GEM983133 GER11:GER93 GER65585:GER65629 GER131121:GER131165 GER196657:GER196701 GER262193:GER262237 GER327729:GER327773 GER393265:GER393309 GER458801:GER458845 GER524337:GER524381 GER589873:GER589917 GER655409:GER655453 GER720945:GER720989 GER786481:GER786525 GER852017:GER852061 GER917553:GER917597 GER983089:GER983133 GOI11:GOI93 GOI65585:GOI65629 GOI131121:GOI131165 GOI196657:GOI196701 GOI262193:GOI262237 GOI327729:GOI327773 GOI393265:GOI393309 GOI458801:GOI458845 GOI524337:GOI524381 GOI589873:GOI589917 GOI655409:GOI655453 GOI720945:GOI720989 GOI786481:GOI786525 GOI852017:GOI852061 GOI917553:GOI917597 GOI983089:GOI983133 GON11:GON93 GON65585:GON65629 GON131121:GON131165 GON196657:GON196701 GON262193:GON262237 GON327729:GON327773 GON393265:GON393309 GON458801:GON458845 GON524337:GON524381 GON589873:GON589917 GON655409:GON655453 GON720945:GON720989 GON786481:GON786525 GON852017:GON852061 GON917553:GON917597 GON983089:GON983133 GYE11:GYE93 GYE65585:GYE65629 GYE131121:GYE131165 GYE196657:GYE196701 GYE262193:GYE262237 GYE327729:GYE327773 GYE393265:GYE393309 GYE458801:GYE458845 GYE524337:GYE524381 GYE589873:GYE589917 GYE655409:GYE655453 GYE720945:GYE720989 GYE786481:GYE786525 GYE852017:GYE852061 GYE917553:GYE917597 GYE983089:GYE983133 GYJ11:GYJ93 GYJ65585:GYJ65629 GYJ131121:GYJ131165 GYJ196657:GYJ196701 GYJ262193:GYJ262237 GYJ327729:GYJ327773 GYJ393265:GYJ393309 GYJ458801:GYJ458845 GYJ524337:GYJ524381 GYJ589873:GYJ589917 GYJ655409:GYJ655453 GYJ720945:GYJ720989 GYJ786481:GYJ786525 GYJ852017:GYJ852061 GYJ917553:GYJ917597 GYJ983089:GYJ983133 HIA11:HIA93 HIA65585:HIA65629 HIA131121:HIA131165 HIA196657:HIA196701 HIA262193:HIA262237 HIA327729:HIA327773 HIA393265:HIA393309 HIA458801:HIA458845 HIA524337:HIA524381 HIA589873:HIA589917 HIA655409:HIA655453 HIA720945:HIA720989 HIA786481:HIA786525 HIA852017:HIA852061 HIA917553:HIA917597 HIA983089:HIA983133 HIF11:HIF93 HIF65585:HIF65629 HIF131121:HIF131165 HIF196657:HIF196701 HIF262193:HIF262237 HIF327729:HIF327773 HIF393265:HIF393309 HIF458801:HIF458845 HIF524337:HIF524381 HIF589873:HIF589917 HIF655409:HIF655453 HIF720945:HIF720989 HIF786481:HIF786525 HIF852017:HIF852061 HIF917553:HIF917597 HIF983089:HIF983133 HRW11:HRW93 HRW65585:HRW65629 HRW131121:HRW131165 HRW196657:HRW196701 HRW262193:HRW262237 HRW327729:HRW327773 HRW393265:HRW393309 HRW458801:HRW458845 HRW524337:HRW524381 HRW589873:HRW589917 HRW655409:HRW655453 HRW720945:HRW720989 HRW786481:HRW786525 HRW852017:HRW852061 HRW917553:HRW917597 HRW983089:HRW983133 HSB11:HSB93 HSB65585:HSB65629 HSB131121:HSB131165 HSB196657:HSB196701 HSB262193:HSB262237 HSB327729:HSB327773 HSB393265:HSB393309 HSB458801:HSB458845 HSB524337:HSB524381 HSB589873:HSB589917 HSB655409:HSB655453 HSB720945:HSB720989 HSB786481:HSB786525 HSB852017:HSB852061 HSB917553:HSB917597 HSB983089:HSB983133 IBS11:IBS93 IBS65585:IBS65629 IBS131121:IBS131165 IBS196657:IBS196701 IBS262193:IBS262237 IBS327729:IBS327773 IBS393265:IBS393309 IBS458801:IBS458845 IBS524337:IBS524381 IBS589873:IBS589917 IBS655409:IBS655453 IBS720945:IBS720989 IBS786481:IBS786525 IBS852017:IBS852061 IBS917553:IBS917597 IBS983089:IBS983133 IBX11:IBX93 IBX65585:IBX65629 IBX131121:IBX131165 IBX196657:IBX196701 IBX262193:IBX262237 IBX327729:IBX327773 IBX393265:IBX393309 IBX458801:IBX458845 IBX524337:IBX524381 IBX589873:IBX589917 IBX655409:IBX655453 IBX720945:IBX720989 IBX786481:IBX786525 IBX852017:IBX852061 IBX917553:IBX917597 IBX983089:IBX983133 ILO11:ILO93 ILO65585:ILO65629 ILO131121:ILO131165 ILO196657:ILO196701 ILO262193:ILO262237 ILO327729:ILO327773 ILO393265:ILO393309 ILO458801:ILO458845 ILO524337:ILO524381 ILO589873:ILO589917 ILO655409:ILO655453 ILO720945:ILO720989 ILO786481:ILO786525 ILO852017:ILO852061 ILO917553:ILO917597 ILO983089:ILO983133 ILT11:ILT93 ILT65585:ILT65629 ILT131121:ILT131165 ILT196657:ILT196701 ILT262193:ILT262237 ILT327729:ILT327773 ILT393265:ILT393309 ILT458801:ILT458845 ILT524337:ILT524381 ILT589873:ILT589917 ILT655409:ILT655453 ILT720945:ILT720989 ILT786481:ILT786525 ILT852017:ILT852061 ILT917553:ILT917597 ILT983089:ILT983133 IVK11:IVK93 IVK65585:IVK65629 IVK131121:IVK131165 IVK196657:IVK196701 IVK262193:IVK262237 IVK327729:IVK327773 IVK393265:IVK393309 IVK458801:IVK458845 IVK524337:IVK524381 IVK589873:IVK589917 IVK655409:IVK655453 IVK720945:IVK720989 IVK786481:IVK786525 IVK852017:IVK852061 IVK917553:IVK917597 IVK983089:IVK983133 IVP11:IVP93 IVP65585:IVP65629 IVP131121:IVP131165 IVP196657:IVP196701 IVP262193:IVP262237 IVP327729:IVP327773 IVP393265:IVP393309 IVP458801:IVP458845 IVP524337:IVP524381 IVP589873:IVP589917 IVP655409:IVP655453 IVP720945:IVP720989 IVP786481:IVP786525 IVP852017:IVP852061 IVP917553:IVP917597 IVP983089:IVP983133 JFG11:JFG93 JFG65585:JFG65629 JFG131121:JFG131165 JFG196657:JFG196701 JFG262193:JFG262237 JFG327729:JFG327773 JFG393265:JFG393309 JFG458801:JFG458845 JFG524337:JFG524381 JFG589873:JFG589917 JFG655409:JFG655453 JFG720945:JFG720989 JFG786481:JFG786525 JFG852017:JFG852061 JFG917553:JFG917597 JFG983089:JFG983133 JFL11:JFL93 JFL65585:JFL65629 JFL131121:JFL131165 JFL196657:JFL196701 JFL262193:JFL262237 JFL327729:JFL327773 JFL393265:JFL393309 JFL458801:JFL458845 JFL524337:JFL524381 JFL589873:JFL589917 JFL655409:JFL655453 JFL720945:JFL720989 JFL786481:JFL786525 JFL852017:JFL852061 JFL917553:JFL917597 JFL983089:JFL983133 JPC11:JPC93 JPC65585:JPC65629 JPC131121:JPC131165 JPC196657:JPC196701 JPC262193:JPC262237 JPC327729:JPC327773 JPC393265:JPC393309 JPC458801:JPC458845 JPC524337:JPC524381 JPC589873:JPC589917 JPC655409:JPC655453 JPC720945:JPC720989 JPC786481:JPC786525 JPC852017:JPC852061 JPC917553:JPC917597 JPC983089:JPC983133 JPH11:JPH93 JPH65585:JPH65629 JPH131121:JPH131165 JPH196657:JPH196701 JPH262193:JPH262237 JPH327729:JPH327773 JPH393265:JPH393309 JPH458801:JPH458845 JPH524337:JPH524381 JPH589873:JPH589917 JPH655409:JPH655453 JPH720945:JPH720989 JPH786481:JPH786525 JPH852017:JPH852061 JPH917553:JPH917597 JPH983089:JPH983133 JYY11:JYY93 JYY65585:JYY65629 JYY131121:JYY131165 JYY196657:JYY196701 JYY262193:JYY262237 JYY327729:JYY327773 JYY393265:JYY393309 JYY458801:JYY458845 JYY524337:JYY524381 JYY589873:JYY589917 JYY655409:JYY655453 JYY720945:JYY720989 JYY786481:JYY786525 JYY852017:JYY852061 JYY917553:JYY917597 JYY983089:JYY983133 JZD11:JZD93 JZD65585:JZD65629 JZD131121:JZD131165 JZD196657:JZD196701 JZD262193:JZD262237 JZD327729:JZD327773 JZD393265:JZD393309 JZD458801:JZD458845 JZD524337:JZD524381 JZD589873:JZD589917 JZD655409:JZD655453 JZD720945:JZD720989 JZD786481:JZD786525 JZD852017:JZD852061 JZD917553:JZD917597 JZD983089:JZD983133 KIU11:KIU93 KIU65585:KIU65629 KIU131121:KIU131165 KIU196657:KIU196701 KIU262193:KIU262237 KIU327729:KIU327773 KIU393265:KIU393309 KIU458801:KIU458845 KIU524337:KIU524381 KIU589873:KIU589917 KIU655409:KIU655453 KIU720945:KIU720989 KIU786481:KIU786525 KIU852017:KIU852061 KIU917553:KIU917597 KIU983089:KIU983133 KIZ11:KIZ93 KIZ65585:KIZ65629 KIZ131121:KIZ131165 KIZ196657:KIZ196701 KIZ262193:KIZ262237 KIZ327729:KIZ327773 KIZ393265:KIZ393309 KIZ458801:KIZ458845 KIZ524337:KIZ524381 KIZ589873:KIZ589917 KIZ655409:KIZ655453 KIZ720945:KIZ720989 KIZ786481:KIZ786525 KIZ852017:KIZ852061 KIZ917553:KIZ917597 KIZ983089:KIZ983133 KSQ11:KSQ93 KSQ65585:KSQ65629 KSQ131121:KSQ131165 KSQ196657:KSQ196701 KSQ262193:KSQ262237 KSQ327729:KSQ327773 KSQ393265:KSQ393309 KSQ458801:KSQ458845 KSQ524337:KSQ524381 KSQ589873:KSQ589917 KSQ655409:KSQ655453 KSQ720945:KSQ720989 KSQ786481:KSQ786525 KSQ852017:KSQ852061 KSQ917553:KSQ917597 KSQ983089:KSQ983133 KSV11:KSV93 KSV65585:KSV65629 KSV131121:KSV131165 KSV196657:KSV196701 KSV262193:KSV262237 KSV327729:KSV327773 KSV393265:KSV393309 KSV458801:KSV458845 KSV524337:KSV524381 KSV589873:KSV589917 KSV655409:KSV655453 KSV720945:KSV720989 KSV786481:KSV786525 KSV852017:KSV852061 KSV917553:KSV917597 KSV983089:KSV983133 LCM11:LCM93 LCM65585:LCM65629 LCM131121:LCM131165 LCM196657:LCM196701 LCM262193:LCM262237 LCM327729:LCM327773 LCM393265:LCM393309 LCM458801:LCM458845 LCM524337:LCM524381 LCM589873:LCM589917 LCM655409:LCM655453 LCM720945:LCM720989 LCM786481:LCM786525 LCM852017:LCM852061 LCM917553:LCM917597 LCM983089:LCM983133 LCR11:LCR93 LCR65585:LCR65629 LCR131121:LCR131165 LCR196657:LCR196701 LCR262193:LCR262237 LCR327729:LCR327773 LCR393265:LCR393309 LCR458801:LCR458845 LCR524337:LCR524381 LCR589873:LCR589917 LCR655409:LCR655453 LCR720945:LCR720989 LCR786481:LCR786525 LCR852017:LCR852061 LCR917553:LCR917597 LCR983089:LCR983133 LMI11:LMI93 LMI65585:LMI65629 LMI131121:LMI131165 LMI196657:LMI196701 LMI262193:LMI262237 LMI327729:LMI327773 LMI393265:LMI393309 LMI458801:LMI458845 LMI524337:LMI524381 LMI589873:LMI589917 LMI655409:LMI655453 LMI720945:LMI720989 LMI786481:LMI786525 LMI852017:LMI852061 LMI917553:LMI917597 LMI983089:LMI983133 LMN11:LMN93 LMN65585:LMN65629 LMN131121:LMN131165 LMN196657:LMN196701 LMN262193:LMN262237 LMN327729:LMN327773 LMN393265:LMN393309 LMN458801:LMN458845 LMN524337:LMN524381 LMN589873:LMN589917 LMN655409:LMN655453 LMN720945:LMN720989 LMN786481:LMN786525 LMN852017:LMN852061 LMN917553:LMN917597 LMN983089:LMN983133 LWE11:LWE93 LWE65585:LWE65629 LWE131121:LWE131165 LWE196657:LWE196701 LWE262193:LWE262237 LWE327729:LWE327773 LWE393265:LWE393309 LWE458801:LWE458845 LWE524337:LWE524381 LWE589873:LWE589917 LWE655409:LWE655453 LWE720945:LWE720989 LWE786481:LWE786525 LWE852017:LWE852061 LWE917553:LWE917597 LWE983089:LWE983133 LWJ11:LWJ93 LWJ65585:LWJ65629 LWJ131121:LWJ131165 LWJ196657:LWJ196701 LWJ262193:LWJ262237 LWJ327729:LWJ327773 LWJ393265:LWJ393309 LWJ458801:LWJ458845 LWJ524337:LWJ524381 LWJ589873:LWJ589917 LWJ655409:LWJ655453 LWJ720945:LWJ720989 LWJ786481:LWJ786525 LWJ852017:LWJ852061 LWJ917553:LWJ917597 LWJ983089:LWJ983133 MGA11:MGA93 MGA65585:MGA65629 MGA131121:MGA131165 MGA196657:MGA196701 MGA262193:MGA262237 MGA327729:MGA327773 MGA393265:MGA393309 MGA458801:MGA458845 MGA524337:MGA524381 MGA589873:MGA589917 MGA655409:MGA655453 MGA720945:MGA720989 MGA786481:MGA786525 MGA852017:MGA852061 MGA917553:MGA917597 MGA983089:MGA983133 MGF11:MGF93 MGF65585:MGF65629 MGF131121:MGF131165 MGF196657:MGF196701 MGF262193:MGF262237 MGF327729:MGF327773 MGF393265:MGF393309 MGF458801:MGF458845 MGF524337:MGF524381 MGF589873:MGF589917 MGF655409:MGF655453 MGF720945:MGF720989 MGF786481:MGF786525 MGF852017:MGF852061 MGF917553:MGF917597 MGF983089:MGF983133 MPW11:MPW93 MPW65585:MPW65629 MPW131121:MPW131165 MPW196657:MPW196701 MPW262193:MPW262237 MPW327729:MPW327773 MPW393265:MPW393309 MPW458801:MPW458845 MPW524337:MPW524381 MPW589873:MPW589917 MPW655409:MPW655453 MPW720945:MPW720989 MPW786481:MPW786525 MPW852017:MPW852061 MPW917553:MPW917597 MPW983089:MPW983133 MQB11:MQB93 MQB65585:MQB65629 MQB131121:MQB131165 MQB196657:MQB196701 MQB262193:MQB262237 MQB327729:MQB327773 MQB393265:MQB393309 MQB458801:MQB458845 MQB524337:MQB524381 MQB589873:MQB589917 MQB655409:MQB655453 MQB720945:MQB720989 MQB786481:MQB786525 MQB852017:MQB852061 MQB917553:MQB917597 MQB983089:MQB983133 MZS11:MZS93 MZS65585:MZS65629 MZS131121:MZS131165 MZS196657:MZS196701 MZS262193:MZS262237 MZS327729:MZS327773 MZS393265:MZS393309 MZS458801:MZS458845 MZS524337:MZS524381 MZS589873:MZS589917 MZS655409:MZS655453 MZS720945:MZS720989 MZS786481:MZS786525 MZS852017:MZS852061 MZS917553:MZS917597 MZS983089:MZS983133 MZX11:MZX93 MZX65585:MZX65629 MZX131121:MZX131165 MZX196657:MZX196701 MZX262193:MZX262237 MZX327729:MZX327773 MZX393265:MZX393309 MZX458801:MZX458845 MZX524337:MZX524381 MZX589873:MZX589917 MZX655409:MZX655453 MZX720945:MZX720989 MZX786481:MZX786525 MZX852017:MZX852061 MZX917553:MZX917597 MZX983089:MZX983133 NJO11:NJO93 NJO65585:NJO65629 NJO131121:NJO131165 NJO196657:NJO196701 NJO262193:NJO262237 NJO327729:NJO327773 NJO393265:NJO393309 NJO458801:NJO458845 NJO524337:NJO524381 NJO589873:NJO589917 NJO655409:NJO655453 NJO720945:NJO720989 NJO786481:NJO786525 NJO852017:NJO852061 NJO917553:NJO917597 NJO983089:NJO983133 NJT11:NJT93 NJT65585:NJT65629 NJT131121:NJT131165 NJT196657:NJT196701 NJT262193:NJT262237 NJT327729:NJT327773 NJT393265:NJT393309 NJT458801:NJT458845 NJT524337:NJT524381 NJT589873:NJT589917 NJT655409:NJT655453 NJT720945:NJT720989 NJT786481:NJT786525 NJT852017:NJT852061 NJT917553:NJT917597 NJT983089:NJT983133 NTK11:NTK93 NTK65585:NTK65629 NTK131121:NTK131165 NTK196657:NTK196701 NTK262193:NTK262237 NTK327729:NTK327773 NTK393265:NTK393309 NTK458801:NTK458845 NTK524337:NTK524381 NTK589873:NTK589917 NTK655409:NTK655453 NTK720945:NTK720989 NTK786481:NTK786525 NTK852017:NTK852061 NTK917553:NTK917597 NTK983089:NTK983133 NTP11:NTP93 NTP65585:NTP65629 NTP131121:NTP131165 NTP196657:NTP196701 NTP262193:NTP262237 NTP327729:NTP327773 NTP393265:NTP393309 NTP458801:NTP458845 NTP524337:NTP524381 NTP589873:NTP589917 NTP655409:NTP655453 NTP720945:NTP720989 NTP786481:NTP786525 NTP852017:NTP852061 NTP917553:NTP917597 NTP983089:NTP983133 ODG11:ODG93 ODG65585:ODG65629 ODG131121:ODG131165 ODG196657:ODG196701 ODG262193:ODG262237 ODG327729:ODG327773 ODG393265:ODG393309 ODG458801:ODG458845 ODG524337:ODG524381 ODG589873:ODG589917 ODG655409:ODG655453 ODG720945:ODG720989 ODG786481:ODG786525 ODG852017:ODG852061 ODG917553:ODG917597 ODG983089:ODG983133 ODL11:ODL93 ODL65585:ODL65629 ODL131121:ODL131165 ODL196657:ODL196701 ODL262193:ODL262237 ODL327729:ODL327773 ODL393265:ODL393309 ODL458801:ODL458845 ODL524337:ODL524381 ODL589873:ODL589917 ODL655409:ODL655453 ODL720945:ODL720989 ODL786481:ODL786525 ODL852017:ODL852061 ODL917553:ODL917597 ODL983089:ODL983133 ONC11:ONC93 ONC65585:ONC65629 ONC131121:ONC131165 ONC196657:ONC196701 ONC262193:ONC262237 ONC327729:ONC327773 ONC393265:ONC393309 ONC458801:ONC458845 ONC524337:ONC524381 ONC589873:ONC589917 ONC655409:ONC655453 ONC720945:ONC720989 ONC786481:ONC786525 ONC852017:ONC852061 ONC917553:ONC917597 ONC983089:ONC983133 ONH11:ONH93 ONH65585:ONH65629 ONH131121:ONH131165 ONH196657:ONH196701 ONH262193:ONH262237 ONH327729:ONH327773 ONH393265:ONH393309 ONH458801:ONH458845 ONH524337:ONH524381 ONH589873:ONH589917 ONH655409:ONH655453 ONH720945:ONH720989 ONH786481:ONH786525 ONH852017:ONH852061 ONH917553:ONH917597 ONH983089:ONH983133 OWY11:OWY93 OWY65585:OWY65629 OWY131121:OWY131165 OWY196657:OWY196701 OWY262193:OWY262237 OWY327729:OWY327773 OWY393265:OWY393309 OWY458801:OWY458845 OWY524337:OWY524381 OWY589873:OWY589917 OWY655409:OWY655453 OWY720945:OWY720989 OWY786481:OWY786525 OWY852017:OWY852061 OWY917553:OWY917597 OWY983089:OWY983133 OXD11:OXD93 OXD65585:OXD65629 OXD131121:OXD131165 OXD196657:OXD196701 OXD262193:OXD262237 OXD327729:OXD327773 OXD393265:OXD393309 OXD458801:OXD458845 OXD524337:OXD524381 OXD589873:OXD589917 OXD655409:OXD655453 OXD720945:OXD720989 OXD786481:OXD786525 OXD852017:OXD852061 OXD917553:OXD917597 OXD983089:OXD983133 PGU11:PGU93 PGU65585:PGU65629 PGU131121:PGU131165 PGU196657:PGU196701 PGU262193:PGU262237 PGU327729:PGU327773 PGU393265:PGU393309 PGU458801:PGU458845 PGU524337:PGU524381 PGU589873:PGU589917 PGU655409:PGU655453 PGU720945:PGU720989 PGU786481:PGU786525 PGU852017:PGU852061 PGU917553:PGU917597 PGU983089:PGU983133 PGZ11:PGZ93 PGZ65585:PGZ65629 PGZ131121:PGZ131165 PGZ196657:PGZ196701 PGZ262193:PGZ262237 PGZ327729:PGZ327773 PGZ393265:PGZ393309 PGZ458801:PGZ458845 PGZ524337:PGZ524381 PGZ589873:PGZ589917 PGZ655409:PGZ655453 PGZ720945:PGZ720989 PGZ786481:PGZ786525 PGZ852017:PGZ852061 PGZ917553:PGZ917597 PGZ983089:PGZ983133 PQQ11:PQQ93 PQQ65585:PQQ65629 PQQ131121:PQQ131165 PQQ196657:PQQ196701 PQQ262193:PQQ262237 PQQ327729:PQQ327773 PQQ393265:PQQ393309 PQQ458801:PQQ458845 PQQ524337:PQQ524381 PQQ589873:PQQ589917 PQQ655409:PQQ655453 PQQ720945:PQQ720989 PQQ786481:PQQ786525 PQQ852017:PQQ852061 PQQ917553:PQQ917597 PQQ983089:PQQ983133 PQV11:PQV93 PQV65585:PQV65629 PQV131121:PQV131165 PQV196657:PQV196701 PQV262193:PQV262237 PQV327729:PQV327773 PQV393265:PQV393309 PQV458801:PQV458845 PQV524337:PQV524381 PQV589873:PQV589917 PQV655409:PQV655453 PQV720945:PQV720989 PQV786481:PQV786525 PQV852017:PQV852061 PQV917553:PQV917597 PQV983089:PQV983133 QAM11:QAM93 QAM65585:QAM65629 QAM131121:QAM131165 QAM196657:QAM196701 QAM262193:QAM262237 QAM327729:QAM327773 QAM393265:QAM393309 QAM458801:QAM458845 QAM524337:QAM524381 QAM589873:QAM589917 QAM655409:QAM655453 QAM720945:QAM720989 QAM786481:QAM786525 QAM852017:QAM852061 QAM917553:QAM917597 QAM983089:QAM983133 QAR11:QAR93 QAR65585:QAR65629 QAR131121:QAR131165 QAR196657:QAR196701 QAR262193:QAR262237 QAR327729:QAR327773 QAR393265:QAR393309 QAR458801:QAR458845 QAR524337:QAR524381 QAR589873:QAR589917 QAR655409:QAR655453 QAR720945:QAR720989 QAR786481:QAR786525 QAR852017:QAR852061 QAR917553:QAR917597 QAR983089:QAR983133 QKI11:QKI93 QKI65585:QKI65629 QKI131121:QKI131165 QKI196657:QKI196701 QKI262193:QKI262237 QKI327729:QKI327773 QKI393265:QKI393309 QKI458801:QKI458845 QKI524337:QKI524381 QKI589873:QKI589917 QKI655409:QKI655453 QKI720945:QKI720989 QKI786481:QKI786525 QKI852017:QKI852061 QKI917553:QKI917597 QKI983089:QKI983133 QKN11:QKN93 QKN65585:QKN65629 QKN131121:QKN131165 QKN196657:QKN196701 QKN262193:QKN262237 QKN327729:QKN327773 QKN393265:QKN393309 QKN458801:QKN458845 QKN524337:QKN524381 QKN589873:QKN589917 QKN655409:QKN655453 QKN720945:QKN720989 QKN786481:QKN786525 QKN852017:QKN852061 QKN917553:QKN917597 QKN983089:QKN983133 QUE11:QUE93 QUE65585:QUE65629 QUE131121:QUE131165 QUE196657:QUE196701 QUE262193:QUE262237 QUE327729:QUE327773 QUE393265:QUE393309 QUE458801:QUE458845 QUE524337:QUE524381 QUE589873:QUE589917 QUE655409:QUE655453 QUE720945:QUE720989 QUE786481:QUE786525 QUE852017:QUE852061 QUE917553:QUE917597 QUE983089:QUE983133 QUJ11:QUJ93 QUJ65585:QUJ65629 QUJ131121:QUJ131165 QUJ196657:QUJ196701 QUJ262193:QUJ262237 QUJ327729:QUJ327773 QUJ393265:QUJ393309 QUJ458801:QUJ458845 QUJ524337:QUJ524381 QUJ589873:QUJ589917 QUJ655409:QUJ655453 QUJ720945:QUJ720989 QUJ786481:QUJ786525 QUJ852017:QUJ852061 QUJ917553:QUJ917597 QUJ983089:QUJ983133 REA11:REA93 REA65585:REA65629 REA131121:REA131165 REA196657:REA196701 REA262193:REA262237 REA327729:REA327773 REA393265:REA393309 REA458801:REA458845 REA524337:REA524381 REA589873:REA589917 REA655409:REA655453 REA720945:REA720989 REA786481:REA786525 REA852017:REA852061 REA917553:REA917597 REA983089:REA983133 REF11:REF93 REF65585:REF65629 REF131121:REF131165 REF196657:REF196701 REF262193:REF262237 REF327729:REF327773 REF393265:REF393309 REF458801:REF458845 REF524337:REF524381 REF589873:REF589917 REF655409:REF655453 REF720945:REF720989 REF786481:REF786525 REF852017:REF852061 REF917553:REF917597 REF983089:REF983133 RNW11:RNW93 RNW65585:RNW65629 RNW131121:RNW131165 RNW196657:RNW196701 RNW262193:RNW262237 RNW327729:RNW327773 RNW393265:RNW393309 RNW458801:RNW458845 RNW524337:RNW524381 RNW589873:RNW589917 RNW655409:RNW655453 RNW720945:RNW720989 RNW786481:RNW786525 RNW852017:RNW852061 RNW917553:RNW917597 RNW983089:RNW983133 ROB11:ROB93 ROB65585:ROB65629 ROB131121:ROB131165 ROB196657:ROB196701 ROB262193:ROB262237 ROB327729:ROB327773 ROB393265:ROB393309 ROB458801:ROB458845 ROB524337:ROB524381 ROB589873:ROB589917 ROB655409:ROB655453 ROB720945:ROB720989 ROB786481:ROB786525 ROB852017:ROB852061 ROB917553:ROB917597 ROB983089:ROB983133 RXS11:RXS93 RXS65585:RXS65629 RXS131121:RXS131165 RXS196657:RXS196701 RXS262193:RXS262237 RXS327729:RXS327773 RXS393265:RXS393309 RXS458801:RXS458845 RXS524337:RXS524381 RXS589873:RXS589917 RXS655409:RXS655453 RXS720945:RXS720989 RXS786481:RXS786525 RXS852017:RXS852061 RXS917553:RXS917597 RXS983089:RXS983133 RXX11:RXX93 RXX65585:RXX65629 RXX131121:RXX131165 RXX196657:RXX196701 RXX262193:RXX262237 RXX327729:RXX327773 RXX393265:RXX393309 RXX458801:RXX458845 RXX524337:RXX524381 RXX589873:RXX589917 RXX655409:RXX655453 RXX720945:RXX720989 RXX786481:RXX786525 RXX852017:RXX852061 RXX917553:RXX917597 RXX983089:RXX983133 SHO11:SHO93 SHO65585:SHO65629 SHO131121:SHO131165 SHO196657:SHO196701 SHO262193:SHO262237 SHO327729:SHO327773 SHO393265:SHO393309 SHO458801:SHO458845 SHO524337:SHO524381 SHO589873:SHO589917 SHO655409:SHO655453 SHO720945:SHO720989 SHO786481:SHO786525 SHO852017:SHO852061 SHO917553:SHO917597 SHO983089:SHO983133 SHT11:SHT93 SHT65585:SHT65629 SHT131121:SHT131165 SHT196657:SHT196701 SHT262193:SHT262237 SHT327729:SHT327773 SHT393265:SHT393309 SHT458801:SHT458845 SHT524337:SHT524381 SHT589873:SHT589917 SHT655409:SHT655453 SHT720945:SHT720989 SHT786481:SHT786525 SHT852017:SHT852061 SHT917553:SHT917597 SHT983089:SHT983133 SRK11:SRK93 SRK65585:SRK65629 SRK131121:SRK131165 SRK196657:SRK196701 SRK262193:SRK262237 SRK327729:SRK327773 SRK393265:SRK393309 SRK458801:SRK458845 SRK524337:SRK524381 SRK589873:SRK589917 SRK655409:SRK655453 SRK720945:SRK720989 SRK786481:SRK786525 SRK852017:SRK852061 SRK917553:SRK917597 SRK983089:SRK983133 SRP11:SRP93 SRP65585:SRP65629 SRP131121:SRP131165 SRP196657:SRP196701 SRP262193:SRP262237 SRP327729:SRP327773 SRP393265:SRP393309 SRP458801:SRP458845 SRP524337:SRP524381 SRP589873:SRP589917 SRP655409:SRP655453 SRP720945:SRP720989 SRP786481:SRP786525 SRP852017:SRP852061 SRP917553:SRP917597 SRP983089:SRP983133 TBG11:TBG93 TBG65585:TBG65629 TBG131121:TBG131165 TBG196657:TBG196701 TBG262193:TBG262237 TBG327729:TBG327773 TBG393265:TBG393309 TBG458801:TBG458845 TBG524337:TBG524381 TBG589873:TBG589917 TBG655409:TBG655453 TBG720945:TBG720989 TBG786481:TBG786525 TBG852017:TBG852061 TBG917553:TBG917597 TBG983089:TBG983133 TBL11:TBL93 TBL65585:TBL65629 TBL131121:TBL131165 TBL196657:TBL196701 TBL262193:TBL262237 TBL327729:TBL327773 TBL393265:TBL393309 TBL458801:TBL458845 TBL524337:TBL524381 TBL589873:TBL589917 TBL655409:TBL655453 TBL720945:TBL720989 TBL786481:TBL786525 TBL852017:TBL852061 TBL917553:TBL917597 TBL983089:TBL983133 TLC11:TLC93 TLC65585:TLC65629 TLC131121:TLC131165 TLC196657:TLC196701 TLC262193:TLC262237 TLC327729:TLC327773 TLC393265:TLC393309 TLC458801:TLC458845 TLC524337:TLC524381 TLC589873:TLC589917 TLC655409:TLC655453 TLC720945:TLC720989 TLC786481:TLC786525 TLC852017:TLC852061 TLC917553:TLC917597 TLC983089:TLC983133 TLH11:TLH93 TLH65585:TLH65629 TLH131121:TLH131165 TLH196657:TLH196701 TLH262193:TLH262237 TLH327729:TLH327773 TLH393265:TLH393309 TLH458801:TLH458845 TLH524337:TLH524381 TLH589873:TLH589917 TLH655409:TLH655453 TLH720945:TLH720989 TLH786481:TLH786525 TLH852017:TLH852061 TLH917553:TLH917597 TLH983089:TLH983133 TUY11:TUY93 TUY65585:TUY65629 TUY131121:TUY131165 TUY196657:TUY196701 TUY262193:TUY262237 TUY327729:TUY327773 TUY393265:TUY393309 TUY458801:TUY458845 TUY524337:TUY524381 TUY589873:TUY589917 TUY655409:TUY655453 TUY720945:TUY720989 TUY786481:TUY786525 TUY852017:TUY852061 TUY917553:TUY917597 TUY983089:TUY983133 TVD11:TVD93 TVD65585:TVD65629 TVD131121:TVD131165 TVD196657:TVD196701 TVD262193:TVD262237 TVD327729:TVD327773 TVD393265:TVD393309 TVD458801:TVD458845 TVD524337:TVD524381 TVD589873:TVD589917 TVD655409:TVD655453 TVD720945:TVD720989 TVD786481:TVD786525 TVD852017:TVD852061 TVD917553:TVD917597 TVD983089:TVD983133 UEU11:UEU93 UEU65585:UEU65629 UEU131121:UEU131165 UEU196657:UEU196701 UEU262193:UEU262237 UEU327729:UEU327773 UEU393265:UEU393309 UEU458801:UEU458845 UEU524337:UEU524381 UEU589873:UEU589917 UEU655409:UEU655453 UEU720945:UEU720989 UEU786481:UEU786525 UEU852017:UEU852061 UEU917553:UEU917597 UEU983089:UEU983133 UEZ11:UEZ93 UEZ65585:UEZ65629 UEZ131121:UEZ131165 UEZ196657:UEZ196701 UEZ262193:UEZ262237 UEZ327729:UEZ327773 UEZ393265:UEZ393309 UEZ458801:UEZ458845 UEZ524337:UEZ524381 UEZ589873:UEZ589917 UEZ655409:UEZ655453 UEZ720945:UEZ720989 UEZ786481:UEZ786525 UEZ852017:UEZ852061 UEZ917553:UEZ917597 UEZ983089:UEZ983133 UOQ11:UOQ93 UOQ65585:UOQ65629 UOQ131121:UOQ131165 UOQ196657:UOQ196701 UOQ262193:UOQ262237 UOQ327729:UOQ327773 UOQ393265:UOQ393309 UOQ458801:UOQ458845 UOQ524337:UOQ524381 UOQ589873:UOQ589917 UOQ655409:UOQ655453 UOQ720945:UOQ720989 UOQ786481:UOQ786525 UOQ852017:UOQ852061 UOQ917553:UOQ917597 UOQ983089:UOQ983133 UOV11:UOV93 UOV65585:UOV65629 UOV131121:UOV131165 UOV196657:UOV196701 UOV262193:UOV262237 UOV327729:UOV327773 UOV393265:UOV393309 UOV458801:UOV458845 UOV524337:UOV524381 UOV589873:UOV589917 UOV655409:UOV655453 UOV720945:UOV720989 UOV786481:UOV786525 UOV852017:UOV852061 UOV917553:UOV917597 UOV983089:UOV983133 UYM11:UYM93 UYM65585:UYM65629 UYM131121:UYM131165 UYM196657:UYM196701 UYM262193:UYM262237 UYM327729:UYM327773 UYM393265:UYM393309 UYM458801:UYM458845 UYM524337:UYM524381 UYM589873:UYM589917 UYM655409:UYM655453 UYM720945:UYM720989 UYM786481:UYM786525 UYM852017:UYM852061 UYM917553:UYM917597 UYM983089:UYM983133 UYR11:UYR93 UYR65585:UYR65629 UYR131121:UYR131165 UYR196657:UYR196701 UYR262193:UYR262237 UYR327729:UYR327773 UYR393265:UYR393309 UYR458801:UYR458845 UYR524337:UYR524381 UYR589873:UYR589917 UYR655409:UYR655453 UYR720945:UYR720989 UYR786481:UYR786525 UYR852017:UYR852061 UYR917553:UYR917597 UYR983089:UYR983133 VII11:VII93 VII65585:VII65629 VII131121:VII131165 VII196657:VII196701 VII262193:VII262237 VII327729:VII327773 VII393265:VII393309 VII458801:VII458845 VII524337:VII524381 VII589873:VII589917 VII655409:VII655453 VII720945:VII720989 VII786481:VII786525 VII852017:VII852061 VII917553:VII917597 VII983089:VII983133 VIN11:VIN93 VIN65585:VIN65629 VIN131121:VIN131165 VIN196657:VIN196701 VIN262193:VIN262237 VIN327729:VIN327773 VIN393265:VIN393309 VIN458801:VIN458845 VIN524337:VIN524381 VIN589873:VIN589917 VIN655409:VIN655453 VIN720945:VIN720989 VIN786481:VIN786525 VIN852017:VIN852061 VIN917553:VIN917597 VIN983089:VIN983133 VSE11:VSE93 VSE65585:VSE65629 VSE131121:VSE131165 VSE196657:VSE196701 VSE262193:VSE262237 VSE327729:VSE327773 VSE393265:VSE393309 VSE458801:VSE458845 VSE524337:VSE524381 VSE589873:VSE589917 VSE655409:VSE655453 VSE720945:VSE720989 VSE786481:VSE786525 VSE852017:VSE852061 VSE917553:VSE917597 VSE983089:VSE983133 VSJ11:VSJ93 VSJ65585:VSJ65629 VSJ131121:VSJ131165 VSJ196657:VSJ196701 VSJ262193:VSJ262237 VSJ327729:VSJ327773 VSJ393265:VSJ393309 VSJ458801:VSJ458845 VSJ524337:VSJ524381 VSJ589873:VSJ589917 VSJ655409:VSJ655453 VSJ720945:VSJ720989 VSJ786481:VSJ786525 VSJ852017:VSJ852061 VSJ917553:VSJ917597 VSJ983089:VSJ983133 WCA11:WCA93 WCA65585:WCA65629 WCA131121:WCA131165 WCA196657:WCA196701 WCA262193:WCA262237 WCA327729:WCA327773 WCA393265:WCA393309 WCA458801:WCA458845 WCA524337:WCA524381 WCA589873:WCA589917 WCA655409:WCA655453 WCA720945:WCA720989 WCA786481:WCA786525 WCA852017:WCA852061 WCA917553:WCA917597 WCA983089:WCA983133 WCF11:WCF93 WCF65585:WCF65629 WCF131121:WCF131165 WCF196657:WCF196701 WCF262193:WCF262237 WCF327729:WCF327773 WCF393265:WCF393309 WCF458801:WCF458845 WCF524337:WCF524381 WCF589873:WCF589917 WCF655409:WCF655453 WCF720945:WCF720989 WCF786481:WCF786525 WCF852017:WCF852061 WCF917553:WCF917597 WCF983089:WCF983133 WLW11:WLW93 WLW65585:WLW65629 WLW131121:WLW131165 WLW196657:WLW196701 WLW262193:WLW262237 WLW327729:WLW327773 WLW393265:WLW393309 WLW458801:WLW458845 WLW524337:WLW524381 WLW589873:WLW589917 WLW655409:WLW655453 WLW720945:WLW720989 WLW786481:WLW786525 WLW852017:WLW852061 WLW917553:WLW917597 WLW983089:WLW983133 WMB11:WMB93 WMB65585:WMB65629 WMB131121:WMB131165 WMB196657:WMB196701 WMB262193:WMB262237 WMB327729:WMB327773 WMB393265:WMB393309 WMB458801:WMB458845 WMB524337:WMB524381 WMB589873:WMB589917 WMB655409:WMB655453 WMB720945:WMB720989 WMB786481:WMB786525 WMB852017:WMB852061 WMB917553:WMB917597 WMB983089:WMB983133 WVS11:WVS93 WVS65585:WVS65629 WVS131121:WVS131165 WVS196657:WVS196701 WVS262193:WVS262237 WVS327729:WVS327773 WVS393265:WVS393309 WVS458801:WVS458845 WVS524337:WVS524381 WVS589873:WVS589917 WVS655409:WVS655453 WVS720945:WVS720989 WVS786481:WVS786525 WVS852017:WVS852061 WVS917553:WVS917597 WVS983089:WVS983133 WVX11:WVX93 WVX65585:WVX65629 WVX131121:WVX131165 WVX196657:WVX196701 WVX262193:WVX262237 WVX327729:WVX327773 WVX393265:WVX393309 WVX458801:WVX458845 WVX524337:WVX524381 WVX589873:WVX589917 WVX655409:WVX655453 WVX720945:WVX720989 WVX786481:WVX786525 WVX852017:WVX852061 WVX917553:WVX917597 WVX983089:WVX983133">
      <formula1>"通过,失败,阻塞,无效,未执行"</formula1>
    </dataValidation>
    <dataValidation type="list" allowBlank="1" showInputMessage="1" showErrorMessage="1" sqref="K77:K111">
      <formula1>"通过,不通过,阻碍,无效,"</formula1>
    </dataValidation>
    <dataValidation allowBlank="1" showInputMessage="1" showErrorMessage="1" promptTitle="Revision" sqref="M5:M9 M65579:M65583 M131115:M131119 M196651:M196655 M262187:M262191 M327723:M327727 M393259:M393263 M458795:M458799 M524331:M524335 M589867:M589871 M655403:M655407 M720939:M720943 M786475:M786479 M852011:M852015 M917547:M917551 M983083:M983087 R5:R9 R65579:R65583 R131115:R131119 R196651:R196655 R262187:R262191 R327723:R327727 R393259:R393263 R458795:R458799 R524331:R524335 R589867:R589871 R655403:R655407 R720939:R720943 R786475:R786479 R852011:R852015 R917547:R917551 R983083:R983087 JI5:JI9 JI65579:JI65583 JI131115:JI131119 JI196651:JI196655 JI262187:JI262191 JI327723:JI327727 JI393259:JI393263 JI458795:JI458799 JI524331:JI524335 JI589867:JI589871 JI655403:JI655407 JI720939:JI720943 JI786475:JI786479 JI852011:JI852015 JI917547:JI917551 JI983083:JI983087 JN5:JN9 JN65579:JN65583 JN131115:JN131119 JN196651:JN196655 JN262187:JN262191 JN327723:JN327727 JN393259:JN393263 JN458795:JN458799 JN524331:JN524335 JN589867:JN589871 JN655403:JN655407 JN720939:JN720943 JN786475:JN786479 JN852011:JN852015 JN917547:JN917551 JN983083:JN983087 TE5:TE9 TE65579:TE65583 TE131115:TE131119 TE196651:TE196655 TE262187:TE262191 TE327723:TE327727 TE393259:TE393263 TE458795:TE458799 TE524331:TE524335 TE589867:TE589871 TE655403:TE655407 TE720939:TE720943 TE786475:TE786479 TE852011:TE852015 TE917547:TE917551 TE983083:TE983087 TJ5:TJ9 TJ65579:TJ65583 TJ131115:TJ131119 TJ196651:TJ196655 TJ262187:TJ262191 TJ327723:TJ327727 TJ393259:TJ393263 TJ458795:TJ458799 TJ524331:TJ524335 TJ589867:TJ589871 TJ655403:TJ655407 TJ720939:TJ720943 TJ786475:TJ786479 TJ852011:TJ852015 TJ917547:TJ917551 TJ983083:TJ983087 ADA5:ADA9 ADA65579:ADA65583 ADA131115:ADA131119 ADA196651:ADA196655 ADA262187:ADA262191 ADA327723:ADA327727 ADA393259:ADA393263 ADA458795:ADA458799 ADA524331:ADA524335 ADA589867:ADA589871 ADA655403:ADA655407 ADA720939:ADA720943 ADA786475:ADA786479 ADA852011:ADA852015 ADA917547:ADA917551 ADA983083:ADA983087 ADF5:ADF9 ADF65579:ADF65583 ADF131115:ADF131119 ADF196651:ADF196655 ADF262187:ADF262191 ADF327723:ADF327727 ADF393259:ADF393263 ADF458795:ADF458799 ADF524331:ADF524335 ADF589867:ADF589871 ADF655403:ADF655407 ADF720939:ADF720943 ADF786475:ADF786479 ADF852011:ADF852015 ADF917547:ADF917551 ADF983083:ADF983087 AMW5:AMW9 AMW65579:AMW65583 AMW131115:AMW131119 AMW196651:AMW196655 AMW262187:AMW262191 AMW327723:AMW327727 AMW393259:AMW393263 AMW458795:AMW458799 AMW524331:AMW524335 AMW589867:AMW589871 AMW655403:AMW655407 AMW720939:AMW720943 AMW786475:AMW786479 AMW852011:AMW852015 AMW917547:AMW917551 AMW983083:AMW983087 ANB5:ANB9 ANB65579:ANB65583 ANB131115:ANB131119 ANB196651:ANB196655 ANB262187:ANB262191 ANB327723:ANB327727 ANB393259:ANB393263 ANB458795:ANB458799 ANB524331:ANB524335 ANB589867:ANB589871 ANB655403:ANB655407 ANB720939:ANB720943 ANB786475:ANB786479 ANB852011:ANB852015 ANB917547:ANB917551 ANB983083:ANB983087 AWS5:AWS9 AWS65579:AWS65583 AWS131115:AWS131119 AWS196651:AWS196655 AWS262187:AWS262191 AWS327723:AWS327727 AWS393259:AWS393263 AWS458795:AWS458799 AWS524331:AWS524335 AWS589867:AWS589871 AWS655403:AWS655407 AWS720939:AWS720943 AWS786475:AWS786479 AWS852011:AWS852015 AWS917547:AWS917551 AWS983083:AWS983087 AWX5:AWX9 AWX65579:AWX65583 AWX131115:AWX131119 AWX196651:AWX196655 AWX262187:AWX262191 AWX327723:AWX327727 AWX393259:AWX393263 AWX458795:AWX458799 AWX524331:AWX524335 AWX589867:AWX589871 AWX655403:AWX655407 AWX720939:AWX720943 AWX786475:AWX786479 AWX852011:AWX852015 AWX917547:AWX917551 AWX983083:AWX983087 BGO5:BGO9 BGO65579:BGO65583 BGO131115:BGO131119 BGO196651:BGO196655 BGO262187:BGO262191 BGO327723:BGO327727 BGO393259:BGO393263 BGO458795:BGO458799 BGO524331:BGO524335 BGO589867:BGO589871 BGO655403:BGO655407 BGO720939:BGO720943 BGO786475:BGO786479 BGO852011:BGO852015 BGO917547:BGO917551 BGO983083:BGO983087 BGT5:BGT9 BGT65579:BGT65583 BGT131115:BGT131119 BGT196651:BGT196655 BGT262187:BGT262191 BGT327723:BGT327727 BGT393259:BGT393263 BGT458795:BGT458799 BGT524331:BGT524335 BGT589867:BGT589871 BGT655403:BGT655407 BGT720939:BGT720943 BGT786475:BGT786479 BGT852011:BGT852015 BGT917547:BGT917551 BGT983083:BGT983087 BQK5:BQK9 BQK65579:BQK65583 BQK131115:BQK131119 BQK196651:BQK196655 BQK262187:BQK262191 BQK327723:BQK327727 BQK393259:BQK393263 BQK458795:BQK458799 BQK524331:BQK524335 BQK589867:BQK589871 BQK655403:BQK655407 BQK720939:BQK720943 BQK786475:BQK786479 BQK852011:BQK852015 BQK917547:BQK917551 BQK983083:BQK983087 BQP5:BQP9 BQP65579:BQP65583 BQP131115:BQP131119 BQP196651:BQP196655 BQP262187:BQP262191 BQP327723:BQP327727 BQP393259:BQP393263 BQP458795:BQP458799 BQP524331:BQP524335 BQP589867:BQP589871 BQP655403:BQP655407 BQP720939:BQP720943 BQP786475:BQP786479 BQP852011:BQP852015 BQP917547:BQP917551 BQP983083:BQP983087 CAG5:CAG9 CAG65579:CAG65583 CAG131115:CAG131119 CAG196651:CAG196655 CAG262187:CAG262191 CAG327723:CAG327727 CAG393259:CAG393263 CAG458795:CAG458799 CAG524331:CAG524335 CAG589867:CAG589871 CAG655403:CAG655407 CAG720939:CAG720943 CAG786475:CAG786479 CAG852011:CAG852015 CAG917547:CAG917551 CAG983083:CAG983087 CAL5:CAL9 CAL65579:CAL65583 CAL131115:CAL131119 CAL196651:CAL196655 CAL262187:CAL262191 CAL327723:CAL327727 CAL393259:CAL393263 CAL458795:CAL458799 CAL524331:CAL524335 CAL589867:CAL589871 CAL655403:CAL655407 CAL720939:CAL720943 CAL786475:CAL786479 CAL852011:CAL852015 CAL917547:CAL917551 CAL983083:CAL983087 CKC5:CKC9 CKC65579:CKC65583 CKC131115:CKC131119 CKC196651:CKC196655 CKC262187:CKC262191 CKC327723:CKC327727 CKC393259:CKC393263 CKC458795:CKC458799 CKC524331:CKC524335 CKC589867:CKC589871 CKC655403:CKC655407 CKC720939:CKC720943 CKC786475:CKC786479 CKC852011:CKC852015 CKC917547:CKC917551 CKC983083:CKC983087 CKH5:CKH9 CKH65579:CKH65583 CKH131115:CKH131119 CKH196651:CKH196655 CKH262187:CKH262191 CKH327723:CKH327727 CKH393259:CKH393263 CKH458795:CKH458799 CKH524331:CKH524335 CKH589867:CKH589871 CKH655403:CKH655407 CKH720939:CKH720943 CKH786475:CKH786479 CKH852011:CKH852015 CKH917547:CKH917551 CKH983083:CKH983087 CTY5:CTY9 CTY65579:CTY65583 CTY131115:CTY131119 CTY196651:CTY196655 CTY262187:CTY262191 CTY327723:CTY327727 CTY393259:CTY393263 CTY458795:CTY458799 CTY524331:CTY524335 CTY589867:CTY589871 CTY655403:CTY655407 CTY720939:CTY720943 CTY786475:CTY786479 CTY852011:CTY852015 CTY917547:CTY917551 CTY983083:CTY983087 CUD5:CUD9 CUD65579:CUD65583 CUD131115:CUD131119 CUD196651:CUD196655 CUD262187:CUD262191 CUD327723:CUD327727 CUD393259:CUD393263 CUD458795:CUD458799 CUD524331:CUD524335 CUD589867:CUD589871 CUD655403:CUD655407 CUD720939:CUD720943 CUD786475:CUD786479 CUD852011:CUD852015 CUD917547:CUD917551 CUD983083:CUD983087 DDU5:DDU9 DDU65579:DDU65583 DDU131115:DDU131119 DDU196651:DDU196655 DDU262187:DDU262191 DDU327723:DDU327727 DDU393259:DDU393263 DDU458795:DDU458799 DDU524331:DDU524335 DDU589867:DDU589871 DDU655403:DDU655407 DDU720939:DDU720943 DDU786475:DDU786479 DDU852011:DDU852015 DDU917547:DDU917551 DDU983083:DDU983087 DDZ5:DDZ9 DDZ65579:DDZ65583 DDZ131115:DDZ131119 DDZ196651:DDZ196655 DDZ262187:DDZ262191 DDZ327723:DDZ327727 DDZ393259:DDZ393263 DDZ458795:DDZ458799 DDZ524331:DDZ524335 DDZ589867:DDZ589871 DDZ655403:DDZ655407 DDZ720939:DDZ720943 DDZ786475:DDZ786479 DDZ852011:DDZ852015 DDZ917547:DDZ917551 DDZ983083:DDZ983087 DNQ5:DNQ9 DNQ65579:DNQ65583 DNQ131115:DNQ131119 DNQ196651:DNQ196655 DNQ262187:DNQ262191 DNQ327723:DNQ327727 DNQ393259:DNQ393263 DNQ458795:DNQ458799 DNQ524331:DNQ524335 DNQ589867:DNQ589871 DNQ655403:DNQ655407 DNQ720939:DNQ720943 DNQ786475:DNQ786479 DNQ852011:DNQ852015 DNQ917547:DNQ917551 DNQ983083:DNQ983087 DNV5:DNV9 DNV65579:DNV65583 DNV131115:DNV131119 DNV196651:DNV196655 DNV262187:DNV262191 DNV327723:DNV327727 DNV393259:DNV393263 DNV458795:DNV458799 DNV524331:DNV524335 DNV589867:DNV589871 DNV655403:DNV655407 DNV720939:DNV720943 DNV786475:DNV786479 DNV852011:DNV852015 DNV917547:DNV917551 DNV983083:DNV983087 DXM5:DXM9 DXM65579:DXM65583 DXM131115:DXM131119 DXM196651:DXM196655 DXM262187:DXM262191 DXM327723:DXM327727 DXM393259:DXM393263 DXM458795:DXM458799 DXM524331:DXM524335 DXM589867:DXM589871 DXM655403:DXM655407 DXM720939:DXM720943 DXM786475:DXM786479 DXM852011:DXM852015 DXM917547:DXM917551 DXM983083:DXM983087 DXR5:DXR9 DXR65579:DXR65583 DXR131115:DXR131119 DXR196651:DXR196655 DXR262187:DXR262191 DXR327723:DXR327727 DXR393259:DXR393263 DXR458795:DXR458799 DXR524331:DXR524335 DXR589867:DXR589871 DXR655403:DXR655407 DXR720939:DXR720943 DXR786475:DXR786479 DXR852011:DXR852015 DXR917547:DXR917551 DXR983083:DXR983087 EHI5:EHI9 EHI65579:EHI65583 EHI131115:EHI131119 EHI196651:EHI196655 EHI262187:EHI262191 EHI327723:EHI327727 EHI393259:EHI393263 EHI458795:EHI458799 EHI524331:EHI524335 EHI589867:EHI589871 EHI655403:EHI655407 EHI720939:EHI720943 EHI786475:EHI786479 EHI852011:EHI852015 EHI917547:EHI917551 EHI983083:EHI983087 EHN5:EHN9 EHN65579:EHN65583 EHN131115:EHN131119 EHN196651:EHN196655 EHN262187:EHN262191 EHN327723:EHN327727 EHN393259:EHN393263 EHN458795:EHN458799 EHN524331:EHN524335 EHN589867:EHN589871 EHN655403:EHN655407 EHN720939:EHN720943 EHN786475:EHN786479 EHN852011:EHN852015 EHN917547:EHN917551 EHN983083:EHN983087 ERE5:ERE9 ERE65579:ERE65583 ERE131115:ERE131119 ERE196651:ERE196655 ERE262187:ERE262191 ERE327723:ERE327727 ERE393259:ERE393263 ERE458795:ERE458799 ERE524331:ERE524335 ERE589867:ERE589871 ERE655403:ERE655407 ERE720939:ERE720943 ERE786475:ERE786479 ERE852011:ERE852015 ERE917547:ERE917551 ERE983083:ERE983087 ERJ5:ERJ9 ERJ65579:ERJ65583 ERJ131115:ERJ131119 ERJ196651:ERJ196655 ERJ262187:ERJ262191 ERJ327723:ERJ327727 ERJ393259:ERJ393263 ERJ458795:ERJ458799 ERJ524331:ERJ524335 ERJ589867:ERJ589871 ERJ655403:ERJ655407 ERJ720939:ERJ720943 ERJ786475:ERJ786479 ERJ852011:ERJ852015 ERJ917547:ERJ917551 ERJ983083:ERJ983087 FBA5:FBA9 FBA65579:FBA65583 FBA131115:FBA131119 FBA196651:FBA196655 FBA262187:FBA262191 FBA327723:FBA327727 FBA393259:FBA393263 FBA458795:FBA458799 FBA524331:FBA524335 FBA589867:FBA589871 FBA655403:FBA655407 FBA720939:FBA720943 FBA786475:FBA786479 FBA852011:FBA852015 FBA917547:FBA917551 FBA983083:FBA983087 FBF5:FBF9 FBF65579:FBF65583 FBF131115:FBF131119 FBF196651:FBF196655 FBF262187:FBF262191 FBF327723:FBF327727 FBF393259:FBF393263 FBF458795:FBF458799 FBF524331:FBF524335 FBF589867:FBF589871 FBF655403:FBF655407 FBF720939:FBF720943 FBF786475:FBF786479 FBF852011:FBF852015 FBF917547:FBF917551 FBF983083:FBF983087 FKW5:FKW9 FKW65579:FKW65583 FKW131115:FKW131119 FKW196651:FKW196655 FKW262187:FKW262191 FKW327723:FKW327727 FKW393259:FKW393263 FKW458795:FKW458799 FKW524331:FKW524335 FKW589867:FKW589871 FKW655403:FKW655407 FKW720939:FKW720943 FKW786475:FKW786479 FKW852011:FKW852015 FKW917547:FKW917551 FKW983083:FKW983087 FLB5:FLB9 FLB65579:FLB65583 FLB131115:FLB131119 FLB196651:FLB196655 FLB262187:FLB262191 FLB327723:FLB327727 FLB393259:FLB393263 FLB458795:FLB458799 FLB524331:FLB524335 FLB589867:FLB589871 FLB655403:FLB655407 FLB720939:FLB720943 FLB786475:FLB786479 FLB852011:FLB852015 FLB917547:FLB917551 FLB983083:FLB983087 FUS5:FUS9 FUS65579:FUS65583 FUS131115:FUS131119 FUS196651:FUS196655 FUS262187:FUS262191 FUS327723:FUS327727 FUS393259:FUS393263 FUS458795:FUS458799 FUS524331:FUS524335 FUS589867:FUS589871 FUS655403:FUS655407 FUS720939:FUS720943 FUS786475:FUS786479 FUS852011:FUS852015 FUS917547:FUS917551 FUS983083:FUS983087 FUX5:FUX9 FUX65579:FUX65583 FUX131115:FUX131119 FUX196651:FUX196655 FUX262187:FUX262191 FUX327723:FUX327727 FUX393259:FUX393263 FUX458795:FUX458799 FUX524331:FUX524335 FUX589867:FUX589871 FUX655403:FUX655407 FUX720939:FUX720943 FUX786475:FUX786479 FUX852011:FUX852015 FUX917547:FUX917551 FUX983083:FUX983087 GEO5:GEO9 GEO65579:GEO65583 GEO131115:GEO131119 GEO196651:GEO196655 GEO262187:GEO262191 GEO327723:GEO327727 GEO393259:GEO393263 GEO458795:GEO458799 GEO524331:GEO524335 GEO589867:GEO589871 GEO655403:GEO655407 GEO720939:GEO720943 GEO786475:GEO786479 GEO852011:GEO852015 GEO917547:GEO917551 GEO983083:GEO983087 GET5:GET9 GET65579:GET65583 GET131115:GET131119 GET196651:GET196655 GET262187:GET262191 GET327723:GET327727 GET393259:GET393263 GET458795:GET458799 GET524331:GET524335 GET589867:GET589871 GET655403:GET655407 GET720939:GET720943 GET786475:GET786479 GET852011:GET852015 GET917547:GET917551 GET983083:GET983087 GOK5:GOK9 GOK65579:GOK65583 GOK131115:GOK131119 GOK196651:GOK196655 GOK262187:GOK262191 GOK327723:GOK327727 GOK393259:GOK393263 GOK458795:GOK458799 GOK524331:GOK524335 GOK589867:GOK589871 GOK655403:GOK655407 GOK720939:GOK720943 GOK786475:GOK786479 GOK852011:GOK852015 GOK917547:GOK917551 GOK983083:GOK983087 GOP5:GOP9 GOP65579:GOP65583 GOP131115:GOP131119 GOP196651:GOP196655 GOP262187:GOP262191 GOP327723:GOP327727 GOP393259:GOP393263 GOP458795:GOP458799 GOP524331:GOP524335 GOP589867:GOP589871 GOP655403:GOP655407 GOP720939:GOP720943 GOP786475:GOP786479 GOP852011:GOP852015 GOP917547:GOP917551 GOP983083:GOP983087 GYG5:GYG9 GYG65579:GYG65583 GYG131115:GYG131119 GYG196651:GYG196655 GYG262187:GYG262191 GYG327723:GYG327727 GYG393259:GYG393263 GYG458795:GYG458799 GYG524331:GYG524335 GYG589867:GYG589871 GYG655403:GYG655407 GYG720939:GYG720943 GYG786475:GYG786479 GYG852011:GYG852015 GYG917547:GYG917551 GYG983083:GYG983087 GYL5:GYL9 GYL65579:GYL65583 GYL131115:GYL131119 GYL196651:GYL196655 GYL262187:GYL262191 GYL327723:GYL327727 GYL393259:GYL393263 GYL458795:GYL458799 GYL524331:GYL524335 GYL589867:GYL589871 GYL655403:GYL655407 GYL720939:GYL720943 GYL786475:GYL786479 GYL852011:GYL852015 GYL917547:GYL917551 GYL983083:GYL983087 HIC5:HIC9 HIC65579:HIC65583 HIC131115:HIC131119 HIC196651:HIC196655 HIC262187:HIC262191 HIC327723:HIC327727 HIC393259:HIC393263 HIC458795:HIC458799 HIC524331:HIC524335 HIC589867:HIC589871 HIC655403:HIC655407 HIC720939:HIC720943 HIC786475:HIC786479 HIC852011:HIC852015 HIC917547:HIC917551 HIC983083:HIC983087 HIH5:HIH9 HIH65579:HIH65583 HIH131115:HIH131119 HIH196651:HIH196655 HIH262187:HIH262191 HIH327723:HIH327727 HIH393259:HIH393263 HIH458795:HIH458799 HIH524331:HIH524335 HIH589867:HIH589871 HIH655403:HIH655407 HIH720939:HIH720943 HIH786475:HIH786479 HIH852011:HIH852015 HIH917547:HIH917551 HIH983083:HIH983087 HRY5:HRY9 HRY65579:HRY65583 HRY131115:HRY131119 HRY196651:HRY196655 HRY262187:HRY262191 HRY327723:HRY327727 HRY393259:HRY393263 HRY458795:HRY458799 HRY524331:HRY524335 HRY589867:HRY589871 HRY655403:HRY655407 HRY720939:HRY720943 HRY786475:HRY786479 HRY852011:HRY852015 HRY917547:HRY917551 HRY983083:HRY983087 HSD5:HSD9 HSD65579:HSD65583 HSD131115:HSD131119 HSD196651:HSD196655 HSD262187:HSD262191 HSD327723:HSD327727 HSD393259:HSD393263 HSD458795:HSD458799 HSD524331:HSD524335 HSD589867:HSD589871 HSD655403:HSD655407 HSD720939:HSD720943 HSD786475:HSD786479 HSD852011:HSD852015 HSD917547:HSD917551 HSD983083:HSD983087 IBU5:IBU9 IBU65579:IBU65583 IBU131115:IBU131119 IBU196651:IBU196655 IBU262187:IBU262191 IBU327723:IBU327727 IBU393259:IBU393263 IBU458795:IBU458799 IBU524331:IBU524335 IBU589867:IBU589871 IBU655403:IBU655407 IBU720939:IBU720943 IBU786475:IBU786479 IBU852011:IBU852015 IBU917547:IBU917551 IBU983083:IBU983087 IBZ5:IBZ9 IBZ65579:IBZ65583 IBZ131115:IBZ131119 IBZ196651:IBZ196655 IBZ262187:IBZ262191 IBZ327723:IBZ327727 IBZ393259:IBZ393263 IBZ458795:IBZ458799 IBZ524331:IBZ524335 IBZ589867:IBZ589871 IBZ655403:IBZ655407 IBZ720939:IBZ720943 IBZ786475:IBZ786479 IBZ852011:IBZ852015 IBZ917547:IBZ917551 IBZ983083:IBZ983087 ILQ5:ILQ9 ILQ65579:ILQ65583 ILQ131115:ILQ131119 ILQ196651:ILQ196655 ILQ262187:ILQ262191 ILQ327723:ILQ327727 ILQ393259:ILQ393263 ILQ458795:ILQ458799 ILQ524331:ILQ524335 ILQ589867:ILQ589871 ILQ655403:ILQ655407 ILQ720939:ILQ720943 ILQ786475:ILQ786479 ILQ852011:ILQ852015 ILQ917547:ILQ917551 ILQ983083:ILQ983087 ILV5:ILV9 ILV65579:ILV65583 ILV131115:ILV131119 ILV196651:ILV196655 ILV262187:ILV262191 ILV327723:ILV327727 ILV393259:ILV393263 ILV458795:ILV458799 ILV524331:ILV524335 ILV589867:ILV589871 ILV655403:ILV655407 ILV720939:ILV720943 ILV786475:ILV786479 ILV852011:ILV852015 ILV917547:ILV917551 ILV983083:ILV983087 IVM5:IVM9 IVM65579:IVM65583 IVM131115:IVM131119 IVM196651:IVM196655 IVM262187:IVM262191 IVM327723:IVM327727 IVM393259:IVM393263 IVM458795:IVM458799 IVM524331:IVM524335 IVM589867:IVM589871 IVM655403:IVM655407 IVM720939:IVM720943 IVM786475:IVM786479 IVM852011:IVM852015 IVM917547:IVM917551 IVM983083:IVM983087 IVR5:IVR9 IVR65579:IVR65583 IVR131115:IVR131119 IVR196651:IVR196655 IVR262187:IVR262191 IVR327723:IVR327727 IVR393259:IVR393263 IVR458795:IVR458799 IVR524331:IVR524335 IVR589867:IVR589871 IVR655403:IVR655407 IVR720939:IVR720943 IVR786475:IVR786479 IVR852011:IVR852015 IVR917547:IVR917551 IVR983083:IVR983087 JFI5:JFI9 JFI65579:JFI65583 JFI131115:JFI131119 JFI196651:JFI196655 JFI262187:JFI262191 JFI327723:JFI327727 JFI393259:JFI393263 JFI458795:JFI458799 JFI524331:JFI524335 JFI589867:JFI589871 JFI655403:JFI655407 JFI720939:JFI720943 JFI786475:JFI786479 JFI852011:JFI852015 JFI917547:JFI917551 JFI983083:JFI983087 JFN5:JFN9 JFN65579:JFN65583 JFN131115:JFN131119 JFN196651:JFN196655 JFN262187:JFN262191 JFN327723:JFN327727 JFN393259:JFN393263 JFN458795:JFN458799 JFN524331:JFN524335 JFN589867:JFN589871 JFN655403:JFN655407 JFN720939:JFN720943 JFN786475:JFN786479 JFN852011:JFN852015 JFN917547:JFN917551 JFN983083:JFN983087 JPE5:JPE9 JPE65579:JPE65583 JPE131115:JPE131119 JPE196651:JPE196655 JPE262187:JPE262191 JPE327723:JPE327727 JPE393259:JPE393263 JPE458795:JPE458799 JPE524331:JPE524335 JPE589867:JPE589871 JPE655403:JPE655407 JPE720939:JPE720943 JPE786475:JPE786479 JPE852011:JPE852015 JPE917547:JPE917551 JPE983083:JPE983087 JPJ5:JPJ9 JPJ65579:JPJ65583 JPJ131115:JPJ131119 JPJ196651:JPJ196655 JPJ262187:JPJ262191 JPJ327723:JPJ327727 JPJ393259:JPJ393263 JPJ458795:JPJ458799 JPJ524331:JPJ524335 JPJ589867:JPJ589871 JPJ655403:JPJ655407 JPJ720939:JPJ720943 JPJ786475:JPJ786479 JPJ852011:JPJ852015 JPJ917547:JPJ917551 JPJ983083:JPJ983087 JZA5:JZA9 JZA65579:JZA65583 JZA131115:JZA131119 JZA196651:JZA196655 JZA262187:JZA262191 JZA327723:JZA327727 JZA393259:JZA393263 JZA458795:JZA458799 JZA524331:JZA524335 JZA589867:JZA589871 JZA655403:JZA655407 JZA720939:JZA720943 JZA786475:JZA786479 JZA852011:JZA852015 JZA917547:JZA917551 JZA983083:JZA983087 JZF5:JZF9 JZF65579:JZF65583 JZF131115:JZF131119 JZF196651:JZF196655 JZF262187:JZF262191 JZF327723:JZF327727 JZF393259:JZF393263 JZF458795:JZF458799 JZF524331:JZF524335 JZF589867:JZF589871 JZF655403:JZF655407 JZF720939:JZF720943 JZF786475:JZF786479 JZF852011:JZF852015 JZF917547:JZF917551 JZF983083:JZF983087 KIW5:KIW9 KIW65579:KIW65583 KIW131115:KIW131119 KIW196651:KIW196655 KIW262187:KIW262191 KIW327723:KIW327727 KIW393259:KIW393263 KIW458795:KIW458799 KIW524331:KIW524335 KIW589867:KIW589871 KIW655403:KIW655407 KIW720939:KIW720943 KIW786475:KIW786479 KIW852011:KIW852015 KIW917547:KIW917551 KIW983083:KIW983087 KJB5:KJB9 KJB65579:KJB65583 KJB131115:KJB131119 KJB196651:KJB196655 KJB262187:KJB262191 KJB327723:KJB327727 KJB393259:KJB393263 KJB458795:KJB458799 KJB524331:KJB524335 KJB589867:KJB589871 KJB655403:KJB655407 KJB720939:KJB720943 KJB786475:KJB786479 KJB852011:KJB852015 KJB917547:KJB917551 KJB983083:KJB983087 KSS5:KSS9 KSS65579:KSS65583 KSS131115:KSS131119 KSS196651:KSS196655 KSS262187:KSS262191 KSS327723:KSS327727 KSS393259:KSS393263 KSS458795:KSS458799 KSS524331:KSS524335 KSS589867:KSS589871 KSS655403:KSS655407 KSS720939:KSS720943 KSS786475:KSS786479 KSS852011:KSS852015 KSS917547:KSS917551 KSS983083:KSS983087 KSX5:KSX9 KSX65579:KSX65583 KSX131115:KSX131119 KSX196651:KSX196655 KSX262187:KSX262191 KSX327723:KSX327727 KSX393259:KSX393263 KSX458795:KSX458799 KSX524331:KSX524335 KSX589867:KSX589871 KSX655403:KSX655407 KSX720939:KSX720943 KSX786475:KSX786479 KSX852011:KSX852015 KSX917547:KSX917551 KSX983083:KSX983087 LCO5:LCO9 LCO65579:LCO65583 LCO131115:LCO131119 LCO196651:LCO196655 LCO262187:LCO262191 LCO327723:LCO327727 LCO393259:LCO393263 LCO458795:LCO458799 LCO524331:LCO524335 LCO589867:LCO589871 LCO655403:LCO655407 LCO720939:LCO720943 LCO786475:LCO786479 LCO852011:LCO852015 LCO917547:LCO917551 LCO983083:LCO983087 LCT5:LCT9 LCT65579:LCT65583 LCT131115:LCT131119 LCT196651:LCT196655 LCT262187:LCT262191 LCT327723:LCT327727 LCT393259:LCT393263 LCT458795:LCT458799 LCT524331:LCT524335 LCT589867:LCT589871 LCT655403:LCT655407 LCT720939:LCT720943 LCT786475:LCT786479 LCT852011:LCT852015 LCT917547:LCT917551 LCT983083:LCT983087 LMK5:LMK9 LMK65579:LMK65583 LMK131115:LMK131119 LMK196651:LMK196655 LMK262187:LMK262191 LMK327723:LMK327727 LMK393259:LMK393263 LMK458795:LMK458799 LMK524331:LMK524335 LMK589867:LMK589871 LMK655403:LMK655407 LMK720939:LMK720943 LMK786475:LMK786479 LMK852011:LMK852015 LMK917547:LMK917551 LMK983083:LMK983087 LMP5:LMP9 LMP65579:LMP65583 LMP131115:LMP131119 LMP196651:LMP196655 LMP262187:LMP262191 LMP327723:LMP327727 LMP393259:LMP393263 LMP458795:LMP458799 LMP524331:LMP524335 LMP589867:LMP589871 LMP655403:LMP655407 LMP720939:LMP720943 LMP786475:LMP786479 LMP852011:LMP852015 LMP917547:LMP917551 LMP983083:LMP983087 LWG5:LWG9 LWG65579:LWG65583 LWG131115:LWG131119 LWG196651:LWG196655 LWG262187:LWG262191 LWG327723:LWG327727 LWG393259:LWG393263 LWG458795:LWG458799 LWG524331:LWG524335 LWG589867:LWG589871 LWG655403:LWG655407 LWG720939:LWG720943 LWG786475:LWG786479 LWG852011:LWG852015 LWG917547:LWG917551 LWG983083:LWG983087 LWL5:LWL9 LWL65579:LWL65583 LWL131115:LWL131119 LWL196651:LWL196655 LWL262187:LWL262191 LWL327723:LWL327727 LWL393259:LWL393263 LWL458795:LWL458799 LWL524331:LWL524335 LWL589867:LWL589871 LWL655403:LWL655407 LWL720939:LWL720943 LWL786475:LWL786479 LWL852011:LWL852015 LWL917547:LWL917551 LWL983083:LWL983087 MGC5:MGC9 MGC65579:MGC65583 MGC131115:MGC131119 MGC196651:MGC196655 MGC262187:MGC262191 MGC327723:MGC327727 MGC393259:MGC393263 MGC458795:MGC458799 MGC524331:MGC524335 MGC589867:MGC589871 MGC655403:MGC655407 MGC720939:MGC720943 MGC786475:MGC786479 MGC852011:MGC852015 MGC917547:MGC917551 MGC983083:MGC983087 MGH5:MGH9 MGH65579:MGH65583 MGH131115:MGH131119 MGH196651:MGH196655 MGH262187:MGH262191 MGH327723:MGH327727 MGH393259:MGH393263 MGH458795:MGH458799 MGH524331:MGH524335 MGH589867:MGH589871 MGH655403:MGH655407 MGH720939:MGH720943 MGH786475:MGH786479 MGH852011:MGH852015 MGH917547:MGH917551 MGH983083:MGH983087 MPY5:MPY9 MPY65579:MPY65583 MPY131115:MPY131119 MPY196651:MPY196655 MPY262187:MPY262191 MPY327723:MPY327727 MPY393259:MPY393263 MPY458795:MPY458799 MPY524331:MPY524335 MPY589867:MPY589871 MPY655403:MPY655407 MPY720939:MPY720943 MPY786475:MPY786479 MPY852011:MPY852015 MPY917547:MPY917551 MPY983083:MPY983087 MQD5:MQD9 MQD65579:MQD65583 MQD131115:MQD131119 MQD196651:MQD196655 MQD262187:MQD262191 MQD327723:MQD327727 MQD393259:MQD393263 MQD458795:MQD458799 MQD524331:MQD524335 MQD589867:MQD589871 MQD655403:MQD655407 MQD720939:MQD720943 MQD786475:MQD786479 MQD852011:MQD852015 MQD917547:MQD917551 MQD983083:MQD983087 MZU5:MZU9 MZU65579:MZU65583 MZU131115:MZU131119 MZU196651:MZU196655 MZU262187:MZU262191 MZU327723:MZU327727 MZU393259:MZU393263 MZU458795:MZU458799 MZU524331:MZU524335 MZU589867:MZU589871 MZU655403:MZU655407 MZU720939:MZU720943 MZU786475:MZU786479 MZU852011:MZU852015 MZU917547:MZU917551 MZU983083:MZU983087 MZZ5:MZZ9 MZZ65579:MZZ65583 MZZ131115:MZZ131119 MZZ196651:MZZ196655 MZZ262187:MZZ262191 MZZ327723:MZZ327727 MZZ393259:MZZ393263 MZZ458795:MZZ458799 MZZ524331:MZZ524335 MZZ589867:MZZ589871 MZZ655403:MZZ655407 MZZ720939:MZZ720943 MZZ786475:MZZ786479 MZZ852011:MZZ852015 MZZ917547:MZZ917551 MZZ983083:MZZ983087 NJQ5:NJQ9 NJQ65579:NJQ65583 NJQ131115:NJQ131119 NJQ196651:NJQ196655 NJQ262187:NJQ262191 NJQ327723:NJQ327727 NJQ393259:NJQ393263 NJQ458795:NJQ458799 NJQ524331:NJQ524335 NJQ589867:NJQ589871 NJQ655403:NJQ655407 NJQ720939:NJQ720943 NJQ786475:NJQ786479 NJQ852011:NJQ852015 NJQ917547:NJQ917551 NJQ983083:NJQ983087 NJV5:NJV9 NJV65579:NJV65583 NJV131115:NJV131119 NJV196651:NJV196655 NJV262187:NJV262191 NJV327723:NJV327727 NJV393259:NJV393263 NJV458795:NJV458799 NJV524331:NJV524335 NJV589867:NJV589871 NJV655403:NJV655407 NJV720939:NJV720943 NJV786475:NJV786479 NJV852011:NJV852015 NJV917547:NJV917551 NJV983083:NJV983087 NTM5:NTM9 NTM65579:NTM65583 NTM131115:NTM131119 NTM196651:NTM196655 NTM262187:NTM262191 NTM327723:NTM327727 NTM393259:NTM393263 NTM458795:NTM458799 NTM524331:NTM524335 NTM589867:NTM589871 NTM655403:NTM655407 NTM720939:NTM720943 NTM786475:NTM786479 NTM852011:NTM852015 NTM917547:NTM917551 NTM983083:NTM983087 NTR5:NTR9 NTR65579:NTR65583 NTR131115:NTR131119 NTR196651:NTR196655 NTR262187:NTR262191 NTR327723:NTR327727 NTR393259:NTR393263 NTR458795:NTR458799 NTR524331:NTR524335 NTR589867:NTR589871 NTR655403:NTR655407 NTR720939:NTR720943 NTR786475:NTR786479 NTR852011:NTR852015 NTR917547:NTR917551 NTR983083:NTR983087 ODI5:ODI9 ODI65579:ODI65583 ODI131115:ODI131119 ODI196651:ODI196655 ODI262187:ODI262191 ODI327723:ODI327727 ODI393259:ODI393263 ODI458795:ODI458799 ODI524331:ODI524335 ODI589867:ODI589871 ODI655403:ODI655407 ODI720939:ODI720943 ODI786475:ODI786479 ODI852011:ODI852015 ODI917547:ODI917551 ODI983083:ODI983087 ODN5:ODN9 ODN65579:ODN65583 ODN131115:ODN131119 ODN196651:ODN196655 ODN262187:ODN262191 ODN327723:ODN327727 ODN393259:ODN393263 ODN458795:ODN458799 ODN524331:ODN524335 ODN589867:ODN589871 ODN655403:ODN655407 ODN720939:ODN720943 ODN786475:ODN786479 ODN852011:ODN852015 ODN917547:ODN917551 ODN983083:ODN983087 ONE5:ONE9 ONE65579:ONE65583 ONE131115:ONE131119 ONE196651:ONE196655 ONE262187:ONE262191 ONE327723:ONE327727 ONE393259:ONE393263 ONE458795:ONE458799 ONE524331:ONE524335 ONE589867:ONE589871 ONE655403:ONE655407 ONE720939:ONE720943 ONE786475:ONE786479 ONE852011:ONE852015 ONE917547:ONE917551 ONE983083:ONE983087 ONJ5:ONJ9 ONJ65579:ONJ65583 ONJ131115:ONJ131119 ONJ196651:ONJ196655 ONJ262187:ONJ262191 ONJ327723:ONJ327727 ONJ393259:ONJ393263 ONJ458795:ONJ458799 ONJ524331:ONJ524335 ONJ589867:ONJ589871 ONJ655403:ONJ655407 ONJ720939:ONJ720943 ONJ786475:ONJ786479 ONJ852011:ONJ852015 ONJ917547:ONJ917551 ONJ983083:ONJ983087 OXA5:OXA9 OXA65579:OXA65583 OXA131115:OXA131119 OXA196651:OXA196655 OXA262187:OXA262191 OXA327723:OXA327727 OXA393259:OXA393263 OXA458795:OXA458799 OXA524331:OXA524335 OXA589867:OXA589871 OXA655403:OXA655407 OXA720939:OXA720943 OXA786475:OXA786479 OXA852011:OXA852015 OXA917547:OXA917551 OXA983083:OXA983087 OXF5:OXF9 OXF65579:OXF65583 OXF131115:OXF131119 OXF196651:OXF196655 OXF262187:OXF262191 OXF327723:OXF327727 OXF393259:OXF393263 OXF458795:OXF458799 OXF524331:OXF524335 OXF589867:OXF589871 OXF655403:OXF655407 OXF720939:OXF720943 OXF786475:OXF786479 OXF852011:OXF852015 OXF917547:OXF917551 OXF983083:OXF983087 PGW5:PGW9 PGW65579:PGW65583 PGW131115:PGW131119 PGW196651:PGW196655 PGW262187:PGW262191 PGW327723:PGW327727 PGW393259:PGW393263 PGW458795:PGW458799 PGW524331:PGW524335 PGW589867:PGW589871 PGW655403:PGW655407 PGW720939:PGW720943 PGW786475:PGW786479 PGW852011:PGW852015 PGW917547:PGW917551 PGW983083:PGW983087 PHB5:PHB9 PHB65579:PHB65583 PHB131115:PHB131119 PHB196651:PHB196655 PHB262187:PHB262191 PHB327723:PHB327727 PHB393259:PHB393263 PHB458795:PHB458799 PHB524331:PHB524335 PHB589867:PHB589871 PHB655403:PHB655407 PHB720939:PHB720943 PHB786475:PHB786479 PHB852011:PHB852015 PHB917547:PHB917551 PHB983083:PHB983087 PQS5:PQS9 PQS65579:PQS65583 PQS131115:PQS131119 PQS196651:PQS196655 PQS262187:PQS262191 PQS327723:PQS327727 PQS393259:PQS393263 PQS458795:PQS458799 PQS524331:PQS524335 PQS589867:PQS589871 PQS655403:PQS655407 PQS720939:PQS720943 PQS786475:PQS786479 PQS852011:PQS852015 PQS917547:PQS917551 PQS983083:PQS983087 PQX5:PQX9 PQX65579:PQX65583 PQX131115:PQX131119 PQX196651:PQX196655 PQX262187:PQX262191 PQX327723:PQX327727 PQX393259:PQX393263 PQX458795:PQX458799 PQX524331:PQX524335 PQX589867:PQX589871 PQX655403:PQX655407 PQX720939:PQX720943 PQX786475:PQX786479 PQX852011:PQX852015 PQX917547:PQX917551 PQX983083:PQX983087 QAO5:QAO9 QAO65579:QAO65583 QAO131115:QAO131119 QAO196651:QAO196655 QAO262187:QAO262191 QAO327723:QAO327727 QAO393259:QAO393263 QAO458795:QAO458799 QAO524331:QAO524335 QAO589867:QAO589871 QAO655403:QAO655407 QAO720939:QAO720943 QAO786475:QAO786479 QAO852011:QAO852015 QAO917547:QAO917551 QAO983083:QAO983087 QAT5:QAT9 QAT65579:QAT65583 QAT131115:QAT131119 QAT196651:QAT196655 QAT262187:QAT262191 QAT327723:QAT327727 QAT393259:QAT393263 QAT458795:QAT458799 QAT524331:QAT524335 QAT589867:QAT589871 QAT655403:QAT655407 QAT720939:QAT720943 QAT786475:QAT786479 QAT852011:QAT852015 QAT917547:QAT917551 QAT983083:QAT983087 QKK5:QKK9 QKK65579:QKK65583 QKK131115:QKK131119 QKK196651:QKK196655 QKK262187:QKK262191 QKK327723:QKK327727 QKK393259:QKK393263 QKK458795:QKK458799 QKK524331:QKK524335 QKK589867:QKK589871 QKK655403:QKK655407 QKK720939:QKK720943 QKK786475:QKK786479 QKK852011:QKK852015 QKK917547:QKK917551 QKK983083:QKK983087 QKP5:QKP9 QKP65579:QKP65583 QKP131115:QKP131119 QKP196651:QKP196655 QKP262187:QKP262191 QKP327723:QKP327727 QKP393259:QKP393263 QKP458795:QKP458799 QKP524331:QKP524335 QKP589867:QKP589871 QKP655403:QKP655407 QKP720939:QKP720943 QKP786475:QKP786479 QKP852011:QKP852015 QKP917547:QKP917551 QKP983083:QKP983087 QUG5:QUG9 QUG65579:QUG65583 QUG131115:QUG131119 QUG196651:QUG196655 QUG262187:QUG262191 QUG327723:QUG327727 QUG393259:QUG393263 QUG458795:QUG458799 QUG524331:QUG524335 QUG589867:QUG589871 QUG655403:QUG655407 QUG720939:QUG720943 QUG786475:QUG786479 QUG852011:QUG852015 QUG917547:QUG917551 QUG983083:QUG983087 QUL5:QUL9 QUL65579:QUL65583 QUL131115:QUL131119 QUL196651:QUL196655 QUL262187:QUL262191 QUL327723:QUL327727 QUL393259:QUL393263 QUL458795:QUL458799 QUL524331:QUL524335 QUL589867:QUL589871 QUL655403:QUL655407 QUL720939:QUL720943 QUL786475:QUL786479 QUL852011:QUL852015 QUL917547:QUL917551 QUL983083:QUL983087 REC5:REC9 REC65579:REC65583 REC131115:REC131119 REC196651:REC196655 REC262187:REC262191 REC327723:REC327727 REC393259:REC393263 REC458795:REC458799 REC524331:REC524335 REC589867:REC589871 REC655403:REC655407 REC720939:REC720943 REC786475:REC786479 REC852011:REC852015 REC917547:REC917551 REC983083:REC983087 REH5:REH9 REH65579:REH65583 REH131115:REH131119 REH196651:REH196655 REH262187:REH262191 REH327723:REH327727 REH393259:REH393263 REH458795:REH458799 REH524331:REH524335 REH589867:REH589871 REH655403:REH655407 REH720939:REH720943 REH786475:REH786479 REH852011:REH852015 REH917547:REH917551 REH983083:REH983087 RNY5:RNY9 RNY65579:RNY65583 RNY131115:RNY131119 RNY196651:RNY196655 RNY262187:RNY262191 RNY327723:RNY327727 RNY393259:RNY393263 RNY458795:RNY458799 RNY524331:RNY524335 RNY589867:RNY589871 RNY655403:RNY655407 RNY720939:RNY720943 RNY786475:RNY786479 RNY852011:RNY852015 RNY917547:RNY917551 RNY983083:RNY983087 ROD5:ROD9 ROD65579:ROD65583 ROD131115:ROD131119 ROD196651:ROD196655 ROD262187:ROD262191 ROD327723:ROD327727 ROD393259:ROD393263 ROD458795:ROD458799 ROD524331:ROD524335 ROD589867:ROD589871 ROD655403:ROD655407 ROD720939:ROD720943 ROD786475:ROD786479 ROD852011:ROD852015 ROD917547:ROD917551 ROD983083:ROD983087 RXU5:RXU9 RXU65579:RXU65583 RXU131115:RXU131119 RXU196651:RXU196655 RXU262187:RXU262191 RXU327723:RXU327727 RXU393259:RXU393263 RXU458795:RXU458799 RXU524331:RXU524335 RXU589867:RXU589871 RXU655403:RXU655407 RXU720939:RXU720943 RXU786475:RXU786479 RXU852011:RXU852015 RXU917547:RXU917551 RXU983083:RXU983087 RXZ5:RXZ9 RXZ65579:RXZ65583 RXZ131115:RXZ131119 RXZ196651:RXZ196655 RXZ262187:RXZ262191 RXZ327723:RXZ327727 RXZ393259:RXZ393263 RXZ458795:RXZ458799 RXZ524331:RXZ524335 RXZ589867:RXZ589871 RXZ655403:RXZ655407 RXZ720939:RXZ720943 RXZ786475:RXZ786479 RXZ852011:RXZ852015 RXZ917547:RXZ917551 RXZ983083:RXZ983087 SHQ5:SHQ9 SHQ65579:SHQ65583 SHQ131115:SHQ131119 SHQ196651:SHQ196655 SHQ262187:SHQ262191 SHQ327723:SHQ327727 SHQ393259:SHQ393263 SHQ458795:SHQ458799 SHQ524331:SHQ524335 SHQ589867:SHQ589871 SHQ655403:SHQ655407 SHQ720939:SHQ720943 SHQ786475:SHQ786479 SHQ852011:SHQ852015 SHQ917547:SHQ917551 SHQ983083:SHQ983087 SHV5:SHV9 SHV65579:SHV65583 SHV131115:SHV131119 SHV196651:SHV196655 SHV262187:SHV262191 SHV327723:SHV327727 SHV393259:SHV393263 SHV458795:SHV458799 SHV524331:SHV524335 SHV589867:SHV589871 SHV655403:SHV655407 SHV720939:SHV720943 SHV786475:SHV786479 SHV852011:SHV852015 SHV917547:SHV917551 SHV983083:SHV983087 SRM5:SRM9 SRM65579:SRM65583 SRM131115:SRM131119 SRM196651:SRM196655 SRM262187:SRM262191 SRM327723:SRM327727 SRM393259:SRM393263 SRM458795:SRM458799 SRM524331:SRM524335 SRM589867:SRM589871 SRM655403:SRM655407 SRM720939:SRM720943 SRM786475:SRM786479 SRM852011:SRM852015 SRM917547:SRM917551 SRM983083:SRM983087 SRR5:SRR9 SRR65579:SRR65583 SRR131115:SRR131119 SRR196651:SRR196655 SRR262187:SRR262191 SRR327723:SRR327727 SRR393259:SRR393263 SRR458795:SRR458799 SRR524331:SRR524335 SRR589867:SRR589871 SRR655403:SRR655407 SRR720939:SRR720943 SRR786475:SRR786479 SRR852011:SRR852015 SRR917547:SRR917551 SRR983083:SRR983087 TBI5:TBI9 TBI65579:TBI65583 TBI131115:TBI131119 TBI196651:TBI196655 TBI262187:TBI262191 TBI327723:TBI327727 TBI393259:TBI393263 TBI458795:TBI458799 TBI524331:TBI524335 TBI589867:TBI589871 TBI655403:TBI655407 TBI720939:TBI720943 TBI786475:TBI786479 TBI852011:TBI852015 TBI917547:TBI917551 TBI983083:TBI983087 TBN5:TBN9 TBN65579:TBN65583 TBN131115:TBN131119 TBN196651:TBN196655 TBN262187:TBN262191 TBN327723:TBN327727 TBN393259:TBN393263 TBN458795:TBN458799 TBN524331:TBN524335 TBN589867:TBN589871 TBN655403:TBN655407 TBN720939:TBN720943 TBN786475:TBN786479 TBN852011:TBN852015 TBN917547:TBN917551 TBN983083:TBN983087 TLE5:TLE9 TLE65579:TLE65583 TLE131115:TLE131119 TLE196651:TLE196655 TLE262187:TLE262191 TLE327723:TLE327727 TLE393259:TLE393263 TLE458795:TLE458799 TLE524331:TLE524335 TLE589867:TLE589871 TLE655403:TLE655407 TLE720939:TLE720943 TLE786475:TLE786479 TLE852011:TLE852015 TLE917547:TLE917551 TLE983083:TLE983087 TLJ5:TLJ9 TLJ65579:TLJ65583 TLJ131115:TLJ131119 TLJ196651:TLJ196655 TLJ262187:TLJ262191 TLJ327723:TLJ327727 TLJ393259:TLJ393263 TLJ458795:TLJ458799 TLJ524331:TLJ524335 TLJ589867:TLJ589871 TLJ655403:TLJ655407 TLJ720939:TLJ720943 TLJ786475:TLJ786479 TLJ852011:TLJ852015 TLJ917547:TLJ917551 TLJ983083:TLJ983087 TVA5:TVA9 TVA65579:TVA65583 TVA131115:TVA131119 TVA196651:TVA196655 TVA262187:TVA262191 TVA327723:TVA327727 TVA393259:TVA393263 TVA458795:TVA458799 TVA524331:TVA524335 TVA589867:TVA589871 TVA655403:TVA655407 TVA720939:TVA720943 TVA786475:TVA786479 TVA852011:TVA852015 TVA917547:TVA917551 TVA983083:TVA983087 TVF5:TVF9 TVF65579:TVF65583 TVF131115:TVF131119 TVF196651:TVF196655 TVF262187:TVF262191 TVF327723:TVF327727 TVF393259:TVF393263 TVF458795:TVF458799 TVF524331:TVF524335 TVF589867:TVF589871 TVF655403:TVF655407 TVF720939:TVF720943 TVF786475:TVF786479 TVF852011:TVF852015 TVF917547:TVF917551 TVF983083:TVF983087 UEW5:UEW9 UEW65579:UEW65583 UEW131115:UEW131119 UEW196651:UEW196655 UEW262187:UEW262191 UEW327723:UEW327727 UEW393259:UEW393263 UEW458795:UEW458799 UEW524331:UEW524335 UEW589867:UEW589871 UEW655403:UEW655407 UEW720939:UEW720943 UEW786475:UEW786479 UEW852011:UEW852015 UEW917547:UEW917551 UEW983083:UEW983087 UFB5:UFB9 UFB65579:UFB65583 UFB131115:UFB131119 UFB196651:UFB196655 UFB262187:UFB262191 UFB327723:UFB327727 UFB393259:UFB393263 UFB458795:UFB458799 UFB524331:UFB524335 UFB589867:UFB589871 UFB655403:UFB655407 UFB720939:UFB720943 UFB786475:UFB786479 UFB852011:UFB852015 UFB917547:UFB917551 UFB983083:UFB983087 UOS5:UOS9 UOS65579:UOS65583 UOS131115:UOS131119 UOS196651:UOS196655 UOS262187:UOS262191 UOS327723:UOS327727 UOS393259:UOS393263 UOS458795:UOS458799 UOS524331:UOS524335 UOS589867:UOS589871 UOS655403:UOS655407 UOS720939:UOS720943 UOS786475:UOS786479 UOS852011:UOS852015 UOS917547:UOS917551 UOS983083:UOS983087 UOX5:UOX9 UOX65579:UOX65583 UOX131115:UOX131119 UOX196651:UOX196655 UOX262187:UOX262191 UOX327723:UOX327727 UOX393259:UOX393263 UOX458795:UOX458799 UOX524331:UOX524335 UOX589867:UOX589871 UOX655403:UOX655407 UOX720939:UOX720943 UOX786475:UOX786479 UOX852011:UOX852015 UOX917547:UOX917551 UOX983083:UOX983087 UYO5:UYO9 UYO65579:UYO65583 UYO131115:UYO131119 UYO196651:UYO196655 UYO262187:UYO262191 UYO327723:UYO327727 UYO393259:UYO393263 UYO458795:UYO458799 UYO524331:UYO524335 UYO589867:UYO589871 UYO655403:UYO655407 UYO720939:UYO720943 UYO786475:UYO786479 UYO852011:UYO852015 UYO917547:UYO917551 UYO983083:UYO983087 UYT5:UYT9 UYT65579:UYT65583 UYT131115:UYT131119 UYT196651:UYT196655 UYT262187:UYT262191 UYT327723:UYT327727 UYT393259:UYT393263 UYT458795:UYT458799 UYT524331:UYT524335 UYT589867:UYT589871 UYT655403:UYT655407 UYT720939:UYT720943 UYT786475:UYT786479 UYT852011:UYT852015 UYT917547:UYT917551 UYT983083:UYT983087 VIK5:VIK9 VIK65579:VIK65583 VIK131115:VIK131119 VIK196651:VIK196655 VIK262187:VIK262191 VIK327723:VIK327727 VIK393259:VIK393263 VIK458795:VIK458799 VIK524331:VIK524335 VIK589867:VIK589871 VIK655403:VIK655407 VIK720939:VIK720943 VIK786475:VIK786479 VIK852011:VIK852015 VIK917547:VIK917551 VIK983083:VIK983087 VIP5:VIP9 VIP65579:VIP65583 VIP131115:VIP131119 VIP196651:VIP196655 VIP262187:VIP262191 VIP327723:VIP327727 VIP393259:VIP393263 VIP458795:VIP458799 VIP524331:VIP524335 VIP589867:VIP589871 VIP655403:VIP655407 VIP720939:VIP720943 VIP786475:VIP786479 VIP852011:VIP852015 VIP917547:VIP917551 VIP983083:VIP983087 VSG5:VSG9 VSG65579:VSG65583 VSG131115:VSG131119 VSG196651:VSG196655 VSG262187:VSG262191 VSG327723:VSG327727 VSG393259:VSG393263 VSG458795:VSG458799 VSG524331:VSG524335 VSG589867:VSG589871 VSG655403:VSG655407 VSG720939:VSG720943 VSG786475:VSG786479 VSG852011:VSG852015 VSG917547:VSG917551 VSG983083:VSG983087 VSL5:VSL9 VSL65579:VSL65583 VSL131115:VSL131119 VSL196651:VSL196655 VSL262187:VSL262191 VSL327723:VSL327727 VSL393259:VSL393263 VSL458795:VSL458799 VSL524331:VSL524335 VSL589867:VSL589871 VSL655403:VSL655407 VSL720939:VSL720943 VSL786475:VSL786479 VSL852011:VSL852015 VSL917547:VSL917551 VSL983083:VSL983087 WCC5:WCC9 WCC65579:WCC65583 WCC131115:WCC131119 WCC196651:WCC196655 WCC262187:WCC262191 WCC327723:WCC327727 WCC393259:WCC393263 WCC458795:WCC458799 WCC524331:WCC524335 WCC589867:WCC589871 WCC655403:WCC655407 WCC720939:WCC720943 WCC786475:WCC786479 WCC852011:WCC852015 WCC917547:WCC917551 WCC983083:WCC983087 WCH5:WCH9 WCH65579:WCH65583 WCH131115:WCH131119 WCH196651:WCH196655 WCH262187:WCH262191 WCH327723:WCH327727 WCH393259:WCH393263 WCH458795:WCH458799 WCH524331:WCH524335 WCH589867:WCH589871 WCH655403:WCH655407 WCH720939:WCH720943 WCH786475:WCH786479 WCH852011:WCH852015 WCH917547:WCH917551 WCH983083:WCH983087 WLY5:WLY9 WLY65579:WLY65583 WLY131115:WLY131119 WLY196651:WLY196655 WLY262187:WLY262191 WLY327723:WLY327727 WLY393259:WLY393263 WLY458795:WLY458799 WLY524331:WLY524335 WLY589867:WLY589871 WLY655403:WLY655407 WLY720939:WLY720943 WLY786475:WLY786479 WLY852011:WLY852015 WLY917547:WLY917551 WLY983083:WLY983087 WMD5:WMD9 WMD65579:WMD65583 WMD131115:WMD131119 WMD196651:WMD196655 WMD262187:WMD262191 WMD327723:WMD327727 WMD393259:WMD393263 WMD458795:WMD458799 WMD524331:WMD524335 WMD589867:WMD589871 WMD655403:WMD655407 WMD720939:WMD720943 WMD786475:WMD786479 WMD852011:WMD852015 WMD917547:WMD917551 WMD983083:WMD983087 WVU5:WVU9 WVU65579:WVU65583 WVU131115:WVU131119 WVU196651:WVU196655 WVU262187:WVU262191 WVU327723:WVU327727 WVU393259:WVU393263 WVU458795:WVU458799 WVU524331:WVU524335 WVU589867:WVU589871 WVU655403:WVU655407 WVU720939:WVU720943 WVU786475:WVU786479 WVU852011:WVU852015 WVU917547:WVU917551 WVU983083:WVU983087 WVZ5:WVZ9 WVZ65579:WVZ65583 WVZ131115:WVZ131119 WVZ196651:WVZ196655 WVZ262187:WVZ262191 WVZ327723:WVZ327727 WVZ393259:WVZ393263 WVZ458795:WVZ458799 WVZ524331:WVZ524335 WVZ589867:WVZ589871 WVZ655403:WVZ655407 WVZ720939:WVZ720943 WVZ786475:WVZ786479 WVZ852011:WVZ852015 WVZ917547:WVZ917551 WVZ983083:WVZ983087"/>
  </dataValidations>
  <pageMargins left="0.69930555555555596" right="0.69930555555555596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11"/>
  <sheetViews>
    <sheetView topLeftCell="D37" workbookViewId="0">
      <selection activeCell="L50" sqref="L50"/>
    </sheetView>
  </sheetViews>
  <sheetFormatPr defaultColWidth="9" defaultRowHeight="16.5"/>
  <cols>
    <col min="1" max="1" width="2.625" style="144" customWidth="1"/>
    <col min="2" max="2" width="18.5" style="236" customWidth="1"/>
    <col min="3" max="3" width="10.125" style="144" customWidth="1"/>
    <col min="4" max="4" width="15" style="144" customWidth="1"/>
    <col min="5" max="5" width="6.75" style="144" customWidth="1"/>
    <col min="6" max="6" width="5.625" style="144" customWidth="1"/>
    <col min="7" max="7" width="7.875" style="144" customWidth="1"/>
    <col min="8" max="8" width="19.125" style="144" customWidth="1"/>
    <col min="9" max="9" width="26.125" style="144" customWidth="1"/>
    <col min="10" max="10" width="28.8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8.5" style="144" customWidth="1"/>
    <col min="259" max="259" width="18.25" style="144" customWidth="1"/>
    <col min="260" max="260" width="67" style="144" customWidth="1"/>
    <col min="261" max="261" width="6.75" style="144" customWidth="1"/>
    <col min="262" max="262" width="5.625" style="144" customWidth="1"/>
    <col min="263" max="263" width="7.875" style="144" customWidth="1"/>
    <col min="264" max="264" width="44.875" style="144" customWidth="1"/>
    <col min="265" max="265" width="66.375" style="144" customWidth="1"/>
    <col min="266" max="266" width="114.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8.5" style="144" customWidth="1"/>
    <col min="515" max="515" width="18.25" style="144" customWidth="1"/>
    <col min="516" max="516" width="67" style="144" customWidth="1"/>
    <col min="517" max="517" width="6.75" style="144" customWidth="1"/>
    <col min="518" max="518" width="5.625" style="144" customWidth="1"/>
    <col min="519" max="519" width="7.875" style="144" customWidth="1"/>
    <col min="520" max="520" width="44.875" style="144" customWidth="1"/>
    <col min="521" max="521" width="66.375" style="144" customWidth="1"/>
    <col min="522" max="522" width="114.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8.5" style="144" customWidth="1"/>
    <col min="771" max="771" width="18.25" style="144" customWidth="1"/>
    <col min="772" max="772" width="67" style="144" customWidth="1"/>
    <col min="773" max="773" width="6.75" style="144" customWidth="1"/>
    <col min="774" max="774" width="5.625" style="144" customWidth="1"/>
    <col min="775" max="775" width="7.875" style="144" customWidth="1"/>
    <col min="776" max="776" width="44.875" style="144" customWidth="1"/>
    <col min="777" max="777" width="66.375" style="144" customWidth="1"/>
    <col min="778" max="778" width="114.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8.5" style="144" customWidth="1"/>
    <col min="1027" max="1027" width="18.25" style="144" customWidth="1"/>
    <col min="1028" max="1028" width="67" style="144" customWidth="1"/>
    <col min="1029" max="1029" width="6.75" style="144" customWidth="1"/>
    <col min="1030" max="1030" width="5.625" style="144" customWidth="1"/>
    <col min="1031" max="1031" width="7.875" style="144" customWidth="1"/>
    <col min="1032" max="1032" width="44.875" style="144" customWidth="1"/>
    <col min="1033" max="1033" width="66.375" style="144" customWidth="1"/>
    <col min="1034" max="1034" width="114.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8.5" style="144" customWidth="1"/>
    <col min="1283" max="1283" width="18.25" style="144" customWidth="1"/>
    <col min="1284" max="1284" width="67" style="144" customWidth="1"/>
    <col min="1285" max="1285" width="6.75" style="144" customWidth="1"/>
    <col min="1286" max="1286" width="5.625" style="144" customWidth="1"/>
    <col min="1287" max="1287" width="7.875" style="144" customWidth="1"/>
    <col min="1288" max="1288" width="44.875" style="144" customWidth="1"/>
    <col min="1289" max="1289" width="66.375" style="144" customWidth="1"/>
    <col min="1290" max="1290" width="114.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8.5" style="144" customWidth="1"/>
    <col min="1539" max="1539" width="18.25" style="144" customWidth="1"/>
    <col min="1540" max="1540" width="67" style="144" customWidth="1"/>
    <col min="1541" max="1541" width="6.75" style="144" customWidth="1"/>
    <col min="1542" max="1542" width="5.625" style="144" customWidth="1"/>
    <col min="1543" max="1543" width="7.875" style="144" customWidth="1"/>
    <col min="1544" max="1544" width="44.875" style="144" customWidth="1"/>
    <col min="1545" max="1545" width="66.375" style="144" customWidth="1"/>
    <col min="1546" max="1546" width="114.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8.5" style="144" customWidth="1"/>
    <col min="1795" max="1795" width="18.25" style="144" customWidth="1"/>
    <col min="1796" max="1796" width="67" style="144" customWidth="1"/>
    <col min="1797" max="1797" width="6.75" style="144" customWidth="1"/>
    <col min="1798" max="1798" width="5.625" style="144" customWidth="1"/>
    <col min="1799" max="1799" width="7.875" style="144" customWidth="1"/>
    <col min="1800" max="1800" width="44.875" style="144" customWidth="1"/>
    <col min="1801" max="1801" width="66.375" style="144" customWidth="1"/>
    <col min="1802" max="1802" width="114.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8.5" style="144" customWidth="1"/>
    <col min="2051" max="2051" width="18.25" style="144" customWidth="1"/>
    <col min="2052" max="2052" width="67" style="144" customWidth="1"/>
    <col min="2053" max="2053" width="6.75" style="144" customWidth="1"/>
    <col min="2054" max="2054" width="5.625" style="144" customWidth="1"/>
    <col min="2055" max="2055" width="7.875" style="144" customWidth="1"/>
    <col min="2056" max="2056" width="44.875" style="144" customWidth="1"/>
    <col min="2057" max="2057" width="66.375" style="144" customWidth="1"/>
    <col min="2058" max="2058" width="114.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8.5" style="144" customWidth="1"/>
    <col min="2307" max="2307" width="18.25" style="144" customWidth="1"/>
    <col min="2308" max="2308" width="67" style="144" customWidth="1"/>
    <col min="2309" max="2309" width="6.75" style="144" customWidth="1"/>
    <col min="2310" max="2310" width="5.625" style="144" customWidth="1"/>
    <col min="2311" max="2311" width="7.875" style="144" customWidth="1"/>
    <col min="2312" max="2312" width="44.875" style="144" customWidth="1"/>
    <col min="2313" max="2313" width="66.375" style="144" customWidth="1"/>
    <col min="2314" max="2314" width="114.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8.5" style="144" customWidth="1"/>
    <col min="2563" max="2563" width="18.25" style="144" customWidth="1"/>
    <col min="2564" max="2564" width="67" style="144" customWidth="1"/>
    <col min="2565" max="2565" width="6.75" style="144" customWidth="1"/>
    <col min="2566" max="2566" width="5.625" style="144" customWidth="1"/>
    <col min="2567" max="2567" width="7.875" style="144" customWidth="1"/>
    <col min="2568" max="2568" width="44.875" style="144" customWidth="1"/>
    <col min="2569" max="2569" width="66.375" style="144" customWidth="1"/>
    <col min="2570" max="2570" width="114.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8.5" style="144" customWidth="1"/>
    <col min="2819" max="2819" width="18.25" style="144" customWidth="1"/>
    <col min="2820" max="2820" width="67" style="144" customWidth="1"/>
    <col min="2821" max="2821" width="6.75" style="144" customWidth="1"/>
    <col min="2822" max="2822" width="5.625" style="144" customWidth="1"/>
    <col min="2823" max="2823" width="7.875" style="144" customWidth="1"/>
    <col min="2824" max="2824" width="44.875" style="144" customWidth="1"/>
    <col min="2825" max="2825" width="66.375" style="144" customWidth="1"/>
    <col min="2826" max="2826" width="114.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8.5" style="144" customWidth="1"/>
    <col min="3075" max="3075" width="18.25" style="144" customWidth="1"/>
    <col min="3076" max="3076" width="67" style="144" customWidth="1"/>
    <col min="3077" max="3077" width="6.75" style="144" customWidth="1"/>
    <col min="3078" max="3078" width="5.625" style="144" customWidth="1"/>
    <col min="3079" max="3079" width="7.875" style="144" customWidth="1"/>
    <col min="3080" max="3080" width="44.875" style="144" customWidth="1"/>
    <col min="3081" max="3081" width="66.375" style="144" customWidth="1"/>
    <col min="3082" max="3082" width="114.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8.5" style="144" customWidth="1"/>
    <col min="3331" max="3331" width="18.25" style="144" customWidth="1"/>
    <col min="3332" max="3332" width="67" style="144" customWidth="1"/>
    <col min="3333" max="3333" width="6.75" style="144" customWidth="1"/>
    <col min="3334" max="3334" width="5.625" style="144" customWidth="1"/>
    <col min="3335" max="3335" width="7.875" style="144" customWidth="1"/>
    <col min="3336" max="3336" width="44.875" style="144" customWidth="1"/>
    <col min="3337" max="3337" width="66.375" style="144" customWidth="1"/>
    <col min="3338" max="3338" width="114.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8.5" style="144" customWidth="1"/>
    <col min="3587" max="3587" width="18.25" style="144" customWidth="1"/>
    <col min="3588" max="3588" width="67" style="144" customWidth="1"/>
    <col min="3589" max="3589" width="6.75" style="144" customWidth="1"/>
    <col min="3590" max="3590" width="5.625" style="144" customWidth="1"/>
    <col min="3591" max="3591" width="7.875" style="144" customWidth="1"/>
    <col min="3592" max="3592" width="44.875" style="144" customWidth="1"/>
    <col min="3593" max="3593" width="66.375" style="144" customWidth="1"/>
    <col min="3594" max="3594" width="114.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8.5" style="144" customWidth="1"/>
    <col min="3843" max="3843" width="18.25" style="144" customWidth="1"/>
    <col min="3844" max="3844" width="67" style="144" customWidth="1"/>
    <col min="3845" max="3845" width="6.75" style="144" customWidth="1"/>
    <col min="3846" max="3846" width="5.625" style="144" customWidth="1"/>
    <col min="3847" max="3847" width="7.875" style="144" customWidth="1"/>
    <col min="3848" max="3848" width="44.875" style="144" customWidth="1"/>
    <col min="3849" max="3849" width="66.375" style="144" customWidth="1"/>
    <col min="3850" max="3850" width="114.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8.5" style="144" customWidth="1"/>
    <col min="4099" max="4099" width="18.25" style="144" customWidth="1"/>
    <col min="4100" max="4100" width="67" style="144" customWidth="1"/>
    <col min="4101" max="4101" width="6.75" style="144" customWidth="1"/>
    <col min="4102" max="4102" width="5.625" style="144" customWidth="1"/>
    <col min="4103" max="4103" width="7.875" style="144" customWidth="1"/>
    <col min="4104" max="4104" width="44.875" style="144" customWidth="1"/>
    <col min="4105" max="4105" width="66.375" style="144" customWidth="1"/>
    <col min="4106" max="4106" width="114.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8.5" style="144" customWidth="1"/>
    <col min="4355" max="4355" width="18.25" style="144" customWidth="1"/>
    <col min="4356" max="4356" width="67" style="144" customWidth="1"/>
    <col min="4357" max="4357" width="6.75" style="144" customWidth="1"/>
    <col min="4358" max="4358" width="5.625" style="144" customWidth="1"/>
    <col min="4359" max="4359" width="7.875" style="144" customWidth="1"/>
    <col min="4360" max="4360" width="44.875" style="144" customWidth="1"/>
    <col min="4361" max="4361" width="66.375" style="144" customWidth="1"/>
    <col min="4362" max="4362" width="114.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8.5" style="144" customWidth="1"/>
    <col min="4611" max="4611" width="18.25" style="144" customWidth="1"/>
    <col min="4612" max="4612" width="67" style="144" customWidth="1"/>
    <col min="4613" max="4613" width="6.75" style="144" customWidth="1"/>
    <col min="4614" max="4614" width="5.625" style="144" customWidth="1"/>
    <col min="4615" max="4615" width="7.875" style="144" customWidth="1"/>
    <col min="4616" max="4616" width="44.875" style="144" customWidth="1"/>
    <col min="4617" max="4617" width="66.375" style="144" customWidth="1"/>
    <col min="4618" max="4618" width="114.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8.5" style="144" customWidth="1"/>
    <col min="4867" max="4867" width="18.25" style="144" customWidth="1"/>
    <col min="4868" max="4868" width="67" style="144" customWidth="1"/>
    <col min="4869" max="4869" width="6.75" style="144" customWidth="1"/>
    <col min="4870" max="4870" width="5.625" style="144" customWidth="1"/>
    <col min="4871" max="4871" width="7.875" style="144" customWidth="1"/>
    <col min="4872" max="4872" width="44.875" style="144" customWidth="1"/>
    <col min="4873" max="4873" width="66.375" style="144" customWidth="1"/>
    <col min="4874" max="4874" width="114.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8.5" style="144" customWidth="1"/>
    <col min="5123" max="5123" width="18.25" style="144" customWidth="1"/>
    <col min="5124" max="5124" width="67" style="144" customWidth="1"/>
    <col min="5125" max="5125" width="6.75" style="144" customWidth="1"/>
    <col min="5126" max="5126" width="5.625" style="144" customWidth="1"/>
    <col min="5127" max="5127" width="7.875" style="144" customWidth="1"/>
    <col min="5128" max="5128" width="44.875" style="144" customWidth="1"/>
    <col min="5129" max="5129" width="66.375" style="144" customWidth="1"/>
    <col min="5130" max="5130" width="114.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8.5" style="144" customWidth="1"/>
    <col min="5379" max="5379" width="18.25" style="144" customWidth="1"/>
    <col min="5380" max="5380" width="67" style="144" customWidth="1"/>
    <col min="5381" max="5381" width="6.75" style="144" customWidth="1"/>
    <col min="5382" max="5382" width="5.625" style="144" customWidth="1"/>
    <col min="5383" max="5383" width="7.875" style="144" customWidth="1"/>
    <col min="5384" max="5384" width="44.875" style="144" customWidth="1"/>
    <col min="5385" max="5385" width="66.375" style="144" customWidth="1"/>
    <col min="5386" max="5386" width="114.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8.5" style="144" customWidth="1"/>
    <col min="5635" max="5635" width="18.25" style="144" customWidth="1"/>
    <col min="5636" max="5636" width="67" style="144" customWidth="1"/>
    <col min="5637" max="5637" width="6.75" style="144" customWidth="1"/>
    <col min="5638" max="5638" width="5.625" style="144" customWidth="1"/>
    <col min="5639" max="5639" width="7.875" style="144" customWidth="1"/>
    <col min="5640" max="5640" width="44.875" style="144" customWidth="1"/>
    <col min="5641" max="5641" width="66.375" style="144" customWidth="1"/>
    <col min="5642" max="5642" width="114.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8.5" style="144" customWidth="1"/>
    <col min="5891" max="5891" width="18.25" style="144" customWidth="1"/>
    <col min="5892" max="5892" width="67" style="144" customWidth="1"/>
    <col min="5893" max="5893" width="6.75" style="144" customWidth="1"/>
    <col min="5894" max="5894" width="5.625" style="144" customWidth="1"/>
    <col min="5895" max="5895" width="7.875" style="144" customWidth="1"/>
    <col min="5896" max="5896" width="44.875" style="144" customWidth="1"/>
    <col min="5897" max="5897" width="66.375" style="144" customWidth="1"/>
    <col min="5898" max="5898" width="114.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8.5" style="144" customWidth="1"/>
    <col min="6147" max="6147" width="18.25" style="144" customWidth="1"/>
    <col min="6148" max="6148" width="67" style="144" customWidth="1"/>
    <col min="6149" max="6149" width="6.75" style="144" customWidth="1"/>
    <col min="6150" max="6150" width="5.625" style="144" customWidth="1"/>
    <col min="6151" max="6151" width="7.875" style="144" customWidth="1"/>
    <col min="6152" max="6152" width="44.875" style="144" customWidth="1"/>
    <col min="6153" max="6153" width="66.375" style="144" customWidth="1"/>
    <col min="6154" max="6154" width="114.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8.5" style="144" customWidth="1"/>
    <col min="6403" max="6403" width="18.25" style="144" customWidth="1"/>
    <col min="6404" max="6404" width="67" style="144" customWidth="1"/>
    <col min="6405" max="6405" width="6.75" style="144" customWidth="1"/>
    <col min="6406" max="6406" width="5.625" style="144" customWidth="1"/>
    <col min="6407" max="6407" width="7.875" style="144" customWidth="1"/>
    <col min="6408" max="6408" width="44.875" style="144" customWidth="1"/>
    <col min="6409" max="6409" width="66.375" style="144" customWidth="1"/>
    <col min="6410" max="6410" width="114.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8.5" style="144" customWidth="1"/>
    <col min="6659" max="6659" width="18.25" style="144" customWidth="1"/>
    <col min="6660" max="6660" width="67" style="144" customWidth="1"/>
    <col min="6661" max="6661" width="6.75" style="144" customWidth="1"/>
    <col min="6662" max="6662" width="5.625" style="144" customWidth="1"/>
    <col min="6663" max="6663" width="7.875" style="144" customWidth="1"/>
    <col min="6664" max="6664" width="44.875" style="144" customWidth="1"/>
    <col min="6665" max="6665" width="66.375" style="144" customWidth="1"/>
    <col min="6666" max="6666" width="114.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8.5" style="144" customWidth="1"/>
    <col min="6915" max="6915" width="18.25" style="144" customWidth="1"/>
    <col min="6916" max="6916" width="67" style="144" customWidth="1"/>
    <col min="6917" max="6917" width="6.75" style="144" customWidth="1"/>
    <col min="6918" max="6918" width="5.625" style="144" customWidth="1"/>
    <col min="6919" max="6919" width="7.875" style="144" customWidth="1"/>
    <col min="6920" max="6920" width="44.875" style="144" customWidth="1"/>
    <col min="6921" max="6921" width="66.375" style="144" customWidth="1"/>
    <col min="6922" max="6922" width="114.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8.5" style="144" customWidth="1"/>
    <col min="7171" max="7171" width="18.25" style="144" customWidth="1"/>
    <col min="7172" max="7172" width="67" style="144" customWidth="1"/>
    <col min="7173" max="7173" width="6.75" style="144" customWidth="1"/>
    <col min="7174" max="7174" width="5.625" style="144" customWidth="1"/>
    <col min="7175" max="7175" width="7.875" style="144" customWidth="1"/>
    <col min="7176" max="7176" width="44.875" style="144" customWidth="1"/>
    <col min="7177" max="7177" width="66.375" style="144" customWidth="1"/>
    <col min="7178" max="7178" width="114.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8.5" style="144" customWidth="1"/>
    <col min="7427" max="7427" width="18.25" style="144" customWidth="1"/>
    <col min="7428" max="7428" width="67" style="144" customWidth="1"/>
    <col min="7429" max="7429" width="6.75" style="144" customWidth="1"/>
    <col min="7430" max="7430" width="5.625" style="144" customWidth="1"/>
    <col min="7431" max="7431" width="7.875" style="144" customWidth="1"/>
    <col min="7432" max="7432" width="44.875" style="144" customWidth="1"/>
    <col min="7433" max="7433" width="66.375" style="144" customWidth="1"/>
    <col min="7434" max="7434" width="114.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8.5" style="144" customWidth="1"/>
    <col min="7683" max="7683" width="18.25" style="144" customWidth="1"/>
    <col min="7684" max="7684" width="67" style="144" customWidth="1"/>
    <col min="7685" max="7685" width="6.75" style="144" customWidth="1"/>
    <col min="7686" max="7686" width="5.625" style="144" customWidth="1"/>
    <col min="7687" max="7687" width="7.875" style="144" customWidth="1"/>
    <col min="7688" max="7688" width="44.875" style="144" customWidth="1"/>
    <col min="7689" max="7689" width="66.375" style="144" customWidth="1"/>
    <col min="7690" max="7690" width="114.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8.5" style="144" customWidth="1"/>
    <col min="7939" max="7939" width="18.25" style="144" customWidth="1"/>
    <col min="7940" max="7940" width="67" style="144" customWidth="1"/>
    <col min="7941" max="7941" width="6.75" style="144" customWidth="1"/>
    <col min="7942" max="7942" width="5.625" style="144" customWidth="1"/>
    <col min="7943" max="7943" width="7.875" style="144" customWidth="1"/>
    <col min="7944" max="7944" width="44.875" style="144" customWidth="1"/>
    <col min="7945" max="7945" width="66.375" style="144" customWidth="1"/>
    <col min="7946" max="7946" width="114.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8.5" style="144" customWidth="1"/>
    <col min="8195" max="8195" width="18.25" style="144" customWidth="1"/>
    <col min="8196" max="8196" width="67" style="144" customWidth="1"/>
    <col min="8197" max="8197" width="6.75" style="144" customWidth="1"/>
    <col min="8198" max="8198" width="5.625" style="144" customWidth="1"/>
    <col min="8199" max="8199" width="7.875" style="144" customWidth="1"/>
    <col min="8200" max="8200" width="44.875" style="144" customWidth="1"/>
    <col min="8201" max="8201" width="66.375" style="144" customWidth="1"/>
    <col min="8202" max="8202" width="114.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8.5" style="144" customWidth="1"/>
    <col min="8451" max="8451" width="18.25" style="144" customWidth="1"/>
    <col min="8452" max="8452" width="67" style="144" customWidth="1"/>
    <col min="8453" max="8453" width="6.75" style="144" customWidth="1"/>
    <col min="8454" max="8454" width="5.625" style="144" customWidth="1"/>
    <col min="8455" max="8455" width="7.875" style="144" customWidth="1"/>
    <col min="8456" max="8456" width="44.875" style="144" customWidth="1"/>
    <col min="8457" max="8457" width="66.375" style="144" customWidth="1"/>
    <col min="8458" max="8458" width="114.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8.5" style="144" customWidth="1"/>
    <col min="8707" max="8707" width="18.25" style="144" customWidth="1"/>
    <col min="8708" max="8708" width="67" style="144" customWidth="1"/>
    <col min="8709" max="8709" width="6.75" style="144" customWidth="1"/>
    <col min="8710" max="8710" width="5.625" style="144" customWidth="1"/>
    <col min="8711" max="8711" width="7.875" style="144" customWidth="1"/>
    <col min="8712" max="8712" width="44.875" style="144" customWidth="1"/>
    <col min="8713" max="8713" width="66.375" style="144" customWidth="1"/>
    <col min="8714" max="8714" width="114.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8.5" style="144" customWidth="1"/>
    <col min="8963" max="8963" width="18.25" style="144" customWidth="1"/>
    <col min="8964" max="8964" width="67" style="144" customWidth="1"/>
    <col min="8965" max="8965" width="6.75" style="144" customWidth="1"/>
    <col min="8966" max="8966" width="5.625" style="144" customWidth="1"/>
    <col min="8967" max="8967" width="7.875" style="144" customWidth="1"/>
    <col min="8968" max="8968" width="44.875" style="144" customWidth="1"/>
    <col min="8969" max="8969" width="66.375" style="144" customWidth="1"/>
    <col min="8970" max="8970" width="114.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8.5" style="144" customWidth="1"/>
    <col min="9219" max="9219" width="18.25" style="144" customWidth="1"/>
    <col min="9220" max="9220" width="67" style="144" customWidth="1"/>
    <col min="9221" max="9221" width="6.75" style="144" customWidth="1"/>
    <col min="9222" max="9222" width="5.625" style="144" customWidth="1"/>
    <col min="9223" max="9223" width="7.875" style="144" customWidth="1"/>
    <col min="9224" max="9224" width="44.875" style="144" customWidth="1"/>
    <col min="9225" max="9225" width="66.375" style="144" customWidth="1"/>
    <col min="9226" max="9226" width="114.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8.5" style="144" customWidth="1"/>
    <col min="9475" max="9475" width="18.25" style="144" customWidth="1"/>
    <col min="9476" max="9476" width="67" style="144" customWidth="1"/>
    <col min="9477" max="9477" width="6.75" style="144" customWidth="1"/>
    <col min="9478" max="9478" width="5.625" style="144" customWidth="1"/>
    <col min="9479" max="9479" width="7.875" style="144" customWidth="1"/>
    <col min="9480" max="9480" width="44.875" style="144" customWidth="1"/>
    <col min="9481" max="9481" width="66.375" style="144" customWidth="1"/>
    <col min="9482" max="9482" width="114.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8.5" style="144" customWidth="1"/>
    <col min="9731" max="9731" width="18.25" style="144" customWidth="1"/>
    <col min="9732" max="9732" width="67" style="144" customWidth="1"/>
    <col min="9733" max="9733" width="6.75" style="144" customWidth="1"/>
    <col min="9734" max="9734" width="5.625" style="144" customWidth="1"/>
    <col min="9735" max="9735" width="7.875" style="144" customWidth="1"/>
    <col min="9736" max="9736" width="44.875" style="144" customWidth="1"/>
    <col min="9737" max="9737" width="66.375" style="144" customWidth="1"/>
    <col min="9738" max="9738" width="114.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8.5" style="144" customWidth="1"/>
    <col min="9987" max="9987" width="18.25" style="144" customWidth="1"/>
    <col min="9988" max="9988" width="67" style="144" customWidth="1"/>
    <col min="9989" max="9989" width="6.75" style="144" customWidth="1"/>
    <col min="9990" max="9990" width="5.625" style="144" customWidth="1"/>
    <col min="9991" max="9991" width="7.875" style="144" customWidth="1"/>
    <col min="9992" max="9992" width="44.875" style="144" customWidth="1"/>
    <col min="9993" max="9993" width="66.375" style="144" customWidth="1"/>
    <col min="9994" max="9994" width="114.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8.5" style="144" customWidth="1"/>
    <col min="10243" max="10243" width="18.25" style="144" customWidth="1"/>
    <col min="10244" max="10244" width="67" style="144" customWidth="1"/>
    <col min="10245" max="10245" width="6.75" style="144" customWidth="1"/>
    <col min="10246" max="10246" width="5.625" style="144" customWidth="1"/>
    <col min="10247" max="10247" width="7.875" style="144" customWidth="1"/>
    <col min="10248" max="10248" width="44.875" style="144" customWidth="1"/>
    <col min="10249" max="10249" width="66.375" style="144" customWidth="1"/>
    <col min="10250" max="10250" width="114.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8.5" style="144" customWidth="1"/>
    <col min="10499" max="10499" width="18.25" style="144" customWidth="1"/>
    <col min="10500" max="10500" width="67" style="144" customWidth="1"/>
    <col min="10501" max="10501" width="6.75" style="144" customWidth="1"/>
    <col min="10502" max="10502" width="5.625" style="144" customWidth="1"/>
    <col min="10503" max="10503" width="7.875" style="144" customWidth="1"/>
    <col min="10504" max="10504" width="44.875" style="144" customWidth="1"/>
    <col min="10505" max="10505" width="66.375" style="144" customWidth="1"/>
    <col min="10506" max="10506" width="114.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8.5" style="144" customWidth="1"/>
    <col min="10755" max="10755" width="18.25" style="144" customWidth="1"/>
    <col min="10756" max="10756" width="67" style="144" customWidth="1"/>
    <col min="10757" max="10757" width="6.75" style="144" customWidth="1"/>
    <col min="10758" max="10758" width="5.625" style="144" customWidth="1"/>
    <col min="10759" max="10759" width="7.875" style="144" customWidth="1"/>
    <col min="10760" max="10760" width="44.875" style="144" customWidth="1"/>
    <col min="10761" max="10761" width="66.375" style="144" customWidth="1"/>
    <col min="10762" max="10762" width="114.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8.5" style="144" customWidth="1"/>
    <col min="11011" max="11011" width="18.25" style="144" customWidth="1"/>
    <col min="11012" max="11012" width="67" style="144" customWidth="1"/>
    <col min="11013" max="11013" width="6.75" style="144" customWidth="1"/>
    <col min="11014" max="11014" width="5.625" style="144" customWidth="1"/>
    <col min="11015" max="11015" width="7.875" style="144" customWidth="1"/>
    <col min="11016" max="11016" width="44.875" style="144" customWidth="1"/>
    <col min="11017" max="11017" width="66.375" style="144" customWidth="1"/>
    <col min="11018" max="11018" width="114.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8.5" style="144" customWidth="1"/>
    <col min="11267" max="11267" width="18.25" style="144" customWidth="1"/>
    <col min="11268" max="11268" width="67" style="144" customWidth="1"/>
    <col min="11269" max="11269" width="6.75" style="144" customWidth="1"/>
    <col min="11270" max="11270" width="5.625" style="144" customWidth="1"/>
    <col min="11271" max="11271" width="7.875" style="144" customWidth="1"/>
    <col min="11272" max="11272" width="44.875" style="144" customWidth="1"/>
    <col min="11273" max="11273" width="66.375" style="144" customWidth="1"/>
    <col min="11274" max="11274" width="114.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8.5" style="144" customWidth="1"/>
    <col min="11523" max="11523" width="18.25" style="144" customWidth="1"/>
    <col min="11524" max="11524" width="67" style="144" customWidth="1"/>
    <col min="11525" max="11525" width="6.75" style="144" customWidth="1"/>
    <col min="11526" max="11526" width="5.625" style="144" customWidth="1"/>
    <col min="11527" max="11527" width="7.875" style="144" customWidth="1"/>
    <col min="11528" max="11528" width="44.875" style="144" customWidth="1"/>
    <col min="11529" max="11529" width="66.375" style="144" customWidth="1"/>
    <col min="11530" max="11530" width="114.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8.5" style="144" customWidth="1"/>
    <col min="11779" max="11779" width="18.25" style="144" customWidth="1"/>
    <col min="11780" max="11780" width="67" style="144" customWidth="1"/>
    <col min="11781" max="11781" width="6.75" style="144" customWidth="1"/>
    <col min="11782" max="11782" width="5.625" style="144" customWidth="1"/>
    <col min="11783" max="11783" width="7.875" style="144" customWidth="1"/>
    <col min="11784" max="11784" width="44.875" style="144" customWidth="1"/>
    <col min="11785" max="11785" width="66.375" style="144" customWidth="1"/>
    <col min="11786" max="11786" width="114.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8.5" style="144" customWidth="1"/>
    <col min="12035" max="12035" width="18.25" style="144" customWidth="1"/>
    <col min="12036" max="12036" width="67" style="144" customWidth="1"/>
    <col min="12037" max="12037" width="6.75" style="144" customWidth="1"/>
    <col min="12038" max="12038" width="5.625" style="144" customWidth="1"/>
    <col min="12039" max="12039" width="7.875" style="144" customWidth="1"/>
    <col min="12040" max="12040" width="44.875" style="144" customWidth="1"/>
    <col min="12041" max="12041" width="66.375" style="144" customWidth="1"/>
    <col min="12042" max="12042" width="114.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8.5" style="144" customWidth="1"/>
    <col min="12291" max="12291" width="18.25" style="144" customWidth="1"/>
    <col min="12292" max="12292" width="67" style="144" customWidth="1"/>
    <col min="12293" max="12293" width="6.75" style="144" customWidth="1"/>
    <col min="12294" max="12294" width="5.625" style="144" customWidth="1"/>
    <col min="12295" max="12295" width="7.875" style="144" customWidth="1"/>
    <col min="12296" max="12296" width="44.875" style="144" customWidth="1"/>
    <col min="12297" max="12297" width="66.375" style="144" customWidth="1"/>
    <col min="12298" max="12298" width="114.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8.5" style="144" customWidth="1"/>
    <col min="12547" max="12547" width="18.25" style="144" customWidth="1"/>
    <col min="12548" max="12548" width="67" style="144" customWidth="1"/>
    <col min="12549" max="12549" width="6.75" style="144" customWidth="1"/>
    <col min="12550" max="12550" width="5.625" style="144" customWidth="1"/>
    <col min="12551" max="12551" width="7.875" style="144" customWidth="1"/>
    <col min="12552" max="12552" width="44.875" style="144" customWidth="1"/>
    <col min="12553" max="12553" width="66.375" style="144" customWidth="1"/>
    <col min="12554" max="12554" width="114.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8.5" style="144" customWidth="1"/>
    <col min="12803" max="12803" width="18.25" style="144" customWidth="1"/>
    <col min="12804" max="12804" width="67" style="144" customWidth="1"/>
    <col min="12805" max="12805" width="6.75" style="144" customWidth="1"/>
    <col min="12806" max="12806" width="5.625" style="144" customWidth="1"/>
    <col min="12807" max="12807" width="7.875" style="144" customWidth="1"/>
    <col min="12808" max="12808" width="44.875" style="144" customWidth="1"/>
    <col min="12809" max="12809" width="66.375" style="144" customWidth="1"/>
    <col min="12810" max="12810" width="114.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8.5" style="144" customWidth="1"/>
    <col min="13059" max="13059" width="18.25" style="144" customWidth="1"/>
    <col min="13060" max="13060" width="67" style="144" customWidth="1"/>
    <col min="13061" max="13061" width="6.75" style="144" customWidth="1"/>
    <col min="13062" max="13062" width="5.625" style="144" customWidth="1"/>
    <col min="13063" max="13063" width="7.875" style="144" customWidth="1"/>
    <col min="13064" max="13064" width="44.875" style="144" customWidth="1"/>
    <col min="13065" max="13065" width="66.375" style="144" customWidth="1"/>
    <col min="13066" max="13066" width="114.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8.5" style="144" customWidth="1"/>
    <col min="13315" max="13315" width="18.25" style="144" customWidth="1"/>
    <col min="13316" max="13316" width="67" style="144" customWidth="1"/>
    <col min="13317" max="13317" width="6.75" style="144" customWidth="1"/>
    <col min="13318" max="13318" width="5.625" style="144" customWidth="1"/>
    <col min="13319" max="13319" width="7.875" style="144" customWidth="1"/>
    <col min="13320" max="13320" width="44.875" style="144" customWidth="1"/>
    <col min="13321" max="13321" width="66.375" style="144" customWidth="1"/>
    <col min="13322" max="13322" width="114.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8.5" style="144" customWidth="1"/>
    <col min="13571" max="13571" width="18.25" style="144" customWidth="1"/>
    <col min="13572" max="13572" width="67" style="144" customWidth="1"/>
    <col min="13573" max="13573" width="6.75" style="144" customWidth="1"/>
    <col min="13574" max="13574" width="5.625" style="144" customWidth="1"/>
    <col min="13575" max="13575" width="7.875" style="144" customWidth="1"/>
    <col min="13576" max="13576" width="44.875" style="144" customWidth="1"/>
    <col min="13577" max="13577" width="66.375" style="144" customWidth="1"/>
    <col min="13578" max="13578" width="114.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8.5" style="144" customWidth="1"/>
    <col min="13827" max="13827" width="18.25" style="144" customWidth="1"/>
    <col min="13828" max="13828" width="67" style="144" customWidth="1"/>
    <col min="13829" max="13829" width="6.75" style="144" customWidth="1"/>
    <col min="13830" max="13830" width="5.625" style="144" customWidth="1"/>
    <col min="13831" max="13831" width="7.875" style="144" customWidth="1"/>
    <col min="13832" max="13832" width="44.875" style="144" customWidth="1"/>
    <col min="13833" max="13833" width="66.375" style="144" customWidth="1"/>
    <col min="13834" max="13834" width="114.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8.5" style="144" customWidth="1"/>
    <col min="14083" max="14083" width="18.25" style="144" customWidth="1"/>
    <col min="14084" max="14084" width="67" style="144" customWidth="1"/>
    <col min="14085" max="14085" width="6.75" style="144" customWidth="1"/>
    <col min="14086" max="14086" width="5.625" style="144" customWidth="1"/>
    <col min="14087" max="14087" width="7.875" style="144" customWidth="1"/>
    <col min="14088" max="14088" width="44.875" style="144" customWidth="1"/>
    <col min="14089" max="14089" width="66.375" style="144" customWidth="1"/>
    <col min="14090" max="14090" width="114.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8.5" style="144" customWidth="1"/>
    <col min="14339" max="14339" width="18.25" style="144" customWidth="1"/>
    <col min="14340" max="14340" width="67" style="144" customWidth="1"/>
    <col min="14341" max="14341" width="6.75" style="144" customWidth="1"/>
    <col min="14342" max="14342" width="5.625" style="144" customWidth="1"/>
    <col min="14343" max="14343" width="7.875" style="144" customWidth="1"/>
    <col min="14344" max="14344" width="44.875" style="144" customWidth="1"/>
    <col min="14345" max="14345" width="66.375" style="144" customWidth="1"/>
    <col min="14346" max="14346" width="114.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8.5" style="144" customWidth="1"/>
    <col min="14595" max="14595" width="18.25" style="144" customWidth="1"/>
    <col min="14596" max="14596" width="67" style="144" customWidth="1"/>
    <col min="14597" max="14597" width="6.75" style="144" customWidth="1"/>
    <col min="14598" max="14598" width="5.625" style="144" customWidth="1"/>
    <col min="14599" max="14599" width="7.875" style="144" customWidth="1"/>
    <col min="14600" max="14600" width="44.875" style="144" customWidth="1"/>
    <col min="14601" max="14601" width="66.375" style="144" customWidth="1"/>
    <col min="14602" max="14602" width="114.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8.5" style="144" customWidth="1"/>
    <col min="14851" max="14851" width="18.25" style="144" customWidth="1"/>
    <col min="14852" max="14852" width="67" style="144" customWidth="1"/>
    <col min="14853" max="14853" width="6.75" style="144" customWidth="1"/>
    <col min="14854" max="14854" width="5.625" style="144" customWidth="1"/>
    <col min="14855" max="14855" width="7.875" style="144" customWidth="1"/>
    <col min="14856" max="14856" width="44.875" style="144" customWidth="1"/>
    <col min="14857" max="14857" width="66.375" style="144" customWidth="1"/>
    <col min="14858" max="14858" width="114.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8.5" style="144" customWidth="1"/>
    <col min="15107" max="15107" width="18.25" style="144" customWidth="1"/>
    <col min="15108" max="15108" width="67" style="144" customWidth="1"/>
    <col min="15109" max="15109" width="6.75" style="144" customWidth="1"/>
    <col min="15110" max="15110" width="5.625" style="144" customWidth="1"/>
    <col min="15111" max="15111" width="7.875" style="144" customWidth="1"/>
    <col min="15112" max="15112" width="44.875" style="144" customWidth="1"/>
    <col min="15113" max="15113" width="66.375" style="144" customWidth="1"/>
    <col min="15114" max="15114" width="114.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8.5" style="144" customWidth="1"/>
    <col min="15363" max="15363" width="18.25" style="144" customWidth="1"/>
    <col min="15364" max="15364" width="67" style="144" customWidth="1"/>
    <col min="15365" max="15365" width="6.75" style="144" customWidth="1"/>
    <col min="15366" max="15366" width="5.625" style="144" customWidth="1"/>
    <col min="15367" max="15367" width="7.875" style="144" customWidth="1"/>
    <col min="15368" max="15368" width="44.875" style="144" customWidth="1"/>
    <col min="15369" max="15369" width="66.375" style="144" customWidth="1"/>
    <col min="15370" max="15370" width="114.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8.5" style="144" customWidth="1"/>
    <col min="15619" max="15619" width="18.25" style="144" customWidth="1"/>
    <col min="15620" max="15620" width="67" style="144" customWidth="1"/>
    <col min="15621" max="15621" width="6.75" style="144" customWidth="1"/>
    <col min="15622" max="15622" width="5.625" style="144" customWidth="1"/>
    <col min="15623" max="15623" width="7.875" style="144" customWidth="1"/>
    <col min="15624" max="15624" width="44.875" style="144" customWidth="1"/>
    <col min="15625" max="15625" width="66.375" style="144" customWidth="1"/>
    <col min="15626" max="15626" width="114.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8.5" style="144" customWidth="1"/>
    <col min="15875" max="15875" width="18.25" style="144" customWidth="1"/>
    <col min="15876" max="15876" width="67" style="144" customWidth="1"/>
    <col min="15877" max="15877" width="6.75" style="144" customWidth="1"/>
    <col min="15878" max="15878" width="5.625" style="144" customWidth="1"/>
    <col min="15879" max="15879" width="7.875" style="144" customWidth="1"/>
    <col min="15880" max="15880" width="44.875" style="144" customWidth="1"/>
    <col min="15881" max="15881" width="66.375" style="144" customWidth="1"/>
    <col min="15882" max="15882" width="114.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8.5" style="144" customWidth="1"/>
    <col min="16131" max="16131" width="18.25" style="144" customWidth="1"/>
    <col min="16132" max="16132" width="67" style="144" customWidth="1"/>
    <col min="16133" max="16133" width="6.75" style="144" customWidth="1"/>
    <col min="16134" max="16134" width="5.625" style="144" customWidth="1"/>
    <col min="16135" max="16135" width="7.875" style="144" customWidth="1"/>
    <col min="16136" max="16136" width="44.875" style="144" customWidth="1"/>
    <col min="16137" max="16137" width="66.375" style="144" customWidth="1"/>
    <col min="16138" max="16138" width="114.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0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209</v>
      </c>
      <c r="L2" s="359"/>
      <c r="M2" s="359"/>
      <c r="N2" s="360"/>
      <c r="O2" s="361"/>
      <c r="P2" s="353" t="s">
        <v>210</v>
      </c>
      <c r="Q2" s="359"/>
      <c r="R2" s="359"/>
      <c r="S2" s="360"/>
      <c r="T2" s="361"/>
    </row>
    <row r="3" spans="2:20" ht="17.25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f>COUNTA($K$11:$K$185)</f>
        <v>66</v>
      </c>
      <c r="N4" s="152" t="s">
        <v>119</v>
      </c>
      <c r="O4" s="153">
        <f>(M5+M6)/M4</f>
        <v>1</v>
      </c>
      <c r="P4" s="353" t="s">
        <v>118</v>
      </c>
      <c r="Q4" s="354"/>
      <c r="R4" s="13">
        <f>COUNTA($B$11:$B$214)</f>
        <v>1</v>
      </c>
      <c r="S4" s="152" t="s">
        <v>119</v>
      </c>
      <c r="T4" s="153">
        <f>(R5+R6)/R4</f>
        <v>0</v>
      </c>
    </row>
    <row r="5" spans="2:20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COUNTIF(K11:K$214,"通过")</f>
        <v>61</v>
      </c>
      <c r="N5" s="152" t="s">
        <v>119</v>
      </c>
      <c r="O5" s="153">
        <f>M5/M4</f>
        <v>0.9242424242424242</v>
      </c>
      <c r="P5" s="353" t="s">
        <v>121</v>
      </c>
      <c r="Q5" s="354"/>
      <c r="R5" s="23">
        <f>COUNTIF(P11:P$214,"通过")</f>
        <v>0</v>
      </c>
      <c r="S5" s="152" t="s">
        <v>119</v>
      </c>
      <c r="T5" s="153">
        <f>R5/R4</f>
        <v>0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COUNTIF(K11:K$213,"失败")</f>
        <v>5</v>
      </c>
      <c r="N6" s="152" t="s">
        <v>119</v>
      </c>
      <c r="O6" s="153">
        <f>M6/M4</f>
        <v>7.575757575757576E-2</v>
      </c>
      <c r="P6" s="353" t="s">
        <v>123</v>
      </c>
      <c r="Q6" s="354"/>
      <c r="R6" s="23">
        <f>COUNTIF(P11:P$213,"失败")</f>
        <v>0</v>
      </c>
      <c r="S6" s="152" t="s">
        <v>119</v>
      </c>
      <c r="T6" s="153">
        <f>R6/R4</f>
        <v>0</v>
      </c>
    </row>
    <row r="7" spans="2:20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COUNTIF(K11:K$213,"阻塞")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COUNTIF(P11:P$213,"阻塞")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COUNTIF(K11:K$213,"无效")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COUNTIF(P11:P$213,"无效")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COUNTIF(K11:K$213,"未执行")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COUNTIF(P11:P$213,"未执行")</f>
        <v>0</v>
      </c>
      <c r="S9" s="152" t="s">
        <v>119</v>
      </c>
      <c r="T9" s="153">
        <f>R9/R4</f>
        <v>0</v>
      </c>
    </row>
    <row r="10" spans="2:20" ht="33">
      <c r="B10" s="11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154" t="s">
        <v>136</v>
      </c>
      <c r="K10" s="148" t="s">
        <v>137</v>
      </c>
      <c r="L10" s="148" t="s">
        <v>12</v>
      </c>
      <c r="M10" s="148" t="s">
        <v>138</v>
      </c>
      <c r="N10" s="148" t="s">
        <v>139</v>
      </c>
      <c r="O10" s="148" t="s">
        <v>140</v>
      </c>
      <c r="P10" s="148" t="s">
        <v>141</v>
      </c>
      <c r="Q10" s="148" t="s">
        <v>12</v>
      </c>
      <c r="R10" s="148" t="s">
        <v>138</v>
      </c>
      <c r="S10" s="148" t="s">
        <v>139</v>
      </c>
      <c r="T10" s="148" t="s">
        <v>140</v>
      </c>
    </row>
    <row r="11" spans="2:20" ht="27">
      <c r="B11" s="350" t="s">
        <v>54</v>
      </c>
      <c r="C11" s="13" t="s">
        <v>606</v>
      </c>
      <c r="D11" s="364" t="s">
        <v>212</v>
      </c>
      <c r="E11" s="13" t="s">
        <v>145</v>
      </c>
      <c r="F11" s="13" t="s">
        <v>146</v>
      </c>
      <c r="G11" s="13" t="s">
        <v>147</v>
      </c>
      <c r="H11" s="364" t="s">
        <v>607</v>
      </c>
      <c r="I11" s="25" t="s">
        <v>831</v>
      </c>
      <c r="J11" s="25" t="s">
        <v>215</v>
      </c>
      <c r="K11" s="88" t="s">
        <v>6</v>
      </c>
      <c r="L11" s="13"/>
      <c r="M11" s="61" t="s">
        <v>39</v>
      </c>
      <c r="N11" s="280"/>
      <c r="O11" s="281">
        <v>42544</v>
      </c>
      <c r="P11" s="13"/>
      <c r="Q11" s="13"/>
      <c r="R11" s="13"/>
      <c r="S11" s="13"/>
      <c r="T11" s="13"/>
    </row>
    <row r="12" spans="2:20" ht="27">
      <c r="B12" s="351"/>
      <c r="C12" s="13" t="s">
        <v>609</v>
      </c>
      <c r="D12" s="364"/>
      <c r="E12" s="13" t="s">
        <v>190</v>
      </c>
      <c r="F12" s="13" t="s">
        <v>146</v>
      </c>
      <c r="G12" s="13" t="s">
        <v>147</v>
      </c>
      <c r="H12" s="364"/>
      <c r="I12" s="25" t="s">
        <v>832</v>
      </c>
      <c r="J12" s="25" t="s">
        <v>215</v>
      </c>
      <c r="K12" s="88" t="s">
        <v>6</v>
      </c>
      <c r="L12" s="13"/>
      <c r="M12" s="61" t="s">
        <v>39</v>
      </c>
      <c r="N12" s="280"/>
      <c r="O12" s="281">
        <v>42544</v>
      </c>
      <c r="P12" s="13"/>
      <c r="Q12" s="13"/>
      <c r="R12" s="13"/>
      <c r="S12" s="13"/>
      <c r="T12" s="13"/>
    </row>
    <row r="13" spans="2:20">
      <c r="B13" s="351"/>
      <c r="C13" s="13" t="s">
        <v>611</v>
      </c>
      <c r="D13" s="364"/>
      <c r="E13" s="13" t="s">
        <v>145</v>
      </c>
      <c r="F13" s="13" t="s">
        <v>146</v>
      </c>
      <c r="G13" s="13" t="s">
        <v>147</v>
      </c>
      <c r="H13" s="364"/>
      <c r="I13" s="25" t="s">
        <v>833</v>
      </c>
      <c r="J13" s="25" t="s">
        <v>215</v>
      </c>
      <c r="K13" s="88" t="s">
        <v>6</v>
      </c>
      <c r="L13" s="13"/>
      <c r="M13" s="61" t="s">
        <v>39</v>
      </c>
      <c r="N13" s="280"/>
      <c r="O13" s="281">
        <v>42544</v>
      </c>
      <c r="P13" s="13"/>
      <c r="Q13" s="13"/>
      <c r="R13" s="13"/>
      <c r="S13" s="13"/>
      <c r="T13" s="13"/>
    </row>
    <row r="14" spans="2:20">
      <c r="B14" s="351"/>
      <c r="C14" s="13" t="s">
        <v>613</v>
      </c>
      <c r="D14" s="364"/>
      <c r="E14" s="13" t="s">
        <v>190</v>
      </c>
      <c r="F14" s="13" t="s">
        <v>146</v>
      </c>
      <c r="G14" s="13" t="s">
        <v>147</v>
      </c>
      <c r="H14" s="364"/>
      <c r="I14" s="25" t="s">
        <v>834</v>
      </c>
      <c r="J14" s="25" t="s">
        <v>215</v>
      </c>
      <c r="K14" s="88" t="s">
        <v>6</v>
      </c>
      <c r="L14" s="13"/>
      <c r="M14" s="61" t="s">
        <v>39</v>
      </c>
      <c r="N14" s="280"/>
      <c r="O14" s="281">
        <v>42544</v>
      </c>
      <c r="P14" s="13"/>
      <c r="Q14" s="13"/>
      <c r="R14" s="13"/>
      <c r="S14" s="13"/>
      <c r="T14" s="13"/>
    </row>
    <row r="15" spans="2:20">
      <c r="B15" s="351"/>
      <c r="C15" s="13" t="s">
        <v>615</v>
      </c>
      <c r="D15" s="364"/>
      <c r="E15" s="13" t="s">
        <v>145</v>
      </c>
      <c r="F15" s="13" t="s">
        <v>178</v>
      </c>
      <c r="G15" s="13" t="s">
        <v>147</v>
      </c>
      <c r="H15" s="364"/>
      <c r="I15" s="25" t="s">
        <v>727</v>
      </c>
      <c r="J15" s="25" t="s">
        <v>728</v>
      </c>
      <c r="K15" s="88" t="s">
        <v>6</v>
      </c>
      <c r="L15" s="13"/>
      <c r="M15" s="61" t="s">
        <v>39</v>
      </c>
      <c r="N15" s="280"/>
      <c r="O15" s="281">
        <v>42544</v>
      </c>
      <c r="P15" s="13"/>
      <c r="Q15" s="13"/>
      <c r="R15" s="13"/>
      <c r="S15" s="13"/>
      <c r="T15" s="13"/>
    </row>
    <row r="16" spans="2:20" ht="27">
      <c r="B16" s="351"/>
      <c r="C16" s="13" t="s">
        <v>618</v>
      </c>
      <c r="D16" s="364"/>
      <c r="E16" s="13" t="s">
        <v>145</v>
      </c>
      <c r="F16" s="13" t="s">
        <v>146</v>
      </c>
      <c r="G16" s="13" t="s">
        <v>147</v>
      </c>
      <c r="H16" s="364"/>
      <c r="I16" s="25" t="s">
        <v>835</v>
      </c>
      <c r="J16" s="25" t="s">
        <v>215</v>
      </c>
      <c r="K16" s="88" t="s">
        <v>6</v>
      </c>
      <c r="L16" s="13"/>
      <c r="M16" s="61" t="s">
        <v>39</v>
      </c>
      <c r="N16" s="280"/>
      <c r="O16" s="281">
        <v>42544</v>
      </c>
      <c r="P16" s="13"/>
      <c r="Q16" s="13"/>
      <c r="R16" s="13"/>
      <c r="S16" s="13"/>
      <c r="T16" s="13"/>
    </row>
    <row r="17" spans="2:20">
      <c r="B17" s="351"/>
      <c r="C17" s="13" t="s">
        <v>620</v>
      </c>
      <c r="D17" s="364"/>
      <c r="E17" s="13" t="s">
        <v>190</v>
      </c>
      <c r="F17" s="13" t="s">
        <v>146</v>
      </c>
      <c r="G17" s="13" t="s">
        <v>147</v>
      </c>
      <c r="H17" s="364"/>
      <c r="I17" s="25" t="s">
        <v>836</v>
      </c>
      <c r="J17" s="25" t="s">
        <v>215</v>
      </c>
      <c r="K17" s="88" t="s">
        <v>6</v>
      </c>
      <c r="L17" s="13"/>
      <c r="M17" s="61" t="s">
        <v>39</v>
      </c>
      <c r="N17" s="280"/>
      <c r="O17" s="281">
        <v>42544</v>
      </c>
      <c r="P17" s="13"/>
      <c r="Q17" s="13"/>
      <c r="R17" s="13"/>
      <c r="S17" s="13"/>
      <c r="T17" s="13"/>
    </row>
    <row r="18" spans="2:20">
      <c r="B18" s="351"/>
      <c r="C18" s="13" t="s">
        <v>622</v>
      </c>
      <c r="D18" s="364"/>
      <c r="E18" s="13" t="s">
        <v>145</v>
      </c>
      <c r="F18" s="13" t="s">
        <v>146</v>
      </c>
      <c r="G18" s="13" t="s">
        <v>147</v>
      </c>
      <c r="H18" s="364"/>
      <c r="I18" s="25" t="s">
        <v>732</v>
      </c>
      <c r="J18" s="25" t="s">
        <v>215</v>
      </c>
      <c r="K18" s="88" t="s">
        <v>6</v>
      </c>
      <c r="L18" s="13"/>
      <c r="M18" s="61" t="s">
        <v>39</v>
      </c>
      <c r="N18" s="280"/>
      <c r="O18" s="281">
        <v>42544</v>
      </c>
      <c r="P18" s="13"/>
      <c r="Q18" s="13"/>
      <c r="R18" s="13"/>
      <c r="S18" s="13"/>
      <c r="T18" s="13"/>
    </row>
    <row r="19" spans="2:20">
      <c r="B19" s="351"/>
      <c r="C19" s="13" t="s">
        <v>624</v>
      </c>
      <c r="D19" s="364"/>
      <c r="E19" s="13" t="s">
        <v>190</v>
      </c>
      <c r="F19" s="13" t="s">
        <v>146</v>
      </c>
      <c r="G19" s="13" t="s">
        <v>147</v>
      </c>
      <c r="H19" s="364"/>
      <c r="I19" s="25" t="s">
        <v>733</v>
      </c>
      <c r="J19" s="25" t="s">
        <v>215</v>
      </c>
      <c r="K19" s="88" t="s">
        <v>6</v>
      </c>
      <c r="L19" s="13"/>
      <c r="M19" s="61" t="s">
        <v>39</v>
      </c>
      <c r="N19" s="280"/>
      <c r="O19" s="281">
        <v>42544</v>
      </c>
      <c r="P19" s="13"/>
      <c r="Q19" s="13"/>
      <c r="R19" s="13"/>
      <c r="S19" s="13"/>
      <c r="T19" s="13"/>
    </row>
    <row r="20" spans="2:20">
      <c r="B20" s="351"/>
      <c r="C20" s="13" t="s">
        <v>626</v>
      </c>
      <c r="D20" s="364"/>
      <c r="E20" s="13" t="s">
        <v>145</v>
      </c>
      <c r="F20" s="13" t="s">
        <v>146</v>
      </c>
      <c r="G20" s="13" t="s">
        <v>147</v>
      </c>
      <c r="H20" s="364"/>
      <c r="I20" s="25" t="s">
        <v>734</v>
      </c>
      <c r="J20" s="25" t="s">
        <v>215</v>
      </c>
      <c r="K20" s="88" t="s">
        <v>6</v>
      </c>
      <c r="L20" s="13"/>
      <c r="M20" s="61" t="s">
        <v>39</v>
      </c>
      <c r="N20" s="280"/>
      <c r="O20" s="281">
        <v>42544</v>
      </c>
      <c r="P20" s="13"/>
      <c r="Q20" s="13"/>
      <c r="R20" s="13"/>
      <c r="S20" s="13"/>
      <c r="T20" s="13"/>
    </row>
    <row r="21" spans="2:20">
      <c r="B21" s="351"/>
      <c r="C21" s="13" t="s">
        <v>627</v>
      </c>
      <c r="D21" s="364"/>
      <c r="E21" s="13" t="s">
        <v>190</v>
      </c>
      <c r="F21" s="13" t="s">
        <v>146</v>
      </c>
      <c r="G21" s="13" t="s">
        <v>147</v>
      </c>
      <c r="H21" s="364"/>
      <c r="I21" s="25" t="s">
        <v>735</v>
      </c>
      <c r="J21" s="25" t="s">
        <v>215</v>
      </c>
      <c r="K21" s="88" t="s">
        <v>6</v>
      </c>
      <c r="L21" s="13"/>
      <c r="M21" s="61" t="s">
        <v>39</v>
      </c>
      <c r="N21" s="280"/>
      <c r="O21" s="281">
        <v>42544</v>
      </c>
      <c r="P21" s="13"/>
      <c r="Q21" s="13"/>
      <c r="R21" s="13"/>
      <c r="S21" s="13"/>
      <c r="T21" s="13"/>
    </row>
    <row r="22" spans="2:20">
      <c r="B22" s="351"/>
      <c r="C22" s="13" t="s">
        <v>629</v>
      </c>
      <c r="D22" s="364"/>
      <c r="E22" s="13" t="s">
        <v>145</v>
      </c>
      <c r="F22" s="13" t="s">
        <v>178</v>
      </c>
      <c r="G22" s="13" t="s">
        <v>147</v>
      </c>
      <c r="H22" s="364"/>
      <c r="I22" s="25" t="s">
        <v>736</v>
      </c>
      <c r="J22" s="25" t="s">
        <v>215</v>
      </c>
      <c r="K22" s="88" t="s">
        <v>6</v>
      </c>
      <c r="L22" s="13"/>
      <c r="M22" s="61" t="s">
        <v>39</v>
      </c>
      <c r="N22" s="280"/>
      <c r="O22" s="281">
        <v>42544</v>
      </c>
      <c r="P22" s="13"/>
      <c r="Q22" s="13"/>
      <c r="R22" s="13"/>
      <c r="S22" s="13"/>
      <c r="T22" s="13"/>
    </row>
    <row r="23" spans="2:20" ht="27">
      <c r="B23" s="351"/>
      <c r="C23" s="13" t="s">
        <v>630</v>
      </c>
      <c r="D23" s="364"/>
      <c r="E23" s="13" t="s">
        <v>145</v>
      </c>
      <c r="F23" s="13" t="s">
        <v>146</v>
      </c>
      <c r="G23" s="13" t="s">
        <v>147</v>
      </c>
      <c r="H23" s="364"/>
      <c r="I23" s="25" t="s">
        <v>362</v>
      </c>
      <c r="J23" s="25" t="s">
        <v>363</v>
      </c>
      <c r="K23" s="88" t="s">
        <v>6</v>
      </c>
      <c r="L23" s="13"/>
      <c r="M23" s="61" t="s">
        <v>39</v>
      </c>
      <c r="N23" s="280"/>
      <c r="O23" s="281">
        <v>42544</v>
      </c>
      <c r="P23" s="13"/>
      <c r="Q23" s="13"/>
      <c r="R23" s="13"/>
      <c r="S23" s="13"/>
      <c r="T23" s="13"/>
    </row>
    <row r="24" spans="2:20">
      <c r="B24" s="351"/>
      <c r="C24" s="13" t="s">
        <v>631</v>
      </c>
      <c r="D24" s="364"/>
      <c r="E24" s="13" t="s">
        <v>145</v>
      </c>
      <c r="F24" s="13" t="s">
        <v>146</v>
      </c>
      <c r="G24" s="13" t="s">
        <v>147</v>
      </c>
      <c r="H24" s="364"/>
      <c r="I24" s="25" t="s">
        <v>365</v>
      </c>
      <c r="J24" s="25" t="s">
        <v>363</v>
      </c>
      <c r="K24" s="88" t="s">
        <v>6</v>
      </c>
      <c r="L24" s="13"/>
      <c r="M24" s="61" t="s">
        <v>39</v>
      </c>
      <c r="N24" s="280"/>
      <c r="O24" s="281">
        <v>42544</v>
      </c>
      <c r="P24" s="13"/>
      <c r="Q24" s="13"/>
      <c r="R24" s="13"/>
      <c r="S24" s="13"/>
      <c r="T24" s="13"/>
    </row>
    <row r="25" spans="2:20" ht="27">
      <c r="B25" s="351"/>
      <c r="C25" s="13" t="s">
        <v>633</v>
      </c>
      <c r="D25" s="364"/>
      <c r="E25" s="13" t="s">
        <v>145</v>
      </c>
      <c r="F25" s="13" t="s">
        <v>146</v>
      </c>
      <c r="G25" s="13" t="s">
        <v>147</v>
      </c>
      <c r="H25" s="364"/>
      <c r="I25" s="25" t="s">
        <v>370</v>
      </c>
      <c r="J25" s="25" t="s">
        <v>371</v>
      </c>
      <c r="K25" s="88" t="s">
        <v>6</v>
      </c>
      <c r="L25" s="13"/>
      <c r="M25" s="61" t="s">
        <v>39</v>
      </c>
      <c r="N25" s="280"/>
      <c r="O25" s="281">
        <v>42544</v>
      </c>
      <c r="P25" s="13"/>
      <c r="Q25" s="13"/>
      <c r="R25" s="13"/>
      <c r="S25" s="13"/>
      <c r="T25" s="13"/>
    </row>
    <row r="26" spans="2:20">
      <c r="B26" s="351"/>
      <c r="C26" s="13"/>
      <c r="D26" s="364"/>
      <c r="E26" s="13" t="s">
        <v>145</v>
      </c>
      <c r="F26" s="13" t="s">
        <v>146</v>
      </c>
      <c r="G26" s="13" t="s">
        <v>157</v>
      </c>
      <c r="H26" s="364"/>
      <c r="I26" s="25" t="s">
        <v>738</v>
      </c>
      <c r="J26" s="25" t="s">
        <v>739</v>
      </c>
      <c r="K26" s="88" t="s">
        <v>6</v>
      </c>
      <c r="L26" s="13"/>
      <c r="M26" s="61" t="s">
        <v>39</v>
      </c>
      <c r="N26" s="280"/>
      <c r="O26" s="281">
        <v>42544</v>
      </c>
      <c r="P26" s="13"/>
      <c r="Q26" s="13"/>
      <c r="R26" s="13"/>
      <c r="S26" s="13"/>
      <c r="T26" s="13"/>
    </row>
    <row r="27" spans="2:20" ht="27">
      <c r="B27" s="351"/>
      <c r="C27" s="13"/>
      <c r="D27" s="364"/>
      <c r="E27" s="13" t="s">
        <v>145</v>
      </c>
      <c r="F27" s="13" t="s">
        <v>146</v>
      </c>
      <c r="G27" s="13" t="s">
        <v>147</v>
      </c>
      <c r="H27" s="364"/>
      <c r="I27" s="25" t="s">
        <v>740</v>
      </c>
      <c r="J27" s="25" t="s">
        <v>741</v>
      </c>
      <c r="K27" s="88" t="s">
        <v>7</v>
      </c>
      <c r="L27" s="13"/>
      <c r="M27" s="61" t="s">
        <v>39</v>
      </c>
      <c r="N27" s="280"/>
      <c r="O27" s="281">
        <v>42544</v>
      </c>
      <c r="P27" s="13"/>
      <c r="Q27" s="13"/>
      <c r="R27" s="13"/>
      <c r="S27" s="13"/>
      <c r="T27" s="13"/>
    </row>
    <row r="28" spans="2:20">
      <c r="B28" s="351"/>
      <c r="C28" s="13" t="s">
        <v>634</v>
      </c>
      <c r="D28" s="364"/>
      <c r="E28" s="13" t="s">
        <v>145</v>
      </c>
      <c r="F28" s="13" t="s">
        <v>146</v>
      </c>
      <c r="G28" s="13" t="s">
        <v>157</v>
      </c>
      <c r="H28" s="364"/>
      <c r="I28" s="25" t="s">
        <v>264</v>
      </c>
      <c r="J28" s="25" t="s">
        <v>265</v>
      </c>
      <c r="K28" s="88" t="s">
        <v>6</v>
      </c>
      <c r="L28" s="13"/>
      <c r="M28" s="61" t="s">
        <v>39</v>
      </c>
      <c r="N28" s="280"/>
      <c r="O28" s="281">
        <v>42544</v>
      </c>
      <c r="P28" s="13"/>
      <c r="Q28" s="13"/>
      <c r="R28" s="13"/>
      <c r="S28" s="13"/>
      <c r="T28" s="13"/>
    </row>
    <row r="29" spans="2:20">
      <c r="B29" s="351"/>
      <c r="C29" s="13" t="s">
        <v>635</v>
      </c>
      <c r="D29" s="364"/>
      <c r="E29" s="13" t="s">
        <v>145</v>
      </c>
      <c r="F29" s="13" t="s">
        <v>178</v>
      </c>
      <c r="G29" s="13" t="s">
        <v>157</v>
      </c>
      <c r="H29" s="364"/>
      <c r="I29" s="25" t="s">
        <v>267</v>
      </c>
      <c r="J29" s="25" t="s">
        <v>265</v>
      </c>
      <c r="K29" s="88" t="s">
        <v>6</v>
      </c>
      <c r="L29" s="13"/>
      <c r="M29" s="61" t="s">
        <v>39</v>
      </c>
      <c r="N29" s="280"/>
      <c r="O29" s="281">
        <v>42544</v>
      </c>
      <c r="P29" s="13"/>
      <c r="Q29" s="13"/>
      <c r="R29" s="13"/>
      <c r="S29" s="13"/>
      <c r="T29" s="13"/>
    </row>
    <row r="30" spans="2:20">
      <c r="B30" s="351"/>
      <c r="C30" s="13" t="s">
        <v>636</v>
      </c>
      <c r="D30" s="364" t="s">
        <v>376</v>
      </c>
      <c r="E30" s="13" t="s">
        <v>145</v>
      </c>
      <c r="F30" s="13" t="s">
        <v>178</v>
      </c>
      <c r="G30" s="13" t="s">
        <v>157</v>
      </c>
      <c r="H30" s="364" t="s">
        <v>742</v>
      </c>
      <c r="I30" s="25" t="s">
        <v>376</v>
      </c>
      <c r="J30" s="282" t="s">
        <v>837</v>
      </c>
      <c r="K30" s="88" t="s">
        <v>6</v>
      </c>
      <c r="L30" s="13"/>
      <c r="M30" s="61" t="s">
        <v>39</v>
      </c>
      <c r="N30" s="280"/>
      <c r="O30" s="281">
        <v>42544</v>
      </c>
      <c r="P30" s="13"/>
      <c r="Q30" s="13"/>
      <c r="R30" s="13"/>
      <c r="S30" s="13"/>
      <c r="T30" s="13"/>
    </row>
    <row r="31" spans="2:20">
      <c r="B31" s="351"/>
      <c r="C31" s="13" t="s">
        <v>640</v>
      </c>
      <c r="D31" s="364"/>
      <c r="E31" s="13" t="s">
        <v>145</v>
      </c>
      <c r="F31" s="13" t="s">
        <v>146</v>
      </c>
      <c r="G31" s="13" t="s">
        <v>147</v>
      </c>
      <c r="H31" s="364"/>
      <c r="I31" s="25" t="s">
        <v>838</v>
      </c>
      <c r="J31" s="282" t="s">
        <v>839</v>
      </c>
      <c r="K31" s="88" t="s">
        <v>6</v>
      </c>
      <c r="L31" s="13"/>
      <c r="M31" s="61" t="s">
        <v>39</v>
      </c>
      <c r="N31" s="280"/>
      <c r="O31" s="281">
        <v>42544</v>
      </c>
      <c r="P31" s="13"/>
      <c r="Q31" s="13"/>
      <c r="R31" s="13"/>
      <c r="S31" s="13"/>
      <c r="T31" s="13"/>
    </row>
    <row r="32" spans="2:20">
      <c r="B32" s="351"/>
      <c r="C32" s="13" t="s">
        <v>643</v>
      </c>
      <c r="D32" s="364"/>
      <c r="E32" s="13" t="s">
        <v>190</v>
      </c>
      <c r="F32" s="13" t="s">
        <v>146</v>
      </c>
      <c r="G32" s="13" t="s">
        <v>147</v>
      </c>
      <c r="H32" s="364"/>
      <c r="I32" s="25" t="s">
        <v>727</v>
      </c>
      <c r="J32" s="25" t="s">
        <v>746</v>
      </c>
      <c r="K32" s="88" t="s">
        <v>6</v>
      </c>
      <c r="L32" s="13"/>
      <c r="M32" s="61" t="s">
        <v>39</v>
      </c>
      <c r="N32" s="280"/>
      <c r="O32" s="281">
        <v>42544</v>
      </c>
      <c r="P32" s="13"/>
      <c r="Q32" s="13"/>
      <c r="R32" s="13"/>
      <c r="S32" s="13"/>
      <c r="T32" s="13"/>
    </row>
    <row r="33" spans="2:20">
      <c r="B33" s="351"/>
      <c r="C33" s="13" t="s">
        <v>646</v>
      </c>
      <c r="D33" s="364"/>
      <c r="E33" s="13" t="s">
        <v>190</v>
      </c>
      <c r="F33" s="13" t="s">
        <v>146</v>
      </c>
      <c r="G33" s="13" t="s">
        <v>147</v>
      </c>
      <c r="H33" s="364"/>
      <c r="I33" s="25" t="s">
        <v>840</v>
      </c>
      <c r="J33" s="282" t="s">
        <v>748</v>
      </c>
      <c r="K33" s="88" t="s">
        <v>6</v>
      </c>
      <c r="L33" s="13"/>
      <c r="M33" s="61" t="s">
        <v>39</v>
      </c>
      <c r="N33" s="280"/>
      <c r="O33" s="281">
        <v>42544</v>
      </c>
      <c r="P33" s="13"/>
      <c r="Q33" s="13"/>
      <c r="R33" s="13"/>
      <c r="S33" s="13"/>
      <c r="T33" s="13"/>
    </row>
    <row r="34" spans="2:20">
      <c r="B34" s="351"/>
      <c r="C34" s="13" t="s">
        <v>648</v>
      </c>
      <c r="D34" s="364"/>
      <c r="E34" s="13" t="s">
        <v>190</v>
      </c>
      <c r="F34" s="13" t="s">
        <v>146</v>
      </c>
      <c r="G34" s="13" t="s">
        <v>147</v>
      </c>
      <c r="H34" s="364"/>
      <c r="I34" s="25" t="s">
        <v>841</v>
      </c>
      <c r="J34" s="282" t="s">
        <v>748</v>
      </c>
      <c r="K34" s="88" t="s">
        <v>6</v>
      </c>
      <c r="L34" s="13"/>
      <c r="M34" s="61" t="s">
        <v>39</v>
      </c>
      <c r="N34" s="280"/>
      <c r="O34" s="281">
        <v>42544</v>
      </c>
      <c r="P34" s="13"/>
      <c r="Q34" s="13"/>
      <c r="R34" s="13"/>
      <c r="S34" s="13"/>
      <c r="T34" s="13"/>
    </row>
    <row r="35" spans="2:20">
      <c r="B35" s="351"/>
      <c r="C35" s="13" t="s">
        <v>651</v>
      </c>
      <c r="D35" s="364"/>
      <c r="E35" s="13" t="s">
        <v>145</v>
      </c>
      <c r="F35" s="13" t="s">
        <v>146</v>
      </c>
      <c r="G35" s="13" t="s">
        <v>147</v>
      </c>
      <c r="H35" s="364"/>
      <c r="I35" s="25" t="s">
        <v>727</v>
      </c>
      <c r="J35" s="25" t="s">
        <v>746</v>
      </c>
      <c r="K35" s="88" t="s">
        <v>6</v>
      </c>
      <c r="L35" s="13"/>
      <c r="M35" s="61" t="s">
        <v>39</v>
      </c>
      <c r="N35" s="280"/>
      <c r="O35" s="281">
        <v>42544</v>
      </c>
      <c r="P35" s="13"/>
      <c r="Q35" s="13"/>
      <c r="R35" s="13"/>
      <c r="S35" s="13"/>
      <c r="T35" s="13"/>
    </row>
    <row r="36" spans="2:20" ht="27">
      <c r="B36" s="351"/>
      <c r="C36" s="13" t="s">
        <v>654</v>
      </c>
      <c r="D36" s="364"/>
      <c r="E36" s="13" t="s">
        <v>145</v>
      </c>
      <c r="F36" s="13" t="s">
        <v>146</v>
      </c>
      <c r="G36" s="13" t="s">
        <v>147</v>
      </c>
      <c r="H36" s="364"/>
      <c r="I36" s="25" t="s">
        <v>835</v>
      </c>
      <c r="J36" s="282" t="s">
        <v>549</v>
      </c>
      <c r="K36" s="88" t="s">
        <v>6</v>
      </c>
      <c r="L36" s="13"/>
      <c r="M36" s="61" t="s">
        <v>39</v>
      </c>
      <c r="N36" s="280"/>
      <c r="O36" s="281">
        <v>42544</v>
      </c>
      <c r="P36" s="13"/>
      <c r="Q36" s="13"/>
      <c r="R36" s="13"/>
      <c r="S36" s="13"/>
      <c r="T36" s="13"/>
    </row>
    <row r="37" spans="2:20" ht="27">
      <c r="B37" s="351"/>
      <c r="C37" s="13" t="s">
        <v>656</v>
      </c>
      <c r="D37" s="364"/>
      <c r="E37" s="13" t="s">
        <v>145</v>
      </c>
      <c r="F37" s="13" t="s">
        <v>146</v>
      </c>
      <c r="G37" s="13" t="s">
        <v>147</v>
      </c>
      <c r="H37" s="364"/>
      <c r="I37" s="25" t="s">
        <v>751</v>
      </c>
      <c r="J37" s="282" t="s">
        <v>715</v>
      </c>
      <c r="K37" s="88" t="s">
        <v>6</v>
      </c>
      <c r="L37" s="13"/>
      <c r="M37" s="61" t="s">
        <v>39</v>
      </c>
      <c r="N37" s="280"/>
      <c r="O37" s="281">
        <v>42544</v>
      </c>
      <c r="P37" s="13"/>
      <c r="Q37" s="13"/>
      <c r="R37" s="13"/>
      <c r="S37" s="13"/>
      <c r="T37" s="13"/>
    </row>
    <row r="38" spans="2:20" ht="27">
      <c r="B38" s="351"/>
      <c r="C38" s="13" t="s">
        <v>659</v>
      </c>
      <c r="D38" s="364"/>
      <c r="E38" s="13" t="s">
        <v>145</v>
      </c>
      <c r="F38" s="13" t="s">
        <v>146</v>
      </c>
      <c r="G38" s="13" t="s">
        <v>147</v>
      </c>
      <c r="H38" s="364"/>
      <c r="I38" s="25" t="s">
        <v>752</v>
      </c>
      <c r="J38" s="282" t="s">
        <v>715</v>
      </c>
      <c r="K38" s="88" t="s">
        <v>6</v>
      </c>
      <c r="L38" s="13"/>
      <c r="M38" s="61" t="s">
        <v>39</v>
      </c>
      <c r="N38" s="280"/>
      <c r="O38" s="281">
        <v>42544</v>
      </c>
      <c r="P38" s="13"/>
      <c r="Q38" s="13"/>
      <c r="R38" s="13"/>
      <c r="S38" s="13"/>
      <c r="T38" s="13"/>
    </row>
    <row r="39" spans="2:20" ht="27">
      <c r="B39" s="351"/>
      <c r="C39" s="13" t="s">
        <v>662</v>
      </c>
      <c r="D39" s="364"/>
      <c r="E39" s="13" t="s">
        <v>145</v>
      </c>
      <c r="F39" s="13" t="s">
        <v>178</v>
      </c>
      <c r="G39" s="13" t="s">
        <v>147</v>
      </c>
      <c r="H39" s="364"/>
      <c r="I39" s="25" t="s">
        <v>753</v>
      </c>
      <c r="J39" s="282" t="s">
        <v>754</v>
      </c>
      <c r="K39" s="88" t="s">
        <v>6</v>
      </c>
      <c r="L39" s="13"/>
      <c r="M39" s="61" t="s">
        <v>39</v>
      </c>
      <c r="N39" s="280"/>
      <c r="O39" s="281">
        <v>42544</v>
      </c>
      <c r="P39" s="13"/>
      <c r="Q39" s="13"/>
      <c r="R39" s="13"/>
      <c r="S39" s="13"/>
      <c r="T39" s="13"/>
    </row>
    <row r="40" spans="2:20" ht="27">
      <c r="B40" s="351"/>
      <c r="C40" s="13" t="s">
        <v>665</v>
      </c>
      <c r="D40" s="364"/>
      <c r="E40" s="13" t="s">
        <v>145</v>
      </c>
      <c r="F40" s="13" t="s">
        <v>178</v>
      </c>
      <c r="G40" s="13" t="s">
        <v>157</v>
      </c>
      <c r="H40" s="364"/>
      <c r="I40" s="25" t="s">
        <v>756</v>
      </c>
      <c r="J40" s="282" t="s">
        <v>715</v>
      </c>
      <c r="K40" s="88" t="s">
        <v>6</v>
      </c>
      <c r="L40" s="13"/>
      <c r="M40" s="61" t="s">
        <v>39</v>
      </c>
      <c r="N40" s="280"/>
      <c r="O40" s="281">
        <v>42544</v>
      </c>
      <c r="P40" s="13"/>
      <c r="Q40" s="13"/>
      <c r="R40" s="13"/>
      <c r="S40" s="13"/>
      <c r="T40" s="13"/>
    </row>
    <row r="41" spans="2:20" ht="66">
      <c r="B41" s="351"/>
      <c r="C41" s="13" t="s">
        <v>668</v>
      </c>
      <c r="D41" s="364"/>
      <c r="E41" s="13" t="s">
        <v>145</v>
      </c>
      <c r="F41" s="13" t="s">
        <v>146</v>
      </c>
      <c r="G41" s="13" t="s">
        <v>147</v>
      </c>
      <c r="H41" s="364"/>
      <c r="I41" s="25" t="s">
        <v>757</v>
      </c>
      <c r="J41" s="282" t="s">
        <v>758</v>
      </c>
      <c r="K41" s="88" t="s">
        <v>7</v>
      </c>
      <c r="L41" s="13" t="s">
        <v>842</v>
      </c>
      <c r="M41" s="61" t="s">
        <v>39</v>
      </c>
      <c r="N41" s="280"/>
      <c r="O41" s="281">
        <v>42544</v>
      </c>
      <c r="P41" s="13"/>
      <c r="Q41" s="13"/>
      <c r="R41" s="13"/>
      <c r="S41" s="13"/>
      <c r="T41" s="13"/>
    </row>
    <row r="42" spans="2:20">
      <c r="B42" s="351"/>
      <c r="C42" s="13" t="s">
        <v>671</v>
      </c>
      <c r="D42" s="364"/>
      <c r="E42" s="13" t="s">
        <v>145</v>
      </c>
      <c r="F42" s="13" t="s">
        <v>178</v>
      </c>
      <c r="G42" s="13" t="s">
        <v>147</v>
      </c>
      <c r="H42" s="364"/>
      <c r="I42" s="25" t="s">
        <v>759</v>
      </c>
      <c r="J42" s="282" t="s">
        <v>760</v>
      </c>
      <c r="K42" s="88" t="s">
        <v>6</v>
      </c>
      <c r="L42" s="13"/>
      <c r="M42" s="61" t="s">
        <v>39</v>
      </c>
      <c r="N42" s="280"/>
      <c r="O42" s="281">
        <v>42544</v>
      </c>
      <c r="P42" s="13"/>
      <c r="Q42" s="13"/>
      <c r="R42" s="13"/>
      <c r="S42" s="13"/>
      <c r="T42" s="13"/>
    </row>
    <row r="43" spans="2:20" ht="27">
      <c r="B43" s="351"/>
      <c r="C43" s="13" t="s">
        <v>674</v>
      </c>
      <c r="D43" s="364"/>
      <c r="E43" s="13" t="s">
        <v>145</v>
      </c>
      <c r="F43" s="13" t="s">
        <v>178</v>
      </c>
      <c r="G43" s="13" t="s">
        <v>157</v>
      </c>
      <c r="H43" s="364"/>
      <c r="I43" s="25" t="s">
        <v>761</v>
      </c>
      <c r="J43" s="282" t="s">
        <v>715</v>
      </c>
      <c r="K43" s="88" t="s">
        <v>6</v>
      </c>
      <c r="L43" s="13"/>
      <c r="M43" s="61" t="s">
        <v>39</v>
      </c>
      <c r="N43" s="280"/>
      <c r="O43" s="281">
        <v>42544</v>
      </c>
      <c r="P43" s="13"/>
      <c r="Q43" s="13"/>
      <c r="R43" s="13"/>
      <c r="S43" s="13"/>
      <c r="T43" s="13"/>
    </row>
    <row r="44" spans="2:20" ht="27">
      <c r="B44" s="351"/>
      <c r="C44" s="13" t="s">
        <v>677</v>
      </c>
      <c r="D44" s="364"/>
      <c r="E44" s="13" t="s">
        <v>145</v>
      </c>
      <c r="F44" s="13" t="s">
        <v>178</v>
      </c>
      <c r="G44" s="13" t="s">
        <v>157</v>
      </c>
      <c r="H44" s="364"/>
      <c r="I44" s="25" t="s">
        <v>843</v>
      </c>
      <c r="J44" s="25" t="s">
        <v>844</v>
      </c>
      <c r="K44" s="88" t="s">
        <v>6</v>
      </c>
      <c r="L44" s="13"/>
      <c r="M44" s="61" t="s">
        <v>39</v>
      </c>
      <c r="N44" s="280"/>
      <c r="O44" s="281">
        <v>42544</v>
      </c>
      <c r="P44" s="13"/>
      <c r="Q44" s="13"/>
      <c r="R44" s="13"/>
      <c r="S44" s="13"/>
      <c r="T44" s="13"/>
    </row>
    <row r="45" spans="2:20">
      <c r="B45" s="351"/>
      <c r="C45" s="13" t="s">
        <v>680</v>
      </c>
      <c r="D45" s="364" t="s">
        <v>413</v>
      </c>
      <c r="E45" s="13" t="s">
        <v>145</v>
      </c>
      <c r="F45" s="13" t="s">
        <v>178</v>
      </c>
      <c r="G45" s="13" t="s">
        <v>157</v>
      </c>
      <c r="H45" s="364" t="s">
        <v>764</v>
      </c>
      <c r="I45" s="25" t="s">
        <v>413</v>
      </c>
      <c r="J45" s="282" t="s">
        <v>845</v>
      </c>
      <c r="K45" s="88" t="s">
        <v>6</v>
      </c>
      <c r="L45" s="13"/>
      <c r="M45" s="61" t="s">
        <v>39</v>
      </c>
      <c r="N45" s="280"/>
      <c r="O45" s="281">
        <v>42544</v>
      </c>
      <c r="P45" s="13"/>
      <c r="Q45" s="13"/>
      <c r="R45" s="13"/>
      <c r="S45" s="13"/>
      <c r="T45" s="13"/>
    </row>
    <row r="46" spans="2:20">
      <c r="B46" s="351"/>
      <c r="C46" s="13" t="s">
        <v>683</v>
      </c>
      <c r="D46" s="364"/>
      <c r="E46" s="13" t="s">
        <v>145</v>
      </c>
      <c r="F46" s="13" t="s">
        <v>146</v>
      </c>
      <c r="G46" s="13" t="s">
        <v>147</v>
      </c>
      <c r="H46" s="364"/>
      <c r="I46" s="25" t="s">
        <v>838</v>
      </c>
      <c r="J46" s="282" t="s">
        <v>839</v>
      </c>
      <c r="K46" s="88" t="s">
        <v>6</v>
      </c>
      <c r="L46" s="13"/>
      <c r="M46" s="61" t="s">
        <v>39</v>
      </c>
      <c r="N46" s="280"/>
      <c r="O46" s="281">
        <v>42544</v>
      </c>
      <c r="P46" s="13"/>
      <c r="Q46" s="13"/>
      <c r="R46" s="13"/>
      <c r="S46" s="13"/>
      <c r="T46" s="13"/>
    </row>
    <row r="47" spans="2:20">
      <c r="B47" s="351"/>
      <c r="C47" s="13" t="s">
        <v>686</v>
      </c>
      <c r="D47" s="364"/>
      <c r="E47" s="13" t="s">
        <v>190</v>
      </c>
      <c r="F47" s="13" t="s">
        <v>146</v>
      </c>
      <c r="G47" s="13" t="s">
        <v>147</v>
      </c>
      <c r="H47" s="364"/>
      <c r="I47" s="25" t="s">
        <v>727</v>
      </c>
      <c r="J47" s="25" t="s">
        <v>746</v>
      </c>
      <c r="K47" s="88" t="s">
        <v>6</v>
      </c>
      <c r="L47" s="13"/>
      <c r="M47" s="61" t="s">
        <v>39</v>
      </c>
      <c r="N47" s="280"/>
      <c r="O47" s="281">
        <v>42544</v>
      </c>
      <c r="P47" s="13"/>
      <c r="Q47" s="13"/>
      <c r="R47" s="13"/>
      <c r="S47" s="13"/>
      <c r="T47" s="13"/>
    </row>
    <row r="48" spans="2:20">
      <c r="B48" s="351"/>
      <c r="C48" s="13" t="s">
        <v>689</v>
      </c>
      <c r="D48" s="364"/>
      <c r="E48" s="13" t="s">
        <v>190</v>
      </c>
      <c r="F48" s="13" t="s">
        <v>146</v>
      </c>
      <c r="G48" s="13" t="s">
        <v>147</v>
      </c>
      <c r="H48" s="364"/>
      <c r="I48" s="25" t="s">
        <v>840</v>
      </c>
      <c r="J48" s="282" t="s">
        <v>748</v>
      </c>
      <c r="K48" s="88" t="s">
        <v>6</v>
      </c>
      <c r="L48" s="13"/>
      <c r="M48" s="61" t="s">
        <v>39</v>
      </c>
      <c r="N48" s="280"/>
      <c r="O48" s="281">
        <v>42544</v>
      </c>
      <c r="P48" s="13"/>
      <c r="Q48" s="13"/>
      <c r="R48" s="13"/>
      <c r="S48" s="13"/>
      <c r="T48" s="13"/>
    </row>
    <row r="49" spans="2:20">
      <c r="B49" s="351"/>
      <c r="C49" s="13" t="s">
        <v>692</v>
      </c>
      <c r="D49" s="364"/>
      <c r="E49" s="13" t="s">
        <v>190</v>
      </c>
      <c r="F49" s="13" t="s">
        <v>146</v>
      </c>
      <c r="G49" s="13" t="s">
        <v>147</v>
      </c>
      <c r="H49" s="364"/>
      <c r="I49" s="25" t="s">
        <v>841</v>
      </c>
      <c r="J49" s="282" t="s">
        <v>748</v>
      </c>
      <c r="K49" s="88" t="s">
        <v>6</v>
      </c>
      <c r="L49" s="13"/>
      <c r="M49" s="61" t="s">
        <v>39</v>
      </c>
      <c r="N49" s="280"/>
      <c r="O49" s="281">
        <v>42544</v>
      </c>
      <c r="P49" s="13"/>
      <c r="Q49" s="13"/>
      <c r="R49" s="13"/>
      <c r="S49" s="13"/>
      <c r="T49" s="13"/>
    </row>
    <row r="50" spans="2:20">
      <c r="B50" s="351"/>
      <c r="C50" s="13" t="s">
        <v>697</v>
      </c>
      <c r="D50" s="364"/>
      <c r="E50" s="13" t="s">
        <v>145</v>
      </c>
      <c r="F50" s="13" t="s">
        <v>146</v>
      </c>
      <c r="G50" s="13" t="s">
        <v>147</v>
      </c>
      <c r="H50" s="364"/>
      <c r="I50" s="25" t="s">
        <v>727</v>
      </c>
      <c r="J50" s="25" t="s">
        <v>746</v>
      </c>
      <c r="K50" s="88" t="s">
        <v>6</v>
      </c>
      <c r="L50" s="13"/>
      <c r="M50" s="61" t="s">
        <v>39</v>
      </c>
      <c r="N50" s="280"/>
      <c r="O50" s="281">
        <v>42544</v>
      </c>
      <c r="P50" s="13"/>
      <c r="Q50" s="13"/>
      <c r="R50" s="13"/>
      <c r="S50" s="13"/>
      <c r="T50" s="13"/>
    </row>
    <row r="51" spans="2:20" ht="27">
      <c r="B51" s="351"/>
      <c r="C51" s="13" t="s">
        <v>766</v>
      </c>
      <c r="D51" s="364"/>
      <c r="E51" s="13" t="s">
        <v>145</v>
      </c>
      <c r="F51" s="13" t="s">
        <v>146</v>
      </c>
      <c r="G51" s="13" t="s">
        <v>147</v>
      </c>
      <c r="H51" s="364"/>
      <c r="I51" s="25" t="s">
        <v>835</v>
      </c>
      <c r="J51" s="282" t="s">
        <v>767</v>
      </c>
      <c r="K51" s="88" t="s">
        <v>6</v>
      </c>
      <c r="L51" s="13"/>
      <c r="M51" s="61" t="s">
        <v>39</v>
      </c>
      <c r="N51" s="280"/>
      <c r="O51" s="281">
        <v>42544</v>
      </c>
      <c r="P51" s="13"/>
      <c r="Q51" s="13"/>
      <c r="R51" s="13"/>
      <c r="S51" s="13"/>
      <c r="T51" s="13"/>
    </row>
    <row r="52" spans="2:20" ht="27">
      <c r="B52" s="351"/>
      <c r="C52" s="13" t="s">
        <v>768</v>
      </c>
      <c r="D52" s="364"/>
      <c r="E52" s="13" t="s">
        <v>145</v>
      </c>
      <c r="F52" s="13" t="s">
        <v>146</v>
      </c>
      <c r="G52" s="13" t="s">
        <v>147</v>
      </c>
      <c r="H52" s="364"/>
      <c r="I52" s="25" t="s">
        <v>751</v>
      </c>
      <c r="J52" s="282" t="s">
        <v>715</v>
      </c>
      <c r="K52" s="88" t="s">
        <v>6</v>
      </c>
      <c r="L52" s="13"/>
      <c r="M52" s="61" t="s">
        <v>39</v>
      </c>
      <c r="N52" s="280"/>
      <c r="O52" s="281">
        <v>42544</v>
      </c>
      <c r="P52" s="13"/>
      <c r="Q52" s="13"/>
      <c r="R52" s="13"/>
      <c r="S52" s="13"/>
      <c r="T52" s="13"/>
    </row>
    <row r="53" spans="2:20" ht="27">
      <c r="B53" s="351"/>
      <c r="C53" s="13" t="s">
        <v>769</v>
      </c>
      <c r="D53" s="364"/>
      <c r="E53" s="13" t="s">
        <v>145</v>
      </c>
      <c r="F53" s="13" t="s">
        <v>146</v>
      </c>
      <c r="G53" s="13" t="s">
        <v>147</v>
      </c>
      <c r="H53" s="364"/>
      <c r="I53" s="25" t="s">
        <v>752</v>
      </c>
      <c r="J53" s="282" t="s">
        <v>715</v>
      </c>
      <c r="K53" s="88" t="s">
        <v>6</v>
      </c>
      <c r="L53" s="13"/>
      <c r="M53" s="61" t="s">
        <v>39</v>
      </c>
      <c r="N53" s="280"/>
      <c r="O53" s="281">
        <v>42544</v>
      </c>
      <c r="P53" s="13"/>
      <c r="Q53" s="13"/>
      <c r="R53" s="13"/>
      <c r="S53" s="13"/>
      <c r="T53" s="13"/>
    </row>
    <row r="54" spans="2:20" ht="27">
      <c r="B54" s="351"/>
      <c r="C54" s="13" t="s">
        <v>770</v>
      </c>
      <c r="D54" s="364"/>
      <c r="E54" s="13" t="s">
        <v>145</v>
      </c>
      <c r="F54" s="13" t="s">
        <v>178</v>
      </c>
      <c r="G54" s="13" t="s">
        <v>147</v>
      </c>
      <c r="H54" s="364"/>
      <c r="I54" s="25" t="s">
        <v>753</v>
      </c>
      <c r="J54" s="282" t="s">
        <v>754</v>
      </c>
      <c r="K54" s="88" t="s">
        <v>6</v>
      </c>
      <c r="L54" s="13"/>
      <c r="M54" s="61" t="s">
        <v>39</v>
      </c>
      <c r="N54" s="280"/>
      <c r="O54" s="281">
        <v>42544</v>
      </c>
      <c r="P54" s="13"/>
      <c r="Q54" s="13"/>
      <c r="R54" s="13"/>
      <c r="S54" s="13"/>
      <c r="T54" s="13"/>
    </row>
    <row r="55" spans="2:20" ht="27">
      <c r="B55" s="351"/>
      <c r="C55" s="13" t="s">
        <v>771</v>
      </c>
      <c r="D55" s="364"/>
      <c r="E55" s="13" t="s">
        <v>145</v>
      </c>
      <c r="F55" s="13" t="s">
        <v>178</v>
      </c>
      <c r="G55" s="13" t="s">
        <v>157</v>
      </c>
      <c r="H55" s="364"/>
      <c r="I55" s="25" t="s">
        <v>756</v>
      </c>
      <c r="J55" s="282" t="s">
        <v>715</v>
      </c>
      <c r="K55" s="88" t="s">
        <v>6</v>
      </c>
      <c r="L55" s="13"/>
      <c r="M55" s="61" t="s">
        <v>39</v>
      </c>
      <c r="N55" s="280"/>
      <c r="O55" s="281">
        <v>42544</v>
      </c>
      <c r="P55" s="13"/>
      <c r="Q55" s="13"/>
      <c r="R55" s="13"/>
      <c r="S55" s="13"/>
      <c r="T55" s="13"/>
    </row>
    <row r="56" spans="2:20" ht="27">
      <c r="B56" s="351"/>
      <c r="C56" s="13" t="s">
        <v>772</v>
      </c>
      <c r="D56" s="364"/>
      <c r="E56" s="13" t="s">
        <v>145</v>
      </c>
      <c r="F56" s="13" t="s">
        <v>146</v>
      </c>
      <c r="G56" s="13" t="s">
        <v>147</v>
      </c>
      <c r="H56" s="364"/>
      <c r="I56" s="25" t="s">
        <v>773</v>
      </c>
      <c r="J56" s="282" t="s">
        <v>715</v>
      </c>
      <c r="K56" s="88" t="s">
        <v>6</v>
      </c>
      <c r="L56" s="13"/>
      <c r="M56" s="61" t="s">
        <v>39</v>
      </c>
      <c r="N56" s="280"/>
      <c r="O56" s="281">
        <v>42544</v>
      </c>
      <c r="P56" s="13"/>
      <c r="Q56" s="13"/>
      <c r="R56" s="13"/>
      <c r="S56" s="13"/>
      <c r="T56" s="13"/>
    </row>
    <row r="57" spans="2:20">
      <c r="B57" s="351"/>
      <c r="C57" s="13" t="s">
        <v>774</v>
      </c>
      <c r="D57" s="364"/>
      <c r="E57" s="13" t="s">
        <v>145</v>
      </c>
      <c r="F57" s="13" t="s">
        <v>178</v>
      </c>
      <c r="G57" s="13" t="s">
        <v>147</v>
      </c>
      <c r="H57" s="364"/>
      <c r="I57" s="25" t="s">
        <v>759</v>
      </c>
      <c r="J57" s="282" t="s">
        <v>760</v>
      </c>
      <c r="K57" s="88" t="s">
        <v>6</v>
      </c>
      <c r="L57" s="13"/>
      <c r="M57" s="61" t="s">
        <v>39</v>
      </c>
      <c r="N57" s="280"/>
      <c r="O57" s="281">
        <v>42544</v>
      </c>
      <c r="P57" s="13"/>
      <c r="Q57" s="13"/>
      <c r="R57" s="13"/>
      <c r="S57" s="13"/>
      <c r="T57" s="13"/>
    </row>
    <row r="58" spans="2:20" ht="27">
      <c r="B58" s="351"/>
      <c r="C58" s="13" t="s">
        <v>775</v>
      </c>
      <c r="D58" s="364"/>
      <c r="E58" s="13" t="s">
        <v>145</v>
      </c>
      <c r="F58" s="13" t="s">
        <v>178</v>
      </c>
      <c r="G58" s="13" t="s">
        <v>157</v>
      </c>
      <c r="H58" s="364"/>
      <c r="I58" s="25" t="s">
        <v>761</v>
      </c>
      <c r="J58" s="282" t="s">
        <v>715</v>
      </c>
      <c r="K58" s="88" t="s">
        <v>6</v>
      </c>
      <c r="L58" s="13"/>
      <c r="M58" s="61" t="s">
        <v>39</v>
      </c>
      <c r="N58" s="280"/>
      <c r="O58" s="281">
        <v>42544</v>
      </c>
      <c r="P58" s="13"/>
      <c r="Q58" s="13"/>
      <c r="R58" s="13"/>
      <c r="S58" s="13"/>
      <c r="T58" s="13"/>
    </row>
    <row r="59" spans="2:20" ht="27">
      <c r="B59" s="351"/>
      <c r="C59" s="13" t="s">
        <v>776</v>
      </c>
      <c r="D59" s="364"/>
      <c r="E59" s="13" t="s">
        <v>145</v>
      </c>
      <c r="F59" s="13" t="s">
        <v>178</v>
      </c>
      <c r="G59" s="13" t="s">
        <v>157</v>
      </c>
      <c r="H59" s="364"/>
      <c r="I59" s="25" t="s">
        <v>846</v>
      </c>
      <c r="J59" s="25" t="s">
        <v>844</v>
      </c>
      <c r="K59" s="88" t="s">
        <v>6</v>
      </c>
      <c r="L59" s="13"/>
      <c r="M59" s="61" t="s">
        <v>39</v>
      </c>
      <c r="N59" s="280"/>
      <c r="O59" s="281">
        <v>42544</v>
      </c>
      <c r="P59" s="13"/>
      <c r="Q59" s="13"/>
      <c r="R59" s="13"/>
      <c r="S59" s="13"/>
      <c r="T59" s="13"/>
    </row>
    <row r="60" spans="2:20">
      <c r="B60" s="351"/>
      <c r="C60" s="13" t="s">
        <v>778</v>
      </c>
      <c r="D60" s="364" t="s">
        <v>779</v>
      </c>
      <c r="E60" s="13" t="s">
        <v>145</v>
      </c>
      <c r="F60" s="13" t="s">
        <v>146</v>
      </c>
      <c r="G60" s="13" t="s">
        <v>147</v>
      </c>
      <c r="H60" s="364" t="s">
        <v>847</v>
      </c>
      <c r="I60" s="25" t="s">
        <v>781</v>
      </c>
      <c r="J60" s="25" t="s">
        <v>782</v>
      </c>
      <c r="K60" s="88" t="s">
        <v>6</v>
      </c>
      <c r="L60" s="13"/>
      <c r="M60" s="61" t="s">
        <v>39</v>
      </c>
      <c r="N60" s="280"/>
      <c r="O60" s="281">
        <v>42544</v>
      </c>
      <c r="P60" s="13"/>
      <c r="Q60" s="13"/>
      <c r="R60" s="13"/>
      <c r="S60" s="13"/>
      <c r="T60" s="13"/>
    </row>
    <row r="61" spans="2:20">
      <c r="B61" s="351"/>
      <c r="C61" s="13" t="s">
        <v>783</v>
      </c>
      <c r="D61" s="364"/>
      <c r="E61" s="13" t="s">
        <v>145</v>
      </c>
      <c r="F61" s="13" t="s">
        <v>178</v>
      </c>
      <c r="G61" s="13" t="s">
        <v>157</v>
      </c>
      <c r="H61" s="364"/>
      <c r="I61" s="282" t="s">
        <v>784</v>
      </c>
      <c r="J61" s="282" t="s">
        <v>785</v>
      </c>
      <c r="K61" s="88" t="s">
        <v>6</v>
      </c>
      <c r="L61" s="13"/>
      <c r="M61" s="61" t="s">
        <v>39</v>
      </c>
      <c r="N61" s="280"/>
      <c r="O61" s="281">
        <v>42544</v>
      </c>
      <c r="P61" s="13"/>
      <c r="Q61" s="13"/>
      <c r="R61" s="13"/>
      <c r="S61" s="13"/>
      <c r="T61" s="13"/>
    </row>
    <row r="62" spans="2:20">
      <c r="B62" s="351"/>
      <c r="C62" s="13" t="s">
        <v>786</v>
      </c>
      <c r="D62" s="364"/>
      <c r="E62" s="13" t="s">
        <v>145</v>
      </c>
      <c r="F62" s="13" t="s">
        <v>146</v>
      </c>
      <c r="G62" s="13" t="s">
        <v>147</v>
      </c>
      <c r="H62" s="364"/>
      <c r="I62" s="25" t="s">
        <v>787</v>
      </c>
      <c r="J62" s="25" t="s">
        <v>788</v>
      </c>
      <c r="K62" s="88" t="s">
        <v>6</v>
      </c>
      <c r="L62" s="13"/>
      <c r="M62" s="61" t="s">
        <v>39</v>
      </c>
      <c r="N62" s="280"/>
      <c r="O62" s="281">
        <v>42544</v>
      </c>
      <c r="P62" s="13"/>
      <c r="Q62" s="13"/>
      <c r="R62" s="13"/>
      <c r="S62" s="13"/>
      <c r="T62" s="13"/>
    </row>
    <row r="63" spans="2:20">
      <c r="B63" s="351"/>
      <c r="C63" s="13" t="s">
        <v>789</v>
      </c>
      <c r="D63" s="364"/>
      <c r="E63" s="13" t="s">
        <v>145</v>
      </c>
      <c r="F63" s="13" t="s">
        <v>146</v>
      </c>
      <c r="G63" s="13" t="s">
        <v>147</v>
      </c>
      <c r="H63" s="364"/>
      <c r="I63" s="25" t="s">
        <v>790</v>
      </c>
      <c r="J63" s="25" t="s">
        <v>791</v>
      </c>
      <c r="K63" s="88" t="s">
        <v>6</v>
      </c>
      <c r="L63" s="13"/>
      <c r="M63" s="61" t="s">
        <v>39</v>
      </c>
      <c r="N63" s="280"/>
      <c r="O63" s="281">
        <v>42544</v>
      </c>
      <c r="P63" s="13"/>
      <c r="Q63" s="13"/>
      <c r="R63" s="13"/>
      <c r="S63" s="13"/>
      <c r="T63" s="13"/>
    </row>
    <row r="64" spans="2:20" ht="49.5">
      <c r="B64" s="351"/>
      <c r="C64" s="13" t="s">
        <v>792</v>
      </c>
      <c r="D64" s="364"/>
      <c r="E64" s="13" t="s">
        <v>145</v>
      </c>
      <c r="F64" s="13" t="s">
        <v>146</v>
      </c>
      <c r="G64" s="13" t="s">
        <v>147</v>
      </c>
      <c r="H64" s="364"/>
      <c r="I64" s="25" t="s">
        <v>848</v>
      </c>
      <c r="J64" s="25" t="s">
        <v>849</v>
      </c>
      <c r="K64" s="88" t="s">
        <v>7</v>
      </c>
      <c r="L64" s="13" t="s">
        <v>850</v>
      </c>
      <c r="M64" s="61" t="s">
        <v>39</v>
      </c>
      <c r="N64" s="280"/>
      <c r="O64" s="281">
        <v>42544</v>
      </c>
      <c r="P64" s="13"/>
      <c r="Q64" s="13"/>
      <c r="R64" s="13"/>
      <c r="S64" s="13"/>
      <c r="T64" s="13"/>
    </row>
    <row r="65" spans="2:20">
      <c r="B65" s="351"/>
      <c r="C65" s="13" t="s">
        <v>795</v>
      </c>
      <c r="D65" s="364"/>
      <c r="E65" s="13" t="s">
        <v>145</v>
      </c>
      <c r="F65" s="13" t="s">
        <v>178</v>
      </c>
      <c r="G65" s="13" t="s">
        <v>157</v>
      </c>
      <c r="H65" s="364"/>
      <c r="I65" s="25" t="s">
        <v>796</v>
      </c>
      <c r="J65" s="25" t="s">
        <v>797</v>
      </c>
      <c r="K65" s="88" t="s">
        <v>6</v>
      </c>
      <c r="L65" s="13"/>
      <c r="M65" s="61" t="s">
        <v>39</v>
      </c>
      <c r="N65" s="280"/>
      <c r="O65" s="281">
        <v>42544</v>
      </c>
      <c r="P65" s="13"/>
      <c r="Q65" s="13"/>
      <c r="R65" s="13"/>
      <c r="S65" s="13"/>
      <c r="T65" s="13"/>
    </row>
    <row r="66" spans="2:20">
      <c r="B66" s="351"/>
      <c r="C66" s="13" t="s">
        <v>798</v>
      </c>
      <c r="D66" s="364"/>
      <c r="E66" s="13" t="s">
        <v>145</v>
      </c>
      <c r="F66" s="13" t="s">
        <v>146</v>
      </c>
      <c r="G66" s="13" t="s">
        <v>157</v>
      </c>
      <c r="H66" s="364"/>
      <c r="I66" s="25" t="s">
        <v>799</v>
      </c>
      <c r="J66" s="25" t="s">
        <v>800</v>
      </c>
      <c r="K66" s="88" t="s">
        <v>6</v>
      </c>
      <c r="L66" s="13"/>
      <c r="M66" s="61" t="s">
        <v>39</v>
      </c>
      <c r="N66" s="280"/>
      <c r="O66" s="281">
        <v>42544</v>
      </c>
      <c r="P66" s="13"/>
      <c r="Q66" s="13"/>
      <c r="R66" s="13"/>
      <c r="S66" s="13"/>
      <c r="T66" s="13"/>
    </row>
    <row r="67" spans="2:20">
      <c r="B67" s="351"/>
      <c r="C67" s="13" t="s">
        <v>801</v>
      </c>
      <c r="D67" s="364"/>
      <c r="E67" s="13" t="s">
        <v>145</v>
      </c>
      <c r="F67" s="13" t="s">
        <v>162</v>
      </c>
      <c r="G67" s="13" t="s">
        <v>157</v>
      </c>
      <c r="H67" s="364"/>
      <c r="I67" s="25" t="s">
        <v>802</v>
      </c>
      <c r="J67" s="25" t="s">
        <v>763</v>
      </c>
      <c r="K67" s="88" t="s">
        <v>6</v>
      </c>
      <c r="L67" s="13"/>
      <c r="M67" s="61" t="s">
        <v>39</v>
      </c>
      <c r="N67" s="280"/>
      <c r="O67" s="281">
        <v>42544</v>
      </c>
      <c r="P67" s="13"/>
      <c r="Q67" s="13"/>
      <c r="R67" s="13"/>
      <c r="S67" s="13"/>
      <c r="T67" s="13"/>
    </row>
    <row r="68" spans="2:20">
      <c r="B68" s="351"/>
      <c r="C68" s="13" t="s">
        <v>803</v>
      </c>
      <c r="D68" s="364"/>
      <c r="E68" s="13" t="s">
        <v>190</v>
      </c>
      <c r="F68" s="13" t="s">
        <v>146</v>
      </c>
      <c r="G68" s="13" t="s">
        <v>147</v>
      </c>
      <c r="H68" s="364"/>
      <c r="I68" s="25" t="s">
        <v>804</v>
      </c>
      <c r="J68" s="25" t="s">
        <v>805</v>
      </c>
      <c r="K68" s="88" t="s">
        <v>6</v>
      </c>
      <c r="L68" s="13"/>
      <c r="M68" s="61" t="s">
        <v>39</v>
      </c>
      <c r="N68" s="280"/>
      <c r="O68" s="281">
        <v>42544</v>
      </c>
      <c r="P68" s="13"/>
      <c r="Q68" s="13"/>
      <c r="R68" s="13"/>
      <c r="S68" s="13"/>
      <c r="T68" s="13"/>
    </row>
    <row r="69" spans="2:20">
      <c r="B69" s="351"/>
      <c r="C69" s="13" t="s">
        <v>806</v>
      </c>
      <c r="D69" s="364" t="s">
        <v>807</v>
      </c>
      <c r="E69" s="13" t="s">
        <v>145</v>
      </c>
      <c r="F69" s="13" t="s">
        <v>146</v>
      </c>
      <c r="G69" s="13" t="s">
        <v>147</v>
      </c>
      <c r="H69" s="362" t="s">
        <v>808</v>
      </c>
      <c r="I69" s="25" t="s">
        <v>809</v>
      </c>
      <c r="J69" s="25" t="s">
        <v>810</v>
      </c>
      <c r="K69" s="88" t="s">
        <v>6</v>
      </c>
      <c r="L69" s="13"/>
      <c r="M69" s="61" t="s">
        <v>39</v>
      </c>
      <c r="N69" s="280"/>
      <c r="O69" s="281">
        <v>42544</v>
      </c>
      <c r="P69" s="13"/>
      <c r="Q69" s="13"/>
      <c r="R69" s="13"/>
      <c r="S69" s="13"/>
      <c r="T69" s="13"/>
    </row>
    <row r="70" spans="2:20">
      <c r="B70" s="351"/>
      <c r="C70" s="13" t="s">
        <v>811</v>
      </c>
      <c r="D70" s="364"/>
      <c r="E70" s="13" t="s">
        <v>145</v>
      </c>
      <c r="F70" s="13" t="s">
        <v>178</v>
      </c>
      <c r="G70" s="13" t="s">
        <v>157</v>
      </c>
      <c r="H70" s="363"/>
      <c r="I70" s="25" t="s">
        <v>812</v>
      </c>
      <c r="J70" s="25" t="s">
        <v>813</v>
      </c>
      <c r="K70" s="88" t="s">
        <v>6</v>
      </c>
      <c r="L70" s="13"/>
      <c r="M70" s="61" t="s">
        <v>39</v>
      </c>
      <c r="N70" s="280"/>
      <c r="O70" s="281">
        <v>42544</v>
      </c>
      <c r="P70" s="13"/>
      <c r="Q70" s="13"/>
      <c r="R70" s="13"/>
      <c r="S70" s="13"/>
      <c r="T70" s="13"/>
    </row>
    <row r="71" spans="2:20">
      <c r="B71" s="351"/>
      <c r="C71" s="13" t="s">
        <v>814</v>
      </c>
      <c r="D71" s="364"/>
      <c r="E71" s="13" t="s">
        <v>190</v>
      </c>
      <c r="F71" s="13" t="s">
        <v>146</v>
      </c>
      <c r="G71" s="13" t="s">
        <v>147</v>
      </c>
      <c r="H71" s="363"/>
      <c r="I71" s="25" t="s">
        <v>815</v>
      </c>
      <c r="J71" s="25" t="s">
        <v>816</v>
      </c>
      <c r="K71" s="88" t="s">
        <v>6</v>
      </c>
      <c r="L71" s="13"/>
      <c r="M71" s="61" t="s">
        <v>39</v>
      </c>
      <c r="N71" s="280"/>
      <c r="O71" s="281">
        <v>42544</v>
      </c>
      <c r="P71" s="13"/>
      <c r="Q71" s="13"/>
      <c r="R71" s="13"/>
      <c r="S71" s="13"/>
      <c r="T71" s="13"/>
    </row>
    <row r="72" spans="2:20" ht="99">
      <c r="B72" s="351"/>
      <c r="C72" s="13" t="s">
        <v>817</v>
      </c>
      <c r="D72" s="364"/>
      <c r="E72" s="13" t="s">
        <v>145</v>
      </c>
      <c r="F72" s="13" t="s">
        <v>178</v>
      </c>
      <c r="G72" s="13" t="s">
        <v>147</v>
      </c>
      <c r="H72" s="363"/>
      <c r="I72" s="25" t="s">
        <v>851</v>
      </c>
      <c r="J72" s="25" t="s">
        <v>813</v>
      </c>
      <c r="K72" s="88" t="s">
        <v>7</v>
      </c>
      <c r="L72" s="13" t="s">
        <v>852</v>
      </c>
      <c r="M72" s="61" t="s">
        <v>39</v>
      </c>
      <c r="N72" s="280"/>
      <c r="O72" s="281">
        <v>42544</v>
      </c>
      <c r="P72" s="13"/>
      <c r="Q72" s="13"/>
      <c r="R72" s="13"/>
      <c r="S72" s="13"/>
      <c r="T72" s="13"/>
    </row>
    <row r="73" spans="2:20" ht="99">
      <c r="B73" s="351"/>
      <c r="C73" s="13" t="s">
        <v>818</v>
      </c>
      <c r="D73" s="364"/>
      <c r="E73" s="13" t="s">
        <v>145</v>
      </c>
      <c r="F73" s="13" t="s">
        <v>178</v>
      </c>
      <c r="G73" s="13" t="s">
        <v>147</v>
      </c>
      <c r="H73" s="365"/>
      <c r="I73" s="25" t="s">
        <v>853</v>
      </c>
      <c r="J73" s="25" t="s">
        <v>820</v>
      </c>
      <c r="K73" s="88" t="s">
        <v>7</v>
      </c>
      <c r="L73" s="13" t="s">
        <v>852</v>
      </c>
      <c r="M73" s="61" t="s">
        <v>39</v>
      </c>
      <c r="N73" s="280"/>
      <c r="O73" s="281">
        <v>42544</v>
      </c>
      <c r="P73" s="13"/>
      <c r="Q73" s="13"/>
      <c r="R73" s="13"/>
      <c r="S73" s="13"/>
      <c r="T73" s="13"/>
    </row>
    <row r="74" spans="2:20">
      <c r="B74" s="351"/>
      <c r="C74" s="13" t="s">
        <v>821</v>
      </c>
      <c r="D74" s="364" t="s">
        <v>822</v>
      </c>
      <c r="E74" s="13" t="s">
        <v>145</v>
      </c>
      <c r="F74" s="13" t="s">
        <v>146</v>
      </c>
      <c r="G74" s="13" t="s">
        <v>147</v>
      </c>
      <c r="H74" s="364" t="s">
        <v>823</v>
      </c>
      <c r="I74" s="25" t="s">
        <v>824</v>
      </c>
      <c r="J74" s="25" t="s">
        <v>825</v>
      </c>
      <c r="K74" s="88" t="s">
        <v>6</v>
      </c>
      <c r="L74" s="13"/>
      <c r="M74" s="61" t="s">
        <v>39</v>
      </c>
      <c r="N74" s="280"/>
      <c r="O74" s="281">
        <v>42544</v>
      </c>
      <c r="P74" s="13"/>
      <c r="Q74" s="13"/>
      <c r="R74" s="13"/>
      <c r="S74" s="13"/>
      <c r="T74" s="13"/>
    </row>
    <row r="75" spans="2:20">
      <c r="B75" s="351"/>
      <c r="C75" s="13" t="s">
        <v>826</v>
      </c>
      <c r="D75" s="364"/>
      <c r="E75" s="13" t="s">
        <v>145</v>
      </c>
      <c r="F75" s="13" t="s">
        <v>178</v>
      </c>
      <c r="G75" s="13" t="s">
        <v>157</v>
      </c>
      <c r="H75" s="364"/>
      <c r="I75" s="25" t="s">
        <v>827</v>
      </c>
      <c r="J75" s="25" t="s">
        <v>828</v>
      </c>
      <c r="K75" s="88" t="s">
        <v>6</v>
      </c>
      <c r="L75" s="13"/>
      <c r="M75" s="61" t="s">
        <v>39</v>
      </c>
      <c r="N75" s="280"/>
      <c r="O75" s="281">
        <v>42544</v>
      </c>
      <c r="P75" s="13"/>
      <c r="Q75" s="13"/>
      <c r="R75" s="13"/>
      <c r="S75" s="13"/>
      <c r="T75" s="13"/>
    </row>
    <row r="76" spans="2:20">
      <c r="B76" s="352"/>
      <c r="C76" s="13" t="s">
        <v>829</v>
      </c>
      <c r="D76" s="364"/>
      <c r="E76" s="13" t="s">
        <v>145</v>
      </c>
      <c r="F76" s="13" t="s">
        <v>146</v>
      </c>
      <c r="G76" s="13" t="s">
        <v>147</v>
      </c>
      <c r="H76" s="364"/>
      <c r="I76" s="25" t="s">
        <v>830</v>
      </c>
      <c r="J76" s="25" t="s">
        <v>715</v>
      </c>
      <c r="K76" s="88" t="s">
        <v>6</v>
      </c>
      <c r="L76" s="13"/>
      <c r="M76" s="61" t="s">
        <v>39</v>
      </c>
      <c r="N76" s="280"/>
      <c r="O76" s="281">
        <v>42544</v>
      </c>
      <c r="P76" s="13"/>
      <c r="Q76" s="13"/>
      <c r="R76" s="13"/>
      <c r="S76" s="13"/>
      <c r="T76" s="13"/>
    </row>
    <row r="77" spans="2:20">
      <c r="B77" s="17"/>
      <c r="C77" s="18"/>
      <c r="D77" s="19"/>
      <c r="E77" s="18"/>
      <c r="F77" s="18"/>
      <c r="G77" s="18"/>
      <c r="H77" s="19"/>
      <c r="I77" s="27"/>
      <c r="J77" s="27"/>
      <c r="K77" s="28"/>
      <c r="L77" s="18"/>
      <c r="M77" s="18"/>
      <c r="N77" s="18"/>
      <c r="O77" s="18"/>
      <c r="P77" s="18"/>
      <c r="Q77" s="18"/>
      <c r="R77" s="18"/>
      <c r="S77" s="18"/>
      <c r="T77" s="18"/>
    </row>
    <row r="78" spans="2:20">
      <c r="B78" s="17"/>
      <c r="C78" s="18"/>
      <c r="D78" s="19"/>
      <c r="E78" s="18"/>
      <c r="F78" s="18"/>
      <c r="G78" s="18"/>
      <c r="H78" s="19"/>
      <c r="I78" s="27"/>
      <c r="J78" s="27"/>
      <c r="K78" s="28"/>
      <c r="L78" s="18"/>
      <c r="M78" s="18"/>
      <c r="N78" s="18"/>
      <c r="O78" s="18"/>
      <c r="P78" s="18"/>
      <c r="Q78" s="18"/>
      <c r="R78" s="18"/>
      <c r="S78" s="18"/>
      <c r="T78" s="18"/>
    </row>
    <row r="79" spans="2:20">
      <c r="B79" s="17"/>
      <c r="C79" s="18"/>
      <c r="D79" s="19"/>
      <c r="E79" s="18"/>
      <c r="F79" s="18"/>
      <c r="G79" s="18"/>
      <c r="H79" s="19"/>
      <c r="I79" s="27"/>
      <c r="J79" s="27"/>
      <c r="K79" s="28"/>
      <c r="L79" s="18"/>
      <c r="M79" s="18"/>
      <c r="N79" s="18"/>
      <c r="O79" s="18"/>
      <c r="P79" s="18"/>
      <c r="Q79" s="18"/>
      <c r="R79" s="18"/>
      <c r="S79" s="18"/>
      <c r="T79" s="18"/>
    </row>
    <row r="80" spans="2:20">
      <c r="B80" s="17"/>
      <c r="C80" s="18"/>
      <c r="D80" s="19"/>
      <c r="E80" s="18"/>
      <c r="F80" s="18"/>
      <c r="G80" s="18"/>
      <c r="H80" s="19"/>
      <c r="I80" s="27"/>
      <c r="J80" s="27"/>
      <c r="K80" s="28"/>
      <c r="L80" s="18"/>
      <c r="M80" s="18"/>
      <c r="N80" s="18"/>
      <c r="O80" s="18"/>
      <c r="P80" s="18"/>
      <c r="Q80" s="18"/>
      <c r="R80" s="18"/>
      <c r="S80" s="18"/>
      <c r="T80" s="18"/>
    </row>
    <row r="81" spans="2:20">
      <c r="B81" s="17"/>
      <c r="C81" s="18"/>
      <c r="D81" s="19"/>
      <c r="E81" s="18"/>
      <c r="F81" s="18"/>
      <c r="G81" s="18"/>
      <c r="H81" s="19"/>
      <c r="I81" s="27"/>
      <c r="J81" s="27"/>
      <c r="K81" s="28"/>
      <c r="L81" s="18"/>
      <c r="M81" s="18"/>
      <c r="N81" s="18"/>
      <c r="O81" s="18"/>
      <c r="P81" s="18"/>
      <c r="Q81" s="18"/>
      <c r="R81" s="18"/>
      <c r="S81" s="18"/>
      <c r="T81" s="18"/>
    </row>
    <row r="82" spans="2:20">
      <c r="B82" s="17"/>
      <c r="C82" s="18"/>
      <c r="D82" s="19"/>
      <c r="E82" s="18"/>
      <c r="F82" s="18"/>
      <c r="G82" s="18"/>
      <c r="H82" s="19"/>
      <c r="I82" s="27"/>
      <c r="J82" s="27"/>
      <c r="K82" s="28"/>
      <c r="L82" s="18"/>
      <c r="M82" s="18"/>
      <c r="N82" s="18"/>
      <c r="O82" s="18"/>
      <c r="P82" s="18"/>
      <c r="Q82" s="18"/>
      <c r="R82" s="18"/>
      <c r="S82" s="18"/>
      <c r="T82" s="18"/>
    </row>
    <row r="83" spans="2:20">
      <c r="B83" s="17"/>
      <c r="C83" s="18"/>
      <c r="D83" s="19"/>
      <c r="E83" s="18"/>
      <c r="F83" s="18"/>
      <c r="G83" s="18"/>
      <c r="H83" s="19"/>
      <c r="I83" s="27"/>
      <c r="J83" s="27"/>
      <c r="K83" s="28"/>
      <c r="L83" s="18"/>
      <c r="M83" s="18"/>
      <c r="N83" s="18"/>
      <c r="O83" s="18"/>
      <c r="P83" s="18"/>
      <c r="Q83" s="18"/>
      <c r="R83" s="18"/>
      <c r="S83" s="18"/>
      <c r="T83" s="18"/>
    </row>
    <row r="84" spans="2:20">
      <c r="B84" s="17"/>
      <c r="C84" s="18"/>
      <c r="D84" s="19"/>
      <c r="E84" s="18"/>
      <c r="F84" s="18"/>
      <c r="G84" s="18"/>
      <c r="H84" s="19"/>
      <c r="I84" s="27"/>
      <c r="J84" s="27"/>
      <c r="K84" s="28"/>
      <c r="L84" s="18"/>
      <c r="M84" s="18"/>
      <c r="N84" s="18"/>
      <c r="O84" s="18"/>
      <c r="P84" s="18"/>
      <c r="Q84" s="18"/>
      <c r="R84" s="18"/>
      <c r="S84" s="18"/>
      <c r="T84" s="18"/>
    </row>
    <row r="85" spans="2:20">
      <c r="B85" s="17"/>
      <c r="C85" s="18"/>
      <c r="D85" s="19"/>
      <c r="E85" s="18"/>
      <c r="F85" s="18"/>
      <c r="G85" s="18"/>
      <c r="H85" s="19"/>
      <c r="I85" s="27"/>
      <c r="J85" s="27"/>
      <c r="K85" s="28"/>
      <c r="L85" s="18"/>
      <c r="M85" s="18"/>
      <c r="N85" s="18"/>
      <c r="O85" s="18"/>
      <c r="P85" s="18"/>
      <c r="Q85" s="18"/>
      <c r="R85" s="18"/>
      <c r="S85" s="18"/>
      <c r="T85" s="18"/>
    </row>
    <row r="86" spans="2:20">
      <c r="B86" s="17"/>
      <c r="C86" s="18"/>
      <c r="D86" s="19"/>
      <c r="E86" s="18"/>
      <c r="F86" s="18"/>
      <c r="G86" s="18"/>
      <c r="H86" s="19"/>
      <c r="I86" s="27"/>
      <c r="J86" s="27"/>
      <c r="K86" s="28"/>
      <c r="L86" s="18"/>
      <c r="M86" s="18"/>
      <c r="N86" s="18"/>
      <c r="O86" s="18"/>
      <c r="P86" s="18"/>
      <c r="Q86" s="18"/>
      <c r="R86" s="18"/>
      <c r="S86" s="18"/>
      <c r="T86" s="18"/>
    </row>
    <row r="87" spans="2:20">
      <c r="B87" s="17"/>
      <c r="C87" s="18"/>
      <c r="D87" s="19"/>
      <c r="E87" s="18"/>
      <c r="F87" s="18"/>
      <c r="G87" s="18"/>
      <c r="H87" s="19"/>
      <c r="I87" s="27"/>
      <c r="J87" s="27"/>
      <c r="K87" s="28"/>
      <c r="L87" s="18"/>
      <c r="M87" s="18"/>
      <c r="N87" s="18"/>
      <c r="O87" s="18"/>
      <c r="P87" s="18"/>
      <c r="Q87" s="18"/>
      <c r="R87" s="18"/>
      <c r="S87" s="18"/>
      <c r="T87" s="18"/>
    </row>
    <row r="88" spans="2:20">
      <c r="B88" s="17"/>
      <c r="C88" s="18"/>
      <c r="D88" s="19"/>
      <c r="E88" s="18"/>
      <c r="F88" s="18"/>
      <c r="G88" s="18"/>
      <c r="H88" s="19"/>
      <c r="I88" s="27"/>
      <c r="J88" s="27"/>
      <c r="K88" s="28"/>
      <c r="L88" s="18"/>
      <c r="M88" s="18"/>
      <c r="N88" s="18"/>
      <c r="O88" s="18"/>
      <c r="P88" s="18"/>
      <c r="Q88" s="18"/>
      <c r="R88" s="18"/>
      <c r="S88" s="18"/>
      <c r="T88" s="18"/>
    </row>
    <row r="89" spans="2:20">
      <c r="B89" s="17"/>
      <c r="C89" s="18"/>
      <c r="D89" s="19"/>
      <c r="E89" s="18"/>
      <c r="F89" s="18"/>
      <c r="G89" s="18"/>
      <c r="H89" s="19"/>
      <c r="I89" s="27"/>
      <c r="J89" s="27"/>
      <c r="K89" s="28"/>
      <c r="L89" s="18"/>
      <c r="M89" s="18"/>
      <c r="N89" s="18"/>
      <c r="O89" s="18"/>
      <c r="P89" s="18"/>
      <c r="Q89" s="18"/>
      <c r="R89" s="18"/>
      <c r="S89" s="18"/>
      <c r="T89" s="18"/>
    </row>
    <row r="90" spans="2:20">
      <c r="B90" s="17"/>
      <c r="C90" s="18"/>
      <c r="D90" s="19"/>
      <c r="E90" s="18"/>
      <c r="F90" s="18"/>
      <c r="G90" s="18"/>
      <c r="H90" s="19"/>
      <c r="I90" s="27"/>
      <c r="J90" s="27"/>
      <c r="K90" s="28"/>
      <c r="L90" s="18"/>
      <c r="M90" s="18"/>
      <c r="N90" s="18"/>
      <c r="O90" s="18"/>
      <c r="P90" s="18"/>
      <c r="Q90" s="18"/>
      <c r="R90" s="18"/>
      <c r="S90" s="18"/>
      <c r="T90" s="18"/>
    </row>
    <row r="91" spans="2:20">
      <c r="B91" s="17"/>
      <c r="C91" s="18"/>
      <c r="D91" s="19"/>
      <c r="E91" s="18"/>
      <c r="F91" s="18"/>
      <c r="G91" s="18"/>
      <c r="H91" s="19"/>
      <c r="I91" s="27"/>
      <c r="J91" s="27"/>
      <c r="K91" s="28"/>
      <c r="L91" s="18"/>
      <c r="M91" s="18"/>
      <c r="N91" s="18"/>
      <c r="O91" s="18"/>
      <c r="P91" s="18"/>
      <c r="Q91" s="18"/>
      <c r="R91" s="18"/>
      <c r="S91" s="18"/>
      <c r="T91" s="18"/>
    </row>
    <row r="92" spans="2:20">
      <c r="B92" s="17"/>
      <c r="C92" s="18"/>
      <c r="D92" s="19"/>
      <c r="E92" s="18"/>
      <c r="F92" s="18"/>
      <c r="G92" s="18"/>
      <c r="H92" s="19"/>
      <c r="I92" s="27"/>
      <c r="J92" s="27"/>
      <c r="K92" s="28"/>
      <c r="L92" s="18"/>
      <c r="M92" s="18"/>
      <c r="N92" s="18"/>
      <c r="O92" s="18"/>
      <c r="P92" s="18"/>
      <c r="Q92" s="18"/>
      <c r="R92" s="18"/>
      <c r="S92" s="18"/>
      <c r="T92" s="18"/>
    </row>
    <row r="93" spans="2:20">
      <c r="B93" s="17"/>
      <c r="C93" s="18"/>
      <c r="D93" s="19"/>
      <c r="E93" s="18"/>
      <c r="F93" s="18"/>
      <c r="G93" s="18"/>
      <c r="H93" s="19"/>
      <c r="I93" s="27"/>
      <c r="J93" s="27"/>
      <c r="K93" s="28"/>
      <c r="L93" s="18"/>
      <c r="M93" s="18"/>
      <c r="N93" s="18"/>
      <c r="O93" s="18"/>
      <c r="P93" s="18"/>
      <c r="Q93" s="18"/>
      <c r="R93" s="18"/>
      <c r="S93" s="18"/>
      <c r="T93" s="18"/>
    </row>
    <row r="94" spans="2:20">
      <c r="B94" s="17"/>
      <c r="C94" s="18"/>
      <c r="D94" s="19"/>
      <c r="E94" s="18"/>
      <c r="F94" s="18"/>
      <c r="G94" s="18"/>
      <c r="H94" s="19"/>
      <c r="I94" s="27"/>
      <c r="J94" s="27"/>
      <c r="K94" s="28"/>
      <c r="L94" s="18"/>
      <c r="M94" s="18"/>
      <c r="N94" s="18"/>
      <c r="O94" s="18"/>
      <c r="P94" s="18"/>
      <c r="Q94" s="18"/>
      <c r="R94" s="18"/>
      <c r="S94" s="18"/>
      <c r="T94" s="18"/>
    </row>
    <row r="95" spans="2:20">
      <c r="B95" s="17"/>
      <c r="C95" s="18"/>
      <c r="D95" s="19"/>
      <c r="E95" s="18"/>
      <c r="F95" s="18"/>
      <c r="G95" s="18"/>
      <c r="H95" s="19"/>
      <c r="I95" s="27"/>
      <c r="J95" s="27"/>
      <c r="K95" s="28"/>
      <c r="L95" s="18"/>
      <c r="M95" s="18"/>
      <c r="N95" s="18"/>
      <c r="O95" s="18"/>
      <c r="P95" s="18"/>
      <c r="Q95" s="18"/>
      <c r="R95" s="18"/>
      <c r="S95" s="18"/>
      <c r="T95" s="18"/>
    </row>
    <row r="96" spans="2:20">
      <c r="B96" s="17"/>
      <c r="C96" s="18"/>
      <c r="D96" s="19"/>
      <c r="E96" s="18"/>
      <c r="F96" s="18"/>
      <c r="G96" s="18"/>
      <c r="H96" s="19"/>
      <c r="I96" s="27"/>
      <c r="J96" s="27"/>
      <c r="K96" s="28"/>
      <c r="L96" s="18"/>
      <c r="M96" s="18"/>
      <c r="N96" s="18"/>
      <c r="O96" s="18"/>
      <c r="P96" s="18"/>
      <c r="Q96" s="18"/>
      <c r="R96" s="18"/>
      <c r="S96" s="18"/>
      <c r="T96" s="18"/>
    </row>
    <row r="97" spans="2:20">
      <c r="B97" s="17"/>
      <c r="C97" s="18"/>
      <c r="D97" s="19"/>
      <c r="E97" s="18"/>
      <c r="F97" s="18"/>
      <c r="G97" s="18"/>
      <c r="H97" s="19"/>
      <c r="I97" s="27"/>
      <c r="J97" s="27"/>
      <c r="K97" s="28"/>
      <c r="L97" s="18"/>
      <c r="M97" s="18"/>
      <c r="N97" s="18"/>
      <c r="O97" s="18"/>
      <c r="P97" s="18"/>
      <c r="Q97" s="18"/>
      <c r="R97" s="18"/>
      <c r="S97" s="18"/>
      <c r="T97" s="18"/>
    </row>
    <row r="98" spans="2:20">
      <c r="B98" s="17"/>
      <c r="C98" s="18"/>
      <c r="D98" s="19"/>
      <c r="E98" s="18"/>
      <c r="F98" s="18"/>
      <c r="G98" s="18"/>
      <c r="H98" s="19"/>
      <c r="I98" s="27"/>
      <c r="J98" s="27"/>
      <c r="K98" s="28"/>
      <c r="L98" s="18"/>
      <c r="M98" s="18"/>
      <c r="N98" s="18"/>
      <c r="O98" s="18"/>
      <c r="P98" s="18"/>
      <c r="Q98" s="18"/>
      <c r="R98" s="18"/>
      <c r="S98" s="18"/>
      <c r="T98" s="18"/>
    </row>
    <row r="99" spans="2:20">
      <c r="B99" s="17"/>
      <c r="C99" s="18"/>
      <c r="D99" s="19"/>
      <c r="E99" s="18"/>
      <c r="F99" s="18"/>
      <c r="G99" s="18"/>
      <c r="H99" s="19"/>
      <c r="I99" s="27"/>
      <c r="J99" s="27"/>
      <c r="K99" s="28"/>
      <c r="L99" s="18"/>
      <c r="M99" s="18"/>
      <c r="N99" s="18"/>
      <c r="O99" s="18"/>
      <c r="P99" s="18"/>
      <c r="Q99" s="18"/>
      <c r="R99" s="18"/>
      <c r="S99" s="18"/>
      <c r="T99" s="18"/>
    </row>
    <row r="100" spans="2:20">
      <c r="B100" s="17"/>
      <c r="C100" s="18"/>
      <c r="D100" s="19"/>
      <c r="E100" s="18"/>
      <c r="F100" s="18"/>
      <c r="G100" s="18"/>
      <c r="H100" s="19"/>
      <c r="I100" s="27"/>
      <c r="J100" s="27"/>
      <c r="K100" s="28"/>
      <c r="L100" s="18"/>
      <c r="M100" s="18"/>
      <c r="N100" s="18"/>
      <c r="O100" s="18"/>
      <c r="P100" s="18"/>
      <c r="Q100" s="18"/>
      <c r="R100" s="18"/>
      <c r="S100" s="18"/>
      <c r="T100" s="18"/>
    </row>
    <row r="101" spans="2:20">
      <c r="B101" s="17"/>
      <c r="C101" s="18"/>
      <c r="D101" s="19"/>
      <c r="E101" s="18"/>
      <c r="F101" s="18"/>
      <c r="G101" s="18"/>
      <c r="H101" s="19"/>
      <c r="I101" s="27"/>
      <c r="J101" s="27"/>
      <c r="K101" s="28"/>
      <c r="L101" s="18"/>
      <c r="M101" s="18"/>
      <c r="N101" s="18"/>
      <c r="O101" s="18"/>
      <c r="P101" s="18"/>
      <c r="Q101" s="18"/>
      <c r="R101" s="18"/>
      <c r="S101" s="18"/>
      <c r="T101" s="18"/>
    </row>
    <row r="102" spans="2:20">
      <c r="B102" s="17"/>
      <c r="C102" s="18"/>
      <c r="D102" s="19"/>
      <c r="E102" s="18"/>
      <c r="F102" s="18"/>
      <c r="G102" s="18"/>
      <c r="H102" s="19"/>
      <c r="I102" s="27"/>
      <c r="J102" s="27"/>
      <c r="K102" s="28"/>
      <c r="L102" s="18"/>
      <c r="M102" s="18"/>
      <c r="N102" s="18"/>
      <c r="O102" s="18"/>
      <c r="P102" s="18"/>
      <c r="Q102" s="18"/>
      <c r="R102" s="18"/>
      <c r="S102" s="18"/>
      <c r="T102" s="18"/>
    </row>
    <row r="103" spans="2:20">
      <c r="B103" s="17"/>
      <c r="C103" s="18"/>
      <c r="D103" s="19"/>
      <c r="E103" s="18"/>
      <c r="F103" s="18"/>
      <c r="G103" s="18"/>
      <c r="H103" s="19"/>
      <c r="I103" s="27"/>
      <c r="J103" s="27"/>
      <c r="K103" s="2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2:20">
      <c r="B104" s="17"/>
      <c r="C104" s="18"/>
      <c r="D104" s="19"/>
      <c r="E104" s="18"/>
      <c r="F104" s="18"/>
      <c r="G104" s="18"/>
      <c r="H104" s="19"/>
      <c r="I104" s="27"/>
      <c r="J104" s="27"/>
      <c r="K104" s="2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2:20">
      <c r="B105" s="17"/>
      <c r="C105" s="18"/>
      <c r="D105" s="19"/>
      <c r="E105" s="18"/>
      <c r="F105" s="18"/>
      <c r="G105" s="18"/>
      <c r="H105" s="19"/>
      <c r="I105" s="27"/>
      <c r="J105" s="27"/>
      <c r="K105" s="2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2:20">
      <c r="B106" s="17"/>
      <c r="C106" s="18"/>
      <c r="D106" s="19"/>
      <c r="E106" s="18"/>
      <c r="F106" s="18"/>
      <c r="G106" s="18"/>
      <c r="H106" s="19"/>
      <c r="I106" s="27"/>
      <c r="J106" s="27"/>
      <c r="K106" s="2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2:20">
      <c r="B107" s="17"/>
      <c r="C107" s="18"/>
      <c r="D107" s="19"/>
      <c r="E107" s="18"/>
      <c r="F107" s="18"/>
      <c r="G107" s="18"/>
      <c r="H107" s="19"/>
      <c r="I107" s="27"/>
      <c r="J107" s="27"/>
      <c r="K107" s="2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2:20">
      <c r="B108" s="17"/>
      <c r="C108" s="18"/>
      <c r="D108" s="19"/>
      <c r="E108" s="18"/>
      <c r="F108" s="18"/>
      <c r="G108" s="18"/>
      <c r="H108" s="19"/>
      <c r="I108" s="27"/>
      <c r="J108" s="27"/>
      <c r="K108" s="2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2:20">
      <c r="B109" s="17"/>
      <c r="C109" s="18"/>
      <c r="D109" s="19"/>
      <c r="E109" s="18"/>
      <c r="F109" s="18"/>
      <c r="G109" s="18"/>
      <c r="H109" s="19"/>
      <c r="I109" s="27"/>
      <c r="J109" s="27"/>
      <c r="K109" s="2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2:20">
      <c r="B110" s="17"/>
      <c r="C110" s="18"/>
      <c r="D110" s="19"/>
      <c r="E110" s="18"/>
      <c r="F110" s="18"/>
      <c r="G110" s="18"/>
      <c r="H110" s="19"/>
      <c r="I110" s="27"/>
      <c r="J110" s="27"/>
      <c r="K110" s="2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2:20">
      <c r="B111" s="17"/>
      <c r="C111" s="18"/>
      <c r="D111" s="19"/>
      <c r="E111" s="18"/>
      <c r="F111" s="18"/>
      <c r="G111" s="18"/>
      <c r="H111" s="19"/>
      <c r="I111" s="27"/>
      <c r="J111" s="27"/>
      <c r="K111" s="28"/>
      <c r="L111" s="18"/>
      <c r="M111" s="18"/>
      <c r="N111" s="18"/>
      <c r="O111" s="18"/>
      <c r="P111" s="18"/>
      <c r="Q111" s="18"/>
      <c r="R111" s="18"/>
      <c r="S111" s="18"/>
      <c r="T111" s="18"/>
    </row>
  </sheetData>
  <mergeCells count="31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76"/>
    <mergeCell ref="D11:D29"/>
    <mergeCell ref="D30:D44"/>
    <mergeCell ref="D45:D59"/>
    <mergeCell ref="D60:D68"/>
    <mergeCell ref="D69:D73"/>
    <mergeCell ref="D74:D76"/>
    <mergeCell ref="H74:H76"/>
    <mergeCell ref="H11:H29"/>
    <mergeCell ref="H30:H44"/>
    <mergeCell ref="H45:H59"/>
    <mergeCell ref="H60:H68"/>
    <mergeCell ref="H69:H73"/>
  </mergeCells>
  <phoneticPr fontId="31" type="noConversion"/>
  <conditionalFormatting sqref="K11:K76">
    <cfRule type="cellIs" dxfId="56" priority="1" stopIfTrue="1" operator="equal">
      <formula>"无效"</formula>
    </cfRule>
    <cfRule type="cellIs" dxfId="55" priority="2" stopIfTrue="1" operator="equal">
      <formula>"通过"</formula>
    </cfRule>
    <cfRule type="cellIs" dxfId="54" priority="3" stopIfTrue="1" operator="equal">
      <formula>"阻塞"</formula>
    </cfRule>
  </conditionalFormatting>
  <dataValidations count="6">
    <dataValidation type="list" allowBlank="1" showInputMessage="1" showErrorMessage="1" sqref="E11:E111 E65585:E65629 E131121:E131165 E196657:E196701 E262193:E262237 E327729:E327773 E393265:E393309 E458801:E458845 E524337:E524381 E589873:E589917 E655409:E655453 E720945:E720989 E786481:E786525 E852017:E852061 E917553:E917597 E983089:E983133 JA11:JA93 JA65585:JA65629 JA131121:JA131165 JA196657:JA196701 JA262193:JA262237 JA327729:JA327773 JA393265:JA393309 JA458801:JA458845 JA524337:JA524381 JA589873:JA589917 JA655409:JA655453 JA720945:JA720989 JA786481:JA786525 JA852017:JA852061 JA917553:JA917597 JA983089:JA983133 SW11:SW93 SW65585:SW65629 SW131121:SW131165 SW196657:SW196701 SW262193:SW262237 SW327729:SW327773 SW393265:SW393309 SW458801:SW458845 SW524337:SW524381 SW589873:SW589917 SW655409:SW655453 SW720945:SW720989 SW786481:SW786525 SW852017:SW852061 SW917553:SW917597 SW983089:SW983133 ACS11:ACS93 ACS65585:ACS65629 ACS131121:ACS131165 ACS196657:ACS196701 ACS262193:ACS262237 ACS327729:ACS327773 ACS393265:ACS393309 ACS458801:ACS458845 ACS524337:ACS524381 ACS589873:ACS589917 ACS655409:ACS655453 ACS720945:ACS720989 ACS786481:ACS786525 ACS852017:ACS852061 ACS917553:ACS917597 ACS983089:ACS983133 AMO11:AMO93 AMO65585:AMO65629 AMO131121:AMO131165 AMO196657:AMO196701 AMO262193:AMO262237 AMO327729:AMO327773 AMO393265:AMO393309 AMO458801:AMO458845 AMO524337:AMO524381 AMO589873:AMO589917 AMO655409:AMO655453 AMO720945:AMO720989 AMO786481:AMO786525 AMO852017:AMO852061 AMO917553:AMO917597 AMO983089:AMO983133 AWK11:AWK93 AWK65585:AWK65629 AWK131121:AWK131165 AWK196657:AWK196701 AWK262193:AWK262237 AWK327729:AWK327773 AWK393265:AWK393309 AWK458801:AWK458845 AWK524337:AWK524381 AWK589873:AWK589917 AWK655409:AWK655453 AWK720945:AWK720989 AWK786481:AWK786525 AWK852017:AWK852061 AWK917553:AWK917597 AWK983089:AWK983133 BGG11:BGG93 BGG65585:BGG65629 BGG131121:BGG131165 BGG196657:BGG196701 BGG262193:BGG262237 BGG327729:BGG327773 BGG393265:BGG393309 BGG458801:BGG458845 BGG524337:BGG524381 BGG589873:BGG589917 BGG655409:BGG655453 BGG720945:BGG720989 BGG786481:BGG786525 BGG852017:BGG852061 BGG917553:BGG917597 BGG983089:BGG983133 BQC11:BQC93 BQC65585:BQC65629 BQC131121:BQC131165 BQC196657:BQC196701 BQC262193:BQC262237 BQC327729:BQC327773 BQC393265:BQC393309 BQC458801:BQC458845 BQC524337:BQC524381 BQC589873:BQC589917 BQC655409:BQC655453 BQC720945:BQC720989 BQC786481:BQC786525 BQC852017:BQC852061 BQC917553:BQC917597 BQC983089:BQC983133 BZY11:BZY93 BZY65585:BZY65629 BZY131121:BZY131165 BZY196657:BZY196701 BZY262193:BZY262237 BZY327729:BZY327773 BZY393265:BZY393309 BZY458801:BZY458845 BZY524337:BZY524381 BZY589873:BZY589917 BZY655409:BZY655453 BZY720945:BZY720989 BZY786481:BZY786525 BZY852017:BZY852061 BZY917553:BZY917597 BZY983089:BZY983133 CJU11:CJU93 CJU65585:CJU65629 CJU131121:CJU131165 CJU196657:CJU196701 CJU262193:CJU262237 CJU327729:CJU327773 CJU393265:CJU393309 CJU458801:CJU458845 CJU524337:CJU524381 CJU589873:CJU589917 CJU655409:CJU655453 CJU720945:CJU720989 CJU786481:CJU786525 CJU852017:CJU852061 CJU917553:CJU917597 CJU983089:CJU983133 CTQ11:CTQ93 CTQ65585:CTQ65629 CTQ131121:CTQ131165 CTQ196657:CTQ196701 CTQ262193:CTQ262237 CTQ327729:CTQ327773 CTQ393265:CTQ393309 CTQ458801:CTQ458845 CTQ524337:CTQ524381 CTQ589873:CTQ589917 CTQ655409:CTQ655453 CTQ720945:CTQ720989 CTQ786481:CTQ786525 CTQ852017:CTQ852061 CTQ917553:CTQ917597 CTQ983089:CTQ983133 DDM11:DDM93 DDM65585:DDM65629 DDM131121:DDM131165 DDM196657:DDM196701 DDM262193:DDM262237 DDM327729:DDM327773 DDM393265:DDM393309 DDM458801:DDM458845 DDM524337:DDM524381 DDM589873:DDM589917 DDM655409:DDM655453 DDM720945:DDM720989 DDM786481:DDM786525 DDM852017:DDM852061 DDM917553:DDM917597 DDM983089:DDM983133 DNI11:DNI93 DNI65585:DNI65629 DNI131121:DNI131165 DNI196657:DNI196701 DNI262193:DNI262237 DNI327729:DNI327773 DNI393265:DNI393309 DNI458801:DNI458845 DNI524337:DNI524381 DNI589873:DNI589917 DNI655409:DNI655453 DNI720945:DNI720989 DNI786481:DNI786525 DNI852017:DNI852061 DNI917553:DNI917597 DNI983089:DNI983133 DXE11:DXE93 DXE65585:DXE65629 DXE131121:DXE131165 DXE196657:DXE196701 DXE262193:DXE262237 DXE327729:DXE327773 DXE393265:DXE393309 DXE458801:DXE458845 DXE524337:DXE524381 DXE589873:DXE589917 DXE655409:DXE655453 DXE720945:DXE720989 DXE786481:DXE786525 DXE852017:DXE852061 DXE917553:DXE917597 DXE983089:DXE983133 EHA11:EHA93 EHA65585:EHA65629 EHA131121:EHA131165 EHA196657:EHA196701 EHA262193:EHA262237 EHA327729:EHA327773 EHA393265:EHA393309 EHA458801:EHA458845 EHA524337:EHA524381 EHA589873:EHA589917 EHA655409:EHA655453 EHA720945:EHA720989 EHA786481:EHA786525 EHA852017:EHA852061 EHA917553:EHA917597 EHA983089:EHA983133 EQW11:EQW93 EQW65585:EQW65629 EQW131121:EQW131165 EQW196657:EQW196701 EQW262193:EQW262237 EQW327729:EQW327773 EQW393265:EQW393309 EQW458801:EQW458845 EQW524337:EQW524381 EQW589873:EQW589917 EQW655409:EQW655453 EQW720945:EQW720989 EQW786481:EQW786525 EQW852017:EQW852061 EQW917553:EQW917597 EQW983089:EQW983133 FAS11:FAS93 FAS65585:FAS65629 FAS131121:FAS131165 FAS196657:FAS196701 FAS262193:FAS262237 FAS327729:FAS327773 FAS393265:FAS393309 FAS458801:FAS458845 FAS524337:FAS524381 FAS589873:FAS589917 FAS655409:FAS655453 FAS720945:FAS720989 FAS786481:FAS786525 FAS852017:FAS852061 FAS917553:FAS917597 FAS983089:FAS983133 FKO11:FKO93 FKO65585:FKO65629 FKO131121:FKO131165 FKO196657:FKO196701 FKO262193:FKO262237 FKO327729:FKO327773 FKO393265:FKO393309 FKO458801:FKO458845 FKO524337:FKO524381 FKO589873:FKO589917 FKO655409:FKO655453 FKO720945:FKO720989 FKO786481:FKO786525 FKO852017:FKO852061 FKO917553:FKO917597 FKO983089:FKO983133 FUK11:FUK93 FUK65585:FUK65629 FUK131121:FUK131165 FUK196657:FUK196701 FUK262193:FUK262237 FUK327729:FUK327773 FUK393265:FUK393309 FUK458801:FUK458845 FUK524337:FUK524381 FUK589873:FUK589917 FUK655409:FUK655453 FUK720945:FUK720989 FUK786481:FUK786525 FUK852017:FUK852061 FUK917553:FUK917597 FUK983089:FUK983133 GEG11:GEG93 GEG65585:GEG65629 GEG131121:GEG131165 GEG196657:GEG196701 GEG262193:GEG262237 GEG327729:GEG327773 GEG393265:GEG393309 GEG458801:GEG458845 GEG524337:GEG524381 GEG589873:GEG589917 GEG655409:GEG655453 GEG720945:GEG720989 GEG786481:GEG786525 GEG852017:GEG852061 GEG917553:GEG917597 GEG983089:GEG983133 GOC11:GOC93 GOC65585:GOC65629 GOC131121:GOC131165 GOC196657:GOC196701 GOC262193:GOC262237 GOC327729:GOC327773 GOC393265:GOC393309 GOC458801:GOC458845 GOC524337:GOC524381 GOC589873:GOC589917 GOC655409:GOC655453 GOC720945:GOC720989 GOC786481:GOC786525 GOC852017:GOC852061 GOC917553:GOC917597 GOC983089:GOC983133 GXY11:GXY93 GXY65585:GXY65629 GXY131121:GXY131165 GXY196657:GXY196701 GXY262193:GXY262237 GXY327729:GXY327773 GXY393265:GXY393309 GXY458801:GXY458845 GXY524337:GXY524381 GXY589873:GXY589917 GXY655409:GXY655453 GXY720945:GXY720989 GXY786481:GXY786525 GXY852017:GXY852061 GXY917553:GXY917597 GXY983089:GXY983133 HHU11:HHU93 HHU65585:HHU65629 HHU131121:HHU131165 HHU196657:HHU196701 HHU262193:HHU262237 HHU327729:HHU327773 HHU393265:HHU393309 HHU458801:HHU458845 HHU524337:HHU524381 HHU589873:HHU589917 HHU655409:HHU655453 HHU720945:HHU720989 HHU786481:HHU786525 HHU852017:HHU852061 HHU917553:HHU917597 HHU983089:HHU983133 HRQ11:HRQ93 HRQ65585:HRQ65629 HRQ131121:HRQ131165 HRQ196657:HRQ196701 HRQ262193:HRQ262237 HRQ327729:HRQ327773 HRQ393265:HRQ393309 HRQ458801:HRQ458845 HRQ524337:HRQ524381 HRQ589873:HRQ589917 HRQ655409:HRQ655453 HRQ720945:HRQ720989 HRQ786481:HRQ786525 HRQ852017:HRQ852061 HRQ917553:HRQ917597 HRQ983089:HRQ983133 IBM11:IBM93 IBM65585:IBM65629 IBM131121:IBM131165 IBM196657:IBM196701 IBM262193:IBM262237 IBM327729:IBM327773 IBM393265:IBM393309 IBM458801:IBM458845 IBM524337:IBM524381 IBM589873:IBM589917 IBM655409:IBM655453 IBM720945:IBM720989 IBM786481:IBM786525 IBM852017:IBM852061 IBM917553:IBM917597 IBM983089:IBM983133 ILI11:ILI93 ILI65585:ILI65629 ILI131121:ILI131165 ILI196657:ILI196701 ILI262193:ILI262237 ILI327729:ILI327773 ILI393265:ILI393309 ILI458801:ILI458845 ILI524337:ILI524381 ILI589873:ILI589917 ILI655409:ILI655453 ILI720945:ILI720989 ILI786481:ILI786525 ILI852017:ILI852061 ILI917553:ILI917597 ILI983089:ILI983133 IVE11:IVE93 IVE65585:IVE65629 IVE131121:IVE131165 IVE196657:IVE196701 IVE262193:IVE262237 IVE327729:IVE327773 IVE393265:IVE393309 IVE458801:IVE458845 IVE524337:IVE524381 IVE589873:IVE589917 IVE655409:IVE655453 IVE720945:IVE720989 IVE786481:IVE786525 IVE852017:IVE852061 IVE917553:IVE917597 IVE983089:IVE983133 JFA11:JFA93 JFA65585:JFA65629 JFA131121:JFA131165 JFA196657:JFA196701 JFA262193:JFA262237 JFA327729:JFA327773 JFA393265:JFA393309 JFA458801:JFA458845 JFA524337:JFA524381 JFA589873:JFA589917 JFA655409:JFA655453 JFA720945:JFA720989 JFA786481:JFA786525 JFA852017:JFA852061 JFA917553:JFA917597 JFA983089:JFA983133 JOW11:JOW93 JOW65585:JOW65629 JOW131121:JOW131165 JOW196657:JOW196701 JOW262193:JOW262237 JOW327729:JOW327773 JOW393265:JOW393309 JOW458801:JOW458845 JOW524337:JOW524381 JOW589873:JOW589917 JOW655409:JOW655453 JOW720945:JOW720989 JOW786481:JOW786525 JOW852017:JOW852061 JOW917553:JOW917597 JOW983089:JOW983133 JYS11:JYS93 JYS65585:JYS65629 JYS131121:JYS131165 JYS196657:JYS196701 JYS262193:JYS262237 JYS327729:JYS327773 JYS393265:JYS393309 JYS458801:JYS458845 JYS524337:JYS524381 JYS589873:JYS589917 JYS655409:JYS655453 JYS720945:JYS720989 JYS786481:JYS786525 JYS852017:JYS852061 JYS917553:JYS917597 JYS983089:JYS983133 KIO11:KIO93 KIO65585:KIO65629 KIO131121:KIO131165 KIO196657:KIO196701 KIO262193:KIO262237 KIO327729:KIO327773 KIO393265:KIO393309 KIO458801:KIO458845 KIO524337:KIO524381 KIO589873:KIO589917 KIO655409:KIO655453 KIO720945:KIO720989 KIO786481:KIO786525 KIO852017:KIO852061 KIO917553:KIO917597 KIO983089:KIO983133 KSK11:KSK93 KSK65585:KSK65629 KSK131121:KSK131165 KSK196657:KSK196701 KSK262193:KSK262237 KSK327729:KSK327773 KSK393265:KSK393309 KSK458801:KSK458845 KSK524337:KSK524381 KSK589873:KSK589917 KSK655409:KSK655453 KSK720945:KSK720989 KSK786481:KSK786525 KSK852017:KSK852061 KSK917553:KSK917597 KSK983089:KSK983133 LCG11:LCG93 LCG65585:LCG65629 LCG131121:LCG131165 LCG196657:LCG196701 LCG262193:LCG262237 LCG327729:LCG327773 LCG393265:LCG393309 LCG458801:LCG458845 LCG524337:LCG524381 LCG589873:LCG589917 LCG655409:LCG655453 LCG720945:LCG720989 LCG786481:LCG786525 LCG852017:LCG852061 LCG917553:LCG917597 LCG983089:LCG983133 LMC11:LMC93 LMC65585:LMC65629 LMC131121:LMC131165 LMC196657:LMC196701 LMC262193:LMC262237 LMC327729:LMC327773 LMC393265:LMC393309 LMC458801:LMC458845 LMC524337:LMC524381 LMC589873:LMC589917 LMC655409:LMC655453 LMC720945:LMC720989 LMC786481:LMC786525 LMC852017:LMC852061 LMC917553:LMC917597 LMC983089:LMC983133 LVY11:LVY93 LVY65585:LVY65629 LVY131121:LVY131165 LVY196657:LVY196701 LVY262193:LVY262237 LVY327729:LVY327773 LVY393265:LVY393309 LVY458801:LVY458845 LVY524337:LVY524381 LVY589873:LVY589917 LVY655409:LVY655453 LVY720945:LVY720989 LVY786481:LVY786525 LVY852017:LVY852061 LVY917553:LVY917597 LVY983089:LVY983133 MFU11:MFU93 MFU65585:MFU65629 MFU131121:MFU131165 MFU196657:MFU196701 MFU262193:MFU262237 MFU327729:MFU327773 MFU393265:MFU393309 MFU458801:MFU458845 MFU524337:MFU524381 MFU589873:MFU589917 MFU655409:MFU655453 MFU720945:MFU720989 MFU786481:MFU786525 MFU852017:MFU852061 MFU917553:MFU917597 MFU983089:MFU983133 MPQ11:MPQ93 MPQ65585:MPQ65629 MPQ131121:MPQ131165 MPQ196657:MPQ196701 MPQ262193:MPQ262237 MPQ327729:MPQ327773 MPQ393265:MPQ393309 MPQ458801:MPQ458845 MPQ524337:MPQ524381 MPQ589873:MPQ589917 MPQ655409:MPQ655453 MPQ720945:MPQ720989 MPQ786481:MPQ786525 MPQ852017:MPQ852061 MPQ917553:MPQ917597 MPQ983089:MPQ983133 MZM11:MZM93 MZM65585:MZM65629 MZM131121:MZM131165 MZM196657:MZM196701 MZM262193:MZM262237 MZM327729:MZM327773 MZM393265:MZM393309 MZM458801:MZM458845 MZM524337:MZM524381 MZM589873:MZM589917 MZM655409:MZM655453 MZM720945:MZM720989 MZM786481:MZM786525 MZM852017:MZM852061 MZM917553:MZM917597 MZM983089:MZM983133 NJI11:NJI93 NJI65585:NJI65629 NJI131121:NJI131165 NJI196657:NJI196701 NJI262193:NJI262237 NJI327729:NJI327773 NJI393265:NJI393309 NJI458801:NJI458845 NJI524337:NJI524381 NJI589873:NJI589917 NJI655409:NJI655453 NJI720945:NJI720989 NJI786481:NJI786525 NJI852017:NJI852061 NJI917553:NJI917597 NJI983089:NJI983133 NTE11:NTE93 NTE65585:NTE65629 NTE131121:NTE131165 NTE196657:NTE196701 NTE262193:NTE262237 NTE327729:NTE327773 NTE393265:NTE393309 NTE458801:NTE458845 NTE524337:NTE524381 NTE589873:NTE589917 NTE655409:NTE655453 NTE720945:NTE720989 NTE786481:NTE786525 NTE852017:NTE852061 NTE917553:NTE917597 NTE983089:NTE983133 ODA11:ODA93 ODA65585:ODA65629 ODA131121:ODA131165 ODA196657:ODA196701 ODA262193:ODA262237 ODA327729:ODA327773 ODA393265:ODA393309 ODA458801:ODA458845 ODA524337:ODA524381 ODA589873:ODA589917 ODA655409:ODA655453 ODA720945:ODA720989 ODA786481:ODA786525 ODA852017:ODA852061 ODA917553:ODA917597 ODA983089:ODA983133 OMW11:OMW93 OMW65585:OMW65629 OMW131121:OMW131165 OMW196657:OMW196701 OMW262193:OMW262237 OMW327729:OMW327773 OMW393265:OMW393309 OMW458801:OMW458845 OMW524337:OMW524381 OMW589873:OMW589917 OMW655409:OMW655453 OMW720945:OMW720989 OMW786481:OMW786525 OMW852017:OMW852061 OMW917553:OMW917597 OMW983089:OMW983133 OWS11:OWS93 OWS65585:OWS65629 OWS131121:OWS131165 OWS196657:OWS196701 OWS262193:OWS262237 OWS327729:OWS327773 OWS393265:OWS393309 OWS458801:OWS458845 OWS524337:OWS524381 OWS589873:OWS589917 OWS655409:OWS655453 OWS720945:OWS720989 OWS786481:OWS786525 OWS852017:OWS852061 OWS917553:OWS917597 OWS983089:OWS983133 PGO11:PGO93 PGO65585:PGO65629 PGO131121:PGO131165 PGO196657:PGO196701 PGO262193:PGO262237 PGO327729:PGO327773 PGO393265:PGO393309 PGO458801:PGO458845 PGO524337:PGO524381 PGO589873:PGO589917 PGO655409:PGO655453 PGO720945:PGO720989 PGO786481:PGO786525 PGO852017:PGO852061 PGO917553:PGO917597 PGO983089:PGO983133 PQK11:PQK93 PQK65585:PQK65629 PQK131121:PQK131165 PQK196657:PQK196701 PQK262193:PQK262237 PQK327729:PQK327773 PQK393265:PQK393309 PQK458801:PQK458845 PQK524337:PQK524381 PQK589873:PQK589917 PQK655409:PQK655453 PQK720945:PQK720989 PQK786481:PQK786525 PQK852017:PQK852061 PQK917553:PQK917597 PQK983089:PQK983133 QAG11:QAG93 QAG65585:QAG65629 QAG131121:QAG131165 QAG196657:QAG196701 QAG262193:QAG262237 QAG327729:QAG327773 QAG393265:QAG393309 QAG458801:QAG458845 QAG524337:QAG524381 QAG589873:QAG589917 QAG655409:QAG655453 QAG720945:QAG720989 QAG786481:QAG786525 QAG852017:QAG852061 QAG917553:QAG917597 QAG983089:QAG983133 QKC11:QKC93 QKC65585:QKC65629 QKC131121:QKC131165 QKC196657:QKC196701 QKC262193:QKC262237 QKC327729:QKC327773 QKC393265:QKC393309 QKC458801:QKC458845 QKC524337:QKC524381 QKC589873:QKC589917 QKC655409:QKC655453 QKC720945:QKC720989 QKC786481:QKC786525 QKC852017:QKC852061 QKC917553:QKC917597 QKC983089:QKC983133 QTY11:QTY93 QTY65585:QTY65629 QTY131121:QTY131165 QTY196657:QTY196701 QTY262193:QTY262237 QTY327729:QTY327773 QTY393265:QTY393309 QTY458801:QTY458845 QTY524337:QTY524381 QTY589873:QTY589917 QTY655409:QTY655453 QTY720945:QTY720989 QTY786481:QTY786525 QTY852017:QTY852061 QTY917553:QTY917597 QTY983089:QTY983133 RDU11:RDU93 RDU65585:RDU65629 RDU131121:RDU131165 RDU196657:RDU196701 RDU262193:RDU262237 RDU327729:RDU327773 RDU393265:RDU393309 RDU458801:RDU458845 RDU524337:RDU524381 RDU589873:RDU589917 RDU655409:RDU655453 RDU720945:RDU720989 RDU786481:RDU786525 RDU852017:RDU852061 RDU917553:RDU917597 RDU983089:RDU983133 RNQ11:RNQ93 RNQ65585:RNQ65629 RNQ131121:RNQ131165 RNQ196657:RNQ196701 RNQ262193:RNQ262237 RNQ327729:RNQ327773 RNQ393265:RNQ393309 RNQ458801:RNQ458845 RNQ524337:RNQ524381 RNQ589873:RNQ589917 RNQ655409:RNQ655453 RNQ720945:RNQ720989 RNQ786481:RNQ786525 RNQ852017:RNQ852061 RNQ917553:RNQ917597 RNQ983089:RNQ983133 RXM11:RXM93 RXM65585:RXM65629 RXM131121:RXM131165 RXM196657:RXM196701 RXM262193:RXM262237 RXM327729:RXM327773 RXM393265:RXM393309 RXM458801:RXM458845 RXM524337:RXM524381 RXM589873:RXM589917 RXM655409:RXM655453 RXM720945:RXM720989 RXM786481:RXM786525 RXM852017:RXM852061 RXM917553:RXM917597 RXM983089:RXM983133 SHI11:SHI93 SHI65585:SHI65629 SHI131121:SHI131165 SHI196657:SHI196701 SHI262193:SHI262237 SHI327729:SHI327773 SHI393265:SHI393309 SHI458801:SHI458845 SHI524337:SHI524381 SHI589873:SHI589917 SHI655409:SHI655453 SHI720945:SHI720989 SHI786481:SHI786525 SHI852017:SHI852061 SHI917553:SHI917597 SHI983089:SHI983133 SRE11:SRE93 SRE65585:SRE65629 SRE131121:SRE131165 SRE196657:SRE196701 SRE262193:SRE262237 SRE327729:SRE327773 SRE393265:SRE393309 SRE458801:SRE458845 SRE524337:SRE524381 SRE589873:SRE589917 SRE655409:SRE655453 SRE720945:SRE720989 SRE786481:SRE786525 SRE852017:SRE852061 SRE917553:SRE917597 SRE983089:SRE983133 TBA11:TBA93 TBA65585:TBA65629 TBA131121:TBA131165 TBA196657:TBA196701 TBA262193:TBA262237 TBA327729:TBA327773 TBA393265:TBA393309 TBA458801:TBA458845 TBA524337:TBA524381 TBA589873:TBA589917 TBA655409:TBA655453 TBA720945:TBA720989 TBA786481:TBA786525 TBA852017:TBA852061 TBA917553:TBA917597 TBA983089:TBA983133 TKW11:TKW93 TKW65585:TKW65629 TKW131121:TKW131165 TKW196657:TKW196701 TKW262193:TKW262237 TKW327729:TKW327773 TKW393265:TKW393309 TKW458801:TKW458845 TKW524337:TKW524381 TKW589873:TKW589917 TKW655409:TKW655453 TKW720945:TKW720989 TKW786481:TKW786525 TKW852017:TKW852061 TKW917553:TKW917597 TKW983089:TKW983133 TUS11:TUS93 TUS65585:TUS65629 TUS131121:TUS131165 TUS196657:TUS196701 TUS262193:TUS262237 TUS327729:TUS327773 TUS393265:TUS393309 TUS458801:TUS458845 TUS524337:TUS524381 TUS589873:TUS589917 TUS655409:TUS655453 TUS720945:TUS720989 TUS786481:TUS786525 TUS852017:TUS852061 TUS917553:TUS917597 TUS983089:TUS983133 UEO11:UEO93 UEO65585:UEO65629 UEO131121:UEO131165 UEO196657:UEO196701 UEO262193:UEO262237 UEO327729:UEO327773 UEO393265:UEO393309 UEO458801:UEO458845 UEO524337:UEO524381 UEO589873:UEO589917 UEO655409:UEO655453 UEO720945:UEO720989 UEO786481:UEO786525 UEO852017:UEO852061 UEO917553:UEO917597 UEO983089:UEO983133 UOK11:UOK93 UOK65585:UOK65629 UOK131121:UOK131165 UOK196657:UOK196701 UOK262193:UOK262237 UOK327729:UOK327773 UOK393265:UOK393309 UOK458801:UOK458845 UOK524337:UOK524381 UOK589873:UOK589917 UOK655409:UOK655453 UOK720945:UOK720989 UOK786481:UOK786525 UOK852017:UOK852061 UOK917553:UOK917597 UOK983089:UOK983133 UYG11:UYG93 UYG65585:UYG65629 UYG131121:UYG131165 UYG196657:UYG196701 UYG262193:UYG262237 UYG327729:UYG327773 UYG393265:UYG393309 UYG458801:UYG458845 UYG524337:UYG524381 UYG589873:UYG589917 UYG655409:UYG655453 UYG720945:UYG720989 UYG786481:UYG786525 UYG852017:UYG852061 UYG917553:UYG917597 UYG983089:UYG983133 VIC11:VIC93 VIC65585:VIC65629 VIC131121:VIC131165 VIC196657:VIC196701 VIC262193:VIC262237 VIC327729:VIC327773 VIC393265:VIC393309 VIC458801:VIC458845 VIC524337:VIC524381 VIC589873:VIC589917 VIC655409:VIC655453 VIC720945:VIC720989 VIC786481:VIC786525 VIC852017:VIC852061 VIC917553:VIC917597 VIC983089:VIC983133 VRY11:VRY93 VRY65585:VRY65629 VRY131121:VRY131165 VRY196657:VRY196701 VRY262193:VRY262237 VRY327729:VRY327773 VRY393265:VRY393309 VRY458801:VRY458845 VRY524337:VRY524381 VRY589873:VRY589917 VRY655409:VRY655453 VRY720945:VRY720989 VRY786481:VRY786525 VRY852017:VRY852061 VRY917553:VRY917597 VRY983089:VRY983133 WBU11:WBU93 WBU65585:WBU65629 WBU131121:WBU131165 WBU196657:WBU196701 WBU262193:WBU262237 WBU327729:WBU327773 WBU393265:WBU393309 WBU458801:WBU458845 WBU524337:WBU524381 WBU589873:WBU589917 WBU655409:WBU655453 WBU720945:WBU720989 WBU786481:WBU786525 WBU852017:WBU852061 WBU917553:WBU917597 WBU983089:WBU983133 WLQ11:WLQ93 WLQ65585:WLQ65629 WLQ131121:WLQ131165 WLQ196657:WLQ196701 WLQ262193:WLQ262237 WLQ327729:WLQ327773 WLQ393265:WLQ393309 WLQ458801:WLQ458845 WLQ524337:WLQ524381 WLQ589873:WLQ589917 WLQ655409:WLQ655453 WLQ720945:WLQ720989 WLQ786481:WLQ786525 WLQ852017:WLQ852061 WLQ917553:WLQ917597 WLQ983089:WLQ983133 WVM11:WVM93 WVM65585:WVM65629 WVM131121:WVM131165 WVM196657:WVM196701 WVM262193:WVM262237 WVM327729:WVM327773 WVM393265:WVM393309 WVM458801:WVM458845 WVM524337:WVM524381 WVM589873:WVM589917 WVM655409:WVM655453 WVM720945:WVM720989 WVM786481:WVM786525 WVM852017:WVM852061 WVM917553:WVM917597 WVM983089:WVM983133">
      <formula1>"正,反"</formula1>
    </dataValidation>
    <dataValidation type="list" allowBlank="1" showInputMessage="1" showErrorMessage="1" sqref="F11:F111 F65585:F65629 F131121:F131165 F196657:F196701 F262193:F262237 F327729:F327773 F393265:F393309 F458801:F458845 F524337:F524381 F589873:F589917 F655409:F655453 F720945:F720989 F786481:F786525 F852017:F852061 F917553:F917597 F983089:F983133 JB11:JB93 JB65585:JB65629 JB131121:JB131165 JB196657:JB196701 JB262193:JB262237 JB327729:JB327773 JB393265:JB393309 JB458801:JB458845 JB524337:JB524381 JB589873:JB589917 JB655409:JB655453 JB720945:JB720989 JB786481:JB786525 JB852017:JB852061 JB917553:JB917597 JB983089:JB983133 SX11:SX93 SX65585:SX65629 SX131121:SX131165 SX196657:SX196701 SX262193:SX262237 SX327729:SX327773 SX393265:SX393309 SX458801:SX458845 SX524337:SX524381 SX589873:SX589917 SX655409:SX655453 SX720945:SX720989 SX786481:SX786525 SX852017:SX852061 SX917553:SX917597 SX983089:SX983133 ACT11:ACT93 ACT65585:ACT65629 ACT131121:ACT131165 ACT196657:ACT196701 ACT262193:ACT262237 ACT327729:ACT327773 ACT393265:ACT393309 ACT458801:ACT458845 ACT524337:ACT524381 ACT589873:ACT589917 ACT655409:ACT655453 ACT720945:ACT720989 ACT786481:ACT786525 ACT852017:ACT852061 ACT917553:ACT917597 ACT983089:ACT983133 AMP11:AMP93 AMP65585:AMP65629 AMP131121:AMP131165 AMP196657:AMP196701 AMP262193:AMP262237 AMP327729:AMP327773 AMP393265:AMP393309 AMP458801:AMP458845 AMP524337:AMP524381 AMP589873:AMP589917 AMP655409:AMP655453 AMP720945:AMP720989 AMP786481:AMP786525 AMP852017:AMP852061 AMP917553:AMP917597 AMP983089:AMP983133 AWL11:AWL93 AWL65585:AWL65629 AWL131121:AWL131165 AWL196657:AWL196701 AWL262193:AWL262237 AWL327729:AWL327773 AWL393265:AWL393309 AWL458801:AWL458845 AWL524337:AWL524381 AWL589873:AWL589917 AWL655409:AWL655453 AWL720945:AWL720989 AWL786481:AWL786525 AWL852017:AWL852061 AWL917553:AWL917597 AWL983089:AWL983133 BGH11:BGH93 BGH65585:BGH65629 BGH131121:BGH131165 BGH196657:BGH196701 BGH262193:BGH262237 BGH327729:BGH327773 BGH393265:BGH393309 BGH458801:BGH458845 BGH524337:BGH524381 BGH589873:BGH589917 BGH655409:BGH655453 BGH720945:BGH720989 BGH786481:BGH786525 BGH852017:BGH852061 BGH917553:BGH917597 BGH983089:BGH983133 BQD11:BQD93 BQD65585:BQD65629 BQD131121:BQD131165 BQD196657:BQD196701 BQD262193:BQD262237 BQD327729:BQD327773 BQD393265:BQD393309 BQD458801:BQD458845 BQD524337:BQD524381 BQD589873:BQD589917 BQD655409:BQD655453 BQD720945:BQD720989 BQD786481:BQD786525 BQD852017:BQD852061 BQD917553:BQD917597 BQD983089:BQD983133 BZZ11:BZZ93 BZZ65585:BZZ65629 BZZ131121:BZZ131165 BZZ196657:BZZ196701 BZZ262193:BZZ262237 BZZ327729:BZZ327773 BZZ393265:BZZ393309 BZZ458801:BZZ458845 BZZ524337:BZZ524381 BZZ589873:BZZ589917 BZZ655409:BZZ655453 BZZ720945:BZZ720989 BZZ786481:BZZ786525 BZZ852017:BZZ852061 BZZ917553:BZZ917597 BZZ983089:BZZ983133 CJV11:CJV93 CJV65585:CJV65629 CJV131121:CJV131165 CJV196657:CJV196701 CJV262193:CJV262237 CJV327729:CJV327773 CJV393265:CJV393309 CJV458801:CJV458845 CJV524337:CJV524381 CJV589873:CJV589917 CJV655409:CJV655453 CJV720945:CJV720989 CJV786481:CJV786525 CJV852017:CJV852061 CJV917553:CJV917597 CJV983089:CJV983133 CTR11:CTR93 CTR65585:CTR65629 CTR131121:CTR131165 CTR196657:CTR196701 CTR262193:CTR262237 CTR327729:CTR327773 CTR393265:CTR393309 CTR458801:CTR458845 CTR524337:CTR524381 CTR589873:CTR589917 CTR655409:CTR655453 CTR720945:CTR720989 CTR786481:CTR786525 CTR852017:CTR852061 CTR917553:CTR917597 CTR983089:CTR983133 DDN11:DDN93 DDN65585:DDN65629 DDN131121:DDN131165 DDN196657:DDN196701 DDN262193:DDN262237 DDN327729:DDN327773 DDN393265:DDN393309 DDN458801:DDN458845 DDN524337:DDN524381 DDN589873:DDN589917 DDN655409:DDN655453 DDN720945:DDN720989 DDN786481:DDN786525 DDN852017:DDN852061 DDN917553:DDN917597 DDN983089:DDN983133 DNJ11:DNJ93 DNJ65585:DNJ65629 DNJ131121:DNJ131165 DNJ196657:DNJ196701 DNJ262193:DNJ262237 DNJ327729:DNJ327773 DNJ393265:DNJ393309 DNJ458801:DNJ458845 DNJ524337:DNJ524381 DNJ589873:DNJ589917 DNJ655409:DNJ655453 DNJ720945:DNJ720989 DNJ786481:DNJ786525 DNJ852017:DNJ852061 DNJ917553:DNJ917597 DNJ983089:DNJ983133 DXF11:DXF93 DXF65585:DXF65629 DXF131121:DXF131165 DXF196657:DXF196701 DXF262193:DXF262237 DXF327729:DXF327773 DXF393265:DXF393309 DXF458801:DXF458845 DXF524337:DXF524381 DXF589873:DXF589917 DXF655409:DXF655453 DXF720945:DXF720989 DXF786481:DXF786525 DXF852017:DXF852061 DXF917553:DXF917597 DXF983089:DXF983133 EHB11:EHB93 EHB65585:EHB65629 EHB131121:EHB131165 EHB196657:EHB196701 EHB262193:EHB262237 EHB327729:EHB327773 EHB393265:EHB393309 EHB458801:EHB458845 EHB524337:EHB524381 EHB589873:EHB589917 EHB655409:EHB655453 EHB720945:EHB720989 EHB786481:EHB786525 EHB852017:EHB852061 EHB917553:EHB917597 EHB983089:EHB983133 EQX11:EQX93 EQX65585:EQX65629 EQX131121:EQX131165 EQX196657:EQX196701 EQX262193:EQX262237 EQX327729:EQX327773 EQX393265:EQX393309 EQX458801:EQX458845 EQX524337:EQX524381 EQX589873:EQX589917 EQX655409:EQX655453 EQX720945:EQX720989 EQX786481:EQX786525 EQX852017:EQX852061 EQX917553:EQX917597 EQX983089:EQX983133 FAT11:FAT93 FAT65585:FAT65629 FAT131121:FAT131165 FAT196657:FAT196701 FAT262193:FAT262237 FAT327729:FAT327773 FAT393265:FAT393309 FAT458801:FAT458845 FAT524337:FAT524381 FAT589873:FAT589917 FAT655409:FAT655453 FAT720945:FAT720989 FAT786481:FAT786525 FAT852017:FAT852061 FAT917553:FAT917597 FAT983089:FAT983133 FKP11:FKP93 FKP65585:FKP65629 FKP131121:FKP131165 FKP196657:FKP196701 FKP262193:FKP262237 FKP327729:FKP327773 FKP393265:FKP393309 FKP458801:FKP458845 FKP524337:FKP524381 FKP589873:FKP589917 FKP655409:FKP655453 FKP720945:FKP720989 FKP786481:FKP786525 FKP852017:FKP852061 FKP917553:FKP917597 FKP983089:FKP983133 FUL11:FUL93 FUL65585:FUL65629 FUL131121:FUL131165 FUL196657:FUL196701 FUL262193:FUL262237 FUL327729:FUL327773 FUL393265:FUL393309 FUL458801:FUL458845 FUL524337:FUL524381 FUL589873:FUL589917 FUL655409:FUL655453 FUL720945:FUL720989 FUL786481:FUL786525 FUL852017:FUL852061 FUL917553:FUL917597 FUL983089:FUL983133 GEH11:GEH93 GEH65585:GEH65629 GEH131121:GEH131165 GEH196657:GEH196701 GEH262193:GEH262237 GEH327729:GEH327773 GEH393265:GEH393309 GEH458801:GEH458845 GEH524337:GEH524381 GEH589873:GEH589917 GEH655409:GEH655453 GEH720945:GEH720989 GEH786481:GEH786525 GEH852017:GEH852061 GEH917553:GEH917597 GEH983089:GEH983133 GOD11:GOD93 GOD65585:GOD65629 GOD131121:GOD131165 GOD196657:GOD196701 GOD262193:GOD262237 GOD327729:GOD327773 GOD393265:GOD393309 GOD458801:GOD458845 GOD524337:GOD524381 GOD589873:GOD589917 GOD655409:GOD655453 GOD720945:GOD720989 GOD786481:GOD786525 GOD852017:GOD852061 GOD917553:GOD917597 GOD983089:GOD983133 GXZ11:GXZ93 GXZ65585:GXZ65629 GXZ131121:GXZ131165 GXZ196657:GXZ196701 GXZ262193:GXZ262237 GXZ327729:GXZ327773 GXZ393265:GXZ393309 GXZ458801:GXZ458845 GXZ524337:GXZ524381 GXZ589873:GXZ589917 GXZ655409:GXZ655453 GXZ720945:GXZ720989 GXZ786481:GXZ786525 GXZ852017:GXZ852061 GXZ917553:GXZ917597 GXZ983089:GXZ983133 HHV11:HHV93 HHV65585:HHV65629 HHV131121:HHV131165 HHV196657:HHV196701 HHV262193:HHV262237 HHV327729:HHV327773 HHV393265:HHV393309 HHV458801:HHV458845 HHV524337:HHV524381 HHV589873:HHV589917 HHV655409:HHV655453 HHV720945:HHV720989 HHV786481:HHV786525 HHV852017:HHV852061 HHV917553:HHV917597 HHV983089:HHV983133 HRR11:HRR93 HRR65585:HRR65629 HRR131121:HRR131165 HRR196657:HRR196701 HRR262193:HRR262237 HRR327729:HRR327773 HRR393265:HRR393309 HRR458801:HRR458845 HRR524337:HRR524381 HRR589873:HRR589917 HRR655409:HRR655453 HRR720945:HRR720989 HRR786481:HRR786525 HRR852017:HRR852061 HRR917553:HRR917597 HRR983089:HRR983133 IBN11:IBN93 IBN65585:IBN65629 IBN131121:IBN131165 IBN196657:IBN196701 IBN262193:IBN262237 IBN327729:IBN327773 IBN393265:IBN393309 IBN458801:IBN458845 IBN524337:IBN524381 IBN589873:IBN589917 IBN655409:IBN655453 IBN720945:IBN720989 IBN786481:IBN786525 IBN852017:IBN852061 IBN917553:IBN917597 IBN983089:IBN983133 ILJ11:ILJ93 ILJ65585:ILJ65629 ILJ131121:ILJ131165 ILJ196657:ILJ196701 ILJ262193:ILJ262237 ILJ327729:ILJ327773 ILJ393265:ILJ393309 ILJ458801:ILJ458845 ILJ524337:ILJ524381 ILJ589873:ILJ589917 ILJ655409:ILJ655453 ILJ720945:ILJ720989 ILJ786481:ILJ786525 ILJ852017:ILJ852061 ILJ917553:ILJ917597 ILJ983089:ILJ983133 IVF11:IVF93 IVF65585:IVF65629 IVF131121:IVF131165 IVF196657:IVF196701 IVF262193:IVF262237 IVF327729:IVF327773 IVF393265:IVF393309 IVF458801:IVF458845 IVF524337:IVF524381 IVF589873:IVF589917 IVF655409:IVF655453 IVF720945:IVF720989 IVF786481:IVF786525 IVF852017:IVF852061 IVF917553:IVF917597 IVF983089:IVF983133 JFB11:JFB93 JFB65585:JFB65629 JFB131121:JFB131165 JFB196657:JFB196701 JFB262193:JFB262237 JFB327729:JFB327773 JFB393265:JFB393309 JFB458801:JFB458845 JFB524337:JFB524381 JFB589873:JFB589917 JFB655409:JFB655453 JFB720945:JFB720989 JFB786481:JFB786525 JFB852017:JFB852061 JFB917553:JFB917597 JFB983089:JFB983133 JOX11:JOX93 JOX65585:JOX65629 JOX131121:JOX131165 JOX196657:JOX196701 JOX262193:JOX262237 JOX327729:JOX327773 JOX393265:JOX393309 JOX458801:JOX458845 JOX524337:JOX524381 JOX589873:JOX589917 JOX655409:JOX655453 JOX720945:JOX720989 JOX786481:JOX786525 JOX852017:JOX852061 JOX917553:JOX917597 JOX983089:JOX983133 JYT11:JYT93 JYT65585:JYT65629 JYT131121:JYT131165 JYT196657:JYT196701 JYT262193:JYT262237 JYT327729:JYT327773 JYT393265:JYT393309 JYT458801:JYT458845 JYT524337:JYT524381 JYT589873:JYT589917 JYT655409:JYT655453 JYT720945:JYT720989 JYT786481:JYT786525 JYT852017:JYT852061 JYT917553:JYT917597 JYT983089:JYT983133 KIP11:KIP93 KIP65585:KIP65629 KIP131121:KIP131165 KIP196657:KIP196701 KIP262193:KIP262237 KIP327729:KIP327773 KIP393265:KIP393309 KIP458801:KIP458845 KIP524337:KIP524381 KIP589873:KIP589917 KIP655409:KIP655453 KIP720945:KIP720989 KIP786481:KIP786525 KIP852017:KIP852061 KIP917553:KIP917597 KIP983089:KIP983133 KSL11:KSL93 KSL65585:KSL65629 KSL131121:KSL131165 KSL196657:KSL196701 KSL262193:KSL262237 KSL327729:KSL327773 KSL393265:KSL393309 KSL458801:KSL458845 KSL524337:KSL524381 KSL589873:KSL589917 KSL655409:KSL655453 KSL720945:KSL720989 KSL786481:KSL786525 KSL852017:KSL852061 KSL917553:KSL917597 KSL983089:KSL983133 LCH11:LCH93 LCH65585:LCH65629 LCH131121:LCH131165 LCH196657:LCH196701 LCH262193:LCH262237 LCH327729:LCH327773 LCH393265:LCH393309 LCH458801:LCH458845 LCH524337:LCH524381 LCH589873:LCH589917 LCH655409:LCH655453 LCH720945:LCH720989 LCH786481:LCH786525 LCH852017:LCH852061 LCH917553:LCH917597 LCH983089:LCH983133 LMD11:LMD93 LMD65585:LMD65629 LMD131121:LMD131165 LMD196657:LMD196701 LMD262193:LMD262237 LMD327729:LMD327773 LMD393265:LMD393309 LMD458801:LMD458845 LMD524337:LMD524381 LMD589873:LMD589917 LMD655409:LMD655453 LMD720945:LMD720989 LMD786481:LMD786525 LMD852017:LMD852061 LMD917553:LMD917597 LMD983089:LMD983133 LVZ11:LVZ93 LVZ65585:LVZ65629 LVZ131121:LVZ131165 LVZ196657:LVZ196701 LVZ262193:LVZ262237 LVZ327729:LVZ327773 LVZ393265:LVZ393309 LVZ458801:LVZ458845 LVZ524337:LVZ524381 LVZ589873:LVZ589917 LVZ655409:LVZ655453 LVZ720945:LVZ720989 LVZ786481:LVZ786525 LVZ852017:LVZ852061 LVZ917553:LVZ917597 LVZ983089:LVZ983133 MFV11:MFV93 MFV65585:MFV65629 MFV131121:MFV131165 MFV196657:MFV196701 MFV262193:MFV262237 MFV327729:MFV327773 MFV393265:MFV393309 MFV458801:MFV458845 MFV524337:MFV524381 MFV589873:MFV589917 MFV655409:MFV655453 MFV720945:MFV720989 MFV786481:MFV786525 MFV852017:MFV852061 MFV917553:MFV917597 MFV983089:MFV983133 MPR11:MPR93 MPR65585:MPR65629 MPR131121:MPR131165 MPR196657:MPR196701 MPR262193:MPR262237 MPR327729:MPR327773 MPR393265:MPR393309 MPR458801:MPR458845 MPR524337:MPR524381 MPR589873:MPR589917 MPR655409:MPR655453 MPR720945:MPR720989 MPR786481:MPR786525 MPR852017:MPR852061 MPR917553:MPR917597 MPR983089:MPR983133 MZN11:MZN93 MZN65585:MZN65629 MZN131121:MZN131165 MZN196657:MZN196701 MZN262193:MZN262237 MZN327729:MZN327773 MZN393265:MZN393309 MZN458801:MZN458845 MZN524337:MZN524381 MZN589873:MZN589917 MZN655409:MZN655453 MZN720945:MZN720989 MZN786481:MZN786525 MZN852017:MZN852061 MZN917553:MZN917597 MZN983089:MZN983133 NJJ11:NJJ93 NJJ65585:NJJ65629 NJJ131121:NJJ131165 NJJ196657:NJJ196701 NJJ262193:NJJ262237 NJJ327729:NJJ327773 NJJ393265:NJJ393309 NJJ458801:NJJ458845 NJJ524337:NJJ524381 NJJ589873:NJJ589917 NJJ655409:NJJ655453 NJJ720945:NJJ720989 NJJ786481:NJJ786525 NJJ852017:NJJ852061 NJJ917553:NJJ917597 NJJ983089:NJJ983133 NTF11:NTF93 NTF65585:NTF65629 NTF131121:NTF131165 NTF196657:NTF196701 NTF262193:NTF262237 NTF327729:NTF327773 NTF393265:NTF393309 NTF458801:NTF458845 NTF524337:NTF524381 NTF589873:NTF589917 NTF655409:NTF655453 NTF720945:NTF720989 NTF786481:NTF786525 NTF852017:NTF852061 NTF917553:NTF917597 NTF983089:NTF983133 ODB11:ODB93 ODB65585:ODB65629 ODB131121:ODB131165 ODB196657:ODB196701 ODB262193:ODB262237 ODB327729:ODB327773 ODB393265:ODB393309 ODB458801:ODB458845 ODB524337:ODB524381 ODB589873:ODB589917 ODB655409:ODB655453 ODB720945:ODB720989 ODB786481:ODB786525 ODB852017:ODB852061 ODB917553:ODB917597 ODB983089:ODB983133 OMX11:OMX93 OMX65585:OMX65629 OMX131121:OMX131165 OMX196657:OMX196701 OMX262193:OMX262237 OMX327729:OMX327773 OMX393265:OMX393309 OMX458801:OMX458845 OMX524337:OMX524381 OMX589873:OMX589917 OMX655409:OMX655453 OMX720945:OMX720989 OMX786481:OMX786525 OMX852017:OMX852061 OMX917553:OMX917597 OMX983089:OMX983133 OWT11:OWT93 OWT65585:OWT65629 OWT131121:OWT131165 OWT196657:OWT196701 OWT262193:OWT262237 OWT327729:OWT327773 OWT393265:OWT393309 OWT458801:OWT458845 OWT524337:OWT524381 OWT589873:OWT589917 OWT655409:OWT655453 OWT720945:OWT720989 OWT786481:OWT786525 OWT852017:OWT852061 OWT917553:OWT917597 OWT983089:OWT983133 PGP11:PGP93 PGP65585:PGP65629 PGP131121:PGP131165 PGP196657:PGP196701 PGP262193:PGP262237 PGP327729:PGP327773 PGP393265:PGP393309 PGP458801:PGP458845 PGP524337:PGP524381 PGP589873:PGP589917 PGP655409:PGP655453 PGP720945:PGP720989 PGP786481:PGP786525 PGP852017:PGP852061 PGP917553:PGP917597 PGP983089:PGP983133 PQL11:PQL93 PQL65585:PQL65629 PQL131121:PQL131165 PQL196657:PQL196701 PQL262193:PQL262237 PQL327729:PQL327773 PQL393265:PQL393309 PQL458801:PQL458845 PQL524337:PQL524381 PQL589873:PQL589917 PQL655409:PQL655453 PQL720945:PQL720989 PQL786481:PQL786525 PQL852017:PQL852061 PQL917553:PQL917597 PQL983089:PQL983133 QAH11:QAH93 QAH65585:QAH65629 QAH131121:QAH131165 QAH196657:QAH196701 QAH262193:QAH262237 QAH327729:QAH327773 QAH393265:QAH393309 QAH458801:QAH458845 QAH524337:QAH524381 QAH589873:QAH589917 QAH655409:QAH655453 QAH720945:QAH720989 QAH786481:QAH786525 QAH852017:QAH852061 QAH917553:QAH917597 QAH983089:QAH983133 QKD11:QKD93 QKD65585:QKD65629 QKD131121:QKD131165 QKD196657:QKD196701 QKD262193:QKD262237 QKD327729:QKD327773 QKD393265:QKD393309 QKD458801:QKD458845 QKD524337:QKD524381 QKD589873:QKD589917 QKD655409:QKD655453 QKD720945:QKD720989 QKD786481:QKD786525 QKD852017:QKD852061 QKD917553:QKD917597 QKD983089:QKD983133 QTZ11:QTZ93 QTZ65585:QTZ65629 QTZ131121:QTZ131165 QTZ196657:QTZ196701 QTZ262193:QTZ262237 QTZ327729:QTZ327773 QTZ393265:QTZ393309 QTZ458801:QTZ458845 QTZ524337:QTZ524381 QTZ589873:QTZ589917 QTZ655409:QTZ655453 QTZ720945:QTZ720989 QTZ786481:QTZ786525 QTZ852017:QTZ852061 QTZ917553:QTZ917597 QTZ983089:QTZ983133 RDV11:RDV93 RDV65585:RDV65629 RDV131121:RDV131165 RDV196657:RDV196701 RDV262193:RDV262237 RDV327729:RDV327773 RDV393265:RDV393309 RDV458801:RDV458845 RDV524337:RDV524381 RDV589873:RDV589917 RDV655409:RDV655453 RDV720945:RDV720989 RDV786481:RDV786525 RDV852017:RDV852061 RDV917553:RDV917597 RDV983089:RDV983133 RNR11:RNR93 RNR65585:RNR65629 RNR131121:RNR131165 RNR196657:RNR196701 RNR262193:RNR262237 RNR327729:RNR327773 RNR393265:RNR393309 RNR458801:RNR458845 RNR524337:RNR524381 RNR589873:RNR589917 RNR655409:RNR655453 RNR720945:RNR720989 RNR786481:RNR786525 RNR852017:RNR852061 RNR917553:RNR917597 RNR983089:RNR983133 RXN11:RXN93 RXN65585:RXN65629 RXN131121:RXN131165 RXN196657:RXN196701 RXN262193:RXN262237 RXN327729:RXN327773 RXN393265:RXN393309 RXN458801:RXN458845 RXN524337:RXN524381 RXN589873:RXN589917 RXN655409:RXN655453 RXN720945:RXN720989 RXN786481:RXN786525 RXN852017:RXN852061 RXN917553:RXN917597 RXN983089:RXN983133 SHJ11:SHJ93 SHJ65585:SHJ65629 SHJ131121:SHJ131165 SHJ196657:SHJ196701 SHJ262193:SHJ262237 SHJ327729:SHJ327773 SHJ393265:SHJ393309 SHJ458801:SHJ458845 SHJ524337:SHJ524381 SHJ589873:SHJ589917 SHJ655409:SHJ655453 SHJ720945:SHJ720989 SHJ786481:SHJ786525 SHJ852017:SHJ852061 SHJ917553:SHJ917597 SHJ983089:SHJ983133 SRF11:SRF93 SRF65585:SRF65629 SRF131121:SRF131165 SRF196657:SRF196701 SRF262193:SRF262237 SRF327729:SRF327773 SRF393265:SRF393309 SRF458801:SRF458845 SRF524337:SRF524381 SRF589873:SRF589917 SRF655409:SRF655453 SRF720945:SRF720989 SRF786481:SRF786525 SRF852017:SRF852061 SRF917553:SRF917597 SRF983089:SRF983133 TBB11:TBB93 TBB65585:TBB65629 TBB131121:TBB131165 TBB196657:TBB196701 TBB262193:TBB262237 TBB327729:TBB327773 TBB393265:TBB393309 TBB458801:TBB458845 TBB524337:TBB524381 TBB589873:TBB589917 TBB655409:TBB655453 TBB720945:TBB720989 TBB786481:TBB786525 TBB852017:TBB852061 TBB917553:TBB917597 TBB983089:TBB983133 TKX11:TKX93 TKX65585:TKX65629 TKX131121:TKX131165 TKX196657:TKX196701 TKX262193:TKX262237 TKX327729:TKX327773 TKX393265:TKX393309 TKX458801:TKX458845 TKX524337:TKX524381 TKX589873:TKX589917 TKX655409:TKX655453 TKX720945:TKX720989 TKX786481:TKX786525 TKX852017:TKX852061 TKX917553:TKX917597 TKX983089:TKX983133 TUT11:TUT93 TUT65585:TUT65629 TUT131121:TUT131165 TUT196657:TUT196701 TUT262193:TUT262237 TUT327729:TUT327773 TUT393265:TUT393309 TUT458801:TUT458845 TUT524337:TUT524381 TUT589873:TUT589917 TUT655409:TUT655453 TUT720945:TUT720989 TUT786481:TUT786525 TUT852017:TUT852061 TUT917553:TUT917597 TUT983089:TUT983133 UEP11:UEP93 UEP65585:UEP65629 UEP131121:UEP131165 UEP196657:UEP196701 UEP262193:UEP262237 UEP327729:UEP327773 UEP393265:UEP393309 UEP458801:UEP458845 UEP524337:UEP524381 UEP589873:UEP589917 UEP655409:UEP655453 UEP720945:UEP720989 UEP786481:UEP786525 UEP852017:UEP852061 UEP917553:UEP917597 UEP983089:UEP983133 UOL11:UOL93 UOL65585:UOL65629 UOL131121:UOL131165 UOL196657:UOL196701 UOL262193:UOL262237 UOL327729:UOL327773 UOL393265:UOL393309 UOL458801:UOL458845 UOL524337:UOL524381 UOL589873:UOL589917 UOL655409:UOL655453 UOL720945:UOL720989 UOL786481:UOL786525 UOL852017:UOL852061 UOL917553:UOL917597 UOL983089:UOL983133 UYH11:UYH93 UYH65585:UYH65629 UYH131121:UYH131165 UYH196657:UYH196701 UYH262193:UYH262237 UYH327729:UYH327773 UYH393265:UYH393309 UYH458801:UYH458845 UYH524337:UYH524381 UYH589873:UYH589917 UYH655409:UYH655453 UYH720945:UYH720989 UYH786481:UYH786525 UYH852017:UYH852061 UYH917553:UYH917597 UYH983089:UYH983133 VID11:VID93 VID65585:VID65629 VID131121:VID131165 VID196657:VID196701 VID262193:VID262237 VID327729:VID327773 VID393265:VID393309 VID458801:VID458845 VID524337:VID524381 VID589873:VID589917 VID655409:VID655453 VID720945:VID720989 VID786481:VID786525 VID852017:VID852061 VID917553:VID917597 VID983089:VID983133 VRZ11:VRZ93 VRZ65585:VRZ65629 VRZ131121:VRZ131165 VRZ196657:VRZ196701 VRZ262193:VRZ262237 VRZ327729:VRZ327773 VRZ393265:VRZ393309 VRZ458801:VRZ458845 VRZ524337:VRZ524381 VRZ589873:VRZ589917 VRZ655409:VRZ655453 VRZ720945:VRZ720989 VRZ786481:VRZ786525 VRZ852017:VRZ852061 VRZ917553:VRZ917597 VRZ983089:VRZ983133 WBV11:WBV93 WBV65585:WBV65629 WBV131121:WBV131165 WBV196657:WBV196701 WBV262193:WBV262237 WBV327729:WBV327773 WBV393265:WBV393309 WBV458801:WBV458845 WBV524337:WBV524381 WBV589873:WBV589917 WBV655409:WBV655453 WBV720945:WBV720989 WBV786481:WBV786525 WBV852017:WBV852061 WBV917553:WBV917597 WBV983089:WBV983133 WLR11:WLR93 WLR65585:WLR65629 WLR131121:WLR131165 WLR196657:WLR196701 WLR262193:WLR262237 WLR327729:WLR327773 WLR393265:WLR393309 WLR458801:WLR458845 WLR524337:WLR524381 WLR589873:WLR589917 WLR655409:WLR655453 WLR720945:WLR720989 WLR786481:WLR786525 WLR852017:WLR852061 WLR917553:WLR917597 WLR983089:WLR983133 WVN11:WVN93 WVN65585:WVN65629 WVN131121:WVN131165 WVN196657:WVN196701 WVN262193:WVN262237 WVN327729:WVN327773 WVN393265:WVN393309 WVN458801:WVN458845 WVN524337:WVN524381 WVN589873:WVN589917 WVN655409:WVN655453 WVN720945:WVN720989 WVN786481:WVN786525 WVN852017:WVN852061 WVN917553:WVN917597 WVN983089:WVN983133">
      <formula1>"高,中,低"</formula1>
    </dataValidation>
    <dataValidation type="list" allowBlank="1" showInputMessage="1" showErrorMessage="1" sqref="G11:G111 G65585:G65629 G131121:G131165 G196657:G196701 G262193:G262237 G327729:G327773 G393265:G393309 G458801:G458845 G524337:G524381 G589873:G589917 G655409:G655453 G720945:G720989 G786481:G786525 G852017:G852061 G917553:G917597 G983089:G983133 JC11:JC93 JC65585:JC65629 JC131121:JC131165 JC196657:JC196701 JC262193:JC262237 JC327729:JC327773 JC393265:JC393309 JC458801:JC458845 JC524337:JC524381 JC589873:JC589917 JC655409:JC655453 JC720945:JC720989 JC786481:JC786525 JC852017:JC852061 JC917553:JC917597 JC983089:JC983133 SY11:SY93 SY65585:SY65629 SY131121:SY131165 SY196657:SY196701 SY262193:SY262237 SY327729:SY327773 SY393265:SY393309 SY458801:SY458845 SY524337:SY524381 SY589873:SY589917 SY655409:SY655453 SY720945:SY720989 SY786481:SY786525 SY852017:SY852061 SY917553:SY917597 SY983089:SY983133 ACU11:ACU93 ACU65585:ACU65629 ACU131121:ACU131165 ACU196657:ACU196701 ACU262193:ACU262237 ACU327729:ACU327773 ACU393265:ACU393309 ACU458801:ACU458845 ACU524337:ACU524381 ACU589873:ACU589917 ACU655409:ACU655453 ACU720945:ACU720989 ACU786481:ACU786525 ACU852017:ACU852061 ACU917553:ACU917597 ACU983089:ACU983133 AMQ11:AMQ93 AMQ65585:AMQ65629 AMQ131121:AMQ131165 AMQ196657:AMQ196701 AMQ262193:AMQ262237 AMQ327729:AMQ327773 AMQ393265:AMQ393309 AMQ458801:AMQ458845 AMQ524337:AMQ524381 AMQ589873:AMQ589917 AMQ655409:AMQ655453 AMQ720945:AMQ720989 AMQ786481:AMQ786525 AMQ852017:AMQ852061 AMQ917553:AMQ917597 AMQ983089:AMQ983133 AWM11:AWM93 AWM65585:AWM65629 AWM131121:AWM131165 AWM196657:AWM196701 AWM262193:AWM262237 AWM327729:AWM327773 AWM393265:AWM393309 AWM458801:AWM458845 AWM524337:AWM524381 AWM589873:AWM589917 AWM655409:AWM655453 AWM720945:AWM720989 AWM786481:AWM786525 AWM852017:AWM852061 AWM917553:AWM917597 AWM983089:AWM983133 BGI11:BGI93 BGI65585:BGI65629 BGI131121:BGI131165 BGI196657:BGI196701 BGI262193:BGI262237 BGI327729:BGI327773 BGI393265:BGI393309 BGI458801:BGI458845 BGI524337:BGI524381 BGI589873:BGI589917 BGI655409:BGI655453 BGI720945:BGI720989 BGI786481:BGI786525 BGI852017:BGI852061 BGI917553:BGI917597 BGI983089:BGI983133 BQE11:BQE93 BQE65585:BQE65629 BQE131121:BQE131165 BQE196657:BQE196701 BQE262193:BQE262237 BQE327729:BQE327773 BQE393265:BQE393309 BQE458801:BQE458845 BQE524337:BQE524381 BQE589873:BQE589917 BQE655409:BQE655453 BQE720945:BQE720989 BQE786481:BQE786525 BQE852017:BQE852061 BQE917553:BQE917597 BQE983089:BQE983133 CAA11:CAA93 CAA65585:CAA65629 CAA131121:CAA131165 CAA196657:CAA196701 CAA262193:CAA262237 CAA327729:CAA327773 CAA393265:CAA393309 CAA458801:CAA458845 CAA524337:CAA524381 CAA589873:CAA589917 CAA655409:CAA655453 CAA720945:CAA720989 CAA786481:CAA786525 CAA852017:CAA852061 CAA917553:CAA917597 CAA983089:CAA983133 CJW11:CJW93 CJW65585:CJW65629 CJW131121:CJW131165 CJW196657:CJW196701 CJW262193:CJW262237 CJW327729:CJW327773 CJW393265:CJW393309 CJW458801:CJW458845 CJW524337:CJW524381 CJW589873:CJW589917 CJW655409:CJW655453 CJW720945:CJW720989 CJW786481:CJW786525 CJW852017:CJW852061 CJW917553:CJW917597 CJW983089:CJW983133 CTS11:CTS93 CTS65585:CTS65629 CTS131121:CTS131165 CTS196657:CTS196701 CTS262193:CTS262237 CTS327729:CTS327773 CTS393265:CTS393309 CTS458801:CTS458845 CTS524337:CTS524381 CTS589873:CTS589917 CTS655409:CTS655453 CTS720945:CTS720989 CTS786481:CTS786525 CTS852017:CTS852061 CTS917553:CTS917597 CTS983089:CTS983133 DDO11:DDO93 DDO65585:DDO65629 DDO131121:DDO131165 DDO196657:DDO196701 DDO262193:DDO262237 DDO327729:DDO327773 DDO393265:DDO393309 DDO458801:DDO458845 DDO524337:DDO524381 DDO589873:DDO589917 DDO655409:DDO655453 DDO720945:DDO720989 DDO786481:DDO786525 DDO852017:DDO852061 DDO917553:DDO917597 DDO983089:DDO983133 DNK11:DNK93 DNK65585:DNK65629 DNK131121:DNK131165 DNK196657:DNK196701 DNK262193:DNK262237 DNK327729:DNK327773 DNK393265:DNK393309 DNK458801:DNK458845 DNK524337:DNK524381 DNK589873:DNK589917 DNK655409:DNK655453 DNK720945:DNK720989 DNK786481:DNK786525 DNK852017:DNK852061 DNK917553:DNK917597 DNK983089:DNK983133 DXG11:DXG93 DXG65585:DXG65629 DXG131121:DXG131165 DXG196657:DXG196701 DXG262193:DXG262237 DXG327729:DXG327773 DXG393265:DXG393309 DXG458801:DXG458845 DXG524337:DXG524381 DXG589873:DXG589917 DXG655409:DXG655453 DXG720945:DXG720989 DXG786481:DXG786525 DXG852017:DXG852061 DXG917553:DXG917597 DXG983089:DXG983133 EHC11:EHC93 EHC65585:EHC65629 EHC131121:EHC131165 EHC196657:EHC196701 EHC262193:EHC262237 EHC327729:EHC327773 EHC393265:EHC393309 EHC458801:EHC458845 EHC524337:EHC524381 EHC589873:EHC589917 EHC655409:EHC655453 EHC720945:EHC720989 EHC786481:EHC786525 EHC852017:EHC852061 EHC917553:EHC917597 EHC983089:EHC983133 EQY11:EQY93 EQY65585:EQY65629 EQY131121:EQY131165 EQY196657:EQY196701 EQY262193:EQY262237 EQY327729:EQY327773 EQY393265:EQY393309 EQY458801:EQY458845 EQY524337:EQY524381 EQY589873:EQY589917 EQY655409:EQY655453 EQY720945:EQY720989 EQY786481:EQY786525 EQY852017:EQY852061 EQY917553:EQY917597 EQY983089:EQY983133 FAU11:FAU93 FAU65585:FAU65629 FAU131121:FAU131165 FAU196657:FAU196701 FAU262193:FAU262237 FAU327729:FAU327773 FAU393265:FAU393309 FAU458801:FAU458845 FAU524337:FAU524381 FAU589873:FAU589917 FAU655409:FAU655453 FAU720945:FAU720989 FAU786481:FAU786525 FAU852017:FAU852061 FAU917553:FAU917597 FAU983089:FAU983133 FKQ11:FKQ93 FKQ65585:FKQ65629 FKQ131121:FKQ131165 FKQ196657:FKQ196701 FKQ262193:FKQ262237 FKQ327729:FKQ327773 FKQ393265:FKQ393309 FKQ458801:FKQ458845 FKQ524337:FKQ524381 FKQ589873:FKQ589917 FKQ655409:FKQ655453 FKQ720945:FKQ720989 FKQ786481:FKQ786525 FKQ852017:FKQ852061 FKQ917553:FKQ917597 FKQ983089:FKQ983133 FUM11:FUM93 FUM65585:FUM65629 FUM131121:FUM131165 FUM196657:FUM196701 FUM262193:FUM262237 FUM327729:FUM327773 FUM393265:FUM393309 FUM458801:FUM458845 FUM524337:FUM524381 FUM589873:FUM589917 FUM655409:FUM655453 FUM720945:FUM720989 FUM786481:FUM786525 FUM852017:FUM852061 FUM917553:FUM917597 FUM983089:FUM983133 GEI11:GEI93 GEI65585:GEI65629 GEI131121:GEI131165 GEI196657:GEI196701 GEI262193:GEI262237 GEI327729:GEI327773 GEI393265:GEI393309 GEI458801:GEI458845 GEI524337:GEI524381 GEI589873:GEI589917 GEI655409:GEI655453 GEI720945:GEI720989 GEI786481:GEI786525 GEI852017:GEI852061 GEI917553:GEI917597 GEI983089:GEI983133 GOE11:GOE93 GOE65585:GOE65629 GOE131121:GOE131165 GOE196657:GOE196701 GOE262193:GOE262237 GOE327729:GOE327773 GOE393265:GOE393309 GOE458801:GOE458845 GOE524337:GOE524381 GOE589873:GOE589917 GOE655409:GOE655453 GOE720945:GOE720989 GOE786481:GOE786525 GOE852017:GOE852061 GOE917553:GOE917597 GOE983089:GOE983133 GYA11:GYA93 GYA65585:GYA65629 GYA131121:GYA131165 GYA196657:GYA196701 GYA262193:GYA262237 GYA327729:GYA327773 GYA393265:GYA393309 GYA458801:GYA458845 GYA524337:GYA524381 GYA589873:GYA589917 GYA655409:GYA655453 GYA720945:GYA720989 GYA786481:GYA786525 GYA852017:GYA852061 GYA917553:GYA917597 GYA983089:GYA983133 HHW11:HHW93 HHW65585:HHW65629 HHW131121:HHW131165 HHW196657:HHW196701 HHW262193:HHW262237 HHW327729:HHW327773 HHW393265:HHW393309 HHW458801:HHW458845 HHW524337:HHW524381 HHW589873:HHW589917 HHW655409:HHW655453 HHW720945:HHW720989 HHW786481:HHW786525 HHW852017:HHW852061 HHW917553:HHW917597 HHW983089:HHW983133 HRS11:HRS93 HRS65585:HRS65629 HRS131121:HRS131165 HRS196657:HRS196701 HRS262193:HRS262237 HRS327729:HRS327773 HRS393265:HRS393309 HRS458801:HRS458845 HRS524337:HRS524381 HRS589873:HRS589917 HRS655409:HRS655453 HRS720945:HRS720989 HRS786481:HRS786525 HRS852017:HRS852061 HRS917553:HRS917597 HRS983089:HRS983133 IBO11:IBO93 IBO65585:IBO65629 IBO131121:IBO131165 IBO196657:IBO196701 IBO262193:IBO262237 IBO327729:IBO327773 IBO393265:IBO393309 IBO458801:IBO458845 IBO524337:IBO524381 IBO589873:IBO589917 IBO655409:IBO655453 IBO720945:IBO720989 IBO786481:IBO786525 IBO852017:IBO852061 IBO917553:IBO917597 IBO983089:IBO983133 ILK11:ILK93 ILK65585:ILK65629 ILK131121:ILK131165 ILK196657:ILK196701 ILK262193:ILK262237 ILK327729:ILK327773 ILK393265:ILK393309 ILK458801:ILK458845 ILK524337:ILK524381 ILK589873:ILK589917 ILK655409:ILK655453 ILK720945:ILK720989 ILK786481:ILK786525 ILK852017:ILK852061 ILK917553:ILK917597 ILK983089:ILK983133 IVG11:IVG93 IVG65585:IVG65629 IVG131121:IVG131165 IVG196657:IVG196701 IVG262193:IVG262237 IVG327729:IVG327773 IVG393265:IVG393309 IVG458801:IVG458845 IVG524337:IVG524381 IVG589873:IVG589917 IVG655409:IVG655453 IVG720945:IVG720989 IVG786481:IVG786525 IVG852017:IVG852061 IVG917553:IVG917597 IVG983089:IVG983133 JFC11:JFC93 JFC65585:JFC65629 JFC131121:JFC131165 JFC196657:JFC196701 JFC262193:JFC262237 JFC327729:JFC327773 JFC393265:JFC393309 JFC458801:JFC458845 JFC524337:JFC524381 JFC589873:JFC589917 JFC655409:JFC655453 JFC720945:JFC720989 JFC786481:JFC786525 JFC852017:JFC852061 JFC917553:JFC917597 JFC983089:JFC983133 JOY11:JOY93 JOY65585:JOY65629 JOY131121:JOY131165 JOY196657:JOY196701 JOY262193:JOY262237 JOY327729:JOY327773 JOY393265:JOY393309 JOY458801:JOY458845 JOY524337:JOY524381 JOY589873:JOY589917 JOY655409:JOY655453 JOY720945:JOY720989 JOY786481:JOY786525 JOY852017:JOY852061 JOY917553:JOY917597 JOY983089:JOY983133 JYU11:JYU93 JYU65585:JYU65629 JYU131121:JYU131165 JYU196657:JYU196701 JYU262193:JYU262237 JYU327729:JYU327773 JYU393265:JYU393309 JYU458801:JYU458845 JYU524337:JYU524381 JYU589873:JYU589917 JYU655409:JYU655453 JYU720945:JYU720989 JYU786481:JYU786525 JYU852017:JYU852061 JYU917553:JYU917597 JYU983089:JYU983133 KIQ11:KIQ93 KIQ65585:KIQ65629 KIQ131121:KIQ131165 KIQ196657:KIQ196701 KIQ262193:KIQ262237 KIQ327729:KIQ327773 KIQ393265:KIQ393309 KIQ458801:KIQ458845 KIQ524337:KIQ524381 KIQ589873:KIQ589917 KIQ655409:KIQ655453 KIQ720945:KIQ720989 KIQ786481:KIQ786525 KIQ852017:KIQ852061 KIQ917553:KIQ917597 KIQ983089:KIQ983133 KSM11:KSM93 KSM65585:KSM65629 KSM131121:KSM131165 KSM196657:KSM196701 KSM262193:KSM262237 KSM327729:KSM327773 KSM393265:KSM393309 KSM458801:KSM458845 KSM524337:KSM524381 KSM589873:KSM589917 KSM655409:KSM655453 KSM720945:KSM720989 KSM786481:KSM786525 KSM852017:KSM852061 KSM917553:KSM917597 KSM983089:KSM983133 LCI11:LCI93 LCI65585:LCI65629 LCI131121:LCI131165 LCI196657:LCI196701 LCI262193:LCI262237 LCI327729:LCI327773 LCI393265:LCI393309 LCI458801:LCI458845 LCI524337:LCI524381 LCI589873:LCI589917 LCI655409:LCI655453 LCI720945:LCI720989 LCI786481:LCI786525 LCI852017:LCI852061 LCI917553:LCI917597 LCI983089:LCI983133 LME11:LME93 LME65585:LME65629 LME131121:LME131165 LME196657:LME196701 LME262193:LME262237 LME327729:LME327773 LME393265:LME393309 LME458801:LME458845 LME524337:LME524381 LME589873:LME589917 LME655409:LME655453 LME720945:LME720989 LME786481:LME786525 LME852017:LME852061 LME917553:LME917597 LME983089:LME983133 LWA11:LWA93 LWA65585:LWA65629 LWA131121:LWA131165 LWA196657:LWA196701 LWA262193:LWA262237 LWA327729:LWA327773 LWA393265:LWA393309 LWA458801:LWA458845 LWA524337:LWA524381 LWA589873:LWA589917 LWA655409:LWA655453 LWA720945:LWA720989 LWA786481:LWA786525 LWA852017:LWA852061 LWA917553:LWA917597 LWA983089:LWA983133 MFW11:MFW93 MFW65585:MFW65629 MFW131121:MFW131165 MFW196657:MFW196701 MFW262193:MFW262237 MFW327729:MFW327773 MFW393265:MFW393309 MFW458801:MFW458845 MFW524337:MFW524381 MFW589873:MFW589917 MFW655409:MFW655453 MFW720945:MFW720989 MFW786481:MFW786525 MFW852017:MFW852061 MFW917553:MFW917597 MFW983089:MFW983133 MPS11:MPS93 MPS65585:MPS65629 MPS131121:MPS131165 MPS196657:MPS196701 MPS262193:MPS262237 MPS327729:MPS327773 MPS393265:MPS393309 MPS458801:MPS458845 MPS524337:MPS524381 MPS589873:MPS589917 MPS655409:MPS655453 MPS720945:MPS720989 MPS786481:MPS786525 MPS852017:MPS852061 MPS917553:MPS917597 MPS983089:MPS983133 MZO11:MZO93 MZO65585:MZO65629 MZO131121:MZO131165 MZO196657:MZO196701 MZO262193:MZO262237 MZO327729:MZO327773 MZO393265:MZO393309 MZO458801:MZO458845 MZO524337:MZO524381 MZO589873:MZO589917 MZO655409:MZO655453 MZO720945:MZO720989 MZO786481:MZO786525 MZO852017:MZO852061 MZO917553:MZO917597 MZO983089:MZO983133 NJK11:NJK93 NJK65585:NJK65629 NJK131121:NJK131165 NJK196657:NJK196701 NJK262193:NJK262237 NJK327729:NJK327773 NJK393265:NJK393309 NJK458801:NJK458845 NJK524337:NJK524381 NJK589873:NJK589917 NJK655409:NJK655453 NJK720945:NJK720989 NJK786481:NJK786525 NJK852017:NJK852061 NJK917553:NJK917597 NJK983089:NJK983133 NTG11:NTG93 NTG65585:NTG65629 NTG131121:NTG131165 NTG196657:NTG196701 NTG262193:NTG262237 NTG327729:NTG327773 NTG393265:NTG393309 NTG458801:NTG458845 NTG524337:NTG524381 NTG589873:NTG589917 NTG655409:NTG655453 NTG720945:NTG720989 NTG786481:NTG786525 NTG852017:NTG852061 NTG917553:NTG917597 NTG983089:NTG983133 ODC11:ODC93 ODC65585:ODC65629 ODC131121:ODC131165 ODC196657:ODC196701 ODC262193:ODC262237 ODC327729:ODC327773 ODC393265:ODC393309 ODC458801:ODC458845 ODC524337:ODC524381 ODC589873:ODC589917 ODC655409:ODC655453 ODC720945:ODC720989 ODC786481:ODC786525 ODC852017:ODC852061 ODC917553:ODC917597 ODC983089:ODC983133 OMY11:OMY93 OMY65585:OMY65629 OMY131121:OMY131165 OMY196657:OMY196701 OMY262193:OMY262237 OMY327729:OMY327773 OMY393265:OMY393309 OMY458801:OMY458845 OMY524337:OMY524381 OMY589873:OMY589917 OMY655409:OMY655453 OMY720945:OMY720989 OMY786481:OMY786525 OMY852017:OMY852061 OMY917553:OMY917597 OMY983089:OMY983133 OWU11:OWU93 OWU65585:OWU65629 OWU131121:OWU131165 OWU196657:OWU196701 OWU262193:OWU262237 OWU327729:OWU327773 OWU393265:OWU393309 OWU458801:OWU458845 OWU524337:OWU524381 OWU589873:OWU589917 OWU655409:OWU655453 OWU720945:OWU720989 OWU786481:OWU786525 OWU852017:OWU852061 OWU917553:OWU917597 OWU983089:OWU983133 PGQ11:PGQ93 PGQ65585:PGQ65629 PGQ131121:PGQ131165 PGQ196657:PGQ196701 PGQ262193:PGQ262237 PGQ327729:PGQ327773 PGQ393265:PGQ393309 PGQ458801:PGQ458845 PGQ524337:PGQ524381 PGQ589873:PGQ589917 PGQ655409:PGQ655453 PGQ720945:PGQ720989 PGQ786481:PGQ786525 PGQ852017:PGQ852061 PGQ917553:PGQ917597 PGQ983089:PGQ983133 PQM11:PQM93 PQM65585:PQM65629 PQM131121:PQM131165 PQM196657:PQM196701 PQM262193:PQM262237 PQM327729:PQM327773 PQM393265:PQM393309 PQM458801:PQM458845 PQM524337:PQM524381 PQM589873:PQM589917 PQM655409:PQM655453 PQM720945:PQM720989 PQM786481:PQM786525 PQM852017:PQM852061 PQM917553:PQM917597 PQM983089:PQM983133 QAI11:QAI93 QAI65585:QAI65629 QAI131121:QAI131165 QAI196657:QAI196701 QAI262193:QAI262237 QAI327729:QAI327773 QAI393265:QAI393309 QAI458801:QAI458845 QAI524337:QAI524381 QAI589873:QAI589917 QAI655409:QAI655453 QAI720945:QAI720989 QAI786481:QAI786525 QAI852017:QAI852061 QAI917553:QAI917597 QAI983089:QAI983133 QKE11:QKE93 QKE65585:QKE65629 QKE131121:QKE131165 QKE196657:QKE196701 QKE262193:QKE262237 QKE327729:QKE327773 QKE393265:QKE393309 QKE458801:QKE458845 QKE524337:QKE524381 QKE589873:QKE589917 QKE655409:QKE655453 QKE720945:QKE720989 QKE786481:QKE786525 QKE852017:QKE852061 QKE917553:QKE917597 QKE983089:QKE983133 QUA11:QUA93 QUA65585:QUA65629 QUA131121:QUA131165 QUA196657:QUA196701 QUA262193:QUA262237 QUA327729:QUA327773 QUA393265:QUA393309 QUA458801:QUA458845 QUA524337:QUA524381 QUA589873:QUA589917 QUA655409:QUA655453 QUA720945:QUA720989 QUA786481:QUA786525 QUA852017:QUA852061 QUA917553:QUA917597 QUA983089:QUA983133 RDW11:RDW93 RDW65585:RDW65629 RDW131121:RDW131165 RDW196657:RDW196701 RDW262193:RDW262237 RDW327729:RDW327773 RDW393265:RDW393309 RDW458801:RDW458845 RDW524337:RDW524381 RDW589873:RDW589917 RDW655409:RDW655453 RDW720945:RDW720989 RDW786481:RDW786525 RDW852017:RDW852061 RDW917553:RDW917597 RDW983089:RDW983133 RNS11:RNS93 RNS65585:RNS65629 RNS131121:RNS131165 RNS196657:RNS196701 RNS262193:RNS262237 RNS327729:RNS327773 RNS393265:RNS393309 RNS458801:RNS458845 RNS524337:RNS524381 RNS589873:RNS589917 RNS655409:RNS655453 RNS720945:RNS720989 RNS786481:RNS786525 RNS852017:RNS852061 RNS917553:RNS917597 RNS983089:RNS983133 RXO11:RXO93 RXO65585:RXO65629 RXO131121:RXO131165 RXO196657:RXO196701 RXO262193:RXO262237 RXO327729:RXO327773 RXO393265:RXO393309 RXO458801:RXO458845 RXO524337:RXO524381 RXO589873:RXO589917 RXO655409:RXO655453 RXO720945:RXO720989 RXO786481:RXO786525 RXO852017:RXO852061 RXO917553:RXO917597 RXO983089:RXO983133 SHK11:SHK93 SHK65585:SHK65629 SHK131121:SHK131165 SHK196657:SHK196701 SHK262193:SHK262237 SHK327729:SHK327773 SHK393265:SHK393309 SHK458801:SHK458845 SHK524337:SHK524381 SHK589873:SHK589917 SHK655409:SHK655453 SHK720945:SHK720989 SHK786481:SHK786525 SHK852017:SHK852061 SHK917553:SHK917597 SHK983089:SHK983133 SRG11:SRG93 SRG65585:SRG65629 SRG131121:SRG131165 SRG196657:SRG196701 SRG262193:SRG262237 SRG327729:SRG327773 SRG393265:SRG393309 SRG458801:SRG458845 SRG524337:SRG524381 SRG589873:SRG589917 SRG655409:SRG655453 SRG720945:SRG720989 SRG786481:SRG786525 SRG852017:SRG852061 SRG917553:SRG917597 SRG983089:SRG983133 TBC11:TBC93 TBC65585:TBC65629 TBC131121:TBC131165 TBC196657:TBC196701 TBC262193:TBC262237 TBC327729:TBC327773 TBC393265:TBC393309 TBC458801:TBC458845 TBC524337:TBC524381 TBC589873:TBC589917 TBC655409:TBC655453 TBC720945:TBC720989 TBC786481:TBC786525 TBC852017:TBC852061 TBC917553:TBC917597 TBC983089:TBC983133 TKY11:TKY93 TKY65585:TKY65629 TKY131121:TKY131165 TKY196657:TKY196701 TKY262193:TKY262237 TKY327729:TKY327773 TKY393265:TKY393309 TKY458801:TKY458845 TKY524337:TKY524381 TKY589873:TKY589917 TKY655409:TKY655453 TKY720945:TKY720989 TKY786481:TKY786525 TKY852017:TKY852061 TKY917553:TKY917597 TKY983089:TKY983133 TUU11:TUU93 TUU65585:TUU65629 TUU131121:TUU131165 TUU196657:TUU196701 TUU262193:TUU262237 TUU327729:TUU327773 TUU393265:TUU393309 TUU458801:TUU458845 TUU524337:TUU524381 TUU589873:TUU589917 TUU655409:TUU655453 TUU720945:TUU720989 TUU786481:TUU786525 TUU852017:TUU852061 TUU917553:TUU917597 TUU983089:TUU983133 UEQ11:UEQ93 UEQ65585:UEQ65629 UEQ131121:UEQ131165 UEQ196657:UEQ196701 UEQ262193:UEQ262237 UEQ327729:UEQ327773 UEQ393265:UEQ393309 UEQ458801:UEQ458845 UEQ524337:UEQ524381 UEQ589873:UEQ589917 UEQ655409:UEQ655453 UEQ720945:UEQ720989 UEQ786481:UEQ786525 UEQ852017:UEQ852061 UEQ917553:UEQ917597 UEQ983089:UEQ983133 UOM11:UOM93 UOM65585:UOM65629 UOM131121:UOM131165 UOM196657:UOM196701 UOM262193:UOM262237 UOM327729:UOM327773 UOM393265:UOM393309 UOM458801:UOM458845 UOM524337:UOM524381 UOM589873:UOM589917 UOM655409:UOM655453 UOM720945:UOM720989 UOM786481:UOM786525 UOM852017:UOM852061 UOM917553:UOM917597 UOM983089:UOM983133 UYI11:UYI93 UYI65585:UYI65629 UYI131121:UYI131165 UYI196657:UYI196701 UYI262193:UYI262237 UYI327729:UYI327773 UYI393265:UYI393309 UYI458801:UYI458845 UYI524337:UYI524381 UYI589873:UYI589917 UYI655409:UYI655453 UYI720945:UYI720989 UYI786481:UYI786525 UYI852017:UYI852061 UYI917553:UYI917597 UYI983089:UYI983133 VIE11:VIE93 VIE65585:VIE65629 VIE131121:VIE131165 VIE196657:VIE196701 VIE262193:VIE262237 VIE327729:VIE327773 VIE393265:VIE393309 VIE458801:VIE458845 VIE524337:VIE524381 VIE589873:VIE589917 VIE655409:VIE655453 VIE720945:VIE720989 VIE786481:VIE786525 VIE852017:VIE852061 VIE917553:VIE917597 VIE983089:VIE983133 VSA11:VSA93 VSA65585:VSA65629 VSA131121:VSA131165 VSA196657:VSA196701 VSA262193:VSA262237 VSA327729:VSA327773 VSA393265:VSA393309 VSA458801:VSA458845 VSA524337:VSA524381 VSA589873:VSA589917 VSA655409:VSA655453 VSA720945:VSA720989 VSA786481:VSA786525 VSA852017:VSA852061 VSA917553:VSA917597 VSA983089:VSA983133 WBW11:WBW93 WBW65585:WBW65629 WBW131121:WBW131165 WBW196657:WBW196701 WBW262193:WBW262237 WBW327729:WBW327773 WBW393265:WBW393309 WBW458801:WBW458845 WBW524337:WBW524381 WBW589873:WBW589917 WBW655409:WBW655453 WBW720945:WBW720989 WBW786481:WBW786525 WBW852017:WBW852061 WBW917553:WBW917597 WBW983089:WBW983133 WLS11:WLS93 WLS65585:WLS65629 WLS131121:WLS131165 WLS196657:WLS196701 WLS262193:WLS262237 WLS327729:WLS327773 WLS393265:WLS393309 WLS458801:WLS458845 WLS524337:WLS524381 WLS589873:WLS589917 WLS655409:WLS655453 WLS720945:WLS720989 WLS786481:WLS786525 WLS852017:WLS852061 WLS917553:WLS917597 WLS983089:WLS983133 WVO11:WVO93 WVO65585:WVO65629 WVO131121:WVO131165 WVO196657:WVO196701 WVO262193:WVO262237 WVO327729:WVO327773 WVO393265:WVO393309 WVO458801:WVO458845 WVO524337:WVO524381 WVO589873:WVO589917 WVO655409:WVO655453 WVO720945:WVO720989 WVO786481:WVO786525 WVO852017:WVO852061 WVO917553:WVO917597 WVO983089:WVO983133">
      <formula1>"是,否"</formula1>
    </dataValidation>
    <dataValidation type="list" allowBlank="1" showInputMessage="1" showErrorMessage="1" sqref="K11:K76 K65585:K65629 K131121:K131165 K196657:K196701 K262193:K262237 K327729:K327773 K393265:K393309 K458801:K458845 K524337:K524381 K589873:K589917 K655409:K655453 K720945:K720989 K786481:K786525 K852017:K852061 K917553:K917597 K983089:K983133 P11:P93 P65585:P65629 P131121:P131165 P196657:P196701 P262193:P262237 P327729:P327773 P393265:P393309 P458801:P458845 P524337:P524381 P589873:P589917 P655409:P655453 P720945:P720989 P786481:P786525 P852017:P852061 P917553:P917597 P983089:P983133 JG11:JG93 JG65585:JG65629 JG131121:JG131165 JG196657:JG196701 JG262193:JG262237 JG327729:JG327773 JG393265:JG393309 JG458801:JG458845 JG524337:JG524381 JG589873:JG589917 JG655409:JG655453 JG720945:JG720989 JG786481:JG786525 JG852017:JG852061 JG917553:JG917597 JG983089:JG983133 JL11:JL93 JL65585:JL65629 JL131121:JL131165 JL196657:JL196701 JL262193:JL262237 JL327729:JL327773 JL393265:JL393309 JL458801:JL458845 JL524337:JL524381 JL589873:JL589917 JL655409:JL655453 JL720945:JL720989 JL786481:JL786525 JL852017:JL852061 JL917553:JL917597 JL983089:JL983133 TC11:TC93 TC65585:TC65629 TC131121:TC131165 TC196657:TC196701 TC262193:TC262237 TC327729:TC327773 TC393265:TC393309 TC458801:TC458845 TC524337:TC524381 TC589873:TC589917 TC655409:TC655453 TC720945:TC720989 TC786481:TC786525 TC852017:TC852061 TC917553:TC917597 TC983089:TC983133 TH11:TH93 TH65585:TH65629 TH131121:TH131165 TH196657:TH196701 TH262193:TH262237 TH327729:TH327773 TH393265:TH393309 TH458801:TH458845 TH524337:TH524381 TH589873:TH589917 TH655409:TH655453 TH720945:TH720989 TH786481:TH786525 TH852017:TH852061 TH917553:TH917597 TH983089:TH983133 ACY11:ACY93 ACY65585:ACY65629 ACY131121:ACY131165 ACY196657:ACY196701 ACY262193:ACY262237 ACY327729:ACY327773 ACY393265:ACY393309 ACY458801:ACY458845 ACY524337:ACY524381 ACY589873:ACY589917 ACY655409:ACY655453 ACY720945:ACY720989 ACY786481:ACY786525 ACY852017:ACY852061 ACY917553:ACY917597 ACY983089:ACY983133 ADD11:ADD93 ADD65585:ADD65629 ADD131121:ADD131165 ADD196657:ADD196701 ADD262193:ADD262237 ADD327729:ADD327773 ADD393265:ADD393309 ADD458801:ADD458845 ADD524337:ADD524381 ADD589873:ADD589917 ADD655409:ADD655453 ADD720945:ADD720989 ADD786481:ADD786525 ADD852017:ADD852061 ADD917553:ADD917597 ADD983089:ADD983133 AMU11:AMU93 AMU65585:AMU65629 AMU131121:AMU131165 AMU196657:AMU196701 AMU262193:AMU262237 AMU327729:AMU327773 AMU393265:AMU393309 AMU458801:AMU458845 AMU524337:AMU524381 AMU589873:AMU589917 AMU655409:AMU655453 AMU720945:AMU720989 AMU786481:AMU786525 AMU852017:AMU852061 AMU917553:AMU917597 AMU983089:AMU983133 AMZ11:AMZ93 AMZ65585:AMZ65629 AMZ131121:AMZ131165 AMZ196657:AMZ196701 AMZ262193:AMZ262237 AMZ327729:AMZ327773 AMZ393265:AMZ393309 AMZ458801:AMZ458845 AMZ524337:AMZ524381 AMZ589873:AMZ589917 AMZ655409:AMZ655453 AMZ720945:AMZ720989 AMZ786481:AMZ786525 AMZ852017:AMZ852061 AMZ917553:AMZ917597 AMZ983089:AMZ983133 AWQ11:AWQ93 AWQ65585:AWQ65629 AWQ131121:AWQ131165 AWQ196657:AWQ196701 AWQ262193:AWQ262237 AWQ327729:AWQ327773 AWQ393265:AWQ393309 AWQ458801:AWQ458845 AWQ524337:AWQ524381 AWQ589873:AWQ589917 AWQ655409:AWQ655453 AWQ720945:AWQ720989 AWQ786481:AWQ786525 AWQ852017:AWQ852061 AWQ917553:AWQ917597 AWQ983089:AWQ983133 AWV11:AWV93 AWV65585:AWV65629 AWV131121:AWV131165 AWV196657:AWV196701 AWV262193:AWV262237 AWV327729:AWV327773 AWV393265:AWV393309 AWV458801:AWV458845 AWV524337:AWV524381 AWV589873:AWV589917 AWV655409:AWV655453 AWV720945:AWV720989 AWV786481:AWV786525 AWV852017:AWV852061 AWV917553:AWV917597 AWV983089:AWV983133 BGM11:BGM93 BGM65585:BGM65629 BGM131121:BGM131165 BGM196657:BGM196701 BGM262193:BGM262237 BGM327729:BGM327773 BGM393265:BGM393309 BGM458801:BGM458845 BGM524337:BGM524381 BGM589873:BGM589917 BGM655409:BGM655453 BGM720945:BGM720989 BGM786481:BGM786525 BGM852017:BGM852061 BGM917553:BGM917597 BGM983089:BGM983133 BGR11:BGR93 BGR65585:BGR65629 BGR131121:BGR131165 BGR196657:BGR196701 BGR262193:BGR262237 BGR327729:BGR327773 BGR393265:BGR393309 BGR458801:BGR458845 BGR524337:BGR524381 BGR589873:BGR589917 BGR655409:BGR655453 BGR720945:BGR720989 BGR786481:BGR786525 BGR852017:BGR852061 BGR917553:BGR917597 BGR983089:BGR983133 BQI11:BQI93 BQI65585:BQI65629 BQI131121:BQI131165 BQI196657:BQI196701 BQI262193:BQI262237 BQI327729:BQI327773 BQI393265:BQI393309 BQI458801:BQI458845 BQI524337:BQI524381 BQI589873:BQI589917 BQI655409:BQI655453 BQI720945:BQI720989 BQI786481:BQI786525 BQI852017:BQI852061 BQI917553:BQI917597 BQI983089:BQI983133 BQN11:BQN93 BQN65585:BQN65629 BQN131121:BQN131165 BQN196657:BQN196701 BQN262193:BQN262237 BQN327729:BQN327773 BQN393265:BQN393309 BQN458801:BQN458845 BQN524337:BQN524381 BQN589873:BQN589917 BQN655409:BQN655453 BQN720945:BQN720989 BQN786481:BQN786525 BQN852017:BQN852061 BQN917553:BQN917597 BQN983089:BQN983133 CAE11:CAE93 CAE65585:CAE65629 CAE131121:CAE131165 CAE196657:CAE196701 CAE262193:CAE262237 CAE327729:CAE327773 CAE393265:CAE393309 CAE458801:CAE458845 CAE524337:CAE524381 CAE589873:CAE589917 CAE655409:CAE655453 CAE720945:CAE720989 CAE786481:CAE786525 CAE852017:CAE852061 CAE917553:CAE917597 CAE983089:CAE983133 CAJ11:CAJ93 CAJ65585:CAJ65629 CAJ131121:CAJ131165 CAJ196657:CAJ196701 CAJ262193:CAJ262237 CAJ327729:CAJ327773 CAJ393265:CAJ393309 CAJ458801:CAJ458845 CAJ524337:CAJ524381 CAJ589873:CAJ589917 CAJ655409:CAJ655453 CAJ720945:CAJ720989 CAJ786481:CAJ786525 CAJ852017:CAJ852061 CAJ917553:CAJ917597 CAJ983089:CAJ983133 CKA11:CKA93 CKA65585:CKA65629 CKA131121:CKA131165 CKA196657:CKA196701 CKA262193:CKA262237 CKA327729:CKA327773 CKA393265:CKA393309 CKA458801:CKA458845 CKA524337:CKA524381 CKA589873:CKA589917 CKA655409:CKA655453 CKA720945:CKA720989 CKA786481:CKA786525 CKA852017:CKA852061 CKA917553:CKA917597 CKA983089:CKA983133 CKF11:CKF93 CKF65585:CKF65629 CKF131121:CKF131165 CKF196657:CKF196701 CKF262193:CKF262237 CKF327729:CKF327773 CKF393265:CKF393309 CKF458801:CKF458845 CKF524337:CKF524381 CKF589873:CKF589917 CKF655409:CKF655453 CKF720945:CKF720989 CKF786481:CKF786525 CKF852017:CKF852061 CKF917553:CKF917597 CKF983089:CKF983133 CTW11:CTW93 CTW65585:CTW65629 CTW131121:CTW131165 CTW196657:CTW196701 CTW262193:CTW262237 CTW327729:CTW327773 CTW393265:CTW393309 CTW458801:CTW458845 CTW524337:CTW524381 CTW589873:CTW589917 CTW655409:CTW655453 CTW720945:CTW720989 CTW786481:CTW786525 CTW852017:CTW852061 CTW917553:CTW917597 CTW983089:CTW983133 CUB11:CUB93 CUB65585:CUB65629 CUB131121:CUB131165 CUB196657:CUB196701 CUB262193:CUB262237 CUB327729:CUB327773 CUB393265:CUB393309 CUB458801:CUB458845 CUB524337:CUB524381 CUB589873:CUB589917 CUB655409:CUB655453 CUB720945:CUB720989 CUB786481:CUB786525 CUB852017:CUB852061 CUB917553:CUB917597 CUB983089:CUB983133 DDS11:DDS93 DDS65585:DDS65629 DDS131121:DDS131165 DDS196657:DDS196701 DDS262193:DDS262237 DDS327729:DDS327773 DDS393265:DDS393309 DDS458801:DDS458845 DDS524337:DDS524381 DDS589873:DDS589917 DDS655409:DDS655453 DDS720945:DDS720989 DDS786481:DDS786525 DDS852017:DDS852061 DDS917553:DDS917597 DDS983089:DDS983133 DDX11:DDX93 DDX65585:DDX65629 DDX131121:DDX131165 DDX196657:DDX196701 DDX262193:DDX262237 DDX327729:DDX327773 DDX393265:DDX393309 DDX458801:DDX458845 DDX524337:DDX524381 DDX589873:DDX589917 DDX655409:DDX655453 DDX720945:DDX720989 DDX786481:DDX786525 DDX852017:DDX852061 DDX917553:DDX917597 DDX983089:DDX983133 DNO11:DNO93 DNO65585:DNO65629 DNO131121:DNO131165 DNO196657:DNO196701 DNO262193:DNO262237 DNO327729:DNO327773 DNO393265:DNO393309 DNO458801:DNO458845 DNO524337:DNO524381 DNO589873:DNO589917 DNO655409:DNO655453 DNO720945:DNO720989 DNO786481:DNO786525 DNO852017:DNO852061 DNO917553:DNO917597 DNO983089:DNO983133 DNT11:DNT93 DNT65585:DNT65629 DNT131121:DNT131165 DNT196657:DNT196701 DNT262193:DNT262237 DNT327729:DNT327773 DNT393265:DNT393309 DNT458801:DNT458845 DNT524337:DNT524381 DNT589873:DNT589917 DNT655409:DNT655453 DNT720945:DNT720989 DNT786481:DNT786525 DNT852017:DNT852061 DNT917553:DNT917597 DNT983089:DNT983133 DXK11:DXK93 DXK65585:DXK65629 DXK131121:DXK131165 DXK196657:DXK196701 DXK262193:DXK262237 DXK327729:DXK327773 DXK393265:DXK393309 DXK458801:DXK458845 DXK524337:DXK524381 DXK589873:DXK589917 DXK655409:DXK655453 DXK720945:DXK720989 DXK786481:DXK786525 DXK852017:DXK852061 DXK917553:DXK917597 DXK983089:DXK983133 DXP11:DXP93 DXP65585:DXP65629 DXP131121:DXP131165 DXP196657:DXP196701 DXP262193:DXP262237 DXP327729:DXP327773 DXP393265:DXP393309 DXP458801:DXP458845 DXP524337:DXP524381 DXP589873:DXP589917 DXP655409:DXP655453 DXP720945:DXP720989 DXP786481:DXP786525 DXP852017:DXP852061 DXP917553:DXP917597 DXP983089:DXP983133 EHG11:EHG93 EHG65585:EHG65629 EHG131121:EHG131165 EHG196657:EHG196701 EHG262193:EHG262237 EHG327729:EHG327773 EHG393265:EHG393309 EHG458801:EHG458845 EHG524337:EHG524381 EHG589873:EHG589917 EHG655409:EHG655453 EHG720945:EHG720989 EHG786481:EHG786525 EHG852017:EHG852061 EHG917553:EHG917597 EHG983089:EHG983133 EHL11:EHL93 EHL65585:EHL65629 EHL131121:EHL131165 EHL196657:EHL196701 EHL262193:EHL262237 EHL327729:EHL327773 EHL393265:EHL393309 EHL458801:EHL458845 EHL524337:EHL524381 EHL589873:EHL589917 EHL655409:EHL655453 EHL720945:EHL720989 EHL786481:EHL786525 EHL852017:EHL852061 EHL917553:EHL917597 EHL983089:EHL983133 ERC11:ERC93 ERC65585:ERC65629 ERC131121:ERC131165 ERC196657:ERC196701 ERC262193:ERC262237 ERC327729:ERC327773 ERC393265:ERC393309 ERC458801:ERC458845 ERC524337:ERC524381 ERC589873:ERC589917 ERC655409:ERC655453 ERC720945:ERC720989 ERC786481:ERC786525 ERC852017:ERC852061 ERC917553:ERC917597 ERC983089:ERC983133 ERH11:ERH93 ERH65585:ERH65629 ERH131121:ERH131165 ERH196657:ERH196701 ERH262193:ERH262237 ERH327729:ERH327773 ERH393265:ERH393309 ERH458801:ERH458845 ERH524337:ERH524381 ERH589873:ERH589917 ERH655409:ERH655453 ERH720945:ERH720989 ERH786481:ERH786525 ERH852017:ERH852061 ERH917553:ERH917597 ERH983089:ERH983133 FAY11:FAY93 FAY65585:FAY65629 FAY131121:FAY131165 FAY196657:FAY196701 FAY262193:FAY262237 FAY327729:FAY327773 FAY393265:FAY393309 FAY458801:FAY458845 FAY524337:FAY524381 FAY589873:FAY589917 FAY655409:FAY655453 FAY720945:FAY720989 FAY786481:FAY786525 FAY852017:FAY852061 FAY917553:FAY917597 FAY983089:FAY983133 FBD11:FBD93 FBD65585:FBD65629 FBD131121:FBD131165 FBD196657:FBD196701 FBD262193:FBD262237 FBD327729:FBD327773 FBD393265:FBD393309 FBD458801:FBD458845 FBD524337:FBD524381 FBD589873:FBD589917 FBD655409:FBD655453 FBD720945:FBD720989 FBD786481:FBD786525 FBD852017:FBD852061 FBD917553:FBD917597 FBD983089:FBD983133 FKU11:FKU93 FKU65585:FKU65629 FKU131121:FKU131165 FKU196657:FKU196701 FKU262193:FKU262237 FKU327729:FKU327773 FKU393265:FKU393309 FKU458801:FKU458845 FKU524337:FKU524381 FKU589873:FKU589917 FKU655409:FKU655453 FKU720945:FKU720989 FKU786481:FKU786525 FKU852017:FKU852061 FKU917553:FKU917597 FKU983089:FKU983133 FKZ11:FKZ93 FKZ65585:FKZ65629 FKZ131121:FKZ131165 FKZ196657:FKZ196701 FKZ262193:FKZ262237 FKZ327729:FKZ327773 FKZ393265:FKZ393309 FKZ458801:FKZ458845 FKZ524337:FKZ524381 FKZ589873:FKZ589917 FKZ655409:FKZ655453 FKZ720945:FKZ720989 FKZ786481:FKZ786525 FKZ852017:FKZ852061 FKZ917553:FKZ917597 FKZ983089:FKZ983133 FUQ11:FUQ93 FUQ65585:FUQ65629 FUQ131121:FUQ131165 FUQ196657:FUQ196701 FUQ262193:FUQ262237 FUQ327729:FUQ327773 FUQ393265:FUQ393309 FUQ458801:FUQ458845 FUQ524337:FUQ524381 FUQ589873:FUQ589917 FUQ655409:FUQ655453 FUQ720945:FUQ720989 FUQ786481:FUQ786525 FUQ852017:FUQ852061 FUQ917553:FUQ917597 FUQ983089:FUQ983133 FUV11:FUV93 FUV65585:FUV65629 FUV131121:FUV131165 FUV196657:FUV196701 FUV262193:FUV262237 FUV327729:FUV327773 FUV393265:FUV393309 FUV458801:FUV458845 FUV524337:FUV524381 FUV589873:FUV589917 FUV655409:FUV655453 FUV720945:FUV720989 FUV786481:FUV786525 FUV852017:FUV852061 FUV917553:FUV917597 FUV983089:FUV983133 GEM11:GEM93 GEM65585:GEM65629 GEM131121:GEM131165 GEM196657:GEM196701 GEM262193:GEM262237 GEM327729:GEM327773 GEM393265:GEM393309 GEM458801:GEM458845 GEM524337:GEM524381 GEM589873:GEM589917 GEM655409:GEM655453 GEM720945:GEM720989 GEM786481:GEM786525 GEM852017:GEM852061 GEM917553:GEM917597 GEM983089:GEM983133 GER11:GER93 GER65585:GER65629 GER131121:GER131165 GER196657:GER196701 GER262193:GER262237 GER327729:GER327773 GER393265:GER393309 GER458801:GER458845 GER524337:GER524381 GER589873:GER589917 GER655409:GER655453 GER720945:GER720989 GER786481:GER786525 GER852017:GER852061 GER917553:GER917597 GER983089:GER983133 GOI11:GOI93 GOI65585:GOI65629 GOI131121:GOI131165 GOI196657:GOI196701 GOI262193:GOI262237 GOI327729:GOI327773 GOI393265:GOI393309 GOI458801:GOI458845 GOI524337:GOI524381 GOI589873:GOI589917 GOI655409:GOI655453 GOI720945:GOI720989 GOI786481:GOI786525 GOI852017:GOI852061 GOI917553:GOI917597 GOI983089:GOI983133 GON11:GON93 GON65585:GON65629 GON131121:GON131165 GON196657:GON196701 GON262193:GON262237 GON327729:GON327773 GON393265:GON393309 GON458801:GON458845 GON524337:GON524381 GON589873:GON589917 GON655409:GON655453 GON720945:GON720989 GON786481:GON786525 GON852017:GON852061 GON917553:GON917597 GON983089:GON983133 GYE11:GYE93 GYE65585:GYE65629 GYE131121:GYE131165 GYE196657:GYE196701 GYE262193:GYE262237 GYE327729:GYE327773 GYE393265:GYE393309 GYE458801:GYE458845 GYE524337:GYE524381 GYE589873:GYE589917 GYE655409:GYE655453 GYE720945:GYE720989 GYE786481:GYE786525 GYE852017:GYE852061 GYE917553:GYE917597 GYE983089:GYE983133 GYJ11:GYJ93 GYJ65585:GYJ65629 GYJ131121:GYJ131165 GYJ196657:GYJ196701 GYJ262193:GYJ262237 GYJ327729:GYJ327773 GYJ393265:GYJ393309 GYJ458801:GYJ458845 GYJ524337:GYJ524381 GYJ589873:GYJ589917 GYJ655409:GYJ655453 GYJ720945:GYJ720989 GYJ786481:GYJ786525 GYJ852017:GYJ852061 GYJ917553:GYJ917597 GYJ983089:GYJ983133 HIA11:HIA93 HIA65585:HIA65629 HIA131121:HIA131165 HIA196657:HIA196701 HIA262193:HIA262237 HIA327729:HIA327773 HIA393265:HIA393309 HIA458801:HIA458845 HIA524337:HIA524381 HIA589873:HIA589917 HIA655409:HIA655453 HIA720945:HIA720989 HIA786481:HIA786525 HIA852017:HIA852061 HIA917553:HIA917597 HIA983089:HIA983133 HIF11:HIF93 HIF65585:HIF65629 HIF131121:HIF131165 HIF196657:HIF196701 HIF262193:HIF262237 HIF327729:HIF327773 HIF393265:HIF393309 HIF458801:HIF458845 HIF524337:HIF524381 HIF589873:HIF589917 HIF655409:HIF655453 HIF720945:HIF720989 HIF786481:HIF786525 HIF852017:HIF852061 HIF917553:HIF917597 HIF983089:HIF983133 HRW11:HRW93 HRW65585:HRW65629 HRW131121:HRW131165 HRW196657:HRW196701 HRW262193:HRW262237 HRW327729:HRW327773 HRW393265:HRW393309 HRW458801:HRW458845 HRW524337:HRW524381 HRW589873:HRW589917 HRW655409:HRW655453 HRW720945:HRW720989 HRW786481:HRW786525 HRW852017:HRW852061 HRW917553:HRW917597 HRW983089:HRW983133 HSB11:HSB93 HSB65585:HSB65629 HSB131121:HSB131165 HSB196657:HSB196701 HSB262193:HSB262237 HSB327729:HSB327773 HSB393265:HSB393309 HSB458801:HSB458845 HSB524337:HSB524381 HSB589873:HSB589917 HSB655409:HSB655453 HSB720945:HSB720989 HSB786481:HSB786525 HSB852017:HSB852061 HSB917553:HSB917597 HSB983089:HSB983133 IBS11:IBS93 IBS65585:IBS65629 IBS131121:IBS131165 IBS196657:IBS196701 IBS262193:IBS262237 IBS327729:IBS327773 IBS393265:IBS393309 IBS458801:IBS458845 IBS524337:IBS524381 IBS589873:IBS589917 IBS655409:IBS655453 IBS720945:IBS720989 IBS786481:IBS786525 IBS852017:IBS852061 IBS917553:IBS917597 IBS983089:IBS983133 IBX11:IBX93 IBX65585:IBX65629 IBX131121:IBX131165 IBX196657:IBX196701 IBX262193:IBX262237 IBX327729:IBX327773 IBX393265:IBX393309 IBX458801:IBX458845 IBX524337:IBX524381 IBX589873:IBX589917 IBX655409:IBX655453 IBX720945:IBX720989 IBX786481:IBX786525 IBX852017:IBX852061 IBX917553:IBX917597 IBX983089:IBX983133 ILO11:ILO93 ILO65585:ILO65629 ILO131121:ILO131165 ILO196657:ILO196701 ILO262193:ILO262237 ILO327729:ILO327773 ILO393265:ILO393309 ILO458801:ILO458845 ILO524337:ILO524381 ILO589873:ILO589917 ILO655409:ILO655453 ILO720945:ILO720989 ILO786481:ILO786525 ILO852017:ILO852061 ILO917553:ILO917597 ILO983089:ILO983133 ILT11:ILT93 ILT65585:ILT65629 ILT131121:ILT131165 ILT196657:ILT196701 ILT262193:ILT262237 ILT327729:ILT327773 ILT393265:ILT393309 ILT458801:ILT458845 ILT524337:ILT524381 ILT589873:ILT589917 ILT655409:ILT655453 ILT720945:ILT720989 ILT786481:ILT786525 ILT852017:ILT852061 ILT917553:ILT917597 ILT983089:ILT983133 IVK11:IVK93 IVK65585:IVK65629 IVK131121:IVK131165 IVK196657:IVK196701 IVK262193:IVK262237 IVK327729:IVK327773 IVK393265:IVK393309 IVK458801:IVK458845 IVK524337:IVK524381 IVK589873:IVK589917 IVK655409:IVK655453 IVK720945:IVK720989 IVK786481:IVK786525 IVK852017:IVK852061 IVK917553:IVK917597 IVK983089:IVK983133 IVP11:IVP93 IVP65585:IVP65629 IVP131121:IVP131165 IVP196657:IVP196701 IVP262193:IVP262237 IVP327729:IVP327773 IVP393265:IVP393309 IVP458801:IVP458845 IVP524337:IVP524381 IVP589873:IVP589917 IVP655409:IVP655453 IVP720945:IVP720989 IVP786481:IVP786525 IVP852017:IVP852061 IVP917553:IVP917597 IVP983089:IVP983133 JFG11:JFG93 JFG65585:JFG65629 JFG131121:JFG131165 JFG196657:JFG196701 JFG262193:JFG262237 JFG327729:JFG327773 JFG393265:JFG393309 JFG458801:JFG458845 JFG524337:JFG524381 JFG589873:JFG589917 JFG655409:JFG655453 JFG720945:JFG720989 JFG786481:JFG786525 JFG852017:JFG852061 JFG917553:JFG917597 JFG983089:JFG983133 JFL11:JFL93 JFL65585:JFL65629 JFL131121:JFL131165 JFL196657:JFL196701 JFL262193:JFL262237 JFL327729:JFL327773 JFL393265:JFL393309 JFL458801:JFL458845 JFL524337:JFL524381 JFL589873:JFL589917 JFL655409:JFL655453 JFL720945:JFL720989 JFL786481:JFL786525 JFL852017:JFL852061 JFL917553:JFL917597 JFL983089:JFL983133 JPC11:JPC93 JPC65585:JPC65629 JPC131121:JPC131165 JPC196657:JPC196701 JPC262193:JPC262237 JPC327729:JPC327773 JPC393265:JPC393309 JPC458801:JPC458845 JPC524337:JPC524381 JPC589873:JPC589917 JPC655409:JPC655453 JPC720945:JPC720989 JPC786481:JPC786525 JPC852017:JPC852061 JPC917553:JPC917597 JPC983089:JPC983133 JPH11:JPH93 JPH65585:JPH65629 JPH131121:JPH131165 JPH196657:JPH196701 JPH262193:JPH262237 JPH327729:JPH327773 JPH393265:JPH393309 JPH458801:JPH458845 JPH524337:JPH524381 JPH589873:JPH589917 JPH655409:JPH655453 JPH720945:JPH720989 JPH786481:JPH786525 JPH852017:JPH852061 JPH917553:JPH917597 JPH983089:JPH983133 JYY11:JYY93 JYY65585:JYY65629 JYY131121:JYY131165 JYY196657:JYY196701 JYY262193:JYY262237 JYY327729:JYY327773 JYY393265:JYY393309 JYY458801:JYY458845 JYY524337:JYY524381 JYY589873:JYY589917 JYY655409:JYY655453 JYY720945:JYY720989 JYY786481:JYY786525 JYY852017:JYY852061 JYY917553:JYY917597 JYY983089:JYY983133 JZD11:JZD93 JZD65585:JZD65629 JZD131121:JZD131165 JZD196657:JZD196701 JZD262193:JZD262237 JZD327729:JZD327773 JZD393265:JZD393309 JZD458801:JZD458845 JZD524337:JZD524381 JZD589873:JZD589917 JZD655409:JZD655453 JZD720945:JZD720989 JZD786481:JZD786525 JZD852017:JZD852061 JZD917553:JZD917597 JZD983089:JZD983133 KIU11:KIU93 KIU65585:KIU65629 KIU131121:KIU131165 KIU196657:KIU196701 KIU262193:KIU262237 KIU327729:KIU327773 KIU393265:KIU393309 KIU458801:KIU458845 KIU524337:KIU524381 KIU589873:KIU589917 KIU655409:KIU655453 KIU720945:KIU720989 KIU786481:KIU786525 KIU852017:KIU852061 KIU917553:KIU917597 KIU983089:KIU983133 KIZ11:KIZ93 KIZ65585:KIZ65629 KIZ131121:KIZ131165 KIZ196657:KIZ196701 KIZ262193:KIZ262237 KIZ327729:KIZ327773 KIZ393265:KIZ393309 KIZ458801:KIZ458845 KIZ524337:KIZ524381 KIZ589873:KIZ589917 KIZ655409:KIZ655453 KIZ720945:KIZ720989 KIZ786481:KIZ786525 KIZ852017:KIZ852061 KIZ917553:KIZ917597 KIZ983089:KIZ983133 KSQ11:KSQ93 KSQ65585:KSQ65629 KSQ131121:KSQ131165 KSQ196657:KSQ196701 KSQ262193:KSQ262237 KSQ327729:KSQ327773 KSQ393265:KSQ393309 KSQ458801:KSQ458845 KSQ524337:KSQ524381 KSQ589873:KSQ589917 KSQ655409:KSQ655453 KSQ720945:KSQ720989 KSQ786481:KSQ786525 KSQ852017:KSQ852061 KSQ917553:KSQ917597 KSQ983089:KSQ983133 KSV11:KSV93 KSV65585:KSV65629 KSV131121:KSV131165 KSV196657:KSV196701 KSV262193:KSV262237 KSV327729:KSV327773 KSV393265:KSV393309 KSV458801:KSV458845 KSV524337:KSV524381 KSV589873:KSV589917 KSV655409:KSV655453 KSV720945:KSV720989 KSV786481:KSV786525 KSV852017:KSV852061 KSV917553:KSV917597 KSV983089:KSV983133 LCM11:LCM93 LCM65585:LCM65629 LCM131121:LCM131165 LCM196657:LCM196701 LCM262193:LCM262237 LCM327729:LCM327773 LCM393265:LCM393309 LCM458801:LCM458845 LCM524337:LCM524381 LCM589873:LCM589917 LCM655409:LCM655453 LCM720945:LCM720989 LCM786481:LCM786525 LCM852017:LCM852061 LCM917553:LCM917597 LCM983089:LCM983133 LCR11:LCR93 LCR65585:LCR65629 LCR131121:LCR131165 LCR196657:LCR196701 LCR262193:LCR262237 LCR327729:LCR327773 LCR393265:LCR393309 LCR458801:LCR458845 LCR524337:LCR524381 LCR589873:LCR589917 LCR655409:LCR655453 LCR720945:LCR720989 LCR786481:LCR786525 LCR852017:LCR852061 LCR917553:LCR917597 LCR983089:LCR983133 LMI11:LMI93 LMI65585:LMI65629 LMI131121:LMI131165 LMI196657:LMI196701 LMI262193:LMI262237 LMI327729:LMI327773 LMI393265:LMI393309 LMI458801:LMI458845 LMI524337:LMI524381 LMI589873:LMI589917 LMI655409:LMI655453 LMI720945:LMI720989 LMI786481:LMI786525 LMI852017:LMI852061 LMI917553:LMI917597 LMI983089:LMI983133 LMN11:LMN93 LMN65585:LMN65629 LMN131121:LMN131165 LMN196657:LMN196701 LMN262193:LMN262237 LMN327729:LMN327773 LMN393265:LMN393309 LMN458801:LMN458845 LMN524337:LMN524381 LMN589873:LMN589917 LMN655409:LMN655453 LMN720945:LMN720989 LMN786481:LMN786525 LMN852017:LMN852061 LMN917553:LMN917597 LMN983089:LMN983133 LWE11:LWE93 LWE65585:LWE65629 LWE131121:LWE131165 LWE196657:LWE196701 LWE262193:LWE262237 LWE327729:LWE327773 LWE393265:LWE393309 LWE458801:LWE458845 LWE524337:LWE524381 LWE589873:LWE589917 LWE655409:LWE655453 LWE720945:LWE720989 LWE786481:LWE786525 LWE852017:LWE852061 LWE917553:LWE917597 LWE983089:LWE983133 LWJ11:LWJ93 LWJ65585:LWJ65629 LWJ131121:LWJ131165 LWJ196657:LWJ196701 LWJ262193:LWJ262237 LWJ327729:LWJ327773 LWJ393265:LWJ393309 LWJ458801:LWJ458845 LWJ524337:LWJ524381 LWJ589873:LWJ589917 LWJ655409:LWJ655453 LWJ720945:LWJ720989 LWJ786481:LWJ786525 LWJ852017:LWJ852061 LWJ917553:LWJ917597 LWJ983089:LWJ983133 MGA11:MGA93 MGA65585:MGA65629 MGA131121:MGA131165 MGA196657:MGA196701 MGA262193:MGA262237 MGA327729:MGA327773 MGA393265:MGA393309 MGA458801:MGA458845 MGA524337:MGA524381 MGA589873:MGA589917 MGA655409:MGA655453 MGA720945:MGA720989 MGA786481:MGA786525 MGA852017:MGA852061 MGA917553:MGA917597 MGA983089:MGA983133 MGF11:MGF93 MGF65585:MGF65629 MGF131121:MGF131165 MGF196657:MGF196701 MGF262193:MGF262237 MGF327729:MGF327773 MGF393265:MGF393309 MGF458801:MGF458845 MGF524337:MGF524381 MGF589873:MGF589917 MGF655409:MGF655453 MGF720945:MGF720989 MGF786481:MGF786525 MGF852017:MGF852061 MGF917553:MGF917597 MGF983089:MGF983133 MPW11:MPW93 MPW65585:MPW65629 MPW131121:MPW131165 MPW196657:MPW196701 MPW262193:MPW262237 MPW327729:MPW327773 MPW393265:MPW393309 MPW458801:MPW458845 MPW524337:MPW524381 MPW589873:MPW589917 MPW655409:MPW655453 MPW720945:MPW720989 MPW786481:MPW786525 MPW852017:MPW852061 MPW917553:MPW917597 MPW983089:MPW983133 MQB11:MQB93 MQB65585:MQB65629 MQB131121:MQB131165 MQB196657:MQB196701 MQB262193:MQB262237 MQB327729:MQB327773 MQB393265:MQB393309 MQB458801:MQB458845 MQB524337:MQB524381 MQB589873:MQB589917 MQB655409:MQB655453 MQB720945:MQB720989 MQB786481:MQB786525 MQB852017:MQB852061 MQB917553:MQB917597 MQB983089:MQB983133 MZS11:MZS93 MZS65585:MZS65629 MZS131121:MZS131165 MZS196657:MZS196701 MZS262193:MZS262237 MZS327729:MZS327773 MZS393265:MZS393309 MZS458801:MZS458845 MZS524337:MZS524381 MZS589873:MZS589917 MZS655409:MZS655453 MZS720945:MZS720989 MZS786481:MZS786525 MZS852017:MZS852061 MZS917553:MZS917597 MZS983089:MZS983133 MZX11:MZX93 MZX65585:MZX65629 MZX131121:MZX131165 MZX196657:MZX196701 MZX262193:MZX262237 MZX327729:MZX327773 MZX393265:MZX393309 MZX458801:MZX458845 MZX524337:MZX524381 MZX589873:MZX589917 MZX655409:MZX655453 MZX720945:MZX720989 MZX786481:MZX786525 MZX852017:MZX852061 MZX917553:MZX917597 MZX983089:MZX983133 NJO11:NJO93 NJO65585:NJO65629 NJO131121:NJO131165 NJO196657:NJO196701 NJO262193:NJO262237 NJO327729:NJO327773 NJO393265:NJO393309 NJO458801:NJO458845 NJO524337:NJO524381 NJO589873:NJO589917 NJO655409:NJO655453 NJO720945:NJO720989 NJO786481:NJO786525 NJO852017:NJO852061 NJO917553:NJO917597 NJO983089:NJO983133 NJT11:NJT93 NJT65585:NJT65629 NJT131121:NJT131165 NJT196657:NJT196701 NJT262193:NJT262237 NJT327729:NJT327773 NJT393265:NJT393309 NJT458801:NJT458845 NJT524337:NJT524381 NJT589873:NJT589917 NJT655409:NJT655453 NJT720945:NJT720989 NJT786481:NJT786525 NJT852017:NJT852061 NJT917553:NJT917597 NJT983089:NJT983133 NTK11:NTK93 NTK65585:NTK65629 NTK131121:NTK131165 NTK196657:NTK196701 NTK262193:NTK262237 NTK327729:NTK327773 NTK393265:NTK393309 NTK458801:NTK458845 NTK524337:NTK524381 NTK589873:NTK589917 NTK655409:NTK655453 NTK720945:NTK720989 NTK786481:NTK786525 NTK852017:NTK852061 NTK917553:NTK917597 NTK983089:NTK983133 NTP11:NTP93 NTP65585:NTP65629 NTP131121:NTP131165 NTP196657:NTP196701 NTP262193:NTP262237 NTP327729:NTP327773 NTP393265:NTP393309 NTP458801:NTP458845 NTP524337:NTP524381 NTP589873:NTP589917 NTP655409:NTP655453 NTP720945:NTP720989 NTP786481:NTP786525 NTP852017:NTP852061 NTP917553:NTP917597 NTP983089:NTP983133 ODG11:ODG93 ODG65585:ODG65629 ODG131121:ODG131165 ODG196657:ODG196701 ODG262193:ODG262237 ODG327729:ODG327773 ODG393265:ODG393309 ODG458801:ODG458845 ODG524337:ODG524381 ODG589873:ODG589917 ODG655409:ODG655453 ODG720945:ODG720989 ODG786481:ODG786525 ODG852017:ODG852061 ODG917553:ODG917597 ODG983089:ODG983133 ODL11:ODL93 ODL65585:ODL65629 ODL131121:ODL131165 ODL196657:ODL196701 ODL262193:ODL262237 ODL327729:ODL327773 ODL393265:ODL393309 ODL458801:ODL458845 ODL524337:ODL524381 ODL589873:ODL589917 ODL655409:ODL655453 ODL720945:ODL720989 ODL786481:ODL786525 ODL852017:ODL852061 ODL917553:ODL917597 ODL983089:ODL983133 ONC11:ONC93 ONC65585:ONC65629 ONC131121:ONC131165 ONC196657:ONC196701 ONC262193:ONC262237 ONC327729:ONC327773 ONC393265:ONC393309 ONC458801:ONC458845 ONC524337:ONC524381 ONC589873:ONC589917 ONC655409:ONC655453 ONC720945:ONC720989 ONC786481:ONC786525 ONC852017:ONC852061 ONC917553:ONC917597 ONC983089:ONC983133 ONH11:ONH93 ONH65585:ONH65629 ONH131121:ONH131165 ONH196657:ONH196701 ONH262193:ONH262237 ONH327729:ONH327773 ONH393265:ONH393309 ONH458801:ONH458845 ONH524337:ONH524381 ONH589873:ONH589917 ONH655409:ONH655453 ONH720945:ONH720989 ONH786481:ONH786525 ONH852017:ONH852061 ONH917553:ONH917597 ONH983089:ONH983133 OWY11:OWY93 OWY65585:OWY65629 OWY131121:OWY131165 OWY196657:OWY196701 OWY262193:OWY262237 OWY327729:OWY327773 OWY393265:OWY393309 OWY458801:OWY458845 OWY524337:OWY524381 OWY589873:OWY589917 OWY655409:OWY655453 OWY720945:OWY720989 OWY786481:OWY786525 OWY852017:OWY852061 OWY917553:OWY917597 OWY983089:OWY983133 OXD11:OXD93 OXD65585:OXD65629 OXD131121:OXD131165 OXD196657:OXD196701 OXD262193:OXD262237 OXD327729:OXD327773 OXD393265:OXD393309 OXD458801:OXD458845 OXD524337:OXD524381 OXD589873:OXD589917 OXD655409:OXD655453 OXD720945:OXD720989 OXD786481:OXD786525 OXD852017:OXD852061 OXD917553:OXD917597 OXD983089:OXD983133 PGU11:PGU93 PGU65585:PGU65629 PGU131121:PGU131165 PGU196657:PGU196701 PGU262193:PGU262237 PGU327729:PGU327773 PGU393265:PGU393309 PGU458801:PGU458845 PGU524337:PGU524381 PGU589873:PGU589917 PGU655409:PGU655453 PGU720945:PGU720989 PGU786481:PGU786525 PGU852017:PGU852061 PGU917553:PGU917597 PGU983089:PGU983133 PGZ11:PGZ93 PGZ65585:PGZ65629 PGZ131121:PGZ131165 PGZ196657:PGZ196701 PGZ262193:PGZ262237 PGZ327729:PGZ327773 PGZ393265:PGZ393309 PGZ458801:PGZ458845 PGZ524337:PGZ524381 PGZ589873:PGZ589917 PGZ655409:PGZ655453 PGZ720945:PGZ720989 PGZ786481:PGZ786525 PGZ852017:PGZ852061 PGZ917553:PGZ917597 PGZ983089:PGZ983133 PQQ11:PQQ93 PQQ65585:PQQ65629 PQQ131121:PQQ131165 PQQ196657:PQQ196701 PQQ262193:PQQ262237 PQQ327729:PQQ327773 PQQ393265:PQQ393309 PQQ458801:PQQ458845 PQQ524337:PQQ524381 PQQ589873:PQQ589917 PQQ655409:PQQ655453 PQQ720945:PQQ720989 PQQ786481:PQQ786525 PQQ852017:PQQ852061 PQQ917553:PQQ917597 PQQ983089:PQQ983133 PQV11:PQV93 PQV65585:PQV65629 PQV131121:PQV131165 PQV196657:PQV196701 PQV262193:PQV262237 PQV327729:PQV327773 PQV393265:PQV393309 PQV458801:PQV458845 PQV524337:PQV524381 PQV589873:PQV589917 PQV655409:PQV655453 PQV720945:PQV720989 PQV786481:PQV786525 PQV852017:PQV852061 PQV917553:PQV917597 PQV983089:PQV983133 QAM11:QAM93 QAM65585:QAM65629 QAM131121:QAM131165 QAM196657:QAM196701 QAM262193:QAM262237 QAM327729:QAM327773 QAM393265:QAM393309 QAM458801:QAM458845 QAM524337:QAM524381 QAM589873:QAM589917 QAM655409:QAM655453 QAM720945:QAM720989 QAM786481:QAM786525 QAM852017:QAM852061 QAM917553:QAM917597 QAM983089:QAM983133 QAR11:QAR93 QAR65585:QAR65629 QAR131121:QAR131165 QAR196657:QAR196701 QAR262193:QAR262237 QAR327729:QAR327773 QAR393265:QAR393309 QAR458801:QAR458845 QAR524337:QAR524381 QAR589873:QAR589917 QAR655409:QAR655453 QAR720945:QAR720989 QAR786481:QAR786525 QAR852017:QAR852061 QAR917553:QAR917597 QAR983089:QAR983133 QKI11:QKI93 QKI65585:QKI65629 QKI131121:QKI131165 QKI196657:QKI196701 QKI262193:QKI262237 QKI327729:QKI327773 QKI393265:QKI393309 QKI458801:QKI458845 QKI524337:QKI524381 QKI589873:QKI589917 QKI655409:QKI655453 QKI720945:QKI720989 QKI786481:QKI786525 QKI852017:QKI852061 QKI917553:QKI917597 QKI983089:QKI983133 QKN11:QKN93 QKN65585:QKN65629 QKN131121:QKN131165 QKN196657:QKN196701 QKN262193:QKN262237 QKN327729:QKN327773 QKN393265:QKN393309 QKN458801:QKN458845 QKN524337:QKN524381 QKN589873:QKN589917 QKN655409:QKN655453 QKN720945:QKN720989 QKN786481:QKN786525 QKN852017:QKN852061 QKN917553:QKN917597 QKN983089:QKN983133 QUE11:QUE93 QUE65585:QUE65629 QUE131121:QUE131165 QUE196657:QUE196701 QUE262193:QUE262237 QUE327729:QUE327773 QUE393265:QUE393309 QUE458801:QUE458845 QUE524337:QUE524381 QUE589873:QUE589917 QUE655409:QUE655453 QUE720945:QUE720989 QUE786481:QUE786525 QUE852017:QUE852061 QUE917553:QUE917597 QUE983089:QUE983133 QUJ11:QUJ93 QUJ65585:QUJ65629 QUJ131121:QUJ131165 QUJ196657:QUJ196701 QUJ262193:QUJ262237 QUJ327729:QUJ327773 QUJ393265:QUJ393309 QUJ458801:QUJ458845 QUJ524337:QUJ524381 QUJ589873:QUJ589917 QUJ655409:QUJ655453 QUJ720945:QUJ720989 QUJ786481:QUJ786525 QUJ852017:QUJ852061 QUJ917553:QUJ917597 QUJ983089:QUJ983133 REA11:REA93 REA65585:REA65629 REA131121:REA131165 REA196657:REA196701 REA262193:REA262237 REA327729:REA327773 REA393265:REA393309 REA458801:REA458845 REA524337:REA524381 REA589873:REA589917 REA655409:REA655453 REA720945:REA720989 REA786481:REA786525 REA852017:REA852061 REA917553:REA917597 REA983089:REA983133 REF11:REF93 REF65585:REF65629 REF131121:REF131165 REF196657:REF196701 REF262193:REF262237 REF327729:REF327773 REF393265:REF393309 REF458801:REF458845 REF524337:REF524381 REF589873:REF589917 REF655409:REF655453 REF720945:REF720989 REF786481:REF786525 REF852017:REF852061 REF917553:REF917597 REF983089:REF983133 RNW11:RNW93 RNW65585:RNW65629 RNW131121:RNW131165 RNW196657:RNW196701 RNW262193:RNW262237 RNW327729:RNW327773 RNW393265:RNW393309 RNW458801:RNW458845 RNW524337:RNW524381 RNW589873:RNW589917 RNW655409:RNW655453 RNW720945:RNW720989 RNW786481:RNW786525 RNW852017:RNW852061 RNW917553:RNW917597 RNW983089:RNW983133 ROB11:ROB93 ROB65585:ROB65629 ROB131121:ROB131165 ROB196657:ROB196701 ROB262193:ROB262237 ROB327729:ROB327773 ROB393265:ROB393309 ROB458801:ROB458845 ROB524337:ROB524381 ROB589873:ROB589917 ROB655409:ROB655453 ROB720945:ROB720989 ROB786481:ROB786525 ROB852017:ROB852061 ROB917553:ROB917597 ROB983089:ROB983133 RXS11:RXS93 RXS65585:RXS65629 RXS131121:RXS131165 RXS196657:RXS196701 RXS262193:RXS262237 RXS327729:RXS327773 RXS393265:RXS393309 RXS458801:RXS458845 RXS524337:RXS524381 RXS589873:RXS589917 RXS655409:RXS655453 RXS720945:RXS720989 RXS786481:RXS786525 RXS852017:RXS852061 RXS917553:RXS917597 RXS983089:RXS983133 RXX11:RXX93 RXX65585:RXX65629 RXX131121:RXX131165 RXX196657:RXX196701 RXX262193:RXX262237 RXX327729:RXX327773 RXX393265:RXX393309 RXX458801:RXX458845 RXX524337:RXX524381 RXX589873:RXX589917 RXX655409:RXX655453 RXX720945:RXX720989 RXX786481:RXX786525 RXX852017:RXX852061 RXX917553:RXX917597 RXX983089:RXX983133 SHO11:SHO93 SHO65585:SHO65629 SHO131121:SHO131165 SHO196657:SHO196701 SHO262193:SHO262237 SHO327729:SHO327773 SHO393265:SHO393309 SHO458801:SHO458845 SHO524337:SHO524381 SHO589873:SHO589917 SHO655409:SHO655453 SHO720945:SHO720989 SHO786481:SHO786525 SHO852017:SHO852061 SHO917553:SHO917597 SHO983089:SHO983133 SHT11:SHT93 SHT65585:SHT65629 SHT131121:SHT131165 SHT196657:SHT196701 SHT262193:SHT262237 SHT327729:SHT327773 SHT393265:SHT393309 SHT458801:SHT458845 SHT524337:SHT524381 SHT589873:SHT589917 SHT655409:SHT655453 SHT720945:SHT720989 SHT786481:SHT786525 SHT852017:SHT852061 SHT917553:SHT917597 SHT983089:SHT983133 SRK11:SRK93 SRK65585:SRK65629 SRK131121:SRK131165 SRK196657:SRK196701 SRK262193:SRK262237 SRK327729:SRK327773 SRK393265:SRK393309 SRK458801:SRK458845 SRK524337:SRK524381 SRK589873:SRK589917 SRK655409:SRK655453 SRK720945:SRK720989 SRK786481:SRK786525 SRK852017:SRK852061 SRK917553:SRK917597 SRK983089:SRK983133 SRP11:SRP93 SRP65585:SRP65629 SRP131121:SRP131165 SRP196657:SRP196701 SRP262193:SRP262237 SRP327729:SRP327773 SRP393265:SRP393309 SRP458801:SRP458845 SRP524337:SRP524381 SRP589873:SRP589917 SRP655409:SRP655453 SRP720945:SRP720989 SRP786481:SRP786525 SRP852017:SRP852061 SRP917553:SRP917597 SRP983089:SRP983133 TBG11:TBG93 TBG65585:TBG65629 TBG131121:TBG131165 TBG196657:TBG196701 TBG262193:TBG262237 TBG327729:TBG327773 TBG393265:TBG393309 TBG458801:TBG458845 TBG524337:TBG524381 TBG589873:TBG589917 TBG655409:TBG655453 TBG720945:TBG720989 TBG786481:TBG786525 TBG852017:TBG852061 TBG917553:TBG917597 TBG983089:TBG983133 TBL11:TBL93 TBL65585:TBL65629 TBL131121:TBL131165 TBL196657:TBL196701 TBL262193:TBL262237 TBL327729:TBL327773 TBL393265:TBL393309 TBL458801:TBL458845 TBL524337:TBL524381 TBL589873:TBL589917 TBL655409:TBL655453 TBL720945:TBL720989 TBL786481:TBL786525 TBL852017:TBL852061 TBL917553:TBL917597 TBL983089:TBL983133 TLC11:TLC93 TLC65585:TLC65629 TLC131121:TLC131165 TLC196657:TLC196701 TLC262193:TLC262237 TLC327729:TLC327773 TLC393265:TLC393309 TLC458801:TLC458845 TLC524337:TLC524381 TLC589873:TLC589917 TLC655409:TLC655453 TLC720945:TLC720989 TLC786481:TLC786525 TLC852017:TLC852061 TLC917553:TLC917597 TLC983089:TLC983133 TLH11:TLH93 TLH65585:TLH65629 TLH131121:TLH131165 TLH196657:TLH196701 TLH262193:TLH262237 TLH327729:TLH327773 TLH393265:TLH393309 TLH458801:TLH458845 TLH524337:TLH524381 TLH589873:TLH589917 TLH655409:TLH655453 TLH720945:TLH720989 TLH786481:TLH786525 TLH852017:TLH852061 TLH917553:TLH917597 TLH983089:TLH983133 TUY11:TUY93 TUY65585:TUY65629 TUY131121:TUY131165 TUY196657:TUY196701 TUY262193:TUY262237 TUY327729:TUY327773 TUY393265:TUY393309 TUY458801:TUY458845 TUY524337:TUY524381 TUY589873:TUY589917 TUY655409:TUY655453 TUY720945:TUY720989 TUY786481:TUY786525 TUY852017:TUY852061 TUY917553:TUY917597 TUY983089:TUY983133 TVD11:TVD93 TVD65585:TVD65629 TVD131121:TVD131165 TVD196657:TVD196701 TVD262193:TVD262237 TVD327729:TVD327773 TVD393265:TVD393309 TVD458801:TVD458845 TVD524337:TVD524381 TVD589873:TVD589917 TVD655409:TVD655453 TVD720945:TVD720989 TVD786481:TVD786525 TVD852017:TVD852061 TVD917553:TVD917597 TVD983089:TVD983133 UEU11:UEU93 UEU65585:UEU65629 UEU131121:UEU131165 UEU196657:UEU196701 UEU262193:UEU262237 UEU327729:UEU327773 UEU393265:UEU393309 UEU458801:UEU458845 UEU524337:UEU524381 UEU589873:UEU589917 UEU655409:UEU655453 UEU720945:UEU720989 UEU786481:UEU786525 UEU852017:UEU852061 UEU917553:UEU917597 UEU983089:UEU983133 UEZ11:UEZ93 UEZ65585:UEZ65629 UEZ131121:UEZ131165 UEZ196657:UEZ196701 UEZ262193:UEZ262237 UEZ327729:UEZ327773 UEZ393265:UEZ393309 UEZ458801:UEZ458845 UEZ524337:UEZ524381 UEZ589873:UEZ589917 UEZ655409:UEZ655453 UEZ720945:UEZ720989 UEZ786481:UEZ786525 UEZ852017:UEZ852061 UEZ917553:UEZ917597 UEZ983089:UEZ983133 UOQ11:UOQ93 UOQ65585:UOQ65629 UOQ131121:UOQ131165 UOQ196657:UOQ196701 UOQ262193:UOQ262237 UOQ327729:UOQ327773 UOQ393265:UOQ393309 UOQ458801:UOQ458845 UOQ524337:UOQ524381 UOQ589873:UOQ589917 UOQ655409:UOQ655453 UOQ720945:UOQ720989 UOQ786481:UOQ786525 UOQ852017:UOQ852061 UOQ917553:UOQ917597 UOQ983089:UOQ983133 UOV11:UOV93 UOV65585:UOV65629 UOV131121:UOV131165 UOV196657:UOV196701 UOV262193:UOV262237 UOV327729:UOV327773 UOV393265:UOV393309 UOV458801:UOV458845 UOV524337:UOV524381 UOV589873:UOV589917 UOV655409:UOV655453 UOV720945:UOV720989 UOV786481:UOV786525 UOV852017:UOV852061 UOV917553:UOV917597 UOV983089:UOV983133 UYM11:UYM93 UYM65585:UYM65629 UYM131121:UYM131165 UYM196657:UYM196701 UYM262193:UYM262237 UYM327729:UYM327773 UYM393265:UYM393309 UYM458801:UYM458845 UYM524337:UYM524381 UYM589873:UYM589917 UYM655409:UYM655453 UYM720945:UYM720989 UYM786481:UYM786525 UYM852017:UYM852061 UYM917553:UYM917597 UYM983089:UYM983133 UYR11:UYR93 UYR65585:UYR65629 UYR131121:UYR131165 UYR196657:UYR196701 UYR262193:UYR262237 UYR327729:UYR327773 UYR393265:UYR393309 UYR458801:UYR458845 UYR524337:UYR524381 UYR589873:UYR589917 UYR655409:UYR655453 UYR720945:UYR720989 UYR786481:UYR786525 UYR852017:UYR852061 UYR917553:UYR917597 UYR983089:UYR983133 VII11:VII93 VII65585:VII65629 VII131121:VII131165 VII196657:VII196701 VII262193:VII262237 VII327729:VII327773 VII393265:VII393309 VII458801:VII458845 VII524337:VII524381 VII589873:VII589917 VII655409:VII655453 VII720945:VII720989 VII786481:VII786525 VII852017:VII852061 VII917553:VII917597 VII983089:VII983133 VIN11:VIN93 VIN65585:VIN65629 VIN131121:VIN131165 VIN196657:VIN196701 VIN262193:VIN262237 VIN327729:VIN327773 VIN393265:VIN393309 VIN458801:VIN458845 VIN524337:VIN524381 VIN589873:VIN589917 VIN655409:VIN655453 VIN720945:VIN720989 VIN786481:VIN786525 VIN852017:VIN852061 VIN917553:VIN917597 VIN983089:VIN983133 VSE11:VSE93 VSE65585:VSE65629 VSE131121:VSE131165 VSE196657:VSE196701 VSE262193:VSE262237 VSE327729:VSE327773 VSE393265:VSE393309 VSE458801:VSE458845 VSE524337:VSE524381 VSE589873:VSE589917 VSE655409:VSE655453 VSE720945:VSE720989 VSE786481:VSE786525 VSE852017:VSE852061 VSE917553:VSE917597 VSE983089:VSE983133 VSJ11:VSJ93 VSJ65585:VSJ65629 VSJ131121:VSJ131165 VSJ196657:VSJ196701 VSJ262193:VSJ262237 VSJ327729:VSJ327773 VSJ393265:VSJ393309 VSJ458801:VSJ458845 VSJ524337:VSJ524381 VSJ589873:VSJ589917 VSJ655409:VSJ655453 VSJ720945:VSJ720989 VSJ786481:VSJ786525 VSJ852017:VSJ852061 VSJ917553:VSJ917597 VSJ983089:VSJ983133 WCA11:WCA93 WCA65585:WCA65629 WCA131121:WCA131165 WCA196657:WCA196701 WCA262193:WCA262237 WCA327729:WCA327773 WCA393265:WCA393309 WCA458801:WCA458845 WCA524337:WCA524381 WCA589873:WCA589917 WCA655409:WCA655453 WCA720945:WCA720989 WCA786481:WCA786525 WCA852017:WCA852061 WCA917553:WCA917597 WCA983089:WCA983133 WCF11:WCF93 WCF65585:WCF65629 WCF131121:WCF131165 WCF196657:WCF196701 WCF262193:WCF262237 WCF327729:WCF327773 WCF393265:WCF393309 WCF458801:WCF458845 WCF524337:WCF524381 WCF589873:WCF589917 WCF655409:WCF655453 WCF720945:WCF720989 WCF786481:WCF786525 WCF852017:WCF852061 WCF917553:WCF917597 WCF983089:WCF983133 WLW11:WLW93 WLW65585:WLW65629 WLW131121:WLW131165 WLW196657:WLW196701 WLW262193:WLW262237 WLW327729:WLW327773 WLW393265:WLW393309 WLW458801:WLW458845 WLW524337:WLW524381 WLW589873:WLW589917 WLW655409:WLW655453 WLW720945:WLW720989 WLW786481:WLW786525 WLW852017:WLW852061 WLW917553:WLW917597 WLW983089:WLW983133 WMB11:WMB93 WMB65585:WMB65629 WMB131121:WMB131165 WMB196657:WMB196701 WMB262193:WMB262237 WMB327729:WMB327773 WMB393265:WMB393309 WMB458801:WMB458845 WMB524337:WMB524381 WMB589873:WMB589917 WMB655409:WMB655453 WMB720945:WMB720989 WMB786481:WMB786525 WMB852017:WMB852061 WMB917553:WMB917597 WMB983089:WMB983133 WVS11:WVS93 WVS65585:WVS65629 WVS131121:WVS131165 WVS196657:WVS196701 WVS262193:WVS262237 WVS327729:WVS327773 WVS393265:WVS393309 WVS458801:WVS458845 WVS524337:WVS524381 WVS589873:WVS589917 WVS655409:WVS655453 WVS720945:WVS720989 WVS786481:WVS786525 WVS852017:WVS852061 WVS917553:WVS917597 WVS983089:WVS983133 WVX11:WVX93 WVX65585:WVX65629 WVX131121:WVX131165 WVX196657:WVX196701 WVX262193:WVX262237 WVX327729:WVX327773 WVX393265:WVX393309 WVX458801:WVX458845 WVX524337:WVX524381 WVX589873:WVX589917 WVX655409:WVX655453 WVX720945:WVX720989 WVX786481:WVX786525 WVX852017:WVX852061 WVX917553:WVX917597 WVX983089:WVX983133">
      <formula1>"通过,失败,阻塞,无效,未执行"</formula1>
    </dataValidation>
    <dataValidation type="list" allowBlank="1" showInputMessage="1" showErrorMessage="1" sqref="K77:K111">
      <formula1>"通过,不通过,阻碍,无效,"</formula1>
    </dataValidation>
    <dataValidation allowBlank="1" showInputMessage="1" showErrorMessage="1" promptTitle="Revision" sqref="M5:M9 M65579:M65583 M131115:M131119 M196651:M196655 M262187:M262191 M327723:M327727 M393259:M393263 M458795:M458799 M524331:M524335 M589867:M589871 M655403:M655407 M720939:M720943 M786475:M786479 M852011:M852015 M917547:M917551 M983083:M983087 R5:R9 R65579:R65583 R131115:R131119 R196651:R196655 R262187:R262191 R327723:R327727 R393259:R393263 R458795:R458799 R524331:R524335 R589867:R589871 R655403:R655407 R720939:R720943 R786475:R786479 R852011:R852015 R917547:R917551 R983083:R983087 JI5:JI9 JI65579:JI65583 JI131115:JI131119 JI196651:JI196655 JI262187:JI262191 JI327723:JI327727 JI393259:JI393263 JI458795:JI458799 JI524331:JI524335 JI589867:JI589871 JI655403:JI655407 JI720939:JI720943 JI786475:JI786479 JI852011:JI852015 JI917547:JI917551 JI983083:JI983087 JN5:JN9 JN65579:JN65583 JN131115:JN131119 JN196651:JN196655 JN262187:JN262191 JN327723:JN327727 JN393259:JN393263 JN458795:JN458799 JN524331:JN524335 JN589867:JN589871 JN655403:JN655407 JN720939:JN720943 JN786475:JN786479 JN852011:JN852015 JN917547:JN917551 JN983083:JN983087 TE5:TE9 TE65579:TE65583 TE131115:TE131119 TE196651:TE196655 TE262187:TE262191 TE327723:TE327727 TE393259:TE393263 TE458795:TE458799 TE524331:TE524335 TE589867:TE589871 TE655403:TE655407 TE720939:TE720943 TE786475:TE786479 TE852011:TE852015 TE917547:TE917551 TE983083:TE983087 TJ5:TJ9 TJ65579:TJ65583 TJ131115:TJ131119 TJ196651:TJ196655 TJ262187:TJ262191 TJ327723:TJ327727 TJ393259:TJ393263 TJ458795:TJ458799 TJ524331:TJ524335 TJ589867:TJ589871 TJ655403:TJ655407 TJ720939:TJ720943 TJ786475:TJ786479 TJ852011:TJ852015 TJ917547:TJ917551 TJ983083:TJ983087 ADA5:ADA9 ADA65579:ADA65583 ADA131115:ADA131119 ADA196651:ADA196655 ADA262187:ADA262191 ADA327723:ADA327727 ADA393259:ADA393263 ADA458795:ADA458799 ADA524331:ADA524335 ADA589867:ADA589871 ADA655403:ADA655407 ADA720939:ADA720943 ADA786475:ADA786479 ADA852011:ADA852015 ADA917547:ADA917551 ADA983083:ADA983087 ADF5:ADF9 ADF65579:ADF65583 ADF131115:ADF131119 ADF196651:ADF196655 ADF262187:ADF262191 ADF327723:ADF327727 ADF393259:ADF393263 ADF458795:ADF458799 ADF524331:ADF524335 ADF589867:ADF589871 ADF655403:ADF655407 ADF720939:ADF720943 ADF786475:ADF786479 ADF852011:ADF852015 ADF917547:ADF917551 ADF983083:ADF983087 AMW5:AMW9 AMW65579:AMW65583 AMW131115:AMW131119 AMW196651:AMW196655 AMW262187:AMW262191 AMW327723:AMW327727 AMW393259:AMW393263 AMW458795:AMW458799 AMW524331:AMW524335 AMW589867:AMW589871 AMW655403:AMW655407 AMW720939:AMW720943 AMW786475:AMW786479 AMW852011:AMW852015 AMW917547:AMW917551 AMW983083:AMW983087 ANB5:ANB9 ANB65579:ANB65583 ANB131115:ANB131119 ANB196651:ANB196655 ANB262187:ANB262191 ANB327723:ANB327727 ANB393259:ANB393263 ANB458795:ANB458799 ANB524331:ANB524335 ANB589867:ANB589871 ANB655403:ANB655407 ANB720939:ANB720943 ANB786475:ANB786479 ANB852011:ANB852015 ANB917547:ANB917551 ANB983083:ANB983087 AWS5:AWS9 AWS65579:AWS65583 AWS131115:AWS131119 AWS196651:AWS196655 AWS262187:AWS262191 AWS327723:AWS327727 AWS393259:AWS393263 AWS458795:AWS458799 AWS524331:AWS524335 AWS589867:AWS589871 AWS655403:AWS655407 AWS720939:AWS720943 AWS786475:AWS786479 AWS852011:AWS852015 AWS917547:AWS917551 AWS983083:AWS983087 AWX5:AWX9 AWX65579:AWX65583 AWX131115:AWX131119 AWX196651:AWX196655 AWX262187:AWX262191 AWX327723:AWX327727 AWX393259:AWX393263 AWX458795:AWX458799 AWX524331:AWX524335 AWX589867:AWX589871 AWX655403:AWX655407 AWX720939:AWX720943 AWX786475:AWX786479 AWX852011:AWX852015 AWX917547:AWX917551 AWX983083:AWX983087 BGO5:BGO9 BGO65579:BGO65583 BGO131115:BGO131119 BGO196651:BGO196655 BGO262187:BGO262191 BGO327723:BGO327727 BGO393259:BGO393263 BGO458795:BGO458799 BGO524331:BGO524335 BGO589867:BGO589871 BGO655403:BGO655407 BGO720939:BGO720943 BGO786475:BGO786479 BGO852011:BGO852015 BGO917547:BGO917551 BGO983083:BGO983087 BGT5:BGT9 BGT65579:BGT65583 BGT131115:BGT131119 BGT196651:BGT196655 BGT262187:BGT262191 BGT327723:BGT327727 BGT393259:BGT393263 BGT458795:BGT458799 BGT524331:BGT524335 BGT589867:BGT589871 BGT655403:BGT655407 BGT720939:BGT720943 BGT786475:BGT786479 BGT852011:BGT852015 BGT917547:BGT917551 BGT983083:BGT983087 BQK5:BQK9 BQK65579:BQK65583 BQK131115:BQK131119 BQK196651:BQK196655 BQK262187:BQK262191 BQK327723:BQK327727 BQK393259:BQK393263 BQK458795:BQK458799 BQK524331:BQK524335 BQK589867:BQK589871 BQK655403:BQK655407 BQK720939:BQK720943 BQK786475:BQK786479 BQK852011:BQK852015 BQK917547:BQK917551 BQK983083:BQK983087 BQP5:BQP9 BQP65579:BQP65583 BQP131115:BQP131119 BQP196651:BQP196655 BQP262187:BQP262191 BQP327723:BQP327727 BQP393259:BQP393263 BQP458795:BQP458799 BQP524331:BQP524335 BQP589867:BQP589871 BQP655403:BQP655407 BQP720939:BQP720943 BQP786475:BQP786479 BQP852011:BQP852015 BQP917547:BQP917551 BQP983083:BQP983087 CAG5:CAG9 CAG65579:CAG65583 CAG131115:CAG131119 CAG196651:CAG196655 CAG262187:CAG262191 CAG327723:CAG327727 CAG393259:CAG393263 CAG458795:CAG458799 CAG524331:CAG524335 CAG589867:CAG589871 CAG655403:CAG655407 CAG720939:CAG720943 CAG786475:CAG786479 CAG852011:CAG852015 CAG917547:CAG917551 CAG983083:CAG983087 CAL5:CAL9 CAL65579:CAL65583 CAL131115:CAL131119 CAL196651:CAL196655 CAL262187:CAL262191 CAL327723:CAL327727 CAL393259:CAL393263 CAL458795:CAL458799 CAL524331:CAL524335 CAL589867:CAL589871 CAL655403:CAL655407 CAL720939:CAL720943 CAL786475:CAL786479 CAL852011:CAL852015 CAL917547:CAL917551 CAL983083:CAL983087 CKC5:CKC9 CKC65579:CKC65583 CKC131115:CKC131119 CKC196651:CKC196655 CKC262187:CKC262191 CKC327723:CKC327727 CKC393259:CKC393263 CKC458795:CKC458799 CKC524331:CKC524335 CKC589867:CKC589871 CKC655403:CKC655407 CKC720939:CKC720943 CKC786475:CKC786479 CKC852011:CKC852015 CKC917547:CKC917551 CKC983083:CKC983087 CKH5:CKH9 CKH65579:CKH65583 CKH131115:CKH131119 CKH196651:CKH196655 CKH262187:CKH262191 CKH327723:CKH327727 CKH393259:CKH393263 CKH458795:CKH458799 CKH524331:CKH524335 CKH589867:CKH589871 CKH655403:CKH655407 CKH720939:CKH720943 CKH786475:CKH786479 CKH852011:CKH852015 CKH917547:CKH917551 CKH983083:CKH983087 CTY5:CTY9 CTY65579:CTY65583 CTY131115:CTY131119 CTY196651:CTY196655 CTY262187:CTY262191 CTY327723:CTY327727 CTY393259:CTY393263 CTY458795:CTY458799 CTY524331:CTY524335 CTY589867:CTY589871 CTY655403:CTY655407 CTY720939:CTY720943 CTY786475:CTY786479 CTY852011:CTY852015 CTY917547:CTY917551 CTY983083:CTY983087 CUD5:CUD9 CUD65579:CUD65583 CUD131115:CUD131119 CUD196651:CUD196655 CUD262187:CUD262191 CUD327723:CUD327727 CUD393259:CUD393263 CUD458795:CUD458799 CUD524331:CUD524335 CUD589867:CUD589871 CUD655403:CUD655407 CUD720939:CUD720943 CUD786475:CUD786479 CUD852011:CUD852015 CUD917547:CUD917551 CUD983083:CUD983087 DDU5:DDU9 DDU65579:DDU65583 DDU131115:DDU131119 DDU196651:DDU196655 DDU262187:DDU262191 DDU327723:DDU327727 DDU393259:DDU393263 DDU458795:DDU458799 DDU524331:DDU524335 DDU589867:DDU589871 DDU655403:DDU655407 DDU720939:DDU720943 DDU786475:DDU786479 DDU852011:DDU852015 DDU917547:DDU917551 DDU983083:DDU983087 DDZ5:DDZ9 DDZ65579:DDZ65583 DDZ131115:DDZ131119 DDZ196651:DDZ196655 DDZ262187:DDZ262191 DDZ327723:DDZ327727 DDZ393259:DDZ393263 DDZ458795:DDZ458799 DDZ524331:DDZ524335 DDZ589867:DDZ589871 DDZ655403:DDZ655407 DDZ720939:DDZ720943 DDZ786475:DDZ786479 DDZ852011:DDZ852015 DDZ917547:DDZ917551 DDZ983083:DDZ983087 DNQ5:DNQ9 DNQ65579:DNQ65583 DNQ131115:DNQ131119 DNQ196651:DNQ196655 DNQ262187:DNQ262191 DNQ327723:DNQ327727 DNQ393259:DNQ393263 DNQ458795:DNQ458799 DNQ524331:DNQ524335 DNQ589867:DNQ589871 DNQ655403:DNQ655407 DNQ720939:DNQ720943 DNQ786475:DNQ786479 DNQ852011:DNQ852015 DNQ917547:DNQ917551 DNQ983083:DNQ983087 DNV5:DNV9 DNV65579:DNV65583 DNV131115:DNV131119 DNV196651:DNV196655 DNV262187:DNV262191 DNV327723:DNV327727 DNV393259:DNV393263 DNV458795:DNV458799 DNV524331:DNV524335 DNV589867:DNV589871 DNV655403:DNV655407 DNV720939:DNV720943 DNV786475:DNV786479 DNV852011:DNV852015 DNV917547:DNV917551 DNV983083:DNV983087 DXM5:DXM9 DXM65579:DXM65583 DXM131115:DXM131119 DXM196651:DXM196655 DXM262187:DXM262191 DXM327723:DXM327727 DXM393259:DXM393263 DXM458795:DXM458799 DXM524331:DXM524335 DXM589867:DXM589871 DXM655403:DXM655407 DXM720939:DXM720943 DXM786475:DXM786479 DXM852011:DXM852015 DXM917547:DXM917551 DXM983083:DXM983087 DXR5:DXR9 DXR65579:DXR65583 DXR131115:DXR131119 DXR196651:DXR196655 DXR262187:DXR262191 DXR327723:DXR327727 DXR393259:DXR393263 DXR458795:DXR458799 DXR524331:DXR524335 DXR589867:DXR589871 DXR655403:DXR655407 DXR720939:DXR720943 DXR786475:DXR786479 DXR852011:DXR852015 DXR917547:DXR917551 DXR983083:DXR983087 EHI5:EHI9 EHI65579:EHI65583 EHI131115:EHI131119 EHI196651:EHI196655 EHI262187:EHI262191 EHI327723:EHI327727 EHI393259:EHI393263 EHI458795:EHI458799 EHI524331:EHI524335 EHI589867:EHI589871 EHI655403:EHI655407 EHI720939:EHI720943 EHI786475:EHI786479 EHI852011:EHI852015 EHI917547:EHI917551 EHI983083:EHI983087 EHN5:EHN9 EHN65579:EHN65583 EHN131115:EHN131119 EHN196651:EHN196655 EHN262187:EHN262191 EHN327723:EHN327727 EHN393259:EHN393263 EHN458795:EHN458799 EHN524331:EHN524335 EHN589867:EHN589871 EHN655403:EHN655407 EHN720939:EHN720943 EHN786475:EHN786479 EHN852011:EHN852015 EHN917547:EHN917551 EHN983083:EHN983087 ERE5:ERE9 ERE65579:ERE65583 ERE131115:ERE131119 ERE196651:ERE196655 ERE262187:ERE262191 ERE327723:ERE327727 ERE393259:ERE393263 ERE458795:ERE458799 ERE524331:ERE524335 ERE589867:ERE589871 ERE655403:ERE655407 ERE720939:ERE720943 ERE786475:ERE786479 ERE852011:ERE852015 ERE917547:ERE917551 ERE983083:ERE983087 ERJ5:ERJ9 ERJ65579:ERJ65583 ERJ131115:ERJ131119 ERJ196651:ERJ196655 ERJ262187:ERJ262191 ERJ327723:ERJ327727 ERJ393259:ERJ393263 ERJ458795:ERJ458799 ERJ524331:ERJ524335 ERJ589867:ERJ589871 ERJ655403:ERJ655407 ERJ720939:ERJ720943 ERJ786475:ERJ786479 ERJ852011:ERJ852015 ERJ917547:ERJ917551 ERJ983083:ERJ983087 FBA5:FBA9 FBA65579:FBA65583 FBA131115:FBA131119 FBA196651:FBA196655 FBA262187:FBA262191 FBA327723:FBA327727 FBA393259:FBA393263 FBA458795:FBA458799 FBA524331:FBA524335 FBA589867:FBA589871 FBA655403:FBA655407 FBA720939:FBA720943 FBA786475:FBA786479 FBA852011:FBA852015 FBA917547:FBA917551 FBA983083:FBA983087 FBF5:FBF9 FBF65579:FBF65583 FBF131115:FBF131119 FBF196651:FBF196655 FBF262187:FBF262191 FBF327723:FBF327727 FBF393259:FBF393263 FBF458795:FBF458799 FBF524331:FBF524335 FBF589867:FBF589871 FBF655403:FBF655407 FBF720939:FBF720943 FBF786475:FBF786479 FBF852011:FBF852015 FBF917547:FBF917551 FBF983083:FBF983087 FKW5:FKW9 FKW65579:FKW65583 FKW131115:FKW131119 FKW196651:FKW196655 FKW262187:FKW262191 FKW327723:FKW327727 FKW393259:FKW393263 FKW458795:FKW458799 FKW524331:FKW524335 FKW589867:FKW589871 FKW655403:FKW655407 FKW720939:FKW720943 FKW786475:FKW786479 FKW852011:FKW852015 FKW917547:FKW917551 FKW983083:FKW983087 FLB5:FLB9 FLB65579:FLB65583 FLB131115:FLB131119 FLB196651:FLB196655 FLB262187:FLB262191 FLB327723:FLB327727 FLB393259:FLB393263 FLB458795:FLB458799 FLB524331:FLB524335 FLB589867:FLB589871 FLB655403:FLB655407 FLB720939:FLB720943 FLB786475:FLB786479 FLB852011:FLB852015 FLB917547:FLB917551 FLB983083:FLB983087 FUS5:FUS9 FUS65579:FUS65583 FUS131115:FUS131119 FUS196651:FUS196655 FUS262187:FUS262191 FUS327723:FUS327727 FUS393259:FUS393263 FUS458795:FUS458799 FUS524331:FUS524335 FUS589867:FUS589871 FUS655403:FUS655407 FUS720939:FUS720943 FUS786475:FUS786479 FUS852011:FUS852015 FUS917547:FUS917551 FUS983083:FUS983087 FUX5:FUX9 FUX65579:FUX65583 FUX131115:FUX131119 FUX196651:FUX196655 FUX262187:FUX262191 FUX327723:FUX327727 FUX393259:FUX393263 FUX458795:FUX458799 FUX524331:FUX524335 FUX589867:FUX589871 FUX655403:FUX655407 FUX720939:FUX720943 FUX786475:FUX786479 FUX852011:FUX852015 FUX917547:FUX917551 FUX983083:FUX983087 GEO5:GEO9 GEO65579:GEO65583 GEO131115:GEO131119 GEO196651:GEO196655 GEO262187:GEO262191 GEO327723:GEO327727 GEO393259:GEO393263 GEO458795:GEO458799 GEO524331:GEO524335 GEO589867:GEO589871 GEO655403:GEO655407 GEO720939:GEO720943 GEO786475:GEO786479 GEO852011:GEO852015 GEO917547:GEO917551 GEO983083:GEO983087 GET5:GET9 GET65579:GET65583 GET131115:GET131119 GET196651:GET196655 GET262187:GET262191 GET327723:GET327727 GET393259:GET393263 GET458795:GET458799 GET524331:GET524335 GET589867:GET589871 GET655403:GET655407 GET720939:GET720943 GET786475:GET786479 GET852011:GET852015 GET917547:GET917551 GET983083:GET983087 GOK5:GOK9 GOK65579:GOK65583 GOK131115:GOK131119 GOK196651:GOK196655 GOK262187:GOK262191 GOK327723:GOK327727 GOK393259:GOK393263 GOK458795:GOK458799 GOK524331:GOK524335 GOK589867:GOK589871 GOK655403:GOK655407 GOK720939:GOK720943 GOK786475:GOK786479 GOK852011:GOK852015 GOK917547:GOK917551 GOK983083:GOK983087 GOP5:GOP9 GOP65579:GOP65583 GOP131115:GOP131119 GOP196651:GOP196655 GOP262187:GOP262191 GOP327723:GOP327727 GOP393259:GOP393263 GOP458795:GOP458799 GOP524331:GOP524335 GOP589867:GOP589871 GOP655403:GOP655407 GOP720939:GOP720943 GOP786475:GOP786479 GOP852011:GOP852015 GOP917547:GOP917551 GOP983083:GOP983087 GYG5:GYG9 GYG65579:GYG65583 GYG131115:GYG131119 GYG196651:GYG196655 GYG262187:GYG262191 GYG327723:GYG327727 GYG393259:GYG393263 GYG458795:GYG458799 GYG524331:GYG524335 GYG589867:GYG589871 GYG655403:GYG655407 GYG720939:GYG720943 GYG786475:GYG786479 GYG852011:GYG852015 GYG917547:GYG917551 GYG983083:GYG983087 GYL5:GYL9 GYL65579:GYL65583 GYL131115:GYL131119 GYL196651:GYL196655 GYL262187:GYL262191 GYL327723:GYL327727 GYL393259:GYL393263 GYL458795:GYL458799 GYL524331:GYL524335 GYL589867:GYL589871 GYL655403:GYL655407 GYL720939:GYL720943 GYL786475:GYL786479 GYL852011:GYL852015 GYL917547:GYL917551 GYL983083:GYL983087 HIC5:HIC9 HIC65579:HIC65583 HIC131115:HIC131119 HIC196651:HIC196655 HIC262187:HIC262191 HIC327723:HIC327727 HIC393259:HIC393263 HIC458795:HIC458799 HIC524331:HIC524335 HIC589867:HIC589871 HIC655403:HIC655407 HIC720939:HIC720943 HIC786475:HIC786479 HIC852011:HIC852015 HIC917547:HIC917551 HIC983083:HIC983087 HIH5:HIH9 HIH65579:HIH65583 HIH131115:HIH131119 HIH196651:HIH196655 HIH262187:HIH262191 HIH327723:HIH327727 HIH393259:HIH393263 HIH458795:HIH458799 HIH524331:HIH524335 HIH589867:HIH589871 HIH655403:HIH655407 HIH720939:HIH720943 HIH786475:HIH786479 HIH852011:HIH852015 HIH917547:HIH917551 HIH983083:HIH983087 HRY5:HRY9 HRY65579:HRY65583 HRY131115:HRY131119 HRY196651:HRY196655 HRY262187:HRY262191 HRY327723:HRY327727 HRY393259:HRY393263 HRY458795:HRY458799 HRY524331:HRY524335 HRY589867:HRY589871 HRY655403:HRY655407 HRY720939:HRY720943 HRY786475:HRY786479 HRY852011:HRY852015 HRY917547:HRY917551 HRY983083:HRY983087 HSD5:HSD9 HSD65579:HSD65583 HSD131115:HSD131119 HSD196651:HSD196655 HSD262187:HSD262191 HSD327723:HSD327727 HSD393259:HSD393263 HSD458795:HSD458799 HSD524331:HSD524335 HSD589867:HSD589871 HSD655403:HSD655407 HSD720939:HSD720943 HSD786475:HSD786479 HSD852011:HSD852015 HSD917547:HSD917551 HSD983083:HSD983087 IBU5:IBU9 IBU65579:IBU65583 IBU131115:IBU131119 IBU196651:IBU196655 IBU262187:IBU262191 IBU327723:IBU327727 IBU393259:IBU393263 IBU458795:IBU458799 IBU524331:IBU524335 IBU589867:IBU589871 IBU655403:IBU655407 IBU720939:IBU720943 IBU786475:IBU786479 IBU852011:IBU852015 IBU917547:IBU917551 IBU983083:IBU983087 IBZ5:IBZ9 IBZ65579:IBZ65583 IBZ131115:IBZ131119 IBZ196651:IBZ196655 IBZ262187:IBZ262191 IBZ327723:IBZ327727 IBZ393259:IBZ393263 IBZ458795:IBZ458799 IBZ524331:IBZ524335 IBZ589867:IBZ589871 IBZ655403:IBZ655407 IBZ720939:IBZ720943 IBZ786475:IBZ786479 IBZ852011:IBZ852015 IBZ917547:IBZ917551 IBZ983083:IBZ983087 ILQ5:ILQ9 ILQ65579:ILQ65583 ILQ131115:ILQ131119 ILQ196651:ILQ196655 ILQ262187:ILQ262191 ILQ327723:ILQ327727 ILQ393259:ILQ393263 ILQ458795:ILQ458799 ILQ524331:ILQ524335 ILQ589867:ILQ589871 ILQ655403:ILQ655407 ILQ720939:ILQ720943 ILQ786475:ILQ786479 ILQ852011:ILQ852015 ILQ917547:ILQ917551 ILQ983083:ILQ983087 ILV5:ILV9 ILV65579:ILV65583 ILV131115:ILV131119 ILV196651:ILV196655 ILV262187:ILV262191 ILV327723:ILV327727 ILV393259:ILV393263 ILV458795:ILV458799 ILV524331:ILV524335 ILV589867:ILV589871 ILV655403:ILV655407 ILV720939:ILV720943 ILV786475:ILV786479 ILV852011:ILV852015 ILV917547:ILV917551 ILV983083:ILV983087 IVM5:IVM9 IVM65579:IVM65583 IVM131115:IVM131119 IVM196651:IVM196655 IVM262187:IVM262191 IVM327723:IVM327727 IVM393259:IVM393263 IVM458795:IVM458799 IVM524331:IVM524335 IVM589867:IVM589871 IVM655403:IVM655407 IVM720939:IVM720943 IVM786475:IVM786479 IVM852011:IVM852015 IVM917547:IVM917551 IVM983083:IVM983087 IVR5:IVR9 IVR65579:IVR65583 IVR131115:IVR131119 IVR196651:IVR196655 IVR262187:IVR262191 IVR327723:IVR327727 IVR393259:IVR393263 IVR458795:IVR458799 IVR524331:IVR524335 IVR589867:IVR589871 IVR655403:IVR655407 IVR720939:IVR720943 IVR786475:IVR786479 IVR852011:IVR852015 IVR917547:IVR917551 IVR983083:IVR983087 JFI5:JFI9 JFI65579:JFI65583 JFI131115:JFI131119 JFI196651:JFI196655 JFI262187:JFI262191 JFI327723:JFI327727 JFI393259:JFI393263 JFI458795:JFI458799 JFI524331:JFI524335 JFI589867:JFI589871 JFI655403:JFI655407 JFI720939:JFI720943 JFI786475:JFI786479 JFI852011:JFI852015 JFI917547:JFI917551 JFI983083:JFI983087 JFN5:JFN9 JFN65579:JFN65583 JFN131115:JFN131119 JFN196651:JFN196655 JFN262187:JFN262191 JFN327723:JFN327727 JFN393259:JFN393263 JFN458795:JFN458799 JFN524331:JFN524335 JFN589867:JFN589871 JFN655403:JFN655407 JFN720939:JFN720943 JFN786475:JFN786479 JFN852011:JFN852015 JFN917547:JFN917551 JFN983083:JFN983087 JPE5:JPE9 JPE65579:JPE65583 JPE131115:JPE131119 JPE196651:JPE196655 JPE262187:JPE262191 JPE327723:JPE327727 JPE393259:JPE393263 JPE458795:JPE458799 JPE524331:JPE524335 JPE589867:JPE589871 JPE655403:JPE655407 JPE720939:JPE720943 JPE786475:JPE786479 JPE852011:JPE852015 JPE917547:JPE917551 JPE983083:JPE983087 JPJ5:JPJ9 JPJ65579:JPJ65583 JPJ131115:JPJ131119 JPJ196651:JPJ196655 JPJ262187:JPJ262191 JPJ327723:JPJ327727 JPJ393259:JPJ393263 JPJ458795:JPJ458799 JPJ524331:JPJ524335 JPJ589867:JPJ589871 JPJ655403:JPJ655407 JPJ720939:JPJ720943 JPJ786475:JPJ786479 JPJ852011:JPJ852015 JPJ917547:JPJ917551 JPJ983083:JPJ983087 JZA5:JZA9 JZA65579:JZA65583 JZA131115:JZA131119 JZA196651:JZA196655 JZA262187:JZA262191 JZA327723:JZA327727 JZA393259:JZA393263 JZA458795:JZA458799 JZA524331:JZA524335 JZA589867:JZA589871 JZA655403:JZA655407 JZA720939:JZA720943 JZA786475:JZA786479 JZA852011:JZA852015 JZA917547:JZA917551 JZA983083:JZA983087 JZF5:JZF9 JZF65579:JZF65583 JZF131115:JZF131119 JZF196651:JZF196655 JZF262187:JZF262191 JZF327723:JZF327727 JZF393259:JZF393263 JZF458795:JZF458799 JZF524331:JZF524335 JZF589867:JZF589871 JZF655403:JZF655407 JZF720939:JZF720943 JZF786475:JZF786479 JZF852011:JZF852015 JZF917547:JZF917551 JZF983083:JZF983087 KIW5:KIW9 KIW65579:KIW65583 KIW131115:KIW131119 KIW196651:KIW196655 KIW262187:KIW262191 KIW327723:KIW327727 KIW393259:KIW393263 KIW458795:KIW458799 KIW524331:KIW524335 KIW589867:KIW589871 KIW655403:KIW655407 KIW720939:KIW720943 KIW786475:KIW786479 KIW852011:KIW852015 KIW917547:KIW917551 KIW983083:KIW983087 KJB5:KJB9 KJB65579:KJB65583 KJB131115:KJB131119 KJB196651:KJB196655 KJB262187:KJB262191 KJB327723:KJB327727 KJB393259:KJB393263 KJB458795:KJB458799 KJB524331:KJB524335 KJB589867:KJB589871 KJB655403:KJB655407 KJB720939:KJB720943 KJB786475:KJB786479 KJB852011:KJB852015 KJB917547:KJB917551 KJB983083:KJB983087 KSS5:KSS9 KSS65579:KSS65583 KSS131115:KSS131119 KSS196651:KSS196655 KSS262187:KSS262191 KSS327723:KSS327727 KSS393259:KSS393263 KSS458795:KSS458799 KSS524331:KSS524335 KSS589867:KSS589871 KSS655403:KSS655407 KSS720939:KSS720943 KSS786475:KSS786479 KSS852011:KSS852015 KSS917547:KSS917551 KSS983083:KSS983087 KSX5:KSX9 KSX65579:KSX65583 KSX131115:KSX131119 KSX196651:KSX196655 KSX262187:KSX262191 KSX327723:KSX327727 KSX393259:KSX393263 KSX458795:KSX458799 KSX524331:KSX524335 KSX589867:KSX589871 KSX655403:KSX655407 KSX720939:KSX720943 KSX786475:KSX786479 KSX852011:KSX852015 KSX917547:KSX917551 KSX983083:KSX983087 LCO5:LCO9 LCO65579:LCO65583 LCO131115:LCO131119 LCO196651:LCO196655 LCO262187:LCO262191 LCO327723:LCO327727 LCO393259:LCO393263 LCO458795:LCO458799 LCO524331:LCO524335 LCO589867:LCO589871 LCO655403:LCO655407 LCO720939:LCO720943 LCO786475:LCO786479 LCO852011:LCO852015 LCO917547:LCO917551 LCO983083:LCO983087 LCT5:LCT9 LCT65579:LCT65583 LCT131115:LCT131119 LCT196651:LCT196655 LCT262187:LCT262191 LCT327723:LCT327727 LCT393259:LCT393263 LCT458795:LCT458799 LCT524331:LCT524335 LCT589867:LCT589871 LCT655403:LCT655407 LCT720939:LCT720943 LCT786475:LCT786479 LCT852011:LCT852015 LCT917547:LCT917551 LCT983083:LCT983087 LMK5:LMK9 LMK65579:LMK65583 LMK131115:LMK131119 LMK196651:LMK196655 LMK262187:LMK262191 LMK327723:LMK327727 LMK393259:LMK393263 LMK458795:LMK458799 LMK524331:LMK524335 LMK589867:LMK589871 LMK655403:LMK655407 LMK720939:LMK720943 LMK786475:LMK786479 LMK852011:LMK852015 LMK917547:LMK917551 LMK983083:LMK983087 LMP5:LMP9 LMP65579:LMP65583 LMP131115:LMP131119 LMP196651:LMP196655 LMP262187:LMP262191 LMP327723:LMP327727 LMP393259:LMP393263 LMP458795:LMP458799 LMP524331:LMP524335 LMP589867:LMP589871 LMP655403:LMP655407 LMP720939:LMP720943 LMP786475:LMP786479 LMP852011:LMP852015 LMP917547:LMP917551 LMP983083:LMP983087 LWG5:LWG9 LWG65579:LWG65583 LWG131115:LWG131119 LWG196651:LWG196655 LWG262187:LWG262191 LWG327723:LWG327727 LWG393259:LWG393263 LWG458795:LWG458799 LWG524331:LWG524335 LWG589867:LWG589871 LWG655403:LWG655407 LWG720939:LWG720943 LWG786475:LWG786479 LWG852011:LWG852015 LWG917547:LWG917551 LWG983083:LWG983087 LWL5:LWL9 LWL65579:LWL65583 LWL131115:LWL131119 LWL196651:LWL196655 LWL262187:LWL262191 LWL327723:LWL327727 LWL393259:LWL393263 LWL458795:LWL458799 LWL524331:LWL524335 LWL589867:LWL589871 LWL655403:LWL655407 LWL720939:LWL720943 LWL786475:LWL786479 LWL852011:LWL852015 LWL917547:LWL917551 LWL983083:LWL983087 MGC5:MGC9 MGC65579:MGC65583 MGC131115:MGC131119 MGC196651:MGC196655 MGC262187:MGC262191 MGC327723:MGC327727 MGC393259:MGC393263 MGC458795:MGC458799 MGC524331:MGC524335 MGC589867:MGC589871 MGC655403:MGC655407 MGC720939:MGC720943 MGC786475:MGC786479 MGC852011:MGC852015 MGC917547:MGC917551 MGC983083:MGC983087 MGH5:MGH9 MGH65579:MGH65583 MGH131115:MGH131119 MGH196651:MGH196655 MGH262187:MGH262191 MGH327723:MGH327727 MGH393259:MGH393263 MGH458795:MGH458799 MGH524331:MGH524335 MGH589867:MGH589871 MGH655403:MGH655407 MGH720939:MGH720943 MGH786475:MGH786479 MGH852011:MGH852015 MGH917547:MGH917551 MGH983083:MGH983087 MPY5:MPY9 MPY65579:MPY65583 MPY131115:MPY131119 MPY196651:MPY196655 MPY262187:MPY262191 MPY327723:MPY327727 MPY393259:MPY393263 MPY458795:MPY458799 MPY524331:MPY524335 MPY589867:MPY589871 MPY655403:MPY655407 MPY720939:MPY720943 MPY786475:MPY786479 MPY852011:MPY852015 MPY917547:MPY917551 MPY983083:MPY983087 MQD5:MQD9 MQD65579:MQD65583 MQD131115:MQD131119 MQD196651:MQD196655 MQD262187:MQD262191 MQD327723:MQD327727 MQD393259:MQD393263 MQD458795:MQD458799 MQD524331:MQD524335 MQD589867:MQD589871 MQD655403:MQD655407 MQD720939:MQD720943 MQD786475:MQD786479 MQD852011:MQD852015 MQD917547:MQD917551 MQD983083:MQD983087 MZU5:MZU9 MZU65579:MZU65583 MZU131115:MZU131119 MZU196651:MZU196655 MZU262187:MZU262191 MZU327723:MZU327727 MZU393259:MZU393263 MZU458795:MZU458799 MZU524331:MZU524335 MZU589867:MZU589871 MZU655403:MZU655407 MZU720939:MZU720943 MZU786475:MZU786479 MZU852011:MZU852015 MZU917547:MZU917551 MZU983083:MZU983087 MZZ5:MZZ9 MZZ65579:MZZ65583 MZZ131115:MZZ131119 MZZ196651:MZZ196655 MZZ262187:MZZ262191 MZZ327723:MZZ327727 MZZ393259:MZZ393263 MZZ458795:MZZ458799 MZZ524331:MZZ524335 MZZ589867:MZZ589871 MZZ655403:MZZ655407 MZZ720939:MZZ720943 MZZ786475:MZZ786479 MZZ852011:MZZ852015 MZZ917547:MZZ917551 MZZ983083:MZZ983087 NJQ5:NJQ9 NJQ65579:NJQ65583 NJQ131115:NJQ131119 NJQ196651:NJQ196655 NJQ262187:NJQ262191 NJQ327723:NJQ327727 NJQ393259:NJQ393263 NJQ458795:NJQ458799 NJQ524331:NJQ524335 NJQ589867:NJQ589871 NJQ655403:NJQ655407 NJQ720939:NJQ720943 NJQ786475:NJQ786479 NJQ852011:NJQ852015 NJQ917547:NJQ917551 NJQ983083:NJQ983087 NJV5:NJV9 NJV65579:NJV65583 NJV131115:NJV131119 NJV196651:NJV196655 NJV262187:NJV262191 NJV327723:NJV327727 NJV393259:NJV393263 NJV458795:NJV458799 NJV524331:NJV524335 NJV589867:NJV589871 NJV655403:NJV655407 NJV720939:NJV720943 NJV786475:NJV786479 NJV852011:NJV852015 NJV917547:NJV917551 NJV983083:NJV983087 NTM5:NTM9 NTM65579:NTM65583 NTM131115:NTM131119 NTM196651:NTM196655 NTM262187:NTM262191 NTM327723:NTM327727 NTM393259:NTM393263 NTM458795:NTM458799 NTM524331:NTM524335 NTM589867:NTM589871 NTM655403:NTM655407 NTM720939:NTM720943 NTM786475:NTM786479 NTM852011:NTM852015 NTM917547:NTM917551 NTM983083:NTM983087 NTR5:NTR9 NTR65579:NTR65583 NTR131115:NTR131119 NTR196651:NTR196655 NTR262187:NTR262191 NTR327723:NTR327727 NTR393259:NTR393263 NTR458795:NTR458799 NTR524331:NTR524335 NTR589867:NTR589871 NTR655403:NTR655407 NTR720939:NTR720943 NTR786475:NTR786479 NTR852011:NTR852015 NTR917547:NTR917551 NTR983083:NTR983087 ODI5:ODI9 ODI65579:ODI65583 ODI131115:ODI131119 ODI196651:ODI196655 ODI262187:ODI262191 ODI327723:ODI327727 ODI393259:ODI393263 ODI458795:ODI458799 ODI524331:ODI524335 ODI589867:ODI589871 ODI655403:ODI655407 ODI720939:ODI720943 ODI786475:ODI786479 ODI852011:ODI852015 ODI917547:ODI917551 ODI983083:ODI983087 ODN5:ODN9 ODN65579:ODN65583 ODN131115:ODN131119 ODN196651:ODN196655 ODN262187:ODN262191 ODN327723:ODN327727 ODN393259:ODN393263 ODN458795:ODN458799 ODN524331:ODN524335 ODN589867:ODN589871 ODN655403:ODN655407 ODN720939:ODN720943 ODN786475:ODN786479 ODN852011:ODN852015 ODN917547:ODN917551 ODN983083:ODN983087 ONE5:ONE9 ONE65579:ONE65583 ONE131115:ONE131119 ONE196651:ONE196655 ONE262187:ONE262191 ONE327723:ONE327727 ONE393259:ONE393263 ONE458795:ONE458799 ONE524331:ONE524335 ONE589867:ONE589871 ONE655403:ONE655407 ONE720939:ONE720943 ONE786475:ONE786479 ONE852011:ONE852015 ONE917547:ONE917551 ONE983083:ONE983087 ONJ5:ONJ9 ONJ65579:ONJ65583 ONJ131115:ONJ131119 ONJ196651:ONJ196655 ONJ262187:ONJ262191 ONJ327723:ONJ327727 ONJ393259:ONJ393263 ONJ458795:ONJ458799 ONJ524331:ONJ524335 ONJ589867:ONJ589871 ONJ655403:ONJ655407 ONJ720939:ONJ720943 ONJ786475:ONJ786479 ONJ852011:ONJ852015 ONJ917547:ONJ917551 ONJ983083:ONJ983087 OXA5:OXA9 OXA65579:OXA65583 OXA131115:OXA131119 OXA196651:OXA196655 OXA262187:OXA262191 OXA327723:OXA327727 OXA393259:OXA393263 OXA458795:OXA458799 OXA524331:OXA524335 OXA589867:OXA589871 OXA655403:OXA655407 OXA720939:OXA720943 OXA786475:OXA786479 OXA852011:OXA852015 OXA917547:OXA917551 OXA983083:OXA983087 OXF5:OXF9 OXF65579:OXF65583 OXF131115:OXF131119 OXF196651:OXF196655 OXF262187:OXF262191 OXF327723:OXF327727 OXF393259:OXF393263 OXF458795:OXF458799 OXF524331:OXF524335 OXF589867:OXF589871 OXF655403:OXF655407 OXF720939:OXF720943 OXF786475:OXF786479 OXF852011:OXF852015 OXF917547:OXF917551 OXF983083:OXF983087 PGW5:PGW9 PGW65579:PGW65583 PGW131115:PGW131119 PGW196651:PGW196655 PGW262187:PGW262191 PGW327723:PGW327727 PGW393259:PGW393263 PGW458795:PGW458799 PGW524331:PGW524335 PGW589867:PGW589871 PGW655403:PGW655407 PGW720939:PGW720943 PGW786475:PGW786479 PGW852011:PGW852015 PGW917547:PGW917551 PGW983083:PGW983087 PHB5:PHB9 PHB65579:PHB65583 PHB131115:PHB131119 PHB196651:PHB196655 PHB262187:PHB262191 PHB327723:PHB327727 PHB393259:PHB393263 PHB458795:PHB458799 PHB524331:PHB524335 PHB589867:PHB589871 PHB655403:PHB655407 PHB720939:PHB720943 PHB786475:PHB786479 PHB852011:PHB852015 PHB917547:PHB917551 PHB983083:PHB983087 PQS5:PQS9 PQS65579:PQS65583 PQS131115:PQS131119 PQS196651:PQS196655 PQS262187:PQS262191 PQS327723:PQS327727 PQS393259:PQS393263 PQS458795:PQS458799 PQS524331:PQS524335 PQS589867:PQS589871 PQS655403:PQS655407 PQS720939:PQS720943 PQS786475:PQS786479 PQS852011:PQS852015 PQS917547:PQS917551 PQS983083:PQS983087 PQX5:PQX9 PQX65579:PQX65583 PQX131115:PQX131119 PQX196651:PQX196655 PQX262187:PQX262191 PQX327723:PQX327727 PQX393259:PQX393263 PQX458795:PQX458799 PQX524331:PQX524335 PQX589867:PQX589871 PQX655403:PQX655407 PQX720939:PQX720943 PQX786475:PQX786479 PQX852011:PQX852015 PQX917547:PQX917551 PQX983083:PQX983087 QAO5:QAO9 QAO65579:QAO65583 QAO131115:QAO131119 QAO196651:QAO196655 QAO262187:QAO262191 QAO327723:QAO327727 QAO393259:QAO393263 QAO458795:QAO458799 QAO524331:QAO524335 QAO589867:QAO589871 QAO655403:QAO655407 QAO720939:QAO720943 QAO786475:QAO786479 QAO852011:QAO852015 QAO917547:QAO917551 QAO983083:QAO983087 QAT5:QAT9 QAT65579:QAT65583 QAT131115:QAT131119 QAT196651:QAT196655 QAT262187:QAT262191 QAT327723:QAT327727 QAT393259:QAT393263 QAT458795:QAT458799 QAT524331:QAT524335 QAT589867:QAT589871 QAT655403:QAT655407 QAT720939:QAT720943 QAT786475:QAT786479 QAT852011:QAT852015 QAT917547:QAT917551 QAT983083:QAT983087 QKK5:QKK9 QKK65579:QKK65583 QKK131115:QKK131119 QKK196651:QKK196655 QKK262187:QKK262191 QKK327723:QKK327727 QKK393259:QKK393263 QKK458795:QKK458799 QKK524331:QKK524335 QKK589867:QKK589871 QKK655403:QKK655407 QKK720939:QKK720943 QKK786475:QKK786479 QKK852011:QKK852015 QKK917547:QKK917551 QKK983083:QKK983087 QKP5:QKP9 QKP65579:QKP65583 QKP131115:QKP131119 QKP196651:QKP196655 QKP262187:QKP262191 QKP327723:QKP327727 QKP393259:QKP393263 QKP458795:QKP458799 QKP524331:QKP524335 QKP589867:QKP589871 QKP655403:QKP655407 QKP720939:QKP720943 QKP786475:QKP786479 QKP852011:QKP852015 QKP917547:QKP917551 QKP983083:QKP983087 QUG5:QUG9 QUG65579:QUG65583 QUG131115:QUG131119 QUG196651:QUG196655 QUG262187:QUG262191 QUG327723:QUG327727 QUG393259:QUG393263 QUG458795:QUG458799 QUG524331:QUG524335 QUG589867:QUG589871 QUG655403:QUG655407 QUG720939:QUG720943 QUG786475:QUG786479 QUG852011:QUG852015 QUG917547:QUG917551 QUG983083:QUG983087 QUL5:QUL9 QUL65579:QUL65583 QUL131115:QUL131119 QUL196651:QUL196655 QUL262187:QUL262191 QUL327723:QUL327727 QUL393259:QUL393263 QUL458795:QUL458799 QUL524331:QUL524335 QUL589867:QUL589871 QUL655403:QUL655407 QUL720939:QUL720943 QUL786475:QUL786479 QUL852011:QUL852015 QUL917547:QUL917551 QUL983083:QUL983087 REC5:REC9 REC65579:REC65583 REC131115:REC131119 REC196651:REC196655 REC262187:REC262191 REC327723:REC327727 REC393259:REC393263 REC458795:REC458799 REC524331:REC524335 REC589867:REC589871 REC655403:REC655407 REC720939:REC720943 REC786475:REC786479 REC852011:REC852015 REC917547:REC917551 REC983083:REC983087 REH5:REH9 REH65579:REH65583 REH131115:REH131119 REH196651:REH196655 REH262187:REH262191 REH327723:REH327727 REH393259:REH393263 REH458795:REH458799 REH524331:REH524335 REH589867:REH589871 REH655403:REH655407 REH720939:REH720943 REH786475:REH786479 REH852011:REH852015 REH917547:REH917551 REH983083:REH983087 RNY5:RNY9 RNY65579:RNY65583 RNY131115:RNY131119 RNY196651:RNY196655 RNY262187:RNY262191 RNY327723:RNY327727 RNY393259:RNY393263 RNY458795:RNY458799 RNY524331:RNY524335 RNY589867:RNY589871 RNY655403:RNY655407 RNY720939:RNY720943 RNY786475:RNY786479 RNY852011:RNY852015 RNY917547:RNY917551 RNY983083:RNY983087 ROD5:ROD9 ROD65579:ROD65583 ROD131115:ROD131119 ROD196651:ROD196655 ROD262187:ROD262191 ROD327723:ROD327727 ROD393259:ROD393263 ROD458795:ROD458799 ROD524331:ROD524335 ROD589867:ROD589871 ROD655403:ROD655407 ROD720939:ROD720943 ROD786475:ROD786479 ROD852011:ROD852015 ROD917547:ROD917551 ROD983083:ROD983087 RXU5:RXU9 RXU65579:RXU65583 RXU131115:RXU131119 RXU196651:RXU196655 RXU262187:RXU262191 RXU327723:RXU327727 RXU393259:RXU393263 RXU458795:RXU458799 RXU524331:RXU524335 RXU589867:RXU589871 RXU655403:RXU655407 RXU720939:RXU720943 RXU786475:RXU786479 RXU852011:RXU852015 RXU917547:RXU917551 RXU983083:RXU983087 RXZ5:RXZ9 RXZ65579:RXZ65583 RXZ131115:RXZ131119 RXZ196651:RXZ196655 RXZ262187:RXZ262191 RXZ327723:RXZ327727 RXZ393259:RXZ393263 RXZ458795:RXZ458799 RXZ524331:RXZ524335 RXZ589867:RXZ589871 RXZ655403:RXZ655407 RXZ720939:RXZ720943 RXZ786475:RXZ786479 RXZ852011:RXZ852015 RXZ917547:RXZ917551 RXZ983083:RXZ983087 SHQ5:SHQ9 SHQ65579:SHQ65583 SHQ131115:SHQ131119 SHQ196651:SHQ196655 SHQ262187:SHQ262191 SHQ327723:SHQ327727 SHQ393259:SHQ393263 SHQ458795:SHQ458799 SHQ524331:SHQ524335 SHQ589867:SHQ589871 SHQ655403:SHQ655407 SHQ720939:SHQ720943 SHQ786475:SHQ786479 SHQ852011:SHQ852015 SHQ917547:SHQ917551 SHQ983083:SHQ983087 SHV5:SHV9 SHV65579:SHV65583 SHV131115:SHV131119 SHV196651:SHV196655 SHV262187:SHV262191 SHV327723:SHV327727 SHV393259:SHV393263 SHV458795:SHV458799 SHV524331:SHV524335 SHV589867:SHV589871 SHV655403:SHV655407 SHV720939:SHV720943 SHV786475:SHV786479 SHV852011:SHV852015 SHV917547:SHV917551 SHV983083:SHV983087 SRM5:SRM9 SRM65579:SRM65583 SRM131115:SRM131119 SRM196651:SRM196655 SRM262187:SRM262191 SRM327723:SRM327727 SRM393259:SRM393263 SRM458795:SRM458799 SRM524331:SRM524335 SRM589867:SRM589871 SRM655403:SRM655407 SRM720939:SRM720943 SRM786475:SRM786479 SRM852011:SRM852015 SRM917547:SRM917551 SRM983083:SRM983087 SRR5:SRR9 SRR65579:SRR65583 SRR131115:SRR131119 SRR196651:SRR196655 SRR262187:SRR262191 SRR327723:SRR327727 SRR393259:SRR393263 SRR458795:SRR458799 SRR524331:SRR524335 SRR589867:SRR589871 SRR655403:SRR655407 SRR720939:SRR720943 SRR786475:SRR786479 SRR852011:SRR852015 SRR917547:SRR917551 SRR983083:SRR983087 TBI5:TBI9 TBI65579:TBI65583 TBI131115:TBI131119 TBI196651:TBI196655 TBI262187:TBI262191 TBI327723:TBI327727 TBI393259:TBI393263 TBI458795:TBI458799 TBI524331:TBI524335 TBI589867:TBI589871 TBI655403:TBI655407 TBI720939:TBI720943 TBI786475:TBI786479 TBI852011:TBI852015 TBI917547:TBI917551 TBI983083:TBI983087 TBN5:TBN9 TBN65579:TBN65583 TBN131115:TBN131119 TBN196651:TBN196655 TBN262187:TBN262191 TBN327723:TBN327727 TBN393259:TBN393263 TBN458795:TBN458799 TBN524331:TBN524335 TBN589867:TBN589871 TBN655403:TBN655407 TBN720939:TBN720943 TBN786475:TBN786479 TBN852011:TBN852015 TBN917547:TBN917551 TBN983083:TBN983087 TLE5:TLE9 TLE65579:TLE65583 TLE131115:TLE131119 TLE196651:TLE196655 TLE262187:TLE262191 TLE327723:TLE327727 TLE393259:TLE393263 TLE458795:TLE458799 TLE524331:TLE524335 TLE589867:TLE589871 TLE655403:TLE655407 TLE720939:TLE720943 TLE786475:TLE786479 TLE852011:TLE852015 TLE917547:TLE917551 TLE983083:TLE983087 TLJ5:TLJ9 TLJ65579:TLJ65583 TLJ131115:TLJ131119 TLJ196651:TLJ196655 TLJ262187:TLJ262191 TLJ327723:TLJ327727 TLJ393259:TLJ393263 TLJ458795:TLJ458799 TLJ524331:TLJ524335 TLJ589867:TLJ589871 TLJ655403:TLJ655407 TLJ720939:TLJ720943 TLJ786475:TLJ786479 TLJ852011:TLJ852015 TLJ917547:TLJ917551 TLJ983083:TLJ983087 TVA5:TVA9 TVA65579:TVA65583 TVA131115:TVA131119 TVA196651:TVA196655 TVA262187:TVA262191 TVA327723:TVA327727 TVA393259:TVA393263 TVA458795:TVA458799 TVA524331:TVA524335 TVA589867:TVA589871 TVA655403:TVA655407 TVA720939:TVA720943 TVA786475:TVA786479 TVA852011:TVA852015 TVA917547:TVA917551 TVA983083:TVA983087 TVF5:TVF9 TVF65579:TVF65583 TVF131115:TVF131119 TVF196651:TVF196655 TVF262187:TVF262191 TVF327723:TVF327727 TVF393259:TVF393263 TVF458795:TVF458799 TVF524331:TVF524335 TVF589867:TVF589871 TVF655403:TVF655407 TVF720939:TVF720943 TVF786475:TVF786479 TVF852011:TVF852015 TVF917547:TVF917551 TVF983083:TVF983087 UEW5:UEW9 UEW65579:UEW65583 UEW131115:UEW131119 UEW196651:UEW196655 UEW262187:UEW262191 UEW327723:UEW327727 UEW393259:UEW393263 UEW458795:UEW458799 UEW524331:UEW524335 UEW589867:UEW589871 UEW655403:UEW655407 UEW720939:UEW720943 UEW786475:UEW786479 UEW852011:UEW852015 UEW917547:UEW917551 UEW983083:UEW983087 UFB5:UFB9 UFB65579:UFB65583 UFB131115:UFB131119 UFB196651:UFB196655 UFB262187:UFB262191 UFB327723:UFB327727 UFB393259:UFB393263 UFB458795:UFB458799 UFB524331:UFB524335 UFB589867:UFB589871 UFB655403:UFB655407 UFB720939:UFB720943 UFB786475:UFB786479 UFB852011:UFB852015 UFB917547:UFB917551 UFB983083:UFB983087 UOS5:UOS9 UOS65579:UOS65583 UOS131115:UOS131119 UOS196651:UOS196655 UOS262187:UOS262191 UOS327723:UOS327727 UOS393259:UOS393263 UOS458795:UOS458799 UOS524331:UOS524335 UOS589867:UOS589871 UOS655403:UOS655407 UOS720939:UOS720943 UOS786475:UOS786479 UOS852011:UOS852015 UOS917547:UOS917551 UOS983083:UOS983087 UOX5:UOX9 UOX65579:UOX65583 UOX131115:UOX131119 UOX196651:UOX196655 UOX262187:UOX262191 UOX327723:UOX327727 UOX393259:UOX393263 UOX458795:UOX458799 UOX524331:UOX524335 UOX589867:UOX589871 UOX655403:UOX655407 UOX720939:UOX720943 UOX786475:UOX786479 UOX852011:UOX852015 UOX917547:UOX917551 UOX983083:UOX983087 UYO5:UYO9 UYO65579:UYO65583 UYO131115:UYO131119 UYO196651:UYO196655 UYO262187:UYO262191 UYO327723:UYO327727 UYO393259:UYO393263 UYO458795:UYO458799 UYO524331:UYO524335 UYO589867:UYO589871 UYO655403:UYO655407 UYO720939:UYO720943 UYO786475:UYO786479 UYO852011:UYO852015 UYO917547:UYO917551 UYO983083:UYO983087 UYT5:UYT9 UYT65579:UYT65583 UYT131115:UYT131119 UYT196651:UYT196655 UYT262187:UYT262191 UYT327723:UYT327727 UYT393259:UYT393263 UYT458795:UYT458799 UYT524331:UYT524335 UYT589867:UYT589871 UYT655403:UYT655407 UYT720939:UYT720943 UYT786475:UYT786479 UYT852011:UYT852015 UYT917547:UYT917551 UYT983083:UYT983087 VIK5:VIK9 VIK65579:VIK65583 VIK131115:VIK131119 VIK196651:VIK196655 VIK262187:VIK262191 VIK327723:VIK327727 VIK393259:VIK393263 VIK458795:VIK458799 VIK524331:VIK524335 VIK589867:VIK589871 VIK655403:VIK655407 VIK720939:VIK720943 VIK786475:VIK786479 VIK852011:VIK852015 VIK917547:VIK917551 VIK983083:VIK983087 VIP5:VIP9 VIP65579:VIP65583 VIP131115:VIP131119 VIP196651:VIP196655 VIP262187:VIP262191 VIP327723:VIP327727 VIP393259:VIP393263 VIP458795:VIP458799 VIP524331:VIP524335 VIP589867:VIP589871 VIP655403:VIP655407 VIP720939:VIP720943 VIP786475:VIP786479 VIP852011:VIP852015 VIP917547:VIP917551 VIP983083:VIP983087 VSG5:VSG9 VSG65579:VSG65583 VSG131115:VSG131119 VSG196651:VSG196655 VSG262187:VSG262191 VSG327723:VSG327727 VSG393259:VSG393263 VSG458795:VSG458799 VSG524331:VSG524335 VSG589867:VSG589871 VSG655403:VSG655407 VSG720939:VSG720943 VSG786475:VSG786479 VSG852011:VSG852015 VSG917547:VSG917551 VSG983083:VSG983087 VSL5:VSL9 VSL65579:VSL65583 VSL131115:VSL131119 VSL196651:VSL196655 VSL262187:VSL262191 VSL327723:VSL327727 VSL393259:VSL393263 VSL458795:VSL458799 VSL524331:VSL524335 VSL589867:VSL589871 VSL655403:VSL655407 VSL720939:VSL720943 VSL786475:VSL786479 VSL852011:VSL852015 VSL917547:VSL917551 VSL983083:VSL983087 WCC5:WCC9 WCC65579:WCC65583 WCC131115:WCC131119 WCC196651:WCC196655 WCC262187:WCC262191 WCC327723:WCC327727 WCC393259:WCC393263 WCC458795:WCC458799 WCC524331:WCC524335 WCC589867:WCC589871 WCC655403:WCC655407 WCC720939:WCC720943 WCC786475:WCC786479 WCC852011:WCC852015 WCC917547:WCC917551 WCC983083:WCC983087 WCH5:WCH9 WCH65579:WCH65583 WCH131115:WCH131119 WCH196651:WCH196655 WCH262187:WCH262191 WCH327723:WCH327727 WCH393259:WCH393263 WCH458795:WCH458799 WCH524331:WCH524335 WCH589867:WCH589871 WCH655403:WCH655407 WCH720939:WCH720943 WCH786475:WCH786479 WCH852011:WCH852015 WCH917547:WCH917551 WCH983083:WCH983087 WLY5:WLY9 WLY65579:WLY65583 WLY131115:WLY131119 WLY196651:WLY196655 WLY262187:WLY262191 WLY327723:WLY327727 WLY393259:WLY393263 WLY458795:WLY458799 WLY524331:WLY524335 WLY589867:WLY589871 WLY655403:WLY655407 WLY720939:WLY720943 WLY786475:WLY786479 WLY852011:WLY852015 WLY917547:WLY917551 WLY983083:WLY983087 WMD5:WMD9 WMD65579:WMD65583 WMD131115:WMD131119 WMD196651:WMD196655 WMD262187:WMD262191 WMD327723:WMD327727 WMD393259:WMD393263 WMD458795:WMD458799 WMD524331:WMD524335 WMD589867:WMD589871 WMD655403:WMD655407 WMD720939:WMD720943 WMD786475:WMD786479 WMD852011:WMD852015 WMD917547:WMD917551 WMD983083:WMD983087 WVU5:WVU9 WVU65579:WVU65583 WVU131115:WVU131119 WVU196651:WVU196655 WVU262187:WVU262191 WVU327723:WVU327727 WVU393259:WVU393263 WVU458795:WVU458799 WVU524331:WVU524335 WVU589867:WVU589871 WVU655403:WVU655407 WVU720939:WVU720943 WVU786475:WVU786479 WVU852011:WVU852015 WVU917547:WVU917551 WVU983083:WVU983087 WVZ5:WVZ9 WVZ65579:WVZ65583 WVZ131115:WVZ131119 WVZ196651:WVZ196655 WVZ262187:WVZ262191 WVZ327723:WVZ327727 WVZ393259:WVZ393263 WVZ458795:WVZ458799 WVZ524331:WVZ524335 WVZ589867:WVZ589871 WVZ655403:WVZ655407 WVZ720939:WVZ720943 WVZ786475:WVZ786479 WVZ852011:WVZ852015 WVZ917547:WVZ917551 WVZ983083:WVZ983087"/>
  </dataValidations>
  <pageMargins left="0.69930555555555596" right="0.69930555555555596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V311"/>
  <sheetViews>
    <sheetView workbookViewId="0">
      <selection activeCell="B11" sqref="B11:B200"/>
    </sheetView>
  </sheetViews>
  <sheetFormatPr defaultColWidth="9" defaultRowHeight="13.5"/>
  <cols>
    <col min="1" max="1" width="2.625" customWidth="1"/>
    <col min="2" max="3" width="13.5" customWidth="1"/>
    <col min="4" max="4" width="18.25" customWidth="1"/>
    <col min="8" max="8" width="19.25" style="107" customWidth="1"/>
    <col min="9" max="9" width="18" style="107" customWidth="1"/>
    <col min="10" max="10" width="18.25" style="107" customWidth="1"/>
    <col min="12" max="12" width="9" style="107"/>
  </cols>
  <sheetData>
    <row r="1" spans="2:22" ht="17.25">
      <c r="B1" s="5"/>
      <c r="C1" s="5"/>
      <c r="D1" s="5"/>
      <c r="E1" s="5"/>
      <c r="F1" s="5"/>
      <c r="G1" s="5"/>
      <c r="H1" s="18"/>
      <c r="I1" s="18"/>
      <c r="J1" s="64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  <c r="U1" s="1"/>
      <c r="V1" s="1"/>
    </row>
    <row r="2" spans="2:22" ht="17.25">
      <c r="B2" s="7"/>
      <c r="C2" s="269"/>
      <c r="D2" s="5"/>
      <c r="E2" s="5"/>
      <c r="F2" s="5"/>
      <c r="G2" s="5"/>
      <c r="H2" s="18"/>
      <c r="I2" s="18"/>
      <c r="J2" s="64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  <c r="U2" s="1"/>
      <c r="V2" s="1"/>
    </row>
    <row r="3" spans="2:22" ht="17.25">
      <c r="B3" s="8"/>
      <c r="C3" s="5"/>
      <c r="D3" s="5"/>
      <c r="E3" s="5"/>
      <c r="F3" s="5"/>
      <c r="G3" s="5"/>
      <c r="H3" s="18"/>
      <c r="I3" s="18"/>
      <c r="J3" s="64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  <c r="U3" s="1"/>
      <c r="V3" s="1"/>
    </row>
    <row r="4" spans="2:22" ht="16.5">
      <c r="B4" s="8"/>
      <c r="C4" s="5"/>
      <c r="D4" s="5"/>
      <c r="E4" s="5"/>
      <c r="F4" s="5"/>
      <c r="G4" s="5"/>
      <c r="H4" s="18"/>
      <c r="I4" s="18"/>
      <c r="J4" s="64"/>
      <c r="K4" s="383" t="s">
        <v>118</v>
      </c>
      <c r="L4" s="384"/>
      <c r="M4" s="8">
        <v>251</v>
      </c>
      <c r="N4" s="21" t="s">
        <v>119</v>
      </c>
      <c r="O4" s="22">
        <f>(M5+M6)/M4</f>
        <v>0.46613545816733065</v>
      </c>
      <c r="P4" s="383" t="s">
        <v>118</v>
      </c>
      <c r="Q4" s="384"/>
      <c r="R4" s="8">
        <f>COUNTA($D$11:$D$214)</f>
        <v>15</v>
      </c>
      <c r="S4" s="21" t="s">
        <v>119</v>
      </c>
      <c r="T4" s="22">
        <f>(R5+R6)/R4</f>
        <v>0</v>
      </c>
      <c r="U4" s="1"/>
      <c r="V4" s="1"/>
    </row>
    <row r="5" spans="2:22" ht="16.5">
      <c r="B5" s="8"/>
      <c r="C5" s="5"/>
      <c r="D5" s="5"/>
      <c r="E5" s="5"/>
      <c r="F5" s="5"/>
      <c r="G5" s="5"/>
      <c r="H5" s="18"/>
      <c r="I5" s="18"/>
      <c r="J5" s="64"/>
      <c r="K5" s="383" t="s">
        <v>121</v>
      </c>
      <c r="L5" s="384"/>
      <c r="M5" s="23">
        <f>COUNTIF(K11:K$214,"通过")</f>
        <v>116</v>
      </c>
      <c r="N5" s="21" t="s">
        <v>119</v>
      </c>
      <c r="O5" s="22">
        <f>M5/M4</f>
        <v>0.46215139442231074</v>
      </c>
      <c r="P5" s="383" t="s">
        <v>121</v>
      </c>
      <c r="Q5" s="384"/>
      <c r="R5" s="23">
        <f>COUNTIF(P11:P$214,"通过")</f>
        <v>0</v>
      </c>
      <c r="S5" s="21" t="s">
        <v>119</v>
      </c>
      <c r="T5" s="22">
        <f>R5/R4</f>
        <v>0</v>
      </c>
      <c r="U5" s="1"/>
      <c r="V5" s="1"/>
    </row>
    <row r="6" spans="2:22" ht="16.5">
      <c r="B6" s="8"/>
      <c r="C6" s="5"/>
      <c r="D6" s="5"/>
      <c r="E6" s="5"/>
      <c r="F6" s="5"/>
      <c r="G6" s="5"/>
      <c r="H6" s="18"/>
      <c r="I6" s="18"/>
      <c r="J6" s="64"/>
      <c r="K6" s="383" t="s">
        <v>123</v>
      </c>
      <c r="L6" s="384"/>
      <c r="M6" s="23">
        <f>COUNTIF(K11:K$213,"不通过")</f>
        <v>1</v>
      </c>
      <c r="N6" s="21" t="s">
        <v>119</v>
      </c>
      <c r="O6" s="22">
        <f>M6/M4</f>
        <v>3.9840637450199202E-3</v>
      </c>
      <c r="P6" s="383" t="s">
        <v>123</v>
      </c>
      <c r="Q6" s="384"/>
      <c r="R6" s="23">
        <f>COUNTIF(P11:P$213,"失败")</f>
        <v>0</v>
      </c>
      <c r="S6" s="21" t="s">
        <v>119</v>
      </c>
      <c r="T6" s="22">
        <f>R6/R4</f>
        <v>0</v>
      </c>
      <c r="U6" s="1"/>
      <c r="V6" s="1"/>
    </row>
    <row r="7" spans="2:22" ht="16.5">
      <c r="B7" s="8"/>
      <c r="C7" s="5"/>
      <c r="D7" s="5"/>
      <c r="E7" s="5"/>
      <c r="F7" s="5"/>
      <c r="G7" s="5"/>
      <c r="H7" s="18"/>
      <c r="I7" s="18"/>
      <c r="J7" s="64"/>
      <c r="K7" s="383" t="s">
        <v>125</v>
      </c>
      <c r="L7" s="384"/>
      <c r="M7" s="23">
        <f>COUNTIF(K11:K$213,"阻碍")</f>
        <v>2</v>
      </c>
      <c r="N7" s="21" t="s">
        <v>119</v>
      </c>
      <c r="O7" s="22">
        <f>M7/M4</f>
        <v>7.9681274900398405E-3</v>
      </c>
      <c r="P7" s="383" t="s">
        <v>125</v>
      </c>
      <c r="Q7" s="384"/>
      <c r="R7" s="23">
        <f>COUNTIF(P11:P$213,"阻塞")</f>
        <v>0</v>
      </c>
      <c r="S7" s="21" t="s">
        <v>119</v>
      </c>
      <c r="T7" s="22">
        <f>R7/R4</f>
        <v>0</v>
      </c>
      <c r="U7" s="1"/>
      <c r="V7" s="1"/>
    </row>
    <row r="8" spans="2:22" ht="16.5">
      <c r="B8" s="5"/>
      <c r="C8" s="5"/>
      <c r="D8" s="5"/>
      <c r="E8" s="5"/>
      <c r="F8" s="5"/>
      <c r="G8" s="5"/>
      <c r="H8" s="18"/>
      <c r="I8" s="18"/>
      <c r="J8" s="64"/>
      <c r="K8" s="383" t="s">
        <v>126</v>
      </c>
      <c r="L8" s="384"/>
      <c r="M8" s="23">
        <f>COUNTIF(K11:K$213,"无效")</f>
        <v>0</v>
      </c>
      <c r="N8" s="21" t="s">
        <v>119</v>
      </c>
      <c r="O8" s="22">
        <f>M8/M4</f>
        <v>0</v>
      </c>
      <c r="P8" s="383" t="s">
        <v>126</v>
      </c>
      <c r="Q8" s="384"/>
      <c r="R8" s="23">
        <f>COUNTIF(P11:P$213,"无效")</f>
        <v>0</v>
      </c>
      <c r="S8" s="21" t="s">
        <v>119</v>
      </c>
      <c r="T8" s="22">
        <f>R8/R4</f>
        <v>0</v>
      </c>
      <c r="U8" s="1"/>
      <c r="V8" s="1"/>
    </row>
    <row r="9" spans="2:22" ht="16.5">
      <c r="B9" s="5"/>
      <c r="C9" s="5"/>
      <c r="D9" s="5"/>
      <c r="E9" s="5"/>
      <c r="F9" s="5"/>
      <c r="G9" s="5"/>
      <c r="H9" s="18"/>
      <c r="I9" s="18"/>
      <c r="J9" s="64"/>
      <c r="K9" s="383" t="s">
        <v>127</v>
      </c>
      <c r="L9" s="384"/>
      <c r="M9" s="23">
        <f>COUNTIF(K11:K$213,"未执行")</f>
        <v>0</v>
      </c>
      <c r="N9" s="21" t="s">
        <v>119</v>
      </c>
      <c r="O9" s="22">
        <f>M9/M4</f>
        <v>0</v>
      </c>
      <c r="P9" s="383" t="s">
        <v>127</v>
      </c>
      <c r="Q9" s="384"/>
      <c r="R9" s="23">
        <f>COUNTIF(P11:P$213,"未执行")</f>
        <v>0</v>
      </c>
      <c r="S9" s="21" t="s">
        <v>119</v>
      </c>
      <c r="T9" s="22">
        <f>R9/R4</f>
        <v>0</v>
      </c>
      <c r="U9" s="1"/>
      <c r="V9" s="1"/>
    </row>
    <row r="10" spans="2:22" ht="33">
      <c r="B10" s="9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48" t="s">
        <v>134</v>
      </c>
      <c r="I10" s="148" t="s">
        <v>135</v>
      </c>
      <c r="J10" s="154" t="s">
        <v>136</v>
      </c>
      <c r="K10" s="10" t="s">
        <v>137</v>
      </c>
      <c r="L10" s="148" t="s">
        <v>12</v>
      </c>
      <c r="M10" s="10" t="s">
        <v>138</v>
      </c>
      <c r="N10" s="10" t="s">
        <v>139</v>
      </c>
      <c r="O10" s="10" t="s">
        <v>140</v>
      </c>
      <c r="P10" s="10" t="s">
        <v>141</v>
      </c>
      <c r="Q10" s="10" t="s">
        <v>12</v>
      </c>
      <c r="R10" s="10" t="s">
        <v>138</v>
      </c>
      <c r="S10" s="10" t="s">
        <v>139</v>
      </c>
      <c r="T10" s="10" t="s">
        <v>140</v>
      </c>
      <c r="U10" s="1"/>
      <c r="V10" s="1"/>
    </row>
    <row r="11" spans="2:22" ht="27">
      <c r="B11" s="350" t="s">
        <v>854</v>
      </c>
      <c r="C11" s="13"/>
      <c r="D11" s="364" t="s">
        <v>212</v>
      </c>
      <c r="E11" s="13" t="s">
        <v>145</v>
      </c>
      <c r="F11" s="13" t="s">
        <v>178</v>
      </c>
      <c r="G11" s="13" t="s">
        <v>157</v>
      </c>
      <c r="H11" s="362" t="s">
        <v>855</v>
      </c>
      <c r="I11" s="25" t="s">
        <v>856</v>
      </c>
      <c r="J11" s="25" t="s">
        <v>857</v>
      </c>
      <c r="K11" s="26" t="s">
        <v>6</v>
      </c>
      <c r="L11" s="13"/>
      <c r="M11" s="13"/>
      <c r="N11" s="13"/>
      <c r="O11" s="13"/>
      <c r="P11" s="13"/>
      <c r="Q11" s="13"/>
      <c r="R11" s="13"/>
      <c r="S11" s="13"/>
      <c r="T11" s="196"/>
      <c r="U11" s="1"/>
      <c r="V11" s="1"/>
    </row>
    <row r="12" spans="2:22" ht="27">
      <c r="B12" s="351"/>
      <c r="C12" s="13"/>
      <c r="D12" s="364"/>
      <c r="E12" s="13" t="s">
        <v>145</v>
      </c>
      <c r="F12" s="13" t="s">
        <v>178</v>
      </c>
      <c r="G12" s="13" t="s">
        <v>157</v>
      </c>
      <c r="H12" s="363"/>
      <c r="I12" s="25" t="s">
        <v>858</v>
      </c>
      <c r="J12" s="25" t="s">
        <v>857</v>
      </c>
      <c r="K12" s="26" t="s">
        <v>6</v>
      </c>
      <c r="L12" s="13"/>
      <c r="M12" s="13"/>
      <c r="N12" s="13"/>
      <c r="O12" s="13"/>
      <c r="P12" s="13"/>
      <c r="Q12" s="13"/>
      <c r="R12" s="13"/>
      <c r="S12" s="13"/>
      <c r="T12" s="196"/>
      <c r="U12" s="1"/>
      <c r="V12" s="1"/>
    </row>
    <row r="13" spans="2:22" ht="16.5">
      <c r="B13" s="351"/>
      <c r="C13" s="13"/>
      <c r="D13" s="364"/>
      <c r="E13" s="13" t="s">
        <v>145</v>
      </c>
      <c r="F13" s="13" t="s">
        <v>178</v>
      </c>
      <c r="G13" s="13" t="s">
        <v>157</v>
      </c>
      <c r="H13" s="363"/>
      <c r="I13" s="25" t="s">
        <v>859</v>
      </c>
      <c r="J13" s="25" t="s">
        <v>857</v>
      </c>
      <c r="K13" s="26" t="s">
        <v>6</v>
      </c>
      <c r="L13" s="13"/>
      <c r="M13" s="13"/>
      <c r="N13" s="13"/>
      <c r="O13" s="13"/>
      <c r="P13" s="13"/>
      <c r="Q13" s="13"/>
      <c r="R13" s="13"/>
      <c r="S13" s="13"/>
      <c r="T13" s="196"/>
      <c r="U13" s="1"/>
      <c r="V13" s="1"/>
    </row>
    <row r="14" spans="2:22" ht="33">
      <c r="B14" s="351"/>
      <c r="C14" s="13"/>
      <c r="D14" s="364"/>
      <c r="E14" s="13" t="s">
        <v>145</v>
      </c>
      <c r="F14" s="13" t="s">
        <v>178</v>
      </c>
      <c r="G14" s="13" t="s">
        <v>157</v>
      </c>
      <c r="H14" s="363"/>
      <c r="I14" s="25" t="s">
        <v>860</v>
      </c>
      <c r="J14" s="25" t="s">
        <v>857</v>
      </c>
      <c r="K14" s="26" t="s">
        <v>861</v>
      </c>
      <c r="L14" s="13" t="s">
        <v>862</v>
      </c>
      <c r="M14" s="13"/>
      <c r="N14" s="13"/>
      <c r="O14" s="13"/>
      <c r="P14" s="13"/>
      <c r="Q14" s="13"/>
      <c r="R14" s="13"/>
      <c r="S14" s="13"/>
      <c r="T14" s="196"/>
      <c r="U14" s="1"/>
      <c r="V14" s="1"/>
    </row>
    <row r="15" spans="2:22" ht="27">
      <c r="B15" s="351"/>
      <c r="C15" s="13"/>
      <c r="D15" s="364"/>
      <c r="E15" s="13" t="s">
        <v>145</v>
      </c>
      <c r="F15" s="13" t="s">
        <v>178</v>
      </c>
      <c r="G15" s="13" t="s">
        <v>157</v>
      </c>
      <c r="H15" s="363"/>
      <c r="I15" s="25" t="s">
        <v>863</v>
      </c>
      <c r="J15" s="25" t="s">
        <v>857</v>
      </c>
      <c r="K15" s="26" t="s">
        <v>6</v>
      </c>
      <c r="L15" s="13"/>
      <c r="M15" s="13"/>
      <c r="N15" s="13"/>
      <c r="O15" s="13"/>
      <c r="P15" s="13"/>
      <c r="Q15" s="13"/>
      <c r="R15" s="13"/>
      <c r="S15" s="13"/>
      <c r="T15" s="196"/>
      <c r="U15" s="1"/>
      <c r="V15" s="1"/>
    </row>
    <row r="16" spans="2:22" ht="16.5">
      <c r="B16" s="351"/>
      <c r="C16" s="13"/>
      <c r="D16" s="364"/>
      <c r="E16" s="13" t="s">
        <v>145</v>
      </c>
      <c r="F16" s="13" t="s">
        <v>178</v>
      </c>
      <c r="G16" s="13" t="s">
        <v>157</v>
      </c>
      <c r="H16" s="363"/>
      <c r="I16" s="25" t="s">
        <v>864</v>
      </c>
      <c r="J16" s="25" t="s">
        <v>857</v>
      </c>
      <c r="K16" s="26" t="s">
        <v>6</v>
      </c>
      <c r="L16" s="13"/>
      <c r="M16" s="13"/>
      <c r="N16" s="13"/>
      <c r="O16" s="13"/>
      <c r="P16" s="13"/>
      <c r="Q16" s="13"/>
      <c r="R16" s="13"/>
      <c r="S16" s="13"/>
      <c r="T16" s="196"/>
      <c r="U16" s="1"/>
      <c r="V16" s="1"/>
    </row>
    <row r="17" spans="2:22" ht="27">
      <c r="B17" s="351"/>
      <c r="C17" s="13"/>
      <c r="D17" s="364"/>
      <c r="E17" s="13" t="s">
        <v>145</v>
      </c>
      <c r="F17" s="13" t="s">
        <v>178</v>
      </c>
      <c r="G17" s="13" t="s">
        <v>157</v>
      </c>
      <c r="H17" s="365"/>
      <c r="I17" s="25" t="s">
        <v>865</v>
      </c>
      <c r="J17" s="25" t="s">
        <v>857</v>
      </c>
      <c r="K17" s="26" t="s">
        <v>6</v>
      </c>
      <c r="L17" s="13"/>
      <c r="M17" s="13"/>
      <c r="N17" s="13"/>
      <c r="O17" s="13"/>
      <c r="P17" s="13"/>
      <c r="Q17" s="13"/>
      <c r="R17" s="13"/>
      <c r="S17" s="13"/>
      <c r="T17" s="196"/>
      <c r="U17" s="1"/>
      <c r="V17" s="1"/>
    </row>
    <row r="18" spans="2:22" ht="40.5">
      <c r="B18" s="351"/>
      <c r="C18" s="13"/>
      <c r="D18" s="364"/>
      <c r="E18" s="13" t="s">
        <v>145</v>
      </c>
      <c r="F18" s="13" t="s">
        <v>178</v>
      </c>
      <c r="G18" s="13" t="s">
        <v>157</v>
      </c>
      <c r="H18" s="16" t="s">
        <v>866</v>
      </c>
      <c r="I18" s="25" t="s">
        <v>867</v>
      </c>
      <c r="J18" s="25" t="s">
        <v>360</v>
      </c>
      <c r="K18" s="26" t="s">
        <v>6</v>
      </c>
      <c r="L18" s="13"/>
      <c r="M18" s="13"/>
      <c r="N18" s="13"/>
      <c r="O18" s="13"/>
      <c r="P18" s="13"/>
      <c r="Q18" s="13"/>
      <c r="R18" s="13"/>
      <c r="S18" s="13"/>
      <c r="T18" s="196"/>
      <c r="U18" s="1"/>
      <c r="V18" s="1"/>
    </row>
    <row r="19" spans="2:22" ht="54">
      <c r="B19" s="351"/>
      <c r="C19" s="13"/>
      <c r="D19" s="364"/>
      <c r="E19" s="13" t="s">
        <v>145</v>
      </c>
      <c r="F19" s="13" t="s">
        <v>178</v>
      </c>
      <c r="G19" s="13" t="s">
        <v>157</v>
      </c>
      <c r="H19" s="16" t="s">
        <v>868</v>
      </c>
      <c r="I19" s="25" t="s">
        <v>869</v>
      </c>
      <c r="J19" s="25" t="s">
        <v>870</v>
      </c>
      <c r="K19" s="26" t="s">
        <v>6</v>
      </c>
      <c r="L19" s="13"/>
      <c r="M19" s="13"/>
      <c r="N19" s="13"/>
      <c r="O19" s="13"/>
      <c r="P19" s="13"/>
      <c r="Q19" s="13"/>
      <c r="R19" s="13"/>
      <c r="S19" s="13"/>
      <c r="T19" s="196"/>
      <c r="U19" s="1"/>
      <c r="V19" s="1"/>
    </row>
    <row r="20" spans="2:22" ht="27">
      <c r="B20" s="351"/>
      <c r="C20" s="13"/>
      <c r="D20" s="362" t="s">
        <v>375</v>
      </c>
      <c r="E20" s="13" t="s">
        <v>145</v>
      </c>
      <c r="F20" s="13" t="s">
        <v>178</v>
      </c>
      <c r="G20" s="13" t="s">
        <v>157</v>
      </c>
      <c r="H20" s="16" t="s">
        <v>855</v>
      </c>
      <c r="I20" s="25" t="s">
        <v>376</v>
      </c>
      <c r="J20" s="25" t="s">
        <v>377</v>
      </c>
      <c r="K20" s="26" t="s">
        <v>6</v>
      </c>
      <c r="L20" s="13"/>
      <c r="M20" s="13"/>
      <c r="N20" s="13"/>
      <c r="O20" s="13"/>
      <c r="P20" s="13"/>
      <c r="Q20" s="13"/>
      <c r="R20" s="13"/>
      <c r="S20" s="13"/>
      <c r="T20" s="196"/>
      <c r="U20" s="1"/>
      <c r="V20" s="1"/>
    </row>
    <row r="21" spans="2:22" ht="27" hidden="1">
      <c r="B21" s="351"/>
      <c r="C21" s="13"/>
      <c r="D21" s="363"/>
      <c r="E21" s="13" t="s">
        <v>145</v>
      </c>
      <c r="F21" s="13" t="s">
        <v>146</v>
      </c>
      <c r="G21" s="13" t="s">
        <v>147</v>
      </c>
      <c r="H21" s="362" t="s">
        <v>871</v>
      </c>
      <c r="I21" s="25" t="s">
        <v>872</v>
      </c>
      <c r="J21" s="25" t="s">
        <v>873</v>
      </c>
      <c r="K21" s="26" t="s">
        <v>6</v>
      </c>
      <c r="L21" s="13"/>
      <c r="M21" s="13"/>
      <c r="N21" s="13"/>
      <c r="O21" s="13"/>
      <c r="P21" s="13"/>
      <c r="Q21" s="13"/>
      <c r="R21" s="13"/>
      <c r="S21" s="13"/>
      <c r="T21" s="196"/>
      <c r="U21" s="1"/>
      <c r="V21" s="1"/>
    </row>
    <row r="22" spans="2:22" ht="54" hidden="1">
      <c r="B22" s="351"/>
      <c r="C22" s="13"/>
      <c r="D22" s="363"/>
      <c r="E22" s="13" t="s">
        <v>145</v>
      </c>
      <c r="F22" s="13" t="s">
        <v>146</v>
      </c>
      <c r="G22" s="13" t="s">
        <v>147</v>
      </c>
      <c r="H22" s="363"/>
      <c r="I22" s="25" t="s">
        <v>874</v>
      </c>
      <c r="J22" s="25" t="s">
        <v>875</v>
      </c>
      <c r="K22" s="26" t="s">
        <v>6</v>
      </c>
      <c r="L22" s="13"/>
      <c r="M22" s="13"/>
      <c r="N22" s="13"/>
      <c r="O22" s="13"/>
      <c r="P22" s="13"/>
      <c r="Q22" s="13"/>
      <c r="R22" s="13"/>
      <c r="S22" s="13"/>
      <c r="T22" s="196"/>
      <c r="U22" s="1"/>
      <c r="V22" s="1"/>
    </row>
    <row r="23" spans="2:22" ht="27" hidden="1">
      <c r="B23" s="351"/>
      <c r="C23" s="13"/>
      <c r="D23" s="363"/>
      <c r="E23" s="13" t="s">
        <v>145</v>
      </c>
      <c r="F23" s="13" t="s">
        <v>146</v>
      </c>
      <c r="G23" s="13" t="s">
        <v>147</v>
      </c>
      <c r="H23" s="363"/>
      <c r="I23" s="25" t="s">
        <v>876</v>
      </c>
      <c r="J23" s="25" t="s">
        <v>877</v>
      </c>
      <c r="K23" s="26" t="s">
        <v>6</v>
      </c>
      <c r="L23" s="13"/>
      <c r="M23" s="13"/>
      <c r="N23" s="13"/>
      <c r="O23" s="13"/>
      <c r="P23" s="13"/>
      <c r="Q23" s="13"/>
      <c r="R23" s="13"/>
      <c r="S23" s="13"/>
      <c r="T23" s="196"/>
      <c r="U23" s="1"/>
      <c r="V23" s="1"/>
    </row>
    <row r="24" spans="2:22" ht="27" hidden="1">
      <c r="B24" s="351"/>
      <c r="C24" s="13"/>
      <c r="D24" s="363"/>
      <c r="E24" s="13" t="s">
        <v>145</v>
      </c>
      <c r="F24" s="13" t="s">
        <v>146</v>
      </c>
      <c r="G24" s="13" t="s">
        <v>147</v>
      </c>
      <c r="H24" s="363"/>
      <c r="I24" s="25" t="s">
        <v>878</v>
      </c>
      <c r="J24" s="25" t="s">
        <v>879</v>
      </c>
      <c r="K24" s="26" t="s">
        <v>6</v>
      </c>
      <c r="L24" s="13"/>
      <c r="M24" s="13"/>
      <c r="N24" s="13"/>
      <c r="O24" s="13"/>
      <c r="P24" s="13"/>
      <c r="Q24" s="13"/>
      <c r="R24" s="13"/>
      <c r="S24" s="13"/>
      <c r="T24" s="196"/>
      <c r="U24" s="1"/>
      <c r="V24" s="1"/>
    </row>
    <row r="25" spans="2:22" ht="27" hidden="1">
      <c r="B25" s="351"/>
      <c r="C25" s="13"/>
      <c r="D25" s="363"/>
      <c r="E25" s="13" t="s">
        <v>145</v>
      </c>
      <c r="F25" s="13" t="s">
        <v>146</v>
      </c>
      <c r="G25" s="13" t="s">
        <v>147</v>
      </c>
      <c r="H25" s="363"/>
      <c r="I25" s="25" t="s">
        <v>880</v>
      </c>
      <c r="J25" s="25" t="s">
        <v>881</v>
      </c>
      <c r="K25" s="26" t="s">
        <v>6</v>
      </c>
      <c r="L25" s="13"/>
      <c r="M25" s="13"/>
      <c r="N25" s="13"/>
      <c r="O25" s="13"/>
      <c r="P25" s="13"/>
      <c r="Q25" s="13"/>
      <c r="R25" s="13"/>
      <c r="S25" s="13"/>
      <c r="T25" s="196"/>
      <c r="U25" s="1"/>
      <c r="V25" s="1"/>
    </row>
    <row r="26" spans="2:22" ht="40.5" hidden="1">
      <c r="B26" s="351"/>
      <c r="C26" s="13"/>
      <c r="D26" s="363"/>
      <c r="E26" s="13" t="s">
        <v>145</v>
      </c>
      <c r="F26" s="13" t="s">
        <v>146</v>
      </c>
      <c r="G26" s="13" t="s">
        <v>147</v>
      </c>
      <c r="H26" s="363"/>
      <c r="I26" s="25" t="s">
        <v>882</v>
      </c>
      <c r="J26" s="25" t="s">
        <v>883</v>
      </c>
      <c r="K26" s="26" t="s">
        <v>6</v>
      </c>
      <c r="L26" s="13"/>
      <c r="M26" s="13"/>
      <c r="N26" s="13"/>
      <c r="O26" s="13"/>
      <c r="P26" s="13"/>
      <c r="Q26" s="13"/>
      <c r="R26" s="13"/>
      <c r="S26" s="13"/>
      <c r="T26" s="196"/>
      <c r="U26" s="1"/>
      <c r="V26" s="1"/>
    </row>
    <row r="27" spans="2:22" ht="27" hidden="1">
      <c r="B27" s="351"/>
      <c r="C27" s="13"/>
      <c r="D27" s="363"/>
      <c r="E27" s="13" t="s">
        <v>145</v>
      </c>
      <c r="F27" s="13" t="s">
        <v>146</v>
      </c>
      <c r="G27" s="13" t="s">
        <v>147</v>
      </c>
      <c r="H27" s="363"/>
      <c r="I27" s="25" t="s">
        <v>884</v>
      </c>
      <c r="J27" s="25" t="s">
        <v>885</v>
      </c>
      <c r="K27" s="26" t="s">
        <v>6</v>
      </c>
      <c r="L27" s="13"/>
      <c r="M27" s="13"/>
      <c r="N27" s="13"/>
      <c r="O27" s="13"/>
      <c r="P27" s="13"/>
      <c r="Q27" s="13"/>
      <c r="R27" s="13"/>
      <c r="S27" s="13"/>
      <c r="T27" s="196"/>
      <c r="U27" s="1"/>
      <c r="V27" s="1"/>
    </row>
    <row r="28" spans="2:22" ht="27" hidden="1">
      <c r="B28" s="351"/>
      <c r="C28" s="13"/>
      <c r="D28" s="363"/>
      <c r="E28" s="13" t="s">
        <v>145</v>
      </c>
      <c r="F28" s="13" t="s">
        <v>146</v>
      </c>
      <c r="G28" s="13" t="s">
        <v>147</v>
      </c>
      <c r="H28" s="363"/>
      <c r="I28" s="25" t="s">
        <v>886</v>
      </c>
      <c r="J28" s="25" t="s">
        <v>887</v>
      </c>
      <c r="K28" s="26" t="s">
        <v>6</v>
      </c>
      <c r="L28" s="13"/>
      <c r="M28" s="13"/>
      <c r="N28" s="13"/>
      <c r="O28" s="13"/>
      <c r="P28" s="13"/>
      <c r="Q28" s="13"/>
      <c r="R28" s="13"/>
      <c r="S28" s="13"/>
      <c r="T28" s="196"/>
      <c r="U28" s="1"/>
      <c r="V28" s="1"/>
    </row>
    <row r="29" spans="2:22" ht="27" hidden="1">
      <c r="B29" s="351"/>
      <c r="C29" s="13"/>
      <c r="D29" s="363"/>
      <c r="E29" s="13" t="s">
        <v>145</v>
      </c>
      <c r="F29" s="13" t="s">
        <v>146</v>
      </c>
      <c r="G29" s="13" t="s">
        <v>147</v>
      </c>
      <c r="H29" s="363"/>
      <c r="I29" s="25" t="s">
        <v>888</v>
      </c>
      <c r="J29" s="25" t="s">
        <v>889</v>
      </c>
      <c r="K29" s="26" t="s">
        <v>6</v>
      </c>
      <c r="L29" s="13"/>
      <c r="M29" s="13"/>
      <c r="N29" s="13"/>
      <c r="O29" s="13"/>
      <c r="P29" s="13"/>
      <c r="Q29" s="13"/>
      <c r="R29" s="13"/>
      <c r="S29" s="13"/>
      <c r="T29" s="196"/>
      <c r="U29" s="1"/>
      <c r="V29" s="1"/>
    </row>
    <row r="30" spans="2:22" ht="27" hidden="1">
      <c r="B30" s="351"/>
      <c r="C30" s="13"/>
      <c r="D30" s="363"/>
      <c r="E30" s="13" t="s">
        <v>145</v>
      </c>
      <c r="F30" s="13" t="s">
        <v>146</v>
      </c>
      <c r="G30" s="13" t="s">
        <v>147</v>
      </c>
      <c r="H30" s="363"/>
      <c r="I30" s="25" t="s">
        <v>890</v>
      </c>
      <c r="J30" s="25" t="s">
        <v>891</v>
      </c>
      <c r="K30" s="26" t="s">
        <v>6</v>
      </c>
      <c r="L30" s="13"/>
      <c r="M30" s="13"/>
      <c r="N30" s="13"/>
      <c r="O30" s="13"/>
      <c r="P30" s="13"/>
      <c r="Q30" s="13"/>
      <c r="R30" s="13"/>
      <c r="S30" s="13"/>
      <c r="T30" s="196"/>
      <c r="U30" s="1"/>
      <c r="V30" s="1"/>
    </row>
    <row r="31" spans="2:22" ht="40.5" hidden="1">
      <c r="B31" s="351"/>
      <c r="C31" s="13"/>
      <c r="D31" s="363"/>
      <c r="E31" s="13" t="s">
        <v>145</v>
      </c>
      <c r="F31" s="13" t="s">
        <v>146</v>
      </c>
      <c r="G31" s="13" t="s">
        <v>147</v>
      </c>
      <c r="H31" s="363"/>
      <c r="I31" s="25" t="s">
        <v>892</v>
      </c>
      <c r="J31" s="25" t="s">
        <v>893</v>
      </c>
      <c r="K31" s="26" t="s">
        <v>6</v>
      </c>
      <c r="L31" s="13"/>
      <c r="M31" s="13"/>
      <c r="N31" s="13"/>
      <c r="O31" s="13"/>
      <c r="P31" s="13"/>
      <c r="Q31" s="13"/>
      <c r="R31" s="13"/>
      <c r="S31" s="13"/>
      <c r="T31" s="196"/>
      <c r="U31" s="1"/>
      <c r="V31" s="1"/>
    </row>
    <row r="32" spans="2:22" ht="16.5" hidden="1">
      <c r="B32" s="351"/>
      <c r="C32" s="13"/>
      <c r="D32" s="363"/>
      <c r="E32" s="13" t="s">
        <v>145</v>
      </c>
      <c r="F32" s="13" t="s">
        <v>146</v>
      </c>
      <c r="G32" s="13" t="s">
        <v>147</v>
      </c>
      <c r="H32" s="363"/>
      <c r="I32" s="25" t="s">
        <v>894</v>
      </c>
      <c r="J32" s="25" t="s">
        <v>895</v>
      </c>
      <c r="K32" s="26" t="s">
        <v>6</v>
      </c>
      <c r="L32" s="13"/>
      <c r="M32" s="13"/>
      <c r="N32" s="13"/>
      <c r="O32" s="13"/>
      <c r="P32" s="13"/>
      <c r="Q32" s="13"/>
      <c r="R32" s="13"/>
      <c r="S32" s="13"/>
      <c r="T32" s="196"/>
      <c r="U32" s="1"/>
      <c r="V32" s="1"/>
    </row>
    <row r="33" spans="2:22" ht="27" hidden="1">
      <c r="B33" s="351"/>
      <c r="C33" s="13"/>
      <c r="D33" s="363"/>
      <c r="E33" s="13"/>
      <c r="F33" s="13" t="s">
        <v>146</v>
      </c>
      <c r="G33" s="13" t="s">
        <v>147</v>
      </c>
      <c r="H33" s="363"/>
      <c r="I33" s="25" t="s">
        <v>896</v>
      </c>
      <c r="J33" s="25" t="s">
        <v>897</v>
      </c>
      <c r="K33" s="26" t="s">
        <v>6</v>
      </c>
      <c r="L33" s="13"/>
      <c r="M33" s="13"/>
      <c r="N33" s="13"/>
      <c r="O33" s="13"/>
      <c r="P33" s="13"/>
      <c r="Q33" s="13"/>
      <c r="R33" s="13"/>
      <c r="S33" s="13"/>
      <c r="T33" s="196"/>
      <c r="U33" s="1"/>
      <c r="V33" s="1"/>
    </row>
    <row r="34" spans="2:22" ht="54" hidden="1">
      <c r="B34" s="351"/>
      <c r="C34" s="13"/>
      <c r="D34" s="363"/>
      <c r="E34" s="13" t="s">
        <v>145</v>
      </c>
      <c r="F34" s="13" t="s">
        <v>146</v>
      </c>
      <c r="G34" s="13" t="s">
        <v>147</v>
      </c>
      <c r="H34" s="363"/>
      <c r="I34" s="25" t="s">
        <v>898</v>
      </c>
      <c r="J34" s="25" t="s">
        <v>899</v>
      </c>
      <c r="K34" s="26" t="s">
        <v>6</v>
      </c>
      <c r="L34" s="13"/>
      <c r="M34" s="13"/>
      <c r="N34" s="13"/>
      <c r="O34" s="13"/>
      <c r="P34" s="13"/>
      <c r="Q34" s="13"/>
      <c r="R34" s="13"/>
      <c r="S34" s="13"/>
      <c r="T34" s="196"/>
      <c r="U34" s="1"/>
      <c r="V34" s="1"/>
    </row>
    <row r="35" spans="2:22" ht="27">
      <c r="B35" s="351"/>
      <c r="C35" s="13"/>
      <c r="D35" s="363"/>
      <c r="E35" s="13" t="s">
        <v>145</v>
      </c>
      <c r="F35" s="13" t="s">
        <v>178</v>
      </c>
      <c r="G35" s="13" t="s">
        <v>157</v>
      </c>
      <c r="H35" s="363"/>
      <c r="I35" s="25" t="s">
        <v>900</v>
      </c>
      <c r="J35" s="25" t="s">
        <v>901</v>
      </c>
      <c r="K35" s="26" t="s">
        <v>6</v>
      </c>
      <c r="L35" s="13"/>
      <c r="M35" s="13"/>
      <c r="N35" s="13"/>
      <c r="O35" s="13"/>
      <c r="P35" s="13"/>
      <c r="Q35" s="13"/>
      <c r="R35" s="13"/>
      <c r="S35" s="13"/>
      <c r="T35" s="196"/>
      <c r="U35" s="1"/>
      <c r="V35" s="1"/>
    </row>
    <row r="36" spans="2:22" ht="81" hidden="1">
      <c r="B36" s="351"/>
      <c r="C36" s="13"/>
      <c r="D36" s="363"/>
      <c r="E36" s="13" t="s">
        <v>145</v>
      </c>
      <c r="F36" s="13" t="s">
        <v>146</v>
      </c>
      <c r="G36" s="13" t="s">
        <v>147</v>
      </c>
      <c r="H36" s="363"/>
      <c r="I36" s="25" t="s">
        <v>902</v>
      </c>
      <c r="J36" s="25" t="s">
        <v>903</v>
      </c>
      <c r="K36" s="26"/>
      <c r="L36" s="13"/>
      <c r="M36" s="13"/>
      <c r="N36" s="13"/>
      <c r="O36" s="13"/>
      <c r="P36" s="13"/>
      <c r="Q36" s="13"/>
      <c r="R36" s="13"/>
      <c r="S36" s="13"/>
      <c r="T36" s="196"/>
      <c r="U36" s="1"/>
      <c r="V36" s="1"/>
    </row>
    <row r="37" spans="2:22" ht="27" hidden="1">
      <c r="B37" s="351"/>
      <c r="C37" s="13"/>
      <c r="D37" s="363"/>
      <c r="E37" s="13" t="s">
        <v>145</v>
      </c>
      <c r="F37" s="13" t="s">
        <v>146</v>
      </c>
      <c r="G37" s="13" t="s">
        <v>147</v>
      </c>
      <c r="H37" s="363"/>
      <c r="I37" s="25" t="s">
        <v>904</v>
      </c>
      <c r="J37" s="25" t="s">
        <v>905</v>
      </c>
      <c r="K37" s="26"/>
      <c r="L37" s="13"/>
      <c r="M37" s="13"/>
      <c r="N37" s="13"/>
      <c r="O37" s="13"/>
      <c r="P37" s="13"/>
      <c r="Q37" s="13"/>
      <c r="R37" s="13"/>
      <c r="S37" s="13"/>
      <c r="T37" s="196"/>
      <c r="U37" s="1"/>
      <c r="V37" s="1"/>
    </row>
    <row r="38" spans="2:22" ht="81" hidden="1">
      <c r="B38" s="351"/>
      <c r="C38" s="13"/>
      <c r="D38" s="363"/>
      <c r="E38" s="13" t="s">
        <v>145</v>
      </c>
      <c r="F38" s="13" t="s">
        <v>146</v>
      </c>
      <c r="G38" s="13" t="s">
        <v>147</v>
      </c>
      <c r="H38" s="365"/>
      <c r="I38" s="25" t="s">
        <v>906</v>
      </c>
      <c r="J38" s="25" t="s">
        <v>903</v>
      </c>
      <c r="K38" s="26"/>
      <c r="L38" s="13"/>
      <c r="M38" s="13"/>
      <c r="N38" s="13"/>
      <c r="O38" s="13"/>
      <c r="P38" s="13"/>
      <c r="Q38" s="13"/>
      <c r="R38" s="13"/>
      <c r="S38" s="13"/>
      <c r="T38" s="196"/>
      <c r="U38" s="1"/>
      <c r="V38" s="1"/>
    </row>
    <row r="39" spans="2:22" ht="27">
      <c r="B39" s="351"/>
      <c r="C39" s="13"/>
      <c r="D39" s="363"/>
      <c r="E39" s="13" t="s">
        <v>145</v>
      </c>
      <c r="F39" s="13" t="s">
        <v>146</v>
      </c>
      <c r="G39" s="13" t="s">
        <v>157</v>
      </c>
      <c r="H39" s="362" t="s">
        <v>907</v>
      </c>
      <c r="I39" s="25" t="s">
        <v>908</v>
      </c>
      <c r="J39" s="25" t="s">
        <v>909</v>
      </c>
      <c r="K39" s="26" t="s">
        <v>6</v>
      </c>
      <c r="L39" s="13"/>
      <c r="M39" s="13"/>
      <c r="N39" s="13"/>
      <c r="O39" s="13"/>
      <c r="P39" s="13"/>
      <c r="Q39" s="13"/>
      <c r="R39" s="13"/>
      <c r="S39" s="13"/>
      <c r="T39" s="196"/>
      <c r="U39" s="1"/>
      <c r="V39" s="1"/>
    </row>
    <row r="40" spans="2:22" ht="27">
      <c r="B40" s="351"/>
      <c r="C40" s="13"/>
      <c r="D40" s="363"/>
      <c r="E40" s="13" t="s">
        <v>145</v>
      </c>
      <c r="F40" s="13" t="s">
        <v>146</v>
      </c>
      <c r="G40" s="13" t="s">
        <v>157</v>
      </c>
      <c r="H40" s="363"/>
      <c r="I40" s="25" t="s">
        <v>910</v>
      </c>
      <c r="J40" s="25" t="s">
        <v>911</v>
      </c>
      <c r="K40" s="26" t="s">
        <v>6</v>
      </c>
      <c r="L40" s="13"/>
      <c r="M40" s="13"/>
      <c r="N40" s="13"/>
      <c r="O40" s="13"/>
      <c r="P40" s="13"/>
      <c r="Q40" s="13"/>
      <c r="R40" s="13"/>
      <c r="S40" s="13"/>
      <c r="T40" s="196"/>
      <c r="U40" s="1"/>
      <c r="V40" s="1"/>
    </row>
    <row r="41" spans="2:22" ht="27">
      <c r="B41" s="351"/>
      <c r="C41" s="13"/>
      <c r="D41" s="363"/>
      <c r="E41" s="13" t="s">
        <v>145</v>
      </c>
      <c r="F41" s="13" t="s">
        <v>146</v>
      </c>
      <c r="G41" s="13" t="s">
        <v>157</v>
      </c>
      <c r="H41" s="363"/>
      <c r="I41" s="25" t="s">
        <v>912</v>
      </c>
      <c r="J41" s="25" t="s">
        <v>913</v>
      </c>
      <c r="K41" s="26" t="s">
        <v>6</v>
      </c>
      <c r="L41" s="13"/>
      <c r="M41" s="13"/>
      <c r="N41" s="13"/>
      <c r="O41" s="13"/>
      <c r="P41" s="13"/>
      <c r="Q41" s="13"/>
      <c r="R41" s="13"/>
      <c r="S41" s="13"/>
      <c r="T41" s="196"/>
      <c r="U41" s="1"/>
      <c r="V41" s="1"/>
    </row>
    <row r="42" spans="2:22" ht="27">
      <c r="B42" s="351"/>
      <c r="C42" s="13"/>
      <c r="D42" s="363"/>
      <c r="E42" s="13" t="s">
        <v>145</v>
      </c>
      <c r="F42" s="13" t="s">
        <v>146</v>
      </c>
      <c r="G42" s="13" t="s">
        <v>157</v>
      </c>
      <c r="H42" s="363"/>
      <c r="I42" s="25" t="s">
        <v>914</v>
      </c>
      <c r="J42" s="25" t="s">
        <v>913</v>
      </c>
      <c r="K42" s="26" t="s">
        <v>6</v>
      </c>
      <c r="L42" s="13"/>
      <c r="M42" s="13"/>
      <c r="N42" s="13"/>
      <c r="O42" s="13"/>
      <c r="P42" s="13"/>
      <c r="Q42" s="13"/>
      <c r="R42" s="13"/>
      <c r="S42" s="13"/>
      <c r="T42" s="196"/>
      <c r="U42" s="1"/>
      <c r="V42" s="1"/>
    </row>
    <row r="43" spans="2:22" ht="54">
      <c r="B43" s="351"/>
      <c r="C43" s="13"/>
      <c r="D43" s="363"/>
      <c r="E43" s="13" t="s">
        <v>145</v>
      </c>
      <c r="F43" s="13" t="s">
        <v>146</v>
      </c>
      <c r="G43" s="13" t="s">
        <v>157</v>
      </c>
      <c r="H43" s="363"/>
      <c r="I43" s="25" t="s">
        <v>915</v>
      </c>
      <c r="J43" s="25" t="s">
        <v>916</v>
      </c>
      <c r="K43" s="26" t="s">
        <v>6</v>
      </c>
      <c r="L43" s="13"/>
      <c r="M43" s="13"/>
      <c r="N43" s="13"/>
      <c r="O43" s="13"/>
      <c r="P43" s="13"/>
      <c r="Q43" s="13"/>
      <c r="R43" s="13"/>
      <c r="S43" s="13"/>
      <c r="T43" s="196"/>
      <c r="U43" s="1"/>
      <c r="V43" s="1"/>
    </row>
    <row r="44" spans="2:22" ht="54">
      <c r="B44" s="351"/>
      <c r="C44" s="13"/>
      <c r="D44" s="363"/>
      <c r="E44" s="13" t="s">
        <v>145</v>
      </c>
      <c r="F44" s="13" t="s">
        <v>146</v>
      </c>
      <c r="G44" s="13" t="s">
        <v>157</v>
      </c>
      <c r="H44" s="363"/>
      <c r="I44" s="25" t="s">
        <v>917</v>
      </c>
      <c r="J44" s="25" t="s">
        <v>916</v>
      </c>
      <c r="K44" s="26" t="s">
        <v>6</v>
      </c>
      <c r="L44" s="13"/>
      <c r="M44" s="13"/>
      <c r="N44" s="13"/>
      <c r="O44" s="13"/>
      <c r="P44" s="13"/>
      <c r="Q44" s="13"/>
      <c r="R44" s="13"/>
      <c r="S44" s="13"/>
      <c r="T44" s="196"/>
      <c r="U44" s="1"/>
      <c r="V44" s="1"/>
    </row>
    <row r="45" spans="2:22" ht="27">
      <c r="B45" s="351"/>
      <c r="C45" s="13"/>
      <c r="D45" s="363"/>
      <c r="E45" s="13" t="s">
        <v>145</v>
      </c>
      <c r="F45" s="13" t="s">
        <v>146</v>
      </c>
      <c r="G45" s="13" t="s">
        <v>157</v>
      </c>
      <c r="H45" s="363"/>
      <c r="I45" s="25" t="s">
        <v>918</v>
      </c>
      <c r="J45" s="25" t="s">
        <v>919</v>
      </c>
      <c r="K45" s="26" t="s">
        <v>6</v>
      </c>
      <c r="L45" s="13"/>
      <c r="M45" s="13"/>
      <c r="N45" s="13"/>
      <c r="O45" s="13"/>
      <c r="P45" s="13"/>
      <c r="Q45" s="13"/>
      <c r="R45" s="13"/>
      <c r="S45" s="13"/>
      <c r="T45" s="196"/>
      <c r="U45" s="1"/>
      <c r="V45" s="1"/>
    </row>
    <row r="46" spans="2:22" ht="27">
      <c r="B46" s="351"/>
      <c r="C46" s="13"/>
      <c r="D46" s="363"/>
      <c r="E46" s="13" t="s">
        <v>145</v>
      </c>
      <c r="F46" s="13" t="s">
        <v>146</v>
      </c>
      <c r="G46" s="13" t="s">
        <v>157</v>
      </c>
      <c r="H46" s="363"/>
      <c r="I46" s="25" t="s">
        <v>920</v>
      </c>
      <c r="J46" s="25" t="s">
        <v>919</v>
      </c>
      <c r="K46" s="26" t="s">
        <v>6</v>
      </c>
      <c r="L46" s="13"/>
      <c r="M46" s="13"/>
      <c r="N46" s="13"/>
      <c r="O46" s="13"/>
      <c r="P46" s="13"/>
      <c r="Q46" s="13"/>
      <c r="R46" s="13"/>
      <c r="S46" s="13"/>
      <c r="T46" s="196"/>
      <c r="U46" s="1"/>
      <c r="V46" s="1"/>
    </row>
    <row r="47" spans="2:22" ht="27">
      <c r="B47" s="351"/>
      <c r="C47" s="13"/>
      <c r="D47" s="363"/>
      <c r="E47" s="13" t="s">
        <v>145</v>
      </c>
      <c r="F47" s="13" t="s">
        <v>146</v>
      </c>
      <c r="G47" s="13" t="s">
        <v>157</v>
      </c>
      <c r="H47" s="365"/>
      <c r="I47" s="25" t="s">
        <v>921</v>
      </c>
      <c r="J47" s="25" t="s">
        <v>919</v>
      </c>
      <c r="K47" s="26" t="s">
        <v>6</v>
      </c>
      <c r="L47" s="13"/>
      <c r="M47" s="13"/>
      <c r="N47" s="13"/>
      <c r="O47" s="13"/>
      <c r="P47" s="13"/>
      <c r="Q47" s="13"/>
      <c r="R47" s="13"/>
      <c r="S47" s="13"/>
      <c r="T47" s="196"/>
      <c r="U47" s="1"/>
      <c r="V47" s="1"/>
    </row>
    <row r="48" spans="2:22" ht="27">
      <c r="B48" s="351"/>
      <c r="C48" s="13"/>
      <c r="D48" s="363"/>
      <c r="E48" s="13" t="s">
        <v>145</v>
      </c>
      <c r="F48" s="13" t="s">
        <v>178</v>
      </c>
      <c r="G48" s="13" t="s">
        <v>157</v>
      </c>
      <c r="H48" s="362" t="s">
        <v>922</v>
      </c>
      <c r="I48" s="25" t="s">
        <v>923</v>
      </c>
      <c r="J48" s="25" t="s">
        <v>384</v>
      </c>
      <c r="K48" s="26" t="s">
        <v>6</v>
      </c>
      <c r="L48" s="13"/>
      <c r="M48" s="13"/>
      <c r="N48" s="13"/>
      <c r="O48" s="13"/>
      <c r="P48" s="13"/>
      <c r="Q48" s="13"/>
      <c r="R48" s="13"/>
      <c r="S48" s="13"/>
      <c r="T48" s="196"/>
      <c r="U48" s="1"/>
      <c r="V48" s="1"/>
    </row>
    <row r="49" spans="2:22" ht="27">
      <c r="B49" s="351"/>
      <c r="C49" s="13"/>
      <c r="D49" s="363"/>
      <c r="E49" s="13" t="s">
        <v>145</v>
      </c>
      <c r="F49" s="13" t="s">
        <v>178</v>
      </c>
      <c r="G49" s="13" t="s">
        <v>157</v>
      </c>
      <c r="H49" s="363"/>
      <c r="I49" s="25" t="s">
        <v>924</v>
      </c>
      <c r="J49" s="25" t="s">
        <v>384</v>
      </c>
      <c r="K49" s="26" t="s">
        <v>6</v>
      </c>
      <c r="L49" s="13"/>
      <c r="M49" s="13"/>
      <c r="N49" s="13"/>
      <c r="O49" s="13"/>
      <c r="P49" s="13"/>
      <c r="Q49" s="13"/>
      <c r="R49" s="13"/>
      <c r="S49" s="13"/>
      <c r="T49" s="196"/>
      <c r="U49" s="1"/>
      <c r="V49" s="1"/>
    </row>
    <row r="50" spans="2:22" ht="27" hidden="1">
      <c r="B50" s="351"/>
      <c r="C50" s="13"/>
      <c r="D50" s="363"/>
      <c r="E50" s="13" t="s">
        <v>145</v>
      </c>
      <c r="F50" s="13" t="s">
        <v>162</v>
      </c>
      <c r="G50" s="13" t="s">
        <v>147</v>
      </c>
      <c r="H50" s="363"/>
      <c r="I50" s="141" t="s">
        <v>925</v>
      </c>
      <c r="J50" s="270" t="s">
        <v>384</v>
      </c>
      <c r="K50" s="26" t="s">
        <v>926</v>
      </c>
      <c r="L50" s="13" t="s">
        <v>927</v>
      </c>
      <c r="M50" s="13"/>
      <c r="N50" s="13"/>
      <c r="O50" s="13"/>
      <c r="P50" s="13"/>
      <c r="Q50" s="13"/>
      <c r="R50" s="13"/>
      <c r="S50" s="13"/>
      <c r="T50" s="196"/>
      <c r="U50" s="1"/>
      <c r="V50" s="1"/>
    </row>
    <row r="51" spans="2:22" ht="40.5" hidden="1">
      <c r="B51" s="351"/>
      <c r="C51" s="13"/>
      <c r="D51" s="363"/>
      <c r="E51" s="13" t="s">
        <v>145</v>
      </c>
      <c r="F51" s="13" t="s">
        <v>162</v>
      </c>
      <c r="G51" s="13" t="s">
        <v>147</v>
      </c>
      <c r="H51" s="363"/>
      <c r="I51" s="270" t="s">
        <v>928</v>
      </c>
      <c r="J51" s="270" t="s">
        <v>384</v>
      </c>
      <c r="K51" s="26" t="s">
        <v>926</v>
      </c>
      <c r="L51" s="13" t="s">
        <v>927</v>
      </c>
      <c r="M51" s="13"/>
      <c r="N51" s="13"/>
      <c r="O51" s="13"/>
      <c r="P51" s="13"/>
      <c r="Q51" s="13"/>
      <c r="R51" s="13"/>
      <c r="S51" s="13"/>
      <c r="T51" s="196"/>
      <c r="U51" s="1"/>
      <c r="V51" s="1"/>
    </row>
    <row r="52" spans="2:22" ht="40.5">
      <c r="B52" s="351"/>
      <c r="C52" s="13"/>
      <c r="D52" s="363"/>
      <c r="E52" s="13" t="s">
        <v>145</v>
      </c>
      <c r="F52" s="13" t="s">
        <v>178</v>
      </c>
      <c r="G52" s="13" t="s">
        <v>157</v>
      </c>
      <c r="H52" s="363"/>
      <c r="I52" s="25" t="s">
        <v>929</v>
      </c>
      <c r="J52" s="25" t="s">
        <v>930</v>
      </c>
      <c r="K52" s="26" t="s">
        <v>6</v>
      </c>
      <c r="L52" s="13"/>
      <c r="M52" s="13"/>
      <c r="N52" s="13"/>
      <c r="O52" s="13"/>
      <c r="P52" s="13"/>
      <c r="Q52" s="13"/>
      <c r="R52" s="13"/>
      <c r="S52" s="13"/>
      <c r="T52" s="196"/>
      <c r="U52" s="1"/>
      <c r="V52" s="1"/>
    </row>
    <row r="53" spans="2:22" ht="27">
      <c r="B53" s="351"/>
      <c r="C53" s="13"/>
      <c r="D53" s="363"/>
      <c r="E53" s="13" t="s">
        <v>145</v>
      </c>
      <c r="F53" s="13" t="s">
        <v>178</v>
      </c>
      <c r="G53" s="13" t="s">
        <v>157</v>
      </c>
      <c r="H53" s="363"/>
      <c r="I53" s="25" t="s">
        <v>931</v>
      </c>
      <c r="J53" s="25" t="s">
        <v>384</v>
      </c>
      <c r="K53" s="26" t="s">
        <v>6</v>
      </c>
      <c r="L53" s="13"/>
      <c r="M53" s="13"/>
      <c r="N53" s="13"/>
      <c r="O53" s="13"/>
      <c r="P53" s="13"/>
      <c r="Q53" s="13"/>
      <c r="R53" s="13"/>
      <c r="S53" s="13"/>
      <c r="T53" s="196"/>
      <c r="U53" s="1"/>
      <c r="V53" s="1"/>
    </row>
    <row r="54" spans="2:22" ht="27">
      <c r="B54" s="351"/>
      <c r="C54" s="13"/>
      <c r="D54" s="363"/>
      <c r="E54" s="13" t="s">
        <v>145</v>
      </c>
      <c r="F54" s="13" t="s">
        <v>178</v>
      </c>
      <c r="G54" s="13" t="s">
        <v>157</v>
      </c>
      <c r="H54" s="363"/>
      <c r="I54" s="25" t="s">
        <v>932</v>
      </c>
      <c r="J54" s="25" t="s">
        <v>384</v>
      </c>
      <c r="K54" s="26" t="s">
        <v>6</v>
      </c>
      <c r="L54" s="13"/>
      <c r="M54" s="13"/>
      <c r="N54" s="13"/>
      <c r="O54" s="13"/>
      <c r="P54" s="13"/>
      <c r="Q54" s="13"/>
      <c r="R54" s="13"/>
      <c r="S54" s="13"/>
      <c r="T54" s="196"/>
      <c r="U54" s="1"/>
      <c r="V54" s="1"/>
    </row>
    <row r="55" spans="2:22" ht="27">
      <c r="B55" s="351"/>
      <c r="C55" s="13"/>
      <c r="D55" s="363"/>
      <c r="E55" s="13" t="s">
        <v>145</v>
      </c>
      <c r="F55" s="13" t="s">
        <v>178</v>
      </c>
      <c r="G55" s="13" t="s">
        <v>157</v>
      </c>
      <c r="H55" s="363"/>
      <c r="I55" s="25" t="s">
        <v>933</v>
      </c>
      <c r="J55" s="25" t="s">
        <v>384</v>
      </c>
      <c r="K55" s="26" t="s">
        <v>6</v>
      </c>
      <c r="L55" s="13"/>
      <c r="M55" s="13"/>
      <c r="N55" s="13"/>
      <c r="O55" s="13"/>
      <c r="P55" s="13"/>
      <c r="Q55" s="13"/>
      <c r="R55" s="13"/>
      <c r="S55" s="13"/>
      <c r="T55" s="196"/>
      <c r="U55" s="1"/>
      <c r="V55" s="1"/>
    </row>
    <row r="56" spans="2:22" ht="27">
      <c r="B56" s="351"/>
      <c r="C56" s="13"/>
      <c r="D56" s="363"/>
      <c r="E56" s="13" t="s">
        <v>145</v>
      </c>
      <c r="F56" s="13" t="s">
        <v>178</v>
      </c>
      <c r="G56" s="13" t="s">
        <v>157</v>
      </c>
      <c r="H56" s="363"/>
      <c r="I56" s="25" t="s">
        <v>934</v>
      </c>
      <c r="J56" s="25" t="s">
        <v>384</v>
      </c>
      <c r="K56" s="26" t="s">
        <v>6</v>
      </c>
      <c r="L56" s="13"/>
      <c r="M56" s="13"/>
      <c r="N56" s="13"/>
      <c r="O56" s="13"/>
      <c r="P56" s="13"/>
      <c r="Q56" s="13"/>
      <c r="R56" s="13"/>
      <c r="S56" s="13"/>
      <c r="T56" s="196"/>
      <c r="U56" s="1"/>
      <c r="V56" s="1"/>
    </row>
    <row r="57" spans="2:22" ht="27">
      <c r="B57" s="351"/>
      <c r="C57" s="13"/>
      <c r="D57" s="363"/>
      <c r="E57" s="13" t="s">
        <v>145</v>
      </c>
      <c r="F57" s="13" t="s">
        <v>178</v>
      </c>
      <c r="G57" s="13" t="s">
        <v>157</v>
      </c>
      <c r="H57" s="365"/>
      <c r="I57" s="25" t="s">
        <v>935</v>
      </c>
      <c r="J57" s="25" t="s">
        <v>384</v>
      </c>
      <c r="K57" s="26" t="s">
        <v>6</v>
      </c>
      <c r="L57" s="13"/>
      <c r="M57" s="13"/>
      <c r="N57" s="13"/>
      <c r="O57" s="13"/>
      <c r="P57" s="13"/>
      <c r="Q57" s="13"/>
      <c r="R57" s="13"/>
      <c r="S57" s="13"/>
      <c r="T57" s="196"/>
      <c r="U57" s="1"/>
      <c r="V57" s="1"/>
    </row>
    <row r="58" spans="2:22" ht="27" hidden="1">
      <c r="B58" s="351"/>
      <c r="C58" s="13"/>
      <c r="D58" s="363"/>
      <c r="E58" s="13" t="s">
        <v>145</v>
      </c>
      <c r="F58" s="13" t="s">
        <v>178</v>
      </c>
      <c r="G58" s="13" t="s">
        <v>147</v>
      </c>
      <c r="H58" s="362" t="s">
        <v>936</v>
      </c>
      <c r="I58" s="25" t="s">
        <v>937</v>
      </c>
      <c r="J58" s="25" t="s">
        <v>938</v>
      </c>
      <c r="K58" s="26"/>
      <c r="L58" s="13"/>
      <c r="M58" s="13"/>
      <c r="N58" s="13"/>
      <c r="O58" s="13"/>
      <c r="P58" s="13"/>
      <c r="Q58" s="13"/>
      <c r="R58" s="13"/>
      <c r="S58" s="13"/>
      <c r="T58" s="196"/>
      <c r="U58" s="1"/>
      <c r="V58" s="1"/>
    </row>
    <row r="59" spans="2:22" ht="40.5">
      <c r="B59" s="351"/>
      <c r="C59" s="13"/>
      <c r="D59" s="363"/>
      <c r="E59" s="13" t="s">
        <v>145</v>
      </c>
      <c r="F59" s="13" t="s">
        <v>178</v>
      </c>
      <c r="G59" s="13" t="s">
        <v>157</v>
      </c>
      <c r="H59" s="363"/>
      <c r="I59" s="25" t="s">
        <v>939</v>
      </c>
      <c r="J59" s="25" t="s">
        <v>940</v>
      </c>
      <c r="K59" s="26" t="s">
        <v>6</v>
      </c>
      <c r="L59" s="13"/>
      <c r="M59" s="13"/>
      <c r="N59" s="13"/>
      <c r="O59" s="13"/>
      <c r="P59" s="13"/>
      <c r="Q59" s="13"/>
      <c r="R59" s="13"/>
      <c r="S59" s="13"/>
      <c r="T59" s="196"/>
      <c r="U59" s="1"/>
      <c r="V59" s="1"/>
    </row>
    <row r="60" spans="2:22" ht="54" hidden="1">
      <c r="B60" s="351"/>
      <c r="C60" s="13"/>
      <c r="D60" s="363"/>
      <c r="E60" s="13" t="s">
        <v>145</v>
      </c>
      <c r="F60" s="13" t="s">
        <v>178</v>
      </c>
      <c r="G60" s="13" t="s">
        <v>147</v>
      </c>
      <c r="H60" s="365"/>
      <c r="I60" s="25" t="s">
        <v>941</v>
      </c>
      <c r="J60" s="25" t="s">
        <v>942</v>
      </c>
      <c r="K60" s="26"/>
      <c r="L60" s="13"/>
      <c r="M60" s="13"/>
      <c r="N60" s="13"/>
      <c r="O60" s="13"/>
      <c r="P60" s="13"/>
      <c r="Q60" s="13"/>
      <c r="R60" s="13"/>
      <c r="S60" s="13"/>
      <c r="T60" s="196"/>
      <c r="U60" s="1"/>
      <c r="V60" s="1"/>
    </row>
    <row r="61" spans="2:22" ht="40.5">
      <c r="B61" s="351"/>
      <c r="C61" s="13"/>
      <c r="D61" s="363"/>
      <c r="E61" s="13" t="s">
        <v>145</v>
      </c>
      <c r="F61" s="13" t="s">
        <v>178</v>
      </c>
      <c r="G61" s="13" t="s">
        <v>157</v>
      </c>
      <c r="H61" s="16" t="s">
        <v>943</v>
      </c>
      <c r="I61" s="25" t="s">
        <v>944</v>
      </c>
      <c r="J61" s="25" t="s">
        <v>945</v>
      </c>
      <c r="K61" s="26" t="s">
        <v>6</v>
      </c>
      <c r="L61" s="13"/>
      <c r="M61" s="13"/>
      <c r="N61" s="13"/>
      <c r="O61" s="13"/>
      <c r="P61" s="13"/>
      <c r="Q61" s="13"/>
      <c r="R61" s="13"/>
      <c r="S61" s="13"/>
      <c r="T61" s="196"/>
      <c r="U61" s="1"/>
      <c r="V61" s="1"/>
    </row>
    <row r="62" spans="2:22" ht="40.5" hidden="1">
      <c r="B62" s="351"/>
      <c r="C62" s="13"/>
      <c r="D62" s="363"/>
      <c r="E62" s="13" t="s">
        <v>190</v>
      </c>
      <c r="F62" s="13" t="s">
        <v>146</v>
      </c>
      <c r="G62" s="13" t="s">
        <v>147</v>
      </c>
      <c r="H62" s="16" t="s">
        <v>946</v>
      </c>
      <c r="I62" s="25" t="s">
        <v>947</v>
      </c>
      <c r="J62" s="25" t="s">
        <v>948</v>
      </c>
      <c r="K62" s="26"/>
      <c r="L62" s="13"/>
      <c r="M62" s="13"/>
      <c r="N62" s="13"/>
      <c r="O62" s="13"/>
      <c r="P62" s="13"/>
      <c r="Q62" s="13"/>
      <c r="R62" s="13"/>
      <c r="S62" s="13"/>
      <c r="T62" s="196"/>
      <c r="U62" s="1"/>
      <c r="V62" s="1"/>
    </row>
    <row r="63" spans="2:22" ht="40.5">
      <c r="B63" s="351"/>
      <c r="C63" s="13"/>
      <c r="D63" s="363"/>
      <c r="E63" s="13" t="s">
        <v>145</v>
      </c>
      <c r="F63" s="13" t="s">
        <v>178</v>
      </c>
      <c r="G63" s="13" t="s">
        <v>157</v>
      </c>
      <c r="H63" s="16" t="s">
        <v>949</v>
      </c>
      <c r="I63" s="25" t="s">
        <v>947</v>
      </c>
      <c r="J63" s="25" t="s">
        <v>950</v>
      </c>
      <c r="K63" s="26" t="s">
        <v>6</v>
      </c>
      <c r="L63" s="13"/>
      <c r="M63" s="13"/>
      <c r="N63" s="13"/>
      <c r="O63" s="13"/>
      <c r="P63" s="13"/>
      <c r="Q63" s="13"/>
      <c r="R63" s="13"/>
      <c r="S63" s="13"/>
      <c r="T63" s="196"/>
      <c r="U63" s="1"/>
      <c r="V63" s="1"/>
    </row>
    <row r="64" spans="2:22" ht="40.5" hidden="1">
      <c r="B64" s="351"/>
      <c r="C64" s="13"/>
      <c r="D64" s="363"/>
      <c r="E64" s="13" t="s">
        <v>145</v>
      </c>
      <c r="F64" s="13" t="s">
        <v>146</v>
      </c>
      <c r="G64" s="13" t="s">
        <v>147</v>
      </c>
      <c r="H64" s="16" t="s">
        <v>951</v>
      </c>
      <c r="I64" s="25" t="s">
        <v>947</v>
      </c>
      <c r="J64" s="25" t="s">
        <v>948</v>
      </c>
      <c r="K64" s="26"/>
      <c r="L64" s="13"/>
      <c r="M64" s="13"/>
      <c r="N64" s="13"/>
      <c r="O64" s="13"/>
      <c r="P64" s="13"/>
      <c r="Q64" s="13"/>
      <c r="R64" s="13"/>
      <c r="S64" s="13"/>
      <c r="T64" s="196"/>
      <c r="U64" s="1"/>
      <c r="V64" s="1"/>
    </row>
    <row r="65" spans="2:22" ht="54">
      <c r="B65" s="351"/>
      <c r="C65" s="13"/>
      <c r="D65" s="363"/>
      <c r="E65" s="13" t="s">
        <v>145</v>
      </c>
      <c r="F65" s="13" t="s">
        <v>178</v>
      </c>
      <c r="G65" s="13" t="s">
        <v>157</v>
      </c>
      <c r="H65" s="16" t="s">
        <v>952</v>
      </c>
      <c r="I65" s="25" t="s">
        <v>947</v>
      </c>
      <c r="J65" s="25" t="s">
        <v>953</v>
      </c>
      <c r="K65" s="26" t="s">
        <v>6</v>
      </c>
      <c r="L65" s="13"/>
      <c r="M65" s="13"/>
      <c r="N65" s="13"/>
      <c r="O65" s="13"/>
      <c r="P65" s="13"/>
      <c r="Q65" s="13"/>
      <c r="R65" s="13"/>
      <c r="S65" s="13"/>
      <c r="T65" s="196"/>
      <c r="U65" s="1"/>
      <c r="V65" s="1"/>
    </row>
    <row r="66" spans="2:22" ht="40.5">
      <c r="B66" s="351"/>
      <c r="C66" s="13"/>
      <c r="D66" s="363"/>
      <c r="E66" s="13" t="s">
        <v>145</v>
      </c>
      <c r="F66" s="13" t="s">
        <v>178</v>
      </c>
      <c r="G66" s="13" t="s">
        <v>157</v>
      </c>
      <c r="H66" s="16" t="s">
        <v>954</v>
      </c>
      <c r="I66" s="25" t="s">
        <v>955</v>
      </c>
      <c r="J66" s="25" t="s">
        <v>956</v>
      </c>
      <c r="K66" s="26" t="s">
        <v>6</v>
      </c>
      <c r="L66" s="13"/>
      <c r="M66" s="13"/>
      <c r="N66" s="13"/>
      <c r="O66" s="13"/>
      <c r="P66" s="13"/>
      <c r="Q66" s="13"/>
      <c r="R66" s="13"/>
      <c r="S66" s="13"/>
      <c r="T66" s="196"/>
      <c r="U66" s="1"/>
      <c r="V66" s="1"/>
    </row>
    <row r="67" spans="2:22" ht="40.5" hidden="1">
      <c r="B67" s="351"/>
      <c r="C67" s="13"/>
      <c r="D67" s="363"/>
      <c r="E67" s="13" t="s">
        <v>145</v>
      </c>
      <c r="F67" s="13" t="s">
        <v>146</v>
      </c>
      <c r="G67" s="13" t="s">
        <v>147</v>
      </c>
      <c r="H67" s="16" t="s">
        <v>957</v>
      </c>
      <c r="I67" s="25" t="s">
        <v>955</v>
      </c>
      <c r="J67" s="25" t="s">
        <v>549</v>
      </c>
      <c r="K67" s="26"/>
      <c r="L67" s="13"/>
      <c r="M67" s="13"/>
      <c r="N67" s="13"/>
      <c r="O67" s="13"/>
      <c r="P67" s="13"/>
      <c r="Q67" s="13"/>
      <c r="R67" s="13"/>
      <c r="S67" s="13"/>
      <c r="T67" s="196"/>
      <c r="U67" s="1"/>
      <c r="V67" s="1"/>
    </row>
    <row r="68" spans="2:22" ht="40.5" hidden="1">
      <c r="B68" s="351"/>
      <c r="C68" s="13"/>
      <c r="D68" s="365"/>
      <c r="E68" s="13" t="s">
        <v>145</v>
      </c>
      <c r="F68" s="13" t="s">
        <v>146</v>
      </c>
      <c r="G68" s="13" t="s">
        <v>147</v>
      </c>
      <c r="H68" s="16" t="s">
        <v>958</v>
      </c>
      <c r="I68" s="25" t="s">
        <v>955</v>
      </c>
      <c r="J68" s="25" t="s">
        <v>549</v>
      </c>
      <c r="K68" s="26"/>
      <c r="L68" s="13"/>
      <c r="M68" s="13"/>
      <c r="N68" s="13"/>
      <c r="O68" s="13"/>
      <c r="P68" s="13"/>
      <c r="Q68" s="13"/>
      <c r="R68" s="13"/>
      <c r="S68" s="13"/>
      <c r="T68" s="196"/>
      <c r="U68" s="1"/>
      <c r="V68" s="1"/>
    </row>
    <row r="69" spans="2:22" ht="40.5">
      <c r="B69" s="351"/>
      <c r="C69" s="13"/>
      <c r="D69" s="362" t="s">
        <v>412</v>
      </c>
      <c r="E69" s="13" t="s">
        <v>145</v>
      </c>
      <c r="F69" s="13" t="s">
        <v>178</v>
      </c>
      <c r="G69" s="13" t="s">
        <v>157</v>
      </c>
      <c r="H69" s="16" t="s">
        <v>959</v>
      </c>
      <c r="I69" s="25" t="s">
        <v>413</v>
      </c>
      <c r="J69" s="25" t="s">
        <v>414</v>
      </c>
      <c r="K69" s="26" t="s">
        <v>6</v>
      </c>
      <c r="L69" s="13"/>
      <c r="M69" s="13"/>
      <c r="N69" s="13"/>
      <c r="O69" s="13"/>
      <c r="P69" s="13"/>
      <c r="Q69" s="13"/>
      <c r="R69" s="13"/>
      <c r="S69" s="13"/>
      <c r="T69" s="196"/>
      <c r="U69" s="1"/>
      <c r="V69" s="1"/>
    </row>
    <row r="70" spans="2:22" ht="27">
      <c r="B70" s="351"/>
      <c r="C70" s="13"/>
      <c r="D70" s="363"/>
      <c r="E70" s="13" t="s">
        <v>145</v>
      </c>
      <c r="F70" s="13" t="s">
        <v>178</v>
      </c>
      <c r="G70" s="13" t="s">
        <v>157</v>
      </c>
      <c r="H70" s="362" t="s">
        <v>960</v>
      </c>
      <c r="I70" s="25" t="s">
        <v>872</v>
      </c>
      <c r="J70" s="25" t="s">
        <v>873</v>
      </c>
      <c r="K70" s="26" t="s">
        <v>6</v>
      </c>
      <c r="L70" s="13"/>
      <c r="M70" s="13"/>
      <c r="N70" s="13"/>
      <c r="O70" s="13"/>
      <c r="P70" s="13"/>
      <c r="Q70" s="13"/>
      <c r="R70" s="13"/>
      <c r="S70" s="13"/>
      <c r="T70" s="196"/>
      <c r="U70" s="1"/>
      <c r="V70" s="1"/>
    </row>
    <row r="71" spans="2:22" ht="54">
      <c r="B71" s="351"/>
      <c r="C71" s="13"/>
      <c r="D71" s="363"/>
      <c r="E71" s="13" t="s">
        <v>145</v>
      </c>
      <c r="F71" s="13" t="s">
        <v>178</v>
      </c>
      <c r="G71" s="13" t="s">
        <v>157</v>
      </c>
      <c r="H71" s="363"/>
      <c r="I71" s="25" t="s">
        <v>874</v>
      </c>
      <c r="J71" s="25" t="s">
        <v>875</v>
      </c>
      <c r="K71" s="26" t="s">
        <v>6</v>
      </c>
      <c r="L71" s="13"/>
      <c r="M71" s="13"/>
      <c r="N71" s="13"/>
      <c r="O71" s="13"/>
      <c r="P71" s="13"/>
      <c r="Q71" s="13"/>
      <c r="R71" s="13"/>
      <c r="S71" s="13"/>
      <c r="T71" s="196"/>
      <c r="U71" s="1"/>
      <c r="V71" s="1"/>
    </row>
    <row r="72" spans="2:22" ht="27">
      <c r="B72" s="351"/>
      <c r="C72" s="13"/>
      <c r="D72" s="363"/>
      <c r="E72" s="13" t="s">
        <v>145</v>
      </c>
      <c r="F72" s="13" t="s">
        <v>178</v>
      </c>
      <c r="G72" s="13" t="s">
        <v>157</v>
      </c>
      <c r="H72" s="363"/>
      <c r="I72" s="25" t="s">
        <v>876</v>
      </c>
      <c r="J72" s="25" t="s">
        <v>877</v>
      </c>
      <c r="K72" s="26" t="s">
        <v>6</v>
      </c>
      <c r="L72" s="13"/>
      <c r="M72" s="13"/>
      <c r="N72" s="13"/>
      <c r="O72" s="13"/>
      <c r="P72" s="13"/>
      <c r="Q72" s="13"/>
      <c r="R72" s="13"/>
      <c r="S72" s="13"/>
      <c r="T72" s="196"/>
      <c r="U72" s="1"/>
      <c r="V72" s="1"/>
    </row>
    <row r="73" spans="2:22" ht="27">
      <c r="B73" s="351"/>
      <c r="C73" s="13"/>
      <c r="D73" s="363"/>
      <c r="E73" s="13" t="s">
        <v>145</v>
      </c>
      <c r="F73" s="13" t="s">
        <v>178</v>
      </c>
      <c r="G73" s="13" t="s">
        <v>157</v>
      </c>
      <c r="H73" s="363"/>
      <c r="I73" s="25" t="s">
        <v>878</v>
      </c>
      <c r="J73" s="25" t="s">
        <v>879</v>
      </c>
      <c r="K73" s="26" t="s">
        <v>6</v>
      </c>
      <c r="L73" s="13"/>
      <c r="M73" s="13"/>
      <c r="N73" s="13"/>
      <c r="O73" s="13"/>
      <c r="P73" s="13"/>
      <c r="Q73" s="13"/>
      <c r="R73" s="13"/>
      <c r="S73" s="13"/>
      <c r="T73" s="196"/>
      <c r="U73" s="1"/>
      <c r="V73" s="1"/>
    </row>
    <row r="74" spans="2:22" ht="27">
      <c r="B74" s="351"/>
      <c r="C74" s="13"/>
      <c r="D74" s="363"/>
      <c r="E74" s="13" t="s">
        <v>145</v>
      </c>
      <c r="F74" s="13" t="s">
        <v>178</v>
      </c>
      <c r="G74" s="13" t="s">
        <v>157</v>
      </c>
      <c r="H74" s="363"/>
      <c r="I74" s="25" t="s">
        <v>880</v>
      </c>
      <c r="J74" s="25" t="s">
        <v>881</v>
      </c>
      <c r="K74" s="26" t="s">
        <v>6</v>
      </c>
      <c r="L74" s="13"/>
      <c r="M74" s="13"/>
      <c r="N74" s="13"/>
      <c r="O74" s="13"/>
      <c r="P74" s="13"/>
      <c r="Q74" s="13"/>
      <c r="R74" s="13"/>
      <c r="S74" s="13"/>
      <c r="T74" s="196"/>
      <c r="U74" s="1"/>
      <c r="V74" s="1"/>
    </row>
    <row r="75" spans="2:22" ht="40.5">
      <c r="B75" s="351"/>
      <c r="C75" s="13"/>
      <c r="D75" s="363"/>
      <c r="E75" s="13" t="s">
        <v>145</v>
      </c>
      <c r="F75" s="13" t="s">
        <v>178</v>
      </c>
      <c r="G75" s="13" t="s">
        <v>157</v>
      </c>
      <c r="H75" s="363"/>
      <c r="I75" s="25" t="s">
        <v>882</v>
      </c>
      <c r="J75" s="25" t="s">
        <v>883</v>
      </c>
      <c r="K75" s="26" t="s">
        <v>6</v>
      </c>
      <c r="L75" s="13"/>
      <c r="M75" s="13"/>
      <c r="N75" s="13"/>
      <c r="O75" s="13"/>
      <c r="P75" s="13"/>
      <c r="Q75" s="13"/>
      <c r="R75" s="13"/>
      <c r="S75" s="13"/>
      <c r="T75" s="196"/>
      <c r="U75" s="1"/>
      <c r="V75" s="1"/>
    </row>
    <row r="76" spans="2:22" ht="27">
      <c r="B76" s="351"/>
      <c r="C76" s="13"/>
      <c r="D76" s="363"/>
      <c r="E76" s="13" t="s">
        <v>145</v>
      </c>
      <c r="F76" s="13" t="s">
        <v>178</v>
      </c>
      <c r="G76" s="13" t="s">
        <v>157</v>
      </c>
      <c r="H76" s="363"/>
      <c r="I76" s="25" t="s">
        <v>884</v>
      </c>
      <c r="J76" s="25" t="s">
        <v>885</v>
      </c>
      <c r="K76" s="26" t="s">
        <v>6</v>
      </c>
      <c r="L76" s="13"/>
      <c r="M76" s="13"/>
      <c r="N76" s="13"/>
      <c r="O76" s="13"/>
      <c r="P76" s="13"/>
      <c r="Q76" s="13"/>
      <c r="R76" s="13"/>
      <c r="S76" s="13"/>
      <c r="T76" s="196"/>
      <c r="U76" s="1"/>
      <c r="V76" s="1"/>
    </row>
    <row r="77" spans="2:22" ht="27">
      <c r="B77" s="351"/>
      <c r="C77" s="13"/>
      <c r="D77" s="363"/>
      <c r="E77" s="13" t="s">
        <v>145</v>
      </c>
      <c r="F77" s="13" t="s">
        <v>178</v>
      </c>
      <c r="G77" s="13" t="s">
        <v>157</v>
      </c>
      <c r="H77" s="363"/>
      <c r="I77" s="25" t="s">
        <v>886</v>
      </c>
      <c r="J77" s="25" t="s">
        <v>887</v>
      </c>
      <c r="K77" s="26" t="s">
        <v>6</v>
      </c>
      <c r="L77" s="13"/>
      <c r="M77" s="13"/>
      <c r="N77" s="13"/>
      <c r="O77" s="13"/>
      <c r="P77" s="13"/>
      <c r="Q77" s="13"/>
      <c r="R77" s="13"/>
      <c r="S77" s="13"/>
      <c r="T77" s="196"/>
      <c r="U77" s="1"/>
      <c r="V77" s="1"/>
    </row>
    <row r="78" spans="2:22" ht="27">
      <c r="B78" s="351"/>
      <c r="C78" s="13"/>
      <c r="D78" s="363"/>
      <c r="E78" s="13" t="s">
        <v>145</v>
      </c>
      <c r="F78" s="13" t="s">
        <v>178</v>
      </c>
      <c r="G78" s="13" t="s">
        <v>157</v>
      </c>
      <c r="H78" s="363"/>
      <c r="I78" s="25" t="s">
        <v>888</v>
      </c>
      <c r="J78" s="25" t="s">
        <v>889</v>
      </c>
      <c r="K78" s="26" t="s">
        <v>6</v>
      </c>
      <c r="L78" s="13"/>
      <c r="M78" s="13"/>
      <c r="N78" s="13"/>
      <c r="O78" s="13"/>
      <c r="P78" s="13"/>
      <c r="Q78" s="13"/>
      <c r="R78" s="13"/>
      <c r="S78" s="13"/>
      <c r="T78" s="196"/>
      <c r="U78" s="1"/>
      <c r="V78" s="1"/>
    </row>
    <row r="79" spans="2:22" ht="27">
      <c r="B79" s="351"/>
      <c r="C79" s="13"/>
      <c r="D79" s="363"/>
      <c r="E79" s="13" t="s">
        <v>145</v>
      </c>
      <c r="F79" s="13" t="s">
        <v>178</v>
      </c>
      <c r="G79" s="13" t="s">
        <v>157</v>
      </c>
      <c r="H79" s="363"/>
      <c r="I79" s="25" t="s">
        <v>890</v>
      </c>
      <c r="J79" s="25" t="s">
        <v>891</v>
      </c>
      <c r="K79" s="26" t="s">
        <v>6</v>
      </c>
      <c r="L79" s="13"/>
      <c r="M79" s="13"/>
      <c r="N79" s="13"/>
      <c r="O79" s="13"/>
      <c r="P79" s="13"/>
      <c r="Q79" s="13"/>
      <c r="R79" s="13"/>
      <c r="S79" s="13"/>
      <c r="T79" s="196"/>
      <c r="U79" s="1"/>
      <c r="V79" s="1"/>
    </row>
    <row r="80" spans="2:22" ht="40.5">
      <c r="B80" s="351"/>
      <c r="C80" s="13"/>
      <c r="D80" s="363"/>
      <c r="E80" s="13" t="s">
        <v>145</v>
      </c>
      <c r="F80" s="13" t="s">
        <v>178</v>
      </c>
      <c r="G80" s="13" t="s">
        <v>157</v>
      </c>
      <c r="H80" s="363"/>
      <c r="I80" s="25" t="s">
        <v>892</v>
      </c>
      <c r="J80" s="25" t="s">
        <v>893</v>
      </c>
      <c r="K80" s="26" t="s">
        <v>6</v>
      </c>
      <c r="L80" s="13"/>
      <c r="M80" s="13"/>
      <c r="N80" s="13"/>
      <c r="O80" s="13"/>
      <c r="P80" s="13"/>
      <c r="Q80" s="13"/>
      <c r="R80" s="13"/>
      <c r="S80" s="13"/>
      <c r="T80" s="196"/>
      <c r="U80" s="1"/>
      <c r="V80" s="1"/>
    </row>
    <row r="81" spans="2:22" ht="16.5">
      <c r="B81" s="351"/>
      <c r="C81" s="13"/>
      <c r="D81" s="363"/>
      <c r="E81" s="13" t="s">
        <v>145</v>
      </c>
      <c r="F81" s="13" t="s">
        <v>178</v>
      </c>
      <c r="G81" s="13" t="s">
        <v>157</v>
      </c>
      <c r="H81" s="363"/>
      <c r="I81" s="25" t="s">
        <v>894</v>
      </c>
      <c r="J81" s="25" t="s">
        <v>895</v>
      </c>
      <c r="K81" s="26" t="s">
        <v>6</v>
      </c>
      <c r="L81" s="13"/>
      <c r="M81" s="13"/>
      <c r="N81" s="13"/>
      <c r="O81" s="13"/>
      <c r="P81" s="13"/>
      <c r="Q81" s="13"/>
      <c r="R81" s="13"/>
      <c r="S81" s="13"/>
      <c r="T81" s="196"/>
      <c r="U81" s="1"/>
      <c r="V81" s="1"/>
    </row>
    <row r="82" spans="2:22" ht="54">
      <c r="B82" s="351"/>
      <c r="C82" s="13"/>
      <c r="D82" s="363"/>
      <c r="E82" s="13" t="s">
        <v>145</v>
      </c>
      <c r="F82" s="13" t="s">
        <v>178</v>
      </c>
      <c r="G82" s="13" t="s">
        <v>157</v>
      </c>
      <c r="H82" s="363"/>
      <c r="I82" s="25" t="s">
        <v>898</v>
      </c>
      <c r="J82" s="25" t="s">
        <v>899</v>
      </c>
      <c r="K82" s="26" t="s">
        <v>6</v>
      </c>
      <c r="L82" s="13"/>
      <c r="M82" s="13"/>
      <c r="N82" s="13"/>
      <c r="O82" s="13"/>
      <c r="P82" s="13"/>
      <c r="Q82" s="13"/>
      <c r="R82" s="13"/>
      <c r="S82" s="13"/>
      <c r="T82" s="196"/>
      <c r="U82" s="1"/>
      <c r="V82" s="1"/>
    </row>
    <row r="83" spans="2:22" ht="27">
      <c r="B83" s="351"/>
      <c r="C83" s="13"/>
      <c r="D83" s="363"/>
      <c r="E83" s="13" t="s">
        <v>145</v>
      </c>
      <c r="F83" s="13" t="s">
        <v>178</v>
      </c>
      <c r="G83" s="13" t="s">
        <v>157</v>
      </c>
      <c r="H83" s="363"/>
      <c r="I83" s="25" t="s">
        <v>900</v>
      </c>
      <c r="J83" s="25" t="s">
        <v>901</v>
      </c>
      <c r="K83" s="26" t="s">
        <v>6</v>
      </c>
      <c r="L83" s="13"/>
      <c r="M83" s="13"/>
      <c r="N83" s="13"/>
      <c r="O83" s="13"/>
      <c r="P83" s="13"/>
      <c r="Q83" s="13"/>
      <c r="R83" s="13"/>
      <c r="S83" s="13"/>
      <c r="T83" s="196"/>
      <c r="U83" s="1"/>
      <c r="V83" s="1"/>
    </row>
    <row r="84" spans="2:22" ht="81">
      <c r="B84" s="351"/>
      <c r="C84" s="13"/>
      <c r="D84" s="363"/>
      <c r="E84" s="13" t="s">
        <v>145</v>
      </c>
      <c r="F84" s="13" t="s">
        <v>178</v>
      </c>
      <c r="G84" s="13" t="s">
        <v>157</v>
      </c>
      <c r="H84" s="363"/>
      <c r="I84" s="25" t="s">
        <v>902</v>
      </c>
      <c r="J84" s="25" t="s">
        <v>903</v>
      </c>
      <c r="K84" s="26" t="s">
        <v>6</v>
      </c>
      <c r="L84" s="13"/>
      <c r="M84" s="13"/>
      <c r="N84" s="13"/>
      <c r="O84" s="13"/>
      <c r="P84" s="13"/>
      <c r="Q84" s="13"/>
      <c r="R84" s="13"/>
      <c r="S84" s="13"/>
      <c r="T84" s="196"/>
      <c r="U84" s="1"/>
      <c r="V84" s="1"/>
    </row>
    <row r="85" spans="2:22" ht="27">
      <c r="B85" s="351"/>
      <c r="C85" s="13"/>
      <c r="D85" s="363"/>
      <c r="E85" s="13" t="s">
        <v>145</v>
      </c>
      <c r="F85" s="13" t="s">
        <v>178</v>
      </c>
      <c r="G85" s="13" t="s">
        <v>157</v>
      </c>
      <c r="H85" s="363"/>
      <c r="I85" s="25" t="s">
        <v>904</v>
      </c>
      <c r="J85" s="25" t="s">
        <v>905</v>
      </c>
      <c r="K85" s="26" t="s">
        <v>6</v>
      </c>
      <c r="L85" s="13"/>
      <c r="M85" s="13"/>
      <c r="N85" s="13"/>
      <c r="O85" s="13"/>
      <c r="P85" s="13"/>
      <c r="Q85" s="13"/>
      <c r="R85" s="13"/>
      <c r="S85" s="13"/>
      <c r="T85" s="196"/>
      <c r="U85" s="1"/>
      <c r="V85" s="1"/>
    </row>
    <row r="86" spans="2:22" ht="81">
      <c r="B86" s="351"/>
      <c r="C86" s="13"/>
      <c r="D86" s="363"/>
      <c r="E86" s="13" t="s">
        <v>145</v>
      </c>
      <c r="F86" s="13" t="s">
        <v>178</v>
      </c>
      <c r="G86" s="13" t="s">
        <v>157</v>
      </c>
      <c r="H86" s="365"/>
      <c r="I86" s="25" t="s">
        <v>906</v>
      </c>
      <c r="J86" s="25" t="s">
        <v>903</v>
      </c>
      <c r="K86" s="26" t="s">
        <v>6</v>
      </c>
      <c r="L86" s="13"/>
      <c r="M86" s="13"/>
      <c r="N86" s="13"/>
      <c r="O86" s="13"/>
      <c r="P86" s="13"/>
      <c r="Q86" s="13"/>
      <c r="R86" s="13"/>
      <c r="S86" s="13"/>
      <c r="T86" s="196"/>
      <c r="U86" s="1"/>
      <c r="V86" s="1"/>
    </row>
    <row r="87" spans="2:22" ht="33">
      <c r="B87" s="351"/>
      <c r="C87" s="8"/>
      <c r="D87" s="363"/>
      <c r="E87" s="13" t="s">
        <v>145</v>
      </c>
      <c r="F87" s="13" t="s">
        <v>178</v>
      </c>
      <c r="G87" s="13" t="s">
        <v>157</v>
      </c>
      <c r="H87" s="366" t="s">
        <v>961</v>
      </c>
      <c r="I87" s="13" t="s">
        <v>962</v>
      </c>
      <c r="J87" s="55" t="s">
        <v>963</v>
      </c>
      <c r="K87" s="26" t="s">
        <v>6</v>
      </c>
      <c r="L87" s="13"/>
      <c r="M87" s="8"/>
      <c r="N87" s="8"/>
      <c r="O87" s="8"/>
      <c r="P87" s="8"/>
      <c r="Q87" s="8"/>
      <c r="R87" s="8"/>
      <c r="S87" s="8"/>
      <c r="T87" s="1"/>
      <c r="U87" s="1"/>
      <c r="V87" s="1"/>
    </row>
    <row r="88" spans="2:22" ht="33">
      <c r="B88" s="351"/>
      <c r="C88" s="8"/>
      <c r="D88" s="363"/>
      <c r="E88" s="13" t="s">
        <v>145</v>
      </c>
      <c r="F88" s="13" t="s">
        <v>178</v>
      </c>
      <c r="G88" s="13" t="s">
        <v>157</v>
      </c>
      <c r="H88" s="366"/>
      <c r="I88" s="13" t="s">
        <v>964</v>
      </c>
      <c r="J88" s="55" t="s">
        <v>963</v>
      </c>
      <c r="K88" s="26" t="s">
        <v>6</v>
      </c>
      <c r="L88" s="13"/>
      <c r="M88" s="8"/>
      <c r="N88" s="8"/>
      <c r="O88" s="8"/>
      <c r="P88" s="8"/>
      <c r="Q88" s="8"/>
      <c r="R88" s="8"/>
      <c r="S88" s="8"/>
      <c r="T88" s="1"/>
      <c r="U88" s="1"/>
      <c r="V88" s="1"/>
    </row>
    <row r="89" spans="2:22" ht="33">
      <c r="B89" s="351"/>
      <c r="C89" s="8"/>
      <c r="D89" s="363"/>
      <c r="E89" s="13" t="s">
        <v>145</v>
      </c>
      <c r="F89" s="13" t="s">
        <v>178</v>
      </c>
      <c r="G89" s="13" t="s">
        <v>157</v>
      </c>
      <c r="H89" s="366"/>
      <c r="I89" s="13" t="s">
        <v>965</v>
      </c>
      <c r="J89" s="55" t="s">
        <v>963</v>
      </c>
      <c r="K89" s="26" t="s">
        <v>6</v>
      </c>
      <c r="L89" s="13"/>
      <c r="M89" s="8"/>
      <c r="N89" s="8"/>
      <c r="O89" s="8"/>
      <c r="P89" s="8"/>
      <c r="Q89" s="8"/>
      <c r="R89" s="8"/>
      <c r="S89" s="8"/>
      <c r="T89" s="1"/>
      <c r="U89" s="1"/>
      <c r="V89" s="1"/>
    </row>
    <row r="90" spans="2:22" ht="33">
      <c r="B90" s="351"/>
      <c r="C90" s="8"/>
      <c r="D90" s="363"/>
      <c r="E90" s="13" t="s">
        <v>145</v>
      </c>
      <c r="F90" s="13" t="s">
        <v>178</v>
      </c>
      <c r="G90" s="13" t="s">
        <v>157</v>
      </c>
      <c r="H90" s="366"/>
      <c r="I90" s="13" t="s">
        <v>966</v>
      </c>
      <c r="J90" s="55" t="s">
        <v>963</v>
      </c>
      <c r="K90" s="26" t="s">
        <v>6</v>
      </c>
      <c r="L90" s="13"/>
      <c r="M90" s="8"/>
      <c r="N90" s="8"/>
      <c r="O90" s="8"/>
      <c r="P90" s="8"/>
      <c r="Q90" s="8"/>
      <c r="R90" s="8"/>
      <c r="S90" s="8"/>
      <c r="T90" s="1"/>
      <c r="U90" s="1"/>
      <c r="V90" s="1"/>
    </row>
    <row r="91" spans="2:22" ht="33">
      <c r="B91" s="351"/>
      <c r="C91" s="8"/>
      <c r="D91" s="363"/>
      <c r="E91" s="13" t="s">
        <v>145</v>
      </c>
      <c r="F91" s="13" t="s">
        <v>178</v>
      </c>
      <c r="G91" s="13" t="s">
        <v>157</v>
      </c>
      <c r="H91" s="366"/>
      <c r="I91" s="13" t="s">
        <v>967</v>
      </c>
      <c r="J91" s="55" t="s">
        <v>963</v>
      </c>
      <c r="K91" s="26" t="s">
        <v>6</v>
      </c>
      <c r="L91" s="13"/>
      <c r="M91" s="8"/>
      <c r="N91" s="8"/>
      <c r="O91" s="8"/>
      <c r="P91" s="8"/>
      <c r="Q91" s="8"/>
      <c r="R91" s="8"/>
      <c r="S91" s="8"/>
      <c r="T91" s="1"/>
      <c r="U91" s="1"/>
      <c r="V91" s="1"/>
    </row>
    <row r="92" spans="2:22" ht="33">
      <c r="B92" s="351"/>
      <c r="C92" s="8"/>
      <c r="D92" s="363"/>
      <c r="E92" s="13" t="s">
        <v>145</v>
      </c>
      <c r="F92" s="13" t="s">
        <v>178</v>
      </c>
      <c r="G92" s="13" t="s">
        <v>157</v>
      </c>
      <c r="H92" s="366"/>
      <c r="I92" s="13" t="s">
        <v>968</v>
      </c>
      <c r="J92" s="55" t="s">
        <v>963</v>
      </c>
      <c r="K92" s="26" t="s">
        <v>6</v>
      </c>
      <c r="L92" s="13"/>
      <c r="M92" s="8"/>
      <c r="N92" s="8"/>
      <c r="O92" s="8"/>
      <c r="P92" s="8"/>
      <c r="Q92" s="8"/>
      <c r="R92" s="8"/>
      <c r="S92" s="8"/>
      <c r="T92" s="1"/>
      <c r="U92" s="1"/>
      <c r="V92" s="1"/>
    </row>
    <row r="93" spans="2:22" ht="40.5">
      <c r="B93" s="351"/>
      <c r="C93" s="265"/>
      <c r="D93" s="363"/>
      <c r="E93" s="13" t="s">
        <v>145</v>
      </c>
      <c r="F93" s="13" t="s">
        <v>178</v>
      </c>
      <c r="G93" s="13" t="s">
        <v>157</v>
      </c>
      <c r="H93" s="16" t="s">
        <v>954</v>
      </c>
      <c r="I93" s="25" t="s">
        <v>955</v>
      </c>
      <c r="J93" s="25" t="s">
        <v>956</v>
      </c>
      <c r="K93" s="26" t="s">
        <v>6</v>
      </c>
      <c r="L93" s="13"/>
      <c r="M93" s="8"/>
      <c r="N93" s="8"/>
      <c r="O93" s="8"/>
      <c r="P93" s="8"/>
      <c r="Q93" s="8"/>
      <c r="R93" s="8"/>
      <c r="S93" s="8"/>
      <c r="T93" s="1"/>
      <c r="U93" s="1"/>
      <c r="V93" s="1"/>
    </row>
    <row r="94" spans="2:22" ht="40.5">
      <c r="B94" s="351"/>
      <c r="C94" s="265"/>
      <c r="D94" s="363"/>
      <c r="E94" s="13" t="s">
        <v>145</v>
      </c>
      <c r="F94" s="13" t="s">
        <v>178</v>
      </c>
      <c r="G94" s="13" t="s">
        <v>157</v>
      </c>
      <c r="H94" s="16" t="s">
        <v>957</v>
      </c>
      <c r="I94" s="25" t="s">
        <v>955</v>
      </c>
      <c r="J94" s="25" t="s">
        <v>549</v>
      </c>
      <c r="K94" s="26" t="s">
        <v>6</v>
      </c>
      <c r="L94" s="13"/>
      <c r="M94" s="8"/>
      <c r="N94" s="8"/>
      <c r="O94" s="8"/>
      <c r="P94" s="8"/>
      <c r="Q94" s="8"/>
      <c r="R94" s="8"/>
      <c r="S94" s="8"/>
      <c r="T94" s="1"/>
      <c r="U94" s="1"/>
      <c r="V94" s="1"/>
    </row>
    <row r="95" spans="2:22" ht="40.5">
      <c r="B95" s="351"/>
      <c r="C95" s="265"/>
      <c r="D95" s="365"/>
      <c r="E95" s="13" t="s">
        <v>145</v>
      </c>
      <c r="F95" s="13" t="s">
        <v>178</v>
      </c>
      <c r="G95" s="13" t="s">
        <v>157</v>
      </c>
      <c r="H95" s="16" t="s">
        <v>958</v>
      </c>
      <c r="I95" s="25" t="s">
        <v>955</v>
      </c>
      <c r="J95" s="25" t="s">
        <v>549</v>
      </c>
      <c r="K95" s="26" t="s">
        <v>6</v>
      </c>
      <c r="L95" s="13"/>
      <c r="M95" s="8"/>
      <c r="N95" s="8"/>
      <c r="O95" s="8"/>
      <c r="P95" s="8"/>
      <c r="Q95" s="8"/>
      <c r="R95" s="8"/>
      <c r="S95" s="8"/>
      <c r="T95" s="1"/>
      <c r="U95" s="1"/>
      <c r="V95" s="1"/>
    </row>
    <row r="96" spans="2:22" ht="27">
      <c r="B96" s="351"/>
      <c r="C96" s="265"/>
      <c r="D96" s="362" t="s">
        <v>969</v>
      </c>
      <c r="E96" s="13" t="s">
        <v>145</v>
      </c>
      <c r="F96" s="13" t="s">
        <v>178</v>
      </c>
      <c r="G96" s="13" t="s">
        <v>157</v>
      </c>
      <c r="H96" s="16" t="s">
        <v>960</v>
      </c>
      <c r="I96" s="25" t="s">
        <v>970</v>
      </c>
      <c r="J96" s="25" t="s">
        <v>971</v>
      </c>
      <c r="K96" s="26" t="s">
        <v>6</v>
      </c>
      <c r="L96" s="13"/>
      <c r="M96" s="8"/>
      <c r="N96" s="8"/>
      <c r="O96" s="8"/>
      <c r="P96" s="8"/>
      <c r="Q96" s="8"/>
      <c r="R96" s="8"/>
      <c r="S96" s="8"/>
      <c r="T96" s="221"/>
      <c r="U96" s="1"/>
      <c r="V96" s="1"/>
    </row>
    <row r="97" spans="2:22" ht="40.5">
      <c r="B97" s="351"/>
      <c r="C97" s="271"/>
      <c r="D97" s="363"/>
      <c r="E97" s="13" t="s">
        <v>145</v>
      </c>
      <c r="F97" s="13" t="s">
        <v>178</v>
      </c>
      <c r="G97" s="13" t="s">
        <v>157</v>
      </c>
      <c r="H97" s="16" t="s">
        <v>972</v>
      </c>
      <c r="I97" s="25" t="s">
        <v>973</v>
      </c>
      <c r="J97" s="25" t="s">
        <v>438</v>
      </c>
      <c r="K97" s="26" t="s">
        <v>6</v>
      </c>
      <c r="L97" s="13"/>
      <c r="M97" s="8"/>
      <c r="N97" s="8"/>
      <c r="O97" s="8"/>
      <c r="P97" s="8"/>
      <c r="Q97" s="8"/>
      <c r="R97" s="8"/>
      <c r="S97" s="8"/>
      <c r="T97" s="221"/>
      <c r="U97" s="1"/>
      <c r="V97" s="1"/>
    </row>
    <row r="98" spans="2:22" ht="40.5">
      <c r="B98" s="351"/>
      <c r="C98" s="271"/>
      <c r="D98" s="363"/>
      <c r="E98" s="13" t="s">
        <v>145</v>
      </c>
      <c r="F98" s="13" t="s">
        <v>178</v>
      </c>
      <c r="G98" s="13" t="s">
        <v>157</v>
      </c>
      <c r="H98" s="16" t="s">
        <v>972</v>
      </c>
      <c r="I98" s="25" t="s">
        <v>974</v>
      </c>
      <c r="J98" s="25" t="s">
        <v>397</v>
      </c>
      <c r="K98" s="26" t="s">
        <v>6</v>
      </c>
      <c r="L98" s="13"/>
      <c r="M98" s="8"/>
      <c r="N98" s="8"/>
      <c r="O98" s="8"/>
      <c r="P98" s="8"/>
      <c r="Q98" s="8"/>
      <c r="R98" s="8"/>
      <c r="S98" s="8"/>
      <c r="T98" s="221"/>
      <c r="U98" s="1"/>
      <c r="V98" s="1"/>
    </row>
    <row r="99" spans="2:22" ht="40.5">
      <c r="B99" s="351"/>
      <c r="C99" s="197"/>
      <c r="D99" s="365"/>
      <c r="E99" s="13" t="s">
        <v>145</v>
      </c>
      <c r="F99" s="13" t="s">
        <v>178</v>
      </c>
      <c r="G99" s="13" t="s">
        <v>157</v>
      </c>
      <c r="H99" s="16" t="s">
        <v>975</v>
      </c>
      <c r="I99" s="25" t="s">
        <v>974</v>
      </c>
      <c r="J99" s="25" t="s">
        <v>397</v>
      </c>
      <c r="K99" s="26" t="s">
        <v>6</v>
      </c>
      <c r="L99" s="13"/>
      <c r="M99" s="8"/>
      <c r="N99" s="8"/>
      <c r="O99" s="8"/>
      <c r="P99" s="8"/>
      <c r="Q99" s="8"/>
      <c r="R99" s="8"/>
      <c r="S99" s="8"/>
      <c r="T99" s="221"/>
      <c r="U99" s="1"/>
      <c r="V99" s="1"/>
    </row>
    <row r="100" spans="2:22" ht="27">
      <c r="B100" s="351"/>
      <c r="C100" s="265"/>
      <c r="D100" s="362" t="s">
        <v>976</v>
      </c>
      <c r="E100" s="13" t="s">
        <v>145</v>
      </c>
      <c r="F100" s="13" t="s">
        <v>178</v>
      </c>
      <c r="G100" s="13" t="s">
        <v>157</v>
      </c>
      <c r="H100" s="16" t="s">
        <v>960</v>
      </c>
      <c r="I100" s="25" t="s">
        <v>977</v>
      </c>
      <c r="J100" s="25" t="s">
        <v>978</v>
      </c>
      <c r="K100" s="26" t="s">
        <v>6</v>
      </c>
      <c r="L100" s="13"/>
      <c r="M100" s="8"/>
      <c r="N100" s="8"/>
      <c r="O100" s="8"/>
      <c r="P100" s="8"/>
      <c r="Q100" s="8"/>
      <c r="R100" s="8"/>
      <c r="S100" s="8"/>
      <c r="T100" s="221"/>
      <c r="U100" s="1"/>
      <c r="V100" s="1"/>
    </row>
    <row r="101" spans="2:22" ht="40.5" hidden="1">
      <c r="B101" s="351"/>
      <c r="C101" s="271"/>
      <c r="D101" s="363"/>
      <c r="E101" s="13" t="s">
        <v>145</v>
      </c>
      <c r="F101" s="13" t="s">
        <v>146</v>
      </c>
      <c r="G101" s="13" t="s">
        <v>147</v>
      </c>
      <c r="H101" s="364" t="s">
        <v>979</v>
      </c>
      <c r="I101" s="25" t="s">
        <v>980</v>
      </c>
      <c r="J101" s="25" t="s">
        <v>981</v>
      </c>
      <c r="K101" s="26"/>
      <c r="L101" s="13"/>
      <c r="M101" s="8"/>
      <c r="N101" s="8"/>
      <c r="O101" s="8"/>
      <c r="P101" s="8"/>
      <c r="Q101" s="8"/>
      <c r="R101" s="8"/>
      <c r="S101" s="8"/>
      <c r="T101" s="221"/>
      <c r="U101" s="1"/>
      <c r="V101" s="1"/>
    </row>
    <row r="102" spans="2:22" ht="40.5" hidden="1">
      <c r="B102" s="351"/>
      <c r="C102" s="271"/>
      <c r="D102" s="363"/>
      <c r="E102" s="13" t="s">
        <v>145</v>
      </c>
      <c r="F102" s="13" t="s">
        <v>146</v>
      </c>
      <c r="G102" s="13" t="s">
        <v>147</v>
      </c>
      <c r="H102" s="364"/>
      <c r="I102" s="25" t="s">
        <v>982</v>
      </c>
      <c r="J102" s="25" t="s">
        <v>983</v>
      </c>
      <c r="K102" s="26"/>
      <c r="L102" s="13"/>
      <c r="M102" s="8"/>
      <c r="N102" s="8"/>
      <c r="O102" s="8"/>
      <c r="P102" s="8"/>
      <c r="Q102" s="8"/>
      <c r="R102" s="8"/>
      <c r="S102" s="8"/>
      <c r="T102" s="221"/>
      <c r="U102" s="1"/>
      <c r="V102" s="1"/>
    </row>
    <row r="103" spans="2:22" ht="27">
      <c r="B103" s="351"/>
      <c r="C103" s="271"/>
      <c r="D103" s="363"/>
      <c r="E103" s="13" t="s">
        <v>145</v>
      </c>
      <c r="F103" s="13" t="s">
        <v>178</v>
      </c>
      <c r="G103" s="13" t="s">
        <v>157</v>
      </c>
      <c r="H103" s="364"/>
      <c r="I103" s="25" t="s">
        <v>984</v>
      </c>
      <c r="J103" s="25" t="s">
        <v>985</v>
      </c>
      <c r="K103" s="26" t="s">
        <v>6</v>
      </c>
      <c r="L103" s="13"/>
      <c r="M103" s="8"/>
      <c r="N103" s="8"/>
      <c r="O103" s="8"/>
      <c r="P103" s="8"/>
      <c r="Q103" s="8"/>
      <c r="R103" s="8"/>
      <c r="S103" s="8"/>
      <c r="T103" s="221"/>
      <c r="U103" s="1"/>
      <c r="V103" s="1"/>
    </row>
    <row r="104" spans="2:22" ht="40.5">
      <c r="B104" s="351"/>
      <c r="C104" s="271"/>
      <c r="D104" s="363"/>
      <c r="E104" s="13" t="s">
        <v>145</v>
      </c>
      <c r="F104" s="13" t="s">
        <v>178</v>
      </c>
      <c r="G104" s="13" t="s">
        <v>157</v>
      </c>
      <c r="H104" s="364"/>
      <c r="I104" s="274" t="s">
        <v>986</v>
      </c>
      <c r="J104" s="275" t="s">
        <v>987</v>
      </c>
      <c r="K104" s="26" t="s">
        <v>6</v>
      </c>
      <c r="L104" s="13"/>
      <c r="M104" s="8"/>
      <c r="N104" s="8"/>
      <c r="O104" s="8"/>
      <c r="P104" s="8"/>
      <c r="Q104" s="8"/>
      <c r="R104" s="8"/>
      <c r="S104" s="8"/>
      <c r="T104" s="221"/>
      <c r="U104" s="1"/>
      <c r="V104" s="1"/>
    </row>
    <row r="105" spans="2:22" ht="40.5">
      <c r="B105" s="351"/>
      <c r="C105" s="271"/>
      <c r="D105" s="363"/>
      <c r="E105" s="13" t="s">
        <v>145</v>
      </c>
      <c r="F105" s="13" t="s">
        <v>178</v>
      </c>
      <c r="G105" s="13" t="s">
        <v>157</v>
      </c>
      <c r="H105" s="364"/>
      <c r="I105" s="275" t="s">
        <v>988</v>
      </c>
      <c r="J105" s="275" t="s">
        <v>989</v>
      </c>
      <c r="K105" s="26" t="s">
        <v>6</v>
      </c>
      <c r="L105" s="13"/>
      <c r="M105" s="8"/>
      <c r="N105" s="8"/>
      <c r="O105" s="8"/>
      <c r="P105" s="8"/>
      <c r="Q105" s="8"/>
      <c r="R105" s="8"/>
      <c r="S105" s="8"/>
      <c r="T105" s="221"/>
      <c r="U105" s="1"/>
      <c r="V105" s="1"/>
    </row>
    <row r="106" spans="2:22" ht="40.5" hidden="1">
      <c r="B106" s="351"/>
      <c r="C106" s="197"/>
      <c r="D106" s="365"/>
      <c r="E106" s="13" t="s">
        <v>145</v>
      </c>
      <c r="F106" s="13" t="s">
        <v>162</v>
      </c>
      <c r="G106" s="13" t="s">
        <v>147</v>
      </c>
      <c r="H106" s="364"/>
      <c r="I106" s="275" t="s">
        <v>990</v>
      </c>
      <c r="J106" s="25" t="s">
        <v>438</v>
      </c>
      <c r="K106" s="26"/>
      <c r="L106" s="13"/>
      <c r="M106" s="8"/>
      <c r="N106" s="8"/>
      <c r="O106" s="8"/>
      <c r="P106" s="8"/>
      <c r="Q106" s="8"/>
      <c r="R106" s="8"/>
      <c r="S106" s="8"/>
      <c r="T106" s="221"/>
      <c r="U106" s="1"/>
      <c r="V106" s="1"/>
    </row>
    <row r="107" spans="2:22" ht="27">
      <c r="B107" s="351"/>
      <c r="C107" s="265"/>
      <c r="D107" s="362" t="s">
        <v>991</v>
      </c>
      <c r="E107" s="13" t="s">
        <v>145</v>
      </c>
      <c r="F107" s="13" t="s">
        <v>178</v>
      </c>
      <c r="G107" s="13" t="s">
        <v>157</v>
      </c>
      <c r="H107" s="362" t="s">
        <v>960</v>
      </c>
      <c r="I107" s="25" t="s">
        <v>992</v>
      </c>
      <c r="J107" s="25" t="s">
        <v>993</v>
      </c>
      <c r="K107" s="26" t="s">
        <v>6</v>
      </c>
      <c r="L107" s="13"/>
      <c r="M107" s="8"/>
      <c r="N107" s="8"/>
      <c r="O107" s="8"/>
      <c r="P107" s="8"/>
      <c r="Q107" s="8"/>
      <c r="R107" s="8"/>
      <c r="S107" s="8"/>
      <c r="T107" s="221"/>
      <c r="U107" s="1"/>
      <c r="V107" s="1"/>
    </row>
    <row r="108" spans="2:22" ht="27" hidden="1">
      <c r="B108" s="351"/>
      <c r="C108" s="271"/>
      <c r="D108" s="363"/>
      <c r="E108" s="13" t="s">
        <v>145</v>
      </c>
      <c r="F108" s="13" t="s">
        <v>146</v>
      </c>
      <c r="G108" s="13" t="s">
        <v>147</v>
      </c>
      <c r="H108" s="363"/>
      <c r="I108" s="25" t="s">
        <v>994</v>
      </c>
      <c r="J108" s="25" t="s">
        <v>995</v>
      </c>
      <c r="K108" s="26"/>
      <c r="L108" s="13"/>
      <c r="M108" s="8"/>
      <c r="N108" s="8"/>
      <c r="O108" s="8"/>
      <c r="P108" s="8"/>
      <c r="Q108" s="8"/>
      <c r="R108" s="8"/>
      <c r="S108" s="8"/>
      <c r="T108" s="221"/>
      <c r="U108" s="1"/>
      <c r="V108" s="1"/>
    </row>
    <row r="109" spans="2:22" ht="40.5" hidden="1">
      <c r="B109" s="351"/>
      <c r="C109" s="197"/>
      <c r="D109" s="365"/>
      <c r="E109" s="13" t="s">
        <v>145</v>
      </c>
      <c r="F109" s="13" t="s">
        <v>146</v>
      </c>
      <c r="G109" s="13" t="s">
        <v>147</v>
      </c>
      <c r="H109" s="365"/>
      <c r="I109" s="25" t="s">
        <v>996</v>
      </c>
      <c r="J109" s="25" t="s">
        <v>997</v>
      </c>
      <c r="K109" s="26"/>
      <c r="L109" s="13"/>
      <c r="M109" s="8"/>
      <c r="N109" s="8"/>
      <c r="O109" s="8"/>
      <c r="P109" s="8"/>
      <c r="Q109" s="8"/>
      <c r="R109" s="8"/>
      <c r="S109" s="8"/>
      <c r="T109" s="221"/>
      <c r="U109" s="1"/>
      <c r="V109" s="1"/>
    </row>
    <row r="110" spans="2:22" ht="27">
      <c r="B110" s="351"/>
      <c r="C110" s="8"/>
      <c r="D110" s="16" t="s">
        <v>998</v>
      </c>
      <c r="E110" s="13" t="s">
        <v>145</v>
      </c>
      <c r="F110" s="13" t="s">
        <v>178</v>
      </c>
      <c r="G110" s="13" t="s">
        <v>157</v>
      </c>
      <c r="H110" s="16" t="s">
        <v>960</v>
      </c>
      <c r="I110" s="25" t="s">
        <v>999</v>
      </c>
      <c r="J110" s="25" t="s">
        <v>1000</v>
      </c>
      <c r="K110" s="26" t="s">
        <v>6</v>
      </c>
      <c r="L110" s="13"/>
      <c r="M110" s="8"/>
      <c r="N110" s="8"/>
      <c r="O110" s="8"/>
      <c r="P110" s="8"/>
      <c r="Q110" s="8"/>
      <c r="R110" s="8"/>
      <c r="S110" s="8"/>
      <c r="T110" s="221"/>
      <c r="U110" s="1"/>
      <c r="V110" s="1"/>
    </row>
    <row r="111" spans="2:22" ht="27">
      <c r="B111" s="351"/>
      <c r="C111" s="265"/>
      <c r="D111" s="362" t="s">
        <v>449</v>
      </c>
      <c r="E111" s="13" t="s">
        <v>145</v>
      </c>
      <c r="F111" s="13" t="s">
        <v>178</v>
      </c>
      <c r="G111" s="13" t="s">
        <v>157</v>
      </c>
      <c r="H111" s="362" t="s">
        <v>855</v>
      </c>
      <c r="I111" s="25" t="s">
        <v>450</v>
      </c>
      <c r="J111" s="25" t="s">
        <v>407</v>
      </c>
      <c r="K111" s="26" t="s">
        <v>6</v>
      </c>
      <c r="L111" s="13"/>
      <c r="M111" s="8"/>
      <c r="N111" s="8"/>
      <c r="O111" s="8"/>
      <c r="P111" s="8"/>
      <c r="Q111" s="8"/>
      <c r="R111" s="8"/>
      <c r="S111" s="8"/>
      <c r="T111" s="221"/>
      <c r="U111" s="1"/>
      <c r="V111" s="1"/>
    </row>
    <row r="112" spans="2:22" ht="27">
      <c r="B112" s="351"/>
      <c r="C112" s="271"/>
      <c r="D112" s="363"/>
      <c r="E112" s="13" t="s">
        <v>145</v>
      </c>
      <c r="F112" s="13" t="s">
        <v>146</v>
      </c>
      <c r="G112" s="13" t="s">
        <v>157</v>
      </c>
      <c r="H112" s="363"/>
      <c r="I112" s="25" t="s">
        <v>452</v>
      </c>
      <c r="J112" s="25" t="s">
        <v>1001</v>
      </c>
      <c r="K112" s="26" t="s">
        <v>6</v>
      </c>
      <c r="L112" s="13"/>
      <c r="M112" s="8"/>
      <c r="N112" s="8"/>
      <c r="O112" s="8"/>
      <c r="P112" s="8"/>
      <c r="Q112" s="8"/>
      <c r="R112" s="8"/>
      <c r="S112" s="8"/>
      <c r="T112" s="221"/>
      <c r="U112" s="1"/>
      <c r="V112" s="1"/>
    </row>
    <row r="113" spans="2:22" ht="27" hidden="1">
      <c r="B113" s="351"/>
      <c r="C113" s="271"/>
      <c r="D113" s="363"/>
      <c r="E113" s="13" t="s">
        <v>145</v>
      </c>
      <c r="F113" s="13" t="s">
        <v>146</v>
      </c>
      <c r="G113" s="13" t="s">
        <v>147</v>
      </c>
      <c r="H113" s="363"/>
      <c r="I113" s="25" t="s">
        <v>455</v>
      </c>
      <c r="J113" s="25" t="s">
        <v>1001</v>
      </c>
      <c r="K113" s="26"/>
      <c r="L113" s="13"/>
      <c r="M113" s="8"/>
      <c r="N113" s="8"/>
      <c r="O113" s="8"/>
      <c r="P113" s="8"/>
      <c r="Q113" s="8"/>
      <c r="R113" s="8"/>
      <c r="S113" s="8"/>
      <c r="T113" s="221"/>
      <c r="U113" s="1"/>
      <c r="V113" s="1"/>
    </row>
    <row r="114" spans="2:22" ht="27" hidden="1">
      <c r="B114" s="351"/>
      <c r="C114" s="271"/>
      <c r="D114" s="363"/>
      <c r="E114" s="13" t="s">
        <v>145</v>
      </c>
      <c r="F114" s="13" t="s">
        <v>146</v>
      </c>
      <c r="G114" s="13" t="s">
        <v>147</v>
      </c>
      <c r="H114" s="363"/>
      <c r="I114" s="25" t="s">
        <v>457</v>
      </c>
      <c r="J114" s="25" t="s">
        <v>1001</v>
      </c>
      <c r="K114" s="26"/>
      <c r="L114" s="13"/>
      <c r="M114" s="8"/>
      <c r="N114" s="8"/>
      <c r="O114" s="8"/>
      <c r="P114" s="8"/>
      <c r="Q114" s="8"/>
      <c r="R114" s="8"/>
      <c r="S114" s="8"/>
      <c r="T114" s="221"/>
      <c r="U114" s="1"/>
      <c r="V114" s="1"/>
    </row>
    <row r="115" spans="2:22" ht="27" hidden="1">
      <c r="B115" s="351"/>
      <c r="C115" s="271"/>
      <c r="D115" s="363"/>
      <c r="E115" s="13" t="s">
        <v>145</v>
      </c>
      <c r="F115" s="13" t="s">
        <v>146</v>
      </c>
      <c r="G115" s="13" t="s">
        <v>147</v>
      </c>
      <c r="H115" s="363"/>
      <c r="I115" s="25" t="s">
        <v>1002</v>
      </c>
      <c r="J115" s="25" t="s">
        <v>1001</v>
      </c>
      <c r="K115" s="26"/>
      <c r="L115" s="13"/>
      <c r="M115" s="8"/>
      <c r="N115" s="8"/>
      <c r="O115" s="8"/>
      <c r="P115" s="8"/>
      <c r="Q115" s="8"/>
      <c r="R115" s="8"/>
      <c r="S115" s="8"/>
      <c r="T115" s="221"/>
      <c r="U115" s="1"/>
      <c r="V115" s="1"/>
    </row>
    <row r="116" spans="2:22" ht="27" hidden="1">
      <c r="B116" s="351"/>
      <c r="C116" s="271"/>
      <c r="D116" s="363"/>
      <c r="E116" s="13" t="s">
        <v>145</v>
      </c>
      <c r="F116" s="13" t="s">
        <v>146</v>
      </c>
      <c r="G116" s="13" t="s">
        <v>147</v>
      </c>
      <c r="H116" s="363"/>
      <c r="I116" s="25" t="s">
        <v>459</v>
      </c>
      <c r="J116" s="25" t="s">
        <v>1001</v>
      </c>
      <c r="K116" s="26"/>
      <c r="L116" s="13"/>
      <c r="M116" s="8"/>
      <c r="N116" s="8"/>
      <c r="O116" s="8"/>
      <c r="P116" s="8"/>
      <c r="Q116" s="8"/>
      <c r="R116" s="8"/>
      <c r="S116" s="8"/>
      <c r="T116" s="221"/>
      <c r="U116" s="1"/>
      <c r="V116" s="1"/>
    </row>
    <row r="117" spans="2:22" ht="27" hidden="1">
      <c r="B117" s="351"/>
      <c r="C117" s="197"/>
      <c r="D117" s="365"/>
      <c r="E117" s="13" t="s">
        <v>145</v>
      </c>
      <c r="F117" s="13" t="s">
        <v>146</v>
      </c>
      <c r="G117" s="13" t="s">
        <v>147</v>
      </c>
      <c r="H117" s="365"/>
      <c r="I117" s="25" t="s">
        <v>1003</v>
      </c>
      <c r="J117" s="25" t="s">
        <v>1001</v>
      </c>
      <c r="K117" s="26"/>
      <c r="L117" s="13"/>
      <c r="M117" s="8"/>
      <c r="N117" s="8"/>
      <c r="O117" s="8"/>
      <c r="P117" s="8"/>
      <c r="Q117" s="8"/>
      <c r="R117" s="8"/>
      <c r="S117" s="8"/>
      <c r="T117" s="221"/>
      <c r="U117" s="1"/>
      <c r="V117" s="1"/>
    </row>
    <row r="118" spans="2:22" ht="27" hidden="1">
      <c r="B118" s="351"/>
      <c r="C118" s="100"/>
      <c r="D118" s="373" t="s">
        <v>1004</v>
      </c>
      <c r="E118" s="13" t="s">
        <v>145</v>
      </c>
      <c r="F118" s="13" t="s">
        <v>146</v>
      </c>
      <c r="G118" s="13" t="s">
        <v>147</v>
      </c>
      <c r="H118" s="362" t="s">
        <v>855</v>
      </c>
      <c r="I118" s="25" t="s">
        <v>1005</v>
      </c>
      <c r="J118" s="25" t="s">
        <v>1006</v>
      </c>
      <c r="K118" s="26"/>
      <c r="L118" s="26"/>
      <c r="M118" s="83"/>
      <c r="N118" s="83"/>
      <c r="O118" s="83"/>
      <c r="P118" s="83"/>
      <c r="Q118" s="83"/>
      <c r="R118" s="83"/>
      <c r="S118" s="83"/>
      <c r="T118" s="276"/>
    </row>
    <row r="119" spans="2:22" ht="27">
      <c r="B119" s="351"/>
      <c r="C119" s="272"/>
      <c r="D119" s="374"/>
      <c r="E119" s="13" t="s">
        <v>145</v>
      </c>
      <c r="F119" s="13" t="s">
        <v>178</v>
      </c>
      <c r="G119" s="13" t="s">
        <v>157</v>
      </c>
      <c r="H119" s="363"/>
      <c r="I119" s="25" t="s">
        <v>1007</v>
      </c>
      <c r="J119" s="25" t="s">
        <v>1006</v>
      </c>
      <c r="K119" s="26" t="s">
        <v>6</v>
      </c>
      <c r="L119" s="26"/>
      <c r="M119" s="83"/>
      <c r="N119" s="83"/>
      <c r="O119" s="83"/>
      <c r="P119" s="83"/>
      <c r="Q119" s="83"/>
      <c r="R119" s="83"/>
      <c r="S119" s="83"/>
      <c r="T119" s="276"/>
    </row>
    <row r="120" spans="2:22" ht="27" hidden="1">
      <c r="B120" s="351"/>
      <c r="C120" s="272"/>
      <c r="D120" s="374"/>
      <c r="E120" s="13" t="s">
        <v>145</v>
      </c>
      <c r="F120" s="13" t="s">
        <v>146</v>
      </c>
      <c r="G120" s="13" t="s">
        <v>147</v>
      </c>
      <c r="H120" s="365"/>
      <c r="I120" s="25" t="s">
        <v>1008</v>
      </c>
      <c r="J120" s="25" t="s">
        <v>1009</v>
      </c>
      <c r="K120" s="26"/>
      <c r="L120" s="26"/>
      <c r="M120" s="83"/>
      <c r="N120" s="83"/>
      <c r="O120" s="83"/>
      <c r="P120" s="83"/>
      <c r="Q120" s="83"/>
      <c r="R120" s="83"/>
      <c r="S120" s="83"/>
      <c r="T120" s="276"/>
    </row>
    <row r="121" spans="2:22" ht="40.5" hidden="1" customHeight="1">
      <c r="B121" s="351"/>
      <c r="C121" s="272"/>
      <c r="D121" s="374"/>
      <c r="E121" s="13" t="s">
        <v>190</v>
      </c>
      <c r="F121" s="13" t="s">
        <v>146</v>
      </c>
      <c r="G121" s="13" t="s">
        <v>147</v>
      </c>
      <c r="H121" s="362" t="s">
        <v>1010</v>
      </c>
      <c r="I121" s="25" t="s">
        <v>1011</v>
      </c>
      <c r="J121" s="25" t="s">
        <v>1012</v>
      </c>
      <c r="K121" s="26"/>
      <c r="L121" s="26"/>
      <c r="M121" s="83"/>
      <c r="N121" s="83"/>
      <c r="O121" s="83"/>
      <c r="P121" s="83"/>
      <c r="Q121" s="83"/>
      <c r="R121" s="83"/>
      <c r="S121" s="83"/>
      <c r="T121" s="276"/>
    </row>
    <row r="122" spans="2:22" ht="27">
      <c r="B122" s="351"/>
      <c r="C122" s="272"/>
      <c r="D122" s="374"/>
      <c r="E122" s="13" t="s">
        <v>145</v>
      </c>
      <c r="F122" s="13" t="s">
        <v>178</v>
      </c>
      <c r="G122" s="13" t="s">
        <v>157</v>
      </c>
      <c r="H122" s="363"/>
      <c r="I122" s="25" t="s">
        <v>1013</v>
      </c>
      <c r="J122" s="25" t="s">
        <v>1014</v>
      </c>
      <c r="K122" s="26" t="s">
        <v>6</v>
      </c>
      <c r="L122" s="26"/>
      <c r="M122" s="83"/>
      <c r="N122" s="83"/>
      <c r="O122" s="83"/>
      <c r="P122" s="83"/>
      <c r="Q122" s="83"/>
      <c r="R122" s="83"/>
      <c r="S122" s="83"/>
      <c r="T122" s="276"/>
    </row>
    <row r="123" spans="2:22" ht="27">
      <c r="B123" s="351"/>
      <c r="C123" s="272"/>
      <c r="D123" s="374"/>
      <c r="E123" s="13" t="s">
        <v>145</v>
      </c>
      <c r="F123" s="13" t="s">
        <v>178</v>
      </c>
      <c r="G123" s="13" t="s">
        <v>157</v>
      </c>
      <c r="H123" s="363"/>
      <c r="I123" s="25" t="s">
        <v>1015</v>
      </c>
      <c r="J123" s="25" t="s">
        <v>1016</v>
      </c>
      <c r="K123" s="26" t="s">
        <v>6</v>
      </c>
      <c r="L123" s="26"/>
      <c r="M123" s="83"/>
      <c r="N123" s="83"/>
      <c r="O123" s="83"/>
      <c r="P123" s="83"/>
      <c r="Q123" s="83"/>
      <c r="R123" s="83"/>
      <c r="S123" s="83"/>
      <c r="T123" s="276"/>
    </row>
    <row r="124" spans="2:22" ht="27" hidden="1">
      <c r="B124" s="351"/>
      <c r="C124" s="272"/>
      <c r="D124" s="374"/>
      <c r="E124" s="13" t="s">
        <v>145</v>
      </c>
      <c r="F124" s="13" t="s">
        <v>146</v>
      </c>
      <c r="G124" s="13" t="s">
        <v>147</v>
      </c>
      <c r="H124" s="363"/>
      <c r="I124" s="25" t="s">
        <v>1017</v>
      </c>
      <c r="J124" s="25" t="s">
        <v>1016</v>
      </c>
      <c r="K124" s="26"/>
      <c r="L124" s="26"/>
      <c r="M124" s="83"/>
      <c r="N124" s="83"/>
      <c r="O124" s="83"/>
      <c r="P124" s="83"/>
      <c r="Q124" s="83"/>
      <c r="R124" s="83"/>
      <c r="S124" s="83"/>
      <c r="T124" s="276"/>
    </row>
    <row r="125" spans="2:22" ht="27" hidden="1">
      <c r="B125" s="351"/>
      <c r="C125" s="272"/>
      <c r="D125" s="374"/>
      <c r="E125" s="13" t="s">
        <v>145</v>
      </c>
      <c r="F125" s="13" t="s">
        <v>146</v>
      </c>
      <c r="G125" s="13" t="s">
        <v>147</v>
      </c>
      <c r="H125" s="363"/>
      <c r="I125" s="25" t="s">
        <v>1018</v>
      </c>
      <c r="J125" s="25" t="s">
        <v>1006</v>
      </c>
      <c r="K125" s="26"/>
      <c r="L125" s="26"/>
      <c r="M125" s="83"/>
      <c r="N125" s="83"/>
      <c r="O125" s="83"/>
      <c r="P125" s="83"/>
      <c r="Q125" s="83"/>
      <c r="R125" s="83"/>
      <c r="S125" s="83"/>
      <c r="T125" s="276"/>
    </row>
    <row r="126" spans="2:22" ht="27" hidden="1">
      <c r="B126" s="351"/>
      <c r="C126" s="272"/>
      <c r="D126" s="374"/>
      <c r="E126" s="13" t="s">
        <v>145</v>
      </c>
      <c r="F126" s="13" t="s">
        <v>146</v>
      </c>
      <c r="G126" s="13" t="s">
        <v>147</v>
      </c>
      <c r="H126" s="363"/>
      <c r="I126" s="25" t="s">
        <v>1019</v>
      </c>
      <c r="J126" s="25" t="s">
        <v>1006</v>
      </c>
      <c r="K126" s="26"/>
      <c r="L126" s="26"/>
      <c r="M126" s="83"/>
      <c r="N126" s="83"/>
      <c r="O126" s="83"/>
      <c r="P126" s="83"/>
      <c r="Q126" s="83"/>
      <c r="R126" s="83"/>
      <c r="S126" s="83"/>
      <c r="T126" s="276"/>
    </row>
    <row r="127" spans="2:22" ht="27" hidden="1">
      <c r="B127" s="351"/>
      <c r="C127" s="272"/>
      <c r="D127" s="374"/>
      <c r="E127" s="13" t="s">
        <v>145</v>
      </c>
      <c r="F127" s="13" t="s">
        <v>146</v>
      </c>
      <c r="G127" s="13" t="s">
        <v>147</v>
      </c>
      <c r="H127" s="363"/>
      <c r="I127" s="25" t="s">
        <v>1020</v>
      </c>
      <c r="J127" s="25" t="s">
        <v>1006</v>
      </c>
      <c r="K127" s="26"/>
      <c r="L127" s="26"/>
      <c r="M127" s="83"/>
      <c r="N127" s="83"/>
      <c r="O127" s="83"/>
      <c r="P127" s="83"/>
      <c r="Q127" s="83"/>
      <c r="R127" s="83"/>
      <c r="S127" s="83"/>
      <c r="T127" s="276"/>
    </row>
    <row r="128" spans="2:22" ht="27" hidden="1">
      <c r="B128" s="351"/>
      <c r="C128" s="273"/>
      <c r="D128" s="375"/>
      <c r="E128" s="13" t="s">
        <v>145</v>
      </c>
      <c r="F128" s="13" t="s">
        <v>146</v>
      </c>
      <c r="G128" s="13" t="s">
        <v>147</v>
      </c>
      <c r="H128" s="365"/>
      <c r="I128" s="25" t="s">
        <v>1021</v>
      </c>
      <c r="J128" s="25" t="s">
        <v>1006</v>
      </c>
      <c r="K128" s="26"/>
      <c r="L128" s="26"/>
      <c r="M128" s="83"/>
      <c r="N128" s="83"/>
      <c r="O128" s="83"/>
      <c r="P128" s="83"/>
      <c r="Q128" s="83"/>
      <c r="R128" s="83"/>
      <c r="S128" s="83"/>
      <c r="T128" s="276"/>
    </row>
    <row r="129" spans="2:22" ht="27" hidden="1">
      <c r="B129" s="351"/>
      <c r="C129" s="265"/>
      <c r="D129" s="362" t="s">
        <v>1022</v>
      </c>
      <c r="E129" s="13" t="s">
        <v>145</v>
      </c>
      <c r="F129" s="13" t="s">
        <v>146</v>
      </c>
      <c r="G129" s="13" t="s">
        <v>147</v>
      </c>
      <c r="H129" s="362" t="s">
        <v>855</v>
      </c>
      <c r="I129" s="25" t="s">
        <v>1023</v>
      </c>
      <c r="J129" s="25" t="s">
        <v>1024</v>
      </c>
      <c r="K129" s="26"/>
      <c r="L129" s="13"/>
      <c r="M129" s="8"/>
      <c r="N129" s="8"/>
      <c r="O129" s="8"/>
      <c r="P129" s="8"/>
      <c r="Q129" s="8"/>
      <c r="R129" s="8"/>
      <c r="S129" s="8"/>
      <c r="T129" s="221"/>
      <c r="U129" s="1"/>
      <c r="V129" s="1"/>
    </row>
    <row r="130" spans="2:22" ht="27" hidden="1">
      <c r="B130" s="351"/>
      <c r="C130" s="271"/>
      <c r="D130" s="363"/>
      <c r="E130" s="13" t="s">
        <v>145</v>
      </c>
      <c r="F130" s="13" t="s">
        <v>146</v>
      </c>
      <c r="G130" s="13" t="s">
        <v>147</v>
      </c>
      <c r="H130" s="363"/>
      <c r="I130" s="25" t="s">
        <v>1025</v>
      </c>
      <c r="J130" s="25" t="s">
        <v>1024</v>
      </c>
      <c r="K130" s="26"/>
      <c r="L130" s="13"/>
      <c r="M130" s="8"/>
      <c r="N130" s="8"/>
      <c r="O130" s="8"/>
      <c r="P130" s="8"/>
      <c r="Q130" s="8"/>
      <c r="R130" s="8"/>
      <c r="S130" s="8"/>
      <c r="T130" s="221"/>
      <c r="U130" s="1"/>
      <c r="V130" s="1"/>
    </row>
    <row r="131" spans="2:22" ht="27">
      <c r="B131" s="351"/>
      <c r="C131" s="271"/>
      <c r="D131" s="363"/>
      <c r="E131" s="13" t="s">
        <v>145</v>
      </c>
      <c r="F131" s="13" t="s">
        <v>178</v>
      </c>
      <c r="G131" s="13" t="s">
        <v>157</v>
      </c>
      <c r="H131" s="365"/>
      <c r="I131" s="25" t="s">
        <v>1026</v>
      </c>
      <c r="J131" s="25" t="s">
        <v>1027</v>
      </c>
      <c r="K131" s="26" t="s">
        <v>6</v>
      </c>
      <c r="L131" s="13"/>
      <c r="M131" s="8"/>
      <c r="N131" s="8"/>
      <c r="O131" s="8"/>
      <c r="P131" s="8"/>
      <c r="Q131" s="8"/>
      <c r="R131" s="8"/>
      <c r="S131" s="8"/>
      <c r="T131" s="221"/>
      <c r="U131" s="1"/>
      <c r="V131" s="1"/>
    </row>
    <row r="132" spans="2:22" ht="40.5" hidden="1" customHeight="1">
      <c r="B132" s="351"/>
      <c r="C132" s="271"/>
      <c r="D132" s="363"/>
      <c r="E132" s="13" t="s">
        <v>145</v>
      </c>
      <c r="F132" s="13" t="s">
        <v>146</v>
      </c>
      <c r="G132" s="13" t="s">
        <v>147</v>
      </c>
      <c r="H132" s="362" t="s">
        <v>1028</v>
      </c>
      <c r="I132" s="25" t="s">
        <v>1029</v>
      </c>
      <c r="J132" s="25" t="s">
        <v>438</v>
      </c>
      <c r="K132" s="26"/>
      <c r="L132" s="13"/>
      <c r="M132" s="8"/>
      <c r="N132" s="8"/>
      <c r="O132" s="8"/>
      <c r="P132" s="8"/>
      <c r="Q132" s="8"/>
      <c r="R132" s="8"/>
      <c r="S132" s="8"/>
      <c r="T132" s="221"/>
      <c r="U132" s="1"/>
      <c r="V132" s="1"/>
    </row>
    <row r="133" spans="2:22" ht="54">
      <c r="B133" s="351"/>
      <c r="C133" s="271"/>
      <c r="D133" s="363"/>
      <c r="E133" s="13" t="s">
        <v>145</v>
      </c>
      <c r="F133" s="13" t="s">
        <v>178</v>
      </c>
      <c r="G133" s="13" t="s">
        <v>157</v>
      </c>
      <c r="H133" s="363"/>
      <c r="I133" s="25" t="s">
        <v>1030</v>
      </c>
      <c r="J133" s="25" t="s">
        <v>1031</v>
      </c>
      <c r="K133" s="26" t="s">
        <v>6</v>
      </c>
      <c r="L133" s="13"/>
      <c r="M133" s="8"/>
      <c r="N133" s="8"/>
      <c r="O133" s="8"/>
      <c r="P133" s="8"/>
      <c r="Q133" s="8"/>
      <c r="R133" s="8"/>
      <c r="S133" s="8"/>
      <c r="T133" s="221"/>
      <c r="U133" s="1"/>
      <c r="V133" s="1"/>
    </row>
    <row r="134" spans="2:22" ht="16.5">
      <c r="B134" s="351"/>
      <c r="C134" s="271"/>
      <c r="D134" s="363"/>
      <c r="E134" s="13" t="s">
        <v>145</v>
      </c>
      <c r="F134" s="13" t="s">
        <v>178</v>
      </c>
      <c r="G134" s="13" t="s">
        <v>157</v>
      </c>
      <c r="H134" s="363"/>
      <c r="I134" s="25" t="s">
        <v>1032</v>
      </c>
      <c r="J134" s="25" t="s">
        <v>407</v>
      </c>
      <c r="K134" s="26" t="s">
        <v>6</v>
      </c>
      <c r="L134" s="13"/>
      <c r="M134" s="8"/>
      <c r="N134" s="8"/>
      <c r="O134" s="8"/>
      <c r="P134" s="8"/>
      <c r="Q134" s="8"/>
      <c r="R134" s="8"/>
      <c r="S134" s="8"/>
      <c r="T134" s="221"/>
      <c r="U134" s="1"/>
      <c r="V134" s="1"/>
    </row>
    <row r="135" spans="2:22" ht="27">
      <c r="B135" s="351"/>
      <c r="C135" s="271"/>
      <c r="D135" s="363"/>
      <c r="E135" s="13" t="s">
        <v>145</v>
      </c>
      <c r="F135" s="13" t="s">
        <v>178</v>
      </c>
      <c r="G135" s="13" t="s">
        <v>157</v>
      </c>
      <c r="H135" s="363"/>
      <c r="I135" s="25" t="s">
        <v>1033</v>
      </c>
      <c r="J135" s="25" t="s">
        <v>1034</v>
      </c>
      <c r="K135" s="26" t="s">
        <v>6</v>
      </c>
      <c r="L135" s="13"/>
      <c r="M135" s="8"/>
      <c r="N135" s="8"/>
      <c r="O135" s="8"/>
      <c r="P135" s="8"/>
      <c r="Q135" s="8"/>
      <c r="R135" s="8"/>
      <c r="S135" s="8"/>
      <c r="T135" s="221"/>
      <c r="U135" s="1"/>
      <c r="V135" s="1"/>
    </row>
    <row r="136" spans="2:22" ht="40.5">
      <c r="B136" s="351"/>
      <c r="C136" s="271"/>
      <c r="D136" s="363"/>
      <c r="E136" s="13" t="s">
        <v>145</v>
      </c>
      <c r="F136" s="13" t="s">
        <v>178</v>
      </c>
      <c r="G136" s="13" t="s">
        <v>157</v>
      </c>
      <c r="H136" s="363"/>
      <c r="I136" s="25" t="s">
        <v>1035</v>
      </c>
      <c r="J136" s="25" t="s">
        <v>1036</v>
      </c>
      <c r="K136" s="26" t="s">
        <v>6</v>
      </c>
      <c r="L136" s="13"/>
      <c r="M136" s="8"/>
      <c r="N136" s="8"/>
      <c r="O136" s="8"/>
      <c r="P136" s="8"/>
      <c r="Q136" s="8"/>
      <c r="R136" s="8"/>
      <c r="S136" s="8"/>
      <c r="T136" s="221"/>
      <c r="U136" s="1"/>
      <c r="V136" s="1"/>
    </row>
    <row r="137" spans="2:22" ht="40.5" hidden="1">
      <c r="B137" s="351"/>
      <c r="C137" s="271"/>
      <c r="D137" s="363"/>
      <c r="E137" s="13" t="s">
        <v>145</v>
      </c>
      <c r="F137" s="13" t="s">
        <v>146</v>
      </c>
      <c r="G137" s="13" t="s">
        <v>147</v>
      </c>
      <c r="H137" s="363"/>
      <c r="I137" s="25" t="s">
        <v>1037</v>
      </c>
      <c r="J137" s="25" t="s">
        <v>1038</v>
      </c>
      <c r="K137" s="26"/>
      <c r="L137" s="13"/>
      <c r="M137" s="8"/>
      <c r="N137" s="8"/>
      <c r="O137" s="8"/>
      <c r="P137" s="8"/>
      <c r="Q137" s="8"/>
      <c r="R137" s="8"/>
      <c r="S137" s="8"/>
      <c r="T137" s="221"/>
      <c r="U137" s="1"/>
      <c r="V137" s="1"/>
    </row>
    <row r="138" spans="2:22" ht="40.5">
      <c r="B138" s="351"/>
      <c r="C138" s="271"/>
      <c r="D138" s="363"/>
      <c r="E138" s="13" t="s">
        <v>145</v>
      </c>
      <c r="F138" s="13" t="s">
        <v>178</v>
      </c>
      <c r="G138" s="13" t="s">
        <v>157</v>
      </c>
      <c r="H138" s="363"/>
      <c r="I138" s="25" t="s">
        <v>1039</v>
      </c>
      <c r="J138" s="25" t="s">
        <v>1040</v>
      </c>
      <c r="K138" s="26" t="s">
        <v>6</v>
      </c>
      <c r="L138" s="13"/>
      <c r="M138" s="8"/>
      <c r="N138" s="8"/>
      <c r="O138" s="8"/>
      <c r="P138" s="8"/>
      <c r="Q138" s="8"/>
      <c r="R138" s="8"/>
      <c r="S138" s="8"/>
      <c r="T138" s="221"/>
      <c r="U138" s="1"/>
      <c r="V138" s="1"/>
    </row>
    <row r="139" spans="2:22" ht="27" hidden="1">
      <c r="B139" s="351"/>
      <c r="C139" s="271"/>
      <c r="D139" s="363"/>
      <c r="E139" s="13" t="s">
        <v>145</v>
      </c>
      <c r="F139" s="13" t="s">
        <v>178</v>
      </c>
      <c r="G139" s="13" t="s">
        <v>147</v>
      </c>
      <c r="H139" s="363"/>
      <c r="I139" s="25" t="s">
        <v>1041</v>
      </c>
      <c r="J139" s="25" t="s">
        <v>1024</v>
      </c>
      <c r="K139" s="26"/>
      <c r="L139" s="13"/>
      <c r="M139" s="8"/>
      <c r="N139" s="8"/>
      <c r="O139" s="8"/>
      <c r="P139" s="8"/>
      <c r="Q139" s="8"/>
      <c r="R139" s="8"/>
      <c r="S139" s="8"/>
      <c r="T139" s="221"/>
      <c r="U139" s="1"/>
      <c r="V139" s="1"/>
    </row>
    <row r="140" spans="2:22" ht="27" hidden="1">
      <c r="B140" s="351"/>
      <c r="C140" s="271"/>
      <c r="D140" s="363"/>
      <c r="E140" s="13" t="s">
        <v>145</v>
      </c>
      <c r="F140" s="13" t="s">
        <v>178</v>
      </c>
      <c r="G140" s="13" t="s">
        <v>147</v>
      </c>
      <c r="H140" s="363"/>
      <c r="I140" s="25" t="s">
        <v>1042</v>
      </c>
      <c r="J140" s="25" t="s">
        <v>1024</v>
      </c>
      <c r="K140" s="26"/>
      <c r="L140" s="13"/>
      <c r="M140" s="8"/>
      <c r="N140" s="8"/>
      <c r="O140" s="8"/>
      <c r="P140" s="8"/>
      <c r="Q140" s="8"/>
      <c r="R140" s="8"/>
      <c r="S140" s="8"/>
      <c r="T140" s="221"/>
      <c r="U140" s="1"/>
      <c r="V140" s="1"/>
    </row>
    <row r="141" spans="2:22" ht="27" hidden="1">
      <c r="B141" s="351"/>
      <c r="C141" s="271"/>
      <c r="D141" s="363"/>
      <c r="E141" s="13" t="s">
        <v>145</v>
      </c>
      <c r="F141" s="13" t="s">
        <v>178</v>
      </c>
      <c r="G141" s="13" t="s">
        <v>147</v>
      </c>
      <c r="H141" s="363"/>
      <c r="I141" s="25" t="s">
        <v>1043</v>
      </c>
      <c r="J141" s="25" t="s">
        <v>1024</v>
      </c>
      <c r="K141" s="26"/>
      <c r="L141" s="13"/>
      <c r="M141" s="8"/>
      <c r="N141" s="8"/>
      <c r="O141" s="8"/>
      <c r="P141" s="8"/>
      <c r="Q141" s="8"/>
      <c r="R141" s="8"/>
      <c r="S141" s="8"/>
      <c r="T141" s="221"/>
      <c r="U141" s="1"/>
      <c r="V141" s="1"/>
    </row>
    <row r="142" spans="2:22" ht="27" hidden="1">
      <c r="B142" s="351"/>
      <c r="C142" s="271"/>
      <c r="D142" s="363"/>
      <c r="E142" s="13" t="s">
        <v>145</v>
      </c>
      <c r="F142" s="13" t="s">
        <v>178</v>
      </c>
      <c r="G142" s="13" t="s">
        <v>147</v>
      </c>
      <c r="H142" s="363"/>
      <c r="I142" s="25" t="s">
        <v>1044</v>
      </c>
      <c r="J142" s="25" t="s">
        <v>1024</v>
      </c>
      <c r="K142" s="26"/>
      <c r="L142" s="13"/>
      <c r="M142" s="8"/>
      <c r="N142" s="8"/>
      <c r="O142" s="8"/>
      <c r="P142" s="8"/>
      <c r="Q142" s="8"/>
      <c r="R142" s="8"/>
      <c r="S142" s="8"/>
      <c r="T142" s="221"/>
      <c r="U142" s="1"/>
      <c r="V142" s="1"/>
    </row>
    <row r="143" spans="2:22" ht="16.5">
      <c r="B143" s="351"/>
      <c r="C143" s="271"/>
      <c r="D143" s="363"/>
      <c r="E143" s="13" t="s">
        <v>145</v>
      </c>
      <c r="F143" s="13" t="s">
        <v>178</v>
      </c>
      <c r="G143" s="13" t="s">
        <v>157</v>
      </c>
      <c r="H143" s="365"/>
      <c r="I143" s="118" t="s">
        <v>1045</v>
      </c>
      <c r="J143" s="118" t="s">
        <v>1046</v>
      </c>
      <c r="K143" s="26" t="s">
        <v>6</v>
      </c>
      <c r="L143" s="13"/>
      <c r="M143" s="8"/>
      <c r="N143" s="83"/>
      <c r="O143" s="83"/>
      <c r="P143" s="8"/>
      <c r="Q143" s="8"/>
      <c r="R143" s="8"/>
      <c r="S143" s="8"/>
      <c r="T143" s="221"/>
      <c r="U143" s="1"/>
      <c r="V143" s="1"/>
    </row>
    <row r="144" spans="2:22" ht="54" hidden="1" customHeight="1">
      <c r="B144" s="351"/>
      <c r="C144" s="271"/>
      <c r="D144" s="363"/>
      <c r="E144" s="13" t="s">
        <v>145</v>
      </c>
      <c r="F144" s="13" t="s">
        <v>178</v>
      </c>
      <c r="G144" s="13" t="s">
        <v>147</v>
      </c>
      <c r="H144" s="362" t="s">
        <v>1047</v>
      </c>
      <c r="I144" s="13" t="s">
        <v>1048</v>
      </c>
      <c r="J144" s="55" t="s">
        <v>1049</v>
      </c>
      <c r="K144" s="26"/>
      <c r="L144" s="13"/>
      <c r="M144" s="8"/>
      <c r="N144" s="8"/>
      <c r="O144" s="8"/>
      <c r="P144" s="8"/>
      <c r="Q144" s="8"/>
      <c r="R144" s="8"/>
      <c r="S144" s="8"/>
      <c r="T144" s="221"/>
      <c r="U144" s="1"/>
      <c r="V144" s="1"/>
    </row>
    <row r="145" spans="2:22" ht="16.5" hidden="1">
      <c r="B145" s="351"/>
      <c r="C145" s="271"/>
      <c r="D145" s="363"/>
      <c r="E145" s="13" t="s">
        <v>145</v>
      </c>
      <c r="F145" s="13" t="s">
        <v>178</v>
      </c>
      <c r="G145" s="13" t="s">
        <v>147</v>
      </c>
      <c r="H145" s="363"/>
      <c r="I145" s="13" t="s">
        <v>1029</v>
      </c>
      <c r="J145" s="55" t="s">
        <v>1050</v>
      </c>
      <c r="K145" s="26"/>
      <c r="L145" s="13"/>
      <c r="M145" s="8"/>
      <c r="N145" s="8"/>
      <c r="O145" s="8"/>
      <c r="P145" s="8"/>
      <c r="Q145" s="8"/>
      <c r="R145" s="8"/>
      <c r="S145" s="8"/>
      <c r="T145" s="221"/>
      <c r="U145" s="1"/>
      <c r="V145" s="1"/>
    </row>
    <row r="146" spans="2:22" ht="33">
      <c r="B146" s="351"/>
      <c r="C146" s="271"/>
      <c r="D146" s="363"/>
      <c r="E146" s="13" t="s">
        <v>145</v>
      </c>
      <c r="F146" s="13" t="s">
        <v>178</v>
      </c>
      <c r="G146" s="13" t="s">
        <v>157</v>
      </c>
      <c r="H146" s="363"/>
      <c r="I146" s="13" t="s">
        <v>1051</v>
      </c>
      <c r="J146" s="55" t="s">
        <v>1052</v>
      </c>
      <c r="K146" s="26" t="s">
        <v>6</v>
      </c>
      <c r="L146" s="13"/>
      <c r="M146" s="8"/>
      <c r="N146" s="8"/>
      <c r="O146" s="8"/>
      <c r="P146" s="8"/>
      <c r="Q146" s="8"/>
      <c r="R146" s="8"/>
      <c r="S146" s="8"/>
      <c r="T146" s="221"/>
      <c r="U146" s="1"/>
      <c r="V146" s="1"/>
    </row>
    <row r="147" spans="2:22" ht="67.5" hidden="1" customHeight="1">
      <c r="B147" s="351"/>
      <c r="C147" s="271"/>
      <c r="D147" s="363"/>
      <c r="E147" s="13" t="s">
        <v>145</v>
      </c>
      <c r="F147" s="13" t="s">
        <v>178</v>
      </c>
      <c r="G147" s="13" t="s">
        <v>147</v>
      </c>
      <c r="H147" s="362" t="s">
        <v>1053</v>
      </c>
      <c r="I147" s="13" t="s">
        <v>1054</v>
      </c>
      <c r="J147" s="55" t="s">
        <v>1012</v>
      </c>
      <c r="K147" s="26"/>
      <c r="L147" s="13"/>
      <c r="M147" s="8"/>
      <c r="N147" s="8"/>
      <c r="O147" s="8"/>
      <c r="P147" s="8"/>
      <c r="Q147" s="8"/>
      <c r="R147" s="8"/>
      <c r="S147" s="8"/>
      <c r="T147" s="221"/>
      <c r="U147" s="1"/>
      <c r="V147" s="1"/>
    </row>
    <row r="148" spans="2:22" ht="33" hidden="1">
      <c r="B148" s="351"/>
      <c r="C148" s="271"/>
      <c r="D148" s="363"/>
      <c r="E148" s="13" t="s">
        <v>145</v>
      </c>
      <c r="F148" s="13" t="s">
        <v>178</v>
      </c>
      <c r="G148" s="13" t="s">
        <v>147</v>
      </c>
      <c r="H148" s="363"/>
      <c r="I148" s="13" t="s">
        <v>1055</v>
      </c>
      <c r="J148" s="55" t="s">
        <v>1056</v>
      </c>
      <c r="K148" s="26"/>
      <c r="L148" s="13"/>
      <c r="M148" s="8"/>
      <c r="N148" s="8"/>
      <c r="O148" s="8"/>
      <c r="P148" s="8"/>
      <c r="Q148" s="8"/>
      <c r="R148" s="8"/>
      <c r="S148" s="8"/>
      <c r="T148" s="221"/>
      <c r="U148" s="1"/>
      <c r="V148" s="1"/>
    </row>
    <row r="149" spans="2:22" ht="49.5">
      <c r="B149" s="351"/>
      <c r="C149" s="271"/>
      <c r="D149" s="363"/>
      <c r="E149" s="13" t="s">
        <v>145</v>
      </c>
      <c r="F149" s="13" t="s">
        <v>178</v>
      </c>
      <c r="G149" s="13" t="s">
        <v>157</v>
      </c>
      <c r="H149" s="365"/>
      <c r="I149" s="13" t="s">
        <v>1057</v>
      </c>
      <c r="J149" s="55" t="s">
        <v>1058</v>
      </c>
      <c r="K149" s="26" t="s">
        <v>6</v>
      </c>
      <c r="L149" s="13"/>
      <c r="M149" s="8"/>
      <c r="N149" s="8"/>
      <c r="O149" s="8"/>
      <c r="P149" s="8"/>
      <c r="Q149" s="8"/>
      <c r="R149" s="8"/>
      <c r="S149" s="8"/>
      <c r="T149" s="221"/>
      <c r="U149" s="1"/>
      <c r="V149" s="1"/>
    </row>
    <row r="150" spans="2:22" ht="49.5">
      <c r="B150" s="351"/>
      <c r="C150" s="271"/>
      <c r="D150" s="363"/>
      <c r="E150" s="13" t="s">
        <v>145</v>
      </c>
      <c r="F150" s="13" t="s">
        <v>178</v>
      </c>
      <c r="G150" s="13" t="s">
        <v>157</v>
      </c>
      <c r="H150" s="13" t="s">
        <v>1059</v>
      </c>
      <c r="I150" s="13" t="s">
        <v>1045</v>
      </c>
      <c r="J150" s="55" t="s">
        <v>1060</v>
      </c>
      <c r="K150" s="26" t="s">
        <v>6</v>
      </c>
      <c r="L150" s="13"/>
      <c r="M150" s="8"/>
      <c r="N150" s="8"/>
      <c r="O150" s="8"/>
      <c r="P150" s="8"/>
      <c r="Q150" s="8"/>
      <c r="R150" s="8"/>
      <c r="S150" s="8"/>
      <c r="T150" s="221"/>
      <c r="U150" s="1"/>
      <c r="V150" s="1"/>
    </row>
    <row r="151" spans="2:22" ht="33" hidden="1">
      <c r="B151" s="351"/>
      <c r="C151" s="271"/>
      <c r="D151" s="363"/>
      <c r="E151" s="13" t="s">
        <v>145</v>
      </c>
      <c r="F151" s="13" t="s">
        <v>146</v>
      </c>
      <c r="G151" s="13" t="s">
        <v>147</v>
      </c>
      <c r="H151" s="13" t="s">
        <v>1061</v>
      </c>
      <c r="I151" s="13" t="s">
        <v>822</v>
      </c>
      <c r="J151" s="55" t="s">
        <v>1062</v>
      </c>
      <c r="K151" s="26"/>
      <c r="L151" s="13"/>
      <c r="M151" s="8"/>
      <c r="N151" s="8"/>
      <c r="O151" s="8"/>
      <c r="P151" s="8"/>
      <c r="Q151" s="8"/>
      <c r="R151" s="8"/>
      <c r="S151" s="8"/>
      <c r="T151" s="221"/>
      <c r="U151" s="1"/>
      <c r="V151" s="1"/>
    </row>
    <row r="152" spans="2:22" ht="33" hidden="1" customHeight="1">
      <c r="B152" s="351"/>
      <c r="C152" s="271"/>
      <c r="D152" s="363"/>
      <c r="E152" s="13" t="s">
        <v>145</v>
      </c>
      <c r="F152" s="13" t="s">
        <v>146</v>
      </c>
      <c r="G152" s="13" t="s">
        <v>147</v>
      </c>
      <c r="H152" s="350" t="s">
        <v>1063</v>
      </c>
      <c r="I152" s="13" t="s">
        <v>1064</v>
      </c>
      <c r="J152" s="55" t="s">
        <v>1065</v>
      </c>
      <c r="K152" s="26"/>
      <c r="L152" s="13"/>
      <c r="M152" s="8"/>
      <c r="N152" s="8"/>
      <c r="O152" s="8"/>
      <c r="P152" s="8"/>
      <c r="Q152" s="8"/>
      <c r="R152" s="8"/>
      <c r="S152" s="8"/>
      <c r="T152" s="221"/>
      <c r="U152" s="1"/>
      <c r="V152" s="1"/>
    </row>
    <row r="153" spans="2:22" ht="49.5">
      <c r="B153" s="351"/>
      <c r="C153" s="271"/>
      <c r="D153" s="363"/>
      <c r="E153" s="13" t="s">
        <v>145</v>
      </c>
      <c r="F153" s="13" t="s">
        <v>178</v>
      </c>
      <c r="G153" s="13" t="s">
        <v>157</v>
      </c>
      <c r="H153" s="352"/>
      <c r="I153" s="13" t="s">
        <v>1066</v>
      </c>
      <c r="J153" s="55" t="s">
        <v>1067</v>
      </c>
      <c r="K153" s="26" t="s">
        <v>6</v>
      </c>
      <c r="L153" s="13"/>
      <c r="M153" s="8"/>
      <c r="N153" s="8"/>
      <c r="O153" s="8"/>
      <c r="P153" s="8"/>
      <c r="Q153" s="8"/>
      <c r="R153" s="8"/>
      <c r="S153" s="8"/>
      <c r="T153" s="221"/>
      <c r="U153" s="1"/>
      <c r="V153" s="1"/>
    </row>
    <row r="154" spans="2:22" ht="33" hidden="1" customHeight="1">
      <c r="B154" s="351"/>
      <c r="C154" s="271"/>
      <c r="D154" s="363"/>
      <c r="E154" s="13" t="s">
        <v>145</v>
      </c>
      <c r="F154" s="13" t="s">
        <v>146</v>
      </c>
      <c r="G154" s="13" t="s">
        <v>147</v>
      </c>
      <c r="H154" s="366" t="s">
        <v>1068</v>
      </c>
      <c r="I154" s="13" t="s">
        <v>1069</v>
      </c>
      <c r="J154" s="55" t="s">
        <v>1065</v>
      </c>
      <c r="K154" s="26"/>
      <c r="L154" s="13"/>
      <c r="M154" s="8"/>
      <c r="N154" s="8"/>
      <c r="O154" s="8"/>
      <c r="P154" s="8"/>
      <c r="Q154" s="8"/>
      <c r="R154" s="8"/>
      <c r="S154" s="8"/>
      <c r="T154" s="221"/>
      <c r="U154" s="1"/>
      <c r="V154" s="1"/>
    </row>
    <row r="155" spans="2:22" ht="49.5">
      <c r="B155" s="351"/>
      <c r="C155" s="271"/>
      <c r="D155" s="363"/>
      <c r="E155" s="13" t="s">
        <v>145</v>
      </c>
      <c r="F155" s="13" t="s">
        <v>178</v>
      </c>
      <c r="G155" s="13" t="s">
        <v>157</v>
      </c>
      <c r="H155" s="366"/>
      <c r="I155" s="13" t="s">
        <v>1070</v>
      </c>
      <c r="J155" s="55" t="s">
        <v>1071</v>
      </c>
      <c r="K155" s="26" t="s">
        <v>6</v>
      </c>
      <c r="L155" s="13"/>
      <c r="M155" s="8"/>
      <c r="N155" s="8"/>
      <c r="O155" s="8"/>
      <c r="P155" s="8"/>
      <c r="Q155" s="8"/>
      <c r="R155" s="8"/>
      <c r="S155" s="8"/>
      <c r="T155" s="221"/>
      <c r="U155" s="1"/>
      <c r="V155" s="1"/>
    </row>
    <row r="156" spans="2:22" ht="66">
      <c r="B156" s="351"/>
      <c r="C156" s="271"/>
      <c r="D156" s="363"/>
      <c r="E156" s="13" t="s">
        <v>145</v>
      </c>
      <c r="F156" s="13" t="s">
        <v>178</v>
      </c>
      <c r="G156" s="13" t="s">
        <v>157</v>
      </c>
      <c r="H156" s="366" t="s">
        <v>1061</v>
      </c>
      <c r="I156" s="13" t="s">
        <v>1072</v>
      </c>
      <c r="J156" s="55" t="s">
        <v>394</v>
      </c>
      <c r="K156" s="26" t="s">
        <v>6</v>
      </c>
      <c r="L156" s="13"/>
      <c r="M156" s="8"/>
      <c r="N156" s="8"/>
      <c r="O156" s="8"/>
      <c r="P156" s="8"/>
      <c r="Q156" s="8"/>
      <c r="R156" s="8"/>
      <c r="S156" s="8"/>
      <c r="T156" s="221"/>
      <c r="U156" s="1"/>
      <c r="V156" s="1"/>
    </row>
    <row r="157" spans="2:22" ht="33">
      <c r="B157" s="351"/>
      <c r="C157" s="271"/>
      <c r="D157" s="363"/>
      <c r="E157" s="13" t="s">
        <v>145</v>
      </c>
      <c r="F157" s="13" t="s">
        <v>178</v>
      </c>
      <c r="G157" s="13" t="s">
        <v>157</v>
      </c>
      <c r="H157" s="366"/>
      <c r="I157" s="13" t="s">
        <v>1073</v>
      </c>
      <c r="J157" s="55" t="s">
        <v>1036</v>
      </c>
      <c r="K157" s="26" t="s">
        <v>6</v>
      </c>
      <c r="L157" s="13"/>
      <c r="M157" s="8"/>
      <c r="N157" s="8"/>
      <c r="O157" s="8"/>
      <c r="P157" s="8"/>
      <c r="Q157" s="8"/>
      <c r="R157" s="8"/>
      <c r="S157" s="8"/>
      <c r="T157" s="221"/>
      <c r="U157" s="1"/>
      <c r="V157" s="1"/>
    </row>
    <row r="158" spans="2:22" ht="33" hidden="1">
      <c r="B158" s="351"/>
      <c r="C158" s="271"/>
      <c r="D158" s="363"/>
      <c r="E158" s="13" t="s">
        <v>145</v>
      </c>
      <c r="F158" s="13" t="s">
        <v>146</v>
      </c>
      <c r="G158" s="13" t="s">
        <v>147</v>
      </c>
      <c r="H158" s="366" t="s">
        <v>1061</v>
      </c>
      <c r="I158" s="13" t="s">
        <v>1074</v>
      </c>
      <c r="J158" s="55" t="s">
        <v>883</v>
      </c>
      <c r="K158" s="26"/>
      <c r="L158" s="13"/>
      <c r="M158" s="8"/>
      <c r="N158" s="8"/>
      <c r="O158" s="8"/>
      <c r="P158" s="8"/>
      <c r="Q158" s="8"/>
      <c r="R158" s="8"/>
      <c r="S158" s="8"/>
      <c r="T158" s="221"/>
      <c r="U158" s="1"/>
      <c r="V158" s="1"/>
    </row>
    <row r="159" spans="2:22" ht="33" hidden="1">
      <c r="B159" s="351"/>
      <c r="C159" s="271"/>
      <c r="D159" s="363"/>
      <c r="E159" s="13" t="s">
        <v>145</v>
      </c>
      <c r="F159" s="13" t="s">
        <v>178</v>
      </c>
      <c r="G159" s="13" t="s">
        <v>147</v>
      </c>
      <c r="H159" s="366"/>
      <c r="I159" s="13" t="s">
        <v>1075</v>
      </c>
      <c r="J159" s="55" t="s">
        <v>394</v>
      </c>
      <c r="K159" s="26"/>
      <c r="L159" s="13"/>
      <c r="M159" s="8"/>
      <c r="N159" s="8"/>
      <c r="O159" s="8"/>
      <c r="P159" s="8"/>
      <c r="Q159" s="8"/>
      <c r="R159" s="8"/>
      <c r="S159" s="8"/>
      <c r="T159" s="221"/>
      <c r="U159" s="1"/>
      <c r="V159" s="1"/>
    </row>
    <row r="160" spans="2:22" ht="33">
      <c r="B160" s="351"/>
      <c r="C160" s="271"/>
      <c r="D160" s="363"/>
      <c r="E160" s="13" t="s">
        <v>145</v>
      </c>
      <c r="F160" s="13" t="s">
        <v>178</v>
      </c>
      <c r="G160" s="13" t="s">
        <v>157</v>
      </c>
      <c r="H160" s="366"/>
      <c r="I160" s="13" t="s">
        <v>1073</v>
      </c>
      <c r="J160" s="55" t="s">
        <v>1036</v>
      </c>
      <c r="K160" s="26" t="s">
        <v>6</v>
      </c>
      <c r="L160" s="13"/>
      <c r="M160" s="8"/>
      <c r="N160" s="8"/>
      <c r="O160" s="8"/>
      <c r="P160" s="8"/>
      <c r="Q160" s="8"/>
      <c r="R160" s="8"/>
      <c r="S160" s="8"/>
      <c r="T160" s="221"/>
      <c r="U160" s="1"/>
      <c r="V160" s="1"/>
    </row>
    <row r="161" spans="2:22" ht="33" hidden="1">
      <c r="B161" s="351"/>
      <c r="C161" s="271"/>
      <c r="D161" s="363"/>
      <c r="E161" s="13" t="s">
        <v>145</v>
      </c>
      <c r="F161" s="13" t="s">
        <v>178</v>
      </c>
      <c r="G161" s="13" t="s">
        <v>147</v>
      </c>
      <c r="H161" s="366" t="s">
        <v>1061</v>
      </c>
      <c r="I161" s="13" t="s">
        <v>1076</v>
      </c>
      <c r="J161" s="55" t="s">
        <v>893</v>
      </c>
      <c r="K161" s="26"/>
      <c r="L161" s="13"/>
      <c r="M161" s="8"/>
      <c r="N161" s="8"/>
      <c r="O161" s="8"/>
      <c r="P161" s="8"/>
      <c r="Q161" s="8"/>
      <c r="R161" s="8"/>
      <c r="S161" s="8"/>
      <c r="T161" s="221"/>
      <c r="U161" s="1"/>
      <c r="V161" s="1"/>
    </row>
    <row r="162" spans="2:22" ht="33" hidden="1">
      <c r="B162" s="351"/>
      <c r="C162" s="271"/>
      <c r="D162" s="363"/>
      <c r="E162" s="13" t="s">
        <v>145</v>
      </c>
      <c r="F162" s="13" t="s">
        <v>178</v>
      </c>
      <c r="G162" s="13" t="s">
        <v>147</v>
      </c>
      <c r="H162" s="366"/>
      <c r="I162" s="13" t="s">
        <v>1077</v>
      </c>
      <c r="J162" s="55" t="s">
        <v>394</v>
      </c>
      <c r="K162" s="26"/>
      <c r="L162" s="13"/>
      <c r="M162" s="8"/>
      <c r="N162" s="8"/>
      <c r="O162" s="8"/>
      <c r="P162" s="8"/>
      <c r="Q162" s="8"/>
      <c r="R162" s="8"/>
      <c r="S162" s="8"/>
      <c r="T162" s="221"/>
      <c r="U162" s="1"/>
      <c r="V162" s="1"/>
    </row>
    <row r="163" spans="2:22" ht="33">
      <c r="B163" s="351"/>
      <c r="C163" s="271"/>
      <c r="D163" s="363"/>
      <c r="E163" s="13" t="s">
        <v>145</v>
      </c>
      <c r="F163" s="13" t="s">
        <v>178</v>
      </c>
      <c r="G163" s="13" t="s">
        <v>157</v>
      </c>
      <c r="H163" s="366"/>
      <c r="I163" s="13" t="s">
        <v>1073</v>
      </c>
      <c r="J163" s="55" t="s">
        <v>1036</v>
      </c>
      <c r="K163" s="26" t="s">
        <v>6</v>
      </c>
      <c r="L163" s="13"/>
      <c r="M163" s="8"/>
      <c r="N163" s="8"/>
      <c r="O163" s="8"/>
      <c r="P163" s="8"/>
      <c r="Q163" s="8"/>
      <c r="R163" s="8"/>
      <c r="S163" s="8"/>
      <c r="T163" s="221"/>
      <c r="U163" s="1"/>
      <c r="V163" s="1"/>
    </row>
    <row r="164" spans="2:22" ht="81">
      <c r="B164" s="351"/>
      <c r="C164" s="271"/>
      <c r="D164" s="363"/>
      <c r="E164" s="13" t="s">
        <v>145</v>
      </c>
      <c r="F164" s="13" t="s">
        <v>178</v>
      </c>
      <c r="G164" s="13" t="s">
        <v>157</v>
      </c>
      <c r="H164" s="366"/>
      <c r="I164" s="25" t="s">
        <v>1078</v>
      </c>
      <c r="J164" s="25" t="s">
        <v>1079</v>
      </c>
      <c r="K164" s="26" t="s">
        <v>6</v>
      </c>
      <c r="L164" s="13"/>
      <c r="M164" s="8"/>
      <c r="N164" s="8"/>
      <c r="O164" s="8"/>
      <c r="P164" s="8"/>
      <c r="Q164" s="8"/>
      <c r="R164" s="8"/>
      <c r="S164" s="8"/>
      <c r="T164" s="221"/>
      <c r="U164" s="1"/>
      <c r="V164" s="1"/>
    </row>
    <row r="165" spans="2:22" ht="33" customHeight="1">
      <c r="B165" s="351"/>
      <c r="C165" s="271"/>
      <c r="D165" s="363"/>
      <c r="E165" s="13" t="s">
        <v>145</v>
      </c>
      <c r="F165" s="13" t="s">
        <v>178</v>
      </c>
      <c r="G165" s="13" t="s">
        <v>157</v>
      </c>
      <c r="H165" s="366" t="s">
        <v>1080</v>
      </c>
      <c r="I165" s="13" t="s">
        <v>1081</v>
      </c>
      <c r="J165" s="55" t="s">
        <v>1082</v>
      </c>
      <c r="K165" s="26" t="s">
        <v>6</v>
      </c>
      <c r="L165" s="13"/>
      <c r="M165" s="8"/>
      <c r="N165" s="8"/>
      <c r="O165" s="8"/>
      <c r="P165" s="8"/>
      <c r="Q165" s="8"/>
      <c r="R165" s="8"/>
      <c r="S165" s="8"/>
      <c r="T165" s="221"/>
      <c r="U165" s="1"/>
      <c r="V165" s="1"/>
    </row>
    <row r="166" spans="2:22" ht="33" hidden="1">
      <c r="B166" s="351"/>
      <c r="C166" s="271"/>
      <c r="D166" s="363"/>
      <c r="E166" s="13" t="s">
        <v>145</v>
      </c>
      <c r="F166" s="13" t="s">
        <v>178</v>
      </c>
      <c r="G166" s="13" t="s">
        <v>147</v>
      </c>
      <c r="H166" s="366"/>
      <c r="I166" s="13" t="s">
        <v>1083</v>
      </c>
      <c r="J166" s="55" t="s">
        <v>1084</v>
      </c>
      <c r="K166" s="26"/>
      <c r="L166" s="13"/>
      <c r="M166" s="8"/>
      <c r="N166" s="8"/>
      <c r="O166" s="8"/>
      <c r="P166" s="8"/>
      <c r="Q166" s="8"/>
      <c r="R166" s="8"/>
      <c r="S166" s="8"/>
      <c r="T166" s="221"/>
      <c r="U166" s="1"/>
      <c r="V166" s="1"/>
    </row>
    <row r="167" spans="2:22" ht="33" customHeight="1">
      <c r="B167" s="351"/>
      <c r="C167" s="271"/>
      <c r="D167" s="363"/>
      <c r="E167" s="13" t="s">
        <v>145</v>
      </c>
      <c r="F167" s="13" t="s">
        <v>178</v>
      </c>
      <c r="G167" s="13" t="s">
        <v>157</v>
      </c>
      <c r="H167" s="350" t="s">
        <v>1085</v>
      </c>
      <c r="I167" s="13" t="s">
        <v>1081</v>
      </c>
      <c r="J167" s="55" t="s">
        <v>1082</v>
      </c>
      <c r="K167" s="26" t="s">
        <v>6</v>
      </c>
      <c r="L167" s="13"/>
      <c r="M167" s="8"/>
      <c r="N167" s="8"/>
      <c r="O167" s="8"/>
      <c r="P167" s="8"/>
      <c r="Q167" s="8"/>
      <c r="R167" s="8"/>
      <c r="S167" s="8"/>
      <c r="T167" s="1"/>
      <c r="U167" s="1"/>
      <c r="V167" s="1"/>
    </row>
    <row r="168" spans="2:22" ht="33" hidden="1">
      <c r="B168" s="351"/>
      <c r="C168" s="271"/>
      <c r="D168" s="363"/>
      <c r="E168" s="13" t="s">
        <v>145</v>
      </c>
      <c r="F168" s="13" t="s">
        <v>178</v>
      </c>
      <c r="G168" s="13" t="s">
        <v>147</v>
      </c>
      <c r="H168" s="352"/>
      <c r="I168" s="13" t="s">
        <v>1083</v>
      </c>
      <c r="J168" s="55" t="s">
        <v>1084</v>
      </c>
      <c r="K168" s="26"/>
      <c r="L168" s="13"/>
      <c r="M168" s="8"/>
      <c r="N168" s="8"/>
      <c r="O168" s="8"/>
      <c r="P168" s="8"/>
      <c r="Q168" s="8"/>
      <c r="R168" s="8"/>
      <c r="S168" s="8"/>
      <c r="T168" s="1"/>
      <c r="U168" s="1"/>
      <c r="V168" s="1"/>
    </row>
    <row r="169" spans="2:22" ht="33">
      <c r="B169" s="351"/>
      <c r="C169" s="271"/>
      <c r="D169" s="363"/>
      <c r="E169" s="13" t="s">
        <v>145</v>
      </c>
      <c r="F169" s="13" t="s">
        <v>178</v>
      </c>
      <c r="G169" s="13" t="s">
        <v>157</v>
      </c>
      <c r="H169" s="350" t="s">
        <v>1086</v>
      </c>
      <c r="I169" s="13" t="s">
        <v>1081</v>
      </c>
      <c r="J169" s="55" t="s">
        <v>1087</v>
      </c>
      <c r="K169" s="26" t="s">
        <v>6</v>
      </c>
      <c r="L169" s="13"/>
      <c r="M169" s="8"/>
      <c r="N169" s="8"/>
      <c r="O169" s="8"/>
      <c r="P169" s="8"/>
      <c r="Q169" s="8"/>
      <c r="R169" s="8"/>
      <c r="S169" s="8"/>
      <c r="T169" s="1"/>
      <c r="U169" s="1"/>
      <c r="V169" s="1"/>
    </row>
    <row r="170" spans="2:22" ht="33" hidden="1">
      <c r="B170" s="351"/>
      <c r="C170" s="271"/>
      <c r="D170" s="363"/>
      <c r="E170" s="13" t="s">
        <v>145</v>
      </c>
      <c r="F170" s="13" t="s">
        <v>178</v>
      </c>
      <c r="G170" s="13" t="s">
        <v>147</v>
      </c>
      <c r="H170" s="352"/>
      <c r="I170" s="13" t="s">
        <v>1083</v>
      </c>
      <c r="J170" s="55" t="s">
        <v>1088</v>
      </c>
      <c r="K170" s="26"/>
      <c r="L170" s="13"/>
      <c r="M170" s="8"/>
      <c r="N170" s="8"/>
      <c r="O170" s="8"/>
      <c r="P170" s="8"/>
      <c r="Q170" s="8"/>
      <c r="R170" s="8"/>
      <c r="S170" s="8"/>
      <c r="T170" s="1"/>
      <c r="U170" s="1"/>
      <c r="V170" s="1"/>
    </row>
    <row r="171" spans="2:22" ht="33">
      <c r="B171" s="351"/>
      <c r="C171" s="271"/>
      <c r="D171" s="363"/>
      <c r="E171" s="13" t="s">
        <v>145</v>
      </c>
      <c r="F171" s="13" t="s">
        <v>178</v>
      </c>
      <c r="G171" s="13" t="s">
        <v>157</v>
      </c>
      <c r="H171" s="350" t="s">
        <v>1089</v>
      </c>
      <c r="I171" s="13" t="s">
        <v>1081</v>
      </c>
      <c r="J171" s="55" t="s">
        <v>1090</v>
      </c>
      <c r="K171" s="26" t="s">
        <v>6</v>
      </c>
      <c r="L171" s="13"/>
      <c r="M171" s="8"/>
      <c r="N171" s="8"/>
      <c r="O171" s="8"/>
      <c r="P171" s="8"/>
      <c r="Q171" s="8"/>
      <c r="R171" s="8"/>
      <c r="S171" s="8"/>
      <c r="T171" s="1"/>
      <c r="U171" s="1"/>
      <c r="V171" s="1"/>
    </row>
    <row r="172" spans="2:22" ht="33" hidden="1">
      <c r="B172" s="351"/>
      <c r="C172" s="271"/>
      <c r="D172" s="363"/>
      <c r="E172" s="13" t="s">
        <v>145</v>
      </c>
      <c r="F172" s="13" t="s">
        <v>178</v>
      </c>
      <c r="G172" s="13" t="s">
        <v>147</v>
      </c>
      <c r="H172" s="352"/>
      <c r="I172" s="13" t="s">
        <v>1083</v>
      </c>
      <c r="J172" s="55" t="s">
        <v>1088</v>
      </c>
      <c r="K172" s="26"/>
      <c r="L172" s="13"/>
      <c r="M172" s="8"/>
      <c r="N172" s="8"/>
      <c r="O172" s="8"/>
      <c r="P172" s="8"/>
      <c r="Q172" s="8"/>
      <c r="R172" s="8"/>
      <c r="S172" s="8"/>
      <c r="T172" s="1"/>
      <c r="U172" s="1"/>
      <c r="V172" s="1"/>
    </row>
    <row r="173" spans="2:22" ht="66" hidden="1">
      <c r="B173" s="351"/>
      <c r="C173" s="271"/>
      <c r="D173" s="363"/>
      <c r="E173" s="13" t="s">
        <v>145</v>
      </c>
      <c r="F173" s="13" t="s">
        <v>178</v>
      </c>
      <c r="G173" s="13" t="s">
        <v>147</v>
      </c>
      <c r="H173" s="350" t="s">
        <v>1091</v>
      </c>
      <c r="I173" s="13" t="s">
        <v>1092</v>
      </c>
      <c r="J173" s="55" t="s">
        <v>394</v>
      </c>
      <c r="K173" s="26"/>
      <c r="L173" s="13"/>
      <c r="M173" s="8"/>
      <c r="N173" s="8"/>
      <c r="O173" s="8"/>
      <c r="P173" s="8"/>
      <c r="Q173" s="8"/>
      <c r="R173" s="8"/>
      <c r="S173" s="8"/>
      <c r="T173" s="1"/>
      <c r="U173" s="1"/>
      <c r="V173" s="1"/>
    </row>
    <row r="174" spans="2:22" ht="66" hidden="1">
      <c r="B174" s="351"/>
      <c r="C174" s="271"/>
      <c r="D174" s="363"/>
      <c r="E174" s="13" t="s">
        <v>145</v>
      </c>
      <c r="F174" s="13" t="s">
        <v>178</v>
      </c>
      <c r="G174" s="13" t="s">
        <v>147</v>
      </c>
      <c r="H174" s="351"/>
      <c r="I174" s="13" t="s">
        <v>1093</v>
      </c>
      <c r="J174" s="55" t="s">
        <v>394</v>
      </c>
      <c r="K174" s="26"/>
      <c r="L174" s="13"/>
      <c r="M174" s="8"/>
      <c r="N174" s="8"/>
      <c r="O174" s="8"/>
      <c r="P174" s="8"/>
      <c r="Q174" s="8"/>
      <c r="R174" s="8"/>
      <c r="S174" s="8"/>
      <c r="T174" s="1"/>
      <c r="U174" s="1"/>
      <c r="V174" s="1"/>
    </row>
    <row r="175" spans="2:22" ht="49.5" hidden="1">
      <c r="B175" s="351"/>
      <c r="C175" s="271"/>
      <c r="D175" s="363"/>
      <c r="E175" s="13" t="s">
        <v>145</v>
      </c>
      <c r="F175" s="13" t="s">
        <v>178</v>
      </c>
      <c r="G175" s="13" t="s">
        <v>147</v>
      </c>
      <c r="H175" s="351"/>
      <c r="I175" s="13" t="s">
        <v>1094</v>
      </c>
      <c r="J175" s="55" t="s">
        <v>394</v>
      </c>
      <c r="K175" s="26"/>
      <c r="L175" s="13"/>
      <c r="M175" s="8"/>
      <c r="N175" s="8"/>
      <c r="O175" s="8"/>
      <c r="P175" s="8"/>
      <c r="Q175" s="8"/>
      <c r="R175" s="8"/>
      <c r="S175" s="8"/>
      <c r="T175" s="1"/>
      <c r="U175" s="1"/>
      <c r="V175" s="1"/>
    </row>
    <row r="176" spans="2:22" ht="66" hidden="1">
      <c r="B176" s="351"/>
      <c r="C176" s="271"/>
      <c r="D176" s="363"/>
      <c r="E176" s="13" t="s">
        <v>145</v>
      </c>
      <c r="F176" s="13" t="s">
        <v>178</v>
      </c>
      <c r="G176" s="13" t="s">
        <v>147</v>
      </c>
      <c r="H176" s="351"/>
      <c r="I176" s="13" t="s">
        <v>1095</v>
      </c>
      <c r="J176" s="55" t="s">
        <v>1096</v>
      </c>
      <c r="K176" s="26"/>
      <c r="L176" s="13"/>
      <c r="M176" s="8"/>
      <c r="N176" s="8"/>
      <c r="O176" s="8"/>
      <c r="P176" s="8"/>
      <c r="Q176" s="8"/>
      <c r="R176" s="8"/>
      <c r="S176" s="8"/>
      <c r="T176" s="1"/>
      <c r="U176" s="1"/>
      <c r="V176" s="1"/>
    </row>
    <row r="177" spans="2:22" ht="49.5" hidden="1">
      <c r="B177" s="351"/>
      <c r="C177" s="271"/>
      <c r="D177" s="363"/>
      <c r="E177" s="13" t="s">
        <v>145</v>
      </c>
      <c r="F177" s="13" t="s">
        <v>178</v>
      </c>
      <c r="G177" s="13" t="s">
        <v>147</v>
      </c>
      <c r="H177" s="352"/>
      <c r="I177" s="13" t="s">
        <v>1097</v>
      </c>
      <c r="J177" s="55" t="s">
        <v>394</v>
      </c>
      <c r="K177" s="26"/>
      <c r="L177" s="13"/>
      <c r="M177" s="8"/>
      <c r="N177" s="8"/>
      <c r="O177" s="8"/>
      <c r="P177" s="8"/>
      <c r="Q177" s="8"/>
      <c r="R177" s="8"/>
      <c r="S177" s="8"/>
      <c r="T177" s="1"/>
      <c r="U177" s="1"/>
      <c r="V177" s="1"/>
    </row>
    <row r="178" spans="2:22" ht="49.5" hidden="1">
      <c r="B178" s="351"/>
      <c r="C178" s="197"/>
      <c r="D178" s="365"/>
      <c r="E178" s="13" t="s">
        <v>145</v>
      </c>
      <c r="F178" s="13" t="s">
        <v>178</v>
      </c>
      <c r="G178" s="13" t="s">
        <v>147</v>
      </c>
      <c r="H178" s="13" t="s">
        <v>1098</v>
      </c>
      <c r="I178" s="13" t="s">
        <v>1099</v>
      </c>
      <c r="J178" s="55" t="s">
        <v>1100</v>
      </c>
      <c r="K178" s="26"/>
      <c r="L178" s="13"/>
      <c r="M178" s="8"/>
      <c r="N178" s="8"/>
      <c r="O178" s="8"/>
      <c r="P178" s="8"/>
      <c r="Q178" s="8"/>
      <c r="R178" s="8"/>
      <c r="S178" s="8"/>
      <c r="T178" s="1"/>
      <c r="U178" s="1"/>
      <c r="V178" s="1"/>
    </row>
    <row r="179" spans="2:22" ht="33" hidden="1">
      <c r="B179" s="351"/>
      <c r="C179" s="265"/>
      <c r="D179" s="376" t="s">
        <v>1101</v>
      </c>
      <c r="E179" s="13" t="s">
        <v>145</v>
      </c>
      <c r="F179" s="13" t="s">
        <v>178</v>
      </c>
      <c r="G179" s="13" t="s">
        <v>147</v>
      </c>
      <c r="H179" s="350" t="s">
        <v>961</v>
      </c>
      <c r="I179" s="13" t="s">
        <v>1102</v>
      </c>
      <c r="J179" s="55" t="s">
        <v>1103</v>
      </c>
      <c r="K179" s="26"/>
      <c r="L179" s="13"/>
      <c r="M179" s="8"/>
      <c r="N179" s="8"/>
      <c r="O179" s="8"/>
      <c r="P179" s="8"/>
      <c r="Q179" s="8"/>
      <c r="R179" s="8"/>
      <c r="S179" s="8"/>
      <c r="T179" s="1"/>
      <c r="U179" s="1"/>
      <c r="V179" s="1"/>
    </row>
    <row r="180" spans="2:22" ht="33" hidden="1">
      <c r="B180" s="351"/>
      <c r="C180" s="272"/>
      <c r="D180" s="377"/>
      <c r="E180" s="13" t="s">
        <v>145</v>
      </c>
      <c r="F180" s="13" t="s">
        <v>178</v>
      </c>
      <c r="G180" s="13" t="s">
        <v>147</v>
      </c>
      <c r="H180" s="351"/>
      <c r="I180" s="13" t="s">
        <v>1104</v>
      </c>
      <c r="J180" s="55" t="s">
        <v>1103</v>
      </c>
      <c r="K180" s="26"/>
      <c r="L180" s="13"/>
      <c r="M180" s="8"/>
      <c r="N180" s="8"/>
      <c r="O180" s="8"/>
      <c r="P180" s="8"/>
      <c r="Q180" s="8"/>
      <c r="R180" s="8"/>
      <c r="S180" s="8"/>
      <c r="T180" s="1"/>
      <c r="U180" s="1"/>
      <c r="V180" s="1"/>
    </row>
    <row r="181" spans="2:22" ht="33" hidden="1">
      <c r="B181" s="351"/>
      <c r="C181" s="271"/>
      <c r="D181" s="377"/>
      <c r="E181" s="13" t="s">
        <v>145</v>
      </c>
      <c r="F181" s="13" t="s">
        <v>178</v>
      </c>
      <c r="G181" s="13" t="s">
        <v>147</v>
      </c>
      <c r="H181" s="351"/>
      <c r="I181" s="13" t="s">
        <v>1105</v>
      </c>
      <c r="J181" s="55" t="s">
        <v>1103</v>
      </c>
      <c r="K181" s="26"/>
      <c r="L181" s="13"/>
      <c r="M181" s="8"/>
      <c r="N181" s="8"/>
      <c r="O181" s="8"/>
      <c r="P181" s="8"/>
      <c r="Q181" s="8"/>
      <c r="R181" s="8"/>
      <c r="S181" s="8"/>
      <c r="T181" s="1"/>
      <c r="U181" s="1"/>
      <c r="V181" s="1"/>
    </row>
    <row r="182" spans="2:22" ht="33" hidden="1">
      <c r="B182" s="351"/>
      <c r="C182" s="271"/>
      <c r="D182" s="377"/>
      <c r="E182" s="13" t="s">
        <v>145</v>
      </c>
      <c r="F182" s="13" t="s">
        <v>178</v>
      </c>
      <c r="G182" s="13" t="s">
        <v>147</v>
      </c>
      <c r="H182" s="351"/>
      <c r="I182" s="13" t="s">
        <v>1106</v>
      </c>
      <c r="J182" s="55" t="s">
        <v>1103</v>
      </c>
      <c r="K182" s="26"/>
      <c r="L182" s="13"/>
      <c r="M182" s="8"/>
      <c r="N182" s="8"/>
      <c r="O182" s="8"/>
      <c r="P182" s="8"/>
      <c r="Q182" s="8"/>
      <c r="R182" s="8"/>
      <c r="S182" s="8"/>
      <c r="T182" s="1"/>
      <c r="U182" s="1"/>
      <c r="V182" s="1"/>
    </row>
    <row r="183" spans="2:22" ht="33" hidden="1">
      <c r="B183" s="351"/>
      <c r="C183" s="271"/>
      <c r="D183" s="377"/>
      <c r="E183" s="13" t="s">
        <v>145</v>
      </c>
      <c r="F183" s="13" t="s">
        <v>178</v>
      </c>
      <c r="G183" s="13" t="s">
        <v>147</v>
      </c>
      <c r="H183" s="351"/>
      <c r="I183" s="13" t="s">
        <v>1107</v>
      </c>
      <c r="J183" s="55" t="s">
        <v>1103</v>
      </c>
      <c r="K183" s="26"/>
      <c r="L183" s="13"/>
      <c r="M183" s="8"/>
      <c r="N183" s="8"/>
      <c r="O183" s="8"/>
      <c r="P183" s="8"/>
      <c r="Q183" s="8"/>
      <c r="R183" s="8"/>
      <c r="S183" s="8"/>
      <c r="T183" s="1"/>
      <c r="U183" s="1"/>
      <c r="V183" s="1"/>
    </row>
    <row r="184" spans="2:22" ht="33" hidden="1">
      <c r="B184" s="351"/>
      <c r="C184" s="271"/>
      <c r="D184" s="377"/>
      <c r="E184" s="13" t="s">
        <v>145</v>
      </c>
      <c r="F184" s="13" t="s">
        <v>178</v>
      </c>
      <c r="G184" s="13" t="s">
        <v>147</v>
      </c>
      <c r="H184" s="352"/>
      <c r="I184" s="13" t="s">
        <v>1108</v>
      </c>
      <c r="J184" s="55" t="s">
        <v>1103</v>
      </c>
      <c r="K184" s="26"/>
      <c r="L184" s="13"/>
      <c r="M184" s="8"/>
      <c r="N184" s="8"/>
      <c r="O184" s="8"/>
      <c r="P184" s="8"/>
      <c r="Q184" s="8"/>
      <c r="R184" s="8"/>
      <c r="S184" s="8"/>
      <c r="T184" s="1"/>
      <c r="U184" s="1"/>
      <c r="V184" s="1"/>
    </row>
    <row r="185" spans="2:22" ht="33" hidden="1">
      <c r="B185" s="351"/>
      <c r="C185" s="271"/>
      <c r="D185" s="377"/>
      <c r="E185" s="13" t="s">
        <v>145</v>
      </c>
      <c r="F185" s="13" t="s">
        <v>178</v>
      </c>
      <c r="G185" s="13" t="s">
        <v>147</v>
      </c>
      <c r="H185" s="350" t="s">
        <v>1109</v>
      </c>
      <c r="I185" s="13" t="s">
        <v>1110</v>
      </c>
      <c r="J185" s="55" t="s">
        <v>1111</v>
      </c>
      <c r="K185" s="26"/>
      <c r="L185" s="13"/>
      <c r="M185" s="8"/>
      <c r="N185" s="8"/>
      <c r="O185" s="8"/>
      <c r="P185" s="8"/>
      <c r="Q185" s="8"/>
      <c r="R185" s="8"/>
      <c r="S185" s="8"/>
      <c r="T185" s="1"/>
      <c r="U185" s="1"/>
      <c r="V185" s="1"/>
    </row>
    <row r="186" spans="2:22" ht="33" hidden="1">
      <c r="B186" s="351"/>
      <c r="C186" s="271"/>
      <c r="D186" s="377"/>
      <c r="E186" s="13" t="s">
        <v>145</v>
      </c>
      <c r="F186" s="13" t="s">
        <v>178</v>
      </c>
      <c r="G186" s="13" t="s">
        <v>147</v>
      </c>
      <c r="H186" s="351"/>
      <c r="I186" s="13" t="s">
        <v>1112</v>
      </c>
      <c r="J186" s="55" t="s">
        <v>384</v>
      </c>
      <c r="K186" s="26"/>
      <c r="L186" s="13"/>
      <c r="M186" s="8"/>
      <c r="N186" s="8"/>
      <c r="O186" s="8"/>
      <c r="P186" s="8"/>
      <c r="Q186" s="8"/>
      <c r="R186" s="8"/>
      <c r="S186" s="8"/>
      <c r="T186" s="1"/>
      <c r="U186" s="1"/>
      <c r="V186" s="1"/>
    </row>
    <row r="187" spans="2:22" ht="33" hidden="1">
      <c r="B187" s="351"/>
      <c r="C187" s="271"/>
      <c r="D187" s="377"/>
      <c r="E187" s="13" t="s">
        <v>145</v>
      </c>
      <c r="F187" s="13" t="s">
        <v>178</v>
      </c>
      <c r="G187" s="13" t="s">
        <v>147</v>
      </c>
      <c r="H187" s="351"/>
      <c r="I187" s="13" t="s">
        <v>1113</v>
      </c>
      <c r="J187" s="55" t="s">
        <v>1114</v>
      </c>
      <c r="K187" s="26"/>
      <c r="L187" s="13"/>
      <c r="M187" s="8"/>
      <c r="N187" s="8"/>
      <c r="O187" s="8"/>
      <c r="P187" s="8"/>
      <c r="Q187" s="8"/>
      <c r="R187" s="8"/>
      <c r="S187" s="8"/>
      <c r="T187" s="1"/>
      <c r="U187" s="1"/>
      <c r="V187" s="1"/>
    </row>
    <row r="188" spans="2:22" ht="33" hidden="1">
      <c r="B188" s="351"/>
      <c r="C188" s="271"/>
      <c r="D188" s="377"/>
      <c r="E188" s="13" t="s">
        <v>145</v>
      </c>
      <c r="F188" s="13" t="s">
        <v>178</v>
      </c>
      <c r="G188" s="13" t="s">
        <v>147</v>
      </c>
      <c r="H188" s="351"/>
      <c r="I188" s="13" t="s">
        <v>886</v>
      </c>
      <c r="J188" s="55" t="s">
        <v>384</v>
      </c>
      <c r="K188" s="26"/>
      <c r="L188" s="13"/>
      <c r="M188" s="8"/>
      <c r="N188" s="8"/>
      <c r="O188" s="8"/>
      <c r="P188" s="8"/>
      <c r="Q188" s="8"/>
      <c r="R188" s="8"/>
      <c r="S188" s="8"/>
      <c r="T188" s="1"/>
      <c r="U188" s="1"/>
      <c r="V188" s="1"/>
    </row>
    <row r="189" spans="2:22" ht="33" hidden="1">
      <c r="B189" s="351"/>
      <c r="C189" s="271"/>
      <c r="D189" s="377"/>
      <c r="E189" s="13" t="s">
        <v>145</v>
      </c>
      <c r="F189" s="13" t="s">
        <v>178</v>
      </c>
      <c r="G189" s="13" t="s">
        <v>147</v>
      </c>
      <c r="H189" s="351"/>
      <c r="I189" s="13" t="s">
        <v>1115</v>
      </c>
      <c r="J189" s="55" t="s">
        <v>1114</v>
      </c>
      <c r="K189" s="26"/>
      <c r="L189" s="13"/>
      <c r="M189" s="8"/>
      <c r="N189" s="8"/>
      <c r="O189" s="8"/>
      <c r="P189" s="8"/>
      <c r="Q189" s="8"/>
      <c r="R189" s="8"/>
      <c r="S189" s="8"/>
      <c r="T189" s="1"/>
      <c r="U189" s="1"/>
      <c r="V189" s="1"/>
    </row>
    <row r="190" spans="2:22" ht="33" hidden="1">
      <c r="B190" s="351"/>
      <c r="C190" s="271"/>
      <c r="D190" s="377"/>
      <c r="E190" s="13" t="s">
        <v>145</v>
      </c>
      <c r="F190" s="13" t="s">
        <v>178</v>
      </c>
      <c r="G190" s="13" t="s">
        <v>147</v>
      </c>
      <c r="H190" s="351"/>
      <c r="I190" s="13" t="s">
        <v>888</v>
      </c>
      <c r="J190" s="55" t="s">
        <v>384</v>
      </c>
      <c r="K190" s="26"/>
      <c r="L190" s="13"/>
      <c r="M190" s="8"/>
      <c r="N190" s="8"/>
      <c r="O190" s="8"/>
      <c r="P190" s="8"/>
      <c r="Q190" s="8"/>
      <c r="R190" s="8"/>
      <c r="S190" s="8"/>
      <c r="T190" s="1"/>
      <c r="U190" s="1"/>
      <c r="V190" s="1"/>
    </row>
    <row r="191" spans="2:22" ht="82.5">
      <c r="B191" s="351"/>
      <c r="C191" s="271"/>
      <c r="D191" s="377"/>
      <c r="E191" s="13" t="s">
        <v>145</v>
      </c>
      <c r="F191" s="13" t="s">
        <v>178</v>
      </c>
      <c r="G191" s="13" t="s">
        <v>157</v>
      </c>
      <c r="H191" s="351"/>
      <c r="I191" s="13" t="s">
        <v>1116</v>
      </c>
      <c r="J191" s="55" t="s">
        <v>1117</v>
      </c>
      <c r="K191" s="26" t="s">
        <v>6</v>
      </c>
      <c r="L191" s="13"/>
      <c r="M191" s="8"/>
      <c r="N191" s="8"/>
      <c r="O191" s="8"/>
      <c r="P191" s="8"/>
      <c r="Q191" s="8"/>
      <c r="R191" s="8"/>
      <c r="S191" s="8"/>
      <c r="T191" s="1"/>
      <c r="U191" s="1"/>
      <c r="V191" s="1"/>
    </row>
    <row r="192" spans="2:22" ht="33" hidden="1">
      <c r="B192" s="351"/>
      <c r="C192" s="271"/>
      <c r="D192" s="377"/>
      <c r="E192" s="13" t="s">
        <v>145</v>
      </c>
      <c r="F192" s="13" t="s">
        <v>162</v>
      </c>
      <c r="G192" s="13" t="s">
        <v>147</v>
      </c>
      <c r="H192" s="352"/>
      <c r="I192" s="13" t="s">
        <v>1118</v>
      </c>
      <c r="J192" s="55" t="s">
        <v>1119</v>
      </c>
      <c r="K192" s="26"/>
      <c r="L192" s="13"/>
      <c r="M192" s="8"/>
      <c r="N192" s="8"/>
      <c r="O192" s="8"/>
      <c r="P192" s="8"/>
      <c r="Q192" s="8"/>
      <c r="R192" s="8"/>
      <c r="S192" s="8"/>
      <c r="T192" s="1"/>
      <c r="U192" s="1"/>
      <c r="V192" s="1"/>
    </row>
    <row r="193" spans="2:22" ht="33" hidden="1">
      <c r="B193" s="351"/>
      <c r="C193" s="197"/>
      <c r="D193" s="378"/>
      <c r="E193" s="13" t="s">
        <v>145</v>
      </c>
      <c r="F193" s="13" t="s">
        <v>146</v>
      </c>
      <c r="G193" s="13" t="s">
        <v>147</v>
      </c>
      <c r="H193" s="13" t="s">
        <v>961</v>
      </c>
      <c r="I193" s="13" t="s">
        <v>1120</v>
      </c>
      <c r="J193" s="55" t="s">
        <v>1121</v>
      </c>
      <c r="K193" s="26"/>
      <c r="L193" s="13"/>
      <c r="M193" s="8"/>
      <c r="N193" s="8"/>
      <c r="O193" s="8"/>
      <c r="P193" s="8"/>
      <c r="Q193" s="8"/>
      <c r="R193" s="8"/>
      <c r="S193" s="8"/>
      <c r="T193" s="1"/>
      <c r="U193" s="1"/>
      <c r="V193" s="1"/>
    </row>
    <row r="194" spans="2:22" ht="144.75" hidden="1" customHeight="1">
      <c r="B194" s="351"/>
      <c r="C194" s="8"/>
      <c r="D194" s="379" t="s">
        <v>1122</v>
      </c>
      <c r="E194" s="13" t="s">
        <v>145</v>
      </c>
      <c r="F194" s="13" t="s">
        <v>178</v>
      </c>
      <c r="G194" s="13" t="s">
        <v>147</v>
      </c>
      <c r="H194" s="366" t="s">
        <v>1123</v>
      </c>
      <c r="I194" s="13" t="s">
        <v>1124</v>
      </c>
      <c r="J194" s="55" t="s">
        <v>1125</v>
      </c>
      <c r="K194" s="26"/>
      <c r="L194" s="13"/>
      <c r="M194" s="8"/>
      <c r="N194" s="8"/>
      <c r="O194" s="8"/>
      <c r="P194" s="8"/>
      <c r="Q194" s="8"/>
      <c r="R194" s="8"/>
      <c r="S194" s="8"/>
      <c r="T194" s="1"/>
      <c r="U194" s="1"/>
      <c r="V194" s="1"/>
    </row>
    <row r="195" spans="2:22" ht="33" hidden="1">
      <c r="B195" s="351"/>
      <c r="C195" s="8"/>
      <c r="D195" s="379"/>
      <c r="E195" s="13" t="s">
        <v>145</v>
      </c>
      <c r="F195" s="13" t="s">
        <v>178</v>
      </c>
      <c r="G195" s="13" t="s">
        <v>147</v>
      </c>
      <c r="H195" s="366"/>
      <c r="I195" s="13" t="s">
        <v>1126</v>
      </c>
      <c r="J195" s="55" t="s">
        <v>1127</v>
      </c>
      <c r="K195" s="26"/>
      <c r="L195" s="13"/>
      <c r="M195" s="8"/>
      <c r="N195" s="8"/>
      <c r="O195" s="8"/>
      <c r="P195" s="8"/>
      <c r="Q195" s="8"/>
      <c r="R195" s="8"/>
      <c r="S195" s="8"/>
      <c r="T195" s="1"/>
      <c r="U195" s="1"/>
      <c r="V195" s="1"/>
    </row>
    <row r="196" spans="2:22" ht="33" hidden="1">
      <c r="B196" s="351"/>
      <c r="C196" s="8"/>
      <c r="D196" s="379"/>
      <c r="E196" s="13" t="s">
        <v>145</v>
      </c>
      <c r="F196" s="13" t="s">
        <v>178</v>
      </c>
      <c r="G196" s="13" t="s">
        <v>147</v>
      </c>
      <c r="H196" s="366"/>
      <c r="I196" s="13" t="s">
        <v>1128</v>
      </c>
      <c r="J196" s="55" t="s">
        <v>997</v>
      </c>
      <c r="K196" s="26"/>
      <c r="L196" s="13"/>
      <c r="M196" s="8"/>
      <c r="N196" s="8"/>
      <c r="O196" s="8"/>
      <c r="P196" s="8"/>
      <c r="Q196" s="8"/>
      <c r="R196" s="8"/>
      <c r="S196" s="8"/>
      <c r="T196" s="1"/>
      <c r="U196" s="1"/>
      <c r="V196" s="1"/>
    </row>
    <row r="197" spans="2:22" ht="33" hidden="1">
      <c r="B197" s="351"/>
      <c r="C197" s="8"/>
      <c r="D197" s="379"/>
      <c r="E197" s="13" t="s">
        <v>145</v>
      </c>
      <c r="F197" s="13" t="s">
        <v>178</v>
      </c>
      <c r="G197" s="13" t="s">
        <v>147</v>
      </c>
      <c r="H197" s="366"/>
      <c r="I197" s="13" t="s">
        <v>1129</v>
      </c>
      <c r="J197" s="55" t="s">
        <v>1130</v>
      </c>
      <c r="K197" s="26"/>
      <c r="L197" s="13"/>
      <c r="M197" s="8"/>
      <c r="N197" s="8"/>
      <c r="O197" s="8"/>
      <c r="P197" s="8"/>
      <c r="Q197" s="8"/>
      <c r="R197" s="8"/>
      <c r="S197" s="8"/>
      <c r="T197" s="1"/>
      <c r="U197" s="1"/>
      <c r="V197" s="1"/>
    </row>
    <row r="198" spans="2:22" ht="41.25" customHeight="1">
      <c r="B198" s="351"/>
      <c r="C198" s="265"/>
      <c r="D198" s="380" t="s">
        <v>1131</v>
      </c>
      <c r="E198" s="13" t="s">
        <v>145</v>
      </c>
      <c r="F198" s="13" t="s">
        <v>178</v>
      </c>
      <c r="G198" s="13" t="s">
        <v>157</v>
      </c>
      <c r="H198" s="13" t="s">
        <v>1132</v>
      </c>
      <c r="I198" s="13" t="s">
        <v>1133</v>
      </c>
      <c r="J198" s="55" t="s">
        <v>1134</v>
      </c>
      <c r="K198" s="26" t="s">
        <v>6</v>
      </c>
      <c r="L198" s="13"/>
      <c r="M198" s="8"/>
      <c r="N198" s="8"/>
      <c r="O198" s="8"/>
      <c r="P198" s="8"/>
      <c r="Q198" s="8"/>
      <c r="R198" s="8"/>
      <c r="S198" s="8"/>
      <c r="T198" s="1"/>
      <c r="U198" s="1"/>
      <c r="V198" s="1"/>
    </row>
    <row r="199" spans="2:22" ht="33">
      <c r="B199" s="351"/>
      <c r="C199" s="271"/>
      <c r="D199" s="381"/>
      <c r="E199" s="13" t="s">
        <v>145</v>
      </c>
      <c r="F199" s="13" t="s">
        <v>178</v>
      </c>
      <c r="G199" s="13" t="s">
        <v>157</v>
      </c>
      <c r="H199" s="13" t="s">
        <v>1135</v>
      </c>
      <c r="I199" s="13" t="s">
        <v>1133</v>
      </c>
      <c r="J199" s="55" t="s">
        <v>1134</v>
      </c>
      <c r="K199" s="26" t="s">
        <v>6</v>
      </c>
      <c r="L199" s="13"/>
      <c r="M199" s="8"/>
      <c r="N199" s="8"/>
      <c r="O199" s="8"/>
      <c r="P199" s="8"/>
      <c r="Q199" s="8"/>
      <c r="R199" s="8"/>
      <c r="S199" s="8"/>
      <c r="T199" s="1"/>
      <c r="U199" s="1"/>
      <c r="V199" s="1"/>
    </row>
    <row r="200" spans="2:22" ht="49.5" hidden="1">
      <c r="B200" s="352"/>
      <c r="C200" s="197"/>
      <c r="D200" s="382"/>
      <c r="E200" s="13" t="s">
        <v>145</v>
      </c>
      <c r="F200" s="13" t="s">
        <v>146</v>
      </c>
      <c r="G200" s="13" t="s">
        <v>147</v>
      </c>
      <c r="H200" s="13" t="s">
        <v>855</v>
      </c>
      <c r="I200" s="13" t="s">
        <v>1136</v>
      </c>
      <c r="J200" s="55" t="s">
        <v>1137</v>
      </c>
      <c r="K200" s="26" t="s">
        <v>6</v>
      </c>
      <c r="L200" s="13"/>
      <c r="M200" s="8"/>
      <c r="N200" s="8"/>
      <c r="O200" s="8"/>
      <c r="P200" s="8"/>
      <c r="Q200" s="8"/>
      <c r="R200" s="8"/>
      <c r="S200" s="8"/>
      <c r="T200" s="1"/>
      <c r="U200" s="1"/>
      <c r="V200" s="1"/>
    </row>
    <row r="201" spans="2:22" ht="16.5" hidden="1">
      <c r="B201" s="366" t="s">
        <v>1138</v>
      </c>
      <c r="C201" s="57"/>
      <c r="D201" s="371" t="s">
        <v>212</v>
      </c>
      <c r="E201" s="13" t="s">
        <v>145</v>
      </c>
      <c r="F201" s="13" t="s">
        <v>178</v>
      </c>
      <c r="G201" s="13" t="s">
        <v>147</v>
      </c>
      <c r="H201" s="366" t="s">
        <v>1139</v>
      </c>
      <c r="I201" s="13" t="s">
        <v>1140</v>
      </c>
      <c r="J201" s="26" t="s">
        <v>342</v>
      </c>
      <c r="K201" s="26"/>
      <c r="L201" s="26"/>
      <c r="M201" s="83"/>
      <c r="N201" s="83"/>
      <c r="O201" s="83"/>
      <c r="P201" s="83"/>
      <c r="Q201" s="83"/>
      <c r="R201" s="83"/>
      <c r="S201" s="83"/>
    </row>
    <row r="202" spans="2:22" ht="30" hidden="1">
      <c r="B202" s="366"/>
      <c r="C202" s="57"/>
      <c r="D202" s="371"/>
      <c r="E202" s="13" t="s">
        <v>145</v>
      </c>
      <c r="F202" s="13" t="s">
        <v>178</v>
      </c>
      <c r="G202" s="13" t="s">
        <v>147</v>
      </c>
      <c r="H202" s="366"/>
      <c r="I202" s="26" t="s">
        <v>860</v>
      </c>
      <c r="J202" s="26" t="s">
        <v>1141</v>
      </c>
      <c r="K202" s="26"/>
      <c r="L202" s="26"/>
      <c r="M202" s="83"/>
      <c r="N202" s="83"/>
      <c r="O202" s="83"/>
      <c r="P202" s="83"/>
      <c r="Q202" s="83"/>
      <c r="R202" s="83"/>
      <c r="S202" s="83"/>
    </row>
    <row r="203" spans="2:22" ht="21" hidden="1" customHeight="1">
      <c r="B203" s="366"/>
      <c r="C203" s="57"/>
      <c r="D203" s="371"/>
      <c r="E203" s="13" t="s">
        <v>145</v>
      </c>
      <c r="F203" s="13" t="s">
        <v>178</v>
      </c>
      <c r="G203" s="13" t="s">
        <v>147</v>
      </c>
      <c r="H203" s="366"/>
      <c r="I203" s="26" t="s">
        <v>508</v>
      </c>
      <c r="J203" s="26" t="s">
        <v>342</v>
      </c>
      <c r="K203" s="26"/>
      <c r="L203" s="26"/>
      <c r="M203" s="83"/>
      <c r="N203" s="83"/>
      <c r="O203" s="83"/>
      <c r="P203" s="83"/>
      <c r="Q203" s="83"/>
      <c r="R203" s="83"/>
      <c r="S203" s="83"/>
    </row>
    <row r="204" spans="2:22" ht="30" hidden="1">
      <c r="B204" s="366"/>
      <c r="C204" s="57"/>
      <c r="D204" s="371"/>
      <c r="E204" s="13" t="s">
        <v>145</v>
      </c>
      <c r="F204" s="13" t="s">
        <v>178</v>
      </c>
      <c r="G204" s="13" t="s">
        <v>147</v>
      </c>
      <c r="H204" s="366"/>
      <c r="I204" s="26" t="s">
        <v>1142</v>
      </c>
      <c r="J204" s="26" t="s">
        <v>1141</v>
      </c>
      <c r="K204" s="26"/>
      <c r="L204" s="26"/>
      <c r="M204" s="83"/>
      <c r="N204" s="83"/>
      <c r="O204" s="83"/>
      <c r="P204" s="83"/>
      <c r="Q204" s="83"/>
      <c r="R204" s="83"/>
      <c r="S204" s="83"/>
    </row>
    <row r="205" spans="2:22" ht="30" hidden="1">
      <c r="B205" s="366"/>
      <c r="C205" s="57"/>
      <c r="D205" s="371"/>
      <c r="E205" s="13" t="s">
        <v>145</v>
      </c>
      <c r="F205" s="13" t="s">
        <v>178</v>
      </c>
      <c r="G205" s="13" t="s">
        <v>147</v>
      </c>
      <c r="H205" s="366"/>
      <c r="I205" s="26" t="s">
        <v>1143</v>
      </c>
      <c r="J205" s="26" t="s">
        <v>1141</v>
      </c>
      <c r="K205" s="26"/>
      <c r="L205" s="26"/>
      <c r="M205" s="83"/>
      <c r="N205" s="83"/>
      <c r="O205" s="83"/>
      <c r="P205" s="83"/>
      <c r="Q205" s="83"/>
      <c r="R205" s="83"/>
      <c r="S205" s="83"/>
    </row>
    <row r="206" spans="2:22" ht="30">
      <c r="B206" s="366"/>
      <c r="C206" s="57"/>
      <c r="D206" s="371"/>
      <c r="E206" s="13" t="s">
        <v>145</v>
      </c>
      <c r="F206" s="13" t="s">
        <v>178</v>
      </c>
      <c r="G206" s="13" t="s">
        <v>157</v>
      </c>
      <c r="H206" s="366"/>
      <c r="I206" s="26" t="s">
        <v>865</v>
      </c>
      <c r="J206" s="26" t="s">
        <v>342</v>
      </c>
      <c r="K206" s="26" t="s">
        <v>6</v>
      </c>
      <c r="L206" s="26"/>
      <c r="M206" s="83"/>
      <c r="N206" s="83"/>
      <c r="O206" s="83"/>
      <c r="P206" s="83"/>
      <c r="Q206" s="83"/>
      <c r="R206" s="83"/>
      <c r="S206" s="83"/>
    </row>
    <row r="207" spans="2:22" ht="27">
      <c r="B207" s="366"/>
      <c r="C207" s="57"/>
      <c r="D207" s="371"/>
      <c r="E207" s="13" t="s">
        <v>145</v>
      </c>
      <c r="F207" s="13" t="s">
        <v>178</v>
      </c>
      <c r="G207" s="13" t="s">
        <v>157</v>
      </c>
      <c r="H207" s="366"/>
      <c r="I207" s="25" t="s">
        <v>1144</v>
      </c>
      <c r="J207" s="25" t="s">
        <v>1145</v>
      </c>
      <c r="K207" s="26" t="s">
        <v>6</v>
      </c>
      <c r="L207" s="26"/>
      <c r="M207" s="83"/>
      <c r="N207" s="83"/>
      <c r="O207" s="83"/>
      <c r="P207" s="83"/>
      <c r="Q207" s="83"/>
      <c r="R207" s="83"/>
      <c r="S207" s="83"/>
    </row>
    <row r="208" spans="2:22" ht="40.5" hidden="1">
      <c r="B208" s="366"/>
      <c r="C208" s="57"/>
      <c r="D208" s="371"/>
      <c r="E208" s="13" t="s">
        <v>145</v>
      </c>
      <c r="F208" s="13" t="s">
        <v>178</v>
      </c>
      <c r="G208" s="13" t="s">
        <v>147</v>
      </c>
      <c r="H208" s="366"/>
      <c r="I208" s="25" t="s">
        <v>1146</v>
      </c>
      <c r="J208" s="26" t="s">
        <v>1147</v>
      </c>
      <c r="K208" s="26"/>
      <c r="L208" s="26"/>
      <c r="M208" s="83"/>
      <c r="N208" s="83"/>
      <c r="O208" s="83"/>
      <c r="P208" s="83"/>
      <c r="Q208" s="83"/>
      <c r="R208" s="83"/>
      <c r="S208" s="83"/>
    </row>
    <row r="209" spans="2:19" ht="30" hidden="1">
      <c r="B209" s="366"/>
      <c r="C209" s="57"/>
      <c r="D209" s="372" t="s">
        <v>375</v>
      </c>
      <c r="E209" s="13" t="s">
        <v>145</v>
      </c>
      <c r="F209" s="13" t="s">
        <v>178</v>
      </c>
      <c r="G209" s="13" t="s">
        <v>147</v>
      </c>
      <c r="H209" s="364" t="s">
        <v>1148</v>
      </c>
      <c r="I209" s="26" t="s">
        <v>1149</v>
      </c>
      <c r="J209" s="26" t="s">
        <v>1150</v>
      </c>
      <c r="K209" s="26"/>
      <c r="L209" s="26"/>
      <c r="M209" s="83"/>
      <c r="N209" s="83"/>
      <c r="O209" s="83"/>
      <c r="P209" s="83"/>
      <c r="Q209" s="83"/>
      <c r="R209" s="83"/>
      <c r="S209" s="83"/>
    </row>
    <row r="210" spans="2:19" ht="33" hidden="1">
      <c r="B210" s="366"/>
      <c r="C210" s="57"/>
      <c r="D210" s="372"/>
      <c r="E210" s="13" t="s">
        <v>145</v>
      </c>
      <c r="F210" s="13" t="s">
        <v>178</v>
      </c>
      <c r="G210" s="13" t="s">
        <v>147</v>
      </c>
      <c r="H210" s="364"/>
      <c r="I210" s="13" t="s">
        <v>1151</v>
      </c>
      <c r="J210" s="26" t="s">
        <v>1150</v>
      </c>
      <c r="K210" s="26"/>
      <c r="L210" s="26"/>
      <c r="M210" s="83"/>
      <c r="N210" s="83"/>
      <c r="O210" s="83"/>
      <c r="P210" s="83"/>
      <c r="Q210" s="83"/>
      <c r="R210" s="83"/>
      <c r="S210" s="83"/>
    </row>
    <row r="211" spans="2:19" ht="33" hidden="1">
      <c r="B211" s="366"/>
      <c r="C211" s="57"/>
      <c r="D211" s="372"/>
      <c r="E211" s="13" t="s">
        <v>145</v>
      </c>
      <c r="F211" s="13" t="s">
        <v>178</v>
      </c>
      <c r="G211" s="13" t="s">
        <v>147</v>
      </c>
      <c r="H211" s="364"/>
      <c r="I211" s="13" t="s">
        <v>1152</v>
      </c>
      <c r="J211" s="26" t="s">
        <v>1150</v>
      </c>
      <c r="K211" s="26"/>
      <c r="L211" s="26"/>
      <c r="M211" s="83"/>
      <c r="N211" s="83"/>
      <c r="O211" s="83"/>
      <c r="P211" s="83"/>
      <c r="Q211" s="83"/>
      <c r="R211" s="83"/>
      <c r="S211" s="83"/>
    </row>
    <row r="212" spans="2:19" ht="33" hidden="1">
      <c r="B212" s="366"/>
      <c r="C212" s="57"/>
      <c r="D212" s="372"/>
      <c r="E212" s="13" t="s">
        <v>145</v>
      </c>
      <c r="F212" s="13" t="s">
        <v>178</v>
      </c>
      <c r="G212" s="13" t="s">
        <v>147</v>
      </c>
      <c r="H212" s="364"/>
      <c r="I212" s="13" t="s">
        <v>1153</v>
      </c>
      <c r="J212" s="26" t="s">
        <v>1150</v>
      </c>
      <c r="K212" s="26"/>
      <c r="L212" s="26"/>
      <c r="M212" s="83"/>
      <c r="N212" s="83"/>
      <c r="O212" s="83"/>
      <c r="P212" s="83"/>
      <c r="Q212" s="83"/>
      <c r="R212" s="83"/>
      <c r="S212" s="83"/>
    </row>
    <row r="213" spans="2:19" ht="33">
      <c r="B213" s="366"/>
      <c r="C213" s="57"/>
      <c r="D213" s="372"/>
      <c r="E213" s="13" t="s">
        <v>145</v>
      </c>
      <c r="F213" s="13" t="s">
        <v>178</v>
      </c>
      <c r="G213" s="13" t="s">
        <v>157</v>
      </c>
      <c r="H213" s="364"/>
      <c r="I213" s="13" t="s">
        <v>1154</v>
      </c>
      <c r="J213" s="26" t="s">
        <v>1155</v>
      </c>
      <c r="K213" s="26" t="s">
        <v>6</v>
      </c>
      <c r="L213" s="26"/>
      <c r="M213" s="83"/>
      <c r="N213" s="83"/>
      <c r="O213" s="83"/>
      <c r="P213" s="83"/>
      <c r="Q213" s="83"/>
      <c r="R213" s="83"/>
      <c r="S213" s="83"/>
    </row>
    <row r="214" spans="2:19" ht="33" hidden="1">
      <c r="B214" s="366"/>
      <c r="C214" s="57"/>
      <c r="D214" s="372"/>
      <c r="E214" s="13" t="s">
        <v>145</v>
      </c>
      <c r="F214" s="13" t="s">
        <v>178</v>
      </c>
      <c r="G214" s="13" t="s">
        <v>147</v>
      </c>
      <c r="H214" s="364"/>
      <c r="I214" s="13" t="s">
        <v>1156</v>
      </c>
      <c r="J214" s="26" t="s">
        <v>1150</v>
      </c>
      <c r="K214" s="26"/>
      <c r="L214" s="26"/>
      <c r="M214" s="83"/>
      <c r="N214" s="83"/>
      <c r="O214" s="83"/>
      <c r="P214" s="83"/>
      <c r="Q214" s="83"/>
      <c r="R214" s="83"/>
      <c r="S214" s="83"/>
    </row>
    <row r="215" spans="2:19" ht="33" hidden="1">
      <c r="B215" s="366"/>
      <c r="C215" s="57"/>
      <c r="D215" s="372"/>
      <c r="E215" s="13" t="s">
        <v>145</v>
      </c>
      <c r="F215" s="13" t="s">
        <v>178</v>
      </c>
      <c r="G215" s="13" t="s">
        <v>147</v>
      </c>
      <c r="H215" s="364"/>
      <c r="I215" s="13" t="s">
        <v>1157</v>
      </c>
      <c r="J215" s="26" t="s">
        <v>1150</v>
      </c>
      <c r="K215" s="26"/>
      <c r="L215" s="26"/>
      <c r="M215" s="83"/>
      <c r="N215" s="83"/>
      <c r="O215" s="83"/>
      <c r="P215" s="83"/>
      <c r="Q215" s="83"/>
      <c r="R215" s="83"/>
      <c r="S215" s="83"/>
    </row>
    <row r="216" spans="2:19" ht="30">
      <c r="B216" s="366"/>
      <c r="C216" s="57"/>
      <c r="D216" s="372"/>
      <c r="E216" s="13" t="s">
        <v>145</v>
      </c>
      <c r="F216" s="13" t="s">
        <v>178</v>
      </c>
      <c r="G216" s="13" t="s">
        <v>157</v>
      </c>
      <c r="H216" s="364"/>
      <c r="I216" s="26" t="s">
        <v>1158</v>
      </c>
      <c r="J216" s="26" t="s">
        <v>1159</v>
      </c>
      <c r="K216" s="26" t="s">
        <v>6</v>
      </c>
      <c r="L216" s="26"/>
      <c r="M216" s="83"/>
      <c r="N216" s="83"/>
      <c r="O216" s="83"/>
      <c r="P216" s="83"/>
      <c r="Q216" s="83"/>
      <c r="R216" s="83"/>
      <c r="S216" s="83"/>
    </row>
    <row r="217" spans="2:19" ht="30">
      <c r="B217" s="366"/>
      <c r="C217" s="57"/>
      <c r="D217" s="372"/>
      <c r="E217" s="13" t="s">
        <v>145</v>
      </c>
      <c r="F217" s="13" t="s">
        <v>178</v>
      </c>
      <c r="G217" s="13" t="s">
        <v>157</v>
      </c>
      <c r="H217" s="364"/>
      <c r="I217" s="26" t="s">
        <v>886</v>
      </c>
      <c r="J217" s="26" t="s">
        <v>1160</v>
      </c>
      <c r="K217" s="26" t="s">
        <v>6</v>
      </c>
      <c r="L217" s="26"/>
      <c r="M217" s="83"/>
      <c r="N217" s="83"/>
      <c r="O217" s="83"/>
      <c r="P217" s="83"/>
      <c r="Q217" s="83"/>
      <c r="R217" s="83"/>
      <c r="S217" s="83"/>
    </row>
    <row r="218" spans="2:19" ht="30">
      <c r="B218" s="366"/>
      <c r="C218" s="57"/>
      <c r="D218" s="372"/>
      <c r="E218" s="13" t="s">
        <v>145</v>
      </c>
      <c r="F218" s="13" t="s">
        <v>178</v>
      </c>
      <c r="G218" s="13" t="s">
        <v>157</v>
      </c>
      <c r="H218" s="364"/>
      <c r="I218" s="26" t="s">
        <v>1161</v>
      </c>
      <c r="J218" s="26" t="s">
        <v>1160</v>
      </c>
      <c r="K218" s="26" t="s">
        <v>6</v>
      </c>
      <c r="L218" s="26"/>
      <c r="M218" s="83"/>
      <c r="N218" s="83"/>
      <c r="O218" s="83"/>
      <c r="P218" s="83"/>
      <c r="Q218" s="83"/>
      <c r="R218" s="83"/>
      <c r="S218" s="83"/>
    </row>
    <row r="219" spans="2:19" ht="30">
      <c r="B219" s="366"/>
      <c r="C219" s="57"/>
      <c r="D219" s="372"/>
      <c r="E219" s="13" t="s">
        <v>145</v>
      </c>
      <c r="F219" s="13" t="s">
        <v>178</v>
      </c>
      <c r="G219" s="13" t="s">
        <v>157</v>
      </c>
      <c r="H219" s="364"/>
      <c r="I219" s="26" t="s">
        <v>1162</v>
      </c>
      <c r="J219" s="26" t="s">
        <v>1160</v>
      </c>
      <c r="K219" s="26" t="s">
        <v>6</v>
      </c>
      <c r="L219" s="26"/>
      <c r="M219" s="83"/>
      <c r="N219" s="83"/>
      <c r="O219" s="83"/>
      <c r="P219" s="83"/>
      <c r="Q219" s="83"/>
      <c r="R219" s="83"/>
      <c r="S219" s="83"/>
    </row>
    <row r="220" spans="2:19" ht="30">
      <c r="B220" s="366"/>
      <c r="C220" s="57"/>
      <c r="D220" s="372"/>
      <c r="E220" s="13" t="s">
        <v>145</v>
      </c>
      <c r="F220" s="13" t="s">
        <v>178</v>
      </c>
      <c r="G220" s="13" t="s">
        <v>157</v>
      </c>
      <c r="H220" s="364"/>
      <c r="I220" s="26" t="s">
        <v>1163</v>
      </c>
      <c r="J220" s="26" t="s">
        <v>1164</v>
      </c>
      <c r="K220" s="26" t="s">
        <v>6</v>
      </c>
      <c r="L220" s="277"/>
      <c r="M220" s="83"/>
      <c r="N220" s="83"/>
      <c r="O220" s="83"/>
      <c r="P220" s="83"/>
      <c r="Q220" s="83"/>
      <c r="R220" s="83"/>
      <c r="S220" s="83"/>
    </row>
    <row r="221" spans="2:19" ht="30">
      <c r="B221" s="366"/>
      <c r="C221" s="58"/>
      <c r="D221" s="373" t="s">
        <v>412</v>
      </c>
      <c r="E221" s="13" t="s">
        <v>145</v>
      </c>
      <c r="F221" s="13" t="s">
        <v>178</v>
      </c>
      <c r="G221" s="13" t="s">
        <v>157</v>
      </c>
      <c r="H221" s="364" t="s">
        <v>1165</v>
      </c>
      <c r="I221" s="26" t="s">
        <v>1166</v>
      </c>
      <c r="J221" s="26" t="s">
        <v>1167</v>
      </c>
      <c r="K221" s="26" t="s">
        <v>6</v>
      </c>
      <c r="L221" s="277"/>
      <c r="M221" s="83"/>
      <c r="N221" s="83"/>
      <c r="O221" s="83"/>
      <c r="P221" s="83"/>
      <c r="Q221" s="83"/>
      <c r="R221" s="83"/>
      <c r="S221" s="83"/>
    </row>
    <row r="222" spans="2:19" ht="30">
      <c r="B222" s="366"/>
      <c r="C222" s="59"/>
      <c r="D222" s="374"/>
      <c r="E222" s="13" t="s">
        <v>145</v>
      </c>
      <c r="F222" s="13" t="s">
        <v>178</v>
      </c>
      <c r="G222" s="13" t="s">
        <v>157</v>
      </c>
      <c r="H222" s="364"/>
      <c r="I222" s="26" t="s">
        <v>1168</v>
      </c>
      <c r="J222" s="26" t="s">
        <v>1169</v>
      </c>
      <c r="K222" s="26" t="s">
        <v>6</v>
      </c>
      <c r="L222" s="277"/>
      <c r="M222" s="83"/>
      <c r="N222" s="83"/>
      <c r="O222" s="83"/>
      <c r="P222" s="83"/>
      <c r="Q222" s="83"/>
      <c r="R222" s="83"/>
      <c r="S222" s="83"/>
    </row>
    <row r="223" spans="2:19" ht="16.5">
      <c r="B223" s="366"/>
      <c r="C223" s="59"/>
      <c r="D223" s="374"/>
      <c r="E223" s="13" t="s">
        <v>145</v>
      </c>
      <c r="F223" s="13" t="s">
        <v>178</v>
      </c>
      <c r="G223" s="13" t="s">
        <v>157</v>
      </c>
      <c r="H223" s="364"/>
      <c r="I223" s="26" t="s">
        <v>1170</v>
      </c>
      <c r="J223" s="26" t="s">
        <v>1171</v>
      </c>
      <c r="K223" s="26" t="s">
        <v>6</v>
      </c>
      <c r="L223" s="277"/>
      <c r="M223" s="83"/>
      <c r="N223" s="83"/>
      <c r="O223" s="83"/>
      <c r="P223" s="83"/>
      <c r="Q223" s="83"/>
      <c r="R223" s="83"/>
      <c r="S223" s="83"/>
    </row>
    <row r="224" spans="2:19" ht="30">
      <c r="B224" s="366"/>
      <c r="C224" s="59"/>
      <c r="D224" s="374"/>
      <c r="E224" s="13" t="s">
        <v>145</v>
      </c>
      <c r="F224" s="13" t="s">
        <v>178</v>
      </c>
      <c r="G224" s="13" t="s">
        <v>157</v>
      </c>
      <c r="H224" s="364"/>
      <c r="I224" s="26" t="s">
        <v>1172</v>
      </c>
      <c r="J224" s="26" t="s">
        <v>1173</v>
      </c>
      <c r="K224" s="26" t="s">
        <v>6</v>
      </c>
      <c r="L224" s="277"/>
      <c r="M224" s="83"/>
      <c r="N224" s="83"/>
      <c r="O224" s="83"/>
      <c r="P224" s="83"/>
      <c r="Q224" s="83"/>
      <c r="R224" s="83"/>
      <c r="S224" s="83"/>
    </row>
    <row r="225" spans="2:19" ht="16.5">
      <c r="B225" s="366"/>
      <c r="C225" s="59"/>
      <c r="D225" s="374"/>
      <c r="E225" s="13" t="s">
        <v>145</v>
      </c>
      <c r="F225" s="13" t="s">
        <v>178</v>
      </c>
      <c r="G225" s="13" t="s">
        <v>157</v>
      </c>
      <c r="H225" s="364"/>
      <c r="I225" s="26" t="s">
        <v>376</v>
      </c>
      <c r="J225" s="26" t="s">
        <v>1174</v>
      </c>
      <c r="K225" s="26" t="s">
        <v>6</v>
      </c>
      <c r="L225" s="277"/>
      <c r="M225" s="83"/>
      <c r="N225" s="83"/>
      <c r="O225" s="83"/>
      <c r="P225" s="83"/>
      <c r="Q225" s="83"/>
      <c r="R225" s="83"/>
      <c r="S225" s="83"/>
    </row>
    <row r="226" spans="2:19" ht="43.5">
      <c r="B226" s="366"/>
      <c r="C226" s="59"/>
      <c r="D226" s="374"/>
      <c r="E226" s="13" t="s">
        <v>145</v>
      </c>
      <c r="F226" s="13" t="s">
        <v>178</v>
      </c>
      <c r="G226" s="13" t="s">
        <v>157</v>
      </c>
      <c r="H226" s="364"/>
      <c r="I226" s="26" t="s">
        <v>1175</v>
      </c>
      <c r="J226" s="26" t="s">
        <v>1176</v>
      </c>
      <c r="K226" s="26" t="s">
        <v>6</v>
      </c>
      <c r="L226" s="277"/>
      <c r="M226" s="83"/>
      <c r="N226" s="83"/>
      <c r="O226" s="83"/>
      <c r="P226" s="83"/>
      <c r="Q226" s="83"/>
      <c r="R226" s="83"/>
      <c r="S226" s="83"/>
    </row>
    <row r="227" spans="2:19" ht="30">
      <c r="B227" s="366"/>
      <c r="C227" s="59"/>
      <c r="D227" s="374"/>
      <c r="E227" s="13" t="s">
        <v>145</v>
      </c>
      <c r="F227" s="13" t="s">
        <v>178</v>
      </c>
      <c r="G227" s="13" t="s">
        <v>157</v>
      </c>
      <c r="H227" s="364"/>
      <c r="I227" s="26" t="s">
        <v>1177</v>
      </c>
      <c r="J227" s="26" t="s">
        <v>1178</v>
      </c>
      <c r="K227" s="26" t="s">
        <v>6</v>
      </c>
      <c r="L227" s="277"/>
      <c r="M227" s="83"/>
      <c r="N227" s="83"/>
      <c r="O227" s="83"/>
      <c r="P227" s="83"/>
      <c r="Q227" s="83"/>
      <c r="R227" s="83"/>
      <c r="S227" s="83"/>
    </row>
    <row r="228" spans="2:19" ht="16.5">
      <c r="B228" s="366"/>
      <c r="C228" s="59"/>
      <c r="D228" s="374"/>
      <c r="E228" s="13" t="s">
        <v>145</v>
      </c>
      <c r="F228" s="13" t="s">
        <v>178</v>
      </c>
      <c r="G228" s="13" t="s">
        <v>157</v>
      </c>
      <c r="H228" s="364"/>
      <c r="I228" s="26" t="s">
        <v>1179</v>
      </c>
      <c r="J228" s="26" t="s">
        <v>1180</v>
      </c>
      <c r="K228" s="26" t="s">
        <v>6</v>
      </c>
      <c r="L228" s="277"/>
      <c r="M228" s="83"/>
      <c r="N228" s="83"/>
      <c r="O228" s="83"/>
      <c r="P228" s="83"/>
      <c r="Q228" s="83"/>
      <c r="R228" s="83"/>
      <c r="S228" s="83"/>
    </row>
    <row r="229" spans="2:19" ht="30">
      <c r="B229" s="366"/>
      <c r="C229" s="59"/>
      <c r="D229" s="374"/>
      <c r="E229" s="13" t="s">
        <v>145</v>
      </c>
      <c r="F229" s="13" t="s">
        <v>178</v>
      </c>
      <c r="G229" s="13" t="s">
        <v>157</v>
      </c>
      <c r="H229" s="364"/>
      <c r="I229" s="26" t="s">
        <v>1181</v>
      </c>
      <c r="J229" s="26" t="s">
        <v>1182</v>
      </c>
      <c r="K229" s="26" t="s">
        <v>6</v>
      </c>
      <c r="L229" s="277"/>
      <c r="M229" s="83"/>
      <c r="N229" s="83"/>
      <c r="O229" s="83"/>
      <c r="P229" s="83"/>
      <c r="Q229" s="83"/>
      <c r="R229" s="83"/>
      <c r="S229" s="83"/>
    </row>
    <row r="230" spans="2:19" ht="30">
      <c r="B230" s="366"/>
      <c r="C230" s="59"/>
      <c r="D230" s="374"/>
      <c r="E230" s="13" t="s">
        <v>145</v>
      </c>
      <c r="F230" s="13" t="s">
        <v>178</v>
      </c>
      <c r="G230" s="13" t="s">
        <v>157</v>
      </c>
      <c r="H230" s="364"/>
      <c r="I230" s="26" t="s">
        <v>1183</v>
      </c>
      <c r="J230" s="26" t="s">
        <v>1184</v>
      </c>
      <c r="K230" s="26" t="s">
        <v>6</v>
      </c>
      <c r="L230" s="277"/>
      <c r="M230" s="83"/>
      <c r="N230" s="83"/>
      <c r="O230" s="83"/>
      <c r="P230" s="83"/>
      <c r="Q230" s="83"/>
      <c r="R230" s="83"/>
      <c r="S230" s="83"/>
    </row>
    <row r="231" spans="2:19" ht="16.5">
      <c r="B231" s="366"/>
      <c r="C231" s="59"/>
      <c r="D231" s="374"/>
      <c r="E231" s="13" t="s">
        <v>145</v>
      </c>
      <c r="F231" s="13" t="s">
        <v>178</v>
      </c>
      <c r="G231" s="13" t="s">
        <v>157</v>
      </c>
      <c r="H231" s="364"/>
      <c r="I231" s="26" t="s">
        <v>977</v>
      </c>
      <c r="J231" s="26" t="s">
        <v>978</v>
      </c>
      <c r="K231" s="26" t="s">
        <v>6</v>
      </c>
      <c r="L231" s="277"/>
      <c r="M231" s="83"/>
      <c r="N231" s="83"/>
      <c r="O231" s="83"/>
      <c r="P231" s="83"/>
      <c r="Q231" s="83"/>
      <c r="R231" s="83"/>
      <c r="S231" s="83"/>
    </row>
    <row r="232" spans="2:19" ht="70.5">
      <c r="B232" s="366"/>
      <c r="C232" s="59"/>
      <c r="D232" s="374"/>
      <c r="E232" s="13" t="s">
        <v>145</v>
      </c>
      <c r="F232" s="13" t="s">
        <v>178</v>
      </c>
      <c r="G232" s="13" t="s">
        <v>157</v>
      </c>
      <c r="H232" s="364"/>
      <c r="I232" s="26" t="s">
        <v>1185</v>
      </c>
      <c r="J232" s="26" t="s">
        <v>1186</v>
      </c>
      <c r="K232" s="26" t="s">
        <v>861</v>
      </c>
      <c r="L232" s="277" t="s">
        <v>1187</v>
      </c>
      <c r="M232" s="83"/>
      <c r="N232" s="83"/>
      <c r="O232" s="83"/>
      <c r="P232" s="83"/>
      <c r="Q232" s="83"/>
      <c r="R232" s="83"/>
      <c r="S232" s="83"/>
    </row>
    <row r="233" spans="2:19" ht="30">
      <c r="B233" s="366"/>
      <c r="C233" s="59"/>
      <c r="D233" s="374"/>
      <c r="E233" s="13" t="s">
        <v>145</v>
      </c>
      <c r="F233" s="13" t="s">
        <v>178</v>
      </c>
      <c r="G233" s="13" t="s">
        <v>157</v>
      </c>
      <c r="H233" s="364"/>
      <c r="I233" s="26" t="s">
        <v>970</v>
      </c>
      <c r="J233" s="26" t="s">
        <v>435</v>
      </c>
      <c r="K233" s="26" t="s">
        <v>6</v>
      </c>
      <c r="L233" s="277"/>
      <c r="M233" s="83"/>
      <c r="N233" s="83"/>
      <c r="O233" s="83"/>
      <c r="P233" s="83"/>
      <c r="Q233" s="83"/>
      <c r="R233" s="83"/>
      <c r="S233" s="83"/>
    </row>
    <row r="234" spans="2:19" ht="16.5" hidden="1">
      <c r="B234" s="366"/>
      <c r="C234" s="59"/>
      <c r="D234" s="374"/>
      <c r="E234" s="13" t="s">
        <v>145</v>
      </c>
      <c r="F234" s="13" t="s">
        <v>146</v>
      </c>
      <c r="G234" s="13" t="s">
        <v>157</v>
      </c>
      <c r="H234" s="364"/>
      <c r="I234" s="26" t="s">
        <v>555</v>
      </c>
      <c r="J234" s="26" t="s">
        <v>1119</v>
      </c>
      <c r="K234" s="26"/>
      <c r="L234" s="277"/>
      <c r="M234" s="83"/>
      <c r="N234" s="83"/>
      <c r="O234" s="83"/>
      <c r="P234" s="83"/>
      <c r="Q234" s="83"/>
      <c r="R234" s="83"/>
      <c r="S234" s="83"/>
    </row>
    <row r="235" spans="2:19" ht="16.5">
      <c r="B235" s="366"/>
      <c r="C235" s="59"/>
      <c r="D235" s="374"/>
      <c r="E235" s="13" t="s">
        <v>145</v>
      </c>
      <c r="F235" s="13" t="s">
        <v>178</v>
      </c>
      <c r="G235" s="13" t="s">
        <v>157</v>
      </c>
      <c r="H235" s="364"/>
      <c r="I235" s="26" t="s">
        <v>1188</v>
      </c>
      <c r="J235" s="26" t="s">
        <v>397</v>
      </c>
      <c r="K235" s="26" t="s">
        <v>6</v>
      </c>
      <c r="L235" s="277"/>
      <c r="M235" s="83"/>
      <c r="N235" s="83"/>
      <c r="O235" s="83"/>
      <c r="P235" s="83"/>
      <c r="Q235" s="83"/>
      <c r="R235" s="83"/>
      <c r="S235" s="83"/>
    </row>
    <row r="236" spans="2:19" ht="30">
      <c r="B236" s="366"/>
      <c r="C236" s="59"/>
      <c r="D236" s="374"/>
      <c r="E236" s="13" t="s">
        <v>145</v>
      </c>
      <c r="F236" s="13" t="s">
        <v>178</v>
      </c>
      <c r="G236" s="13" t="s">
        <v>157</v>
      </c>
      <c r="H236" s="364"/>
      <c r="I236" s="26" t="s">
        <v>1189</v>
      </c>
      <c r="J236" s="26" t="s">
        <v>394</v>
      </c>
      <c r="K236" s="26" t="s">
        <v>6</v>
      </c>
      <c r="L236" s="277"/>
      <c r="M236" s="83"/>
      <c r="N236" s="83"/>
      <c r="O236" s="83"/>
      <c r="P236" s="83"/>
      <c r="Q236" s="83"/>
      <c r="R236" s="83"/>
      <c r="S236" s="83"/>
    </row>
    <row r="237" spans="2:19" ht="30">
      <c r="B237" s="366"/>
      <c r="C237" s="59"/>
      <c r="D237" s="374"/>
      <c r="E237" s="13" t="s">
        <v>145</v>
      </c>
      <c r="F237" s="13" t="s">
        <v>178</v>
      </c>
      <c r="G237" s="13" t="s">
        <v>157</v>
      </c>
      <c r="H237" s="364"/>
      <c r="I237" s="26" t="s">
        <v>1190</v>
      </c>
      <c r="J237" s="26" t="s">
        <v>1191</v>
      </c>
      <c r="K237" s="26" t="s">
        <v>6</v>
      </c>
      <c r="L237" s="277"/>
      <c r="M237" s="83"/>
      <c r="N237" s="83"/>
      <c r="O237" s="83"/>
      <c r="P237" s="83"/>
      <c r="Q237" s="83"/>
      <c r="R237" s="83"/>
      <c r="S237" s="83"/>
    </row>
    <row r="238" spans="2:19" ht="16.5">
      <c r="B238" s="366"/>
      <c r="C238" s="59"/>
      <c r="D238" s="374"/>
      <c r="E238" s="13" t="s">
        <v>145</v>
      </c>
      <c r="F238" s="13" t="s">
        <v>178</v>
      </c>
      <c r="G238" s="13" t="s">
        <v>157</v>
      </c>
      <c r="H238" s="364"/>
      <c r="I238" s="26" t="s">
        <v>555</v>
      </c>
      <c r="J238" s="26" t="s">
        <v>1119</v>
      </c>
      <c r="K238" s="26" t="s">
        <v>6</v>
      </c>
      <c r="L238" s="277"/>
      <c r="M238" s="83"/>
      <c r="N238" s="83"/>
      <c r="O238" s="83"/>
      <c r="P238" s="83"/>
      <c r="Q238" s="83"/>
      <c r="R238" s="83"/>
      <c r="S238" s="83"/>
    </row>
    <row r="239" spans="2:19" ht="16.5">
      <c r="B239" s="366"/>
      <c r="C239" s="60"/>
      <c r="D239" s="375"/>
      <c r="E239" s="13" t="s">
        <v>145</v>
      </c>
      <c r="F239" s="13" t="s">
        <v>178</v>
      </c>
      <c r="G239" s="13" t="s">
        <v>157</v>
      </c>
      <c r="H239" s="364"/>
      <c r="I239" s="26" t="s">
        <v>1188</v>
      </c>
      <c r="J239" s="26" t="s">
        <v>394</v>
      </c>
      <c r="K239" s="26" t="s">
        <v>6</v>
      </c>
      <c r="L239" s="277"/>
      <c r="M239" s="83"/>
      <c r="N239" s="83"/>
      <c r="O239" s="83"/>
      <c r="P239" s="83"/>
      <c r="Q239" s="83"/>
      <c r="R239" s="83"/>
      <c r="S239" s="83"/>
    </row>
    <row r="240" spans="2:19" ht="43.5">
      <c r="B240" s="366"/>
      <c r="C240" s="57"/>
      <c r="D240" s="372" t="s">
        <v>1192</v>
      </c>
      <c r="E240" s="13" t="s">
        <v>145</v>
      </c>
      <c r="F240" s="13" t="s">
        <v>178</v>
      </c>
      <c r="G240" s="13" t="s">
        <v>157</v>
      </c>
      <c r="H240" s="364" t="s">
        <v>1193</v>
      </c>
      <c r="I240" s="26" t="s">
        <v>1194</v>
      </c>
      <c r="J240" s="26" t="s">
        <v>1195</v>
      </c>
      <c r="K240" s="26" t="s">
        <v>6</v>
      </c>
      <c r="L240" s="277"/>
      <c r="M240" s="83"/>
      <c r="N240" s="83"/>
      <c r="O240" s="83"/>
      <c r="P240" s="83"/>
      <c r="Q240" s="83"/>
      <c r="R240" s="83"/>
      <c r="S240" s="83"/>
    </row>
    <row r="241" spans="2:19" ht="43.5">
      <c r="B241" s="366"/>
      <c r="C241" s="57"/>
      <c r="D241" s="372"/>
      <c r="E241" s="13" t="s">
        <v>145</v>
      </c>
      <c r="F241" s="13" t="s">
        <v>178</v>
      </c>
      <c r="G241" s="13" t="s">
        <v>157</v>
      </c>
      <c r="H241" s="364"/>
      <c r="I241" s="26" t="s">
        <v>1196</v>
      </c>
      <c r="J241" s="26" t="s">
        <v>1195</v>
      </c>
      <c r="K241" s="26" t="s">
        <v>6</v>
      </c>
      <c r="L241" s="277"/>
      <c r="M241" s="83"/>
      <c r="N241" s="83"/>
      <c r="O241" s="83"/>
      <c r="P241" s="83"/>
      <c r="Q241" s="83"/>
      <c r="R241" s="83"/>
      <c r="S241" s="83"/>
    </row>
    <row r="242" spans="2:19" ht="57">
      <c r="B242" s="366"/>
      <c r="C242" s="57"/>
      <c r="D242" s="372"/>
      <c r="E242" s="13" t="s">
        <v>145</v>
      </c>
      <c r="F242" s="13" t="s">
        <v>178</v>
      </c>
      <c r="G242" s="13" t="s">
        <v>157</v>
      </c>
      <c r="H242" s="364"/>
      <c r="I242" s="26" t="s">
        <v>1197</v>
      </c>
      <c r="J242" s="26" t="s">
        <v>1198</v>
      </c>
      <c r="K242" s="26" t="s">
        <v>6</v>
      </c>
      <c r="L242" s="26"/>
      <c r="M242" s="83"/>
      <c r="N242" s="83"/>
      <c r="O242" s="83"/>
      <c r="P242" s="83"/>
      <c r="Q242" s="83"/>
      <c r="R242" s="83"/>
      <c r="S242" s="83"/>
    </row>
    <row r="243" spans="2:19" ht="43.5">
      <c r="B243" s="366"/>
      <c r="C243" s="57"/>
      <c r="D243" s="372"/>
      <c r="E243" s="13" t="s">
        <v>145</v>
      </c>
      <c r="F243" s="13" t="s">
        <v>178</v>
      </c>
      <c r="G243" s="13" t="s">
        <v>157</v>
      </c>
      <c r="H243" s="364"/>
      <c r="I243" s="26" t="s">
        <v>1199</v>
      </c>
      <c r="J243" s="26" t="s">
        <v>1200</v>
      </c>
      <c r="K243" s="26" t="s">
        <v>6</v>
      </c>
      <c r="L243" s="277"/>
      <c r="M243" s="83"/>
      <c r="N243" s="83"/>
      <c r="O243" s="83"/>
      <c r="P243" s="83"/>
      <c r="Q243" s="83"/>
      <c r="R243" s="83"/>
      <c r="S243" s="83"/>
    </row>
    <row r="244" spans="2:19" ht="43.5">
      <c r="B244" s="366"/>
      <c r="C244" s="57"/>
      <c r="D244" s="372"/>
      <c r="E244" s="13" t="s">
        <v>145</v>
      </c>
      <c r="F244" s="13" t="s">
        <v>178</v>
      </c>
      <c r="G244" s="13" t="s">
        <v>157</v>
      </c>
      <c r="H244" s="364"/>
      <c r="I244" s="26" t="s">
        <v>1201</v>
      </c>
      <c r="J244" s="26" t="s">
        <v>1202</v>
      </c>
      <c r="K244" s="26" t="s">
        <v>6</v>
      </c>
      <c r="L244" s="26"/>
      <c r="M244" s="83"/>
      <c r="N244" s="83"/>
      <c r="O244" s="83"/>
      <c r="P244" s="83"/>
      <c r="Q244" s="83"/>
      <c r="R244" s="83"/>
      <c r="S244" s="83"/>
    </row>
    <row r="245" spans="2:19" ht="70.5">
      <c r="B245" s="366"/>
      <c r="C245" s="57"/>
      <c r="D245" s="372"/>
      <c r="E245" s="13" t="s">
        <v>145</v>
      </c>
      <c r="F245" s="13" t="s">
        <v>178</v>
      </c>
      <c r="G245" s="13" t="s">
        <v>157</v>
      </c>
      <c r="H245" s="364"/>
      <c r="I245" s="26" t="s">
        <v>1203</v>
      </c>
      <c r="J245" s="26" t="s">
        <v>1200</v>
      </c>
      <c r="K245" s="26" t="s">
        <v>6</v>
      </c>
      <c r="L245"/>
      <c r="M245" s="83"/>
      <c r="N245" s="83"/>
      <c r="O245" s="83"/>
      <c r="P245" s="83"/>
      <c r="Q245" s="83"/>
      <c r="R245" s="83"/>
      <c r="S245" s="83"/>
    </row>
    <row r="246" spans="2:19" ht="57">
      <c r="B246" s="366"/>
      <c r="C246" s="57"/>
      <c r="D246" s="372"/>
      <c r="E246" s="13" t="s">
        <v>145</v>
      </c>
      <c r="F246" s="13" t="s">
        <v>178</v>
      </c>
      <c r="G246" s="13" t="s">
        <v>157</v>
      </c>
      <c r="H246" s="364"/>
      <c r="I246" s="26" t="s">
        <v>1204</v>
      </c>
      <c r="J246" s="26" t="s">
        <v>1205</v>
      </c>
      <c r="K246" s="26" t="s">
        <v>861</v>
      </c>
      <c r="L246" s="26" t="s">
        <v>1206</v>
      </c>
      <c r="M246" s="83"/>
      <c r="N246" s="83"/>
      <c r="O246" s="83"/>
      <c r="P246" s="83"/>
      <c r="Q246" s="83"/>
      <c r="R246" s="83"/>
      <c r="S246" s="83"/>
    </row>
    <row r="247" spans="2:19" ht="57">
      <c r="B247" s="366"/>
      <c r="C247" s="57"/>
      <c r="D247" s="372"/>
      <c r="E247" s="13" t="s">
        <v>145</v>
      </c>
      <c r="F247" s="13" t="s">
        <v>178</v>
      </c>
      <c r="G247" s="13" t="s">
        <v>157</v>
      </c>
      <c r="H247" s="364"/>
      <c r="I247" s="26" t="s">
        <v>1207</v>
      </c>
      <c r="J247" s="26" t="s">
        <v>1208</v>
      </c>
      <c r="K247" s="26" t="s">
        <v>6</v>
      </c>
      <c r="L247" s="26"/>
      <c r="M247" s="83"/>
      <c r="N247" s="83"/>
      <c r="O247" s="83"/>
      <c r="P247" s="83"/>
      <c r="Q247" s="83"/>
      <c r="R247" s="83"/>
      <c r="S247" s="83"/>
    </row>
    <row r="248" spans="2:19" ht="70.5">
      <c r="B248" s="366"/>
      <c r="C248" s="57"/>
      <c r="D248" s="372"/>
      <c r="E248" s="13" t="s">
        <v>145</v>
      </c>
      <c r="F248" s="13" t="s">
        <v>178</v>
      </c>
      <c r="G248" s="13" t="s">
        <v>157</v>
      </c>
      <c r="H248" s="364"/>
      <c r="I248" s="26" t="s">
        <v>1209</v>
      </c>
      <c r="J248" s="26" t="s">
        <v>1210</v>
      </c>
      <c r="K248" s="26"/>
      <c r="L248" s="26"/>
      <c r="M248" s="83"/>
      <c r="N248" s="83"/>
      <c r="O248" s="83"/>
      <c r="P248" s="83"/>
      <c r="Q248" s="83"/>
      <c r="R248" s="83"/>
      <c r="S248" s="83"/>
    </row>
    <row r="249" spans="2:19" ht="57">
      <c r="B249" s="366"/>
      <c r="C249" s="57"/>
      <c r="D249" s="372"/>
      <c r="E249" s="13" t="s">
        <v>145</v>
      </c>
      <c r="F249" s="13" t="s">
        <v>178</v>
      </c>
      <c r="G249" s="13" t="s">
        <v>157</v>
      </c>
      <c r="H249" s="364" t="s">
        <v>1211</v>
      </c>
      <c r="I249" s="26" t="s">
        <v>1212</v>
      </c>
      <c r="J249" s="26" t="s">
        <v>1213</v>
      </c>
      <c r="K249" s="26" t="s">
        <v>6</v>
      </c>
      <c r="L249" s="26"/>
      <c r="M249" s="83"/>
      <c r="N249" s="83"/>
      <c r="O249" s="83"/>
      <c r="P249" s="83"/>
      <c r="Q249" s="83"/>
      <c r="R249" s="83"/>
      <c r="S249" s="83"/>
    </row>
    <row r="250" spans="2:19" ht="57">
      <c r="B250" s="366"/>
      <c r="C250" s="57"/>
      <c r="D250" s="372"/>
      <c r="E250" s="13" t="s">
        <v>145</v>
      </c>
      <c r="F250" s="13" t="s">
        <v>178</v>
      </c>
      <c r="G250" s="13" t="s">
        <v>157</v>
      </c>
      <c r="H250" s="364"/>
      <c r="I250" s="26" t="s">
        <v>1214</v>
      </c>
      <c r="J250" s="26" t="s">
        <v>1213</v>
      </c>
      <c r="K250" s="26" t="s">
        <v>861</v>
      </c>
      <c r="L250" s="26"/>
      <c r="M250" s="83"/>
      <c r="N250" s="83"/>
      <c r="O250" s="83"/>
      <c r="P250" s="83"/>
      <c r="Q250" s="83"/>
      <c r="R250" s="83"/>
      <c r="S250" s="83"/>
    </row>
    <row r="251" spans="2:19" ht="57">
      <c r="B251" s="366"/>
      <c r="C251" s="57"/>
      <c r="D251" s="372"/>
      <c r="E251" s="13" t="s">
        <v>145</v>
      </c>
      <c r="F251" s="13" t="s">
        <v>178</v>
      </c>
      <c r="G251" s="13" t="s">
        <v>157</v>
      </c>
      <c r="H251" s="364"/>
      <c r="I251" s="26" t="s">
        <v>1215</v>
      </c>
      <c r="J251" s="26" t="s">
        <v>1213</v>
      </c>
      <c r="K251" s="26" t="s">
        <v>6</v>
      </c>
      <c r="L251" s="26"/>
      <c r="M251" s="83"/>
      <c r="N251" s="83"/>
      <c r="O251" s="83"/>
      <c r="P251" s="83"/>
      <c r="Q251" s="83"/>
      <c r="R251" s="83"/>
      <c r="S251" s="83"/>
    </row>
    <row r="252" spans="2:19" ht="57">
      <c r="B252" s="366"/>
      <c r="C252" s="57"/>
      <c r="D252" s="372"/>
      <c r="E252" s="13" t="s">
        <v>145</v>
      </c>
      <c r="F252" s="13" t="s">
        <v>178</v>
      </c>
      <c r="G252" s="13" t="s">
        <v>157</v>
      </c>
      <c r="H252" s="364"/>
      <c r="I252" s="26" t="s">
        <v>1216</v>
      </c>
      <c r="J252" s="26" t="s">
        <v>1213</v>
      </c>
      <c r="K252" s="26" t="s">
        <v>861</v>
      </c>
      <c r="L252" s="26"/>
      <c r="M252" s="83"/>
      <c r="N252" s="83"/>
      <c r="O252" s="83"/>
      <c r="P252" s="83"/>
      <c r="Q252" s="83"/>
      <c r="R252" s="83"/>
      <c r="S252" s="83"/>
    </row>
    <row r="253" spans="2:19" ht="57">
      <c r="B253" s="366"/>
      <c r="C253" s="57"/>
      <c r="D253" s="372"/>
      <c r="E253" s="13" t="s">
        <v>145</v>
      </c>
      <c r="F253" s="13" t="s">
        <v>178</v>
      </c>
      <c r="G253" s="13" t="s">
        <v>157</v>
      </c>
      <c r="H253" s="364"/>
      <c r="I253" s="26" t="s">
        <v>1217</v>
      </c>
      <c r="J253" s="26" t="s">
        <v>1213</v>
      </c>
      <c r="K253" s="26" t="s">
        <v>6</v>
      </c>
      <c r="L253" s="26"/>
      <c r="M253" s="83"/>
      <c r="N253" s="83"/>
      <c r="O253" s="83"/>
      <c r="P253" s="83"/>
      <c r="Q253" s="83"/>
      <c r="R253" s="83"/>
      <c r="S253" s="83"/>
    </row>
    <row r="254" spans="2:19" ht="43.5">
      <c r="B254" s="366"/>
      <c r="C254" s="57"/>
      <c r="D254" s="372"/>
      <c r="E254" s="13" t="s">
        <v>145</v>
      </c>
      <c r="F254" s="13" t="s">
        <v>178</v>
      </c>
      <c r="G254" s="13" t="s">
        <v>157</v>
      </c>
      <c r="H254" s="364"/>
      <c r="I254" s="26" t="s">
        <v>1218</v>
      </c>
      <c r="J254" s="26" t="s">
        <v>1213</v>
      </c>
      <c r="K254" s="26" t="s">
        <v>6</v>
      </c>
      <c r="L254" s="26"/>
      <c r="M254" s="83"/>
      <c r="N254" s="83"/>
      <c r="O254" s="83"/>
      <c r="P254" s="83"/>
      <c r="Q254" s="83"/>
      <c r="R254" s="83"/>
      <c r="S254" s="83"/>
    </row>
    <row r="255" spans="2:19" ht="43.5">
      <c r="B255" s="366"/>
      <c r="C255" s="57"/>
      <c r="D255" s="372"/>
      <c r="E255" s="13" t="s">
        <v>145</v>
      </c>
      <c r="F255" s="13" t="s">
        <v>178</v>
      </c>
      <c r="G255" s="13" t="s">
        <v>157</v>
      </c>
      <c r="H255" s="364"/>
      <c r="I255" s="26" t="s">
        <v>1219</v>
      </c>
      <c r="J255" s="26" t="s">
        <v>1213</v>
      </c>
      <c r="K255" s="26" t="s">
        <v>6</v>
      </c>
      <c r="L255" s="26"/>
      <c r="M255" s="83"/>
      <c r="N255" s="83"/>
      <c r="O255" s="83"/>
      <c r="P255" s="83"/>
      <c r="Q255" s="83"/>
      <c r="R255" s="83"/>
      <c r="S255" s="83"/>
    </row>
    <row r="256" spans="2:19" ht="43.5">
      <c r="B256" s="366"/>
      <c r="C256" s="57"/>
      <c r="D256" s="372"/>
      <c r="E256" s="13" t="s">
        <v>145</v>
      </c>
      <c r="F256" s="13" t="s">
        <v>178</v>
      </c>
      <c r="G256" s="13" t="s">
        <v>157</v>
      </c>
      <c r="H256" s="16" t="s">
        <v>1220</v>
      </c>
      <c r="I256" s="26" t="s">
        <v>1221</v>
      </c>
      <c r="J256" s="26" t="s">
        <v>1222</v>
      </c>
      <c r="K256" s="26" t="s">
        <v>6</v>
      </c>
      <c r="L256" s="26"/>
      <c r="M256" s="83"/>
      <c r="N256" s="83"/>
      <c r="O256" s="83"/>
      <c r="P256" s="83"/>
      <c r="Q256" s="83"/>
      <c r="R256" s="83"/>
      <c r="S256" s="83"/>
    </row>
    <row r="257" spans="2:19" ht="30">
      <c r="B257" s="366" t="s">
        <v>1223</v>
      </c>
      <c r="C257" s="57"/>
      <c r="D257" s="366" t="s">
        <v>1223</v>
      </c>
      <c r="E257" s="13" t="s">
        <v>145</v>
      </c>
      <c r="F257" s="13" t="s">
        <v>178</v>
      </c>
      <c r="G257" s="13" t="s">
        <v>147</v>
      </c>
      <c r="H257" s="364" t="s">
        <v>855</v>
      </c>
      <c r="I257" s="26" t="s">
        <v>1224</v>
      </c>
      <c r="J257" s="26" t="s">
        <v>1225</v>
      </c>
      <c r="K257" s="26" t="s">
        <v>6</v>
      </c>
      <c r="L257" s="26"/>
      <c r="M257" s="83"/>
      <c r="N257" s="83"/>
      <c r="O257" s="83"/>
      <c r="P257" s="83"/>
      <c r="Q257" s="83"/>
      <c r="R257" s="83"/>
      <c r="S257" s="83"/>
    </row>
    <row r="258" spans="2:19" ht="57">
      <c r="B258" s="366"/>
      <c r="C258" s="57"/>
      <c r="D258" s="366"/>
      <c r="E258" s="13" t="s">
        <v>145</v>
      </c>
      <c r="F258" s="13" t="s">
        <v>178</v>
      </c>
      <c r="G258" s="13" t="s">
        <v>147</v>
      </c>
      <c r="H258" s="364"/>
      <c r="I258" s="26" t="s">
        <v>1226</v>
      </c>
      <c r="J258" s="26" t="s">
        <v>1227</v>
      </c>
      <c r="K258" s="26" t="s">
        <v>6</v>
      </c>
      <c r="L258" s="26"/>
      <c r="M258" s="83"/>
      <c r="N258" s="83"/>
      <c r="O258" s="83"/>
      <c r="P258" s="83"/>
      <c r="Q258" s="83"/>
      <c r="R258" s="83"/>
      <c r="S258" s="83"/>
    </row>
    <row r="259" spans="2:19" ht="30">
      <c r="B259" s="366"/>
      <c r="C259" s="57"/>
      <c r="D259" s="366"/>
      <c r="E259" s="13" t="s">
        <v>145</v>
      </c>
      <c r="F259" s="13" t="s">
        <v>178</v>
      </c>
      <c r="G259" s="13" t="s">
        <v>147</v>
      </c>
      <c r="H259" s="364"/>
      <c r="I259" s="26" t="s">
        <v>1228</v>
      </c>
      <c r="J259" s="26" t="s">
        <v>1229</v>
      </c>
      <c r="K259" s="26" t="s">
        <v>6</v>
      </c>
      <c r="L259" s="26"/>
      <c r="M259" s="83"/>
      <c r="N259" s="83"/>
      <c r="O259" s="83"/>
      <c r="P259" s="83"/>
      <c r="Q259" s="83"/>
      <c r="R259" s="83"/>
      <c r="S259" s="83"/>
    </row>
    <row r="260" spans="2:19" ht="43.5">
      <c r="B260" s="366"/>
      <c r="C260" s="57"/>
      <c r="D260" s="366"/>
      <c r="E260" s="13" t="s">
        <v>145</v>
      </c>
      <c r="F260" s="13" t="s">
        <v>178</v>
      </c>
      <c r="G260" s="13" t="s">
        <v>157</v>
      </c>
      <c r="H260" s="364"/>
      <c r="I260" s="26" t="s">
        <v>1230</v>
      </c>
      <c r="J260" s="26" t="s">
        <v>1231</v>
      </c>
      <c r="K260" s="26" t="s">
        <v>6</v>
      </c>
      <c r="L260" s="26"/>
      <c r="M260" s="83"/>
      <c r="N260" s="83"/>
      <c r="O260" s="83"/>
      <c r="P260" s="83"/>
      <c r="Q260" s="83"/>
      <c r="R260" s="83"/>
      <c r="S260" s="83"/>
    </row>
    <row r="261" spans="2:19" s="107" customFormat="1" ht="40.5">
      <c r="B261" s="366"/>
      <c r="C261" s="57"/>
      <c r="D261" s="366"/>
      <c r="E261" s="13" t="s">
        <v>145</v>
      </c>
      <c r="F261" s="13" t="s">
        <v>178</v>
      </c>
      <c r="G261" s="13" t="s">
        <v>147</v>
      </c>
      <c r="H261" s="364" t="s">
        <v>1165</v>
      </c>
      <c r="I261" s="14" t="s">
        <v>1232</v>
      </c>
      <c r="J261" s="14" t="s">
        <v>1225</v>
      </c>
      <c r="K261" s="26" t="s">
        <v>6</v>
      </c>
      <c r="L261" s="26"/>
      <c r="M261" s="26"/>
      <c r="N261" s="26"/>
      <c r="O261" s="26"/>
      <c r="P261" s="26"/>
      <c r="Q261" s="26"/>
      <c r="R261" s="26"/>
      <c r="S261" s="26"/>
    </row>
    <row r="262" spans="2:19" s="107" customFormat="1" ht="54">
      <c r="B262" s="366"/>
      <c r="C262" s="57"/>
      <c r="D262" s="366"/>
      <c r="E262" s="13" t="s">
        <v>145</v>
      </c>
      <c r="F262" s="13" t="s">
        <v>178</v>
      </c>
      <c r="G262" s="13" t="s">
        <v>147</v>
      </c>
      <c r="H262" s="364"/>
      <c r="I262" s="14" t="s">
        <v>1226</v>
      </c>
      <c r="J262" s="14" t="s">
        <v>1227</v>
      </c>
      <c r="K262" s="26" t="s">
        <v>6</v>
      </c>
      <c r="L262" s="26"/>
      <c r="M262" s="26"/>
      <c r="N262" s="26"/>
      <c r="O262" s="26"/>
      <c r="P262" s="26"/>
      <c r="Q262" s="26"/>
      <c r="R262" s="26"/>
      <c r="S262" s="26"/>
    </row>
    <row r="263" spans="2:19" s="107" customFormat="1" ht="40.5">
      <c r="B263" s="366"/>
      <c r="C263" s="57"/>
      <c r="D263" s="366"/>
      <c r="E263" s="13" t="s">
        <v>145</v>
      </c>
      <c r="F263" s="13" t="s">
        <v>178</v>
      </c>
      <c r="G263" s="13" t="s">
        <v>147</v>
      </c>
      <c r="H263" s="364"/>
      <c r="I263" s="14" t="s">
        <v>1233</v>
      </c>
      <c r="J263" s="14" t="s">
        <v>1229</v>
      </c>
      <c r="K263" s="26" t="s">
        <v>6</v>
      </c>
      <c r="L263" s="26"/>
      <c r="M263" s="26"/>
      <c r="N263" s="26"/>
      <c r="O263" s="26"/>
      <c r="P263" s="26"/>
      <c r="Q263" s="26"/>
      <c r="R263" s="26"/>
      <c r="S263" s="26"/>
    </row>
    <row r="264" spans="2:19" s="107" customFormat="1" ht="40.5">
      <c r="B264" s="366"/>
      <c r="C264" s="57"/>
      <c r="D264" s="366"/>
      <c r="E264" s="13" t="s">
        <v>145</v>
      </c>
      <c r="F264" s="13" t="s">
        <v>178</v>
      </c>
      <c r="G264" s="13" t="s">
        <v>157</v>
      </c>
      <c r="H264" s="364"/>
      <c r="I264" s="14" t="s">
        <v>1230</v>
      </c>
      <c r="J264" s="14" t="s">
        <v>1231</v>
      </c>
      <c r="K264" s="26" t="s">
        <v>6</v>
      </c>
      <c r="L264" s="26"/>
      <c r="M264" s="26"/>
      <c r="N264" s="26"/>
      <c r="O264" s="26"/>
      <c r="P264" s="26"/>
      <c r="Q264" s="26"/>
      <c r="R264" s="26"/>
      <c r="S264" s="26"/>
    </row>
    <row r="265" spans="2:19" ht="27">
      <c r="B265" s="370" t="s">
        <v>1234</v>
      </c>
      <c r="C265" s="263"/>
      <c r="D265" s="370" t="s">
        <v>1234</v>
      </c>
      <c r="E265" s="13" t="s">
        <v>145</v>
      </c>
      <c r="F265" s="13" t="s">
        <v>178</v>
      </c>
      <c r="G265" s="13" t="s">
        <v>157</v>
      </c>
      <c r="H265" s="14" t="s">
        <v>1235</v>
      </c>
      <c r="I265" s="14" t="s">
        <v>1236</v>
      </c>
      <c r="J265" s="14" t="s">
        <v>1237</v>
      </c>
      <c r="K265" s="26" t="s">
        <v>6</v>
      </c>
      <c r="L265" s="26"/>
      <c r="M265" s="83"/>
      <c r="N265" s="83"/>
      <c r="O265" s="83"/>
      <c r="P265" s="83"/>
      <c r="Q265" s="83"/>
      <c r="R265" s="83"/>
      <c r="S265" s="83"/>
    </row>
    <row r="266" spans="2:19" ht="40.5">
      <c r="B266" s="370"/>
      <c r="C266" s="263"/>
      <c r="D266" s="370"/>
      <c r="E266" s="13" t="s">
        <v>145</v>
      </c>
      <c r="F266" s="13" t="s">
        <v>178</v>
      </c>
      <c r="G266" s="13" t="s">
        <v>157</v>
      </c>
      <c r="H266" s="14" t="s">
        <v>1238</v>
      </c>
      <c r="I266" s="14" t="s">
        <v>1129</v>
      </c>
      <c r="J266" s="14" t="s">
        <v>1237</v>
      </c>
      <c r="K266" s="26" t="s">
        <v>6</v>
      </c>
      <c r="L266" s="26"/>
      <c r="M266" s="83"/>
      <c r="N266" s="83"/>
      <c r="O266" s="83"/>
      <c r="P266" s="83"/>
      <c r="Q266" s="83"/>
      <c r="R266" s="83"/>
      <c r="S266" s="83"/>
    </row>
    <row r="267" spans="2:19" ht="27">
      <c r="B267" s="370"/>
      <c r="C267" s="263"/>
      <c r="D267" s="370"/>
      <c r="E267" s="13" t="s">
        <v>145</v>
      </c>
      <c r="F267" s="13" t="s">
        <v>178</v>
      </c>
      <c r="G267" s="13" t="s">
        <v>157</v>
      </c>
      <c r="H267" s="14" t="s">
        <v>1239</v>
      </c>
      <c r="I267" s="14" t="s">
        <v>1240</v>
      </c>
      <c r="J267" s="14" t="s">
        <v>1237</v>
      </c>
      <c r="K267" s="26" t="s">
        <v>6</v>
      </c>
      <c r="L267" s="26"/>
      <c r="M267" s="83"/>
      <c r="N267" s="83"/>
      <c r="O267" s="83"/>
      <c r="P267" s="83"/>
      <c r="Q267" s="83"/>
      <c r="R267" s="83"/>
      <c r="S267" s="83"/>
    </row>
    <row r="268" spans="2:19" ht="27">
      <c r="B268" s="370"/>
      <c r="C268" s="263"/>
      <c r="D268" s="370"/>
      <c r="E268" s="13" t="s">
        <v>145</v>
      </c>
      <c r="F268" s="13" t="s">
        <v>178</v>
      </c>
      <c r="G268" s="13" t="s">
        <v>157</v>
      </c>
      <c r="H268" s="14" t="s">
        <v>1241</v>
      </c>
      <c r="I268" s="14" t="s">
        <v>1242</v>
      </c>
      <c r="J268" s="14" t="s">
        <v>1237</v>
      </c>
      <c r="K268" s="26" t="s">
        <v>6</v>
      </c>
      <c r="L268" s="26"/>
      <c r="M268" s="83"/>
      <c r="N268" s="83"/>
      <c r="O268" s="83"/>
      <c r="P268" s="83"/>
      <c r="Q268" s="83"/>
      <c r="R268" s="83"/>
      <c r="S268" s="83"/>
    </row>
    <row r="269" spans="2:19" ht="30">
      <c r="B269" s="263" t="s">
        <v>1243</v>
      </c>
      <c r="C269" s="263"/>
      <c r="D269" s="263" t="s">
        <v>1243</v>
      </c>
      <c r="E269" s="13" t="s">
        <v>145</v>
      </c>
      <c r="F269" s="13" t="s">
        <v>178</v>
      </c>
      <c r="G269" s="13" t="s">
        <v>157</v>
      </c>
      <c r="H269" s="26" t="s">
        <v>1244</v>
      </c>
      <c r="I269" s="14" t="s">
        <v>1245</v>
      </c>
      <c r="J269" s="14" t="s">
        <v>1246</v>
      </c>
      <c r="K269" s="26" t="s">
        <v>6</v>
      </c>
      <c r="L269" s="26"/>
      <c r="M269" s="83"/>
      <c r="N269" s="83"/>
      <c r="O269" s="83"/>
      <c r="P269" s="83"/>
      <c r="Q269" s="83"/>
      <c r="R269" s="83"/>
      <c r="S269" s="83"/>
    </row>
    <row r="270" spans="2:19" ht="16.5">
      <c r="B270" s="278"/>
      <c r="C270" s="278"/>
      <c r="K270" s="279"/>
    </row>
    <row r="271" spans="2:19" ht="16.5">
      <c r="B271" s="278"/>
      <c r="C271" s="278"/>
      <c r="K271" s="26"/>
    </row>
    <row r="272" spans="2:19" ht="16.5">
      <c r="B272" s="278"/>
      <c r="C272" s="278"/>
      <c r="K272" s="26"/>
    </row>
    <row r="273" spans="2:12" ht="16.5">
      <c r="B273" s="278"/>
      <c r="C273" s="278"/>
      <c r="K273" s="26"/>
    </row>
    <row r="274" spans="2:12" ht="16.5">
      <c r="B274" s="278"/>
      <c r="C274" s="278"/>
      <c r="K274" s="26"/>
    </row>
    <row r="275" spans="2:12" ht="16.5">
      <c r="B275" s="278"/>
      <c r="C275" s="278"/>
      <c r="K275" s="26"/>
    </row>
    <row r="276" spans="2:12" ht="16.5">
      <c r="B276" s="278"/>
      <c r="C276" s="278"/>
      <c r="K276" s="26"/>
    </row>
    <row r="277" spans="2:12" ht="16.5">
      <c r="B277" s="278"/>
      <c r="C277" s="278"/>
      <c r="K277" s="26"/>
    </row>
    <row r="278" spans="2:12" ht="16.5">
      <c r="B278" s="278"/>
      <c r="C278" s="278"/>
      <c r="K278" s="26"/>
    </row>
    <row r="279" spans="2:12" ht="16.5">
      <c r="B279" s="278"/>
      <c r="C279" s="278"/>
      <c r="K279" s="26"/>
    </row>
    <row r="280" spans="2:12" ht="16.5">
      <c r="B280" s="278"/>
      <c r="C280" s="278"/>
      <c r="K280" s="26"/>
    </row>
    <row r="281" spans="2:12" ht="16.5">
      <c r="B281" s="278"/>
      <c r="C281" s="278"/>
      <c r="K281" s="26"/>
      <c r="L281"/>
    </row>
    <row r="282" spans="2:12" ht="16.5">
      <c r="B282" s="278"/>
      <c r="C282" s="278"/>
      <c r="K282" s="26"/>
      <c r="L282"/>
    </row>
    <row r="283" spans="2:12" ht="16.5">
      <c r="B283" s="278"/>
      <c r="C283" s="278"/>
      <c r="K283" s="26"/>
      <c r="L283"/>
    </row>
    <row r="284" spans="2:12" ht="16.5">
      <c r="B284" s="278"/>
      <c r="C284" s="278"/>
      <c r="K284" s="26"/>
      <c r="L284"/>
    </row>
    <row r="285" spans="2:12" ht="16.5">
      <c r="B285" s="278"/>
      <c r="C285" s="278"/>
      <c r="K285" s="26"/>
      <c r="L285"/>
    </row>
    <row r="286" spans="2:12" ht="16.5">
      <c r="B286" s="278"/>
      <c r="C286" s="278"/>
      <c r="K286" s="26"/>
      <c r="L286"/>
    </row>
    <row r="287" spans="2:12" ht="16.5">
      <c r="B287" s="278"/>
      <c r="C287" s="278"/>
      <c r="K287" s="26"/>
      <c r="L287"/>
    </row>
    <row r="288" spans="2:12" ht="16.5">
      <c r="B288" s="278"/>
      <c r="C288" s="278"/>
      <c r="K288" s="26"/>
      <c r="L288"/>
    </row>
    <row r="289" spans="2:12" ht="16.5">
      <c r="B289" s="278"/>
      <c r="C289" s="278"/>
      <c r="K289" s="26"/>
      <c r="L289"/>
    </row>
    <row r="290" spans="2:12" ht="16.5">
      <c r="B290" s="278"/>
      <c r="C290" s="278"/>
      <c r="K290" s="26"/>
      <c r="L290"/>
    </row>
    <row r="291" spans="2:12" ht="16.5">
      <c r="B291" s="278"/>
      <c r="C291" s="278"/>
      <c r="K291" s="26"/>
      <c r="L291"/>
    </row>
    <row r="292" spans="2:12" ht="16.5">
      <c r="B292" s="278"/>
      <c r="C292" s="278"/>
      <c r="K292" s="26"/>
      <c r="L292"/>
    </row>
    <row r="293" spans="2:12" ht="16.5">
      <c r="B293" s="278"/>
      <c r="C293" s="278"/>
      <c r="K293" s="26"/>
      <c r="L293"/>
    </row>
    <row r="294" spans="2:12" ht="16.5">
      <c r="B294" s="278"/>
      <c r="C294" s="278"/>
      <c r="K294" s="26"/>
      <c r="L294"/>
    </row>
    <row r="295" spans="2:12" ht="16.5">
      <c r="B295" s="278"/>
      <c r="C295" s="278"/>
      <c r="K295" s="26"/>
      <c r="L295"/>
    </row>
    <row r="296" spans="2:12" ht="16.5">
      <c r="B296" s="278"/>
      <c r="C296" s="278"/>
      <c r="K296" s="26"/>
      <c r="L296"/>
    </row>
    <row r="297" spans="2:12">
      <c r="H297"/>
      <c r="I297"/>
      <c r="J297"/>
      <c r="K297" s="26"/>
      <c r="L297"/>
    </row>
    <row r="298" spans="2:12">
      <c r="H298"/>
      <c r="I298"/>
      <c r="J298"/>
      <c r="K298" s="26"/>
      <c r="L298"/>
    </row>
    <row r="299" spans="2:12">
      <c r="H299"/>
      <c r="I299"/>
      <c r="J299"/>
      <c r="K299" s="26"/>
      <c r="L299"/>
    </row>
    <row r="300" spans="2:12">
      <c r="H300"/>
      <c r="I300"/>
      <c r="J300"/>
      <c r="K300" s="26"/>
      <c r="L300"/>
    </row>
    <row r="301" spans="2:12">
      <c r="H301"/>
      <c r="I301"/>
      <c r="J301"/>
      <c r="K301" s="26"/>
      <c r="L301"/>
    </row>
    <row r="302" spans="2:12">
      <c r="H302"/>
      <c r="I302"/>
      <c r="J302"/>
      <c r="K302" s="26"/>
      <c r="L302"/>
    </row>
    <row r="303" spans="2:12">
      <c r="H303"/>
      <c r="I303"/>
      <c r="J303"/>
      <c r="K303" s="26"/>
      <c r="L303"/>
    </row>
    <row r="304" spans="2:12">
      <c r="H304"/>
      <c r="I304"/>
      <c r="J304"/>
      <c r="K304" s="26"/>
      <c r="L304"/>
    </row>
    <row r="305" spans="8:12">
      <c r="H305"/>
      <c r="I305"/>
      <c r="J305"/>
      <c r="K305" s="26"/>
      <c r="L305"/>
    </row>
    <row r="306" spans="8:12">
      <c r="H306"/>
      <c r="I306"/>
      <c r="J306"/>
      <c r="K306" s="26"/>
      <c r="L306"/>
    </row>
    <row r="307" spans="8:12">
      <c r="H307"/>
      <c r="I307"/>
      <c r="J307"/>
      <c r="K307" s="26"/>
      <c r="L307"/>
    </row>
    <row r="308" spans="8:12">
      <c r="H308"/>
      <c r="I308"/>
      <c r="J308"/>
      <c r="K308" s="26"/>
      <c r="L308"/>
    </row>
    <row r="309" spans="8:12">
      <c r="H309"/>
      <c r="I309"/>
      <c r="J309"/>
      <c r="K309" s="26"/>
      <c r="L309"/>
    </row>
    <row r="310" spans="8:12">
      <c r="H310"/>
      <c r="I310"/>
      <c r="J310"/>
      <c r="K310" s="26"/>
      <c r="L310"/>
    </row>
    <row r="311" spans="8:12">
      <c r="H311"/>
      <c r="I311"/>
      <c r="J311"/>
      <c r="K311" s="26"/>
      <c r="L311"/>
    </row>
  </sheetData>
  <autoFilter ref="B10:V269">
    <filterColumn colId="4">
      <filters>
        <filter val="高"/>
      </filters>
    </filterColumn>
    <filterColumn colId="5">
      <filters>
        <filter val="是"/>
      </filters>
    </filterColumn>
  </autoFilter>
  <mergeCells count="76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200"/>
    <mergeCell ref="B201:B256"/>
    <mergeCell ref="B257:B264"/>
    <mergeCell ref="B265:B268"/>
    <mergeCell ref="D11:D19"/>
    <mergeCell ref="D20:D68"/>
    <mergeCell ref="D69:D95"/>
    <mergeCell ref="D96:D99"/>
    <mergeCell ref="D100:D106"/>
    <mergeCell ref="D107:D109"/>
    <mergeCell ref="D111:D117"/>
    <mergeCell ref="D118:D128"/>
    <mergeCell ref="D129:D178"/>
    <mergeCell ref="D179:D193"/>
    <mergeCell ref="D194:D197"/>
    <mergeCell ref="D198:D200"/>
    <mergeCell ref="D201:D208"/>
    <mergeCell ref="D209:D220"/>
    <mergeCell ref="D221:D239"/>
    <mergeCell ref="D240:D256"/>
    <mergeCell ref="D257:D264"/>
    <mergeCell ref="D265:D268"/>
    <mergeCell ref="H11:H17"/>
    <mergeCell ref="H21:H38"/>
    <mergeCell ref="H39:H47"/>
    <mergeCell ref="H48:H57"/>
    <mergeCell ref="H58:H60"/>
    <mergeCell ref="H70:H86"/>
    <mergeCell ref="H87:H92"/>
    <mergeCell ref="H101:H106"/>
    <mergeCell ref="H107:H109"/>
    <mergeCell ref="H111:H117"/>
    <mergeCell ref="H118:H120"/>
    <mergeCell ref="H121:H128"/>
    <mergeCell ref="H129:H131"/>
    <mergeCell ref="H132:H143"/>
    <mergeCell ref="H144:H146"/>
    <mergeCell ref="H147:H149"/>
    <mergeCell ref="H152:H153"/>
    <mergeCell ref="H154:H155"/>
    <mergeCell ref="H156:H157"/>
    <mergeCell ref="H158:H160"/>
    <mergeCell ref="H161:H164"/>
    <mergeCell ref="H165:H166"/>
    <mergeCell ref="H167:H168"/>
    <mergeCell ref="H169:H170"/>
    <mergeCell ref="H171:H172"/>
    <mergeCell ref="H173:H177"/>
    <mergeCell ref="H179:H184"/>
    <mergeCell ref="H185:H192"/>
    <mergeCell ref="H194:H197"/>
    <mergeCell ref="H201:H208"/>
    <mergeCell ref="H261:H264"/>
    <mergeCell ref="H209:H220"/>
    <mergeCell ref="H221:H239"/>
    <mergeCell ref="H240:H248"/>
    <mergeCell ref="H249:H255"/>
    <mergeCell ref="H257:H260"/>
  </mergeCells>
  <phoneticPr fontId="31" type="noConversion"/>
  <dataValidations count="6">
    <dataValidation type="list" allowBlank="1" showInputMessage="1" showErrorMessage="1" sqref="E11:E269">
      <formula1>"正,反"</formula1>
    </dataValidation>
    <dataValidation type="list" allowBlank="1" showInputMessage="1" showErrorMessage="1" sqref="F11:F269">
      <formula1>"高,中,低"</formula1>
    </dataValidation>
    <dataValidation type="list" allowBlank="1" showInputMessage="1" showErrorMessage="1" sqref="G11:G269">
      <formula1>"是,否"</formula1>
    </dataValidation>
    <dataValidation type="list" allowBlank="1" showInputMessage="1" showErrorMessage="1" sqref="K11:K311">
      <formula1>"通过,不通过,阻碍,无效,"</formula1>
    </dataValidation>
    <dataValidation allowBlank="1" showInputMessage="1" showErrorMessage="1" promptTitle="Revision" sqref="M5:M9 R5:R9"/>
    <dataValidation type="list" allowBlank="1" showInputMessage="1" showErrorMessage="1" sqref="P11:P68">
      <formula1>"通过,失败,阻塞,无效,未执行"</formula1>
    </dataValidation>
  </dataValidations>
  <pageMargins left="0.69930555555555596" right="0.69930555555555596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"/>
  <sheetViews>
    <sheetView topLeftCell="G16" workbookViewId="0">
      <selection activeCell="I20" sqref="I20"/>
    </sheetView>
  </sheetViews>
  <sheetFormatPr defaultColWidth="9" defaultRowHeight="16.5"/>
  <cols>
    <col min="1" max="1" width="2.625" style="1" customWidth="1"/>
    <col min="2" max="2" width="23.5" style="2" customWidth="1"/>
    <col min="3" max="3" width="7.625" style="1" customWidth="1"/>
    <col min="4" max="4" width="33.125" style="1" customWidth="1"/>
    <col min="5" max="5" width="6.75" style="1" customWidth="1"/>
    <col min="6" max="6" width="5.625" style="1" customWidth="1"/>
    <col min="7" max="7" width="7.875" style="1" customWidth="1"/>
    <col min="8" max="8" width="30.75" style="1" customWidth="1"/>
    <col min="9" max="9" width="29.75" style="1" customWidth="1"/>
    <col min="10" max="10" width="39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23.5" style="1" customWidth="1"/>
    <col min="259" max="259" width="18.25" style="1" customWidth="1"/>
    <col min="260" max="260" width="63.875" style="1" customWidth="1"/>
    <col min="261" max="261" width="6.75" style="1" customWidth="1"/>
    <col min="262" max="262" width="5.625" style="1" customWidth="1"/>
    <col min="263" max="263" width="7.875" style="1" customWidth="1"/>
    <col min="264" max="264" width="56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23.5" style="1" customWidth="1"/>
    <col min="515" max="515" width="18.25" style="1" customWidth="1"/>
    <col min="516" max="516" width="63.875" style="1" customWidth="1"/>
    <col min="517" max="517" width="6.75" style="1" customWidth="1"/>
    <col min="518" max="518" width="5.625" style="1" customWidth="1"/>
    <col min="519" max="519" width="7.875" style="1" customWidth="1"/>
    <col min="520" max="520" width="56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23.5" style="1" customWidth="1"/>
    <col min="771" max="771" width="18.25" style="1" customWidth="1"/>
    <col min="772" max="772" width="63.875" style="1" customWidth="1"/>
    <col min="773" max="773" width="6.75" style="1" customWidth="1"/>
    <col min="774" max="774" width="5.625" style="1" customWidth="1"/>
    <col min="775" max="775" width="7.875" style="1" customWidth="1"/>
    <col min="776" max="776" width="56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23.5" style="1" customWidth="1"/>
    <col min="1027" max="1027" width="18.25" style="1" customWidth="1"/>
    <col min="1028" max="1028" width="63.875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56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23.5" style="1" customWidth="1"/>
    <col min="1283" max="1283" width="18.25" style="1" customWidth="1"/>
    <col min="1284" max="1284" width="63.875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56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23.5" style="1" customWidth="1"/>
    <col min="1539" max="1539" width="18.25" style="1" customWidth="1"/>
    <col min="1540" max="1540" width="63.875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56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23.5" style="1" customWidth="1"/>
    <col min="1795" max="1795" width="18.25" style="1" customWidth="1"/>
    <col min="1796" max="1796" width="63.875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56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23.5" style="1" customWidth="1"/>
    <col min="2051" max="2051" width="18.25" style="1" customWidth="1"/>
    <col min="2052" max="2052" width="63.875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56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23.5" style="1" customWidth="1"/>
    <col min="2307" max="2307" width="18.25" style="1" customWidth="1"/>
    <col min="2308" max="2308" width="63.875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56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23.5" style="1" customWidth="1"/>
    <col min="2563" max="2563" width="18.25" style="1" customWidth="1"/>
    <col min="2564" max="2564" width="63.875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56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23.5" style="1" customWidth="1"/>
    <col min="2819" max="2819" width="18.25" style="1" customWidth="1"/>
    <col min="2820" max="2820" width="63.875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56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23.5" style="1" customWidth="1"/>
    <col min="3075" max="3075" width="18.25" style="1" customWidth="1"/>
    <col min="3076" max="3076" width="63.875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56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23.5" style="1" customWidth="1"/>
    <col min="3331" max="3331" width="18.25" style="1" customWidth="1"/>
    <col min="3332" max="3332" width="63.875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56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23.5" style="1" customWidth="1"/>
    <col min="3587" max="3587" width="18.25" style="1" customWidth="1"/>
    <col min="3588" max="3588" width="63.875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56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23.5" style="1" customWidth="1"/>
    <col min="3843" max="3843" width="18.25" style="1" customWidth="1"/>
    <col min="3844" max="3844" width="63.875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56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23.5" style="1" customWidth="1"/>
    <col min="4099" max="4099" width="18.25" style="1" customWidth="1"/>
    <col min="4100" max="4100" width="63.875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56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23.5" style="1" customWidth="1"/>
    <col min="4355" max="4355" width="18.25" style="1" customWidth="1"/>
    <col min="4356" max="4356" width="63.875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56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23.5" style="1" customWidth="1"/>
    <col min="4611" max="4611" width="18.25" style="1" customWidth="1"/>
    <col min="4612" max="4612" width="63.875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56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23.5" style="1" customWidth="1"/>
    <col min="4867" max="4867" width="18.25" style="1" customWidth="1"/>
    <col min="4868" max="4868" width="63.875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56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23.5" style="1" customWidth="1"/>
    <col min="5123" max="5123" width="18.25" style="1" customWidth="1"/>
    <col min="5124" max="5124" width="63.875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56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23.5" style="1" customWidth="1"/>
    <col min="5379" max="5379" width="18.25" style="1" customWidth="1"/>
    <col min="5380" max="5380" width="63.875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56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23.5" style="1" customWidth="1"/>
    <col min="5635" max="5635" width="18.25" style="1" customWidth="1"/>
    <col min="5636" max="5636" width="63.875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56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23.5" style="1" customWidth="1"/>
    <col min="5891" max="5891" width="18.25" style="1" customWidth="1"/>
    <col min="5892" max="5892" width="63.875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56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23.5" style="1" customWidth="1"/>
    <col min="6147" max="6147" width="18.25" style="1" customWidth="1"/>
    <col min="6148" max="6148" width="63.875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56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23.5" style="1" customWidth="1"/>
    <col min="6403" max="6403" width="18.25" style="1" customWidth="1"/>
    <col min="6404" max="6404" width="63.875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56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23.5" style="1" customWidth="1"/>
    <col min="6659" max="6659" width="18.25" style="1" customWidth="1"/>
    <col min="6660" max="6660" width="63.875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56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23.5" style="1" customWidth="1"/>
    <col min="6915" max="6915" width="18.25" style="1" customWidth="1"/>
    <col min="6916" max="6916" width="63.875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56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23.5" style="1" customWidth="1"/>
    <col min="7171" max="7171" width="18.25" style="1" customWidth="1"/>
    <col min="7172" max="7172" width="63.875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56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23.5" style="1" customWidth="1"/>
    <col min="7427" max="7427" width="18.25" style="1" customWidth="1"/>
    <col min="7428" max="7428" width="63.875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56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23.5" style="1" customWidth="1"/>
    <col min="7683" max="7683" width="18.25" style="1" customWidth="1"/>
    <col min="7684" max="7684" width="63.875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56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23.5" style="1" customWidth="1"/>
    <col min="7939" max="7939" width="18.25" style="1" customWidth="1"/>
    <col min="7940" max="7940" width="63.875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56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23.5" style="1" customWidth="1"/>
    <col min="8195" max="8195" width="18.25" style="1" customWidth="1"/>
    <col min="8196" max="8196" width="63.875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56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23.5" style="1" customWidth="1"/>
    <col min="8451" max="8451" width="18.25" style="1" customWidth="1"/>
    <col min="8452" max="8452" width="63.875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56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23.5" style="1" customWidth="1"/>
    <col min="8707" max="8707" width="18.25" style="1" customWidth="1"/>
    <col min="8708" max="8708" width="63.875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56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23.5" style="1" customWidth="1"/>
    <col min="8963" max="8963" width="18.25" style="1" customWidth="1"/>
    <col min="8964" max="8964" width="63.875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56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23.5" style="1" customWidth="1"/>
    <col min="9219" max="9219" width="18.25" style="1" customWidth="1"/>
    <col min="9220" max="9220" width="63.875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56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23.5" style="1" customWidth="1"/>
    <col min="9475" max="9475" width="18.25" style="1" customWidth="1"/>
    <col min="9476" max="9476" width="63.875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56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23.5" style="1" customWidth="1"/>
    <col min="9731" max="9731" width="18.25" style="1" customWidth="1"/>
    <col min="9732" max="9732" width="63.875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56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23.5" style="1" customWidth="1"/>
    <col min="9987" max="9987" width="18.25" style="1" customWidth="1"/>
    <col min="9988" max="9988" width="63.875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56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23.5" style="1" customWidth="1"/>
    <col min="10243" max="10243" width="18.25" style="1" customWidth="1"/>
    <col min="10244" max="10244" width="63.875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56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23.5" style="1" customWidth="1"/>
    <col min="10499" max="10499" width="18.25" style="1" customWidth="1"/>
    <col min="10500" max="10500" width="63.875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56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23.5" style="1" customWidth="1"/>
    <col min="10755" max="10755" width="18.25" style="1" customWidth="1"/>
    <col min="10756" max="10756" width="63.875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56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23.5" style="1" customWidth="1"/>
    <col min="11011" max="11011" width="18.25" style="1" customWidth="1"/>
    <col min="11012" max="11012" width="63.875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56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23.5" style="1" customWidth="1"/>
    <col min="11267" max="11267" width="18.25" style="1" customWidth="1"/>
    <col min="11268" max="11268" width="63.875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56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23.5" style="1" customWidth="1"/>
    <col min="11523" max="11523" width="18.25" style="1" customWidth="1"/>
    <col min="11524" max="11524" width="63.875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56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23.5" style="1" customWidth="1"/>
    <col min="11779" max="11779" width="18.25" style="1" customWidth="1"/>
    <col min="11780" max="11780" width="63.875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56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23.5" style="1" customWidth="1"/>
    <col min="12035" max="12035" width="18.25" style="1" customWidth="1"/>
    <col min="12036" max="12036" width="63.875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56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23.5" style="1" customWidth="1"/>
    <col min="12291" max="12291" width="18.25" style="1" customWidth="1"/>
    <col min="12292" max="12292" width="63.875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56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23.5" style="1" customWidth="1"/>
    <col min="12547" max="12547" width="18.25" style="1" customWidth="1"/>
    <col min="12548" max="12548" width="63.875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56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23.5" style="1" customWidth="1"/>
    <col min="12803" max="12803" width="18.25" style="1" customWidth="1"/>
    <col min="12804" max="12804" width="63.875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56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23.5" style="1" customWidth="1"/>
    <col min="13059" max="13059" width="18.25" style="1" customWidth="1"/>
    <col min="13060" max="13060" width="63.875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56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23.5" style="1" customWidth="1"/>
    <col min="13315" max="13315" width="18.25" style="1" customWidth="1"/>
    <col min="13316" max="13316" width="63.875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56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23.5" style="1" customWidth="1"/>
    <col min="13571" max="13571" width="18.25" style="1" customWidth="1"/>
    <col min="13572" max="13572" width="63.875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56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23.5" style="1" customWidth="1"/>
    <col min="13827" max="13827" width="18.25" style="1" customWidth="1"/>
    <col min="13828" max="13828" width="63.875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56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23.5" style="1" customWidth="1"/>
    <col min="14083" max="14083" width="18.25" style="1" customWidth="1"/>
    <col min="14084" max="14084" width="63.875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56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23.5" style="1" customWidth="1"/>
    <col min="14339" max="14339" width="18.25" style="1" customWidth="1"/>
    <col min="14340" max="14340" width="63.875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56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23.5" style="1" customWidth="1"/>
    <col min="14595" max="14595" width="18.25" style="1" customWidth="1"/>
    <col min="14596" max="14596" width="63.875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56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23.5" style="1" customWidth="1"/>
    <col min="14851" max="14851" width="18.25" style="1" customWidth="1"/>
    <col min="14852" max="14852" width="63.875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56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23.5" style="1" customWidth="1"/>
    <col min="15107" max="15107" width="18.25" style="1" customWidth="1"/>
    <col min="15108" max="15108" width="63.875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56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23.5" style="1" customWidth="1"/>
    <col min="15363" max="15363" width="18.25" style="1" customWidth="1"/>
    <col min="15364" max="15364" width="63.875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56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23.5" style="1" customWidth="1"/>
    <col min="15619" max="15619" width="18.25" style="1" customWidth="1"/>
    <col min="15620" max="15620" width="63.875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56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23.5" style="1" customWidth="1"/>
    <col min="15875" max="15875" width="18.25" style="1" customWidth="1"/>
    <col min="15876" max="15876" width="63.875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56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23.5" style="1" customWidth="1"/>
    <col min="16131" max="16131" width="18.25" style="1" customWidth="1"/>
    <col min="16132" max="16132" width="63.875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56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9" ht="17.25">
      <c r="B1" s="4"/>
      <c r="C1" s="5"/>
      <c r="D1" s="5"/>
      <c r="E1" s="5"/>
      <c r="F1" s="5"/>
      <c r="G1" s="5"/>
      <c r="H1" s="5"/>
      <c r="I1" s="5"/>
      <c r="J1" s="20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2:29" ht="17.25">
      <c r="B2" s="6" t="s">
        <v>111</v>
      </c>
      <c r="C2" s="7"/>
      <c r="D2" s="5"/>
      <c r="E2" s="5"/>
      <c r="F2" s="5"/>
      <c r="G2" s="5"/>
      <c r="H2" s="5"/>
      <c r="I2" s="5"/>
      <c r="J2" s="20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</row>
    <row r="3" spans="2:29" ht="17.25">
      <c r="B3" s="6" t="s">
        <v>114</v>
      </c>
      <c r="C3" s="8"/>
      <c r="D3" s="5"/>
      <c r="E3" s="5"/>
      <c r="F3" s="5"/>
      <c r="G3" s="5"/>
      <c r="H3" s="5"/>
      <c r="I3" s="5"/>
      <c r="J3" s="20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9">
      <c r="B4" s="6" t="s">
        <v>117</v>
      </c>
      <c r="C4" s="8"/>
      <c r="D4" s="5"/>
      <c r="E4" s="5"/>
      <c r="F4" s="5"/>
      <c r="G4" s="5"/>
      <c r="H4" s="5"/>
      <c r="I4" s="5"/>
      <c r="K4" s="383" t="s">
        <v>118</v>
      </c>
      <c r="L4" s="384"/>
      <c r="M4" s="8">
        <f>COUNTA($D$11:$D$452)</f>
        <v>69</v>
      </c>
      <c r="N4" s="21" t="s">
        <v>119</v>
      </c>
      <c r="O4" s="22">
        <f>(M5+M6)/M4</f>
        <v>0.71014492753623193</v>
      </c>
      <c r="P4" s="383" t="s">
        <v>118</v>
      </c>
      <c r="Q4" s="384"/>
      <c r="R4" s="8">
        <f>COUNTA($B$11:$B$193)</f>
        <v>6</v>
      </c>
      <c r="S4" s="21" t="s">
        <v>119</v>
      </c>
      <c r="T4" s="22">
        <f>(R5+R6)/R4</f>
        <v>0</v>
      </c>
      <c r="AC4" s="20"/>
    </row>
    <row r="5" spans="2:29">
      <c r="B5" s="6" t="s">
        <v>120</v>
      </c>
      <c r="C5" s="8"/>
      <c r="D5" s="5"/>
      <c r="E5" s="5"/>
      <c r="F5" s="5"/>
      <c r="G5" s="5"/>
      <c r="H5" s="5"/>
      <c r="I5" s="5"/>
      <c r="J5" s="20"/>
      <c r="K5" s="383" t="s">
        <v>121</v>
      </c>
      <c r="L5" s="384"/>
      <c r="M5" s="23">
        <f>COUNTIF(K11:K$193,"通过")</f>
        <v>33</v>
      </c>
      <c r="N5" s="21" t="s">
        <v>119</v>
      </c>
      <c r="O5" s="22">
        <f>M5/M4</f>
        <v>0.47826086956521741</v>
      </c>
      <c r="P5" s="383" t="s">
        <v>121</v>
      </c>
      <c r="Q5" s="384"/>
      <c r="R5" s="23">
        <f>COUNTIF(P11:P$193,"通过")</f>
        <v>0</v>
      </c>
      <c r="S5" s="21" t="s">
        <v>119</v>
      </c>
      <c r="T5" s="22">
        <f>R5/R4</f>
        <v>0</v>
      </c>
    </row>
    <row r="6" spans="2:29">
      <c r="B6" s="6" t="s">
        <v>122</v>
      </c>
      <c r="C6" s="8"/>
      <c r="D6" s="5"/>
      <c r="E6" s="5"/>
      <c r="F6" s="5"/>
      <c r="G6" s="5"/>
      <c r="H6" s="5"/>
      <c r="I6" s="5"/>
      <c r="J6" s="20"/>
      <c r="K6" s="383" t="s">
        <v>123</v>
      </c>
      <c r="L6" s="384"/>
      <c r="M6" s="23">
        <f>COUNTIF(K11:K$192,"失败")</f>
        <v>16</v>
      </c>
      <c r="N6" s="21" t="s">
        <v>119</v>
      </c>
      <c r="O6" s="22">
        <f>M6/M4</f>
        <v>0.2318840579710145</v>
      </c>
      <c r="P6" s="383" t="s">
        <v>123</v>
      </c>
      <c r="Q6" s="384"/>
      <c r="R6" s="23">
        <f>COUNTIF(P11:P$192,"失败")</f>
        <v>0</v>
      </c>
      <c r="S6" s="21" t="s">
        <v>119</v>
      </c>
      <c r="T6" s="22">
        <f>R6/R4</f>
        <v>0</v>
      </c>
    </row>
    <row r="7" spans="2:29">
      <c r="B7" s="6" t="s">
        <v>124</v>
      </c>
      <c r="C7" s="8"/>
      <c r="D7" s="5"/>
      <c r="E7" s="5"/>
      <c r="F7" s="5"/>
      <c r="G7" s="5"/>
      <c r="H7" s="5"/>
      <c r="I7" s="5"/>
      <c r="J7" s="20"/>
      <c r="K7" s="383" t="s">
        <v>125</v>
      </c>
      <c r="L7" s="384"/>
      <c r="M7" s="23">
        <f>COUNTIF(K11:K$192,"阻塞")</f>
        <v>1</v>
      </c>
      <c r="N7" s="21" t="s">
        <v>119</v>
      </c>
      <c r="O7" s="22">
        <f>M7/M4</f>
        <v>1.4492753623188406E-2</v>
      </c>
      <c r="P7" s="383" t="s">
        <v>125</v>
      </c>
      <c r="Q7" s="384"/>
      <c r="R7" s="23">
        <f>COUNTIF(P11:P$192,"阻塞")</f>
        <v>0</v>
      </c>
      <c r="S7" s="21" t="s">
        <v>119</v>
      </c>
      <c r="T7" s="22">
        <f>R7/R4</f>
        <v>0</v>
      </c>
    </row>
    <row r="8" spans="2:29">
      <c r="B8" s="4"/>
      <c r="C8" s="5"/>
      <c r="D8" s="5"/>
      <c r="E8" s="5"/>
      <c r="F8" s="5"/>
      <c r="G8" s="5"/>
      <c r="H8" s="5"/>
      <c r="I8" s="5"/>
      <c r="J8" s="20"/>
      <c r="K8" s="383" t="s">
        <v>126</v>
      </c>
      <c r="L8" s="384"/>
      <c r="M8" s="23">
        <f>COUNTIF(K11:K$192,"无效")</f>
        <v>0</v>
      </c>
      <c r="N8" s="21" t="s">
        <v>119</v>
      </c>
      <c r="O8" s="22">
        <f>M8/M4</f>
        <v>0</v>
      </c>
      <c r="P8" s="383" t="s">
        <v>126</v>
      </c>
      <c r="Q8" s="384"/>
      <c r="R8" s="23">
        <f>COUNTIF(P11:P$192,"无效")</f>
        <v>0</v>
      </c>
      <c r="S8" s="21" t="s">
        <v>119</v>
      </c>
      <c r="T8" s="22">
        <f>R8/R4</f>
        <v>0</v>
      </c>
    </row>
    <row r="9" spans="2:29">
      <c r="B9" s="4"/>
      <c r="C9" s="5"/>
      <c r="D9" s="5"/>
      <c r="E9" s="5"/>
      <c r="F9" s="5"/>
      <c r="G9" s="5"/>
      <c r="H9" s="5"/>
      <c r="I9" s="5"/>
      <c r="J9" s="20"/>
      <c r="K9" s="383" t="s">
        <v>127</v>
      </c>
      <c r="L9" s="384"/>
      <c r="M9" s="23">
        <f>COUNTIF(K11:K$192,"未执行")</f>
        <v>14</v>
      </c>
      <c r="N9" s="21" t="s">
        <v>119</v>
      </c>
      <c r="O9" s="22">
        <f>M9/M4</f>
        <v>0.20289855072463769</v>
      </c>
      <c r="P9" s="383" t="s">
        <v>127</v>
      </c>
      <c r="Q9" s="384"/>
      <c r="R9" s="23">
        <f>COUNTIF(P11:P$192,"未执行")</f>
        <v>0</v>
      </c>
      <c r="S9" s="21" t="s">
        <v>119</v>
      </c>
      <c r="T9" s="22">
        <f>R9/R4</f>
        <v>0</v>
      </c>
    </row>
    <row r="10" spans="2:29" ht="32.25" customHeight="1">
      <c r="B10" s="9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24" t="s">
        <v>136</v>
      </c>
      <c r="K10" s="202" t="s">
        <v>137</v>
      </c>
      <c r="L10" s="10" t="s">
        <v>12</v>
      </c>
      <c r="M10" s="10" t="s">
        <v>138</v>
      </c>
      <c r="N10" s="203" t="s">
        <v>139</v>
      </c>
      <c r="O10" s="204" t="s">
        <v>140</v>
      </c>
      <c r="P10" s="202" t="s">
        <v>141</v>
      </c>
      <c r="Q10" s="10" t="s">
        <v>12</v>
      </c>
      <c r="R10" s="10" t="s">
        <v>138</v>
      </c>
      <c r="S10" s="203" t="s">
        <v>139</v>
      </c>
      <c r="T10" s="204" t="s">
        <v>140</v>
      </c>
    </row>
    <row r="11" spans="2:29" ht="168" customHeight="1">
      <c r="B11" s="376" t="s">
        <v>1247</v>
      </c>
      <c r="C11" s="8"/>
      <c r="D11" s="8" t="s">
        <v>1248</v>
      </c>
      <c r="E11" s="8" t="s">
        <v>145</v>
      </c>
      <c r="F11" s="8" t="s">
        <v>178</v>
      </c>
      <c r="G11" s="8" t="s">
        <v>157</v>
      </c>
      <c r="H11" s="8"/>
      <c r="I11" s="13" t="s">
        <v>1249</v>
      </c>
      <c r="J11" s="205" t="s">
        <v>1250</v>
      </c>
      <c r="K11" s="206" t="s">
        <v>6</v>
      </c>
      <c r="L11" s="8"/>
      <c r="M11" s="8"/>
      <c r="N11" s="207"/>
      <c r="O11" s="208"/>
      <c r="P11" s="206"/>
      <c r="Q11" s="8"/>
      <c r="R11" s="8"/>
      <c r="S11" s="207"/>
      <c r="T11" s="208"/>
    </row>
    <row r="12" spans="2:29" ht="41.25" customHeight="1">
      <c r="B12" s="377"/>
      <c r="C12" s="8"/>
      <c r="D12" s="8" t="s">
        <v>1251</v>
      </c>
      <c r="E12" s="8" t="s">
        <v>145</v>
      </c>
      <c r="F12" s="8" t="s">
        <v>178</v>
      </c>
      <c r="G12" s="8" t="s">
        <v>157</v>
      </c>
      <c r="H12" s="8"/>
      <c r="I12" s="13" t="s">
        <v>1252</v>
      </c>
      <c r="J12" s="205" t="s">
        <v>1253</v>
      </c>
      <c r="K12" s="206" t="s">
        <v>6</v>
      </c>
      <c r="L12" s="8"/>
      <c r="M12" s="8"/>
      <c r="N12" s="207"/>
      <c r="O12" s="208"/>
      <c r="P12" s="206"/>
      <c r="Q12" s="8"/>
      <c r="R12" s="8"/>
      <c r="S12" s="207"/>
      <c r="T12" s="208"/>
    </row>
    <row r="13" spans="2:29" ht="29.25" customHeight="1">
      <c r="B13" s="377"/>
      <c r="C13" s="8"/>
      <c r="D13" s="8" t="s">
        <v>1254</v>
      </c>
      <c r="E13" s="8" t="s">
        <v>145</v>
      </c>
      <c r="F13" s="8" t="s">
        <v>178</v>
      </c>
      <c r="G13" s="8" t="s">
        <v>157</v>
      </c>
      <c r="H13" s="8" t="s">
        <v>1255</v>
      </c>
      <c r="I13" s="13" t="s">
        <v>1256</v>
      </c>
      <c r="J13" s="205" t="s">
        <v>1257</v>
      </c>
      <c r="K13" s="206" t="s">
        <v>7</v>
      </c>
      <c r="L13" s="8"/>
      <c r="M13" s="8"/>
      <c r="N13" s="207"/>
      <c r="O13" s="208"/>
      <c r="P13" s="206"/>
      <c r="Q13" s="8"/>
      <c r="R13" s="8"/>
      <c r="S13" s="207"/>
      <c r="T13" s="208"/>
    </row>
    <row r="14" spans="2:29" ht="49.5">
      <c r="B14" s="377"/>
      <c r="C14" s="8"/>
      <c r="D14" s="8" t="s">
        <v>1258</v>
      </c>
      <c r="E14" s="8" t="s">
        <v>145</v>
      </c>
      <c r="F14" s="8" t="s">
        <v>178</v>
      </c>
      <c r="G14" s="8" t="s">
        <v>157</v>
      </c>
      <c r="H14" s="8" t="s">
        <v>1259</v>
      </c>
      <c r="I14" s="13" t="s">
        <v>1260</v>
      </c>
      <c r="J14" s="56" t="s">
        <v>208</v>
      </c>
      <c r="K14" s="8" t="s">
        <v>6</v>
      </c>
      <c r="L14" s="8"/>
      <c r="M14" s="8"/>
      <c r="N14" s="8"/>
      <c r="O14" s="8"/>
      <c r="P14" s="8"/>
      <c r="Q14" s="8"/>
      <c r="R14" s="8"/>
      <c r="S14" s="8"/>
      <c r="T14" s="8"/>
    </row>
    <row r="15" spans="2:29" ht="49.5">
      <c r="B15" s="377"/>
      <c r="C15" s="8"/>
      <c r="D15" s="8" t="s">
        <v>1261</v>
      </c>
      <c r="E15" s="8" t="s">
        <v>145</v>
      </c>
      <c r="F15" s="8" t="s">
        <v>178</v>
      </c>
      <c r="G15" s="8" t="s">
        <v>157</v>
      </c>
      <c r="H15" s="8"/>
      <c r="I15" s="13" t="s">
        <v>1262</v>
      </c>
      <c r="J15" s="56" t="s">
        <v>1263</v>
      </c>
      <c r="K15" s="209" t="s">
        <v>7</v>
      </c>
      <c r="L15" s="8"/>
      <c r="M15" s="8"/>
      <c r="N15" s="207"/>
      <c r="O15" s="207"/>
      <c r="P15" s="209"/>
      <c r="Q15" s="8"/>
      <c r="R15" s="8"/>
      <c r="S15" s="207"/>
      <c r="T15" s="207"/>
    </row>
    <row r="16" spans="2:29" ht="49.5">
      <c r="B16" s="377"/>
      <c r="C16" s="8"/>
      <c r="D16" s="8" t="s">
        <v>1264</v>
      </c>
      <c r="E16" s="8" t="s">
        <v>145</v>
      </c>
      <c r="F16" s="8" t="s">
        <v>178</v>
      </c>
      <c r="G16" s="8" t="s">
        <v>157</v>
      </c>
      <c r="H16" s="8"/>
      <c r="I16" s="13" t="s">
        <v>1265</v>
      </c>
      <c r="J16" s="56" t="s">
        <v>1266</v>
      </c>
      <c r="K16" s="209" t="s">
        <v>6</v>
      </c>
      <c r="L16" s="8"/>
      <c r="M16" s="8"/>
      <c r="N16" s="207"/>
      <c r="O16" s="207"/>
      <c r="P16" s="209"/>
      <c r="Q16" s="8"/>
      <c r="R16" s="8"/>
      <c r="S16" s="207"/>
      <c r="T16" s="207"/>
    </row>
    <row r="17" spans="2:20" ht="49.5">
      <c r="B17" s="377"/>
      <c r="C17" s="8"/>
      <c r="D17" s="8" t="s">
        <v>1267</v>
      </c>
      <c r="E17" s="8" t="s">
        <v>145</v>
      </c>
      <c r="F17" s="8" t="s">
        <v>178</v>
      </c>
      <c r="G17" s="8" t="s">
        <v>157</v>
      </c>
      <c r="H17" s="8"/>
      <c r="I17" s="13" t="s">
        <v>1268</v>
      </c>
      <c r="J17" s="56" t="s">
        <v>1269</v>
      </c>
      <c r="K17" s="209" t="s">
        <v>8</v>
      </c>
      <c r="L17" s="8"/>
      <c r="M17" s="8"/>
      <c r="N17" s="207"/>
      <c r="O17" s="207"/>
      <c r="P17" s="209"/>
      <c r="Q17" s="8"/>
      <c r="R17" s="8"/>
      <c r="S17" s="207"/>
      <c r="T17" s="207"/>
    </row>
    <row r="18" spans="2:20" ht="49.5">
      <c r="B18" s="377"/>
      <c r="C18" s="8"/>
      <c r="D18" s="8" t="s">
        <v>1270</v>
      </c>
      <c r="E18" s="8" t="s">
        <v>145</v>
      </c>
      <c r="F18" s="8" t="s">
        <v>146</v>
      </c>
      <c r="G18" s="8" t="s">
        <v>157</v>
      </c>
      <c r="H18" s="8"/>
      <c r="I18" s="13" t="s">
        <v>1271</v>
      </c>
      <c r="J18" s="56" t="s">
        <v>1266</v>
      </c>
      <c r="K18" s="209" t="s">
        <v>8</v>
      </c>
      <c r="L18" s="8"/>
      <c r="M18" s="8"/>
      <c r="N18" s="207"/>
      <c r="O18" s="207"/>
      <c r="P18" s="209"/>
      <c r="Q18" s="8"/>
      <c r="R18" s="8"/>
      <c r="S18" s="207"/>
      <c r="T18" s="207"/>
    </row>
    <row r="19" spans="2:20" ht="49.5">
      <c r="B19" s="377"/>
      <c r="C19" s="8"/>
      <c r="D19" s="8" t="s">
        <v>1272</v>
      </c>
      <c r="E19" s="8" t="s">
        <v>145</v>
      </c>
      <c r="F19" s="8" t="s">
        <v>146</v>
      </c>
      <c r="G19" s="8" t="s">
        <v>147</v>
      </c>
      <c r="H19" s="8"/>
      <c r="I19" s="13" t="s">
        <v>1273</v>
      </c>
      <c r="J19" s="56" t="s">
        <v>1274</v>
      </c>
      <c r="K19" s="209" t="s">
        <v>6</v>
      </c>
      <c r="L19" s="8"/>
      <c r="M19" s="8"/>
      <c r="N19" s="207"/>
      <c r="O19" s="207"/>
      <c r="P19" s="209"/>
      <c r="Q19" s="8"/>
      <c r="R19" s="8"/>
      <c r="S19" s="207"/>
      <c r="T19" s="207"/>
    </row>
    <row r="20" spans="2:20" ht="33">
      <c r="B20" s="377"/>
      <c r="C20" s="8"/>
      <c r="D20" s="8" t="s">
        <v>1275</v>
      </c>
      <c r="E20" s="8" t="s">
        <v>145</v>
      </c>
      <c r="F20" s="8" t="s">
        <v>178</v>
      </c>
      <c r="G20" s="8" t="s">
        <v>157</v>
      </c>
      <c r="H20" s="8"/>
      <c r="I20" s="13" t="s">
        <v>1276</v>
      </c>
      <c r="J20" s="56" t="s">
        <v>1277</v>
      </c>
      <c r="K20" s="209" t="s">
        <v>8</v>
      </c>
      <c r="L20" s="8"/>
      <c r="M20" s="8"/>
      <c r="N20" s="207"/>
      <c r="O20" s="207"/>
      <c r="P20" s="209"/>
      <c r="Q20" s="8"/>
      <c r="R20" s="8"/>
      <c r="S20" s="207"/>
      <c r="T20" s="207"/>
    </row>
    <row r="21" spans="2:20" ht="33">
      <c r="B21" s="377"/>
      <c r="C21" s="8"/>
      <c r="D21" s="8" t="s">
        <v>1278</v>
      </c>
      <c r="E21" s="8" t="s">
        <v>145</v>
      </c>
      <c r="F21" s="8" t="s">
        <v>178</v>
      </c>
      <c r="G21" s="8" t="s">
        <v>157</v>
      </c>
      <c r="H21" s="8"/>
      <c r="I21" s="13" t="s">
        <v>1279</v>
      </c>
      <c r="J21" s="56" t="s">
        <v>1274</v>
      </c>
      <c r="K21" s="209" t="s">
        <v>8</v>
      </c>
      <c r="L21" s="8"/>
      <c r="M21" s="8"/>
      <c r="N21" s="207"/>
      <c r="O21" s="207"/>
      <c r="P21" s="209"/>
      <c r="Q21" s="8"/>
      <c r="R21" s="8"/>
      <c r="S21" s="207"/>
      <c r="T21" s="207"/>
    </row>
    <row r="22" spans="2:20" ht="33">
      <c r="B22" s="377"/>
      <c r="C22" s="8"/>
      <c r="D22" s="8" t="s">
        <v>1280</v>
      </c>
      <c r="E22" s="8" t="s">
        <v>145</v>
      </c>
      <c r="F22" s="8" t="s">
        <v>178</v>
      </c>
      <c r="G22" s="8" t="s">
        <v>157</v>
      </c>
      <c r="H22" s="8"/>
      <c r="I22" s="13" t="s">
        <v>1281</v>
      </c>
      <c r="J22" s="56" t="s">
        <v>1274</v>
      </c>
      <c r="K22" s="209" t="s">
        <v>8</v>
      </c>
      <c r="L22" s="8"/>
      <c r="M22" s="8"/>
      <c r="N22" s="207"/>
      <c r="O22" s="207"/>
      <c r="P22" s="209"/>
      <c r="Q22" s="8"/>
      <c r="R22" s="8"/>
      <c r="S22" s="207"/>
      <c r="T22" s="207"/>
    </row>
    <row r="23" spans="2:20" ht="33">
      <c r="B23" s="377"/>
      <c r="C23" s="8"/>
      <c r="D23" s="8" t="s">
        <v>1282</v>
      </c>
      <c r="E23" s="8" t="s">
        <v>145</v>
      </c>
      <c r="F23" s="8" t="s">
        <v>178</v>
      </c>
      <c r="G23" s="8" t="s">
        <v>157</v>
      </c>
      <c r="H23" s="8"/>
      <c r="I23" s="13" t="s">
        <v>1283</v>
      </c>
      <c r="J23" s="56" t="s">
        <v>1274</v>
      </c>
      <c r="K23" s="209" t="s">
        <v>8</v>
      </c>
      <c r="L23" s="8"/>
      <c r="M23" s="8"/>
      <c r="N23" s="207"/>
      <c r="O23" s="207"/>
      <c r="P23" s="209"/>
      <c r="Q23" s="8"/>
      <c r="R23" s="8"/>
      <c r="S23" s="207"/>
      <c r="T23" s="207"/>
    </row>
    <row r="24" spans="2:20" ht="33">
      <c r="B24" s="377"/>
      <c r="C24" s="8"/>
      <c r="D24" s="8" t="s">
        <v>1284</v>
      </c>
      <c r="E24" s="8" t="s">
        <v>145</v>
      </c>
      <c r="F24" s="8" t="s">
        <v>178</v>
      </c>
      <c r="G24" s="8" t="s">
        <v>157</v>
      </c>
      <c r="H24" s="8"/>
      <c r="I24" s="13" t="s">
        <v>1285</v>
      </c>
      <c r="J24" s="56" t="s">
        <v>1286</v>
      </c>
      <c r="K24" s="209" t="s">
        <v>6</v>
      </c>
      <c r="L24" s="8"/>
      <c r="M24" s="8"/>
      <c r="N24" s="207"/>
      <c r="O24" s="207"/>
      <c r="P24" s="209"/>
      <c r="Q24" s="8"/>
      <c r="R24" s="8"/>
      <c r="S24" s="207"/>
      <c r="T24" s="207"/>
    </row>
    <row r="25" spans="2:20" ht="33">
      <c r="B25" s="377"/>
      <c r="C25" s="8"/>
      <c r="D25" s="8" t="s">
        <v>1287</v>
      </c>
      <c r="E25" s="8" t="s">
        <v>145</v>
      </c>
      <c r="F25" s="8" t="s">
        <v>178</v>
      </c>
      <c r="G25" s="8" t="s">
        <v>157</v>
      </c>
      <c r="H25" s="8"/>
      <c r="I25" s="13" t="s">
        <v>1288</v>
      </c>
      <c r="J25" s="56" t="s">
        <v>1274</v>
      </c>
      <c r="K25" s="209" t="s">
        <v>6</v>
      </c>
      <c r="L25" s="8"/>
      <c r="M25" s="8"/>
      <c r="N25" s="207"/>
      <c r="O25" s="207"/>
      <c r="P25" s="209"/>
      <c r="Q25" s="8"/>
      <c r="R25" s="8"/>
      <c r="S25" s="207"/>
      <c r="T25" s="207"/>
    </row>
    <row r="26" spans="2:20" ht="33">
      <c r="B26" s="378"/>
      <c r="C26" s="8"/>
      <c r="D26" s="8" t="s">
        <v>1289</v>
      </c>
      <c r="E26" s="8" t="s">
        <v>145</v>
      </c>
      <c r="F26" s="8" t="s">
        <v>178</v>
      </c>
      <c r="G26" s="8" t="s">
        <v>157</v>
      </c>
      <c r="H26" s="8"/>
      <c r="I26" s="13" t="s">
        <v>1290</v>
      </c>
      <c r="J26" s="56" t="s">
        <v>1274</v>
      </c>
      <c r="K26" s="209" t="s">
        <v>6</v>
      </c>
      <c r="L26" s="8"/>
      <c r="M26" s="8"/>
      <c r="N26" s="207"/>
      <c r="O26" s="207"/>
      <c r="P26" s="209"/>
      <c r="Q26" s="8"/>
      <c r="R26" s="8"/>
      <c r="S26" s="207"/>
      <c r="T26" s="207"/>
    </row>
    <row r="27" spans="2:20" ht="41.25" customHeight="1">
      <c r="B27" s="376" t="s">
        <v>1291</v>
      </c>
      <c r="C27" s="8"/>
      <c r="D27" s="8" t="s">
        <v>1292</v>
      </c>
      <c r="E27" s="8" t="s">
        <v>145</v>
      </c>
      <c r="F27" s="8" t="s">
        <v>178</v>
      </c>
      <c r="G27" s="8" t="s">
        <v>157</v>
      </c>
      <c r="H27" s="13"/>
      <c r="I27" s="13" t="s">
        <v>1293</v>
      </c>
      <c r="J27" s="55" t="s">
        <v>1294</v>
      </c>
      <c r="K27" s="8" t="s">
        <v>6</v>
      </c>
      <c r="L27" s="8"/>
      <c r="M27" s="8"/>
      <c r="N27" s="8"/>
      <c r="O27" s="8"/>
      <c r="P27" s="8"/>
      <c r="Q27" s="8"/>
      <c r="R27" s="8"/>
      <c r="S27" s="8"/>
      <c r="T27" s="8"/>
    </row>
    <row r="28" spans="2:20" ht="56.25" customHeight="1">
      <c r="B28" s="377"/>
      <c r="C28" s="8"/>
      <c r="D28" s="8" t="s">
        <v>1295</v>
      </c>
      <c r="E28" s="8" t="s">
        <v>145</v>
      </c>
      <c r="F28" s="8" t="s">
        <v>178</v>
      </c>
      <c r="G28" s="8" t="s">
        <v>157</v>
      </c>
      <c r="H28" s="13" t="s">
        <v>1296</v>
      </c>
      <c r="I28" s="13" t="s">
        <v>1297</v>
      </c>
      <c r="J28" s="55" t="s">
        <v>1298</v>
      </c>
      <c r="K28" s="8" t="s">
        <v>9</v>
      </c>
      <c r="L28" s="8"/>
      <c r="M28" s="8"/>
      <c r="N28" s="8"/>
      <c r="O28" s="8"/>
      <c r="P28" s="8"/>
      <c r="Q28" s="8"/>
      <c r="R28" s="8"/>
      <c r="S28" s="8"/>
      <c r="T28" s="8"/>
    </row>
    <row r="29" spans="2:20" ht="69" customHeight="1">
      <c r="B29" s="377"/>
      <c r="C29" s="8"/>
      <c r="D29" s="8" t="s">
        <v>1299</v>
      </c>
      <c r="E29" s="8" t="s">
        <v>145</v>
      </c>
      <c r="F29" s="8" t="s">
        <v>178</v>
      </c>
      <c r="G29" s="8" t="s">
        <v>157</v>
      </c>
      <c r="H29" s="13" t="s">
        <v>1300</v>
      </c>
      <c r="I29" s="13" t="s">
        <v>1301</v>
      </c>
      <c r="J29" s="55" t="s">
        <v>1302</v>
      </c>
      <c r="K29" s="8" t="s">
        <v>7</v>
      </c>
      <c r="L29" s="8"/>
      <c r="M29" s="8"/>
      <c r="N29" s="8"/>
      <c r="O29" s="8"/>
      <c r="P29" s="8"/>
      <c r="Q29" s="8"/>
      <c r="R29" s="8"/>
      <c r="S29" s="8"/>
      <c r="T29" s="8"/>
    </row>
    <row r="30" spans="2:20" ht="69" customHeight="1">
      <c r="B30" s="377"/>
      <c r="C30" s="8"/>
      <c r="D30" s="8" t="s">
        <v>1303</v>
      </c>
      <c r="E30" s="8" t="s">
        <v>145</v>
      </c>
      <c r="F30" s="8" t="s">
        <v>178</v>
      </c>
      <c r="G30" s="8" t="s">
        <v>157</v>
      </c>
      <c r="H30" s="13" t="s">
        <v>1304</v>
      </c>
      <c r="I30" s="13" t="s">
        <v>1305</v>
      </c>
      <c r="J30" s="55" t="s">
        <v>1306</v>
      </c>
      <c r="K30" s="8" t="s">
        <v>7</v>
      </c>
      <c r="L30" s="8"/>
      <c r="M30" s="8"/>
      <c r="N30" s="8"/>
      <c r="O30" s="8"/>
      <c r="P30" s="8"/>
      <c r="Q30" s="8"/>
      <c r="R30" s="8"/>
      <c r="S30" s="8"/>
      <c r="T30" s="8"/>
    </row>
    <row r="31" spans="2:20" ht="69" customHeight="1">
      <c r="B31" s="377"/>
      <c r="C31" s="8"/>
      <c r="D31" s="8" t="s">
        <v>1307</v>
      </c>
      <c r="E31" s="8" t="s">
        <v>145</v>
      </c>
      <c r="F31" s="8" t="s">
        <v>146</v>
      </c>
      <c r="G31" s="8" t="s">
        <v>157</v>
      </c>
      <c r="H31" s="13" t="s">
        <v>1308</v>
      </c>
      <c r="I31" s="13" t="s">
        <v>1309</v>
      </c>
      <c r="J31" s="55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2:20" ht="69" customHeight="1">
      <c r="B32" s="377"/>
      <c r="C32" s="8"/>
      <c r="D32" s="8" t="s">
        <v>1310</v>
      </c>
      <c r="E32" s="8"/>
      <c r="F32" s="8"/>
      <c r="G32" s="8"/>
      <c r="H32" s="13"/>
      <c r="I32" s="13" t="s">
        <v>1311</v>
      </c>
      <c r="J32" s="55"/>
      <c r="K32" s="8"/>
      <c r="L32" s="8"/>
      <c r="M32" s="8"/>
      <c r="N32" s="8"/>
      <c r="O32" s="8"/>
      <c r="P32" s="8"/>
      <c r="Q32" s="8"/>
      <c r="R32" s="8"/>
      <c r="S32" s="8"/>
      <c r="T32" s="8"/>
    </row>
    <row r="33" spans="2:20" ht="69" customHeight="1">
      <c r="B33" s="377"/>
      <c r="C33" s="8"/>
      <c r="D33" s="8" t="s">
        <v>1312</v>
      </c>
      <c r="E33" s="8" t="s">
        <v>145</v>
      </c>
      <c r="F33" s="8" t="s">
        <v>178</v>
      </c>
      <c r="G33" s="8" t="s">
        <v>157</v>
      </c>
      <c r="H33" s="8" t="s">
        <v>1296</v>
      </c>
      <c r="I33" s="13" t="s">
        <v>1313</v>
      </c>
      <c r="J33" s="55" t="s">
        <v>1314</v>
      </c>
      <c r="K33" s="8" t="s">
        <v>6</v>
      </c>
      <c r="L33" s="8"/>
      <c r="M33" s="8"/>
      <c r="N33" s="8"/>
      <c r="O33" s="8"/>
      <c r="P33" s="8"/>
      <c r="Q33" s="8"/>
      <c r="R33" s="8"/>
      <c r="S33" s="8"/>
      <c r="T33" s="8"/>
    </row>
    <row r="34" spans="2:20" ht="49.5">
      <c r="B34" s="377"/>
      <c r="C34" s="8"/>
      <c r="D34" s="8" t="s">
        <v>1315</v>
      </c>
      <c r="E34" s="8" t="s">
        <v>145</v>
      </c>
      <c r="F34" s="8" t="s">
        <v>178</v>
      </c>
      <c r="G34" s="8" t="s">
        <v>157</v>
      </c>
      <c r="H34" s="8" t="s">
        <v>1316</v>
      </c>
      <c r="I34" s="13" t="s">
        <v>1317</v>
      </c>
      <c r="J34" s="55" t="s">
        <v>1318</v>
      </c>
      <c r="K34" s="8" t="s">
        <v>6</v>
      </c>
      <c r="L34" s="8"/>
      <c r="M34" s="8"/>
      <c r="N34" s="8"/>
      <c r="O34" s="8"/>
      <c r="P34" s="8"/>
      <c r="Q34" s="8"/>
      <c r="R34" s="8"/>
      <c r="S34" s="8"/>
      <c r="T34" s="8"/>
    </row>
    <row r="35" spans="2:20" ht="33">
      <c r="B35" s="377"/>
      <c r="C35" s="8"/>
      <c r="D35" s="8" t="s">
        <v>1319</v>
      </c>
      <c r="E35" s="8" t="s">
        <v>190</v>
      </c>
      <c r="F35" s="8" t="s">
        <v>178</v>
      </c>
      <c r="G35" s="8" t="s">
        <v>157</v>
      </c>
      <c r="H35" s="8" t="s">
        <v>1296</v>
      </c>
      <c r="I35" s="13" t="s">
        <v>1320</v>
      </c>
      <c r="J35" s="56" t="s">
        <v>1321</v>
      </c>
      <c r="K35" s="8" t="s">
        <v>7</v>
      </c>
      <c r="L35" s="8"/>
      <c r="M35" s="8"/>
      <c r="N35" s="8"/>
      <c r="O35" s="8"/>
      <c r="P35" s="8"/>
      <c r="Q35" s="8"/>
      <c r="R35" s="8"/>
      <c r="S35" s="8"/>
      <c r="T35" s="8"/>
    </row>
    <row r="36" spans="2:20" ht="33">
      <c r="B36" s="377"/>
      <c r="C36" s="8"/>
      <c r="D36" s="8" t="s">
        <v>1322</v>
      </c>
      <c r="E36" s="8" t="s">
        <v>190</v>
      </c>
      <c r="F36" s="8" t="s">
        <v>178</v>
      </c>
      <c r="G36" s="8" t="s">
        <v>157</v>
      </c>
      <c r="H36" s="8" t="s">
        <v>1296</v>
      </c>
      <c r="I36" s="13" t="s">
        <v>1323</v>
      </c>
      <c r="J36" s="56" t="s">
        <v>1324</v>
      </c>
      <c r="K36" s="8" t="s">
        <v>7</v>
      </c>
      <c r="L36" s="8"/>
      <c r="M36" s="8"/>
      <c r="N36" s="8"/>
      <c r="O36" s="8"/>
      <c r="P36" s="8"/>
      <c r="Q36" s="8"/>
      <c r="R36" s="8"/>
      <c r="S36" s="8"/>
      <c r="T36" s="8"/>
    </row>
    <row r="37" spans="2:20" ht="33">
      <c r="B37" s="377"/>
      <c r="C37" s="8"/>
      <c r="D37" s="8" t="s">
        <v>1325</v>
      </c>
      <c r="E37" s="8" t="s">
        <v>190</v>
      </c>
      <c r="F37" s="8" t="s">
        <v>178</v>
      </c>
      <c r="G37" s="8" t="s">
        <v>157</v>
      </c>
      <c r="H37" s="8" t="s">
        <v>1296</v>
      </c>
      <c r="I37" s="13" t="s">
        <v>1326</v>
      </c>
      <c r="J37" s="56" t="s">
        <v>1327</v>
      </c>
      <c r="K37" s="8" t="s">
        <v>7</v>
      </c>
      <c r="L37" s="8"/>
      <c r="M37" s="8"/>
      <c r="N37" s="8"/>
      <c r="O37" s="8"/>
      <c r="P37" s="8"/>
      <c r="Q37" s="8"/>
      <c r="R37" s="8"/>
      <c r="S37" s="8"/>
      <c r="T37" s="8"/>
    </row>
    <row r="38" spans="2:20" ht="49.5">
      <c r="B38" s="377"/>
      <c r="C38" s="8"/>
      <c r="D38" s="8" t="s">
        <v>1328</v>
      </c>
      <c r="E38" s="8" t="s">
        <v>145</v>
      </c>
      <c r="F38" s="8" t="s">
        <v>178</v>
      </c>
      <c r="G38" s="8" t="s">
        <v>157</v>
      </c>
      <c r="H38" s="8" t="s">
        <v>1296</v>
      </c>
      <c r="I38" s="13" t="s">
        <v>1329</v>
      </c>
      <c r="J38" s="56" t="s">
        <v>1330</v>
      </c>
      <c r="K38" s="8" t="s">
        <v>7</v>
      </c>
      <c r="L38" s="8"/>
      <c r="M38" s="8"/>
      <c r="N38" s="8"/>
      <c r="O38" s="8"/>
      <c r="P38" s="8"/>
      <c r="Q38" s="8"/>
      <c r="R38" s="8"/>
      <c r="S38" s="8"/>
      <c r="T38" s="8"/>
    </row>
    <row r="39" spans="2:20" ht="49.5">
      <c r="B39" s="377"/>
      <c r="C39" s="8"/>
      <c r="D39" s="8" t="s">
        <v>1331</v>
      </c>
      <c r="E39" s="8" t="s">
        <v>145</v>
      </c>
      <c r="F39" s="8" t="s">
        <v>178</v>
      </c>
      <c r="G39" s="8" t="s">
        <v>157</v>
      </c>
      <c r="H39" s="8"/>
      <c r="I39" s="13" t="s">
        <v>1332</v>
      </c>
      <c r="J39" s="55" t="s">
        <v>1333</v>
      </c>
      <c r="K39" s="8" t="s">
        <v>6</v>
      </c>
      <c r="L39" s="8"/>
      <c r="M39" s="8"/>
      <c r="N39" s="8"/>
      <c r="O39" s="8"/>
      <c r="P39" s="8"/>
      <c r="Q39" s="8"/>
      <c r="R39" s="8"/>
      <c r="S39" s="8"/>
      <c r="T39" s="8"/>
    </row>
    <row r="40" spans="2:20">
      <c r="B40" s="377"/>
      <c r="C40" s="8"/>
      <c r="D40" s="8" t="s">
        <v>1334</v>
      </c>
      <c r="E40" s="8" t="s">
        <v>145</v>
      </c>
      <c r="F40" s="8" t="s">
        <v>178</v>
      </c>
      <c r="G40" s="8" t="s">
        <v>157</v>
      </c>
      <c r="H40" s="8" t="s">
        <v>1296</v>
      </c>
      <c r="I40" s="13" t="s">
        <v>1335</v>
      </c>
      <c r="J40" s="56" t="s">
        <v>1336</v>
      </c>
      <c r="K40" s="8" t="s">
        <v>6</v>
      </c>
      <c r="L40" s="8"/>
      <c r="M40" s="8"/>
      <c r="N40" s="8"/>
      <c r="O40" s="8"/>
      <c r="P40" s="8"/>
      <c r="Q40" s="8"/>
      <c r="R40" s="8"/>
      <c r="S40" s="8"/>
      <c r="T40" s="8"/>
    </row>
    <row r="41" spans="2:20" ht="49.5">
      <c r="B41" s="377"/>
      <c r="C41" s="8"/>
      <c r="D41" s="8" t="s">
        <v>1337</v>
      </c>
      <c r="E41" s="8" t="s">
        <v>145</v>
      </c>
      <c r="F41" s="8" t="s">
        <v>178</v>
      </c>
      <c r="G41" s="8" t="s">
        <v>157</v>
      </c>
      <c r="H41" s="8" t="s">
        <v>1296</v>
      </c>
      <c r="I41" s="13" t="s">
        <v>1338</v>
      </c>
      <c r="J41" s="56" t="s">
        <v>397</v>
      </c>
      <c r="K41" s="8" t="s">
        <v>6</v>
      </c>
      <c r="L41" s="8"/>
      <c r="M41" s="8"/>
      <c r="N41" s="8"/>
      <c r="O41" s="8"/>
      <c r="P41" s="8"/>
      <c r="Q41" s="8"/>
      <c r="R41" s="8"/>
      <c r="S41" s="8"/>
      <c r="T41" s="8"/>
    </row>
    <row r="42" spans="2:20" ht="66">
      <c r="B42" s="377"/>
      <c r="C42" s="8"/>
      <c r="D42" s="8" t="s">
        <v>1339</v>
      </c>
      <c r="E42" s="8" t="s">
        <v>145</v>
      </c>
      <c r="F42" s="8" t="s">
        <v>178</v>
      </c>
      <c r="G42" s="8" t="s">
        <v>157</v>
      </c>
      <c r="H42" s="8" t="s">
        <v>1296</v>
      </c>
      <c r="I42" s="13" t="s">
        <v>1340</v>
      </c>
      <c r="J42" s="56" t="s">
        <v>1341</v>
      </c>
      <c r="K42" s="8" t="s">
        <v>6</v>
      </c>
      <c r="L42" s="8"/>
      <c r="M42" s="8"/>
      <c r="N42" s="8"/>
      <c r="O42" s="8"/>
      <c r="P42" s="8"/>
      <c r="Q42" s="8"/>
      <c r="R42" s="8"/>
      <c r="S42" s="8"/>
      <c r="T42" s="8"/>
    </row>
    <row r="43" spans="2:20" ht="57.75" customHeight="1">
      <c r="B43" s="376" t="s">
        <v>1342</v>
      </c>
      <c r="C43" s="8"/>
      <c r="D43" s="8" t="s">
        <v>1343</v>
      </c>
      <c r="E43" s="8" t="s">
        <v>145</v>
      </c>
      <c r="F43" s="8" t="s">
        <v>178</v>
      </c>
      <c r="G43" s="8" t="s">
        <v>157</v>
      </c>
      <c r="H43" s="8"/>
      <c r="I43" s="13" t="s">
        <v>1344</v>
      </c>
      <c r="J43" s="55" t="s">
        <v>1345</v>
      </c>
      <c r="K43" s="8" t="s">
        <v>6</v>
      </c>
      <c r="L43" s="8"/>
      <c r="M43" s="8"/>
      <c r="N43" s="8"/>
      <c r="O43" s="8"/>
      <c r="P43" s="8"/>
      <c r="Q43" s="8"/>
      <c r="R43" s="8"/>
      <c r="S43" s="8"/>
      <c r="T43" s="8"/>
    </row>
    <row r="44" spans="2:20" ht="57.75" customHeight="1">
      <c r="B44" s="377"/>
      <c r="C44" s="8"/>
      <c r="D44" s="8" t="s">
        <v>1346</v>
      </c>
      <c r="E44" s="8" t="s">
        <v>145</v>
      </c>
      <c r="F44" s="8" t="s">
        <v>178</v>
      </c>
      <c r="G44" s="8" t="s">
        <v>157</v>
      </c>
      <c r="H44" s="8" t="s">
        <v>1347</v>
      </c>
      <c r="I44" s="13" t="s">
        <v>1348</v>
      </c>
      <c r="J44" s="55" t="s">
        <v>1349</v>
      </c>
      <c r="K44" s="8" t="s">
        <v>6</v>
      </c>
      <c r="L44" s="8"/>
      <c r="M44" s="8"/>
      <c r="N44" s="8"/>
      <c r="O44" s="8"/>
      <c r="P44" s="8"/>
      <c r="Q44" s="8"/>
      <c r="R44" s="8"/>
      <c r="S44" s="8"/>
      <c r="T44" s="8"/>
    </row>
    <row r="45" spans="2:20" ht="57.75" customHeight="1">
      <c r="B45" s="377"/>
      <c r="C45" s="8"/>
      <c r="D45" s="8" t="s">
        <v>1350</v>
      </c>
      <c r="E45" s="8" t="s">
        <v>145</v>
      </c>
      <c r="F45" s="8" t="s">
        <v>178</v>
      </c>
      <c r="G45" s="8" t="s">
        <v>157</v>
      </c>
      <c r="H45" s="8" t="s">
        <v>1351</v>
      </c>
      <c r="I45" s="13" t="s">
        <v>1348</v>
      </c>
      <c r="J45" s="55" t="s">
        <v>1352</v>
      </c>
      <c r="K45" s="8" t="s">
        <v>6</v>
      </c>
      <c r="L45" s="8"/>
      <c r="M45" s="8"/>
      <c r="N45" s="8"/>
      <c r="O45" s="8"/>
      <c r="P45" s="8"/>
      <c r="Q45" s="8"/>
      <c r="R45" s="8"/>
      <c r="S45" s="8"/>
      <c r="T45" s="8"/>
    </row>
    <row r="46" spans="2:20">
      <c r="B46" s="377"/>
      <c r="C46" s="8"/>
      <c r="D46" s="8" t="s">
        <v>1353</v>
      </c>
      <c r="E46" s="8" t="s">
        <v>145</v>
      </c>
      <c r="F46" s="8" t="s">
        <v>146</v>
      </c>
      <c r="G46" s="8" t="s">
        <v>157</v>
      </c>
      <c r="H46" s="8" t="s">
        <v>1354</v>
      </c>
      <c r="I46" s="13" t="s">
        <v>1355</v>
      </c>
      <c r="J46" s="56" t="s">
        <v>1356</v>
      </c>
      <c r="K46" s="8" t="s">
        <v>6</v>
      </c>
      <c r="L46" s="8"/>
      <c r="M46" s="8"/>
      <c r="N46" s="8"/>
      <c r="O46" s="8"/>
      <c r="P46" s="8"/>
      <c r="Q46" s="8"/>
      <c r="R46" s="8"/>
      <c r="S46" s="8"/>
      <c r="T46" s="8"/>
    </row>
    <row r="47" spans="2:20" ht="49.5">
      <c r="B47" s="377"/>
      <c r="C47" s="8"/>
      <c r="D47" s="8" t="s">
        <v>1357</v>
      </c>
      <c r="E47" s="8" t="s">
        <v>145</v>
      </c>
      <c r="F47" s="8" t="s">
        <v>178</v>
      </c>
      <c r="G47" s="8" t="s">
        <v>157</v>
      </c>
      <c r="H47" s="8"/>
      <c r="I47" s="13" t="s">
        <v>1358</v>
      </c>
      <c r="J47" s="56" t="s">
        <v>1359</v>
      </c>
      <c r="K47" s="8" t="s">
        <v>6</v>
      </c>
      <c r="L47" s="8"/>
      <c r="M47" s="8"/>
      <c r="N47" s="8"/>
      <c r="O47" s="8"/>
      <c r="P47" s="8"/>
      <c r="Q47" s="8"/>
      <c r="R47" s="8"/>
      <c r="S47" s="8"/>
      <c r="T47" s="8"/>
    </row>
    <row r="48" spans="2:20">
      <c r="B48" s="377"/>
      <c r="C48" s="8"/>
      <c r="D48" s="8" t="s">
        <v>1360</v>
      </c>
      <c r="E48" s="8" t="s">
        <v>145</v>
      </c>
      <c r="F48" s="8" t="s">
        <v>146</v>
      </c>
      <c r="G48" s="8" t="s">
        <v>157</v>
      </c>
      <c r="H48" s="8" t="s">
        <v>1361</v>
      </c>
      <c r="I48" s="13" t="s">
        <v>1355</v>
      </c>
      <c r="J48" s="56" t="s">
        <v>1362</v>
      </c>
      <c r="K48" s="8" t="s">
        <v>8</v>
      </c>
      <c r="L48" s="8"/>
      <c r="M48" s="8"/>
      <c r="N48" s="8"/>
      <c r="O48" s="8"/>
      <c r="P48" s="8"/>
      <c r="Q48" s="8"/>
      <c r="R48" s="8"/>
      <c r="S48" s="8"/>
      <c r="T48" s="8"/>
    </row>
    <row r="49" spans="1:20">
      <c r="B49" s="377"/>
      <c r="C49" s="8"/>
      <c r="D49" s="8" t="s">
        <v>1363</v>
      </c>
      <c r="E49" s="8" t="s">
        <v>145</v>
      </c>
      <c r="F49" s="8" t="s">
        <v>146</v>
      </c>
      <c r="G49" s="8" t="s">
        <v>157</v>
      </c>
      <c r="H49" s="8" t="s">
        <v>1364</v>
      </c>
      <c r="I49" s="13" t="s">
        <v>1355</v>
      </c>
      <c r="J49" s="56" t="s">
        <v>1362</v>
      </c>
      <c r="K49" s="8" t="s">
        <v>8</v>
      </c>
      <c r="L49" s="8"/>
      <c r="M49" s="8"/>
      <c r="N49" s="8"/>
      <c r="O49" s="8"/>
      <c r="P49" s="8"/>
      <c r="Q49" s="8"/>
      <c r="R49" s="8"/>
      <c r="S49" s="8"/>
      <c r="T49" s="8"/>
    </row>
    <row r="50" spans="1:20">
      <c r="B50" s="377"/>
      <c r="C50" s="8"/>
      <c r="D50" s="8" t="s">
        <v>1365</v>
      </c>
      <c r="E50" s="8" t="s">
        <v>145</v>
      </c>
      <c r="F50" s="8" t="s">
        <v>146</v>
      </c>
      <c r="G50" s="8" t="s">
        <v>157</v>
      </c>
      <c r="H50" s="8" t="s">
        <v>1366</v>
      </c>
      <c r="I50" s="13" t="s">
        <v>1355</v>
      </c>
      <c r="J50" s="56" t="s">
        <v>1362</v>
      </c>
      <c r="K50" s="8" t="s">
        <v>8</v>
      </c>
      <c r="L50" s="8"/>
      <c r="M50" s="8"/>
      <c r="N50" s="8"/>
      <c r="O50" s="8"/>
      <c r="P50" s="8"/>
      <c r="Q50" s="8"/>
      <c r="R50" s="8"/>
      <c r="S50" s="8"/>
      <c r="T50" s="8"/>
    </row>
    <row r="51" spans="1:20" ht="33">
      <c r="B51" s="377"/>
      <c r="C51" s="8"/>
      <c r="D51" s="8" t="s">
        <v>1367</v>
      </c>
      <c r="E51" s="8" t="s">
        <v>145</v>
      </c>
      <c r="F51" s="8" t="s">
        <v>178</v>
      </c>
      <c r="G51" s="8" t="s">
        <v>157</v>
      </c>
      <c r="H51" s="13" t="s">
        <v>1368</v>
      </c>
      <c r="I51" s="13" t="s">
        <v>1369</v>
      </c>
      <c r="J51" s="56" t="s">
        <v>1370</v>
      </c>
      <c r="K51" s="8" t="s">
        <v>6</v>
      </c>
      <c r="L51" s="8"/>
      <c r="M51" s="8"/>
      <c r="N51" s="8"/>
      <c r="O51" s="8"/>
      <c r="P51" s="8"/>
      <c r="Q51" s="8"/>
      <c r="R51" s="8"/>
      <c r="S51" s="8"/>
      <c r="T51" s="8"/>
    </row>
    <row r="52" spans="1:20" ht="69" customHeight="1">
      <c r="B52" s="377"/>
      <c r="C52" s="8"/>
      <c r="D52" s="8" t="s">
        <v>1299</v>
      </c>
      <c r="E52" s="8" t="s">
        <v>145</v>
      </c>
      <c r="F52" s="8" t="s">
        <v>178</v>
      </c>
      <c r="G52" s="8" t="s">
        <v>157</v>
      </c>
      <c r="H52" s="13" t="s">
        <v>1371</v>
      </c>
      <c r="I52" s="13" t="s">
        <v>1372</v>
      </c>
      <c r="J52" s="55" t="s">
        <v>1302</v>
      </c>
      <c r="K52" s="8" t="s">
        <v>7</v>
      </c>
      <c r="L52" s="8"/>
      <c r="M52" s="8"/>
      <c r="N52" s="8"/>
      <c r="O52" s="8"/>
      <c r="P52" s="8"/>
      <c r="Q52" s="8"/>
      <c r="R52" s="8"/>
      <c r="S52" s="8"/>
      <c r="T52" s="8"/>
    </row>
    <row r="53" spans="1:20" ht="69" customHeight="1">
      <c r="B53" s="377"/>
      <c r="C53" s="8"/>
      <c r="D53" s="8" t="s">
        <v>1303</v>
      </c>
      <c r="E53" s="8" t="s">
        <v>145</v>
      </c>
      <c r="F53" s="8" t="s">
        <v>178</v>
      </c>
      <c r="G53" s="8" t="s">
        <v>157</v>
      </c>
      <c r="H53" s="13" t="s">
        <v>1373</v>
      </c>
      <c r="I53" s="13" t="s">
        <v>1374</v>
      </c>
      <c r="J53" s="55" t="s">
        <v>1306</v>
      </c>
      <c r="K53" s="8" t="s">
        <v>7</v>
      </c>
      <c r="L53" s="8"/>
      <c r="M53" s="8"/>
      <c r="N53" s="8"/>
      <c r="O53" s="8"/>
      <c r="P53" s="8"/>
      <c r="Q53" s="8"/>
      <c r="R53" s="8"/>
      <c r="S53" s="8"/>
      <c r="T53" s="8"/>
    </row>
    <row r="54" spans="1:20" ht="49.5">
      <c r="B54" s="377"/>
      <c r="C54" s="8"/>
      <c r="D54" s="8" t="s">
        <v>1375</v>
      </c>
      <c r="E54" s="8" t="s">
        <v>145</v>
      </c>
      <c r="F54" s="8" t="s">
        <v>178</v>
      </c>
      <c r="G54" s="8" t="s">
        <v>157</v>
      </c>
      <c r="H54" s="8" t="s">
        <v>1376</v>
      </c>
      <c r="I54" s="13" t="s">
        <v>1377</v>
      </c>
      <c r="J54" s="55" t="s">
        <v>1378</v>
      </c>
      <c r="K54" s="8" t="s">
        <v>6</v>
      </c>
      <c r="L54" s="8"/>
      <c r="M54" s="8"/>
      <c r="N54" s="8"/>
      <c r="O54" s="8"/>
      <c r="P54" s="8"/>
      <c r="Q54" s="8"/>
      <c r="R54" s="8"/>
      <c r="S54" s="8"/>
      <c r="T54" s="8"/>
    </row>
    <row r="55" spans="1:20" ht="49.5">
      <c r="B55" s="377"/>
      <c r="C55" s="8"/>
      <c r="D55" s="8" t="s">
        <v>1379</v>
      </c>
      <c r="E55" s="8" t="s">
        <v>145</v>
      </c>
      <c r="F55" s="8" t="s">
        <v>178</v>
      </c>
      <c r="G55" s="8" t="s">
        <v>157</v>
      </c>
      <c r="H55" s="8" t="s">
        <v>1376</v>
      </c>
      <c r="I55" s="13" t="s">
        <v>1380</v>
      </c>
      <c r="J55" s="56" t="s">
        <v>549</v>
      </c>
      <c r="K55" s="8" t="s">
        <v>6</v>
      </c>
      <c r="L55" s="8"/>
      <c r="M55" s="8"/>
      <c r="N55" s="8"/>
      <c r="O55" s="8"/>
      <c r="P55" s="8"/>
      <c r="Q55" s="8"/>
      <c r="R55" s="8"/>
      <c r="S55" s="8"/>
      <c r="T55" s="8"/>
    </row>
    <row r="56" spans="1:20" ht="49.5">
      <c r="B56" s="377"/>
      <c r="C56" s="8"/>
      <c r="D56" s="8" t="s">
        <v>1381</v>
      </c>
      <c r="E56" s="8" t="s">
        <v>145</v>
      </c>
      <c r="F56" s="8" t="s">
        <v>178</v>
      </c>
      <c r="G56" s="8" t="s">
        <v>157</v>
      </c>
      <c r="H56" s="8" t="s">
        <v>1376</v>
      </c>
      <c r="I56" s="13" t="s">
        <v>1382</v>
      </c>
      <c r="J56" s="56" t="s">
        <v>1383</v>
      </c>
      <c r="K56" s="8" t="s">
        <v>7</v>
      </c>
      <c r="L56" s="8"/>
      <c r="M56" s="8"/>
      <c r="N56" s="8"/>
      <c r="O56" s="8"/>
      <c r="P56" s="8"/>
      <c r="Q56" s="8"/>
      <c r="R56" s="8"/>
      <c r="S56" s="8"/>
      <c r="T56" s="8"/>
    </row>
    <row r="57" spans="1:20" ht="49.5">
      <c r="B57" s="377"/>
      <c r="C57" s="8"/>
      <c r="D57" s="8" t="s">
        <v>1384</v>
      </c>
      <c r="E57" s="8" t="s">
        <v>145</v>
      </c>
      <c r="F57" s="8" t="s">
        <v>178</v>
      </c>
      <c r="G57" s="8" t="s">
        <v>157</v>
      </c>
      <c r="H57" s="8" t="s">
        <v>1376</v>
      </c>
      <c r="I57" s="13" t="s">
        <v>1385</v>
      </c>
      <c r="J57" s="56" t="s">
        <v>1386</v>
      </c>
      <c r="K57" s="8" t="s">
        <v>7</v>
      </c>
      <c r="L57" s="8"/>
      <c r="M57" s="8"/>
      <c r="N57" s="8"/>
      <c r="O57" s="8"/>
      <c r="P57" s="8"/>
      <c r="Q57" s="8"/>
      <c r="R57" s="8"/>
      <c r="S57" s="8"/>
      <c r="T57" s="8"/>
    </row>
    <row r="58" spans="1:20" ht="132">
      <c r="B58" s="377"/>
      <c r="C58" s="8"/>
      <c r="D58" s="8" t="s">
        <v>1387</v>
      </c>
      <c r="E58" s="8" t="s">
        <v>145</v>
      </c>
      <c r="F58" s="8" t="s">
        <v>178</v>
      </c>
      <c r="G58" s="8" t="s">
        <v>157</v>
      </c>
      <c r="H58" s="8" t="s">
        <v>1376</v>
      </c>
      <c r="I58" s="13" t="s">
        <v>1388</v>
      </c>
      <c r="J58" s="56" t="s">
        <v>1389</v>
      </c>
      <c r="K58" s="8" t="s">
        <v>7</v>
      </c>
      <c r="L58" s="8"/>
      <c r="M58" s="8"/>
      <c r="N58" s="8"/>
      <c r="O58" s="8"/>
      <c r="P58" s="8"/>
      <c r="Q58" s="8"/>
      <c r="R58" s="8"/>
      <c r="S58" s="8"/>
      <c r="T58" s="8"/>
    </row>
    <row r="59" spans="1:20" ht="99">
      <c r="B59" s="377"/>
      <c r="C59" s="8"/>
      <c r="D59" s="8" t="s">
        <v>1390</v>
      </c>
      <c r="E59" s="8" t="s">
        <v>145</v>
      </c>
      <c r="F59" s="8" t="s">
        <v>178</v>
      </c>
      <c r="G59" s="8" t="s">
        <v>147</v>
      </c>
      <c r="H59" s="8"/>
      <c r="I59" s="13" t="s">
        <v>1391</v>
      </c>
      <c r="J59" s="56" t="s">
        <v>1274</v>
      </c>
      <c r="K59" s="8" t="s">
        <v>8</v>
      </c>
      <c r="L59" s="8"/>
      <c r="M59" s="8"/>
      <c r="N59" s="8"/>
      <c r="O59" s="8"/>
      <c r="P59" s="8"/>
      <c r="Q59" s="8"/>
      <c r="R59" s="8"/>
      <c r="S59" s="8"/>
      <c r="T59" s="8"/>
    </row>
    <row r="60" spans="1:20" ht="99">
      <c r="B60" s="377"/>
      <c r="C60" s="8"/>
      <c r="D60" s="8" t="s">
        <v>1392</v>
      </c>
      <c r="E60" s="8" t="s">
        <v>145</v>
      </c>
      <c r="F60" s="8" t="s">
        <v>178</v>
      </c>
      <c r="G60" s="8" t="s">
        <v>147</v>
      </c>
      <c r="H60" s="8"/>
      <c r="I60" s="13" t="s">
        <v>1393</v>
      </c>
      <c r="J60" s="56" t="s">
        <v>1274</v>
      </c>
      <c r="K60" s="8" t="s">
        <v>8</v>
      </c>
      <c r="L60" s="8"/>
      <c r="M60" s="8"/>
      <c r="N60" s="8"/>
      <c r="O60" s="8"/>
      <c r="P60" s="8"/>
      <c r="Q60" s="8"/>
      <c r="R60" s="8"/>
      <c r="S60" s="8"/>
      <c r="T60" s="8"/>
    </row>
    <row r="61" spans="1:20" ht="49.5">
      <c r="B61" s="377"/>
      <c r="C61" s="8"/>
      <c r="D61" s="8" t="s">
        <v>1394</v>
      </c>
      <c r="E61" s="8" t="s">
        <v>145</v>
      </c>
      <c r="F61" s="8" t="s">
        <v>178</v>
      </c>
      <c r="G61" s="8" t="s">
        <v>157</v>
      </c>
      <c r="H61" s="8" t="s">
        <v>1395</v>
      </c>
      <c r="I61" s="13" t="s">
        <v>1396</v>
      </c>
      <c r="J61" s="56" t="s">
        <v>1397</v>
      </c>
      <c r="K61" s="8" t="s">
        <v>8</v>
      </c>
      <c r="L61" s="8"/>
      <c r="M61" s="8"/>
      <c r="N61" s="8"/>
      <c r="O61" s="8"/>
      <c r="P61" s="8"/>
      <c r="Q61" s="8"/>
      <c r="R61" s="8"/>
      <c r="S61" s="8"/>
      <c r="T61" s="8"/>
    </row>
    <row r="62" spans="1:20" ht="49.5">
      <c r="B62" s="377"/>
      <c r="C62" s="8"/>
      <c r="D62" s="8" t="s">
        <v>1398</v>
      </c>
      <c r="E62" s="8" t="s">
        <v>145</v>
      </c>
      <c r="F62" s="8" t="s">
        <v>178</v>
      </c>
      <c r="G62" s="8" t="s">
        <v>157</v>
      </c>
      <c r="H62" s="8" t="s">
        <v>1395</v>
      </c>
      <c r="I62" s="13" t="s">
        <v>1399</v>
      </c>
      <c r="J62" s="56" t="s">
        <v>1400</v>
      </c>
      <c r="K62" s="8" t="s">
        <v>8</v>
      </c>
      <c r="L62" s="8"/>
      <c r="M62" s="8"/>
      <c r="N62" s="8"/>
      <c r="O62" s="8"/>
      <c r="P62" s="8"/>
      <c r="Q62" s="8"/>
      <c r="R62" s="8"/>
      <c r="S62" s="8"/>
      <c r="T62" s="8"/>
    </row>
    <row r="63" spans="1:20" ht="49.5">
      <c r="B63" s="377"/>
      <c r="C63" s="265"/>
      <c r="D63" s="265" t="s">
        <v>1401</v>
      </c>
      <c r="E63" s="265" t="s">
        <v>145</v>
      </c>
      <c r="F63" s="265" t="s">
        <v>178</v>
      </c>
      <c r="G63" s="265" t="s">
        <v>157</v>
      </c>
      <c r="H63" s="265" t="s">
        <v>1376</v>
      </c>
      <c r="I63" s="266" t="s">
        <v>1402</v>
      </c>
      <c r="J63" s="267" t="s">
        <v>1403</v>
      </c>
      <c r="K63" s="265" t="s">
        <v>6</v>
      </c>
      <c r="L63" s="265"/>
      <c r="M63" s="265"/>
      <c r="N63" s="265"/>
      <c r="O63" s="265"/>
      <c r="P63" s="265"/>
      <c r="Q63" s="265"/>
      <c r="R63" s="265"/>
      <c r="S63" s="265"/>
      <c r="T63" s="265"/>
    </row>
    <row r="64" spans="1:20" ht="55.5" customHeight="1">
      <c r="A64" s="8"/>
      <c r="B64" s="371" t="s">
        <v>1404</v>
      </c>
      <c r="C64" s="8"/>
      <c r="D64" s="8" t="s">
        <v>1405</v>
      </c>
      <c r="E64" s="8" t="s">
        <v>145</v>
      </c>
      <c r="F64" s="8" t="s">
        <v>178</v>
      </c>
      <c r="G64" s="8" t="s">
        <v>157</v>
      </c>
      <c r="H64" s="8" t="s">
        <v>1406</v>
      </c>
      <c r="I64" s="13" t="s">
        <v>1407</v>
      </c>
      <c r="J64" s="55" t="s">
        <v>1408</v>
      </c>
      <c r="K64" s="8" t="s">
        <v>6</v>
      </c>
      <c r="L64" s="8"/>
      <c r="M64" s="8"/>
      <c r="N64" s="8"/>
      <c r="O64" s="8"/>
      <c r="P64" s="8"/>
      <c r="Q64" s="8"/>
      <c r="R64" s="8"/>
      <c r="S64" s="8"/>
      <c r="T64" s="8"/>
    </row>
    <row r="65" spans="1:20" ht="49.5">
      <c r="A65" s="8"/>
      <c r="B65" s="371"/>
      <c r="C65" s="8"/>
      <c r="D65" s="8" t="s">
        <v>1409</v>
      </c>
      <c r="E65" s="8" t="s">
        <v>145</v>
      </c>
      <c r="F65" s="8" t="s">
        <v>178</v>
      </c>
      <c r="G65" s="8" t="s">
        <v>157</v>
      </c>
      <c r="H65" s="8"/>
      <c r="I65" s="13" t="s">
        <v>1410</v>
      </c>
      <c r="J65" s="56" t="s">
        <v>1411</v>
      </c>
      <c r="K65" s="8" t="s">
        <v>8</v>
      </c>
      <c r="L65" s="8"/>
      <c r="M65" s="8"/>
      <c r="N65" s="8"/>
      <c r="O65" s="8"/>
      <c r="P65" s="8"/>
      <c r="Q65" s="8"/>
      <c r="R65" s="8"/>
      <c r="S65" s="8"/>
      <c r="T65" s="8"/>
    </row>
    <row r="66" spans="1:20" ht="49.5">
      <c r="A66" s="8"/>
      <c r="B66" s="371"/>
      <c r="C66" s="8"/>
      <c r="D66" s="8" t="s">
        <v>1412</v>
      </c>
      <c r="E66" s="8" t="s">
        <v>145</v>
      </c>
      <c r="F66" s="8" t="s">
        <v>178</v>
      </c>
      <c r="G66" s="8" t="s">
        <v>157</v>
      </c>
      <c r="H66" s="8" t="s">
        <v>1413</v>
      </c>
      <c r="I66" s="13" t="s">
        <v>1414</v>
      </c>
      <c r="J66" s="56" t="s">
        <v>1415</v>
      </c>
      <c r="K66" s="8" t="s">
        <v>6</v>
      </c>
      <c r="L66" s="8"/>
      <c r="M66" s="8"/>
      <c r="N66" s="8"/>
      <c r="O66" s="8"/>
      <c r="P66" s="8"/>
      <c r="Q66" s="8"/>
      <c r="R66" s="8"/>
      <c r="S66" s="8"/>
      <c r="T66" s="8"/>
    </row>
    <row r="67" spans="1:20" ht="66">
      <c r="A67" s="8"/>
      <c r="B67" s="371"/>
      <c r="C67" s="8"/>
      <c r="D67" s="8" t="s">
        <v>1416</v>
      </c>
      <c r="E67" s="8" t="s">
        <v>145</v>
      </c>
      <c r="F67" s="8" t="s">
        <v>178</v>
      </c>
      <c r="G67" s="8" t="s">
        <v>157</v>
      </c>
      <c r="H67" s="8"/>
      <c r="I67" s="13" t="s">
        <v>1417</v>
      </c>
      <c r="J67" s="56" t="s">
        <v>1418</v>
      </c>
      <c r="K67" s="8" t="s">
        <v>6</v>
      </c>
      <c r="L67" s="8"/>
      <c r="M67" s="8"/>
      <c r="N67" s="8"/>
      <c r="O67" s="8"/>
      <c r="P67" s="8"/>
      <c r="Q67" s="8"/>
      <c r="R67" s="8"/>
      <c r="S67" s="8"/>
      <c r="T67" s="8"/>
    </row>
    <row r="68" spans="1:20" ht="55.5" customHeight="1">
      <c r="A68" s="8"/>
      <c r="B68" s="371" t="s">
        <v>1419</v>
      </c>
      <c r="C68" s="8"/>
      <c r="D68" s="8" t="s">
        <v>1420</v>
      </c>
      <c r="E68" s="8" t="s">
        <v>145</v>
      </c>
      <c r="F68" s="8" t="s">
        <v>178</v>
      </c>
      <c r="G68" s="8" t="s">
        <v>157</v>
      </c>
      <c r="H68" s="13" t="s">
        <v>1421</v>
      </c>
      <c r="I68" s="13" t="s">
        <v>1422</v>
      </c>
      <c r="J68" s="55" t="s">
        <v>1423</v>
      </c>
      <c r="K68" s="8" t="s">
        <v>6</v>
      </c>
      <c r="L68" s="8"/>
      <c r="M68" s="8"/>
      <c r="N68" s="8"/>
      <c r="O68" s="8"/>
      <c r="P68" s="8"/>
      <c r="Q68" s="8"/>
      <c r="R68" s="8"/>
      <c r="S68" s="8"/>
      <c r="T68" s="8"/>
    </row>
    <row r="69" spans="1:20" ht="55.5" customHeight="1">
      <c r="A69" s="8"/>
      <c r="B69" s="371"/>
      <c r="C69" s="8"/>
      <c r="D69" s="8" t="s">
        <v>1424</v>
      </c>
      <c r="E69" s="8" t="s">
        <v>145</v>
      </c>
      <c r="F69" s="8" t="s">
        <v>178</v>
      </c>
      <c r="G69" s="8" t="s">
        <v>157</v>
      </c>
      <c r="H69" s="13" t="s">
        <v>1425</v>
      </c>
      <c r="I69" s="13" t="s">
        <v>1426</v>
      </c>
      <c r="J69" s="55" t="s">
        <v>1427</v>
      </c>
      <c r="K69" s="8" t="s">
        <v>6</v>
      </c>
      <c r="L69" s="8"/>
      <c r="M69" s="8"/>
      <c r="N69" s="8"/>
      <c r="O69" s="8"/>
      <c r="P69" s="8"/>
      <c r="Q69" s="8"/>
      <c r="R69" s="8"/>
      <c r="S69" s="8"/>
      <c r="T69" s="8"/>
    </row>
    <row r="70" spans="1:20" ht="66">
      <c r="A70" s="8"/>
      <c r="B70" s="371"/>
      <c r="C70" s="8"/>
      <c r="D70" s="8" t="s">
        <v>1428</v>
      </c>
      <c r="E70" s="8" t="s">
        <v>145</v>
      </c>
      <c r="F70" s="8" t="s">
        <v>178</v>
      </c>
      <c r="G70" s="8" t="s">
        <v>157</v>
      </c>
      <c r="H70" s="13" t="s">
        <v>1429</v>
      </c>
      <c r="I70" s="13" t="s">
        <v>1422</v>
      </c>
      <c r="J70" s="56" t="s">
        <v>1430</v>
      </c>
      <c r="K70" s="8" t="s">
        <v>6</v>
      </c>
      <c r="L70" s="8"/>
      <c r="M70" s="8"/>
      <c r="N70" s="8"/>
      <c r="O70" s="8"/>
      <c r="P70" s="8"/>
      <c r="Q70" s="8"/>
      <c r="R70" s="8"/>
      <c r="S70" s="8"/>
      <c r="T70" s="8"/>
    </row>
    <row r="71" spans="1:20" ht="99">
      <c r="A71" s="8"/>
      <c r="B71" s="371"/>
      <c r="C71" s="8"/>
      <c r="D71" s="8" t="s">
        <v>1431</v>
      </c>
      <c r="E71" s="8" t="s">
        <v>145</v>
      </c>
      <c r="F71" s="8" t="s">
        <v>178</v>
      </c>
      <c r="G71" s="8" t="s">
        <v>157</v>
      </c>
      <c r="H71" s="13" t="s">
        <v>1432</v>
      </c>
      <c r="I71" s="13" t="s">
        <v>1433</v>
      </c>
      <c r="J71" s="55" t="s">
        <v>1434</v>
      </c>
      <c r="K71" s="8" t="s">
        <v>7</v>
      </c>
      <c r="L71" s="8"/>
      <c r="M71" s="8"/>
      <c r="N71" s="8"/>
      <c r="O71" s="8"/>
      <c r="P71" s="8"/>
      <c r="Q71" s="8"/>
      <c r="R71" s="8"/>
      <c r="S71" s="8"/>
      <c r="T71" s="8"/>
    </row>
    <row r="72" spans="1:20" ht="60.75" customHeight="1">
      <c r="A72" s="8"/>
      <c r="B72" s="371"/>
      <c r="C72" s="8"/>
      <c r="D72" s="8" t="s">
        <v>1435</v>
      </c>
      <c r="E72" s="8" t="s">
        <v>145</v>
      </c>
      <c r="F72" s="8" t="s">
        <v>146</v>
      </c>
      <c r="G72" s="8" t="s">
        <v>147</v>
      </c>
      <c r="H72" s="13" t="s">
        <v>1436</v>
      </c>
      <c r="I72" s="13" t="s">
        <v>1422</v>
      </c>
      <c r="J72" s="56" t="s">
        <v>1437</v>
      </c>
      <c r="K72" s="8" t="s">
        <v>7</v>
      </c>
      <c r="L72" s="8"/>
      <c r="M72" s="8"/>
      <c r="N72" s="8"/>
      <c r="O72" s="8"/>
      <c r="P72" s="8"/>
      <c r="Q72" s="8"/>
      <c r="R72" s="8"/>
      <c r="S72" s="8"/>
      <c r="T72" s="8"/>
    </row>
    <row r="73" spans="1:20" ht="115.5">
      <c r="A73" s="8"/>
      <c r="B73" s="371"/>
      <c r="C73" s="8"/>
      <c r="D73" s="8" t="s">
        <v>1438</v>
      </c>
      <c r="E73" s="8" t="s">
        <v>145</v>
      </c>
      <c r="F73" s="8" t="s">
        <v>178</v>
      </c>
      <c r="G73" s="8" t="s">
        <v>157</v>
      </c>
      <c r="H73" s="13" t="s">
        <v>1439</v>
      </c>
      <c r="I73" s="13" t="s">
        <v>1422</v>
      </c>
      <c r="J73" s="56" t="s">
        <v>1440</v>
      </c>
      <c r="K73" s="8" t="s">
        <v>6</v>
      </c>
      <c r="L73" s="8"/>
      <c r="M73" s="8"/>
      <c r="N73" s="8"/>
      <c r="O73" s="8"/>
      <c r="P73" s="8"/>
      <c r="Q73" s="8"/>
      <c r="R73" s="8"/>
      <c r="S73" s="8"/>
      <c r="T73" s="8"/>
    </row>
    <row r="74" spans="1:20">
      <c r="A74" s="8"/>
      <c r="B74" s="371"/>
      <c r="C74" s="8"/>
      <c r="D74" s="8" t="s">
        <v>1441</v>
      </c>
      <c r="E74" s="8" t="s">
        <v>145</v>
      </c>
      <c r="F74" s="8" t="s">
        <v>178</v>
      </c>
      <c r="G74" s="8" t="s">
        <v>157</v>
      </c>
      <c r="H74" s="13"/>
      <c r="I74" s="13"/>
      <c r="J74" s="56"/>
      <c r="K74" s="8" t="s">
        <v>6</v>
      </c>
      <c r="L74" s="8"/>
      <c r="M74" s="8"/>
      <c r="N74" s="8"/>
      <c r="O74" s="8"/>
      <c r="P74" s="8"/>
      <c r="Q74" s="8"/>
      <c r="R74" s="8"/>
      <c r="S74" s="8"/>
      <c r="T74" s="8"/>
    </row>
    <row r="75" spans="1:20" ht="115.5">
      <c r="A75" s="8"/>
      <c r="B75" s="371"/>
      <c r="C75" s="8"/>
      <c r="D75" s="8" t="s">
        <v>1442</v>
      </c>
      <c r="E75" s="8" t="s">
        <v>145</v>
      </c>
      <c r="F75" s="8" t="s">
        <v>178</v>
      </c>
      <c r="G75" s="8" t="s">
        <v>157</v>
      </c>
      <c r="H75" s="13"/>
      <c r="I75" s="13" t="s">
        <v>1443</v>
      </c>
      <c r="J75" s="56"/>
      <c r="K75" s="8" t="s">
        <v>6</v>
      </c>
      <c r="L75" s="8"/>
      <c r="M75" s="8"/>
      <c r="N75" s="8"/>
      <c r="O75" s="8"/>
      <c r="P75" s="8"/>
      <c r="Q75" s="8"/>
      <c r="R75" s="8"/>
      <c r="S75" s="8"/>
      <c r="T75" s="8"/>
    </row>
    <row r="76" spans="1:20" ht="95.25" customHeight="1">
      <c r="A76" s="8"/>
      <c r="B76" s="371"/>
      <c r="C76" s="8"/>
      <c r="D76" s="8" t="s">
        <v>1444</v>
      </c>
      <c r="E76" s="8" t="s">
        <v>145</v>
      </c>
      <c r="F76" s="8" t="s">
        <v>178</v>
      </c>
      <c r="G76" s="8" t="s">
        <v>157</v>
      </c>
      <c r="H76" s="13" t="s">
        <v>1445</v>
      </c>
      <c r="I76" s="13" t="s">
        <v>1422</v>
      </c>
      <c r="J76" s="56" t="s">
        <v>1446</v>
      </c>
      <c r="K76" s="8" t="s">
        <v>7</v>
      </c>
      <c r="L76" s="8"/>
      <c r="M76" s="8"/>
      <c r="N76" s="8"/>
      <c r="O76" s="8"/>
      <c r="P76" s="8"/>
      <c r="Q76" s="8"/>
      <c r="R76" s="8"/>
      <c r="S76" s="8"/>
      <c r="T76" s="8"/>
    </row>
    <row r="77" spans="1:20" ht="69" customHeight="1">
      <c r="B77" s="371" t="s">
        <v>1447</v>
      </c>
      <c r="C77" s="8"/>
      <c r="D77" s="8" t="s">
        <v>1307</v>
      </c>
      <c r="E77" s="8" t="s">
        <v>145</v>
      </c>
      <c r="F77" s="8" t="s">
        <v>146</v>
      </c>
      <c r="G77" s="8" t="s">
        <v>157</v>
      </c>
      <c r="H77" s="13" t="s">
        <v>1308</v>
      </c>
      <c r="I77" s="13" t="s">
        <v>1309</v>
      </c>
      <c r="J77" s="55"/>
      <c r="K77" s="8"/>
      <c r="L77" s="8"/>
      <c r="M77" s="8"/>
      <c r="N77" s="8"/>
      <c r="O77" s="8"/>
      <c r="P77" s="8"/>
      <c r="Q77" s="8"/>
      <c r="R77" s="8"/>
      <c r="S77" s="8"/>
      <c r="T77" s="8"/>
    </row>
    <row r="78" spans="1:20" ht="69" customHeight="1">
      <c r="B78" s="371"/>
      <c r="C78" s="8"/>
      <c r="D78" s="8" t="s">
        <v>1310</v>
      </c>
      <c r="E78" s="8" t="s">
        <v>145</v>
      </c>
      <c r="F78" s="8" t="s">
        <v>178</v>
      </c>
      <c r="G78" s="8" t="s">
        <v>157</v>
      </c>
      <c r="H78" s="13"/>
      <c r="I78" s="13" t="s">
        <v>1311</v>
      </c>
      <c r="J78" s="55"/>
      <c r="K78" s="8"/>
      <c r="L78" s="8"/>
      <c r="M78" s="8"/>
      <c r="N78" s="8"/>
      <c r="O78" s="8"/>
      <c r="P78" s="8"/>
      <c r="Q78" s="8"/>
      <c r="R78" s="8"/>
      <c r="S78" s="8"/>
      <c r="T78" s="8"/>
    </row>
    <row r="79" spans="1:20" ht="49.5">
      <c r="A79" s="265"/>
      <c r="B79" s="371"/>
      <c r="C79" s="8"/>
      <c r="D79" s="8" t="s">
        <v>1448</v>
      </c>
      <c r="E79" s="8" t="s">
        <v>145</v>
      </c>
      <c r="F79" s="8" t="s">
        <v>178</v>
      </c>
      <c r="G79" s="8" t="s">
        <v>157</v>
      </c>
      <c r="H79" s="13"/>
      <c r="I79" s="13" t="s">
        <v>1449</v>
      </c>
      <c r="J79" s="56"/>
      <c r="K79" s="8"/>
      <c r="L79" s="8"/>
      <c r="M79" s="8"/>
      <c r="N79" s="8"/>
      <c r="O79" s="8"/>
      <c r="P79" s="8"/>
      <c r="Q79" s="8"/>
      <c r="R79" s="8"/>
      <c r="S79" s="8"/>
      <c r="T79" s="8"/>
    </row>
    <row r="80" spans="1:20">
      <c r="A80" s="5"/>
      <c r="B80" s="268"/>
      <c r="C80" s="5"/>
      <c r="D80" s="5"/>
      <c r="E80" s="5"/>
      <c r="F80" s="5"/>
      <c r="G80" s="5"/>
      <c r="H80" s="18"/>
      <c r="I80" s="18"/>
      <c r="J80" s="64"/>
      <c r="K80" s="5"/>
      <c r="L80" s="5"/>
      <c r="M80" s="5"/>
      <c r="N80" s="5"/>
      <c r="O80" s="5"/>
      <c r="P80" s="5"/>
      <c r="Q80" s="5"/>
      <c r="R80" s="5"/>
      <c r="S80" s="5"/>
      <c r="T80" s="5"/>
    </row>
    <row r="81" spans="1:20" ht="60.75" customHeight="1">
      <c r="A81" s="5"/>
      <c r="B81" s="268"/>
      <c r="C81" s="5"/>
      <c r="D81" s="5"/>
      <c r="E81" s="5"/>
      <c r="F81" s="5"/>
      <c r="G81" s="5"/>
      <c r="H81" s="18"/>
      <c r="I81" s="18"/>
      <c r="J81" s="20"/>
      <c r="K81" s="5"/>
      <c r="L81" s="5"/>
      <c r="M81" s="5"/>
      <c r="N81" s="5"/>
      <c r="O81" s="5"/>
      <c r="P81" s="5"/>
      <c r="Q81" s="5"/>
      <c r="R81" s="5"/>
      <c r="S81" s="5"/>
      <c r="T81" s="5"/>
    </row>
    <row r="82" spans="1:20">
      <c r="A82" s="5"/>
      <c r="B82" s="268"/>
      <c r="C82" s="5"/>
      <c r="D82" s="5"/>
      <c r="E82" s="5"/>
      <c r="F82" s="5"/>
      <c r="G82" s="5"/>
      <c r="H82" s="18"/>
      <c r="I82" s="18"/>
      <c r="J82" s="20"/>
      <c r="K82" s="5"/>
      <c r="L82" s="5"/>
      <c r="M82" s="5"/>
      <c r="N82" s="5"/>
      <c r="O82" s="5"/>
      <c r="P82" s="5"/>
      <c r="Q82" s="5"/>
      <c r="R82" s="5"/>
      <c r="S82" s="5"/>
      <c r="T82" s="5"/>
    </row>
    <row r="83" spans="1:20">
      <c r="A83" s="5"/>
      <c r="B83" s="268"/>
      <c r="C83" s="5"/>
      <c r="D83" s="5"/>
      <c r="E83" s="5"/>
      <c r="F83" s="5"/>
      <c r="G83" s="5"/>
      <c r="H83" s="18"/>
      <c r="I83" s="18"/>
      <c r="J83" s="20"/>
      <c r="K83" s="5"/>
      <c r="L83" s="5"/>
      <c r="M83" s="5"/>
      <c r="N83" s="5"/>
      <c r="O83" s="5"/>
      <c r="P83" s="5"/>
      <c r="Q83" s="5"/>
      <c r="R83" s="5"/>
      <c r="S83" s="5"/>
      <c r="T83" s="5"/>
    </row>
    <row r="84" spans="1:20">
      <c r="A84" s="5"/>
      <c r="B84" s="268"/>
      <c r="C84" s="5"/>
      <c r="D84" s="5"/>
      <c r="E84" s="5"/>
      <c r="F84" s="5"/>
      <c r="G84" s="5"/>
      <c r="H84" s="18"/>
      <c r="I84" s="18"/>
      <c r="J84" s="20"/>
      <c r="K84" s="5"/>
      <c r="L84" s="5"/>
      <c r="M84" s="5"/>
      <c r="N84" s="5"/>
      <c r="O84" s="5"/>
      <c r="P84" s="5"/>
      <c r="Q84" s="5"/>
      <c r="R84" s="5"/>
      <c r="S84" s="5"/>
      <c r="T84" s="5"/>
    </row>
    <row r="85" spans="1:20">
      <c r="A85" s="5"/>
      <c r="B85" s="268"/>
      <c r="C85" s="5"/>
      <c r="D85" s="5"/>
      <c r="E85" s="5"/>
      <c r="F85" s="5"/>
      <c r="G85" s="5"/>
      <c r="H85" s="5"/>
      <c r="I85" s="18"/>
      <c r="J85" s="20"/>
      <c r="K85" s="5"/>
      <c r="L85" s="5"/>
      <c r="M85" s="5"/>
      <c r="N85" s="5"/>
      <c r="O85" s="5"/>
      <c r="P85" s="5"/>
      <c r="Q85" s="5"/>
      <c r="R85" s="5"/>
      <c r="S85" s="5"/>
      <c r="T85" s="5"/>
    </row>
    <row r="86" spans="1:20">
      <c r="A86" s="5"/>
      <c r="B86" s="268"/>
      <c r="C86" s="5"/>
      <c r="D86" s="5"/>
      <c r="E86" s="5"/>
      <c r="F86" s="5"/>
      <c r="G86" s="5"/>
      <c r="H86" s="5"/>
      <c r="I86" s="18"/>
      <c r="J86" s="20"/>
      <c r="K86" s="5"/>
      <c r="L86" s="5"/>
      <c r="M86" s="5"/>
      <c r="N86" s="5"/>
      <c r="O86" s="5"/>
      <c r="P86" s="5"/>
      <c r="Q86" s="5"/>
      <c r="R86" s="5"/>
      <c r="S86" s="5"/>
      <c r="T86" s="5"/>
    </row>
  </sheetData>
  <mergeCells count="24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77:B79"/>
    <mergeCell ref="B11:B26"/>
    <mergeCell ref="B27:B42"/>
    <mergeCell ref="B43:B63"/>
    <mergeCell ref="B64:B67"/>
    <mergeCell ref="B68:B76"/>
  </mergeCells>
  <phoneticPr fontId="31" type="noConversion"/>
  <dataValidations count="5">
    <dataValidation type="list" allowBlank="1" showInputMessage="1" showErrorMessage="1" sqref="E11:E86 E65547:E65622 E131083:E131158 E196619:E196694 E262155:E262230 E327691:E327766 E393227:E393302 E458763:E458838 E524299:E524374 E589835:E589910 E655371:E655446 E720907:E720982 E786443:E786518 E851979:E852054 E917515:E917590 E983051:E983126 JA11:JA86 JA65547:JA65622 JA131083:JA131158 JA196619:JA196694 JA262155:JA262230 JA327691:JA327766 JA393227:JA393302 JA458763:JA458838 JA524299:JA524374 JA589835:JA589910 JA655371:JA655446 JA720907:JA720982 JA786443:JA786518 JA851979:JA852054 JA917515:JA917590 JA983051:JA983126 SW11:SW86 SW65547:SW65622 SW131083:SW131158 SW196619:SW196694 SW262155:SW262230 SW327691:SW327766 SW393227:SW393302 SW458763:SW458838 SW524299:SW524374 SW589835:SW589910 SW655371:SW655446 SW720907:SW720982 SW786443:SW786518 SW851979:SW852054 SW917515:SW917590 SW983051:SW983126 ACS11:ACS86 ACS65547:ACS65622 ACS131083:ACS131158 ACS196619:ACS196694 ACS262155:ACS262230 ACS327691:ACS327766 ACS393227:ACS393302 ACS458763:ACS458838 ACS524299:ACS524374 ACS589835:ACS589910 ACS655371:ACS655446 ACS720907:ACS720982 ACS786443:ACS786518 ACS851979:ACS852054 ACS917515:ACS917590 ACS983051:ACS983126 AMO11:AMO86 AMO65547:AMO65622 AMO131083:AMO131158 AMO196619:AMO196694 AMO262155:AMO262230 AMO327691:AMO327766 AMO393227:AMO393302 AMO458763:AMO458838 AMO524299:AMO524374 AMO589835:AMO589910 AMO655371:AMO655446 AMO720907:AMO720982 AMO786443:AMO786518 AMO851979:AMO852054 AMO917515:AMO917590 AMO983051:AMO983126 AWK11:AWK86 AWK65547:AWK65622 AWK131083:AWK131158 AWK196619:AWK196694 AWK262155:AWK262230 AWK327691:AWK327766 AWK393227:AWK393302 AWK458763:AWK458838 AWK524299:AWK524374 AWK589835:AWK589910 AWK655371:AWK655446 AWK720907:AWK720982 AWK786443:AWK786518 AWK851979:AWK852054 AWK917515:AWK917590 AWK983051:AWK983126 BGG11:BGG86 BGG65547:BGG65622 BGG131083:BGG131158 BGG196619:BGG196694 BGG262155:BGG262230 BGG327691:BGG327766 BGG393227:BGG393302 BGG458763:BGG458838 BGG524299:BGG524374 BGG589835:BGG589910 BGG655371:BGG655446 BGG720907:BGG720982 BGG786443:BGG786518 BGG851979:BGG852054 BGG917515:BGG917590 BGG983051:BGG983126 BQC11:BQC86 BQC65547:BQC65622 BQC131083:BQC131158 BQC196619:BQC196694 BQC262155:BQC262230 BQC327691:BQC327766 BQC393227:BQC393302 BQC458763:BQC458838 BQC524299:BQC524374 BQC589835:BQC589910 BQC655371:BQC655446 BQC720907:BQC720982 BQC786443:BQC786518 BQC851979:BQC852054 BQC917515:BQC917590 BQC983051:BQC983126 BZY11:BZY86 BZY65547:BZY65622 BZY131083:BZY131158 BZY196619:BZY196694 BZY262155:BZY262230 BZY327691:BZY327766 BZY393227:BZY393302 BZY458763:BZY458838 BZY524299:BZY524374 BZY589835:BZY589910 BZY655371:BZY655446 BZY720907:BZY720982 BZY786443:BZY786518 BZY851979:BZY852054 BZY917515:BZY917590 BZY983051:BZY983126 CJU11:CJU86 CJU65547:CJU65622 CJU131083:CJU131158 CJU196619:CJU196694 CJU262155:CJU262230 CJU327691:CJU327766 CJU393227:CJU393302 CJU458763:CJU458838 CJU524299:CJU524374 CJU589835:CJU589910 CJU655371:CJU655446 CJU720907:CJU720982 CJU786443:CJU786518 CJU851979:CJU852054 CJU917515:CJU917590 CJU983051:CJU983126 CTQ11:CTQ86 CTQ65547:CTQ65622 CTQ131083:CTQ131158 CTQ196619:CTQ196694 CTQ262155:CTQ262230 CTQ327691:CTQ327766 CTQ393227:CTQ393302 CTQ458763:CTQ458838 CTQ524299:CTQ524374 CTQ589835:CTQ589910 CTQ655371:CTQ655446 CTQ720907:CTQ720982 CTQ786443:CTQ786518 CTQ851979:CTQ852054 CTQ917515:CTQ917590 CTQ983051:CTQ983126 DDM11:DDM86 DDM65547:DDM65622 DDM131083:DDM131158 DDM196619:DDM196694 DDM262155:DDM262230 DDM327691:DDM327766 DDM393227:DDM393302 DDM458763:DDM458838 DDM524299:DDM524374 DDM589835:DDM589910 DDM655371:DDM655446 DDM720907:DDM720982 DDM786443:DDM786518 DDM851979:DDM852054 DDM917515:DDM917590 DDM983051:DDM983126 DNI11:DNI86 DNI65547:DNI65622 DNI131083:DNI131158 DNI196619:DNI196694 DNI262155:DNI262230 DNI327691:DNI327766 DNI393227:DNI393302 DNI458763:DNI458838 DNI524299:DNI524374 DNI589835:DNI589910 DNI655371:DNI655446 DNI720907:DNI720982 DNI786443:DNI786518 DNI851979:DNI852054 DNI917515:DNI917590 DNI983051:DNI983126 DXE11:DXE86 DXE65547:DXE65622 DXE131083:DXE131158 DXE196619:DXE196694 DXE262155:DXE262230 DXE327691:DXE327766 DXE393227:DXE393302 DXE458763:DXE458838 DXE524299:DXE524374 DXE589835:DXE589910 DXE655371:DXE655446 DXE720907:DXE720982 DXE786443:DXE786518 DXE851979:DXE852054 DXE917515:DXE917590 DXE983051:DXE983126 EHA11:EHA86 EHA65547:EHA65622 EHA131083:EHA131158 EHA196619:EHA196694 EHA262155:EHA262230 EHA327691:EHA327766 EHA393227:EHA393302 EHA458763:EHA458838 EHA524299:EHA524374 EHA589835:EHA589910 EHA655371:EHA655446 EHA720907:EHA720982 EHA786443:EHA786518 EHA851979:EHA852054 EHA917515:EHA917590 EHA983051:EHA983126 EQW11:EQW86 EQW65547:EQW65622 EQW131083:EQW131158 EQW196619:EQW196694 EQW262155:EQW262230 EQW327691:EQW327766 EQW393227:EQW393302 EQW458763:EQW458838 EQW524299:EQW524374 EQW589835:EQW589910 EQW655371:EQW655446 EQW720907:EQW720982 EQW786443:EQW786518 EQW851979:EQW852054 EQW917515:EQW917590 EQW983051:EQW983126 FAS11:FAS86 FAS65547:FAS65622 FAS131083:FAS131158 FAS196619:FAS196694 FAS262155:FAS262230 FAS327691:FAS327766 FAS393227:FAS393302 FAS458763:FAS458838 FAS524299:FAS524374 FAS589835:FAS589910 FAS655371:FAS655446 FAS720907:FAS720982 FAS786443:FAS786518 FAS851979:FAS852054 FAS917515:FAS917590 FAS983051:FAS983126 FKO11:FKO86 FKO65547:FKO65622 FKO131083:FKO131158 FKO196619:FKO196694 FKO262155:FKO262230 FKO327691:FKO327766 FKO393227:FKO393302 FKO458763:FKO458838 FKO524299:FKO524374 FKO589835:FKO589910 FKO655371:FKO655446 FKO720907:FKO720982 FKO786443:FKO786518 FKO851979:FKO852054 FKO917515:FKO917590 FKO983051:FKO983126 FUK11:FUK86 FUK65547:FUK65622 FUK131083:FUK131158 FUK196619:FUK196694 FUK262155:FUK262230 FUK327691:FUK327766 FUK393227:FUK393302 FUK458763:FUK458838 FUK524299:FUK524374 FUK589835:FUK589910 FUK655371:FUK655446 FUK720907:FUK720982 FUK786443:FUK786518 FUK851979:FUK852054 FUK917515:FUK917590 FUK983051:FUK983126 GEG11:GEG86 GEG65547:GEG65622 GEG131083:GEG131158 GEG196619:GEG196694 GEG262155:GEG262230 GEG327691:GEG327766 GEG393227:GEG393302 GEG458763:GEG458838 GEG524299:GEG524374 GEG589835:GEG589910 GEG655371:GEG655446 GEG720907:GEG720982 GEG786443:GEG786518 GEG851979:GEG852054 GEG917515:GEG917590 GEG983051:GEG983126 GOC11:GOC86 GOC65547:GOC65622 GOC131083:GOC131158 GOC196619:GOC196694 GOC262155:GOC262230 GOC327691:GOC327766 GOC393227:GOC393302 GOC458763:GOC458838 GOC524299:GOC524374 GOC589835:GOC589910 GOC655371:GOC655446 GOC720907:GOC720982 GOC786443:GOC786518 GOC851979:GOC852054 GOC917515:GOC917590 GOC983051:GOC983126 GXY11:GXY86 GXY65547:GXY65622 GXY131083:GXY131158 GXY196619:GXY196694 GXY262155:GXY262230 GXY327691:GXY327766 GXY393227:GXY393302 GXY458763:GXY458838 GXY524299:GXY524374 GXY589835:GXY589910 GXY655371:GXY655446 GXY720907:GXY720982 GXY786443:GXY786518 GXY851979:GXY852054 GXY917515:GXY917590 GXY983051:GXY983126 HHU11:HHU86 HHU65547:HHU65622 HHU131083:HHU131158 HHU196619:HHU196694 HHU262155:HHU262230 HHU327691:HHU327766 HHU393227:HHU393302 HHU458763:HHU458838 HHU524299:HHU524374 HHU589835:HHU589910 HHU655371:HHU655446 HHU720907:HHU720982 HHU786443:HHU786518 HHU851979:HHU852054 HHU917515:HHU917590 HHU983051:HHU983126 HRQ11:HRQ86 HRQ65547:HRQ65622 HRQ131083:HRQ131158 HRQ196619:HRQ196694 HRQ262155:HRQ262230 HRQ327691:HRQ327766 HRQ393227:HRQ393302 HRQ458763:HRQ458838 HRQ524299:HRQ524374 HRQ589835:HRQ589910 HRQ655371:HRQ655446 HRQ720907:HRQ720982 HRQ786443:HRQ786518 HRQ851979:HRQ852054 HRQ917515:HRQ917590 HRQ983051:HRQ983126 IBM11:IBM86 IBM65547:IBM65622 IBM131083:IBM131158 IBM196619:IBM196694 IBM262155:IBM262230 IBM327691:IBM327766 IBM393227:IBM393302 IBM458763:IBM458838 IBM524299:IBM524374 IBM589835:IBM589910 IBM655371:IBM655446 IBM720907:IBM720982 IBM786443:IBM786518 IBM851979:IBM852054 IBM917515:IBM917590 IBM983051:IBM983126 ILI11:ILI86 ILI65547:ILI65622 ILI131083:ILI131158 ILI196619:ILI196694 ILI262155:ILI262230 ILI327691:ILI327766 ILI393227:ILI393302 ILI458763:ILI458838 ILI524299:ILI524374 ILI589835:ILI589910 ILI655371:ILI655446 ILI720907:ILI720982 ILI786443:ILI786518 ILI851979:ILI852054 ILI917515:ILI917590 ILI983051:ILI983126 IVE11:IVE86 IVE65547:IVE65622 IVE131083:IVE131158 IVE196619:IVE196694 IVE262155:IVE262230 IVE327691:IVE327766 IVE393227:IVE393302 IVE458763:IVE458838 IVE524299:IVE524374 IVE589835:IVE589910 IVE655371:IVE655446 IVE720907:IVE720982 IVE786443:IVE786518 IVE851979:IVE852054 IVE917515:IVE917590 IVE983051:IVE983126 JFA11:JFA86 JFA65547:JFA65622 JFA131083:JFA131158 JFA196619:JFA196694 JFA262155:JFA262230 JFA327691:JFA327766 JFA393227:JFA393302 JFA458763:JFA458838 JFA524299:JFA524374 JFA589835:JFA589910 JFA655371:JFA655446 JFA720907:JFA720982 JFA786443:JFA786518 JFA851979:JFA852054 JFA917515:JFA917590 JFA983051:JFA983126 JOW11:JOW86 JOW65547:JOW65622 JOW131083:JOW131158 JOW196619:JOW196694 JOW262155:JOW262230 JOW327691:JOW327766 JOW393227:JOW393302 JOW458763:JOW458838 JOW524299:JOW524374 JOW589835:JOW589910 JOW655371:JOW655446 JOW720907:JOW720982 JOW786443:JOW786518 JOW851979:JOW852054 JOW917515:JOW917590 JOW983051:JOW983126 JYS11:JYS86 JYS65547:JYS65622 JYS131083:JYS131158 JYS196619:JYS196694 JYS262155:JYS262230 JYS327691:JYS327766 JYS393227:JYS393302 JYS458763:JYS458838 JYS524299:JYS524374 JYS589835:JYS589910 JYS655371:JYS655446 JYS720907:JYS720982 JYS786443:JYS786518 JYS851979:JYS852054 JYS917515:JYS917590 JYS983051:JYS983126 KIO11:KIO86 KIO65547:KIO65622 KIO131083:KIO131158 KIO196619:KIO196694 KIO262155:KIO262230 KIO327691:KIO327766 KIO393227:KIO393302 KIO458763:KIO458838 KIO524299:KIO524374 KIO589835:KIO589910 KIO655371:KIO655446 KIO720907:KIO720982 KIO786443:KIO786518 KIO851979:KIO852054 KIO917515:KIO917590 KIO983051:KIO983126 KSK11:KSK86 KSK65547:KSK65622 KSK131083:KSK131158 KSK196619:KSK196694 KSK262155:KSK262230 KSK327691:KSK327766 KSK393227:KSK393302 KSK458763:KSK458838 KSK524299:KSK524374 KSK589835:KSK589910 KSK655371:KSK655446 KSK720907:KSK720982 KSK786443:KSK786518 KSK851979:KSK852054 KSK917515:KSK917590 KSK983051:KSK983126 LCG11:LCG86 LCG65547:LCG65622 LCG131083:LCG131158 LCG196619:LCG196694 LCG262155:LCG262230 LCG327691:LCG327766 LCG393227:LCG393302 LCG458763:LCG458838 LCG524299:LCG524374 LCG589835:LCG589910 LCG655371:LCG655446 LCG720907:LCG720982 LCG786443:LCG786518 LCG851979:LCG852054 LCG917515:LCG917590 LCG983051:LCG983126 LMC11:LMC86 LMC65547:LMC65622 LMC131083:LMC131158 LMC196619:LMC196694 LMC262155:LMC262230 LMC327691:LMC327766 LMC393227:LMC393302 LMC458763:LMC458838 LMC524299:LMC524374 LMC589835:LMC589910 LMC655371:LMC655446 LMC720907:LMC720982 LMC786443:LMC786518 LMC851979:LMC852054 LMC917515:LMC917590 LMC983051:LMC983126 LVY11:LVY86 LVY65547:LVY65622 LVY131083:LVY131158 LVY196619:LVY196694 LVY262155:LVY262230 LVY327691:LVY327766 LVY393227:LVY393302 LVY458763:LVY458838 LVY524299:LVY524374 LVY589835:LVY589910 LVY655371:LVY655446 LVY720907:LVY720982 LVY786443:LVY786518 LVY851979:LVY852054 LVY917515:LVY917590 LVY983051:LVY983126 MFU11:MFU86 MFU65547:MFU65622 MFU131083:MFU131158 MFU196619:MFU196694 MFU262155:MFU262230 MFU327691:MFU327766 MFU393227:MFU393302 MFU458763:MFU458838 MFU524299:MFU524374 MFU589835:MFU589910 MFU655371:MFU655446 MFU720907:MFU720982 MFU786443:MFU786518 MFU851979:MFU852054 MFU917515:MFU917590 MFU983051:MFU983126 MPQ11:MPQ86 MPQ65547:MPQ65622 MPQ131083:MPQ131158 MPQ196619:MPQ196694 MPQ262155:MPQ262230 MPQ327691:MPQ327766 MPQ393227:MPQ393302 MPQ458763:MPQ458838 MPQ524299:MPQ524374 MPQ589835:MPQ589910 MPQ655371:MPQ655446 MPQ720907:MPQ720982 MPQ786443:MPQ786518 MPQ851979:MPQ852054 MPQ917515:MPQ917590 MPQ983051:MPQ983126 MZM11:MZM86 MZM65547:MZM65622 MZM131083:MZM131158 MZM196619:MZM196694 MZM262155:MZM262230 MZM327691:MZM327766 MZM393227:MZM393302 MZM458763:MZM458838 MZM524299:MZM524374 MZM589835:MZM589910 MZM655371:MZM655446 MZM720907:MZM720982 MZM786443:MZM786518 MZM851979:MZM852054 MZM917515:MZM917590 MZM983051:MZM983126 NJI11:NJI86 NJI65547:NJI65622 NJI131083:NJI131158 NJI196619:NJI196694 NJI262155:NJI262230 NJI327691:NJI327766 NJI393227:NJI393302 NJI458763:NJI458838 NJI524299:NJI524374 NJI589835:NJI589910 NJI655371:NJI655446 NJI720907:NJI720982 NJI786443:NJI786518 NJI851979:NJI852054 NJI917515:NJI917590 NJI983051:NJI983126 NTE11:NTE86 NTE65547:NTE65622 NTE131083:NTE131158 NTE196619:NTE196694 NTE262155:NTE262230 NTE327691:NTE327766 NTE393227:NTE393302 NTE458763:NTE458838 NTE524299:NTE524374 NTE589835:NTE589910 NTE655371:NTE655446 NTE720907:NTE720982 NTE786443:NTE786518 NTE851979:NTE852054 NTE917515:NTE917590 NTE983051:NTE983126 ODA11:ODA86 ODA65547:ODA65622 ODA131083:ODA131158 ODA196619:ODA196694 ODA262155:ODA262230 ODA327691:ODA327766 ODA393227:ODA393302 ODA458763:ODA458838 ODA524299:ODA524374 ODA589835:ODA589910 ODA655371:ODA655446 ODA720907:ODA720982 ODA786443:ODA786518 ODA851979:ODA852054 ODA917515:ODA917590 ODA983051:ODA983126 OMW11:OMW86 OMW65547:OMW65622 OMW131083:OMW131158 OMW196619:OMW196694 OMW262155:OMW262230 OMW327691:OMW327766 OMW393227:OMW393302 OMW458763:OMW458838 OMW524299:OMW524374 OMW589835:OMW589910 OMW655371:OMW655446 OMW720907:OMW720982 OMW786443:OMW786518 OMW851979:OMW852054 OMW917515:OMW917590 OMW983051:OMW983126 OWS11:OWS86 OWS65547:OWS65622 OWS131083:OWS131158 OWS196619:OWS196694 OWS262155:OWS262230 OWS327691:OWS327766 OWS393227:OWS393302 OWS458763:OWS458838 OWS524299:OWS524374 OWS589835:OWS589910 OWS655371:OWS655446 OWS720907:OWS720982 OWS786443:OWS786518 OWS851979:OWS852054 OWS917515:OWS917590 OWS983051:OWS983126 PGO11:PGO86 PGO65547:PGO65622 PGO131083:PGO131158 PGO196619:PGO196694 PGO262155:PGO262230 PGO327691:PGO327766 PGO393227:PGO393302 PGO458763:PGO458838 PGO524299:PGO524374 PGO589835:PGO589910 PGO655371:PGO655446 PGO720907:PGO720982 PGO786443:PGO786518 PGO851979:PGO852054 PGO917515:PGO917590 PGO983051:PGO983126 PQK11:PQK86 PQK65547:PQK65622 PQK131083:PQK131158 PQK196619:PQK196694 PQK262155:PQK262230 PQK327691:PQK327766 PQK393227:PQK393302 PQK458763:PQK458838 PQK524299:PQK524374 PQK589835:PQK589910 PQK655371:PQK655446 PQK720907:PQK720982 PQK786443:PQK786518 PQK851979:PQK852054 PQK917515:PQK917590 PQK983051:PQK983126 QAG11:QAG86 QAG65547:QAG65622 QAG131083:QAG131158 QAG196619:QAG196694 QAG262155:QAG262230 QAG327691:QAG327766 QAG393227:QAG393302 QAG458763:QAG458838 QAG524299:QAG524374 QAG589835:QAG589910 QAG655371:QAG655446 QAG720907:QAG720982 QAG786443:QAG786518 QAG851979:QAG852054 QAG917515:QAG917590 QAG983051:QAG983126 QKC11:QKC86 QKC65547:QKC65622 QKC131083:QKC131158 QKC196619:QKC196694 QKC262155:QKC262230 QKC327691:QKC327766 QKC393227:QKC393302 QKC458763:QKC458838 QKC524299:QKC524374 QKC589835:QKC589910 QKC655371:QKC655446 QKC720907:QKC720982 QKC786443:QKC786518 QKC851979:QKC852054 QKC917515:QKC917590 QKC983051:QKC983126 QTY11:QTY86 QTY65547:QTY65622 QTY131083:QTY131158 QTY196619:QTY196694 QTY262155:QTY262230 QTY327691:QTY327766 QTY393227:QTY393302 QTY458763:QTY458838 QTY524299:QTY524374 QTY589835:QTY589910 QTY655371:QTY655446 QTY720907:QTY720982 QTY786443:QTY786518 QTY851979:QTY852054 QTY917515:QTY917590 QTY983051:QTY983126 RDU11:RDU86 RDU65547:RDU65622 RDU131083:RDU131158 RDU196619:RDU196694 RDU262155:RDU262230 RDU327691:RDU327766 RDU393227:RDU393302 RDU458763:RDU458838 RDU524299:RDU524374 RDU589835:RDU589910 RDU655371:RDU655446 RDU720907:RDU720982 RDU786443:RDU786518 RDU851979:RDU852054 RDU917515:RDU917590 RDU983051:RDU983126 RNQ11:RNQ86 RNQ65547:RNQ65622 RNQ131083:RNQ131158 RNQ196619:RNQ196694 RNQ262155:RNQ262230 RNQ327691:RNQ327766 RNQ393227:RNQ393302 RNQ458763:RNQ458838 RNQ524299:RNQ524374 RNQ589835:RNQ589910 RNQ655371:RNQ655446 RNQ720907:RNQ720982 RNQ786443:RNQ786518 RNQ851979:RNQ852054 RNQ917515:RNQ917590 RNQ983051:RNQ983126 RXM11:RXM86 RXM65547:RXM65622 RXM131083:RXM131158 RXM196619:RXM196694 RXM262155:RXM262230 RXM327691:RXM327766 RXM393227:RXM393302 RXM458763:RXM458838 RXM524299:RXM524374 RXM589835:RXM589910 RXM655371:RXM655446 RXM720907:RXM720982 RXM786443:RXM786518 RXM851979:RXM852054 RXM917515:RXM917590 RXM983051:RXM983126 SHI11:SHI86 SHI65547:SHI65622 SHI131083:SHI131158 SHI196619:SHI196694 SHI262155:SHI262230 SHI327691:SHI327766 SHI393227:SHI393302 SHI458763:SHI458838 SHI524299:SHI524374 SHI589835:SHI589910 SHI655371:SHI655446 SHI720907:SHI720982 SHI786443:SHI786518 SHI851979:SHI852054 SHI917515:SHI917590 SHI983051:SHI983126 SRE11:SRE86 SRE65547:SRE65622 SRE131083:SRE131158 SRE196619:SRE196694 SRE262155:SRE262230 SRE327691:SRE327766 SRE393227:SRE393302 SRE458763:SRE458838 SRE524299:SRE524374 SRE589835:SRE589910 SRE655371:SRE655446 SRE720907:SRE720982 SRE786443:SRE786518 SRE851979:SRE852054 SRE917515:SRE917590 SRE983051:SRE983126 TBA11:TBA86 TBA65547:TBA65622 TBA131083:TBA131158 TBA196619:TBA196694 TBA262155:TBA262230 TBA327691:TBA327766 TBA393227:TBA393302 TBA458763:TBA458838 TBA524299:TBA524374 TBA589835:TBA589910 TBA655371:TBA655446 TBA720907:TBA720982 TBA786443:TBA786518 TBA851979:TBA852054 TBA917515:TBA917590 TBA983051:TBA983126 TKW11:TKW86 TKW65547:TKW65622 TKW131083:TKW131158 TKW196619:TKW196694 TKW262155:TKW262230 TKW327691:TKW327766 TKW393227:TKW393302 TKW458763:TKW458838 TKW524299:TKW524374 TKW589835:TKW589910 TKW655371:TKW655446 TKW720907:TKW720982 TKW786443:TKW786518 TKW851979:TKW852054 TKW917515:TKW917590 TKW983051:TKW983126 TUS11:TUS86 TUS65547:TUS65622 TUS131083:TUS131158 TUS196619:TUS196694 TUS262155:TUS262230 TUS327691:TUS327766 TUS393227:TUS393302 TUS458763:TUS458838 TUS524299:TUS524374 TUS589835:TUS589910 TUS655371:TUS655446 TUS720907:TUS720982 TUS786443:TUS786518 TUS851979:TUS852054 TUS917515:TUS917590 TUS983051:TUS983126 UEO11:UEO86 UEO65547:UEO65622 UEO131083:UEO131158 UEO196619:UEO196694 UEO262155:UEO262230 UEO327691:UEO327766 UEO393227:UEO393302 UEO458763:UEO458838 UEO524299:UEO524374 UEO589835:UEO589910 UEO655371:UEO655446 UEO720907:UEO720982 UEO786443:UEO786518 UEO851979:UEO852054 UEO917515:UEO917590 UEO983051:UEO983126 UOK11:UOK86 UOK65547:UOK65622 UOK131083:UOK131158 UOK196619:UOK196694 UOK262155:UOK262230 UOK327691:UOK327766 UOK393227:UOK393302 UOK458763:UOK458838 UOK524299:UOK524374 UOK589835:UOK589910 UOK655371:UOK655446 UOK720907:UOK720982 UOK786443:UOK786518 UOK851979:UOK852054 UOK917515:UOK917590 UOK983051:UOK983126 UYG11:UYG86 UYG65547:UYG65622 UYG131083:UYG131158 UYG196619:UYG196694 UYG262155:UYG262230 UYG327691:UYG327766 UYG393227:UYG393302 UYG458763:UYG458838 UYG524299:UYG524374 UYG589835:UYG589910 UYG655371:UYG655446 UYG720907:UYG720982 UYG786443:UYG786518 UYG851979:UYG852054 UYG917515:UYG917590 UYG983051:UYG983126 VIC11:VIC86 VIC65547:VIC65622 VIC131083:VIC131158 VIC196619:VIC196694 VIC262155:VIC262230 VIC327691:VIC327766 VIC393227:VIC393302 VIC458763:VIC458838 VIC524299:VIC524374 VIC589835:VIC589910 VIC655371:VIC655446 VIC720907:VIC720982 VIC786443:VIC786518 VIC851979:VIC852054 VIC917515:VIC917590 VIC983051:VIC983126 VRY11:VRY86 VRY65547:VRY65622 VRY131083:VRY131158 VRY196619:VRY196694 VRY262155:VRY262230 VRY327691:VRY327766 VRY393227:VRY393302 VRY458763:VRY458838 VRY524299:VRY524374 VRY589835:VRY589910 VRY655371:VRY655446 VRY720907:VRY720982 VRY786443:VRY786518 VRY851979:VRY852054 VRY917515:VRY917590 VRY983051:VRY983126 WBU11:WBU86 WBU65547:WBU65622 WBU131083:WBU131158 WBU196619:WBU196694 WBU262155:WBU262230 WBU327691:WBU327766 WBU393227:WBU393302 WBU458763:WBU458838 WBU524299:WBU524374 WBU589835:WBU589910 WBU655371:WBU655446 WBU720907:WBU720982 WBU786443:WBU786518 WBU851979:WBU852054 WBU917515:WBU917590 WBU983051:WBU983126 WLQ11:WLQ86 WLQ65547:WLQ65622 WLQ131083:WLQ131158 WLQ196619:WLQ196694 WLQ262155:WLQ262230 WLQ327691:WLQ327766 WLQ393227:WLQ393302 WLQ458763:WLQ458838 WLQ524299:WLQ524374 WLQ589835:WLQ589910 WLQ655371:WLQ655446 WLQ720907:WLQ720982 WLQ786443:WLQ786518 WLQ851979:WLQ852054 WLQ917515:WLQ917590 WLQ983051:WLQ983126 WVM11:WVM86 WVM65547:WVM65622 WVM131083:WVM131158 WVM196619:WVM196694 WVM262155:WVM262230 WVM327691:WVM327766 WVM393227:WVM393302 WVM458763:WVM458838 WVM524299:WVM524374 WVM589835:WVM589910 WVM655371:WVM655446 WVM720907:WVM720982 WVM786443:WVM786518 WVM851979:WVM852054 WVM917515:WVM917590 WVM983051:WVM983126">
      <formula1>"正,反"</formula1>
    </dataValidation>
    <dataValidation type="list" allowBlank="1" showInputMessage="1" showErrorMessage="1" sqref="F11:F86 F65547:F65622 F131083:F131158 F196619:F196694 F262155:F262230 F327691:F327766 F393227:F393302 F458763:F458838 F524299:F524374 F589835:F589910 F655371:F655446 F720907:F720982 F786443:F786518 F851979:F852054 F917515:F917590 F983051:F983126 JB11:JB86 JB65547:JB65622 JB131083:JB131158 JB196619:JB196694 JB262155:JB262230 JB327691:JB327766 JB393227:JB393302 JB458763:JB458838 JB524299:JB524374 JB589835:JB589910 JB655371:JB655446 JB720907:JB720982 JB786443:JB786518 JB851979:JB852054 JB917515:JB917590 JB983051:JB983126 SX11:SX86 SX65547:SX65622 SX131083:SX131158 SX196619:SX196694 SX262155:SX262230 SX327691:SX327766 SX393227:SX393302 SX458763:SX458838 SX524299:SX524374 SX589835:SX589910 SX655371:SX655446 SX720907:SX720982 SX786443:SX786518 SX851979:SX852054 SX917515:SX917590 SX983051:SX983126 ACT11:ACT86 ACT65547:ACT65622 ACT131083:ACT131158 ACT196619:ACT196694 ACT262155:ACT262230 ACT327691:ACT327766 ACT393227:ACT393302 ACT458763:ACT458838 ACT524299:ACT524374 ACT589835:ACT589910 ACT655371:ACT655446 ACT720907:ACT720982 ACT786443:ACT786518 ACT851979:ACT852054 ACT917515:ACT917590 ACT983051:ACT983126 AMP11:AMP86 AMP65547:AMP65622 AMP131083:AMP131158 AMP196619:AMP196694 AMP262155:AMP262230 AMP327691:AMP327766 AMP393227:AMP393302 AMP458763:AMP458838 AMP524299:AMP524374 AMP589835:AMP589910 AMP655371:AMP655446 AMP720907:AMP720982 AMP786443:AMP786518 AMP851979:AMP852054 AMP917515:AMP917590 AMP983051:AMP983126 AWL11:AWL86 AWL65547:AWL65622 AWL131083:AWL131158 AWL196619:AWL196694 AWL262155:AWL262230 AWL327691:AWL327766 AWL393227:AWL393302 AWL458763:AWL458838 AWL524299:AWL524374 AWL589835:AWL589910 AWL655371:AWL655446 AWL720907:AWL720982 AWL786443:AWL786518 AWL851979:AWL852054 AWL917515:AWL917590 AWL983051:AWL983126 BGH11:BGH86 BGH65547:BGH65622 BGH131083:BGH131158 BGH196619:BGH196694 BGH262155:BGH262230 BGH327691:BGH327766 BGH393227:BGH393302 BGH458763:BGH458838 BGH524299:BGH524374 BGH589835:BGH589910 BGH655371:BGH655446 BGH720907:BGH720982 BGH786443:BGH786518 BGH851979:BGH852054 BGH917515:BGH917590 BGH983051:BGH983126 BQD11:BQD86 BQD65547:BQD65622 BQD131083:BQD131158 BQD196619:BQD196694 BQD262155:BQD262230 BQD327691:BQD327766 BQD393227:BQD393302 BQD458763:BQD458838 BQD524299:BQD524374 BQD589835:BQD589910 BQD655371:BQD655446 BQD720907:BQD720982 BQD786443:BQD786518 BQD851979:BQD852054 BQD917515:BQD917590 BQD983051:BQD983126 BZZ11:BZZ86 BZZ65547:BZZ65622 BZZ131083:BZZ131158 BZZ196619:BZZ196694 BZZ262155:BZZ262230 BZZ327691:BZZ327766 BZZ393227:BZZ393302 BZZ458763:BZZ458838 BZZ524299:BZZ524374 BZZ589835:BZZ589910 BZZ655371:BZZ655446 BZZ720907:BZZ720982 BZZ786443:BZZ786518 BZZ851979:BZZ852054 BZZ917515:BZZ917590 BZZ983051:BZZ983126 CJV11:CJV86 CJV65547:CJV65622 CJV131083:CJV131158 CJV196619:CJV196694 CJV262155:CJV262230 CJV327691:CJV327766 CJV393227:CJV393302 CJV458763:CJV458838 CJV524299:CJV524374 CJV589835:CJV589910 CJV655371:CJV655446 CJV720907:CJV720982 CJV786443:CJV786518 CJV851979:CJV852054 CJV917515:CJV917590 CJV983051:CJV983126 CTR11:CTR86 CTR65547:CTR65622 CTR131083:CTR131158 CTR196619:CTR196694 CTR262155:CTR262230 CTR327691:CTR327766 CTR393227:CTR393302 CTR458763:CTR458838 CTR524299:CTR524374 CTR589835:CTR589910 CTR655371:CTR655446 CTR720907:CTR720982 CTR786443:CTR786518 CTR851979:CTR852054 CTR917515:CTR917590 CTR983051:CTR983126 DDN11:DDN86 DDN65547:DDN65622 DDN131083:DDN131158 DDN196619:DDN196694 DDN262155:DDN262230 DDN327691:DDN327766 DDN393227:DDN393302 DDN458763:DDN458838 DDN524299:DDN524374 DDN589835:DDN589910 DDN655371:DDN655446 DDN720907:DDN720982 DDN786443:DDN786518 DDN851979:DDN852054 DDN917515:DDN917590 DDN983051:DDN983126 DNJ11:DNJ86 DNJ65547:DNJ65622 DNJ131083:DNJ131158 DNJ196619:DNJ196694 DNJ262155:DNJ262230 DNJ327691:DNJ327766 DNJ393227:DNJ393302 DNJ458763:DNJ458838 DNJ524299:DNJ524374 DNJ589835:DNJ589910 DNJ655371:DNJ655446 DNJ720907:DNJ720982 DNJ786443:DNJ786518 DNJ851979:DNJ852054 DNJ917515:DNJ917590 DNJ983051:DNJ983126 DXF11:DXF86 DXF65547:DXF65622 DXF131083:DXF131158 DXF196619:DXF196694 DXF262155:DXF262230 DXF327691:DXF327766 DXF393227:DXF393302 DXF458763:DXF458838 DXF524299:DXF524374 DXF589835:DXF589910 DXF655371:DXF655446 DXF720907:DXF720982 DXF786443:DXF786518 DXF851979:DXF852054 DXF917515:DXF917590 DXF983051:DXF983126 EHB11:EHB86 EHB65547:EHB65622 EHB131083:EHB131158 EHB196619:EHB196694 EHB262155:EHB262230 EHB327691:EHB327766 EHB393227:EHB393302 EHB458763:EHB458838 EHB524299:EHB524374 EHB589835:EHB589910 EHB655371:EHB655446 EHB720907:EHB720982 EHB786443:EHB786518 EHB851979:EHB852054 EHB917515:EHB917590 EHB983051:EHB983126 EQX11:EQX86 EQX65547:EQX65622 EQX131083:EQX131158 EQX196619:EQX196694 EQX262155:EQX262230 EQX327691:EQX327766 EQX393227:EQX393302 EQX458763:EQX458838 EQX524299:EQX524374 EQX589835:EQX589910 EQX655371:EQX655446 EQX720907:EQX720982 EQX786443:EQX786518 EQX851979:EQX852054 EQX917515:EQX917590 EQX983051:EQX983126 FAT11:FAT86 FAT65547:FAT65622 FAT131083:FAT131158 FAT196619:FAT196694 FAT262155:FAT262230 FAT327691:FAT327766 FAT393227:FAT393302 FAT458763:FAT458838 FAT524299:FAT524374 FAT589835:FAT589910 FAT655371:FAT655446 FAT720907:FAT720982 FAT786443:FAT786518 FAT851979:FAT852054 FAT917515:FAT917590 FAT983051:FAT983126 FKP11:FKP86 FKP65547:FKP65622 FKP131083:FKP131158 FKP196619:FKP196694 FKP262155:FKP262230 FKP327691:FKP327766 FKP393227:FKP393302 FKP458763:FKP458838 FKP524299:FKP524374 FKP589835:FKP589910 FKP655371:FKP655446 FKP720907:FKP720982 FKP786443:FKP786518 FKP851979:FKP852054 FKP917515:FKP917590 FKP983051:FKP983126 FUL11:FUL86 FUL65547:FUL65622 FUL131083:FUL131158 FUL196619:FUL196694 FUL262155:FUL262230 FUL327691:FUL327766 FUL393227:FUL393302 FUL458763:FUL458838 FUL524299:FUL524374 FUL589835:FUL589910 FUL655371:FUL655446 FUL720907:FUL720982 FUL786443:FUL786518 FUL851979:FUL852054 FUL917515:FUL917590 FUL983051:FUL983126 GEH11:GEH86 GEH65547:GEH65622 GEH131083:GEH131158 GEH196619:GEH196694 GEH262155:GEH262230 GEH327691:GEH327766 GEH393227:GEH393302 GEH458763:GEH458838 GEH524299:GEH524374 GEH589835:GEH589910 GEH655371:GEH655446 GEH720907:GEH720982 GEH786443:GEH786518 GEH851979:GEH852054 GEH917515:GEH917590 GEH983051:GEH983126 GOD11:GOD86 GOD65547:GOD65622 GOD131083:GOD131158 GOD196619:GOD196694 GOD262155:GOD262230 GOD327691:GOD327766 GOD393227:GOD393302 GOD458763:GOD458838 GOD524299:GOD524374 GOD589835:GOD589910 GOD655371:GOD655446 GOD720907:GOD720982 GOD786443:GOD786518 GOD851979:GOD852054 GOD917515:GOD917590 GOD983051:GOD983126 GXZ11:GXZ86 GXZ65547:GXZ65622 GXZ131083:GXZ131158 GXZ196619:GXZ196694 GXZ262155:GXZ262230 GXZ327691:GXZ327766 GXZ393227:GXZ393302 GXZ458763:GXZ458838 GXZ524299:GXZ524374 GXZ589835:GXZ589910 GXZ655371:GXZ655446 GXZ720907:GXZ720982 GXZ786443:GXZ786518 GXZ851979:GXZ852054 GXZ917515:GXZ917590 GXZ983051:GXZ983126 HHV11:HHV86 HHV65547:HHV65622 HHV131083:HHV131158 HHV196619:HHV196694 HHV262155:HHV262230 HHV327691:HHV327766 HHV393227:HHV393302 HHV458763:HHV458838 HHV524299:HHV524374 HHV589835:HHV589910 HHV655371:HHV655446 HHV720907:HHV720982 HHV786443:HHV786518 HHV851979:HHV852054 HHV917515:HHV917590 HHV983051:HHV983126 HRR11:HRR86 HRR65547:HRR65622 HRR131083:HRR131158 HRR196619:HRR196694 HRR262155:HRR262230 HRR327691:HRR327766 HRR393227:HRR393302 HRR458763:HRR458838 HRR524299:HRR524374 HRR589835:HRR589910 HRR655371:HRR655446 HRR720907:HRR720982 HRR786443:HRR786518 HRR851979:HRR852054 HRR917515:HRR917590 HRR983051:HRR983126 IBN11:IBN86 IBN65547:IBN65622 IBN131083:IBN131158 IBN196619:IBN196694 IBN262155:IBN262230 IBN327691:IBN327766 IBN393227:IBN393302 IBN458763:IBN458838 IBN524299:IBN524374 IBN589835:IBN589910 IBN655371:IBN655446 IBN720907:IBN720982 IBN786443:IBN786518 IBN851979:IBN852054 IBN917515:IBN917590 IBN983051:IBN983126 ILJ11:ILJ86 ILJ65547:ILJ65622 ILJ131083:ILJ131158 ILJ196619:ILJ196694 ILJ262155:ILJ262230 ILJ327691:ILJ327766 ILJ393227:ILJ393302 ILJ458763:ILJ458838 ILJ524299:ILJ524374 ILJ589835:ILJ589910 ILJ655371:ILJ655446 ILJ720907:ILJ720982 ILJ786443:ILJ786518 ILJ851979:ILJ852054 ILJ917515:ILJ917590 ILJ983051:ILJ983126 IVF11:IVF86 IVF65547:IVF65622 IVF131083:IVF131158 IVF196619:IVF196694 IVF262155:IVF262230 IVF327691:IVF327766 IVF393227:IVF393302 IVF458763:IVF458838 IVF524299:IVF524374 IVF589835:IVF589910 IVF655371:IVF655446 IVF720907:IVF720982 IVF786443:IVF786518 IVF851979:IVF852054 IVF917515:IVF917590 IVF983051:IVF983126 JFB11:JFB86 JFB65547:JFB65622 JFB131083:JFB131158 JFB196619:JFB196694 JFB262155:JFB262230 JFB327691:JFB327766 JFB393227:JFB393302 JFB458763:JFB458838 JFB524299:JFB524374 JFB589835:JFB589910 JFB655371:JFB655446 JFB720907:JFB720982 JFB786443:JFB786518 JFB851979:JFB852054 JFB917515:JFB917590 JFB983051:JFB983126 JOX11:JOX86 JOX65547:JOX65622 JOX131083:JOX131158 JOX196619:JOX196694 JOX262155:JOX262230 JOX327691:JOX327766 JOX393227:JOX393302 JOX458763:JOX458838 JOX524299:JOX524374 JOX589835:JOX589910 JOX655371:JOX655446 JOX720907:JOX720982 JOX786443:JOX786518 JOX851979:JOX852054 JOX917515:JOX917590 JOX983051:JOX983126 JYT11:JYT86 JYT65547:JYT65622 JYT131083:JYT131158 JYT196619:JYT196694 JYT262155:JYT262230 JYT327691:JYT327766 JYT393227:JYT393302 JYT458763:JYT458838 JYT524299:JYT524374 JYT589835:JYT589910 JYT655371:JYT655446 JYT720907:JYT720982 JYT786443:JYT786518 JYT851979:JYT852054 JYT917515:JYT917590 JYT983051:JYT983126 KIP11:KIP86 KIP65547:KIP65622 KIP131083:KIP131158 KIP196619:KIP196694 KIP262155:KIP262230 KIP327691:KIP327766 KIP393227:KIP393302 KIP458763:KIP458838 KIP524299:KIP524374 KIP589835:KIP589910 KIP655371:KIP655446 KIP720907:KIP720982 KIP786443:KIP786518 KIP851979:KIP852054 KIP917515:KIP917590 KIP983051:KIP983126 KSL11:KSL86 KSL65547:KSL65622 KSL131083:KSL131158 KSL196619:KSL196694 KSL262155:KSL262230 KSL327691:KSL327766 KSL393227:KSL393302 KSL458763:KSL458838 KSL524299:KSL524374 KSL589835:KSL589910 KSL655371:KSL655446 KSL720907:KSL720982 KSL786443:KSL786518 KSL851979:KSL852054 KSL917515:KSL917590 KSL983051:KSL983126 LCH11:LCH86 LCH65547:LCH65622 LCH131083:LCH131158 LCH196619:LCH196694 LCH262155:LCH262230 LCH327691:LCH327766 LCH393227:LCH393302 LCH458763:LCH458838 LCH524299:LCH524374 LCH589835:LCH589910 LCH655371:LCH655446 LCH720907:LCH720982 LCH786443:LCH786518 LCH851979:LCH852054 LCH917515:LCH917590 LCH983051:LCH983126 LMD11:LMD86 LMD65547:LMD65622 LMD131083:LMD131158 LMD196619:LMD196694 LMD262155:LMD262230 LMD327691:LMD327766 LMD393227:LMD393302 LMD458763:LMD458838 LMD524299:LMD524374 LMD589835:LMD589910 LMD655371:LMD655446 LMD720907:LMD720982 LMD786443:LMD786518 LMD851979:LMD852054 LMD917515:LMD917590 LMD983051:LMD983126 LVZ11:LVZ86 LVZ65547:LVZ65622 LVZ131083:LVZ131158 LVZ196619:LVZ196694 LVZ262155:LVZ262230 LVZ327691:LVZ327766 LVZ393227:LVZ393302 LVZ458763:LVZ458838 LVZ524299:LVZ524374 LVZ589835:LVZ589910 LVZ655371:LVZ655446 LVZ720907:LVZ720982 LVZ786443:LVZ786518 LVZ851979:LVZ852054 LVZ917515:LVZ917590 LVZ983051:LVZ983126 MFV11:MFV86 MFV65547:MFV65622 MFV131083:MFV131158 MFV196619:MFV196694 MFV262155:MFV262230 MFV327691:MFV327766 MFV393227:MFV393302 MFV458763:MFV458838 MFV524299:MFV524374 MFV589835:MFV589910 MFV655371:MFV655446 MFV720907:MFV720982 MFV786443:MFV786518 MFV851979:MFV852054 MFV917515:MFV917590 MFV983051:MFV983126 MPR11:MPR86 MPR65547:MPR65622 MPR131083:MPR131158 MPR196619:MPR196694 MPR262155:MPR262230 MPR327691:MPR327766 MPR393227:MPR393302 MPR458763:MPR458838 MPR524299:MPR524374 MPR589835:MPR589910 MPR655371:MPR655446 MPR720907:MPR720982 MPR786443:MPR786518 MPR851979:MPR852054 MPR917515:MPR917590 MPR983051:MPR983126 MZN11:MZN86 MZN65547:MZN65622 MZN131083:MZN131158 MZN196619:MZN196694 MZN262155:MZN262230 MZN327691:MZN327766 MZN393227:MZN393302 MZN458763:MZN458838 MZN524299:MZN524374 MZN589835:MZN589910 MZN655371:MZN655446 MZN720907:MZN720982 MZN786443:MZN786518 MZN851979:MZN852054 MZN917515:MZN917590 MZN983051:MZN983126 NJJ11:NJJ86 NJJ65547:NJJ65622 NJJ131083:NJJ131158 NJJ196619:NJJ196694 NJJ262155:NJJ262230 NJJ327691:NJJ327766 NJJ393227:NJJ393302 NJJ458763:NJJ458838 NJJ524299:NJJ524374 NJJ589835:NJJ589910 NJJ655371:NJJ655446 NJJ720907:NJJ720982 NJJ786443:NJJ786518 NJJ851979:NJJ852054 NJJ917515:NJJ917590 NJJ983051:NJJ983126 NTF11:NTF86 NTF65547:NTF65622 NTF131083:NTF131158 NTF196619:NTF196694 NTF262155:NTF262230 NTF327691:NTF327766 NTF393227:NTF393302 NTF458763:NTF458838 NTF524299:NTF524374 NTF589835:NTF589910 NTF655371:NTF655446 NTF720907:NTF720982 NTF786443:NTF786518 NTF851979:NTF852054 NTF917515:NTF917590 NTF983051:NTF983126 ODB11:ODB86 ODB65547:ODB65622 ODB131083:ODB131158 ODB196619:ODB196694 ODB262155:ODB262230 ODB327691:ODB327766 ODB393227:ODB393302 ODB458763:ODB458838 ODB524299:ODB524374 ODB589835:ODB589910 ODB655371:ODB655446 ODB720907:ODB720982 ODB786443:ODB786518 ODB851979:ODB852054 ODB917515:ODB917590 ODB983051:ODB983126 OMX11:OMX86 OMX65547:OMX65622 OMX131083:OMX131158 OMX196619:OMX196694 OMX262155:OMX262230 OMX327691:OMX327766 OMX393227:OMX393302 OMX458763:OMX458838 OMX524299:OMX524374 OMX589835:OMX589910 OMX655371:OMX655446 OMX720907:OMX720982 OMX786443:OMX786518 OMX851979:OMX852054 OMX917515:OMX917590 OMX983051:OMX983126 OWT11:OWT86 OWT65547:OWT65622 OWT131083:OWT131158 OWT196619:OWT196694 OWT262155:OWT262230 OWT327691:OWT327766 OWT393227:OWT393302 OWT458763:OWT458838 OWT524299:OWT524374 OWT589835:OWT589910 OWT655371:OWT655446 OWT720907:OWT720982 OWT786443:OWT786518 OWT851979:OWT852054 OWT917515:OWT917590 OWT983051:OWT983126 PGP11:PGP86 PGP65547:PGP65622 PGP131083:PGP131158 PGP196619:PGP196694 PGP262155:PGP262230 PGP327691:PGP327766 PGP393227:PGP393302 PGP458763:PGP458838 PGP524299:PGP524374 PGP589835:PGP589910 PGP655371:PGP655446 PGP720907:PGP720982 PGP786443:PGP786518 PGP851979:PGP852054 PGP917515:PGP917590 PGP983051:PGP983126 PQL11:PQL86 PQL65547:PQL65622 PQL131083:PQL131158 PQL196619:PQL196694 PQL262155:PQL262230 PQL327691:PQL327766 PQL393227:PQL393302 PQL458763:PQL458838 PQL524299:PQL524374 PQL589835:PQL589910 PQL655371:PQL655446 PQL720907:PQL720982 PQL786443:PQL786518 PQL851979:PQL852054 PQL917515:PQL917590 PQL983051:PQL983126 QAH11:QAH86 QAH65547:QAH65622 QAH131083:QAH131158 QAH196619:QAH196694 QAH262155:QAH262230 QAH327691:QAH327766 QAH393227:QAH393302 QAH458763:QAH458838 QAH524299:QAH524374 QAH589835:QAH589910 QAH655371:QAH655446 QAH720907:QAH720982 QAH786443:QAH786518 QAH851979:QAH852054 QAH917515:QAH917590 QAH983051:QAH983126 QKD11:QKD86 QKD65547:QKD65622 QKD131083:QKD131158 QKD196619:QKD196694 QKD262155:QKD262230 QKD327691:QKD327766 QKD393227:QKD393302 QKD458763:QKD458838 QKD524299:QKD524374 QKD589835:QKD589910 QKD655371:QKD655446 QKD720907:QKD720982 QKD786443:QKD786518 QKD851979:QKD852054 QKD917515:QKD917590 QKD983051:QKD983126 QTZ11:QTZ86 QTZ65547:QTZ65622 QTZ131083:QTZ131158 QTZ196619:QTZ196694 QTZ262155:QTZ262230 QTZ327691:QTZ327766 QTZ393227:QTZ393302 QTZ458763:QTZ458838 QTZ524299:QTZ524374 QTZ589835:QTZ589910 QTZ655371:QTZ655446 QTZ720907:QTZ720982 QTZ786443:QTZ786518 QTZ851979:QTZ852054 QTZ917515:QTZ917590 QTZ983051:QTZ983126 RDV11:RDV86 RDV65547:RDV65622 RDV131083:RDV131158 RDV196619:RDV196694 RDV262155:RDV262230 RDV327691:RDV327766 RDV393227:RDV393302 RDV458763:RDV458838 RDV524299:RDV524374 RDV589835:RDV589910 RDV655371:RDV655446 RDV720907:RDV720982 RDV786443:RDV786518 RDV851979:RDV852054 RDV917515:RDV917590 RDV983051:RDV983126 RNR11:RNR86 RNR65547:RNR65622 RNR131083:RNR131158 RNR196619:RNR196694 RNR262155:RNR262230 RNR327691:RNR327766 RNR393227:RNR393302 RNR458763:RNR458838 RNR524299:RNR524374 RNR589835:RNR589910 RNR655371:RNR655446 RNR720907:RNR720982 RNR786443:RNR786518 RNR851979:RNR852054 RNR917515:RNR917590 RNR983051:RNR983126 RXN11:RXN86 RXN65547:RXN65622 RXN131083:RXN131158 RXN196619:RXN196694 RXN262155:RXN262230 RXN327691:RXN327766 RXN393227:RXN393302 RXN458763:RXN458838 RXN524299:RXN524374 RXN589835:RXN589910 RXN655371:RXN655446 RXN720907:RXN720982 RXN786443:RXN786518 RXN851979:RXN852054 RXN917515:RXN917590 RXN983051:RXN983126 SHJ11:SHJ86 SHJ65547:SHJ65622 SHJ131083:SHJ131158 SHJ196619:SHJ196694 SHJ262155:SHJ262230 SHJ327691:SHJ327766 SHJ393227:SHJ393302 SHJ458763:SHJ458838 SHJ524299:SHJ524374 SHJ589835:SHJ589910 SHJ655371:SHJ655446 SHJ720907:SHJ720982 SHJ786443:SHJ786518 SHJ851979:SHJ852054 SHJ917515:SHJ917590 SHJ983051:SHJ983126 SRF11:SRF86 SRF65547:SRF65622 SRF131083:SRF131158 SRF196619:SRF196694 SRF262155:SRF262230 SRF327691:SRF327766 SRF393227:SRF393302 SRF458763:SRF458838 SRF524299:SRF524374 SRF589835:SRF589910 SRF655371:SRF655446 SRF720907:SRF720982 SRF786443:SRF786518 SRF851979:SRF852054 SRF917515:SRF917590 SRF983051:SRF983126 TBB11:TBB86 TBB65547:TBB65622 TBB131083:TBB131158 TBB196619:TBB196694 TBB262155:TBB262230 TBB327691:TBB327766 TBB393227:TBB393302 TBB458763:TBB458838 TBB524299:TBB524374 TBB589835:TBB589910 TBB655371:TBB655446 TBB720907:TBB720982 TBB786443:TBB786518 TBB851979:TBB852054 TBB917515:TBB917590 TBB983051:TBB983126 TKX11:TKX86 TKX65547:TKX65622 TKX131083:TKX131158 TKX196619:TKX196694 TKX262155:TKX262230 TKX327691:TKX327766 TKX393227:TKX393302 TKX458763:TKX458838 TKX524299:TKX524374 TKX589835:TKX589910 TKX655371:TKX655446 TKX720907:TKX720982 TKX786443:TKX786518 TKX851979:TKX852054 TKX917515:TKX917590 TKX983051:TKX983126 TUT11:TUT86 TUT65547:TUT65622 TUT131083:TUT131158 TUT196619:TUT196694 TUT262155:TUT262230 TUT327691:TUT327766 TUT393227:TUT393302 TUT458763:TUT458838 TUT524299:TUT524374 TUT589835:TUT589910 TUT655371:TUT655446 TUT720907:TUT720982 TUT786443:TUT786518 TUT851979:TUT852054 TUT917515:TUT917590 TUT983051:TUT983126 UEP11:UEP86 UEP65547:UEP65622 UEP131083:UEP131158 UEP196619:UEP196694 UEP262155:UEP262230 UEP327691:UEP327766 UEP393227:UEP393302 UEP458763:UEP458838 UEP524299:UEP524374 UEP589835:UEP589910 UEP655371:UEP655446 UEP720907:UEP720982 UEP786443:UEP786518 UEP851979:UEP852054 UEP917515:UEP917590 UEP983051:UEP983126 UOL11:UOL86 UOL65547:UOL65622 UOL131083:UOL131158 UOL196619:UOL196694 UOL262155:UOL262230 UOL327691:UOL327766 UOL393227:UOL393302 UOL458763:UOL458838 UOL524299:UOL524374 UOL589835:UOL589910 UOL655371:UOL655446 UOL720907:UOL720982 UOL786443:UOL786518 UOL851979:UOL852054 UOL917515:UOL917590 UOL983051:UOL983126 UYH11:UYH86 UYH65547:UYH65622 UYH131083:UYH131158 UYH196619:UYH196694 UYH262155:UYH262230 UYH327691:UYH327766 UYH393227:UYH393302 UYH458763:UYH458838 UYH524299:UYH524374 UYH589835:UYH589910 UYH655371:UYH655446 UYH720907:UYH720982 UYH786443:UYH786518 UYH851979:UYH852054 UYH917515:UYH917590 UYH983051:UYH983126 VID11:VID86 VID65547:VID65622 VID131083:VID131158 VID196619:VID196694 VID262155:VID262230 VID327691:VID327766 VID393227:VID393302 VID458763:VID458838 VID524299:VID524374 VID589835:VID589910 VID655371:VID655446 VID720907:VID720982 VID786443:VID786518 VID851979:VID852054 VID917515:VID917590 VID983051:VID983126 VRZ11:VRZ86 VRZ65547:VRZ65622 VRZ131083:VRZ131158 VRZ196619:VRZ196694 VRZ262155:VRZ262230 VRZ327691:VRZ327766 VRZ393227:VRZ393302 VRZ458763:VRZ458838 VRZ524299:VRZ524374 VRZ589835:VRZ589910 VRZ655371:VRZ655446 VRZ720907:VRZ720982 VRZ786443:VRZ786518 VRZ851979:VRZ852054 VRZ917515:VRZ917590 VRZ983051:VRZ983126 WBV11:WBV86 WBV65547:WBV65622 WBV131083:WBV131158 WBV196619:WBV196694 WBV262155:WBV262230 WBV327691:WBV327766 WBV393227:WBV393302 WBV458763:WBV458838 WBV524299:WBV524374 WBV589835:WBV589910 WBV655371:WBV655446 WBV720907:WBV720982 WBV786443:WBV786518 WBV851979:WBV852054 WBV917515:WBV917590 WBV983051:WBV983126 WLR11:WLR86 WLR65547:WLR65622 WLR131083:WLR131158 WLR196619:WLR196694 WLR262155:WLR262230 WLR327691:WLR327766 WLR393227:WLR393302 WLR458763:WLR458838 WLR524299:WLR524374 WLR589835:WLR589910 WLR655371:WLR655446 WLR720907:WLR720982 WLR786443:WLR786518 WLR851979:WLR852054 WLR917515:WLR917590 WLR983051:WLR983126 WVN11:WVN86 WVN65547:WVN65622 WVN131083:WVN131158 WVN196619:WVN196694 WVN262155:WVN262230 WVN327691:WVN327766 WVN393227:WVN393302 WVN458763:WVN458838 WVN524299:WVN524374 WVN589835:WVN589910 WVN655371:WVN655446 WVN720907:WVN720982 WVN786443:WVN786518 WVN851979:WVN852054 WVN917515:WVN917590 WVN983051:WVN983126">
      <formula1>"高,中,低"</formula1>
    </dataValidation>
    <dataValidation type="list" allowBlank="1" showInputMessage="1" showErrorMessage="1" sqref="G11:G86 G65547:G65622 G131083:G131158 G196619:G196694 G262155:G262230 G327691:G327766 G393227:G393302 G458763:G458838 G524299:G524374 G589835:G589910 G655371:G655446 G720907:G720982 G786443:G786518 G851979:G852054 G917515:G917590 G983051:G983126 JC11:JC86 JC65547:JC65622 JC131083:JC131158 JC196619:JC196694 JC262155:JC262230 JC327691:JC327766 JC393227:JC393302 JC458763:JC458838 JC524299:JC524374 JC589835:JC589910 JC655371:JC655446 JC720907:JC720982 JC786443:JC786518 JC851979:JC852054 JC917515:JC917590 JC983051:JC983126 SY11:SY86 SY65547:SY65622 SY131083:SY131158 SY196619:SY196694 SY262155:SY262230 SY327691:SY327766 SY393227:SY393302 SY458763:SY458838 SY524299:SY524374 SY589835:SY589910 SY655371:SY655446 SY720907:SY720982 SY786443:SY786518 SY851979:SY852054 SY917515:SY917590 SY983051:SY983126 ACU11:ACU86 ACU65547:ACU65622 ACU131083:ACU131158 ACU196619:ACU196694 ACU262155:ACU262230 ACU327691:ACU327766 ACU393227:ACU393302 ACU458763:ACU458838 ACU524299:ACU524374 ACU589835:ACU589910 ACU655371:ACU655446 ACU720907:ACU720982 ACU786443:ACU786518 ACU851979:ACU852054 ACU917515:ACU917590 ACU983051:ACU983126 AMQ11:AMQ86 AMQ65547:AMQ65622 AMQ131083:AMQ131158 AMQ196619:AMQ196694 AMQ262155:AMQ262230 AMQ327691:AMQ327766 AMQ393227:AMQ393302 AMQ458763:AMQ458838 AMQ524299:AMQ524374 AMQ589835:AMQ589910 AMQ655371:AMQ655446 AMQ720907:AMQ720982 AMQ786443:AMQ786518 AMQ851979:AMQ852054 AMQ917515:AMQ917590 AMQ983051:AMQ983126 AWM11:AWM86 AWM65547:AWM65622 AWM131083:AWM131158 AWM196619:AWM196694 AWM262155:AWM262230 AWM327691:AWM327766 AWM393227:AWM393302 AWM458763:AWM458838 AWM524299:AWM524374 AWM589835:AWM589910 AWM655371:AWM655446 AWM720907:AWM720982 AWM786443:AWM786518 AWM851979:AWM852054 AWM917515:AWM917590 AWM983051:AWM983126 BGI11:BGI86 BGI65547:BGI65622 BGI131083:BGI131158 BGI196619:BGI196694 BGI262155:BGI262230 BGI327691:BGI327766 BGI393227:BGI393302 BGI458763:BGI458838 BGI524299:BGI524374 BGI589835:BGI589910 BGI655371:BGI655446 BGI720907:BGI720982 BGI786443:BGI786518 BGI851979:BGI852054 BGI917515:BGI917590 BGI983051:BGI983126 BQE11:BQE86 BQE65547:BQE65622 BQE131083:BQE131158 BQE196619:BQE196694 BQE262155:BQE262230 BQE327691:BQE327766 BQE393227:BQE393302 BQE458763:BQE458838 BQE524299:BQE524374 BQE589835:BQE589910 BQE655371:BQE655446 BQE720907:BQE720982 BQE786443:BQE786518 BQE851979:BQE852054 BQE917515:BQE917590 BQE983051:BQE983126 CAA11:CAA86 CAA65547:CAA65622 CAA131083:CAA131158 CAA196619:CAA196694 CAA262155:CAA262230 CAA327691:CAA327766 CAA393227:CAA393302 CAA458763:CAA458838 CAA524299:CAA524374 CAA589835:CAA589910 CAA655371:CAA655446 CAA720907:CAA720982 CAA786443:CAA786518 CAA851979:CAA852054 CAA917515:CAA917590 CAA983051:CAA983126 CJW11:CJW86 CJW65547:CJW65622 CJW131083:CJW131158 CJW196619:CJW196694 CJW262155:CJW262230 CJW327691:CJW327766 CJW393227:CJW393302 CJW458763:CJW458838 CJW524299:CJW524374 CJW589835:CJW589910 CJW655371:CJW655446 CJW720907:CJW720982 CJW786443:CJW786518 CJW851979:CJW852054 CJW917515:CJW917590 CJW983051:CJW983126 CTS11:CTS86 CTS65547:CTS65622 CTS131083:CTS131158 CTS196619:CTS196694 CTS262155:CTS262230 CTS327691:CTS327766 CTS393227:CTS393302 CTS458763:CTS458838 CTS524299:CTS524374 CTS589835:CTS589910 CTS655371:CTS655446 CTS720907:CTS720982 CTS786443:CTS786518 CTS851979:CTS852054 CTS917515:CTS917590 CTS983051:CTS983126 DDO11:DDO86 DDO65547:DDO65622 DDO131083:DDO131158 DDO196619:DDO196694 DDO262155:DDO262230 DDO327691:DDO327766 DDO393227:DDO393302 DDO458763:DDO458838 DDO524299:DDO524374 DDO589835:DDO589910 DDO655371:DDO655446 DDO720907:DDO720982 DDO786443:DDO786518 DDO851979:DDO852054 DDO917515:DDO917590 DDO983051:DDO983126 DNK11:DNK86 DNK65547:DNK65622 DNK131083:DNK131158 DNK196619:DNK196694 DNK262155:DNK262230 DNK327691:DNK327766 DNK393227:DNK393302 DNK458763:DNK458838 DNK524299:DNK524374 DNK589835:DNK589910 DNK655371:DNK655446 DNK720907:DNK720982 DNK786443:DNK786518 DNK851979:DNK852054 DNK917515:DNK917590 DNK983051:DNK983126 DXG11:DXG86 DXG65547:DXG65622 DXG131083:DXG131158 DXG196619:DXG196694 DXG262155:DXG262230 DXG327691:DXG327766 DXG393227:DXG393302 DXG458763:DXG458838 DXG524299:DXG524374 DXG589835:DXG589910 DXG655371:DXG655446 DXG720907:DXG720982 DXG786443:DXG786518 DXG851979:DXG852054 DXG917515:DXG917590 DXG983051:DXG983126 EHC11:EHC86 EHC65547:EHC65622 EHC131083:EHC131158 EHC196619:EHC196694 EHC262155:EHC262230 EHC327691:EHC327766 EHC393227:EHC393302 EHC458763:EHC458838 EHC524299:EHC524374 EHC589835:EHC589910 EHC655371:EHC655446 EHC720907:EHC720982 EHC786443:EHC786518 EHC851979:EHC852054 EHC917515:EHC917590 EHC983051:EHC983126 EQY11:EQY86 EQY65547:EQY65622 EQY131083:EQY131158 EQY196619:EQY196694 EQY262155:EQY262230 EQY327691:EQY327766 EQY393227:EQY393302 EQY458763:EQY458838 EQY524299:EQY524374 EQY589835:EQY589910 EQY655371:EQY655446 EQY720907:EQY720982 EQY786443:EQY786518 EQY851979:EQY852054 EQY917515:EQY917590 EQY983051:EQY983126 FAU11:FAU86 FAU65547:FAU65622 FAU131083:FAU131158 FAU196619:FAU196694 FAU262155:FAU262230 FAU327691:FAU327766 FAU393227:FAU393302 FAU458763:FAU458838 FAU524299:FAU524374 FAU589835:FAU589910 FAU655371:FAU655446 FAU720907:FAU720982 FAU786443:FAU786518 FAU851979:FAU852054 FAU917515:FAU917590 FAU983051:FAU983126 FKQ11:FKQ86 FKQ65547:FKQ65622 FKQ131083:FKQ131158 FKQ196619:FKQ196694 FKQ262155:FKQ262230 FKQ327691:FKQ327766 FKQ393227:FKQ393302 FKQ458763:FKQ458838 FKQ524299:FKQ524374 FKQ589835:FKQ589910 FKQ655371:FKQ655446 FKQ720907:FKQ720982 FKQ786443:FKQ786518 FKQ851979:FKQ852054 FKQ917515:FKQ917590 FKQ983051:FKQ983126 FUM11:FUM86 FUM65547:FUM65622 FUM131083:FUM131158 FUM196619:FUM196694 FUM262155:FUM262230 FUM327691:FUM327766 FUM393227:FUM393302 FUM458763:FUM458838 FUM524299:FUM524374 FUM589835:FUM589910 FUM655371:FUM655446 FUM720907:FUM720982 FUM786443:FUM786518 FUM851979:FUM852054 FUM917515:FUM917590 FUM983051:FUM983126 GEI11:GEI86 GEI65547:GEI65622 GEI131083:GEI131158 GEI196619:GEI196694 GEI262155:GEI262230 GEI327691:GEI327766 GEI393227:GEI393302 GEI458763:GEI458838 GEI524299:GEI524374 GEI589835:GEI589910 GEI655371:GEI655446 GEI720907:GEI720982 GEI786443:GEI786518 GEI851979:GEI852054 GEI917515:GEI917590 GEI983051:GEI983126 GOE11:GOE86 GOE65547:GOE65622 GOE131083:GOE131158 GOE196619:GOE196694 GOE262155:GOE262230 GOE327691:GOE327766 GOE393227:GOE393302 GOE458763:GOE458838 GOE524299:GOE524374 GOE589835:GOE589910 GOE655371:GOE655446 GOE720907:GOE720982 GOE786443:GOE786518 GOE851979:GOE852054 GOE917515:GOE917590 GOE983051:GOE983126 GYA11:GYA86 GYA65547:GYA65622 GYA131083:GYA131158 GYA196619:GYA196694 GYA262155:GYA262230 GYA327691:GYA327766 GYA393227:GYA393302 GYA458763:GYA458838 GYA524299:GYA524374 GYA589835:GYA589910 GYA655371:GYA655446 GYA720907:GYA720982 GYA786443:GYA786518 GYA851979:GYA852054 GYA917515:GYA917590 GYA983051:GYA983126 HHW11:HHW86 HHW65547:HHW65622 HHW131083:HHW131158 HHW196619:HHW196694 HHW262155:HHW262230 HHW327691:HHW327766 HHW393227:HHW393302 HHW458763:HHW458838 HHW524299:HHW524374 HHW589835:HHW589910 HHW655371:HHW655446 HHW720907:HHW720982 HHW786443:HHW786518 HHW851979:HHW852054 HHW917515:HHW917590 HHW983051:HHW983126 HRS11:HRS86 HRS65547:HRS65622 HRS131083:HRS131158 HRS196619:HRS196694 HRS262155:HRS262230 HRS327691:HRS327766 HRS393227:HRS393302 HRS458763:HRS458838 HRS524299:HRS524374 HRS589835:HRS589910 HRS655371:HRS655446 HRS720907:HRS720982 HRS786443:HRS786518 HRS851979:HRS852054 HRS917515:HRS917590 HRS983051:HRS983126 IBO11:IBO86 IBO65547:IBO65622 IBO131083:IBO131158 IBO196619:IBO196694 IBO262155:IBO262230 IBO327691:IBO327766 IBO393227:IBO393302 IBO458763:IBO458838 IBO524299:IBO524374 IBO589835:IBO589910 IBO655371:IBO655446 IBO720907:IBO720982 IBO786443:IBO786518 IBO851979:IBO852054 IBO917515:IBO917590 IBO983051:IBO983126 ILK11:ILK86 ILK65547:ILK65622 ILK131083:ILK131158 ILK196619:ILK196694 ILK262155:ILK262230 ILK327691:ILK327766 ILK393227:ILK393302 ILK458763:ILK458838 ILK524299:ILK524374 ILK589835:ILK589910 ILK655371:ILK655446 ILK720907:ILK720982 ILK786443:ILK786518 ILK851979:ILK852054 ILK917515:ILK917590 ILK983051:ILK983126 IVG11:IVG86 IVG65547:IVG65622 IVG131083:IVG131158 IVG196619:IVG196694 IVG262155:IVG262230 IVG327691:IVG327766 IVG393227:IVG393302 IVG458763:IVG458838 IVG524299:IVG524374 IVG589835:IVG589910 IVG655371:IVG655446 IVG720907:IVG720982 IVG786443:IVG786518 IVG851979:IVG852054 IVG917515:IVG917590 IVG983051:IVG983126 JFC11:JFC86 JFC65547:JFC65622 JFC131083:JFC131158 JFC196619:JFC196694 JFC262155:JFC262230 JFC327691:JFC327766 JFC393227:JFC393302 JFC458763:JFC458838 JFC524299:JFC524374 JFC589835:JFC589910 JFC655371:JFC655446 JFC720907:JFC720982 JFC786443:JFC786518 JFC851979:JFC852054 JFC917515:JFC917590 JFC983051:JFC983126 JOY11:JOY86 JOY65547:JOY65622 JOY131083:JOY131158 JOY196619:JOY196694 JOY262155:JOY262230 JOY327691:JOY327766 JOY393227:JOY393302 JOY458763:JOY458838 JOY524299:JOY524374 JOY589835:JOY589910 JOY655371:JOY655446 JOY720907:JOY720982 JOY786443:JOY786518 JOY851979:JOY852054 JOY917515:JOY917590 JOY983051:JOY983126 JYU11:JYU86 JYU65547:JYU65622 JYU131083:JYU131158 JYU196619:JYU196694 JYU262155:JYU262230 JYU327691:JYU327766 JYU393227:JYU393302 JYU458763:JYU458838 JYU524299:JYU524374 JYU589835:JYU589910 JYU655371:JYU655446 JYU720907:JYU720982 JYU786443:JYU786518 JYU851979:JYU852054 JYU917515:JYU917590 JYU983051:JYU983126 KIQ11:KIQ86 KIQ65547:KIQ65622 KIQ131083:KIQ131158 KIQ196619:KIQ196694 KIQ262155:KIQ262230 KIQ327691:KIQ327766 KIQ393227:KIQ393302 KIQ458763:KIQ458838 KIQ524299:KIQ524374 KIQ589835:KIQ589910 KIQ655371:KIQ655446 KIQ720907:KIQ720982 KIQ786443:KIQ786518 KIQ851979:KIQ852054 KIQ917515:KIQ917590 KIQ983051:KIQ983126 KSM11:KSM86 KSM65547:KSM65622 KSM131083:KSM131158 KSM196619:KSM196694 KSM262155:KSM262230 KSM327691:KSM327766 KSM393227:KSM393302 KSM458763:KSM458838 KSM524299:KSM524374 KSM589835:KSM589910 KSM655371:KSM655446 KSM720907:KSM720982 KSM786443:KSM786518 KSM851979:KSM852054 KSM917515:KSM917590 KSM983051:KSM983126 LCI11:LCI86 LCI65547:LCI65622 LCI131083:LCI131158 LCI196619:LCI196694 LCI262155:LCI262230 LCI327691:LCI327766 LCI393227:LCI393302 LCI458763:LCI458838 LCI524299:LCI524374 LCI589835:LCI589910 LCI655371:LCI655446 LCI720907:LCI720982 LCI786443:LCI786518 LCI851979:LCI852054 LCI917515:LCI917590 LCI983051:LCI983126 LME11:LME86 LME65547:LME65622 LME131083:LME131158 LME196619:LME196694 LME262155:LME262230 LME327691:LME327766 LME393227:LME393302 LME458763:LME458838 LME524299:LME524374 LME589835:LME589910 LME655371:LME655446 LME720907:LME720982 LME786443:LME786518 LME851979:LME852054 LME917515:LME917590 LME983051:LME983126 LWA11:LWA86 LWA65547:LWA65622 LWA131083:LWA131158 LWA196619:LWA196694 LWA262155:LWA262230 LWA327691:LWA327766 LWA393227:LWA393302 LWA458763:LWA458838 LWA524299:LWA524374 LWA589835:LWA589910 LWA655371:LWA655446 LWA720907:LWA720982 LWA786443:LWA786518 LWA851979:LWA852054 LWA917515:LWA917590 LWA983051:LWA983126 MFW11:MFW86 MFW65547:MFW65622 MFW131083:MFW131158 MFW196619:MFW196694 MFW262155:MFW262230 MFW327691:MFW327766 MFW393227:MFW393302 MFW458763:MFW458838 MFW524299:MFW524374 MFW589835:MFW589910 MFW655371:MFW655446 MFW720907:MFW720982 MFW786443:MFW786518 MFW851979:MFW852054 MFW917515:MFW917590 MFW983051:MFW983126 MPS11:MPS86 MPS65547:MPS65622 MPS131083:MPS131158 MPS196619:MPS196694 MPS262155:MPS262230 MPS327691:MPS327766 MPS393227:MPS393302 MPS458763:MPS458838 MPS524299:MPS524374 MPS589835:MPS589910 MPS655371:MPS655446 MPS720907:MPS720982 MPS786443:MPS786518 MPS851979:MPS852054 MPS917515:MPS917590 MPS983051:MPS983126 MZO11:MZO86 MZO65547:MZO65622 MZO131083:MZO131158 MZO196619:MZO196694 MZO262155:MZO262230 MZO327691:MZO327766 MZO393227:MZO393302 MZO458763:MZO458838 MZO524299:MZO524374 MZO589835:MZO589910 MZO655371:MZO655446 MZO720907:MZO720982 MZO786443:MZO786518 MZO851979:MZO852054 MZO917515:MZO917590 MZO983051:MZO983126 NJK11:NJK86 NJK65547:NJK65622 NJK131083:NJK131158 NJK196619:NJK196694 NJK262155:NJK262230 NJK327691:NJK327766 NJK393227:NJK393302 NJK458763:NJK458838 NJK524299:NJK524374 NJK589835:NJK589910 NJK655371:NJK655446 NJK720907:NJK720982 NJK786443:NJK786518 NJK851979:NJK852054 NJK917515:NJK917590 NJK983051:NJK983126 NTG11:NTG86 NTG65547:NTG65622 NTG131083:NTG131158 NTG196619:NTG196694 NTG262155:NTG262230 NTG327691:NTG327766 NTG393227:NTG393302 NTG458763:NTG458838 NTG524299:NTG524374 NTG589835:NTG589910 NTG655371:NTG655446 NTG720907:NTG720982 NTG786443:NTG786518 NTG851979:NTG852054 NTG917515:NTG917590 NTG983051:NTG983126 ODC11:ODC86 ODC65547:ODC65622 ODC131083:ODC131158 ODC196619:ODC196694 ODC262155:ODC262230 ODC327691:ODC327766 ODC393227:ODC393302 ODC458763:ODC458838 ODC524299:ODC524374 ODC589835:ODC589910 ODC655371:ODC655446 ODC720907:ODC720982 ODC786443:ODC786518 ODC851979:ODC852054 ODC917515:ODC917590 ODC983051:ODC983126 OMY11:OMY86 OMY65547:OMY65622 OMY131083:OMY131158 OMY196619:OMY196694 OMY262155:OMY262230 OMY327691:OMY327766 OMY393227:OMY393302 OMY458763:OMY458838 OMY524299:OMY524374 OMY589835:OMY589910 OMY655371:OMY655446 OMY720907:OMY720982 OMY786443:OMY786518 OMY851979:OMY852054 OMY917515:OMY917590 OMY983051:OMY983126 OWU11:OWU86 OWU65547:OWU65622 OWU131083:OWU131158 OWU196619:OWU196694 OWU262155:OWU262230 OWU327691:OWU327766 OWU393227:OWU393302 OWU458763:OWU458838 OWU524299:OWU524374 OWU589835:OWU589910 OWU655371:OWU655446 OWU720907:OWU720982 OWU786443:OWU786518 OWU851979:OWU852054 OWU917515:OWU917590 OWU983051:OWU983126 PGQ11:PGQ86 PGQ65547:PGQ65622 PGQ131083:PGQ131158 PGQ196619:PGQ196694 PGQ262155:PGQ262230 PGQ327691:PGQ327766 PGQ393227:PGQ393302 PGQ458763:PGQ458838 PGQ524299:PGQ524374 PGQ589835:PGQ589910 PGQ655371:PGQ655446 PGQ720907:PGQ720982 PGQ786443:PGQ786518 PGQ851979:PGQ852054 PGQ917515:PGQ917590 PGQ983051:PGQ983126 PQM11:PQM86 PQM65547:PQM65622 PQM131083:PQM131158 PQM196619:PQM196694 PQM262155:PQM262230 PQM327691:PQM327766 PQM393227:PQM393302 PQM458763:PQM458838 PQM524299:PQM524374 PQM589835:PQM589910 PQM655371:PQM655446 PQM720907:PQM720982 PQM786443:PQM786518 PQM851979:PQM852054 PQM917515:PQM917590 PQM983051:PQM983126 QAI11:QAI86 QAI65547:QAI65622 QAI131083:QAI131158 QAI196619:QAI196694 QAI262155:QAI262230 QAI327691:QAI327766 QAI393227:QAI393302 QAI458763:QAI458838 QAI524299:QAI524374 QAI589835:QAI589910 QAI655371:QAI655446 QAI720907:QAI720982 QAI786443:QAI786518 QAI851979:QAI852054 QAI917515:QAI917590 QAI983051:QAI983126 QKE11:QKE86 QKE65547:QKE65622 QKE131083:QKE131158 QKE196619:QKE196694 QKE262155:QKE262230 QKE327691:QKE327766 QKE393227:QKE393302 QKE458763:QKE458838 QKE524299:QKE524374 QKE589835:QKE589910 QKE655371:QKE655446 QKE720907:QKE720982 QKE786443:QKE786518 QKE851979:QKE852054 QKE917515:QKE917590 QKE983051:QKE983126 QUA11:QUA86 QUA65547:QUA65622 QUA131083:QUA131158 QUA196619:QUA196694 QUA262155:QUA262230 QUA327691:QUA327766 QUA393227:QUA393302 QUA458763:QUA458838 QUA524299:QUA524374 QUA589835:QUA589910 QUA655371:QUA655446 QUA720907:QUA720982 QUA786443:QUA786518 QUA851979:QUA852054 QUA917515:QUA917590 QUA983051:QUA983126 RDW11:RDW86 RDW65547:RDW65622 RDW131083:RDW131158 RDW196619:RDW196694 RDW262155:RDW262230 RDW327691:RDW327766 RDW393227:RDW393302 RDW458763:RDW458838 RDW524299:RDW524374 RDW589835:RDW589910 RDW655371:RDW655446 RDW720907:RDW720982 RDW786443:RDW786518 RDW851979:RDW852054 RDW917515:RDW917590 RDW983051:RDW983126 RNS11:RNS86 RNS65547:RNS65622 RNS131083:RNS131158 RNS196619:RNS196694 RNS262155:RNS262230 RNS327691:RNS327766 RNS393227:RNS393302 RNS458763:RNS458838 RNS524299:RNS524374 RNS589835:RNS589910 RNS655371:RNS655446 RNS720907:RNS720982 RNS786443:RNS786518 RNS851979:RNS852054 RNS917515:RNS917590 RNS983051:RNS983126 RXO11:RXO86 RXO65547:RXO65622 RXO131083:RXO131158 RXO196619:RXO196694 RXO262155:RXO262230 RXO327691:RXO327766 RXO393227:RXO393302 RXO458763:RXO458838 RXO524299:RXO524374 RXO589835:RXO589910 RXO655371:RXO655446 RXO720907:RXO720982 RXO786443:RXO786518 RXO851979:RXO852054 RXO917515:RXO917590 RXO983051:RXO983126 SHK11:SHK86 SHK65547:SHK65622 SHK131083:SHK131158 SHK196619:SHK196694 SHK262155:SHK262230 SHK327691:SHK327766 SHK393227:SHK393302 SHK458763:SHK458838 SHK524299:SHK524374 SHK589835:SHK589910 SHK655371:SHK655446 SHK720907:SHK720982 SHK786443:SHK786518 SHK851979:SHK852054 SHK917515:SHK917590 SHK983051:SHK983126 SRG11:SRG86 SRG65547:SRG65622 SRG131083:SRG131158 SRG196619:SRG196694 SRG262155:SRG262230 SRG327691:SRG327766 SRG393227:SRG393302 SRG458763:SRG458838 SRG524299:SRG524374 SRG589835:SRG589910 SRG655371:SRG655446 SRG720907:SRG720982 SRG786443:SRG786518 SRG851979:SRG852054 SRG917515:SRG917590 SRG983051:SRG983126 TBC11:TBC86 TBC65547:TBC65622 TBC131083:TBC131158 TBC196619:TBC196694 TBC262155:TBC262230 TBC327691:TBC327766 TBC393227:TBC393302 TBC458763:TBC458838 TBC524299:TBC524374 TBC589835:TBC589910 TBC655371:TBC655446 TBC720907:TBC720982 TBC786443:TBC786518 TBC851979:TBC852054 TBC917515:TBC917590 TBC983051:TBC983126 TKY11:TKY86 TKY65547:TKY65622 TKY131083:TKY131158 TKY196619:TKY196694 TKY262155:TKY262230 TKY327691:TKY327766 TKY393227:TKY393302 TKY458763:TKY458838 TKY524299:TKY524374 TKY589835:TKY589910 TKY655371:TKY655446 TKY720907:TKY720982 TKY786443:TKY786518 TKY851979:TKY852054 TKY917515:TKY917590 TKY983051:TKY983126 TUU11:TUU86 TUU65547:TUU65622 TUU131083:TUU131158 TUU196619:TUU196694 TUU262155:TUU262230 TUU327691:TUU327766 TUU393227:TUU393302 TUU458763:TUU458838 TUU524299:TUU524374 TUU589835:TUU589910 TUU655371:TUU655446 TUU720907:TUU720982 TUU786443:TUU786518 TUU851979:TUU852054 TUU917515:TUU917590 TUU983051:TUU983126 UEQ11:UEQ86 UEQ65547:UEQ65622 UEQ131083:UEQ131158 UEQ196619:UEQ196694 UEQ262155:UEQ262230 UEQ327691:UEQ327766 UEQ393227:UEQ393302 UEQ458763:UEQ458838 UEQ524299:UEQ524374 UEQ589835:UEQ589910 UEQ655371:UEQ655446 UEQ720907:UEQ720982 UEQ786443:UEQ786518 UEQ851979:UEQ852054 UEQ917515:UEQ917590 UEQ983051:UEQ983126 UOM11:UOM86 UOM65547:UOM65622 UOM131083:UOM131158 UOM196619:UOM196694 UOM262155:UOM262230 UOM327691:UOM327766 UOM393227:UOM393302 UOM458763:UOM458838 UOM524299:UOM524374 UOM589835:UOM589910 UOM655371:UOM655446 UOM720907:UOM720982 UOM786443:UOM786518 UOM851979:UOM852054 UOM917515:UOM917590 UOM983051:UOM983126 UYI11:UYI86 UYI65547:UYI65622 UYI131083:UYI131158 UYI196619:UYI196694 UYI262155:UYI262230 UYI327691:UYI327766 UYI393227:UYI393302 UYI458763:UYI458838 UYI524299:UYI524374 UYI589835:UYI589910 UYI655371:UYI655446 UYI720907:UYI720982 UYI786443:UYI786518 UYI851979:UYI852054 UYI917515:UYI917590 UYI983051:UYI983126 VIE11:VIE86 VIE65547:VIE65622 VIE131083:VIE131158 VIE196619:VIE196694 VIE262155:VIE262230 VIE327691:VIE327766 VIE393227:VIE393302 VIE458763:VIE458838 VIE524299:VIE524374 VIE589835:VIE589910 VIE655371:VIE655446 VIE720907:VIE720982 VIE786443:VIE786518 VIE851979:VIE852054 VIE917515:VIE917590 VIE983051:VIE983126 VSA11:VSA86 VSA65547:VSA65622 VSA131083:VSA131158 VSA196619:VSA196694 VSA262155:VSA262230 VSA327691:VSA327766 VSA393227:VSA393302 VSA458763:VSA458838 VSA524299:VSA524374 VSA589835:VSA589910 VSA655371:VSA655446 VSA720907:VSA720982 VSA786443:VSA786518 VSA851979:VSA852054 VSA917515:VSA917590 VSA983051:VSA983126 WBW11:WBW86 WBW65547:WBW65622 WBW131083:WBW131158 WBW196619:WBW196694 WBW262155:WBW262230 WBW327691:WBW327766 WBW393227:WBW393302 WBW458763:WBW458838 WBW524299:WBW524374 WBW589835:WBW589910 WBW655371:WBW655446 WBW720907:WBW720982 WBW786443:WBW786518 WBW851979:WBW852054 WBW917515:WBW917590 WBW983051:WBW983126 WLS11:WLS86 WLS65547:WLS65622 WLS131083:WLS131158 WLS196619:WLS196694 WLS262155:WLS262230 WLS327691:WLS327766 WLS393227:WLS393302 WLS458763:WLS458838 WLS524299:WLS524374 WLS589835:WLS589910 WLS655371:WLS655446 WLS720907:WLS720982 WLS786443:WLS786518 WLS851979:WLS852054 WLS917515:WLS917590 WLS983051:WLS983126 WVO11:WVO86 WVO65547:WVO65622 WVO131083:WVO131158 WVO196619:WVO196694 WVO262155:WVO262230 WVO327691:WVO327766 WVO393227:WVO393302 WVO458763:WVO458838 WVO524299:WVO524374 WVO589835:WVO589910 WVO655371:WVO655446 WVO720907:WVO720982 WVO786443:WVO786518 WVO851979:WVO852054 WVO917515:WVO917590 WVO983051:WVO983126">
      <formula1>"是,否"</formula1>
    </dataValidation>
    <dataValidation type="list" allowBlank="1" showInputMessage="1" showErrorMessage="1" sqref="K11:K86 K65547:K65622 K131083:K131158 K196619:K196694 K262155:K262230 K327691:K327766 K393227:K393302 K458763:K458838 K524299:K524374 K589835:K589910 K655371:K655446 K720907:K720982 K786443:K786518 K851979:K852054 K917515:K917590 K983051:K983126 P11:P86 P65547:P65622 P131083:P131158 P196619:P196694 P262155:P262230 P327691:P327766 P393227:P393302 P458763:P458838 P524299:P524374 P589835:P589910 P655371:P655446 P720907:P720982 P786443:P786518 P851979:P852054 P917515:P917590 P983051:P983126 JG11:JG86 JG65547:JG65622 JG131083:JG131158 JG196619:JG196694 JG262155:JG262230 JG327691:JG327766 JG393227:JG393302 JG458763:JG458838 JG524299:JG524374 JG589835:JG589910 JG655371:JG655446 JG720907:JG720982 JG786443:JG786518 JG851979:JG852054 JG917515:JG917590 JG983051:JG983126 JL11:JL86 JL65547:JL65622 JL131083:JL131158 JL196619:JL196694 JL262155:JL262230 JL327691:JL327766 JL393227:JL393302 JL458763:JL458838 JL524299:JL524374 JL589835:JL589910 JL655371:JL655446 JL720907:JL720982 JL786443:JL786518 JL851979:JL852054 JL917515:JL917590 JL983051:JL983126 TC11:TC86 TC65547:TC65622 TC131083:TC131158 TC196619:TC196694 TC262155:TC262230 TC327691:TC327766 TC393227:TC393302 TC458763:TC458838 TC524299:TC524374 TC589835:TC589910 TC655371:TC655446 TC720907:TC720982 TC786443:TC786518 TC851979:TC852054 TC917515:TC917590 TC983051:TC983126 TH11:TH86 TH65547:TH65622 TH131083:TH131158 TH196619:TH196694 TH262155:TH262230 TH327691:TH327766 TH393227:TH393302 TH458763:TH458838 TH524299:TH524374 TH589835:TH589910 TH655371:TH655446 TH720907:TH720982 TH786443:TH786518 TH851979:TH852054 TH917515:TH917590 TH983051:TH983126 ACY11:ACY86 ACY65547:ACY65622 ACY131083:ACY131158 ACY196619:ACY196694 ACY262155:ACY262230 ACY327691:ACY327766 ACY393227:ACY393302 ACY458763:ACY458838 ACY524299:ACY524374 ACY589835:ACY589910 ACY655371:ACY655446 ACY720907:ACY720982 ACY786443:ACY786518 ACY851979:ACY852054 ACY917515:ACY917590 ACY983051:ACY983126 ADD11:ADD86 ADD65547:ADD65622 ADD131083:ADD131158 ADD196619:ADD196694 ADD262155:ADD262230 ADD327691:ADD327766 ADD393227:ADD393302 ADD458763:ADD458838 ADD524299:ADD524374 ADD589835:ADD589910 ADD655371:ADD655446 ADD720907:ADD720982 ADD786443:ADD786518 ADD851979:ADD852054 ADD917515:ADD917590 ADD983051:ADD983126 AMU11:AMU86 AMU65547:AMU65622 AMU131083:AMU131158 AMU196619:AMU196694 AMU262155:AMU262230 AMU327691:AMU327766 AMU393227:AMU393302 AMU458763:AMU458838 AMU524299:AMU524374 AMU589835:AMU589910 AMU655371:AMU655446 AMU720907:AMU720982 AMU786443:AMU786518 AMU851979:AMU852054 AMU917515:AMU917590 AMU983051:AMU983126 AMZ11:AMZ86 AMZ65547:AMZ65622 AMZ131083:AMZ131158 AMZ196619:AMZ196694 AMZ262155:AMZ262230 AMZ327691:AMZ327766 AMZ393227:AMZ393302 AMZ458763:AMZ458838 AMZ524299:AMZ524374 AMZ589835:AMZ589910 AMZ655371:AMZ655446 AMZ720907:AMZ720982 AMZ786443:AMZ786518 AMZ851979:AMZ852054 AMZ917515:AMZ917590 AMZ983051:AMZ983126 AWQ11:AWQ86 AWQ65547:AWQ65622 AWQ131083:AWQ131158 AWQ196619:AWQ196694 AWQ262155:AWQ262230 AWQ327691:AWQ327766 AWQ393227:AWQ393302 AWQ458763:AWQ458838 AWQ524299:AWQ524374 AWQ589835:AWQ589910 AWQ655371:AWQ655446 AWQ720907:AWQ720982 AWQ786443:AWQ786518 AWQ851979:AWQ852054 AWQ917515:AWQ917590 AWQ983051:AWQ983126 AWV11:AWV86 AWV65547:AWV65622 AWV131083:AWV131158 AWV196619:AWV196694 AWV262155:AWV262230 AWV327691:AWV327766 AWV393227:AWV393302 AWV458763:AWV458838 AWV524299:AWV524374 AWV589835:AWV589910 AWV655371:AWV655446 AWV720907:AWV720982 AWV786443:AWV786518 AWV851979:AWV852054 AWV917515:AWV917590 AWV983051:AWV983126 BGM11:BGM86 BGM65547:BGM65622 BGM131083:BGM131158 BGM196619:BGM196694 BGM262155:BGM262230 BGM327691:BGM327766 BGM393227:BGM393302 BGM458763:BGM458838 BGM524299:BGM524374 BGM589835:BGM589910 BGM655371:BGM655446 BGM720907:BGM720982 BGM786443:BGM786518 BGM851979:BGM852054 BGM917515:BGM917590 BGM983051:BGM983126 BGR11:BGR86 BGR65547:BGR65622 BGR131083:BGR131158 BGR196619:BGR196694 BGR262155:BGR262230 BGR327691:BGR327766 BGR393227:BGR393302 BGR458763:BGR458838 BGR524299:BGR524374 BGR589835:BGR589910 BGR655371:BGR655446 BGR720907:BGR720982 BGR786443:BGR786518 BGR851979:BGR852054 BGR917515:BGR917590 BGR983051:BGR983126 BQI11:BQI86 BQI65547:BQI65622 BQI131083:BQI131158 BQI196619:BQI196694 BQI262155:BQI262230 BQI327691:BQI327766 BQI393227:BQI393302 BQI458763:BQI458838 BQI524299:BQI524374 BQI589835:BQI589910 BQI655371:BQI655446 BQI720907:BQI720982 BQI786443:BQI786518 BQI851979:BQI852054 BQI917515:BQI917590 BQI983051:BQI983126 BQN11:BQN86 BQN65547:BQN65622 BQN131083:BQN131158 BQN196619:BQN196694 BQN262155:BQN262230 BQN327691:BQN327766 BQN393227:BQN393302 BQN458763:BQN458838 BQN524299:BQN524374 BQN589835:BQN589910 BQN655371:BQN655446 BQN720907:BQN720982 BQN786443:BQN786518 BQN851979:BQN852054 BQN917515:BQN917590 BQN983051:BQN983126 CAE11:CAE86 CAE65547:CAE65622 CAE131083:CAE131158 CAE196619:CAE196694 CAE262155:CAE262230 CAE327691:CAE327766 CAE393227:CAE393302 CAE458763:CAE458838 CAE524299:CAE524374 CAE589835:CAE589910 CAE655371:CAE655446 CAE720907:CAE720982 CAE786443:CAE786518 CAE851979:CAE852054 CAE917515:CAE917590 CAE983051:CAE983126 CAJ11:CAJ86 CAJ65547:CAJ65622 CAJ131083:CAJ131158 CAJ196619:CAJ196694 CAJ262155:CAJ262230 CAJ327691:CAJ327766 CAJ393227:CAJ393302 CAJ458763:CAJ458838 CAJ524299:CAJ524374 CAJ589835:CAJ589910 CAJ655371:CAJ655446 CAJ720907:CAJ720982 CAJ786443:CAJ786518 CAJ851979:CAJ852054 CAJ917515:CAJ917590 CAJ983051:CAJ983126 CKA11:CKA86 CKA65547:CKA65622 CKA131083:CKA131158 CKA196619:CKA196694 CKA262155:CKA262230 CKA327691:CKA327766 CKA393227:CKA393302 CKA458763:CKA458838 CKA524299:CKA524374 CKA589835:CKA589910 CKA655371:CKA655446 CKA720907:CKA720982 CKA786443:CKA786518 CKA851979:CKA852054 CKA917515:CKA917590 CKA983051:CKA983126 CKF11:CKF86 CKF65547:CKF65622 CKF131083:CKF131158 CKF196619:CKF196694 CKF262155:CKF262230 CKF327691:CKF327766 CKF393227:CKF393302 CKF458763:CKF458838 CKF524299:CKF524374 CKF589835:CKF589910 CKF655371:CKF655446 CKF720907:CKF720982 CKF786443:CKF786518 CKF851979:CKF852054 CKF917515:CKF917590 CKF983051:CKF983126 CTW11:CTW86 CTW65547:CTW65622 CTW131083:CTW131158 CTW196619:CTW196694 CTW262155:CTW262230 CTW327691:CTW327766 CTW393227:CTW393302 CTW458763:CTW458838 CTW524299:CTW524374 CTW589835:CTW589910 CTW655371:CTW655446 CTW720907:CTW720982 CTW786443:CTW786518 CTW851979:CTW852054 CTW917515:CTW917590 CTW983051:CTW983126 CUB11:CUB86 CUB65547:CUB65622 CUB131083:CUB131158 CUB196619:CUB196694 CUB262155:CUB262230 CUB327691:CUB327766 CUB393227:CUB393302 CUB458763:CUB458838 CUB524299:CUB524374 CUB589835:CUB589910 CUB655371:CUB655446 CUB720907:CUB720982 CUB786443:CUB786518 CUB851979:CUB852054 CUB917515:CUB917590 CUB983051:CUB983126 DDS11:DDS86 DDS65547:DDS65622 DDS131083:DDS131158 DDS196619:DDS196694 DDS262155:DDS262230 DDS327691:DDS327766 DDS393227:DDS393302 DDS458763:DDS458838 DDS524299:DDS524374 DDS589835:DDS589910 DDS655371:DDS655446 DDS720907:DDS720982 DDS786443:DDS786518 DDS851979:DDS852054 DDS917515:DDS917590 DDS983051:DDS983126 DDX11:DDX86 DDX65547:DDX65622 DDX131083:DDX131158 DDX196619:DDX196694 DDX262155:DDX262230 DDX327691:DDX327766 DDX393227:DDX393302 DDX458763:DDX458838 DDX524299:DDX524374 DDX589835:DDX589910 DDX655371:DDX655446 DDX720907:DDX720982 DDX786443:DDX786518 DDX851979:DDX852054 DDX917515:DDX917590 DDX983051:DDX983126 DNO11:DNO86 DNO65547:DNO65622 DNO131083:DNO131158 DNO196619:DNO196694 DNO262155:DNO262230 DNO327691:DNO327766 DNO393227:DNO393302 DNO458763:DNO458838 DNO524299:DNO524374 DNO589835:DNO589910 DNO655371:DNO655446 DNO720907:DNO720982 DNO786443:DNO786518 DNO851979:DNO852054 DNO917515:DNO917590 DNO983051:DNO983126 DNT11:DNT86 DNT65547:DNT65622 DNT131083:DNT131158 DNT196619:DNT196694 DNT262155:DNT262230 DNT327691:DNT327766 DNT393227:DNT393302 DNT458763:DNT458838 DNT524299:DNT524374 DNT589835:DNT589910 DNT655371:DNT655446 DNT720907:DNT720982 DNT786443:DNT786518 DNT851979:DNT852054 DNT917515:DNT917590 DNT983051:DNT983126 DXK11:DXK86 DXK65547:DXK65622 DXK131083:DXK131158 DXK196619:DXK196694 DXK262155:DXK262230 DXK327691:DXK327766 DXK393227:DXK393302 DXK458763:DXK458838 DXK524299:DXK524374 DXK589835:DXK589910 DXK655371:DXK655446 DXK720907:DXK720982 DXK786443:DXK786518 DXK851979:DXK852054 DXK917515:DXK917590 DXK983051:DXK983126 DXP11:DXP86 DXP65547:DXP65622 DXP131083:DXP131158 DXP196619:DXP196694 DXP262155:DXP262230 DXP327691:DXP327766 DXP393227:DXP393302 DXP458763:DXP458838 DXP524299:DXP524374 DXP589835:DXP589910 DXP655371:DXP655446 DXP720907:DXP720982 DXP786443:DXP786518 DXP851979:DXP852054 DXP917515:DXP917590 DXP983051:DXP983126 EHG11:EHG86 EHG65547:EHG65622 EHG131083:EHG131158 EHG196619:EHG196694 EHG262155:EHG262230 EHG327691:EHG327766 EHG393227:EHG393302 EHG458763:EHG458838 EHG524299:EHG524374 EHG589835:EHG589910 EHG655371:EHG655446 EHG720907:EHG720982 EHG786443:EHG786518 EHG851979:EHG852054 EHG917515:EHG917590 EHG983051:EHG983126 EHL11:EHL86 EHL65547:EHL65622 EHL131083:EHL131158 EHL196619:EHL196694 EHL262155:EHL262230 EHL327691:EHL327766 EHL393227:EHL393302 EHL458763:EHL458838 EHL524299:EHL524374 EHL589835:EHL589910 EHL655371:EHL655446 EHL720907:EHL720982 EHL786443:EHL786518 EHL851979:EHL852054 EHL917515:EHL917590 EHL983051:EHL983126 ERC11:ERC86 ERC65547:ERC65622 ERC131083:ERC131158 ERC196619:ERC196694 ERC262155:ERC262230 ERC327691:ERC327766 ERC393227:ERC393302 ERC458763:ERC458838 ERC524299:ERC524374 ERC589835:ERC589910 ERC655371:ERC655446 ERC720907:ERC720982 ERC786443:ERC786518 ERC851979:ERC852054 ERC917515:ERC917590 ERC983051:ERC983126 ERH11:ERH86 ERH65547:ERH65622 ERH131083:ERH131158 ERH196619:ERH196694 ERH262155:ERH262230 ERH327691:ERH327766 ERH393227:ERH393302 ERH458763:ERH458838 ERH524299:ERH524374 ERH589835:ERH589910 ERH655371:ERH655446 ERH720907:ERH720982 ERH786443:ERH786518 ERH851979:ERH852054 ERH917515:ERH917590 ERH983051:ERH983126 FAY11:FAY86 FAY65547:FAY65622 FAY131083:FAY131158 FAY196619:FAY196694 FAY262155:FAY262230 FAY327691:FAY327766 FAY393227:FAY393302 FAY458763:FAY458838 FAY524299:FAY524374 FAY589835:FAY589910 FAY655371:FAY655446 FAY720907:FAY720982 FAY786443:FAY786518 FAY851979:FAY852054 FAY917515:FAY917590 FAY983051:FAY983126 FBD11:FBD86 FBD65547:FBD65622 FBD131083:FBD131158 FBD196619:FBD196694 FBD262155:FBD262230 FBD327691:FBD327766 FBD393227:FBD393302 FBD458763:FBD458838 FBD524299:FBD524374 FBD589835:FBD589910 FBD655371:FBD655446 FBD720907:FBD720982 FBD786443:FBD786518 FBD851979:FBD852054 FBD917515:FBD917590 FBD983051:FBD983126 FKU11:FKU86 FKU65547:FKU65622 FKU131083:FKU131158 FKU196619:FKU196694 FKU262155:FKU262230 FKU327691:FKU327766 FKU393227:FKU393302 FKU458763:FKU458838 FKU524299:FKU524374 FKU589835:FKU589910 FKU655371:FKU655446 FKU720907:FKU720982 FKU786443:FKU786518 FKU851979:FKU852054 FKU917515:FKU917590 FKU983051:FKU983126 FKZ11:FKZ86 FKZ65547:FKZ65622 FKZ131083:FKZ131158 FKZ196619:FKZ196694 FKZ262155:FKZ262230 FKZ327691:FKZ327766 FKZ393227:FKZ393302 FKZ458763:FKZ458838 FKZ524299:FKZ524374 FKZ589835:FKZ589910 FKZ655371:FKZ655446 FKZ720907:FKZ720982 FKZ786443:FKZ786518 FKZ851979:FKZ852054 FKZ917515:FKZ917590 FKZ983051:FKZ983126 FUQ11:FUQ86 FUQ65547:FUQ65622 FUQ131083:FUQ131158 FUQ196619:FUQ196694 FUQ262155:FUQ262230 FUQ327691:FUQ327766 FUQ393227:FUQ393302 FUQ458763:FUQ458838 FUQ524299:FUQ524374 FUQ589835:FUQ589910 FUQ655371:FUQ655446 FUQ720907:FUQ720982 FUQ786443:FUQ786518 FUQ851979:FUQ852054 FUQ917515:FUQ917590 FUQ983051:FUQ983126 FUV11:FUV86 FUV65547:FUV65622 FUV131083:FUV131158 FUV196619:FUV196694 FUV262155:FUV262230 FUV327691:FUV327766 FUV393227:FUV393302 FUV458763:FUV458838 FUV524299:FUV524374 FUV589835:FUV589910 FUV655371:FUV655446 FUV720907:FUV720982 FUV786443:FUV786518 FUV851979:FUV852054 FUV917515:FUV917590 FUV983051:FUV983126 GEM11:GEM86 GEM65547:GEM65622 GEM131083:GEM131158 GEM196619:GEM196694 GEM262155:GEM262230 GEM327691:GEM327766 GEM393227:GEM393302 GEM458763:GEM458838 GEM524299:GEM524374 GEM589835:GEM589910 GEM655371:GEM655446 GEM720907:GEM720982 GEM786443:GEM786518 GEM851979:GEM852054 GEM917515:GEM917590 GEM983051:GEM983126 GER11:GER86 GER65547:GER65622 GER131083:GER131158 GER196619:GER196694 GER262155:GER262230 GER327691:GER327766 GER393227:GER393302 GER458763:GER458838 GER524299:GER524374 GER589835:GER589910 GER655371:GER655446 GER720907:GER720982 GER786443:GER786518 GER851979:GER852054 GER917515:GER917590 GER983051:GER983126 GOI11:GOI86 GOI65547:GOI65622 GOI131083:GOI131158 GOI196619:GOI196694 GOI262155:GOI262230 GOI327691:GOI327766 GOI393227:GOI393302 GOI458763:GOI458838 GOI524299:GOI524374 GOI589835:GOI589910 GOI655371:GOI655446 GOI720907:GOI720982 GOI786443:GOI786518 GOI851979:GOI852054 GOI917515:GOI917590 GOI983051:GOI983126 GON11:GON86 GON65547:GON65622 GON131083:GON131158 GON196619:GON196694 GON262155:GON262230 GON327691:GON327766 GON393227:GON393302 GON458763:GON458838 GON524299:GON524374 GON589835:GON589910 GON655371:GON655446 GON720907:GON720982 GON786443:GON786518 GON851979:GON852054 GON917515:GON917590 GON983051:GON983126 GYE11:GYE86 GYE65547:GYE65622 GYE131083:GYE131158 GYE196619:GYE196694 GYE262155:GYE262230 GYE327691:GYE327766 GYE393227:GYE393302 GYE458763:GYE458838 GYE524299:GYE524374 GYE589835:GYE589910 GYE655371:GYE655446 GYE720907:GYE720982 GYE786443:GYE786518 GYE851979:GYE852054 GYE917515:GYE917590 GYE983051:GYE983126 GYJ11:GYJ86 GYJ65547:GYJ65622 GYJ131083:GYJ131158 GYJ196619:GYJ196694 GYJ262155:GYJ262230 GYJ327691:GYJ327766 GYJ393227:GYJ393302 GYJ458763:GYJ458838 GYJ524299:GYJ524374 GYJ589835:GYJ589910 GYJ655371:GYJ655446 GYJ720907:GYJ720982 GYJ786443:GYJ786518 GYJ851979:GYJ852054 GYJ917515:GYJ917590 GYJ983051:GYJ983126 HIA11:HIA86 HIA65547:HIA65622 HIA131083:HIA131158 HIA196619:HIA196694 HIA262155:HIA262230 HIA327691:HIA327766 HIA393227:HIA393302 HIA458763:HIA458838 HIA524299:HIA524374 HIA589835:HIA589910 HIA655371:HIA655446 HIA720907:HIA720982 HIA786443:HIA786518 HIA851979:HIA852054 HIA917515:HIA917590 HIA983051:HIA983126 HIF11:HIF86 HIF65547:HIF65622 HIF131083:HIF131158 HIF196619:HIF196694 HIF262155:HIF262230 HIF327691:HIF327766 HIF393227:HIF393302 HIF458763:HIF458838 HIF524299:HIF524374 HIF589835:HIF589910 HIF655371:HIF655446 HIF720907:HIF720982 HIF786443:HIF786518 HIF851979:HIF852054 HIF917515:HIF917590 HIF983051:HIF983126 HRW11:HRW86 HRW65547:HRW65622 HRW131083:HRW131158 HRW196619:HRW196694 HRW262155:HRW262230 HRW327691:HRW327766 HRW393227:HRW393302 HRW458763:HRW458838 HRW524299:HRW524374 HRW589835:HRW589910 HRW655371:HRW655446 HRW720907:HRW720982 HRW786443:HRW786518 HRW851979:HRW852054 HRW917515:HRW917590 HRW983051:HRW983126 HSB11:HSB86 HSB65547:HSB65622 HSB131083:HSB131158 HSB196619:HSB196694 HSB262155:HSB262230 HSB327691:HSB327766 HSB393227:HSB393302 HSB458763:HSB458838 HSB524299:HSB524374 HSB589835:HSB589910 HSB655371:HSB655446 HSB720907:HSB720982 HSB786443:HSB786518 HSB851979:HSB852054 HSB917515:HSB917590 HSB983051:HSB983126 IBS11:IBS86 IBS65547:IBS65622 IBS131083:IBS131158 IBS196619:IBS196694 IBS262155:IBS262230 IBS327691:IBS327766 IBS393227:IBS393302 IBS458763:IBS458838 IBS524299:IBS524374 IBS589835:IBS589910 IBS655371:IBS655446 IBS720907:IBS720982 IBS786443:IBS786518 IBS851979:IBS852054 IBS917515:IBS917590 IBS983051:IBS983126 IBX11:IBX86 IBX65547:IBX65622 IBX131083:IBX131158 IBX196619:IBX196694 IBX262155:IBX262230 IBX327691:IBX327766 IBX393227:IBX393302 IBX458763:IBX458838 IBX524299:IBX524374 IBX589835:IBX589910 IBX655371:IBX655446 IBX720907:IBX720982 IBX786443:IBX786518 IBX851979:IBX852054 IBX917515:IBX917590 IBX983051:IBX983126 ILO11:ILO86 ILO65547:ILO65622 ILO131083:ILO131158 ILO196619:ILO196694 ILO262155:ILO262230 ILO327691:ILO327766 ILO393227:ILO393302 ILO458763:ILO458838 ILO524299:ILO524374 ILO589835:ILO589910 ILO655371:ILO655446 ILO720907:ILO720982 ILO786443:ILO786518 ILO851979:ILO852054 ILO917515:ILO917590 ILO983051:ILO983126 ILT11:ILT86 ILT65547:ILT65622 ILT131083:ILT131158 ILT196619:ILT196694 ILT262155:ILT262230 ILT327691:ILT327766 ILT393227:ILT393302 ILT458763:ILT458838 ILT524299:ILT524374 ILT589835:ILT589910 ILT655371:ILT655446 ILT720907:ILT720982 ILT786443:ILT786518 ILT851979:ILT852054 ILT917515:ILT917590 ILT983051:ILT983126 IVK11:IVK86 IVK65547:IVK65622 IVK131083:IVK131158 IVK196619:IVK196694 IVK262155:IVK262230 IVK327691:IVK327766 IVK393227:IVK393302 IVK458763:IVK458838 IVK524299:IVK524374 IVK589835:IVK589910 IVK655371:IVK655446 IVK720907:IVK720982 IVK786443:IVK786518 IVK851979:IVK852054 IVK917515:IVK917590 IVK983051:IVK983126 IVP11:IVP86 IVP65547:IVP65622 IVP131083:IVP131158 IVP196619:IVP196694 IVP262155:IVP262230 IVP327691:IVP327766 IVP393227:IVP393302 IVP458763:IVP458838 IVP524299:IVP524374 IVP589835:IVP589910 IVP655371:IVP655446 IVP720907:IVP720982 IVP786443:IVP786518 IVP851979:IVP852054 IVP917515:IVP917590 IVP983051:IVP983126 JFG11:JFG86 JFG65547:JFG65622 JFG131083:JFG131158 JFG196619:JFG196694 JFG262155:JFG262230 JFG327691:JFG327766 JFG393227:JFG393302 JFG458763:JFG458838 JFG524299:JFG524374 JFG589835:JFG589910 JFG655371:JFG655446 JFG720907:JFG720982 JFG786443:JFG786518 JFG851979:JFG852054 JFG917515:JFG917590 JFG983051:JFG983126 JFL11:JFL86 JFL65547:JFL65622 JFL131083:JFL131158 JFL196619:JFL196694 JFL262155:JFL262230 JFL327691:JFL327766 JFL393227:JFL393302 JFL458763:JFL458838 JFL524299:JFL524374 JFL589835:JFL589910 JFL655371:JFL655446 JFL720907:JFL720982 JFL786443:JFL786518 JFL851979:JFL852054 JFL917515:JFL917590 JFL983051:JFL983126 JPC11:JPC86 JPC65547:JPC65622 JPC131083:JPC131158 JPC196619:JPC196694 JPC262155:JPC262230 JPC327691:JPC327766 JPC393227:JPC393302 JPC458763:JPC458838 JPC524299:JPC524374 JPC589835:JPC589910 JPC655371:JPC655446 JPC720907:JPC720982 JPC786443:JPC786518 JPC851979:JPC852054 JPC917515:JPC917590 JPC983051:JPC983126 JPH11:JPH86 JPH65547:JPH65622 JPH131083:JPH131158 JPH196619:JPH196694 JPH262155:JPH262230 JPH327691:JPH327766 JPH393227:JPH393302 JPH458763:JPH458838 JPH524299:JPH524374 JPH589835:JPH589910 JPH655371:JPH655446 JPH720907:JPH720982 JPH786443:JPH786518 JPH851979:JPH852054 JPH917515:JPH917590 JPH983051:JPH983126 JYY11:JYY86 JYY65547:JYY65622 JYY131083:JYY131158 JYY196619:JYY196694 JYY262155:JYY262230 JYY327691:JYY327766 JYY393227:JYY393302 JYY458763:JYY458838 JYY524299:JYY524374 JYY589835:JYY589910 JYY655371:JYY655446 JYY720907:JYY720982 JYY786443:JYY786518 JYY851979:JYY852054 JYY917515:JYY917590 JYY983051:JYY983126 JZD11:JZD86 JZD65547:JZD65622 JZD131083:JZD131158 JZD196619:JZD196694 JZD262155:JZD262230 JZD327691:JZD327766 JZD393227:JZD393302 JZD458763:JZD458838 JZD524299:JZD524374 JZD589835:JZD589910 JZD655371:JZD655446 JZD720907:JZD720982 JZD786443:JZD786518 JZD851979:JZD852054 JZD917515:JZD917590 JZD983051:JZD983126 KIU11:KIU86 KIU65547:KIU65622 KIU131083:KIU131158 KIU196619:KIU196694 KIU262155:KIU262230 KIU327691:KIU327766 KIU393227:KIU393302 KIU458763:KIU458838 KIU524299:KIU524374 KIU589835:KIU589910 KIU655371:KIU655446 KIU720907:KIU720982 KIU786443:KIU786518 KIU851979:KIU852054 KIU917515:KIU917590 KIU983051:KIU983126 KIZ11:KIZ86 KIZ65547:KIZ65622 KIZ131083:KIZ131158 KIZ196619:KIZ196694 KIZ262155:KIZ262230 KIZ327691:KIZ327766 KIZ393227:KIZ393302 KIZ458763:KIZ458838 KIZ524299:KIZ524374 KIZ589835:KIZ589910 KIZ655371:KIZ655446 KIZ720907:KIZ720982 KIZ786443:KIZ786518 KIZ851979:KIZ852054 KIZ917515:KIZ917590 KIZ983051:KIZ983126 KSQ11:KSQ86 KSQ65547:KSQ65622 KSQ131083:KSQ131158 KSQ196619:KSQ196694 KSQ262155:KSQ262230 KSQ327691:KSQ327766 KSQ393227:KSQ393302 KSQ458763:KSQ458838 KSQ524299:KSQ524374 KSQ589835:KSQ589910 KSQ655371:KSQ655446 KSQ720907:KSQ720982 KSQ786443:KSQ786518 KSQ851979:KSQ852054 KSQ917515:KSQ917590 KSQ983051:KSQ983126 KSV11:KSV86 KSV65547:KSV65622 KSV131083:KSV131158 KSV196619:KSV196694 KSV262155:KSV262230 KSV327691:KSV327766 KSV393227:KSV393302 KSV458763:KSV458838 KSV524299:KSV524374 KSV589835:KSV589910 KSV655371:KSV655446 KSV720907:KSV720982 KSV786443:KSV786518 KSV851979:KSV852054 KSV917515:KSV917590 KSV983051:KSV983126 LCM11:LCM86 LCM65547:LCM65622 LCM131083:LCM131158 LCM196619:LCM196694 LCM262155:LCM262230 LCM327691:LCM327766 LCM393227:LCM393302 LCM458763:LCM458838 LCM524299:LCM524374 LCM589835:LCM589910 LCM655371:LCM655446 LCM720907:LCM720982 LCM786443:LCM786518 LCM851979:LCM852054 LCM917515:LCM917590 LCM983051:LCM983126 LCR11:LCR86 LCR65547:LCR65622 LCR131083:LCR131158 LCR196619:LCR196694 LCR262155:LCR262230 LCR327691:LCR327766 LCR393227:LCR393302 LCR458763:LCR458838 LCR524299:LCR524374 LCR589835:LCR589910 LCR655371:LCR655446 LCR720907:LCR720982 LCR786443:LCR786518 LCR851979:LCR852054 LCR917515:LCR917590 LCR983051:LCR983126 LMI11:LMI86 LMI65547:LMI65622 LMI131083:LMI131158 LMI196619:LMI196694 LMI262155:LMI262230 LMI327691:LMI327766 LMI393227:LMI393302 LMI458763:LMI458838 LMI524299:LMI524374 LMI589835:LMI589910 LMI655371:LMI655446 LMI720907:LMI720982 LMI786443:LMI786518 LMI851979:LMI852054 LMI917515:LMI917590 LMI983051:LMI983126 LMN11:LMN86 LMN65547:LMN65622 LMN131083:LMN131158 LMN196619:LMN196694 LMN262155:LMN262230 LMN327691:LMN327766 LMN393227:LMN393302 LMN458763:LMN458838 LMN524299:LMN524374 LMN589835:LMN589910 LMN655371:LMN655446 LMN720907:LMN720982 LMN786443:LMN786518 LMN851979:LMN852054 LMN917515:LMN917590 LMN983051:LMN983126 LWE11:LWE86 LWE65547:LWE65622 LWE131083:LWE131158 LWE196619:LWE196694 LWE262155:LWE262230 LWE327691:LWE327766 LWE393227:LWE393302 LWE458763:LWE458838 LWE524299:LWE524374 LWE589835:LWE589910 LWE655371:LWE655446 LWE720907:LWE720982 LWE786443:LWE786518 LWE851979:LWE852054 LWE917515:LWE917590 LWE983051:LWE983126 LWJ11:LWJ86 LWJ65547:LWJ65622 LWJ131083:LWJ131158 LWJ196619:LWJ196694 LWJ262155:LWJ262230 LWJ327691:LWJ327766 LWJ393227:LWJ393302 LWJ458763:LWJ458838 LWJ524299:LWJ524374 LWJ589835:LWJ589910 LWJ655371:LWJ655446 LWJ720907:LWJ720982 LWJ786443:LWJ786518 LWJ851979:LWJ852054 LWJ917515:LWJ917590 LWJ983051:LWJ983126 MGA11:MGA86 MGA65547:MGA65622 MGA131083:MGA131158 MGA196619:MGA196694 MGA262155:MGA262230 MGA327691:MGA327766 MGA393227:MGA393302 MGA458763:MGA458838 MGA524299:MGA524374 MGA589835:MGA589910 MGA655371:MGA655446 MGA720907:MGA720982 MGA786443:MGA786518 MGA851979:MGA852054 MGA917515:MGA917590 MGA983051:MGA983126 MGF11:MGF86 MGF65547:MGF65622 MGF131083:MGF131158 MGF196619:MGF196694 MGF262155:MGF262230 MGF327691:MGF327766 MGF393227:MGF393302 MGF458763:MGF458838 MGF524299:MGF524374 MGF589835:MGF589910 MGF655371:MGF655446 MGF720907:MGF720982 MGF786443:MGF786518 MGF851979:MGF852054 MGF917515:MGF917590 MGF983051:MGF983126 MPW11:MPW86 MPW65547:MPW65622 MPW131083:MPW131158 MPW196619:MPW196694 MPW262155:MPW262230 MPW327691:MPW327766 MPW393227:MPW393302 MPW458763:MPW458838 MPW524299:MPW524374 MPW589835:MPW589910 MPW655371:MPW655446 MPW720907:MPW720982 MPW786443:MPW786518 MPW851979:MPW852054 MPW917515:MPW917590 MPW983051:MPW983126 MQB11:MQB86 MQB65547:MQB65622 MQB131083:MQB131158 MQB196619:MQB196694 MQB262155:MQB262230 MQB327691:MQB327766 MQB393227:MQB393302 MQB458763:MQB458838 MQB524299:MQB524374 MQB589835:MQB589910 MQB655371:MQB655446 MQB720907:MQB720982 MQB786443:MQB786518 MQB851979:MQB852054 MQB917515:MQB917590 MQB983051:MQB983126 MZS11:MZS86 MZS65547:MZS65622 MZS131083:MZS131158 MZS196619:MZS196694 MZS262155:MZS262230 MZS327691:MZS327766 MZS393227:MZS393302 MZS458763:MZS458838 MZS524299:MZS524374 MZS589835:MZS589910 MZS655371:MZS655446 MZS720907:MZS720982 MZS786443:MZS786518 MZS851979:MZS852054 MZS917515:MZS917590 MZS983051:MZS983126 MZX11:MZX86 MZX65547:MZX65622 MZX131083:MZX131158 MZX196619:MZX196694 MZX262155:MZX262230 MZX327691:MZX327766 MZX393227:MZX393302 MZX458763:MZX458838 MZX524299:MZX524374 MZX589835:MZX589910 MZX655371:MZX655446 MZX720907:MZX720982 MZX786443:MZX786518 MZX851979:MZX852054 MZX917515:MZX917590 MZX983051:MZX983126 NJO11:NJO86 NJO65547:NJO65622 NJO131083:NJO131158 NJO196619:NJO196694 NJO262155:NJO262230 NJO327691:NJO327766 NJO393227:NJO393302 NJO458763:NJO458838 NJO524299:NJO524374 NJO589835:NJO589910 NJO655371:NJO655446 NJO720907:NJO720982 NJO786443:NJO786518 NJO851979:NJO852054 NJO917515:NJO917590 NJO983051:NJO983126 NJT11:NJT86 NJT65547:NJT65622 NJT131083:NJT131158 NJT196619:NJT196694 NJT262155:NJT262230 NJT327691:NJT327766 NJT393227:NJT393302 NJT458763:NJT458838 NJT524299:NJT524374 NJT589835:NJT589910 NJT655371:NJT655446 NJT720907:NJT720982 NJT786443:NJT786518 NJT851979:NJT852054 NJT917515:NJT917590 NJT983051:NJT983126 NTK11:NTK86 NTK65547:NTK65622 NTK131083:NTK131158 NTK196619:NTK196694 NTK262155:NTK262230 NTK327691:NTK327766 NTK393227:NTK393302 NTK458763:NTK458838 NTK524299:NTK524374 NTK589835:NTK589910 NTK655371:NTK655446 NTK720907:NTK720982 NTK786443:NTK786518 NTK851979:NTK852054 NTK917515:NTK917590 NTK983051:NTK983126 NTP11:NTP86 NTP65547:NTP65622 NTP131083:NTP131158 NTP196619:NTP196694 NTP262155:NTP262230 NTP327691:NTP327766 NTP393227:NTP393302 NTP458763:NTP458838 NTP524299:NTP524374 NTP589835:NTP589910 NTP655371:NTP655446 NTP720907:NTP720982 NTP786443:NTP786518 NTP851979:NTP852054 NTP917515:NTP917590 NTP983051:NTP983126 ODG11:ODG86 ODG65547:ODG65622 ODG131083:ODG131158 ODG196619:ODG196694 ODG262155:ODG262230 ODG327691:ODG327766 ODG393227:ODG393302 ODG458763:ODG458838 ODG524299:ODG524374 ODG589835:ODG589910 ODG655371:ODG655446 ODG720907:ODG720982 ODG786443:ODG786518 ODG851979:ODG852054 ODG917515:ODG917590 ODG983051:ODG983126 ODL11:ODL86 ODL65547:ODL65622 ODL131083:ODL131158 ODL196619:ODL196694 ODL262155:ODL262230 ODL327691:ODL327766 ODL393227:ODL393302 ODL458763:ODL458838 ODL524299:ODL524374 ODL589835:ODL589910 ODL655371:ODL655446 ODL720907:ODL720982 ODL786443:ODL786518 ODL851979:ODL852054 ODL917515:ODL917590 ODL983051:ODL983126 ONC11:ONC86 ONC65547:ONC65622 ONC131083:ONC131158 ONC196619:ONC196694 ONC262155:ONC262230 ONC327691:ONC327766 ONC393227:ONC393302 ONC458763:ONC458838 ONC524299:ONC524374 ONC589835:ONC589910 ONC655371:ONC655446 ONC720907:ONC720982 ONC786443:ONC786518 ONC851979:ONC852054 ONC917515:ONC917590 ONC983051:ONC983126 ONH11:ONH86 ONH65547:ONH65622 ONH131083:ONH131158 ONH196619:ONH196694 ONH262155:ONH262230 ONH327691:ONH327766 ONH393227:ONH393302 ONH458763:ONH458838 ONH524299:ONH524374 ONH589835:ONH589910 ONH655371:ONH655446 ONH720907:ONH720982 ONH786443:ONH786518 ONH851979:ONH852054 ONH917515:ONH917590 ONH983051:ONH983126 OWY11:OWY86 OWY65547:OWY65622 OWY131083:OWY131158 OWY196619:OWY196694 OWY262155:OWY262230 OWY327691:OWY327766 OWY393227:OWY393302 OWY458763:OWY458838 OWY524299:OWY524374 OWY589835:OWY589910 OWY655371:OWY655446 OWY720907:OWY720982 OWY786443:OWY786518 OWY851979:OWY852054 OWY917515:OWY917590 OWY983051:OWY983126 OXD11:OXD86 OXD65547:OXD65622 OXD131083:OXD131158 OXD196619:OXD196694 OXD262155:OXD262230 OXD327691:OXD327766 OXD393227:OXD393302 OXD458763:OXD458838 OXD524299:OXD524374 OXD589835:OXD589910 OXD655371:OXD655446 OXD720907:OXD720982 OXD786443:OXD786518 OXD851979:OXD852054 OXD917515:OXD917590 OXD983051:OXD983126 PGU11:PGU86 PGU65547:PGU65622 PGU131083:PGU131158 PGU196619:PGU196694 PGU262155:PGU262230 PGU327691:PGU327766 PGU393227:PGU393302 PGU458763:PGU458838 PGU524299:PGU524374 PGU589835:PGU589910 PGU655371:PGU655446 PGU720907:PGU720982 PGU786443:PGU786518 PGU851979:PGU852054 PGU917515:PGU917590 PGU983051:PGU983126 PGZ11:PGZ86 PGZ65547:PGZ65622 PGZ131083:PGZ131158 PGZ196619:PGZ196694 PGZ262155:PGZ262230 PGZ327691:PGZ327766 PGZ393227:PGZ393302 PGZ458763:PGZ458838 PGZ524299:PGZ524374 PGZ589835:PGZ589910 PGZ655371:PGZ655446 PGZ720907:PGZ720982 PGZ786443:PGZ786518 PGZ851979:PGZ852054 PGZ917515:PGZ917590 PGZ983051:PGZ983126 PQQ11:PQQ86 PQQ65547:PQQ65622 PQQ131083:PQQ131158 PQQ196619:PQQ196694 PQQ262155:PQQ262230 PQQ327691:PQQ327766 PQQ393227:PQQ393302 PQQ458763:PQQ458838 PQQ524299:PQQ524374 PQQ589835:PQQ589910 PQQ655371:PQQ655446 PQQ720907:PQQ720982 PQQ786443:PQQ786518 PQQ851979:PQQ852054 PQQ917515:PQQ917590 PQQ983051:PQQ983126 PQV11:PQV86 PQV65547:PQV65622 PQV131083:PQV131158 PQV196619:PQV196694 PQV262155:PQV262230 PQV327691:PQV327766 PQV393227:PQV393302 PQV458763:PQV458838 PQV524299:PQV524374 PQV589835:PQV589910 PQV655371:PQV655446 PQV720907:PQV720982 PQV786443:PQV786518 PQV851979:PQV852054 PQV917515:PQV917590 PQV983051:PQV983126 QAM11:QAM86 QAM65547:QAM65622 QAM131083:QAM131158 QAM196619:QAM196694 QAM262155:QAM262230 QAM327691:QAM327766 QAM393227:QAM393302 QAM458763:QAM458838 QAM524299:QAM524374 QAM589835:QAM589910 QAM655371:QAM655446 QAM720907:QAM720982 QAM786443:QAM786518 QAM851979:QAM852054 QAM917515:QAM917590 QAM983051:QAM983126 QAR11:QAR86 QAR65547:QAR65622 QAR131083:QAR131158 QAR196619:QAR196694 QAR262155:QAR262230 QAR327691:QAR327766 QAR393227:QAR393302 QAR458763:QAR458838 QAR524299:QAR524374 QAR589835:QAR589910 QAR655371:QAR655446 QAR720907:QAR720982 QAR786443:QAR786518 QAR851979:QAR852054 QAR917515:QAR917590 QAR983051:QAR983126 QKI11:QKI86 QKI65547:QKI65622 QKI131083:QKI131158 QKI196619:QKI196694 QKI262155:QKI262230 QKI327691:QKI327766 QKI393227:QKI393302 QKI458763:QKI458838 QKI524299:QKI524374 QKI589835:QKI589910 QKI655371:QKI655446 QKI720907:QKI720982 QKI786443:QKI786518 QKI851979:QKI852054 QKI917515:QKI917590 QKI983051:QKI983126 QKN11:QKN86 QKN65547:QKN65622 QKN131083:QKN131158 QKN196619:QKN196694 QKN262155:QKN262230 QKN327691:QKN327766 QKN393227:QKN393302 QKN458763:QKN458838 QKN524299:QKN524374 QKN589835:QKN589910 QKN655371:QKN655446 QKN720907:QKN720982 QKN786443:QKN786518 QKN851979:QKN852054 QKN917515:QKN917590 QKN983051:QKN983126 QUE11:QUE86 QUE65547:QUE65622 QUE131083:QUE131158 QUE196619:QUE196694 QUE262155:QUE262230 QUE327691:QUE327766 QUE393227:QUE393302 QUE458763:QUE458838 QUE524299:QUE524374 QUE589835:QUE589910 QUE655371:QUE655446 QUE720907:QUE720982 QUE786443:QUE786518 QUE851979:QUE852054 QUE917515:QUE917590 QUE983051:QUE983126 QUJ11:QUJ86 QUJ65547:QUJ65622 QUJ131083:QUJ131158 QUJ196619:QUJ196694 QUJ262155:QUJ262230 QUJ327691:QUJ327766 QUJ393227:QUJ393302 QUJ458763:QUJ458838 QUJ524299:QUJ524374 QUJ589835:QUJ589910 QUJ655371:QUJ655446 QUJ720907:QUJ720982 QUJ786443:QUJ786518 QUJ851979:QUJ852054 QUJ917515:QUJ917590 QUJ983051:QUJ983126 REA11:REA86 REA65547:REA65622 REA131083:REA131158 REA196619:REA196694 REA262155:REA262230 REA327691:REA327766 REA393227:REA393302 REA458763:REA458838 REA524299:REA524374 REA589835:REA589910 REA655371:REA655446 REA720907:REA720982 REA786443:REA786518 REA851979:REA852054 REA917515:REA917590 REA983051:REA983126 REF11:REF86 REF65547:REF65622 REF131083:REF131158 REF196619:REF196694 REF262155:REF262230 REF327691:REF327766 REF393227:REF393302 REF458763:REF458838 REF524299:REF524374 REF589835:REF589910 REF655371:REF655446 REF720907:REF720982 REF786443:REF786518 REF851979:REF852054 REF917515:REF917590 REF983051:REF983126 RNW11:RNW86 RNW65547:RNW65622 RNW131083:RNW131158 RNW196619:RNW196694 RNW262155:RNW262230 RNW327691:RNW327766 RNW393227:RNW393302 RNW458763:RNW458838 RNW524299:RNW524374 RNW589835:RNW589910 RNW655371:RNW655446 RNW720907:RNW720982 RNW786443:RNW786518 RNW851979:RNW852054 RNW917515:RNW917590 RNW983051:RNW983126 ROB11:ROB86 ROB65547:ROB65622 ROB131083:ROB131158 ROB196619:ROB196694 ROB262155:ROB262230 ROB327691:ROB327766 ROB393227:ROB393302 ROB458763:ROB458838 ROB524299:ROB524374 ROB589835:ROB589910 ROB655371:ROB655446 ROB720907:ROB720982 ROB786443:ROB786518 ROB851979:ROB852054 ROB917515:ROB917590 ROB983051:ROB983126 RXS11:RXS86 RXS65547:RXS65622 RXS131083:RXS131158 RXS196619:RXS196694 RXS262155:RXS262230 RXS327691:RXS327766 RXS393227:RXS393302 RXS458763:RXS458838 RXS524299:RXS524374 RXS589835:RXS589910 RXS655371:RXS655446 RXS720907:RXS720982 RXS786443:RXS786518 RXS851979:RXS852054 RXS917515:RXS917590 RXS983051:RXS983126 RXX11:RXX86 RXX65547:RXX65622 RXX131083:RXX131158 RXX196619:RXX196694 RXX262155:RXX262230 RXX327691:RXX327766 RXX393227:RXX393302 RXX458763:RXX458838 RXX524299:RXX524374 RXX589835:RXX589910 RXX655371:RXX655446 RXX720907:RXX720982 RXX786443:RXX786518 RXX851979:RXX852054 RXX917515:RXX917590 RXX983051:RXX983126 SHO11:SHO86 SHO65547:SHO65622 SHO131083:SHO131158 SHO196619:SHO196694 SHO262155:SHO262230 SHO327691:SHO327766 SHO393227:SHO393302 SHO458763:SHO458838 SHO524299:SHO524374 SHO589835:SHO589910 SHO655371:SHO655446 SHO720907:SHO720982 SHO786443:SHO786518 SHO851979:SHO852054 SHO917515:SHO917590 SHO983051:SHO983126 SHT11:SHT86 SHT65547:SHT65622 SHT131083:SHT131158 SHT196619:SHT196694 SHT262155:SHT262230 SHT327691:SHT327766 SHT393227:SHT393302 SHT458763:SHT458838 SHT524299:SHT524374 SHT589835:SHT589910 SHT655371:SHT655446 SHT720907:SHT720982 SHT786443:SHT786518 SHT851979:SHT852054 SHT917515:SHT917590 SHT983051:SHT983126 SRK11:SRK86 SRK65547:SRK65622 SRK131083:SRK131158 SRK196619:SRK196694 SRK262155:SRK262230 SRK327691:SRK327766 SRK393227:SRK393302 SRK458763:SRK458838 SRK524299:SRK524374 SRK589835:SRK589910 SRK655371:SRK655446 SRK720907:SRK720982 SRK786443:SRK786518 SRK851979:SRK852054 SRK917515:SRK917590 SRK983051:SRK983126 SRP11:SRP86 SRP65547:SRP65622 SRP131083:SRP131158 SRP196619:SRP196694 SRP262155:SRP262230 SRP327691:SRP327766 SRP393227:SRP393302 SRP458763:SRP458838 SRP524299:SRP524374 SRP589835:SRP589910 SRP655371:SRP655446 SRP720907:SRP720982 SRP786443:SRP786518 SRP851979:SRP852054 SRP917515:SRP917590 SRP983051:SRP983126 TBG11:TBG86 TBG65547:TBG65622 TBG131083:TBG131158 TBG196619:TBG196694 TBG262155:TBG262230 TBG327691:TBG327766 TBG393227:TBG393302 TBG458763:TBG458838 TBG524299:TBG524374 TBG589835:TBG589910 TBG655371:TBG655446 TBG720907:TBG720982 TBG786443:TBG786518 TBG851979:TBG852054 TBG917515:TBG917590 TBG983051:TBG983126 TBL11:TBL86 TBL65547:TBL65622 TBL131083:TBL131158 TBL196619:TBL196694 TBL262155:TBL262230 TBL327691:TBL327766 TBL393227:TBL393302 TBL458763:TBL458838 TBL524299:TBL524374 TBL589835:TBL589910 TBL655371:TBL655446 TBL720907:TBL720982 TBL786443:TBL786518 TBL851979:TBL852054 TBL917515:TBL917590 TBL983051:TBL983126 TLC11:TLC86 TLC65547:TLC65622 TLC131083:TLC131158 TLC196619:TLC196694 TLC262155:TLC262230 TLC327691:TLC327766 TLC393227:TLC393302 TLC458763:TLC458838 TLC524299:TLC524374 TLC589835:TLC589910 TLC655371:TLC655446 TLC720907:TLC720982 TLC786443:TLC786518 TLC851979:TLC852054 TLC917515:TLC917590 TLC983051:TLC983126 TLH11:TLH86 TLH65547:TLH65622 TLH131083:TLH131158 TLH196619:TLH196694 TLH262155:TLH262230 TLH327691:TLH327766 TLH393227:TLH393302 TLH458763:TLH458838 TLH524299:TLH524374 TLH589835:TLH589910 TLH655371:TLH655446 TLH720907:TLH720982 TLH786443:TLH786518 TLH851979:TLH852054 TLH917515:TLH917590 TLH983051:TLH983126 TUY11:TUY86 TUY65547:TUY65622 TUY131083:TUY131158 TUY196619:TUY196694 TUY262155:TUY262230 TUY327691:TUY327766 TUY393227:TUY393302 TUY458763:TUY458838 TUY524299:TUY524374 TUY589835:TUY589910 TUY655371:TUY655446 TUY720907:TUY720982 TUY786443:TUY786518 TUY851979:TUY852054 TUY917515:TUY917590 TUY983051:TUY983126 TVD11:TVD86 TVD65547:TVD65622 TVD131083:TVD131158 TVD196619:TVD196694 TVD262155:TVD262230 TVD327691:TVD327766 TVD393227:TVD393302 TVD458763:TVD458838 TVD524299:TVD524374 TVD589835:TVD589910 TVD655371:TVD655446 TVD720907:TVD720982 TVD786443:TVD786518 TVD851979:TVD852054 TVD917515:TVD917590 TVD983051:TVD983126 UEU11:UEU86 UEU65547:UEU65622 UEU131083:UEU131158 UEU196619:UEU196694 UEU262155:UEU262230 UEU327691:UEU327766 UEU393227:UEU393302 UEU458763:UEU458838 UEU524299:UEU524374 UEU589835:UEU589910 UEU655371:UEU655446 UEU720907:UEU720982 UEU786443:UEU786518 UEU851979:UEU852054 UEU917515:UEU917590 UEU983051:UEU983126 UEZ11:UEZ86 UEZ65547:UEZ65622 UEZ131083:UEZ131158 UEZ196619:UEZ196694 UEZ262155:UEZ262230 UEZ327691:UEZ327766 UEZ393227:UEZ393302 UEZ458763:UEZ458838 UEZ524299:UEZ524374 UEZ589835:UEZ589910 UEZ655371:UEZ655446 UEZ720907:UEZ720982 UEZ786443:UEZ786518 UEZ851979:UEZ852054 UEZ917515:UEZ917590 UEZ983051:UEZ983126 UOQ11:UOQ86 UOQ65547:UOQ65622 UOQ131083:UOQ131158 UOQ196619:UOQ196694 UOQ262155:UOQ262230 UOQ327691:UOQ327766 UOQ393227:UOQ393302 UOQ458763:UOQ458838 UOQ524299:UOQ524374 UOQ589835:UOQ589910 UOQ655371:UOQ655446 UOQ720907:UOQ720982 UOQ786443:UOQ786518 UOQ851979:UOQ852054 UOQ917515:UOQ917590 UOQ983051:UOQ983126 UOV11:UOV86 UOV65547:UOV65622 UOV131083:UOV131158 UOV196619:UOV196694 UOV262155:UOV262230 UOV327691:UOV327766 UOV393227:UOV393302 UOV458763:UOV458838 UOV524299:UOV524374 UOV589835:UOV589910 UOV655371:UOV655446 UOV720907:UOV720982 UOV786443:UOV786518 UOV851979:UOV852054 UOV917515:UOV917590 UOV983051:UOV983126 UYM11:UYM86 UYM65547:UYM65622 UYM131083:UYM131158 UYM196619:UYM196694 UYM262155:UYM262230 UYM327691:UYM327766 UYM393227:UYM393302 UYM458763:UYM458838 UYM524299:UYM524374 UYM589835:UYM589910 UYM655371:UYM655446 UYM720907:UYM720982 UYM786443:UYM786518 UYM851979:UYM852054 UYM917515:UYM917590 UYM983051:UYM983126 UYR11:UYR86 UYR65547:UYR65622 UYR131083:UYR131158 UYR196619:UYR196694 UYR262155:UYR262230 UYR327691:UYR327766 UYR393227:UYR393302 UYR458763:UYR458838 UYR524299:UYR524374 UYR589835:UYR589910 UYR655371:UYR655446 UYR720907:UYR720982 UYR786443:UYR786518 UYR851979:UYR852054 UYR917515:UYR917590 UYR983051:UYR983126 VII11:VII86 VII65547:VII65622 VII131083:VII131158 VII196619:VII196694 VII262155:VII262230 VII327691:VII327766 VII393227:VII393302 VII458763:VII458838 VII524299:VII524374 VII589835:VII589910 VII655371:VII655446 VII720907:VII720982 VII786443:VII786518 VII851979:VII852054 VII917515:VII917590 VII983051:VII983126 VIN11:VIN86 VIN65547:VIN65622 VIN131083:VIN131158 VIN196619:VIN196694 VIN262155:VIN262230 VIN327691:VIN327766 VIN393227:VIN393302 VIN458763:VIN458838 VIN524299:VIN524374 VIN589835:VIN589910 VIN655371:VIN655446 VIN720907:VIN720982 VIN786443:VIN786518 VIN851979:VIN852054 VIN917515:VIN917590 VIN983051:VIN983126 VSE11:VSE86 VSE65547:VSE65622 VSE131083:VSE131158 VSE196619:VSE196694 VSE262155:VSE262230 VSE327691:VSE327766 VSE393227:VSE393302 VSE458763:VSE458838 VSE524299:VSE524374 VSE589835:VSE589910 VSE655371:VSE655446 VSE720907:VSE720982 VSE786443:VSE786518 VSE851979:VSE852054 VSE917515:VSE917590 VSE983051:VSE983126 VSJ11:VSJ86 VSJ65547:VSJ65622 VSJ131083:VSJ131158 VSJ196619:VSJ196694 VSJ262155:VSJ262230 VSJ327691:VSJ327766 VSJ393227:VSJ393302 VSJ458763:VSJ458838 VSJ524299:VSJ524374 VSJ589835:VSJ589910 VSJ655371:VSJ655446 VSJ720907:VSJ720982 VSJ786443:VSJ786518 VSJ851979:VSJ852054 VSJ917515:VSJ917590 VSJ983051:VSJ983126 WCA11:WCA86 WCA65547:WCA65622 WCA131083:WCA131158 WCA196619:WCA196694 WCA262155:WCA262230 WCA327691:WCA327766 WCA393227:WCA393302 WCA458763:WCA458838 WCA524299:WCA524374 WCA589835:WCA589910 WCA655371:WCA655446 WCA720907:WCA720982 WCA786443:WCA786518 WCA851979:WCA852054 WCA917515:WCA917590 WCA983051:WCA983126 WCF11:WCF86 WCF65547:WCF65622 WCF131083:WCF131158 WCF196619:WCF196694 WCF262155:WCF262230 WCF327691:WCF327766 WCF393227:WCF393302 WCF458763:WCF458838 WCF524299:WCF524374 WCF589835:WCF589910 WCF655371:WCF655446 WCF720907:WCF720982 WCF786443:WCF786518 WCF851979:WCF852054 WCF917515:WCF917590 WCF983051:WCF983126 WLW11:WLW86 WLW65547:WLW65622 WLW131083:WLW131158 WLW196619:WLW196694 WLW262155:WLW262230 WLW327691:WLW327766 WLW393227:WLW393302 WLW458763:WLW458838 WLW524299:WLW524374 WLW589835:WLW589910 WLW655371:WLW655446 WLW720907:WLW720982 WLW786443:WLW786518 WLW851979:WLW852054 WLW917515:WLW917590 WLW983051:WLW983126 WMB11:WMB86 WMB65547:WMB65622 WMB131083:WMB131158 WMB196619:WMB196694 WMB262155:WMB262230 WMB327691:WMB327766 WMB393227:WMB393302 WMB458763:WMB458838 WMB524299:WMB524374 WMB589835:WMB589910 WMB655371:WMB655446 WMB720907:WMB720982 WMB786443:WMB786518 WMB851979:WMB852054 WMB917515:WMB917590 WMB983051:WMB983126 WVS11:WVS86 WVS65547:WVS65622 WVS131083:WVS131158 WVS196619:WVS196694 WVS262155:WVS262230 WVS327691:WVS327766 WVS393227:WVS393302 WVS458763:WVS458838 WVS524299:WVS524374 WVS589835:WVS589910 WVS655371:WVS655446 WVS720907:WVS720982 WVS786443:WVS786518 WVS851979:WVS852054 WVS917515:WVS917590 WVS983051:WVS983126 WVX11:WVX86 WVX65547:WVX65622 WVX131083:WVX131158 WVX196619:WVX196694 WVX262155:WVX262230 WVX327691:WVX327766 WVX393227:WVX393302 WVX458763:WVX458838 WVX524299:WVX524374 WVX589835:WVX589910 WVX655371:WVX655446 WVX720907:WVX720982 WVX786443:WVX786518 WVX851979:WVX852054 WVX917515:WVX917590 WVX983051:WVX983126">
      <formula1>"通过,失败,阻塞,无效,未执行"</formula1>
    </dataValidation>
    <dataValidation allowBlank="1" showInputMessage="1" showErrorMessage="1" promptTitle="Revision" sqref="M5:M9 M65541:M65545 M131077:M131081 M196613:M196617 M262149:M262153 M327685:M327689 M393221:M393225 M458757:M458761 M524293:M524297 M589829:M589833 M655365:M655369 M720901:M720905 M786437:M786441 M851973:M851977 M917509:M917513 M983045:M983049 R5:R9 R65541:R65545 R131077:R131081 R196613:R196617 R262149:R262153 R327685:R327689 R393221:R393225 R458757:R458761 R524293:R524297 R589829:R589833 R655365:R655369 R720901:R720905 R786437:R786441 R851973:R851977 R917509:R917513 R983045:R983049 JI5:JI9 JI65541:JI65545 JI131077:JI131081 JI196613:JI196617 JI262149:JI262153 JI327685:JI327689 JI393221:JI393225 JI458757:JI458761 JI524293:JI524297 JI589829:JI589833 JI655365:JI655369 JI720901:JI720905 JI786437:JI786441 JI851973:JI851977 JI917509:JI917513 JI983045:JI983049 JN5:JN9 JN65541:JN65545 JN131077:JN131081 JN196613:JN196617 JN262149:JN262153 JN327685:JN327689 JN393221:JN393225 JN458757:JN458761 JN524293:JN524297 JN589829:JN589833 JN655365:JN655369 JN720901:JN720905 JN786437:JN786441 JN851973:JN851977 JN917509:JN917513 JN983045:JN983049 TE5:TE9 TE65541:TE65545 TE131077:TE131081 TE196613:TE196617 TE262149:TE262153 TE327685:TE327689 TE393221:TE393225 TE458757:TE458761 TE524293:TE524297 TE589829:TE589833 TE655365:TE655369 TE720901:TE720905 TE786437:TE786441 TE851973:TE851977 TE917509:TE917513 TE983045:TE983049 TJ5:TJ9 TJ65541:TJ65545 TJ131077:TJ131081 TJ196613:TJ196617 TJ262149:TJ262153 TJ327685:TJ327689 TJ393221:TJ393225 TJ458757:TJ458761 TJ524293:TJ524297 TJ589829:TJ589833 TJ655365:TJ655369 TJ720901:TJ720905 TJ786437:TJ786441 TJ851973:TJ851977 TJ917509:TJ917513 TJ983045:TJ983049 ADA5:ADA9 ADA65541:ADA65545 ADA131077:ADA131081 ADA196613:ADA196617 ADA262149:ADA262153 ADA327685:ADA327689 ADA393221:ADA393225 ADA458757:ADA458761 ADA524293:ADA524297 ADA589829:ADA589833 ADA655365:ADA655369 ADA720901:ADA720905 ADA786437:ADA786441 ADA851973:ADA851977 ADA917509:ADA917513 ADA983045:ADA983049 ADF5:ADF9 ADF65541:ADF65545 ADF131077:ADF131081 ADF196613:ADF196617 ADF262149:ADF262153 ADF327685:ADF327689 ADF393221:ADF393225 ADF458757:ADF458761 ADF524293:ADF524297 ADF589829:ADF589833 ADF655365:ADF655369 ADF720901:ADF720905 ADF786437:ADF786441 ADF851973:ADF851977 ADF917509:ADF917513 ADF983045:ADF983049 AMW5:AMW9 AMW65541:AMW65545 AMW131077:AMW131081 AMW196613:AMW196617 AMW262149:AMW262153 AMW327685:AMW327689 AMW393221:AMW393225 AMW458757:AMW458761 AMW524293:AMW524297 AMW589829:AMW589833 AMW655365:AMW655369 AMW720901:AMW720905 AMW786437:AMW786441 AMW851973:AMW851977 AMW917509:AMW917513 AMW983045:AMW983049 ANB5:ANB9 ANB65541:ANB65545 ANB131077:ANB131081 ANB196613:ANB196617 ANB262149:ANB262153 ANB327685:ANB327689 ANB393221:ANB393225 ANB458757:ANB458761 ANB524293:ANB524297 ANB589829:ANB589833 ANB655365:ANB655369 ANB720901:ANB720905 ANB786437:ANB786441 ANB851973:ANB851977 ANB917509:ANB917513 ANB983045:ANB983049 AWS5:AWS9 AWS65541:AWS65545 AWS131077:AWS131081 AWS196613:AWS196617 AWS262149:AWS262153 AWS327685:AWS327689 AWS393221:AWS393225 AWS458757:AWS458761 AWS524293:AWS524297 AWS589829:AWS589833 AWS655365:AWS655369 AWS720901:AWS720905 AWS786437:AWS786441 AWS851973:AWS851977 AWS917509:AWS917513 AWS983045:AWS983049 AWX5:AWX9 AWX65541:AWX65545 AWX131077:AWX131081 AWX196613:AWX196617 AWX262149:AWX262153 AWX327685:AWX327689 AWX393221:AWX393225 AWX458757:AWX458761 AWX524293:AWX524297 AWX589829:AWX589833 AWX655365:AWX655369 AWX720901:AWX720905 AWX786437:AWX786441 AWX851973:AWX851977 AWX917509:AWX917513 AWX983045:AWX983049 BGO5:BGO9 BGO65541:BGO65545 BGO131077:BGO131081 BGO196613:BGO196617 BGO262149:BGO262153 BGO327685:BGO327689 BGO393221:BGO393225 BGO458757:BGO458761 BGO524293:BGO524297 BGO589829:BGO589833 BGO655365:BGO655369 BGO720901:BGO720905 BGO786437:BGO786441 BGO851973:BGO851977 BGO917509:BGO917513 BGO983045:BGO983049 BGT5:BGT9 BGT65541:BGT65545 BGT131077:BGT131081 BGT196613:BGT196617 BGT262149:BGT262153 BGT327685:BGT327689 BGT393221:BGT393225 BGT458757:BGT458761 BGT524293:BGT524297 BGT589829:BGT589833 BGT655365:BGT655369 BGT720901:BGT720905 BGT786437:BGT786441 BGT851973:BGT851977 BGT917509:BGT917513 BGT983045:BGT983049 BQK5:BQK9 BQK65541:BQK65545 BQK131077:BQK131081 BQK196613:BQK196617 BQK262149:BQK262153 BQK327685:BQK327689 BQK393221:BQK393225 BQK458757:BQK458761 BQK524293:BQK524297 BQK589829:BQK589833 BQK655365:BQK655369 BQK720901:BQK720905 BQK786437:BQK786441 BQK851973:BQK851977 BQK917509:BQK917513 BQK983045:BQK983049 BQP5:BQP9 BQP65541:BQP65545 BQP131077:BQP131081 BQP196613:BQP196617 BQP262149:BQP262153 BQP327685:BQP327689 BQP393221:BQP393225 BQP458757:BQP458761 BQP524293:BQP524297 BQP589829:BQP589833 BQP655365:BQP655369 BQP720901:BQP720905 BQP786437:BQP786441 BQP851973:BQP851977 BQP917509:BQP917513 BQP983045:BQP983049 CAG5:CAG9 CAG65541:CAG65545 CAG131077:CAG131081 CAG196613:CAG196617 CAG262149:CAG262153 CAG327685:CAG327689 CAG393221:CAG393225 CAG458757:CAG458761 CAG524293:CAG524297 CAG589829:CAG589833 CAG655365:CAG655369 CAG720901:CAG720905 CAG786437:CAG786441 CAG851973:CAG851977 CAG917509:CAG917513 CAG983045:CAG983049 CAL5:CAL9 CAL65541:CAL65545 CAL131077:CAL131081 CAL196613:CAL196617 CAL262149:CAL262153 CAL327685:CAL327689 CAL393221:CAL393225 CAL458757:CAL458761 CAL524293:CAL524297 CAL589829:CAL589833 CAL655365:CAL655369 CAL720901:CAL720905 CAL786437:CAL786441 CAL851973:CAL851977 CAL917509:CAL917513 CAL983045:CAL983049 CKC5:CKC9 CKC65541:CKC65545 CKC131077:CKC131081 CKC196613:CKC196617 CKC262149:CKC262153 CKC327685:CKC327689 CKC393221:CKC393225 CKC458757:CKC458761 CKC524293:CKC524297 CKC589829:CKC589833 CKC655365:CKC655369 CKC720901:CKC720905 CKC786437:CKC786441 CKC851973:CKC851977 CKC917509:CKC917513 CKC983045:CKC983049 CKH5:CKH9 CKH65541:CKH65545 CKH131077:CKH131081 CKH196613:CKH196617 CKH262149:CKH262153 CKH327685:CKH327689 CKH393221:CKH393225 CKH458757:CKH458761 CKH524293:CKH524297 CKH589829:CKH589833 CKH655365:CKH655369 CKH720901:CKH720905 CKH786437:CKH786441 CKH851973:CKH851977 CKH917509:CKH917513 CKH983045:CKH983049 CTY5:CTY9 CTY65541:CTY65545 CTY131077:CTY131081 CTY196613:CTY196617 CTY262149:CTY262153 CTY327685:CTY327689 CTY393221:CTY393225 CTY458757:CTY458761 CTY524293:CTY524297 CTY589829:CTY589833 CTY655365:CTY655369 CTY720901:CTY720905 CTY786437:CTY786441 CTY851973:CTY851977 CTY917509:CTY917513 CTY983045:CTY983049 CUD5:CUD9 CUD65541:CUD65545 CUD131077:CUD131081 CUD196613:CUD196617 CUD262149:CUD262153 CUD327685:CUD327689 CUD393221:CUD393225 CUD458757:CUD458761 CUD524293:CUD524297 CUD589829:CUD589833 CUD655365:CUD655369 CUD720901:CUD720905 CUD786437:CUD786441 CUD851973:CUD851977 CUD917509:CUD917513 CUD983045:CUD983049 DDU5:DDU9 DDU65541:DDU65545 DDU131077:DDU131081 DDU196613:DDU196617 DDU262149:DDU262153 DDU327685:DDU327689 DDU393221:DDU393225 DDU458757:DDU458761 DDU524293:DDU524297 DDU589829:DDU589833 DDU655365:DDU655369 DDU720901:DDU720905 DDU786437:DDU786441 DDU851973:DDU851977 DDU917509:DDU917513 DDU983045:DDU983049 DDZ5:DDZ9 DDZ65541:DDZ65545 DDZ131077:DDZ131081 DDZ196613:DDZ196617 DDZ262149:DDZ262153 DDZ327685:DDZ327689 DDZ393221:DDZ393225 DDZ458757:DDZ458761 DDZ524293:DDZ524297 DDZ589829:DDZ589833 DDZ655365:DDZ655369 DDZ720901:DDZ720905 DDZ786437:DDZ786441 DDZ851973:DDZ851977 DDZ917509:DDZ917513 DDZ983045:DDZ983049 DNQ5:DNQ9 DNQ65541:DNQ65545 DNQ131077:DNQ131081 DNQ196613:DNQ196617 DNQ262149:DNQ262153 DNQ327685:DNQ327689 DNQ393221:DNQ393225 DNQ458757:DNQ458761 DNQ524293:DNQ524297 DNQ589829:DNQ589833 DNQ655365:DNQ655369 DNQ720901:DNQ720905 DNQ786437:DNQ786441 DNQ851973:DNQ851977 DNQ917509:DNQ917513 DNQ983045:DNQ983049 DNV5:DNV9 DNV65541:DNV65545 DNV131077:DNV131081 DNV196613:DNV196617 DNV262149:DNV262153 DNV327685:DNV327689 DNV393221:DNV393225 DNV458757:DNV458761 DNV524293:DNV524297 DNV589829:DNV589833 DNV655365:DNV655369 DNV720901:DNV720905 DNV786437:DNV786441 DNV851973:DNV851977 DNV917509:DNV917513 DNV983045:DNV983049 DXM5:DXM9 DXM65541:DXM65545 DXM131077:DXM131081 DXM196613:DXM196617 DXM262149:DXM262153 DXM327685:DXM327689 DXM393221:DXM393225 DXM458757:DXM458761 DXM524293:DXM524297 DXM589829:DXM589833 DXM655365:DXM655369 DXM720901:DXM720905 DXM786437:DXM786441 DXM851973:DXM851977 DXM917509:DXM917513 DXM983045:DXM983049 DXR5:DXR9 DXR65541:DXR65545 DXR131077:DXR131081 DXR196613:DXR196617 DXR262149:DXR262153 DXR327685:DXR327689 DXR393221:DXR393225 DXR458757:DXR458761 DXR524293:DXR524297 DXR589829:DXR589833 DXR655365:DXR655369 DXR720901:DXR720905 DXR786437:DXR786441 DXR851973:DXR851977 DXR917509:DXR917513 DXR983045:DXR983049 EHI5:EHI9 EHI65541:EHI65545 EHI131077:EHI131081 EHI196613:EHI196617 EHI262149:EHI262153 EHI327685:EHI327689 EHI393221:EHI393225 EHI458757:EHI458761 EHI524293:EHI524297 EHI589829:EHI589833 EHI655365:EHI655369 EHI720901:EHI720905 EHI786437:EHI786441 EHI851973:EHI851977 EHI917509:EHI917513 EHI983045:EHI983049 EHN5:EHN9 EHN65541:EHN65545 EHN131077:EHN131081 EHN196613:EHN196617 EHN262149:EHN262153 EHN327685:EHN327689 EHN393221:EHN393225 EHN458757:EHN458761 EHN524293:EHN524297 EHN589829:EHN589833 EHN655365:EHN655369 EHN720901:EHN720905 EHN786437:EHN786441 EHN851973:EHN851977 EHN917509:EHN917513 EHN983045:EHN983049 ERE5:ERE9 ERE65541:ERE65545 ERE131077:ERE131081 ERE196613:ERE196617 ERE262149:ERE262153 ERE327685:ERE327689 ERE393221:ERE393225 ERE458757:ERE458761 ERE524293:ERE524297 ERE589829:ERE589833 ERE655365:ERE655369 ERE720901:ERE720905 ERE786437:ERE786441 ERE851973:ERE851977 ERE917509:ERE917513 ERE983045:ERE983049 ERJ5:ERJ9 ERJ65541:ERJ65545 ERJ131077:ERJ131081 ERJ196613:ERJ196617 ERJ262149:ERJ262153 ERJ327685:ERJ327689 ERJ393221:ERJ393225 ERJ458757:ERJ458761 ERJ524293:ERJ524297 ERJ589829:ERJ589833 ERJ655365:ERJ655369 ERJ720901:ERJ720905 ERJ786437:ERJ786441 ERJ851973:ERJ851977 ERJ917509:ERJ917513 ERJ983045:ERJ983049 FBA5:FBA9 FBA65541:FBA65545 FBA131077:FBA131081 FBA196613:FBA196617 FBA262149:FBA262153 FBA327685:FBA327689 FBA393221:FBA393225 FBA458757:FBA458761 FBA524293:FBA524297 FBA589829:FBA589833 FBA655365:FBA655369 FBA720901:FBA720905 FBA786437:FBA786441 FBA851973:FBA851977 FBA917509:FBA917513 FBA983045:FBA983049 FBF5:FBF9 FBF65541:FBF65545 FBF131077:FBF131081 FBF196613:FBF196617 FBF262149:FBF262153 FBF327685:FBF327689 FBF393221:FBF393225 FBF458757:FBF458761 FBF524293:FBF524297 FBF589829:FBF589833 FBF655365:FBF655369 FBF720901:FBF720905 FBF786437:FBF786441 FBF851973:FBF851977 FBF917509:FBF917513 FBF983045:FBF983049 FKW5:FKW9 FKW65541:FKW65545 FKW131077:FKW131081 FKW196613:FKW196617 FKW262149:FKW262153 FKW327685:FKW327689 FKW393221:FKW393225 FKW458757:FKW458761 FKW524293:FKW524297 FKW589829:FKW589833 FKW655365:FKW655369 FKW720901:FKW720905 FKW786437:FKW786441 FKW851973:FKW851977 FKW917509:FKW917513 FKW983045:FKW983049 FLB5:FLB9 FLB65541:FLB65545 FLB131077:FLB131081 FLB196613:FLB196617 FLB262149:FLB262153 FLB327685:FLB327689 FLB393221:FLB393225 FLB458757:FLB458761 FLB524293:FLB524297 FLB589829:FLB589833 FLB655365:FLB655369 FLB720901:FLB720905 FLB786437:FLB786441 FLB851973:FLB851977 FLB917509:FLB917513 FLB983045:FLB983049 FUS5:FUS9 FUS65541:FUS65545 FUS131077:FUS131081 FUS196613:FUS196617 FUS262149:FUS262153 FUS327685:FUS327689 FUS393221:FUS393225 FUS458757:FUS458761 FUS524293:FUS524297 FUS589829:FUS589833 FUS655365:FUS655369 FUS720901:FUS720905 FUS786437:FUS786441 FUS851973:FUS851977 FUS917509:FUS917513 FUS983045:FUS983049 FUX5:FUX9 FUX65541:FUX65545 FUX131077:FUX131081 FUX196613:FUX196617 FUX262149:FUX262153 FUX327685:FUX327689 FUX393221:FUX393225 FUX458757:FUX458761 FUX524293:FUX524297 FUX589829:FUX589833 FUX655365:FUX655369 FUX720901:FUX720905 FUX786437:FUX786441 FUX851973:FUX851977 FUX917509:FUX917513 FUX983045:FUX983049 GEO5:GEO9 GEO65541:GEO65545 GEO131077:GEO131081 GEO196613:GEO196617 GEO262149:GEO262153 GEO327685:GEO327689 GEO393221:GEO393225 GEO458757:GEO458761 GEO524293:GEO524297 GEO589829:GEO589833 GEO655365:GEO655369 GEO720901:GEO720905 GEO786437:GEO786441 GEO851973:GEO851977 GEO917509:GEO917513 GEO983045:GEO983049 GET5:GET9 GET65541:GET65545 GET131077:GET131081 GET196613:GET196617 GET262149:GET262153 GET327685:GET327689 GET393221:GET393225 GET458757:GET458761 GET524293:GET524297 GET589829:GET589833 GET655365:GET655369 GET720901:GET720905 GET786437:GET786441 GET851973:GET851977 GET917509:GET917513 GET983045:GET983049 GOK5:GOK9 GOK65541:GOK65545 GOK131077:GOK131081 GOK196613:GOK196617 GOK262149:GOK262153 GOK327685:GOK327689 GOK393221:GOK393225 GOK458757:GOK458761 GOK524293:GOK524297 GOK589829:GOK589833 GOK655365:GOK655369 GOK720901:GOK720905 GOK786437:GOK786441 GOK851973:GOK851977 GOK917509:GOK917513 GOK983045:GOK983049 GOP5:GOP9 GOP65541:GOP65545 GOP131077:GOP131081 GOP196613:GOP196617 GOP262149:GOP262153 GOP327685:GOP327689 GOP393221:GOP393225 GOP458757:GOP458761 GOP524293:GOP524297 GOP589829:GOP589833 GOP655365:GOP655369 GOP720901:GOP720905 GOP786437:GOP786441 GOP851973:GOP851977 GOP917509:GOP917513 GOP983045:GOP983049 GYG5:GYG9 GYG65541:GYG65545 GYG131077:GYG131081 GYG196613:GYG196617 GYG262149:GYG262153 GYG327685:GYG327689 GYG393221:GYG393225 GYG458757:GYG458761 GYG524293:GYG524297 GYG589829:GYG589833 GYG655365:GYG655369 GYG720901:GYG720905 GYG786437:GYG786441 GYG851973:GYG851977 GYG917509:GYG917513 GYG983045:GYG983049 GYL5:GYL9 GYL65541:GYL65545 GYL131077:GYL131081 GYL196613:GYL196617 GYL262149:GYL262153 GYL327685:GYL327689 GYL393221:GYL393225 GYL458757:GYL458761 GYL524293:GYL524297 GYL589829:GYL589833 GYL655365:GYL655369 GYL720901:GYL720905 GYL786437:GYL786441 GYL851973:GYL851977 GYL917509:GYL917513 GYL983045:GYL983049 HIC5:HIC9 HIC65541:HIC65545 HIC131077:HIC131081 HIC196613:HIC196617 HIC262149:HIC262153 HIC327685:HIC327689 HIC393221:HIC393225 HIC458757:HIC458761 HIC524293:HIC524297 HIC589829:HIC589833 HIC655365:HIC655369 HIC720901:HIC720905 HIC786437:HIC786441 HIC851973:HIC851977 HIC917509:HIC917513 HIC983045:HIC983049 HIH5:HIH9 HIH65541:HIH65545 HIH131077:HIH131081 HIH196613:HIH196617 HIH262149:HIH262153 HIH327685:HIH327689 HIH393221:HIH393225 HIH458757:HIH458761 HIH524293:HIH524297 HIH589829:HIH589833 HIH655365:HIH655369 HIH720901:HIH720905 HIH786437:HIH786441 HIH851973:HIH851977 HIH917509:HIH917513 HIH983045:HIH983049 HRY5:HRY9 HRY65541:HRY65545 HRY131077:HRY131081 HRY196613:HRY196617 HRY262149:HRY262153 HRY327685:HRY327689 HRY393221:HRY393225 HRY458757:HRY458761 HRY524293:HRY524297 HRY589829:HRY589833 HRY655365:HRY655369 HRY720901:HRY720905 HRY786437:HRY786441 HRY851973:HRY851977 HRY917509:HRY917513 HRY983045:HRY983049 HSD5:HSD9 HSD65541:HSD65545 HSD131077:HSD131081 HSD196613:HSD196617 HSD262149:HSD262153 HSD327685:HSD327689 HSD393221:HSD393225 HSD458757:HSD458761 HSD524293:HSD524297 HSD589829:HSD589833 HSD655365:HSD655369 HSD720901:HSD720905 HSD786437:HSD786441 HSD851973:HSD851977 HSD917509:HSD917513 HSD983045:HSD983049 IBU5:IBU9 IBU65541:IBU65545 IBU131077:IBU131081 IBU196613:IBU196617 IBU262149:IBU262153 IBU327685:IBU327689 IBU393221:IBU393225 IBU458757:IBU458761 IBU524293:IBU524297 IBU589829:IBU589833 IBU655365:IBU655369 IBU720901:IBU720905 IBU786437:IBU786441 IBU851973:IBU851977 IBU917509:IBU917513 IBU983045:IBU983049 IBZ5:IBZ9 IBZ65541:IBZ65545 IBZ131077:IBZ131081 IBZ196613:IBZ196617 IBZ262149:IBZ262153 IBZ327685:IBZ327689 IBZ393221:IBZ393225 IBZ458757:IBZ458761 IBZ524293:IBZ524297 IBZ589829:IBZ589833 IBZ655365:IBZ655369 IBZ720901:IBZ720905 IBZ786437:IBZ786441 IBZ851973:IBZ851977 IBZ917509:IBZ917513 IBZ983045:IBZ983049 ILQ5:ILQ9 ILQ65541:ILQ65545 ILQ131077:ILQ131081 ILQ196613:ILQ196617 ILQ262149:ILQ262153 ILQ327685:ILQ327689 ILQ393221:ILQ393225 ILQ458757:ILQ458761 ILQ524293:ILQ524297 ILQ589829:ILQ589833 ILQ655365:ILQ655369 ILQ720901:ILQ720905 ILQ786437:ILQ786441 ILQ851973:ILQ851977 ILQ917509:ILQ917513 ILQ983045:ILQ983049 ILV5:ILV9 ILV65541:ILV65545 ILV131077:ILV131081 ILV196613:ILV196617 ILV262149:ILV262153 ILV327685:ILV327689 ILV393221:ILV393225 ILV458757:ILV458761 ILV524293:ILV524297 ILV589829:ILV589833 ILV655365:ILV655369 ILV720901:ILV720905 ILV786437:ILV786441 ILV851973:ILV851977 ILV917509:ILV917513 ILV983045:ILV983049 IVM5:IVM9 IVM65541:IVM65545 IVM131077:IVM131081 IVM196613:IVM196617 IVM262149:IVM262153 IVM327685:IVM327689 IVM393221:IVM393225 IVM458757:IVM458761 IVM524293:IVM524297 IVM589829:IVM589833 IVM655365:IVM655369 IVM720901:IVM720905 IVM786437:IVM786441 IVM851973:IVM851977 IVM917509:IVM917513 IVM983045:IVM983049 IVR5:IVR9 IVR65541:IVR65545 IVR131077:IVR131081 IVR196613:IVR196617 IVR262149:IVR262153 IVR327685:IVR327689 IVR393221:IVR393225 IVR458757:IVR458761 IVR524293:IVR524297 IVR589829:IVR589833 IVR655365:IVR655369 IVR720901:IVR720905 IVR786437:IVR786441 IVR851973:IVR851977 IVR917509:IVR917513 IVR983045:IVR983049 JFI5:JFI9 JFI65541:JFI65545 JFI131077:JFI131081 JFI196613:JFI196617 JFI262149:JFI262153 JFI327685:JFI327689 JFI393221:JFI393225 JFI458757:JFI458761 JFI524293:JFI524297 JFI589829:JFI589833 JFI655365:JFI655369 JFI720901:JFI720905 JFI786437:JFI786441 JFI851973:JFI851977 JFI917509:JFI917513 JFI983045:JFI983049 JFN5:JFN9 JFN65541:JFN65545 JFN131077:JFN131081 JFN196613:JFN196617 JFN262149:JFN262153 JFN327685:JFN327689 JFN393221:JFN393225 JFN458757:JFN458761 JFN524293:JFN524297 JFN589829:JFN589833 JFN655365:JFN655369 JFN720901:JFN720905 JFN786437:JFN786441 JFN851973:JFN851977 JFN917509:JFN917513 JFN983045:JFN983049 JPE5:JPE9 JPE65541:JPE65545 JPE131077:JPE131081 JPE196613:JPE196617 JPE262149:JPE262153 JPE327685:JPE327689 JPE393221:JPE393225 JPE458757:JPE458761 JPE524293:JPE524297 JPE589829:JPE589833 JPE655365:JPE655369 JPE720901:JPE720905 JPE786437:JPE786441 JPE851973:JPE851977 JPE917509:JPE917513 JPE983045:JPE983049 JPJ5:JPJ9 JPJ65541:JPJ65545 JPJ131077:JPJ131081 JPJ196613:JPJ196617 JPJ262149:JPJ262153 JPJ327685:JPJ327689 JPJ393221:JPJ393225 JPJ458757:JPJ458761 JPJ524293:JPJ524297 JPJ589829:JPJ589833 JPJ655365:JPJ655369 JPJ720901:JPJ720905 JPJ786437:JPJ786441 JPJ851973:JPJ851977 JPJ917509:JPJ917513 JPJ983045:JPJ983049 JZA5:JZA9 JZA65541:JZA65545 JZA131077:JZA131081 JZA196613:JZA196617 JZA262149:JZA262153 JZA327685:JZA327689 JZA393221:JZA393225 JZA458757:JZA458761 JZA524293:JZA524297 JZA589829:JZA589833 JZA655365:JZA655369 JZA720901:JZA720905 JZA786437:JZA786441 JZA851973:JZA851977 JZA917509:JZA917513 JZA983045:JZA983049 JZF5:JZF9 JZF65541:JZF65545 JZF131077:JZF131081 JZF196613:JZF196617 JZF262149:JZF262153 JZF327685:JZF327689 JZF393221:JZF393225 JZF458757:JZF458761 JZF524293:JZF524297 JZF589829:JZF589833 JZF655365:JZF655369 JZF720901:JZF720905 JZF786437:JZF786441 JZF851973:JZF851977 JZF917509:JZF917513 JZF983045:JZF983049 KIW5:KIW9 KIW65541:KIW65545 KIW131077:KIW131081 KIW196613:KIW196617 KIW262149:KIW262153 KIW327685:KIW327689 KIW393221:KIW393225 KIW458757:KIW458761 KIW524293:KIW524297 KIW589829:KIW589833 KIW655365:KIW655369 KIW720901:KIW720905 KIW786437:KIW786441 KIW851973:KIW851977 KIW917509:KIW917513 KIW983045:KIW983049 KJB5:KJB9 KJB65541:KJB65545 KJB131077:KJB131081 KJB196613:KJB196617 KJB262149:KJB262153 KJB327685:KJB327689 KJB393221:KJB393225 KJB458757:KJB458761 KJB524293:KJB524297 KJB589829:KJB589833 KJB655365:KJB655369 KJB720901:KJB720905 KJB786437:KJB786441 KJB851973:KJB851977 KJB917509:KJB917513 KJB983045:KJB983049 KSS5:KSS9 KSS65541:KSS65545 KSS131077:KSS131081 KSS196613:KSS196617 KSS262149:KSS262153 KSS327685:KSS327689 KSS393221:KSS393225 KSS458757:KSS458761 KSS524293:KSS524297 KSS589829:KSS589833 KSS655365:KSS655369 KSS720901:KSS720905 KSS786437:KSS786441 KSS851973:KSS851977 KSS917509:KSS917513 KSS983045:KSS983049 KSX5:KSX9 KSX65541:KSX65545 KSX131077:KSX131081 KSX196613:KSX196617 KSX262149:KSX262153 KSX327685:KSX327689 KSX393221:KSX393225 KSX458757:KSX458761 KSX524293:KSX524297 KSX589829:KSX589833 KSX655365:KSX655369 KSX720901:KSX720905 KSX786437:KSX786441 KSX851973:KSX851977 KSX917509:KSX917513 KSX983045:KSX983049 LCO5:LCO9 LCO65541:LCO65545 LCO131077:LCO131081 LCO196613:LCO196617 LCO262149:LCO262153 LCO327685:LCO327689 LCO393221:LCO393225 LCO458757:LCO458761 LCO524293:LCO524297 LCO589829:LCO589833 LCO655365:LCO655369 LCO720901:LCO720905 LCO786437:LCO786441 LCO851973:LCO851977 LCO917509:LCO917513 LCO983045:LCO983049 LCT5:LCT9 LCT65541:LCT65545 LCT131077:LCT131081 LCT196613:LCT196617 LCT262149:LCT262153 LCT327685:LCT327689 LCT393221:LCT393225 LCT458757:LCT458761 LCT524293:LCT524297 LCT589829:LCT589833 LCT655365:LCT655369 LCT720901:LCT720905 LCT786437:LCT786441 LCT851973:LCT851977 LCT917509:LCT917513 LCT983045:LCT983049 LMK5:LMK9 LMK65541:LMK65545 LMK131077:LMK131081 LMK196613:LMK196617 LMK262149:LMK262153 LMK327685:LMK327689 LMK393221:LMK393225 LMK458757:LMK458761 LMK524293:LMK524297 LMK589829:LMK589833 LMK655365:LMK655369 LMK720901:LMK720905 LMK786437:LMK786441 LMK851973:LMK851977 LMK917509:LMK917513 LMK983045:LMK983049 LMP5:LMP9 LMP65541:LMP65545 LMP131077:LMP131081 LMP196613:LMP196617 LMP262149:LMP262153 LMP327685:LMP327689 LMP393221:LMP393225 LMP458757:LMP458761 LMP524293:LMP524297 LMP589829:LMP589833 LMP655365:LMP655369 LMP720901:LMP720905 LMP786437:LMP786441 LMP851973:LMP851977 LMP917509:LMP917513 LMP983045:LMP983049 LWG5:LWG9 LWG65541:LWG65545 LWG131077:LWG131081 LWG196613:LWG196617 LWG262149:LWG262153 LWG327685:LWG327689 LWG393221:LWG393225 LWG458757:LWG458761 LWG524293:LWG524297 LWG589829:LWG589833 LWG655365:LWG655369 LWG720901:LWG720905 LWG786437:LWG786441 LWG851973:LWG851977 LWG917509:LWG917513 LWG983045:LWG983049 LWL5:LWL9 LWL65541:LWL65545 LWL131077:LWL131081 LWL196613:LWL196617 LWL262149:LWL262153 LWL327685:LWL327689 LWL393221:LWL393225 LWL458757:LWL458761 LWL524293:LWL524297 LWL589829:LWL589833 LWL655365:LWL655369 LWL720901:LWL720905 LWL786437:LWL786441 LWL851973:LWL851977 LWL917509:LWL917513 LWL983045:LWL983049 MGC5:MGC9 MGC65541:MGC65545 MGC131077:MGC131081 MGC196613:MGC196617 MGC262149:MGC262153 MGC327685:MGC327689 MGC393221:MGC393225 MGC458757:MGC458761 MGC524293:MGC524297 MGC589829:MGC589833 MGC655365:MGC655369 MGC720901:MGC720905 MGC786437:MGC786441 MGC851973:MGC851977 MGC917509:MGC917513 MGC983045:MGC983049 MGH5:MGH9 MGH65541:MGH65545 MGH131077:MGH131081 MGH196613:MGH196617 MGH262149:MGH262153 MGH327685:MGH327689 MGH393221:MGH393225 MGH458757:MGH458761 MGH524293:MGH524297 MGH589829:MGH589833 MGH655365:MGH655369 MGH720901:MGH720905 MGH786437:MGH786441 MGH851973:MGH851977 MGH917509:MGH917513 MGH983045:MGH983049 MPY5:MPY9 MPY65541:MPY65545 MPY131077:MPY131081 MPY196613:MPY196617 MPY262149:MPY262153 MPY327685:MPY327689 MPY393221:MPY393225 MPY458757:MPY458761 MPY524293:MPY524297 MPY589829:MPY589833 MPY655365:MPY655369 MPY720901:MPY720905 MPY786437:MPY786441 MPY851973:MPY851977 MPY917509:MPY917513 MPY983045:MPY983049 MQD5:MQD9 MQD65541:MQD65545 MQD131077:MQD131081 MQD196613:MQD196617 MQD262149:MQD262153 MQD327685:MQD327689 MQD393221:MQD393225 MQD458757:MQD458761 MQD524293:MQD524297 MQD589829:MQD589833 MQD655365:MQD655369 MQD720901:MQD720905 MQD786437:MQD786441 MQD851973:MQD851977 MQD917509:MQD917513 MQD983045:MQD983049 MZU5:MZU9 MZU65541:MZU65545 MZU131077:MZU131081 MZU196613:MZU196617 MZU262149:MZU262153 MZU327685:MZU327689 MZU393221:MZU393225 MZU458757:MZU458761 MZU524293:MZU524297 MZU589829:MZU589833 MZU655365:MZU655369 MZU720901:MZU720905 MZU786437:MZU786441 MZU851973:MZU851977 MZU917509:MZU917513 MZU983045:MZU983049 MZZ5:MZZ9 MZZ65541:MZZ65545 MZZ131077:MZZ131081 MZZ196613:MZZ196617 MZZ262149:MZZ262153 MZZ327685:MZZ327689 MZZ393221:MZZ393225 MZZ458757:MZZ458761 MZZ524293:MZZ524297 MZZ589829:MZZ589833 MZZ655365:MZZ655369 MZZ720901:MZZ720905 MZZ786437:MZZ786441 MZZ851973:MZZ851977 MZZ917509:MZZ917513 MZZ983045:MZZ983049 NJQ5:NJQ9 NJQ65541:NJQ65545 NJQ131077:NJQ131081 NJQ196613:NJQ196617 NJQ262149:NJQ262153 NJQ327685:NJQ327689 NJQ393221:NJQ393225 NJQ458757:NJQ458761 NJQ524293:NJQ524297 NJQ589829:NJQ589833 NJQ655365:NJQ655369 NJQ720901:NJQ720905 NJQ786437:NJQ786441 NJQ851973:NJQ851977 NJQ917509:NJQ917513 NJQ983045:NJQ983049 NJV5:NJV9 NJV65541:NJV65545 NJV131077:NJV131081 NJV196613:NJV196617 NJV262149:NJV262153 NJV327685:NJV327689 NJV393221:NJV393225 NJV458757:NJV458761 NJV524293:NJV524297 NJV589829:NJV589833 NJV655365:NJV655369 NJV720901:NJV720905 NJV786437:NJV786441 NJV851973:NJV851977 NJV917509:NJV917513 NJV983045:NJV983049 NTM5:NTM9 NTM65541:NTM65545 NTM131077:NTM131081 NTM196613:NTM196617 NTM262149:NTM262153 NTM327685:NTM327689 NTM393221:NTM393225 NTM458757:NTM458761 NTM524293:NTM524297 NTM589829:NTM589833 NTM655365:NTM655369 NTM720901:NTM720905 NTM786437:NTM786441 NTM851973:NTM851977 NTM917509:NTM917513 NTM983045:NTM983049 NTR5:NTR9 NTR65541:NTR65545 NTR131077:NTR131081 NTR196613:NTR196617 NTR262149:NTR262153 NTR327685:NTR327689 NTR393221:NTR393225 NTR458757:NTR458761 NTR524293:NTR524297 NTR589829:NTR589833 NTR655365:NTR655369 NTR720901:NTR720905 NTR786437:NTR786441 NTR851973:NTR851977 NTR917509:NTR917513 NTR983045:NTR983049 ODI5:ODI9 ODI65541:ODI65545 ODI131077:ODI131081 ODI196613:ODI196617 ODI262149:ODI262153 ODI327685:ODI327689 ODI393221:ODI393225 ODI458757:ODI458761 ODI524293:ODI524297 ODI589829:ODI589833 ODI655365:ODI655369 ODI720901:ODI720905 ODI786437:ODI786441 ODI851973:ODI851977 ODI917509:ODI917513 ODI983045:ODI983049 ODN5:ODN9 ODN65541:ODN65545 ODN131077:ODN131081 ODN196613:ODN196617 ODN262149:ODN262153 ODN327685:ODN327689 ODN393221:ODN393225 ODN458757:ODN458761 ODN524293:ODN524297 ODN589829:ODN589833 ODN655365:ODN655369 ODN720901:ODN720905 ODN786437:ODN786441 ODN851973:ODN851977 ODN917509:ODN917513 ODN983045:ODN983049 ONE5:ONE9 ONE65541:ONE65545 ONE131077:ONE131081 ONE196613:ONE196617 ONE262149:ONE262153 ONE327685:ONE327689 ONE393221:ONE393225 ONE458757:ONE458761 ONE524293:ONE524297 ONE589829:ONE589833 ONE655365:ONE655369 ONE720901:ONE720905 ONE786437:ONE786441 ONE851973:ONE851977 ONE917509:ONE917513 ONE983045:ONE983049 ONJ5:ONJ9 ONJ65541:ONJ65545 ONJ131077:ONJ131081 ONJ196613:ONJ196617 ONJ262149:ONJ262153 ONJ327685:ONJ327689 ONJ393221:ONJ393225 ONJ458757:ONJ458761 ONJ524293:ONJ524297 ONJ589829:ONJ589833 ONJ655365:ONJ655369 ONJ720901:ONJ720905 ONJ786437:ONJ786441 ONJ851973:ONJ851977 ONJ917509:ONJ917513 ONJ983045:ONJ983049 OXA5:OXA9 OXA65541:OXA65545 OXA131077:OXA131081 OXA196613:OXA196617 OXA262149:OXA262153 OXA327685:OXA327689 OXA393221:OXA393225 OXA458757:OXA458761 OXA524293:OXA524297 OXA589829:OXA589833 OXA655365:OXA655369 OXA720901:OXA720905 OXA786437:OXA786441 OXA851973:OXA851977 OXA917509:OXA917513 OXA983045:OXA983049 OXF5:OXF9 OXF65541:OXF65545 OXF131077:OXF131081 OXF196613:OXF196617 OXF262149:OXF262153 OXF327685:OXF327689 OXF393221:OXF393225 OXF458757:OXF458761 OXF524293:OXF524297 OXF589829:OXF589833 OXF655365:OXF655369 OXF720901:OXF720905 OXF786437:OXF786441 OXF851973:OXF851977 OXF917509:OXF917513 OXF983045:OXF983049 PGW5:PGW9 PGW65541:PGW65545 PGW131077:PGW131081 PGW196613:PGW196617 PGW262149:PGW262153 PGW327685:PGW327689 PGW393221:PGW393225 PGW458757:PGW458761 PGW524293:PGW524297 PGW589829:PGW589833 PGW655365:PGW655369 PGW720901:PGW720905 PGW786437:PGW786441 PGW851973:PGW851977 PGW917509:PGW917513 PGW983045:PGW983049 PHB5:PHB9 PHB65541:PHB65545 PHB131077:PHB131081 PHB196613:PHB196617 PHB262149:PHB262153 PHB327685:PHB327689 PHB393221:PHB393225 PHB458757:PHB458761 PHB524293:PHB524297 PHB589829:PHB589833 PHB655365:PHB655369 PHB720901:PHB720905 PHB786437:PHB786441 PHB851973:PHB851977 PHB917509:PHB917513 PHB983045:PHB983049 PQS5:PQS9 PQS65541:PQS65545 PQS131077:PQS131081 PQS196613:PQS196617 PQS262149:PQS262153 PQS327685:PQS327689 PQS393221:PQS393225 PQS458757:PQS458761 PQS524293:PQS524297 PQS589829:PQS589833 PQS655365:PQS655369 PQS720901:PQS720905 PQS786437:PQS786441 PQS851973:PQS851977 PQS917509:PQS917513 PQS983045:PQS983049 PQX5:PQX9 PQX65541:PQX65545 PQX131077:PQX131081 PQX196613:PQX196617 PQX262149:PQX262153 PQX327685:PQX327689 PQX393221:PQX393225 PQX458757:PQX458761 PQX524293:PQX524297 PQX589829:PQX589833 PQX655365:PQX655369 PQX720901:PQX720905 PQX786437:PQX786441 PQX851973:PQX851977 PQX917509:PQX917513 PQX983045:PQX983049 QAO5:QAO9 QAO65541:QAO65545 QAO131077:QAO131081 QAO196613:QAO196617 QAO262149:QAO262153 QAO327685:QAO327689 QAO393221:QAO393225 QAO458757:QAO458761 QAO524293:QAO524297 QAO589829:QAO589833 QAO655365:QAO655369 QAO720901:QAO720905 QAO786437:QAO786441 QAO851973:QAO851977 QAO917509:QAO917513 QAO983045:QAO983049 QAT5:QAT9 QAT65541:QAT65545 QAT131077:QAT131081 QAT196613:QAT196617 QAT262149:QAT262153 QAT327685:QAT327689 QAT393221:QAT393225 QAT458757:QAT458761 QAT524293:QAT524297 QAT589829:QAT589833 QAT655365:QAT655369 QAT720901:QAT720905 QAT786437:QAT786441 QAT851973:QAT851977 QAT917509:QAT917513 QAT983045:QAT983049 QKK5:QKK9 QKK65541:QKK65545 QKK131077:QKK131081 QKK196613:QKK196617 QKK262149:QKK262153 QKK327685:QKK327689 QKK393221:QKK393225 QKK458757:QKK458761 QKK524293:QKK524297 QKK589829:QKK589833 QKK655365:QKK655369 QKK720901:QKK720905 QKK786437:QKK786441 QKK851973:QKK851977 QKK917509:QKK917513 QKK983045:QKK983049 QKP5:QKP9 QKP65541:QKP65545 QKP131077:QKP131081 QKP196613:QKP196617 QKP262149:QKP262153 QKP327685:QKP327689 QKP393221:QKP393225 QKP458757:QKP458761 QKP524293:QKP524297 QKP589829:QKP589833 QKP655365:QKP655369 QKP720901:QKP720905 QKP786437:QKP786441 QKP851973:QKP851977 QKP917509:QKP917513 QKP983045:QKP983049 QUG5:QUG9 QUG65541:QUG65545 QUG131077:QUG131081 QUG196613:QUG196617 QUG262149:QUG262153 QUG327685:QUG327689 QUG393221:QUG393225 QUG458757:QUG458761 QUG524293:QUG524297 QUG589829:QUG589833 QUG655365:QUG655369 QUG720901:QUG720905 QUG786437:QUG786441 QUG851973:QUG851977 QUG917509:QUG917513 QUG983045:QUG983049 QUL5:QUL9 QUL65541:QUL65545 QUL131077:QUL131081 QUL196613:QUL196617 QUL262149:QUL262153 QUL327685:QUL327689 QUL393221:QUL393225 QUL458757:QUL458761 QUL524293:QUL524297 QUL589829:QUL589833 QUL655365:QUL655369 QUL720901:QUL720905 QUL786437:QUL786441 QUL851973:QUL851977 QUL917509:QUL917513 QUL983045:QUL983049 REC5:REC9 REC65541:REC65545 REC131077:REC131081 REC196613:REC196617 REC262149:REC262153 REC327685:REC327689 REC393221:REC393225 REC458757:REC458761 REC524293:REC524297 REC589829:REC589833 REC655365:REC655369 REC720901:REC720905 REC786437:REC786441 REC851973:REC851977 REC917509:REC917513 REC983045:REC983049 REH5:REH9 REH65541:REH65545 REH131077:REH131081 REH196613:REH196617 REH262149:REH262153 REH327685:REH327689 REH393221:REH393225 REH458757:REH458761 REH524293:REH524297 REH589829:REH589833 REH655365:REH655369 REH720901:REH720905 REH786437:REH786441 REH851973:REH851977 REH917509:REH917513 REH983045:REH983049 RNY5:RNY9 RNY65541:RNY65545 RNY131077:RNY131081 RNY196613:RNY196617 RNY262149:RNY262153 RNY327685:RNY327689 RNY393221:RNY393225 RNY458757:RNY458761 RNY524293:RNY524297 RNY589829:RNY589833 RNY655365:RNY655369 RNY720901:RNY720905 RNY786437:RNY786441 RNY851973:RNY851977 RNY917509:RNY917513 RNY983045:RNY983049 ROD5:ROD9 ROD65541:ROD65545 ROD131077:ROD131081 ROD196613:ROD196617 ROD262149:ROD262153 ROD327685:ROD327689 ROD393221:ROD393225 ROD458757:ROD458761 ROD524293:ROD524297 ROD589829:ROD589833 ROD655365:ROD655369 ROD720901:ROD720905 ROD786437:ROD786441 ROD851973:ROD851977 ROD917509:ROD917513 ROD983045:ROD983049 RXU5:RXU9 RXU65541:RXU65545 RXU131077:RXU131081 RXU196613:RXU196617 RXU262149:RXU262153 RXU327685:RXU327689 RXU393221:RXU393225 RXU458757:RXU458761 RXU524293:RXU524297 RXU589829:RXU589833 RXU655365:RXU655369 RXU720901:RXU720905 RXU786437:RXU786441 RXU851973:RXU851977 RXU917509:RXU917513 RXU983045:RXU983049 RXZ5:RXZ9 RXZ65541:RXZ65545 RXZ131077:RXZ131081 RXZ196613:RXZ196617 RXZ262149:RXZ262153 RXZ327685:RXZ327689 RXZ393221:RXZ393225 RXZ458757:RXZ458761 RXZ524293:RXZ524297 RXZ589829:RXZ589833 RXZ655365:RXZ655369 RXZ720901:RXZ720905 RXZ786437:RXZ786441 RXZ851973:RXZ851977 RXZ917509:RXZ917513 RXZ983045:RXZ983049 SHQ5:SHQ9 SHQ65541:SHQ65545 SHQ131077:SHQ131081 SHQ196613:SHQ196617 SHQ262149:SHQ262153 SHQ327685:SHQ327689 SHQ393221:SHQ393225 SHQ458757:SHQ458761 SHQ524293:SHQ524297 SHQ589829:SHQ589833 SHQ655365:SHQ655369 SHQ720901:SHQ720905 SHQ786437:SHQ786441 SHQ851973:SHQ851977 SHQ917509:SHQ917513 SHQ983045:SHQ983049 SHV5:SHV9 SHV65541:SHV65545 SHV131077:SHV131081 SHV196613:SHV196617 SHV262149:SHV262153 SHV327685:SHV327689 SHV393221:SHV393225 SHV458757:SHV458761 SHV524293:SHV524297 SHV589829:SHV589833 SHV655365:SHV655369 SHV720901:SHV720905 SHV786437:SHV786441 SHV851973:SHV851977 SHV917509:SHV917513 SHV983045:SHV983049 SRM5:SRM9 SRM65541:SRM65545 SRM131077:SRM131081 SRM196613:SRM196617 SRM262149:SRM262153 SRM327685:SRM327689 SRM393221:SRM393225 SRM458757:SRM458761 SRM524293:SRM524297 SRM589829:SRM589833 SRM655365:SRM655369 SRM720901:SRM720905 SRM786437:SRM786441 SRM851973:SRM851977 SRM917509:SRM917513 SRM983045:SRM983049 SRR5:SRR9 SRR65541:SRR65545 SRR131077:SRR131081 SRR196613:SRR196617 SRR262149:SRR262153 SRR327685:SRR327689 SRR393221:SRR393225 SRR458757:SRR458761 SRR524293:SRR524297 SRR589829:SRR589833 SRR655365:SRR655369 SRR720901:SRR720905 SRR786437:SRR786441 SRR851973:SRR851977 SRR917509:SRR917513 SRR983045:SRR983049 TBI5:TBI9 TBI65541:TBI65545 TBI131077:TBI131081 TBI196613:TBI196617 TBI262149:TBI262153 TBI327685:TBI327689 TBI393221:TBI393225 TBI458757:TBI458761 TBI524293:TBI524297 TBI589829:TBI589833 TBI655365:TBI655369 TBI720901:TBI720905 TBI786437:TBI786441 TBI851973:TBI851977 TBI917509:TBI917513 TBI983045:TBI983049 TBN5:TBN9 TBN65541:TBN65545 TBN131077:TBN131081 TBN196613:TBN196617 TBN262149:TBN262153 TBN327685:TBN327689 TBN393221:TBN393225 TBN458757:TBN458761 TBN524293:TBN524297 TBN589829:TBN589833 TBN655365:TBN655369 TBN720901:TBN720905 TBN786437:TBN786441 TBN851973:TBN851977 TBN917509:TBN917513 TBN983045:TBN983049 TLE5:TLE9 TLE65541:TLE65545 TLE131077:TLE131081 TLE196613:TLE196617 TLE262149:TLE262153 TLE327685:TLE327689 TLE393221:TLE393225 TLE458757:TLE458761 TLE524293:TLE524297 TLE589829:TLE589833 TLE655365:TLE655369 TLE720901:TLE720905 TLE786437:TLE786441 TLE851973:TLE851977 TLE917509:TLE917513 TLE983045:TLE983049 TLJ5:TLJ9 TLJ65541:TLJ65545 TLJ131077:TLJ131081 TLJ196613:TLJ196617 TLJ262149:TLJ262153 TLJ327685:TLJ327689 TLJ393221:TLJ393225 TLJ458757:TLJ458761 TLJ524293:TLJ524297 TLJ589829:TLJ589833 TLJ655365:TLJ655369 TLJ720901:TLJ720905 TLJ786437:TLJ786441 TLJ851973:TLJ851977 TLJ917509:TLJ917513 TLJ983045:TLJ983049 TVA5:TVA9 TVA65541:TVA65545 TVA131077:TVA131081 TVA196613:TVA196617 TVA262149:TVA262153 TVA327685:TVA327689 TVA393221:TVA393225 TVA458757:TVA458761 TVA524293:TVA524297 TVA589829:TVA589833 TVA655365:TVA655369 TVA720901:TVA720905 TVA786437:TVA786441 TVA851973:TVA851977 TVA917509:TVA917513 TVA983045:TVA983049 TVF5:TVF9 TVF65541:TVF65545 TVF131077:TVF131081 TVF196613:TVF196617 TVF262149:TVF262153 TVF327685:TVF327689 TVF393221:TVF393225 TVF458757:TVF458761 TVF524293:TVF524297 TVF589829:TVF589833 TVF655365:TVF655369 TVF720901:TVF720905 TVF786437:TVF786441 TVF851973:TVF851977 TVF917509:TVF917513 TVF983045:TVF983049 UEW5:UEW9 UEW65541:UEW65545 UEW131077:UEW131081 UEW196613:UEW196617 UEW262149:UEW262153 UEW327685:UEW327689 UEW393221:UEW393225 UEW458757:UEW458761 UEW524293:UEW524297 UEW589829:UEW589833 UEW655365:UEW655369 UEW720901:UEW720905 UEW786437:UEW786441 UEW851973:UEW851977 UEW917509:UEW917513 UEW983045:UEW983049 UFB5:UFB9 UFB65541:UFB65545 UFB131077:UFB131081 UFB196613:UFB196617 UFB262149:UFB262153 UFB327685:UFB327689 UFB393221:UFB393225 UFB458757:UFB458761 UFB524293:UFB524297 UFB589829:UFB589833 UFB655365:UFB655369 UFB720901:UFB720905 UFB786437:UFB786441 UFB851973:UFB851977 UFB917509:UFB917513 UFB983045:UFB983049 UOS5:UOS9 UOS65541:UOS65545 UOS131077:UOS131081 UOS196613:UOS196617 UOS262149:UOS262153 UOS327685:UOS327689 UOS393221:UOS393225 UOS458757:UOS458761 UOS524293:UOS524297 UOS589829:UOS589833 UOS655365:UOS655369 UOS720901:UOS720905 UOS786437:UOS786441 UOS851973:UOS851977 UOS917509:UOS917513 UOS983045:UOS983049 UOX5:UOX9 UOX65541:UOX65545 UOX131077:UOX131081 UOX196613:UOX196617 UOX262149:UOX262153 UOX327685:UOX327689 UOX393221:UOX393225 UOX458757:UOX458761 UOX524293:UOX524297 UOX589829:UOX589833 UOX655365:UOX655369 UOX720901:UOX720905 UOX786437:UOX786441 UOX851973:UOX851977 UOX917509:UOX917513 UOX983045:UOX983049 UYO5:UYO9 UYO65541:UYO65545 UYO131077:UYO131081 UYO196613:UYO196617 UYO262149:UYO262153 UYO327685:UYO327689 UYO393221:UYO393225 UYO458757:UYO458761 UYO524293:UYO524297 UYO589829:UYO589833 UYO655365:UYO655369 UYO720901:UYO720905 UYO786437:UYO786441 UYO851973:UYO851977 UYO917509:UYO917513 UYO983045:UYO983049 UYT5:UYT9 UYT65541:UYT65545 UYT131077:UYT131081 UYT196613:UYT196617 UYT262149:UYT262153 UYT327685:UYT327689 UYT393221:UYT393225 UYT458757:UYT458761 UYT524293:UYT524297 UYT589829:UYT589833 UYT655365:UYT655369 UYT720901:UYT720905 UYT786437:UYT786441 UYT851973:UYT851977 UYT917509:UYT917513 UYT983045:UYT983049 VIK5:VIK9 VIK65541:VIK65545 VIK131077:VIK131081 VIK196613:VIK196617 VIK262149:VIK262153 VIK327685:VIK327689 VIK393221:VIK393225 VIK458757:VIK458761 VIK524293:VIK524297 VIK589829:VIK589833 VIK655365:VIK655369 VIK720901:VIK720905 VIK786437:VIK786441 VIK851973:VIK851977 VIK917509:VIK917513 VIK983045:VIK983049 VIP5:VIP9 VIP65541:VIP65545 VIP131077:VIP131081 VIP196613:VIP196617 VIP262149:VIP262153 VIP327685:VIP327689 VIP393221:VIP393225 VIP458757:VIP458761 VIP524293:VIP524297 VIP589829:VIP589833 VIP655365:VIP655369 VIP720901:VIP720905 VIP786437:VIP786441 VIP851973:VIP851977 VIP917509:VIP917513 VIP983045:VIP983049 VSG5:VSG9 VSG65541:VSG65545 VSG131077:VSG131081 VSG196613:VSG196617 VSG262149:VSG262153 VSG327685:VSG327689 VSG393221:VSG393225 VSG458757:VSG458761 VSG524293:VSG524297 VSG589829:VSG589833 VSG655365:VSG655369 VSG720901:VSG720905 VSG786437:VSG786441 VSG851973:VSG851977 VSG917509:VSG917513 VSG983045:VSG983049 VSL5:VSL9 VSL65541:VSL65545 VSL131077:VSL131081 VSL196613:VSL196617 VSL262149:VSL262153 VSL327685:VSL327689 VSL393221:VSL393225 VSL458757:VSL458761 VSL524293:VSL524297 VSL589829:VSL589833 VSL655365:VSL655369 VSL720901:VSL720905 VSL786437:VSL786441 VSL851973:VSL851977 VSL917509:VSL917513 VSL983045:VSL983049 WCC5:WCC9 WCC65541:WCC65545 WCC131077:WCC131081 WCC196613:WCC196617 WCC262149:WCC262153 WCC327685:WCC327689 WCC393221:WCC393225 WCC458757:WCC458761 WCC524293:WCC524297 WCC589829:WCC589833 WCC655365:WCC655369 WCC720901:WCC720905 WCC786437:WCC786441 WCC851973:WCC851977 WCC917509:WCC917513 WCC983045:WCC983049 WCH5:WCH9 WCH65541:WCH65545 WCH131077:WCH131081 WCH196613:WCH196617 WCH262149:WCH262153 WCH327685:WCH327689 WCH393221:WCH393225 WCH458757:WCH458761 WCH524293:WCH524297 WCH589829:WCH589833 WCH655365:WCH655369 WCH720901:WCH720905 WCH786437:WCH786441 WCH851973:WCH851977 WCH917509:WCH917513 WCH983045:WCH983049 WLY5:WLY9 WLY65541:WLY65545 WLY131077:WLY131081 WLY196613:WLY196617 WLY262149:WLY262153 WLY327685:WLY327689 WLY393221:WLY393225 WLY458757:WLY458761 WLY524293:WLY524297 WLY589829:WLY589833 WLY655365:WLY655369 WLY720901:WLY720905 WLY786437:WLY786441 WLY851973:WLY851977 WLY917509:WLY917513 WLY983045:WLY983049 WMD5:WMD9 WMD65541:WMD65545 WMD131077:WMD131081 WMD196613:WMD196617 WMD262149:WMD262153 WMD327685:WMD327689 WMD393221:WMD393225 WMD458757:WMD458761 WMD524293:WMD524297 WMD589829:WMD589833 WMD655365:WMD655369 WMD720901:WMD720905 WMD786437:WMD786441 WMD851973:WMD851977 WMD917509:WMD917513 WMD983045:WMD983049 WVU5:WVU9 WVU65541:WVU65545 WVU131077:WVU131081 WVU196613:WVU196617 WVU262149:WVU262153 WVU327685:WVU327689 WVU393221:WVU393225 WVU458757:WVU458761 WVU524293:WVU524297 WVU589829:WVU589833 WVU655365:WVU655369 WVU720901:WVU720905 WVU786437:WVU786441 WVU851973:WVU851977 WVU917509:WVU917513 WVU983045:WVU983049 WVZ5:WVZ9 WVZ65541:WVZ65545 WVZ131077:WVZ131081 WVZ196613:WVZ196617 WVZ262149:WVZ262153 WVZ327685:WVZ327689 WVZ393221:WVZ393225 WVZ458757:WVZ458761 WVZ524293:WVZ524297 WVZ589829:WVZ589833 WVZ655365:WVZ655369 WVZ720901:WVZ720905 WVZ786437:WVZ786441 WVZ851973:WVZ851977 WVZ917509:WVZ917513 WVZ983045:WVZ983049"/>
  </dataValidations>
  <pageMargins left="0.69930555555555596" right="0.69930555555555596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T77"/>
  <sheetViews>
    <sheetView topLeftCell="H69" workbookViewId="0">
      <selection activeCell="N77" sqref="N77"/>
    </sheetView>
  </sheetViews>
  <sheetFormatPr defaultColWidth="9" defaultRowHeight="16.5"/>
  <cols>
    <col min="1" max="1" width="2.625" style="1" customWidth="1"/>
    <col min="2" max="2" width="12.5" style="2" customWidth="1"/>
    <col min="3" max="3" width="11.75" style="1" customWidth="1"/>
    <col min="4" max="4" width="29.125" style="1" customWidth="1"/>
    <col min="5" max="5" width="6.75" style="1" customWidth="1"/>
    <col min="6" max="6" width="5.625" style="1" customWidth="1"/>
    <col min="7" max="7" width="7.875" style="1" customWidth="1"/>
    <col min="8" max="8" width="24.125" style="1" customWidth="1"/>
    <col min="9" max="9" width="38.75" style="1" customWidth="1"/>
    <col min="10" max="10" width="33.3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2.5" style="1" customWidth="1"/>
    <col min="259" max="259" width="18.25" style="1" customWidth="1"/>
    <col min="260" max="260" width="55.75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2.5" style="1" customWidth="1"/>
    <col min="515" max="515" width="18.25" style="1" customWidth="1"/>
    <col min="516" max="516" width="55.75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2.5" style="1" customWidth="1"/>
    <col min="771" max="771" width="18.25" style="1" customWidth="1"/>
    <col min="772" max="772" width="55.75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2.5" style="1" customWidth="1"/>
    <col min="1027" max="1027" width="18.25" style="1" customWidth="1"/>
    <col min="1028" max="1028" width="55.75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2.5" style="1" customWidth="1"/>
    <col min="1283" max="1283" width="18.25" style="1" customWidth="1"/>
    <col min="1284" max="1284" width="55.75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2.5" style="1" customWidth="1"/>
    <col min="1539" max="1539" width="18.25" style="1" customWidth="1"/>
    <col min="1540" max="1540" width="55.75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2.5" style="1" customWidth="1"/>
    <col min="1795" max="1795" width="18.25" style="1" customWidth="1"/>
    <col min="1796" max="1796" width="55.75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2.5" style="1" customWidth="1"/>
    <col min="2051" max="2051" width="18.25" style="1" customWidth="1"/>
    <col min="2052" max="2052" width="55.75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2.5" style="1" customWidth="1"/>
    <col min="2307" max="2307" width="18.25" style="1" customWidth="1"/>
    <col min="2308" max="2308" width="55.75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2.5" style="1" customWidth="1"/>
    <col min="2563" max="2563" width="18.25" style="1" customWidth="1"/>
    <col min="2564" max="2564" width="55.75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2.5" style="1" customWidth="1"/>
    <col min="2819" max="2819" width="18.25" style="1" customWidth="1"/>
    <col min="2820" max="2820" width="55.75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2.5" style="1" customWidth="1"/>
    <col min="3075" max="3075" width="18.25" style="1" customWidth="1"/>
    <col min="3076" max="3076" width="55.75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2.5" style="1" customWidth="1"/>
    <col min="3331" max="3331" width="18.25" style="1" customWidth="1"/>
    <col min="3332" max="3332" width="55.75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2.5" style="1" customWidth="1"/>
    <col min="3587" max="3587" width="18.25" style="1" customWidth="1"/>
    <col min="3588" max="3588" width="55.75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2.5" style="1" customWidth="1"/>
    <col min="3843" max="3843" width="18.25" style="1" customWidth="1"/>
    <col min="3844" max="3844" width="55.75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2.5" style="1" customWidth="1"/>
    <col min="4099" max="4099" width="18.25" style="1" customWidth="1"/>
    <col min="4100" max="4100" width="55.75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2.5" style="1" customWidth="1"/>
    <col min="4355" max="4355" width="18.25" style="1" customWidth="1"/>
    <col min="4356" max="4356" width="55.75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2.5" style="1" customWidth="1"/>
    <col min="4611" max="4611" width="18.25" style="1" customWidth="1"/>
    <col min="4612" max="4612" width="55.75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2.5" style="1" customWidth="1"/>
    <col min="4867" max="4867" width="18.25" style="1" customWidth="1"/>
    <col min="4868" max="4868" width="55.75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2.5" style="1" customWidth="1"/>
    <col min="5123" max="5123" width="18.25" style="1" customWidth="1"/>
    <col min="5124" max="5124" width="55.75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2.5" style="1" customWidth="1"/>
    <col min="5379" max="5379" width="18.25" style="1" customWidth="1"/>
    <col min="5380" max="5380" width="55.75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2.5" style="1" customWidth="1"/>
    <col min="5635" max="5635" width="18.25" style="1" customWidth="1"/>
    <col min="5636" max="5636" width="55.75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2.5" style="1" customWidth="1"/>
    <col min="5891" max="5891" width="18.25" style="1" customWidth="1"/>
    <col min="5892" max="5892" width="55.75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2.5" style="1" customWidth="1"/>
    <col min="6147" max="6147" width="18.25" style="1" customWidth="1"/>
    <col min="6148" max="6148" width="55.75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2.5" style="1" customWidth="1"/>
    <col min="6403" max="6403" width="18.25" style="1" customWidth="1"/>
    <col min="6404" max="6404" width="55.75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2.5" style="1" customWidth="1"/>
    <col min="6659" max="6659" width="18.25" style="1" customWidth="1"/>
    <col min="6660" max="6660" width="55.75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2.5" style="1" customWidth="1"/>
    <col min="6915" max="6915" width="18.25" style="1" customWidth="1"/>
    <col min="6916" max="6916" width="55.75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2.5" style="1" customWidth="1"/>
    <col min="7171" max="7171" width="18.25" style="1" customWidth="1"/>
    <col min="7172" max="7172" width="55.75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2.5" style="1" customWidth="1"/>
    <col min="7427" max="7427" width="18.25" style="1" customWidth="1"/>
    <col min="7428" max="7428" width="55.75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2.5" style="1" customWidth="1"/>
    <col min="7683" max="7683" width="18.25" style="1" customWidth="1"/>
    <col min="7684" max="7684" width="55.75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2.5" style="1" customWidth="1"/>
    <col min="7939" max="7939" width="18.25" style="1" customWidth="1"/>
    <col min="7940" max="7940" width="55.75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2.5" style="1" customWidth="1"/>
    <col min="8195" max="8195" width="18.25" style="1" customWidth="1"/>
    <col min="8196" max="8196" width="55.75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2.5" style="1" customWidth="1"/>
    <col min="8451" max="8451" width="18.25" style="1" customWidth="1"/>
    <col min="8452" max="8452" width="55.75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2.5" style="1" customWidth="1"/>
    <col min="8707" max="8707" width="18.25" style="1" customWidth="1"/>
    <col min="8708" max="8708" width="55.75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2.5" style="1" customWidth="1"/>
    <col min="8963" max="8963" width="18.25" style="1" customWidth="1"/>
    <col min="8964" max="8964" width="55.75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2.5" style="1" customWidth="1"/>
    <col min="9219" max="9219" width="18.25" style="1" customWidth="1"/>
    <col min="9220" max="9220" width="55.75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2.5" style="1" customWidth="1"/>
    <col min="9475" max="9475" width="18.25" style="1" customWidth="1"/>
    <col min="9476" max="9476" width="55.75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2.5" style="1" customWidth="1"/>
    <col min="9731" max="9731" width="18.25" style="1" customWidth="1"/>
    <col min="9732" max="9732" width="55.75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2.5" style="1" customWidth="1"/>
    <col min="9987" max="9987" width="18.25" style="1" customWidth="1"/>
    <col min="9988" max="9988" width="55.75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2.5" style="1" customWidth="1"/>
    <col min="10243" max="10243" width="18.25" style="1" customWidth="1"/>
    <col min="10244" max="10244" width="55.75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2.5" style="1" customWidth="1"/>
    <col min="10499" max="10499" width="18.25" style="1" customWidth="1"/>
    <col min="10500" max="10500" width="55.75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2.5" style="1" customWidth="1"/>
    <col min="10755" max="10755" width="18.25" style="1" customWidth="1"/>
    <col min="10756" max="10756" width="55.75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2.5" style="1" customWidth="1"/>
    <col min="11011" max="11011" width="18.25" style="1" customWidth="1"/>
    <col min="11012" max="11012" width="55.75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2.5" style="1" customWidth="1"/>
    <col min="11267" max="11267" width="18.25" style="1" customWidth="1"/>
    <col min="11268" max="11268" width="55.75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2.5" style="1" customWidth="1"/>
    <col min="11523" max="11523" width="18.25" style="1" customWidth="1"/>
    <col min="11524" max="11524" width="55.75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2.5" style="1" customWidth="1"/>
    <col min="11779" max="11779" width="18.25" style="1" customWidth="1"/>
    <col min="11780" max="11780" width="55.75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2.5" style="1" customWidth="1"/>
    <col min="12035" max="12035" width="18.25" style="1" customWidth="1"/>
    <col min="12036" max="12036" width="55.75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2.5" style="1" customWidth="1"/>
    <col min="12291" max="12291" width="18.25" style="1" customWidth="1"/>
    <col min="12292" max="12292" width="55.75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2.5" style="1" customWidth="1"/>
    <col min="12547" max="12547" width="18.25" style="1" customWidth="1"/>
    <col min="12548" max="12548" width="55.75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2.5" style="1" customWidth="1"/>
    <col min="12803" max="12803" width="18.25" style="1" customWidth="1"/>
    <col min="12804" max="12804" width="55.75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2.5" style="1" customWidth="1"/>
    <col min="13059" max="13059" width="18.25" style="1" customWidth="1"/>
    <col min="13060" max="13060" width="55.75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2.5" style="1" customWidth="1"/>
    <col min="13315" max="13315" width="18.25" style="1" customWidth="1"/>
    <col min="13316" max="13316" width="55.75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2.5" style="1" customWidth="1"/>
    <col min="13571" max="13571" width="18.25" style="1" customWidth="1"/>
    <col min="13572" max="13572" width="55.75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2.5" style="1" customWidth="1"/>
    <col min="13827" max="13827" width="18.25" style="1" customWidth="1"/>
    <col min="13828" max="13828" width="55.75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2.5" style="1" customWidth="1"/>
    <col min="14083" max="14083" width="18.25" style="1" customWidth="1"/>
    <col min="14084" max="14084" width="55.75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2.5" style="1" customWidth="1"/>
    <col min="14339" max="14339" width="18.25" style="1" customWidth="1"/>
    <col min="14340" max="14340" width="55.75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2.5" style="1" customWidth="1"/>
    <col min="14595" max="14595" width="18.25" style="1" customWidth="1"/>
    <col min="14596" max="14596" width="55.75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2.5" style="1" customWidth="1"/>
    <col min="14851" max="14851" width="18.25" style="1" customWidth="1"/>
    <col min="14852" max="14852" width="55.75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2.5" style="1" customWidth="1"/>
    <col min="15107" max="15107" width="18.25" style="1" customWidth="1"/>
    <col min="15108" max="15108" width="55.75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2.5" style="1" customWidth="1"/>
    <col min="15363" max="15363" width="18.25" style="1" customWidth="1"/>
    <col min="15364" max="15364" width="55.75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2.5" style="1" customWidth="1"/>
    <col min="15619" max="15619" width="18.25" style="1" customWidth="1"/>
    <col min="15620" max="15620" width="55.75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2.5" style="1" customWidth="1"/>
    <col min="15875" max="15875" width="18.25" style="1" customWidth="1"/>
    <col min="15876" max="15876" width="55.75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2.5" style="1" customWidth="1"/>
    <col min="16131" max="16131" width="18.25" style="1" customWidth="1"/>
    <col min="16132" max="16132" width="55.75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2:20" ht="17.25">
      <c r="B2" s="6" t="s">
        <v>111</v>
      </c>
      <c r="C2" s="7"/>
      <c r="D2" s="5"/>
      <c r="E2" s="5"/>
      <c r="F2" s="5"/>
      <c r="G2" s="5"/>
      <c r="H2" s="5"/>
      <c r="I2" s="5"/>
      <c r="J2" s="20"/>
      <c r="K2" s="383" t="s">
        <v>113</v>
      </c>
      <c r="L2" s="389"/>
      <c r="M2" s="389"/>
      <c r="N2" s="390"/>
      <c r="O2" s="391"/>
      <c r="P2" s="383" t="s">
        <v>209</v>
      </c>
      <c r="Q2" s="389"/>
      <c r="R2" s="389"/>
      <c r="S2" s="390"/>
      <c r="T2" s="391"/>
    </row>
    <row r="3" spans="2:20" ht="17.25">
      <c r="B3" s="6" t="s">
        <v>114</v>
      </c>
      <c r="C3" s="8"/>
      <c r="D3" s="5"/>
      <c r="E3" s="5"/>
      <c r="F3" s="5"/>
      <c r="G3" s="5"/>
      <c r="H3" s="5"/>
      <c r="I3" s="5"/>
      <c r="J3" s="20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5"/>
      <c r="E4" s="5"/>
      <c r="F4" s="5"/>
      <c r="G4" s="5"/>
      <c r="H4" s="5"/>
      <c r="I4" s="5"/>
      <c r="J4" s="20"/>
      <c r="K4" s="383" t="s">
        <v>118</v>
      </c>
      <c r="L4" s="384"/>
      <c r="M4" s="8">
        <f>COUNTA($D$11:$D$452)</f>
        <v>67</v>
      </c>
      <c r="N4" s="21" t="s">
        <v>119</v>
      </c>
      <c r="O4" s="22">
        <f>(M5+M6)/M4</f>
        <v>0.62686567164179108</v>
      </c>
      <c r="P4" s="383" t="s">
        <v>118</v>
      </c>
      <c r="Q4" s="384"/>
      <c r="R4" s="8">
        <f>COUNTA($B$11:$B$193)</f>
        <v>4</v>
      </c>
      <c r="S4" s="21" t="s">
        <v>119</v>
      </c>
      <c r="T4" s="22">
        <f>(R5+R6)/R4</f>
        <v>6.75</v>
      </c>
    </row>
    <row r="5" spans="2:20">
      <c r="B5" s="6" t="s">
        <v>120</v>
      </c>
      <c r="C5" s="8"/>
      <c r="D5" s="5"/>
      <c r="E5" s="5"/>
      <c r="F5" s="5"/>
      <c r="G5" s="5"/>
      <c r="H5" s="5"/>
      <c r="I5" s="5"/>
      <c r="J5" s="20"/>
      <c r="K5" s="383" t="s">
        <v>121</v>
      </c>
      <c r="L5" s="384"/>
      <c r="M5" s="23">
        <f>COUNTIF(K11:K$193,"通过")</f>
        <v>42</v>
      </c>
      <c r="N5" s="21" t="s">
        <v>119</v>
      </c>
      <c r="O5" s="22">
        <f>M5/M4</f>
        <v>0.62686567164179108</v>
      </c>
      <c r="P5" s="383" t="s">
        <v>121</v>
      </c>
      <c r="Q5" s="384"/>
      <c r="R5" s="23">
        <f>COUNTIF(P11:P$193,"通过")</f>
        <v>27</v>
      </c>
      <c r="S5" s="21" t="s">
        <v>119</v>
      </c>
      <c r="T5" s="22">
        <f>R5/R4</f>
        <v>6.75</v>
      </c>
    </row>
    <row r="6" spans="2:20">
      <c r="B6" s="6" t="s">
        <v>122</v>
      </c>
      <c r="C6" s="8"/>
      <c r="D6" s="5"/>
      <c r="E6" s="5"/>
      <c r="F6" s="5"/>
      <c r="G6" s="5"/>
      <c r="H6" s="5"/>
      <c r="I6" s="5"/>
      <c r="J6" s="20"/>
      <c r="K6" s="383" t="s">
        <v>123</v>
      </c>
      <c r="L6" s="384"/>
      <c r="M6" s="23">
        <f>COUNTIF(K11:K$192,"失败")</f>
        <v>0</v>
      </c>
      <c r="N6" s="21" t="s">
        <v>119</v>
      </c>
      <c r="O6" s="22">
        <f>M6/M4</f>
        <v>0</v>
      </c>
      <c r="P6" s="383" t="s">
        <v>123</v>
      </c>
      <c r="Q6" s="384"/>
      <c r="R6" s="23">
        <f>COUNTIF(P11:P$192,"失败")</f>
        <v>0</v>
      </c>
      <c r="S6" s="21" t="s">
        <v>119</v>
      </c>
      <c r="T6" s="22">
        <f>R6/R4</f>
        <v>0</v>
      </c>
    </row>
    <row r="7" spans="2:20">
      <c r="B7" s="6" t="s">
        <v>124</v>
      </c>
      <c r="C7" s="8"/>
      <c r="D7" s="5"/>
      <c r="E7" s="5"/>
      <c r="F7" s="5"/>
      <c r="G7" s="5"/>
      <c r="H7" s="5"/>
      <c r="I7" s="5"/>
      <c r="J7" s="20"/>
      <c r="K7" s="383" t="s">
        <v>125</v>
      </c>
      <c r="L7" s="384"/>
      <c r="M7" s="23">
        <f>COUNTIF(K11:K$192,"阻塞")</f>
        <v>0</v>
      </c>
      <c r="N7" s="21" t="s">
        <v>119</v>
      </c>
      <c r="O7" s="22">
        <f>M7/M4</f>
        <v>0</v>
      </c>
      <c r="P7" s="383" t="s">
        <v>125</v>
      </c>
      <c r="Q7" s="384"/>
      <c r="R7" s="23">
        <f>COUNTIF(P11:P$192,"阻塞")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126</v>
      </c>
      <c r="L8" s="384"/>
      <c r="M8" s="23">
        <f>COUNTIF(K11:K$192,"无效")</f>
        <v>25</v>
      </c>
      <c r="N8" s="21" t="s">
        <v>119</v>
      </c>
      <c r="O8" s="22">
        <f>M8/M4</f>
        <v>0.37313432835820898</v>
      </c>
      <c r="P8" s="383" t="s">
        <v>126</v>
      </c>
      <c r="Q8" s="384"/>
      <c r="R8" s="23">
        <f>COUNTIF(P11:P$192,"无效")</f>
        <v>0</v>
      </c>
      <c r="S8" s="21" t="s">
        <v>119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127</v>
      </c>
      <c r="L9" s="384"/>
      <c r="M9" s="23">
        <f>COUNTIF(K11:K$192,"未执行")</f>
        <v>0</v>
      </c>
      <c r="N9" s="21" t="s">
        <v>119</v>
      </c>
      <c r="O9" s="22">
        <f>M9/M4</f>
        <v>0</v>
      </c>
      <c r="P9" s="383" t="s">
        <v>127</v>
      </c>
      <c r="Q9" s="384"/>
      <c r="R9" s="23">
        <f>COUNTIF(P11:P$192,"未执行")</f>
        <v>0</v>
      </c>
      <c r="S9" s="21" t="s">
        <v>119</v>
      </c>
      <c r="T9" s="22">
        <f>R9/R4</f>
        <v>0</v>
      </c>
    </row>
    <row r="10" spans="2:20" ht="32.25" customHeight="1">
      <c r="B10" s="9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24" t="s">
        <v>136</v>
      </c>
      <c r="K10" s="202" t="s">
        <v>137</v>
      </c>
      <c r="L10" s="10" t="s">
        <v>12</v>
      </c>
      <c r="M10" s="10" t="s">
        <v>138</v>
      </c>
      <c r="N10" s="203" t="s">
        <v>139</v>
      </c>
      <c r="O10" s="204" t="s">
        <v>140</v>
      </c>
      <c r="P10" s="202" t="s">
        <v>141</v>
      </c>
      <c r="Q10" s="10" t="s">
        <v>12</v>
      </c>
      <c r="R10" s="10" t="s">
        <v>138</v>
      </c>
      <c r="S10" s="203" t="s">
        <v>139</v>
      </c>
      <c r="T10" s="204" t="s">
        <v>140</v>
      </c>
    </row>
    <row r="11" spans="2:20" ht="168" customHeight="1">
      <c r="B11" s="376" t="s">
        <v>1450</v>
      </c>
      <c r="C11" s="8"/>
      <c r="D11" s="15" t="s">
        <v>1451</v>
      </c>
      <c r="E11" s="8" t="s">
        <v>145</v>
      </c>
      <c r="F11" s="8" t="s">
        <v>178</v>
      </c>
      <c r="G11" s="8" t="s">
        <v>157</v>
      </c>
      <c r="H11" s="8"/>
      <c r="I11" s="15" t="s">
        <v>1452</v>
      </c>
      <c r="J11" s="264" t="s">
        <v>1453</v>
      </c>
      <c r="K11" s="262" t="s">
        <v>6</v>
      </c>
      <c r="L11" s="13"/>
      <c r="M11" s="8"/>
      <c r="N11" s="207"/>
      <c r="O11" s="208"/>
      <c r="P11" s="206" t="s">
        <v>6</v>
      </c>
      <c r="Q11" s="8"/>
      <c r="R11" s="8"/>
      <c r="S11" s="207"/>
      <c r="T11" s="208"/>
    </row>
    <row r="12" spans="2:20" ht="41.25" customHeight="1">
      <c r="B12" s="377"/>
      <c r="C12" s="8"/>
      <c r="D12" s="13" t="s">
        <v>1454</v>
      </c>
      <c r="E12" s="8" t="s">
        <v>145</v>
      </c>
      <c r="F12" s="8" t="s">
        <v>178</v>
      </c>
      <c r="G12" s="8" t="s">
        <v>157</v>
      </c>
      <c r="H12" s="8"/>
      <c r="I12" s="13" t="s">
        <v>1455</v>
      </c>
      <c r="J12" s="55" t="s">
        <v>1456</v>
      </c>
      <c r="K12" s="262" t="s">
        <v>6</v>
      </c>
      <c r="L12" s="13"/>
      <c r="M12" s="8"/>
      <c r="N12" s="207"/>
      <c r="O12" s="208"/>
      <c r="P12" s="206" t="s">
        <v>6</v>
      </c>
      <c r="Q12" s="8"/>
      <c r="R12" s="8"/>
      <c r="S12" s="207"/>
      <c r="T12" s="208"/>
    </row>
    <row r="13" spans="2:20" ht="29.25" hidden="1" customHeight="1">
      <c r="B13" s="377"/>
      <c r="C13" s="8"/>
      <c r="D13" s="13" t="s">
        <v>1457</v>
      </c>
      <c r="E13" s="8" t="s">
        <v>145</v>
      </c>
      <c r="F13" s="8" t="s">
        <v>146</v>
      </c>
      <c r="G13" s="8" t="s">
        <v>147</v>
      </c>
      <c r="H13" s="8"/>
      <c r="I13" s="13" t="s">
        <v>1458</v>
      </c>
      <c r="J13" s="55" t="s">
        <v>1459</v>
      </c>
      <c r="K13" s="262" t="s">
        <v>6</v>
      </c>
      <c r="L13" s="13"/>
      <c r="M13" s="8"/>
      <c r="N13" s="207"/>
      <c r="O13" s="208"/>
      <c r="P13" s="206"/>
      <c r="Q13" s="8"/>
      <c r="R13" s="8"/>
      <c r="S13" s="207"/>
      <c r="T13" s="208"/>
    </row>
    <row r="14" spans="2:20">
      <c r="B14" s="377"/>
      <c r="C14" s="8"/>
      <c r="D14" s="13" t="s">
        <v>1460</v>
      </c>
      <c r="E14" s="8" t="s">
        <v>145</v>
      </c>
      <c r="F14" s="8" t="s">
        <v>178</v>
      </c>
      <c r="G14" s="8" t="s">
        <v>157</v>
      </c>
      <c r="H14" s="8"/>
      <c r="I14" s="13" t="s">
        <v>1461</v>
      </c>
      <c r="J14" s="55" t="s">
        <v>1462</v>
      </c>
      <c r="K14" s="262" t="s">
        <v>6</v>
      </c>
      <c r="L14" s="13"/>
      <c r="M14" s="8"/>
      <c r="N14" s="8"/>
      <c r="O14" s="8"/>
      <c r="P14" s="8" t="s">
        <v>6</v>
      </c>
      <c r="Q14" s="8"/>
      <c r="R14" s="8"/>
      <c r="S14" s="8"/>
      <c r="T14" s="8"/>
    </row>
    <row r="15" spans="2:20" hidden="1">
      <c r="B15" s="377"/>
      <c r="C15" s="8"/>
      <c r="D15" s="13" t="s">
        <v>1251</v>
      </c>
      <c r="E15" s="8" t="s">
        <v>145</v>
      </c>
      <c r="F15" s="8" t="s">
        <v>146</v>
      </c>
      <c r="G15" s="8" t="s">
        <v>147</v>
      </c>
      <c r="H15" s="8"/>
      <c r="I15" s="13" t="s">
        <v>1252</v>
      </c>
      <c r="J15" s="205" t="s">
        <v>1463</v>
      </c>
      <c r="K15" s="262" t="s">
        <v>6</v>
      </c>
      <c r="L15" s="13"/>
      <c r="M15" s="8"/>
      <c r="N15" s="207"/>
      <c r="O15" s="207"/>
      <c r="P15" s="209"/>
      <c r="Q15" s="8"/>
      <c r="R15" s="8"/>
      <c r="S15" s="207"/>
      <c r="T15" s="207"/>
    </row>
    <row r="16" spans="2:20" ht="33">
      <c r="B16" s="377"/>
      <c r="C16" s="8"/>
      <c r="D16" s="13" t="s">
        <v>1464</v>
      </c>
      <c r="E16" s="8" t="s">
        <v>145</v>
      </c>
      <c r="F16" s="8" t="s">
        <v>178</v>
      </c>
      <c r="G16" s="8" t="s">
        <v>157</v>
      </c>
      <c r="H16" s="8" t="s">
        <v>1465</v>
      </c>
      <c r="I16" s="13" t="s">
        <v>1466</v>
      </c>
      <c r="J16" s="205" t="s">
        <v>1467</v>
      </c>
      <c r="K16" s="262" t="s">
        <v>6</v>
      </c>
      <c r="L16" s="13"/>
      <c r="M16" s="8"/>
      <c r="N16" s="207"/>
      <c r="O16" s="207"/>
      <c r="P16" s="209" t="s">
        <v>6</v>
      </c>
      <c r="Q16" s="8"/>
      <c r="R16" s="8"/>
      <c r="S16" s="207"/>
      <c r="T16" s="207"/>
    </row>
    <row r="17" spans="2:20" ht="33" hidden="1">
      <c r="B17" s="377"/>
      <c r="C17" s="8"/>
      <c r="D17" s="13" t="s">
        <v>1258</v>
      </c>
      <c r="E17" s="8" t="s">
        <v>145</v>
      </c>
      <c r="F17" s="8" t="s">
        <v>146</v>
      </c>
      <c r="G17" s="8" t="s">
        <v>147</v>
      </c>
      <c r="H17" s="8" t="s">
        <v>1468</v>
      </c>
      <c r="I17" s="13" t="s">
        <v>1260</v>
      </c>
      <c r="J17" s="55" t="s">
        <v>208</v>
      </c>
      <c r="K17" s="262" t="s">
        <v>6</v>
      </c>
      <c r="L17" s="13"/>
      <c r="M17" s="8"/>
      <c r="N17" s="207"/>
      <c r="O17" s="207"/>
      <c r="P17" s="209"/>
      <c r="Q17" s="8"/>
      <c r="R17" s="8"/>
      <c r="S17" s="207"/>
      <c r="T17" s="207"/>
    </row>
    <row r="18" spans="2:20">
      <c r="B18" s="377"/>
      <c r="C18" s="8"/>
      <c r="D18" s="13" t="s">
        <v>1469</v>
      </c>
      <c r="E18" s="8" t="s">
        <v>145</v>
      </c>
      <c r="F18" s="8" t="s">
        <v>146</v>
      </c>
      <c r="G18" s="8" t="s">
        <v>157</v>
      </c>
      <c r="H18" s="8"/>
      <c r="I18" s="13" t="s">
        <v>1469</v>
      </c>
      <c r="J18" s="55" t="s">
        <v>1470</v>
      </c>
      <c r="K18" s="262" t="s">
        <v>6</v>
      </c>
      <c r="L18" s="13"/>
      <c r="M18" s="8"/>
      <c r="N18" s="207"/>
      <c r="O18" s="207"/>
      <c r="P18" s="209" t="s">
        <v>6</v>
      </c>
      <c r="Q18" s="8"/>
      <c r="R18" s="8"/>
      <c r="S18" s="207"/>
      <c r="T18" s="207"/>
    </row>
    <row r="19" spans="2:20">
      <c r="B19" s="377"/>
      <c r="C19" s="8"/>
      <c r="D19" s="13" t="s">
        <v>1471</v>
      </c>
      <c r="E19" s="8" t="s">
        <v>145</v>
      </c>
      <c r="F19" s="8" t="s">
        <v>178</v>
      </c>
      <c r="G19" s="8" t="s">
        <v>157</v>
      </c>
      <c r="H19" s="8"/>
      <c r="I19" s="13" t="s">
        <v>1471</v>
      </c>
      <c r="J19" s="55" t="s">
        <v>1472</v>
      </c>
      <c r="K19" s="262" t="s">
        <v>6</v>
      </c>
      <c r="L19" s="13"/>
      <c r="M19" s="8"/>
      <c r="N19" s="207"/>
      <c r="O19" s="207"/>
      <c r="P19" s="209" t="s">
        <v>6</v>
      </c>
      <c r="Q19" s="8"/>
      <c r="R19" s="8"/>
      <c r="S19" s="207"/>
      <c r="T19" s="207"/>
    </row>
    <row r="20" spans="2:20" ht="49.5">
      <c r="B20" s="377"/>
      <c r="C20" s="8"/>
      <c r="D20" s="13" t="s">
        <v>1473</v>
      </c>
      <c r="E20" s="8" t="s">
        <v>145</v>
      </c>
      <c r="F20" s="8" t="s">
        <v>178</v>
      </c>
      <c r="G20" s="8" t="s">
        <v>157</v>
      </c>
      <c r="H20" s="8" t="s">
        <v>1474</v>
      </c>
      <c r="I20" s="13" t="s">
        <v>1475</v>
      </c>
      <c r="J20" s="55" t="s">
        <v>1476</v>
      </c>
      <c r="K20" s="262" t="s">
        <v>6</v>
      </c>
      <c r="L20" s="13"/>
      <c r="M20" s="8"/>
      <c r="N20" s="207"/>
      <c r="O20" s="207"/>
      <c r="P20" s="209" t="s">
        <v>6</v>
      </c>
      <c r="Q20" s="8"/>
      <c r="R20" s="8"/>
      <c r="S20" s="207"/>
      <c r="T20" s="207"/>
    </row>
    <row r="21" spans="2:20" ht="66">
      <c r="B21" s="377"/>
      <c r="C21" s="8"/>
      <c r="D21" s="13" t="s">
        <v>1477</v>
      </c>
      <c r="E21" s="8" t="s">
        <v>145</v>
      </c>
      <c r="F21" s="8" t="s">
        <v>178</v>
      </c>
      <c r="G21" s="8" t="s">
        <v>157</v>
      </c>
      <c r="H21" s="8"/>
      <c r="I21" s="13" t="s">
        <v>1478</v>
      </c>
      <c r="J21" s="55" t="s">
        <v>1479</v>
      </c>
      <c r="K21" s="262" t="s">
        <v>6</v>
      </c>
      <c r="L21" s="13"/>
      <c r="M21" s="8"/>
      <c r="N21" s="207"/>
      <c r="O21" s="207"/>
      <c r="P21" s="209" t="s">
        <v>6</v>
      </c>
      <c r="Q21" s="8"/>
      <c r="R21" s="8"/>
      <c r="S21" s="207"/>
      <c r="T21" s="207"/>
    </row>
    <row r="22" spans="2:20" ht="82.5">
      <c r="B22" s="377"/>
      <c r="C22" s="8"/>
      <c r="D22" s="13" t="s">
        <v>1480</v>
      </c>
      <c r="E22" s="8" t="s">
        <v>145</v>
      </c>
      <c r="F22" s="8" t="s">
        <v>146</v>
      </c>
      <c r="G22" s="8" t="s">
        <v>157</v>
      </c>
      <c r="H22" s="8"/>
      <c r="I22" s="13" t="s">
        <v>1481</v>
      </c>
      <c r="J22" s="55" t="s">
        <v>1482</v>
      </c>
      <c r="K22" s="262" t="s">
        <v>6</v>
      </c>
      <c r="L22" s="13"/>
      <c r="M22" s="8"/>
      <c r="N22" s="207"/>
      <c r="O22" s="207"/>
      <c r="P22" s="209" t="s">
        <v>6</v>
      </c>
      <c r="Q22" s="8"/>
      <c r="R22" s="8"/>
      <c r="S22" s="207"/>
      <c r="T22" s="207"/>
    </row>
    <row r="23" spans="2:20" ht="49.5">
      <c r="B23" s="377"/>
      <c r="C23" s="8"/>
      <c r="D23" s="13" t="s">
        <v>1483</v>
      </c>
      <c r="E23" s="8" t="s">
        <v>145</v>
      </c>
      <c r="F23" s="8" t="s">
        <v>178</v>
      </c>
      <c r="G23" s="8" t="s">
        <v>157</v>
      </c>
      <c r="H23" s="8"/>
      <c r="I23" s="13" t="s">
        <v>1484</v>
      </c>
      <c r="J23" s="55" t="s">
        <v>1485</v>
      </c>
      <c r="K23" s="262" t="s">
        <v>6</v>
      </c>
      <c r="L23" s="13"/>
      <c r="M23" s="8"/>
      <c r="N23" s="207"/>
      <c r="O23" s="207"/>
      <c r="P23" s="209" t="s">
        <v>6</v>
      </c>
      <c r="Q23" s="8"/>
      <c r="R23" s="8"/>
      <c r="S23" s="207"/>
      <c r="T23" s="207"/>
    </row>
    <row r="24" spans="2:20" ht="49.5">
      <c r="B24" s="377"/>
      <c r="C24" s="8"/>
      <c r="D24" s="13" t="s">
        <v>1486</v>
      </c>
      <c r="E24" s="8" t="s">
        <v>145</v>
      </c>
      <c r="F24" s="8" t="s">
        <v>178</v>
      </c>
      <c r="G24" s="8" t="s">
        <v>157</v>
      </c>
      <c r="H24" s="8"/>
      <c r="I24" s="13" t="s">
        <v>1487</v>
      </c>
      <c r="J24" s="55" t="s">
        <v>1488</v>
      </c>
      <c r="K24" s="262" t="s">
        <v>6</v>
      </c>
      <c r="L24" s="13"/>
      <c r="M24" s="8"/>
      <c r="N24" s="207"/>
      <c r="O24" s="207"/>
      <c r="P24" s="209" t="s">
        <v>6</v>
      </c>
      <c r="Q24" s="8"/>
      <c r="R24" s="8"/>
      <c r="S24" s="207"/>
      <c r="T24" s="207"/>
    </row>
    <row r="25" spans="2:20" ht="49.5" hidden="1">
      <c r="B25" s="377"/>
      <c r="C25" s="8"/>
      <c r="D25" s="13" t="s">
        <v>1489</v>
      </c>
      <c r="E25" s="8" t="s">
        <v>145</v>
      </c>
      <c r="F25" s="8" t="s">
        <v>146</v>
      </c>
      <c r="G25" s="8" t="s">
        <v>147</v>
      </c>
      <c r="H25" s="8"/>
      <c r="I25" s="13" t="s">
        <v>1490</v>
      </c>
      <c r="J25" s="55" t="s">
        <v>1491</v>
      </c>
      <c r="K25" s="262" t="s">
        <v>6</v>
      </c>
      <c r="L25" s="13"/>
      <c r="M25" s="8"/>
      <c r="N25" s="207"/>
      <c r="O25" s="207"/>
      <c r="P25" s="209"/>
      <c r="Q25" s="8"/>
      <c r="R25" s="8"/>
      <c r="S25" s="207"/>
      <c r="T25" s="207"/>
    </row>
    <row r="26" spans="2:20" ht="49.5" hidden="1">
      <c r="B26" s="377"/>
      <c r="C26" s="8"/>
      <c r="D26" s="13" t="s">
        <v>1492</v>
      </c>
      <c r="E26" s="8" t="s">
        <v>145</v>
      </c>
      <c r="F26" s="8" t="s">
        <v>162</v>
      </c>
      <c r="G26" s="8" t="s">
        <v>147</v>
      </c>
      <c r="H26" s="8"/>
      <c r="I26" s="13" t="s">
        <v>1493</v>
      </c>
      <c r="J26" s="55" t="s">
        <v>1274</v>
      </c>
      <c r="K26" s="262" t="s">
        <v>6</v>
      </c>
      <c r="L26" s="13"/>
      <c r="M26" s="8"/>
      <c r="N26" s="207"/>
      <c r="O26" s="207"/>
      <c r="P26" s="209"/>
      <c r="Q26" s="8"/>
      <c r="R26" s="8"/>
      <c r="S26" s="207"/>
      <c r="T26" s="207"/>
    </row>
    <row r="27" spans="2:20" ht="49.5" hidden="1">
      <c r="B27" s="377"/>
      <c r="C27" s="8"/>
      <c r="D27" s="13" t="s">
        <v>1494</v>
      </c>
      <c r="E27" s="8" t="s">
        <v>190</v>
      </c>
      <c r="F27" s="8" t="s">
        <v>146</v>
      </c>
      <c r="G27" s="8" t="s">
        <v>147</v>
      </c>
      <c r="H27" s="8"/>
      <c r="I27" s="13" t="s">
        <v>1495</v>
      </c>
      <c r="J27" s="55" t="s">
        <v>1496</v>
      </c>
      <c r="K27" s="262" t="s">
        <v>6</v>
      </c>
      <c r="L27" s="13"/>
      <c r="M27" s="8"/>
      <c r="N27" s="207"/>
      <c r="O27" s="207"/>
      <c r="P27" s="209"/>
      <c r="Q27" s="8"/>
      <c r="R27" s="8"/>
      <c r="S27" s="207"/>
      <c r="T27" s="207"/>
    </row>
    <row r="28" spans="2:20" ht="110.25" hidden="1" customHeight="1">
      <c r="B28" s="377"/>
      <c r="C28" s="8"/>
      <c r="D28" s="13" t="s">
        <v>1497</v>
      </c>
      <c r="E28" s="8" t="s">
        <v>190</v>
      </c>
      <c r="F28" s="8" t="s">
        <v>146</v>
      </c>
      <c r="G28" s="8" t="s">
        <v>147</v>
      </c>
      <c r="H28" s="8"/>
      <c r="I28" s="13" t="s">
        <v>1498</v>
      </c>
      <c r="J28" s="55" t="s">
        <v>1499</v>
      </c>
      <c r="K28" s="262" t="s">
        <v>6</v>
      </c>
      <c r="L28" s="13"/>
      <c r="M28" s="8"/>
      <c r="N28" s="8"/>
      <c r="O28" s="8"/>
      <c r="P28" s="8"/>
      <c r="Q28" s="8"/>
      <c r="R28" s="8"/>
      <c r="S28" s="8"/>
      <c r="T28" s="8"/>
    </row>
    <row r="29" spans="2:20" ht="36" hidden="1" customHeight="1">
      <c r="B29" s="377"/>
      <c r="C29" s="8"/>
      <c r="D29" s="13" t="s">
        <v>1500</v>
      </c>
      <c r="E29" s="8" t="s">
        <v>145</v>
      </c>
      <c r="F29" s="8" t="s">
        <v>146</v>
      </c>
      <c r="G29" s="8" t="s">
        <v>147</v>
      </c>
      <c r="H29" s="8"/>
      <c r="I29" s="13" t="s">
        <v>1501</v>
      </c>
      <c r="J29" s="55" t="s">
        <v>1502</v>
      </c>
      <c r="K29" s="262" t="s">
        <v>6</v>
      </c>
      <c r="L29" s="13"/>
      <c r="M29" s="8"/>
      <c r="N29" s="8"/>
      <c r="O29" s="8"/>
      <c r="P29" s="8"/>
      <c r="Q29" s="8"/>
      <c r="R29" s="8"/>
      <c r="S29" s="8"/>
      <c r="T29" s="8"/>
    </row>
    <row r="30" spans="2:20" ht="58.5" customHeight="1">
      <c r="B30" s="377"/>
      <c r="C30" s="8"/>
      <c r="D30" s="13" t="s">
        <v>1503</v>
      </c>
      <c r="E30" s="8" t="s">
        <v>145</v>
      </c>
      <c r="F30" s="8" t="s">
        <v>178</v>
      </c>
      <c r="G30" s="8" t="s">
        <v>157</v>
      </c>
      <c r="H30" s="8"/>
      <c r="I30" s="13" t="s">
        <v>1504</v>
      </c>
      <c r="J30" s="55" t="s">
        <v>1505</v>
      </c>
      <c r="K30" s="262" t="s">
        <v>6</v>
      </c>
      <c r="L30" s="13"/>
      <c r="M30" s="8"/>
      <c r="N30" s="8"/>
      <c r="O30" s="8"/>
      <c r="P30" s="209" t="s">
        <v>6</v>
      </c>
      <c r="Q30" s="8"/>
      <c r="R30" s="8"/>
      <c r="S30" s="8"/>
      <c r="T30" s="8"/>
    </row>
    <row r="31" spans="2:20" ht="60" hidden="1" customHeight="1">
      <c r="B31" s="377"/>
      <c r="C31" s="8"/>
      <c r="D31" s="13" t="s">
        <v>1264</v>
      </c>
      <c r="E31" s="8" t="s">
        <v>190</v>
      </c>
      <c r="F31" s="8" t="s">
        <v>146</v>
      </c>
      <c r="G31" s="8" t="s">
        <v>147</v>
      </c>
      <c r="H31" s="8"/>
      <c r="I31" s="13" t="s">
        <v>1506</v>
      </c>
      <c r="J31" s="55" t="s">
        <v>1507</v>
      </c>
      <c r="K31" s="262" t="s">
        <v>6</v>
      </c>
      <c r="L31" s="13"/>
      <c r="M31" s="8"/>
      <c r="N31" s="8"/>
      <c r="O31" s="8"/>
      <c r="P31" s="8"/>
      <c r="Q31" s="8"/>
      <c r="R31" s="8"/>
      <c r="S31" s="8"/>
      <c r="T31" s="8"/>
    </row>
    <row r="32" spans="2:20" ht="24.75" hidden="1" customHeight="1">
      <c r="B32" s="377"/>
      <c r="C32" s="8"/>
      <c r="D32" s="13" t="s">
        <v>1272</v>
      </c>
      <c r="E32" s="8" t="s">
        <v>145</v>
      </c>
      <c r="F32" s="8" t="s">
        <v>146</v>
      </c>
      <c r="G32" s="8" t="s">
        <v>147</v>
      </c>
      <c r="H32" s="8"/>
      <c r="I32" s="13" t="s">
        <v>1508</v>
      </c>
      <c r="J32" s="55" t="s">
        <v>1509</v>
      </c>
      <c r="K32" s="262" t="s">
        <v>6</v>
      </c>
      <c r="L32" s="13"/>
      <c r="M32" s="8"/>
      <c r="N32" s="8"/>
      <c r="O32" s="8"/>
      <c r="P32" s="8"/>
      <c r="Q32" s="8"/>
      <c r="R32" s="8"/>
      <c r="S32" s="8"/>
      <c r="T32" s="8"/>
    </row>
    <row r="33" spans="2:20" ht="36" hidden="1" customHeight="1">
      <c r="B33" s="392" t="s">
        <v>1510</v>
      </c>
      <c r="C33" s="199"/>
      <c r="D33" s="198" t="s">
        <v>1511</v>
      </c>
      <c r="E33" s="199" t="s">
        <v>145</v>
      </c>
      <c r="F33" s="199" t="s">
        <v>178</v>
      </c>
      <c r="G33" s="199" t="s">
        <v>147</v>
      </c>
      <c r="H33" s="198"/>
      <c r="I33" s="198" t="s">
        <v>1512</v>
      </c>
      <c r="J33" s="210" t="s">
        <v>1513</v>
      </c>
      <c r="K33" s="198" t="s">
        <v>10</v>
      </c>
      <c r="L33" s="198" t="s">
        <v>1514</v>
      </c>
      <c r="M33" s="8"/>
      <c r="N33" s="8"/>
      <c r="O33" s="8"/>
      <c r="P33" s="8"/>
      <c r="Q33" s="8"/>
      <c r="R33" s="8"/>
      <c r="S33" s="8"/>
      <c r="T33" s="8"/>
    </row>
    <row r="34" spans="2:20" ht="36" hidden="1" customHeight="1">
      <c r="B34" s="392"/>
      <c r="C34" s="199"/>
      <c r="D34" s="198" t="s">
        <v>1515</v>
      </c>
      <c r="E34" s="199" t="s">
        <v>145</v>
      </c>
      <c r="F34" s="199" t="s">
        <v>178</v>
      </c>
      <c r="G34" s="199" t="s">
        <v>147</v>
      </c>
      <c r="H34" s="198"/>
      <c r="I34" s="198" t="s">
        <v>1516</v>
      </c>
      <c r="J34" s="210" t="s">
        <v>1517</v>
      </c>
      <c r="K34" s="198" t="s">
        <v>10</v>
      </c>
      <c r="L34" s="198"/>
      <c r="M34" s="8"/>
      <c r="N34" s="8"/>
      <c r="O34" s="8"/>
      <c r="P34" s="8"/>
      <c r="Q34" s="8"/>
      <c r="R34" s="8"/>
      <c r="S34" s="8"/>
      <c r="T34" s="8"/>
    </row>
    <row r="35" spans="2:20" ht="57.75" hidden="1" customHeight="1">
      <c r="B35" s="392"/>
      <c r="C35" s="199"/>
      <c r="D35" s="198" t="s">
        <v>1518</v>
      </c>
      <c r="E35" s="199" t="s">
        <v>145</v>
      </c>
      <c r="F35" s="199" t="s">
        <v>178</v>
      </c>
      <c r="G35" s="199" t="s">
        <v>147</v>
      </c>
      <c r="H35" s="198"/>
      <c r="I35" s="198" t="s">
        <v>1519</v>
      </c>
      <c r="J35" s="210" t="s">
        <v>1520</v>
      </c>
      <c r="K35" s="198" t="s">
        <v>10</v>
      </c>
      <c r="L35" s="198"/>
      <c r="M35" s="8"/>
      <c r="N35" s="8"/>
      <c r="O35" s="8"/>
      <c r="P35" s="8"/>
      <c r="Q35" s="8"/>
      <c r="R35" s="8"/>
      <c r="S35" s="8"/>
      <c r="T35" s="8"/>
    </row>
    <row r="36" spans="2:20" ht="54" hidden="1" customHeight="1">
      <c r="B36" s="392"/>
      <c r="C36" s="199"/>
      <c r="D36" s="198" t="s">
        <v>1521</v>
      </c>
      <c r="E36" s="199" t="s">
        <v>145</v>
      </c>
      <c r="F36" s="199" t="s">
        <v>178</v>
      </c>
      <c r="G36" s="199" t="s">
        <v>147</v>
      </c>
      <c r="H36" s="198"/>
      <c r="I36" s="198" t="s">
        <v>1522</v>
      </c>
      <c r="J36" s="210" t="s">
        <v>1523</v>
      </c>
      <c r="K36" s="198" t="s">
        <v>10</v>
      </c>
      <c r="L36" s="198"/>
      <c r="M36" s="8"/>
      <c r="N36" s="8"/>
      <c r="O36" s="8"/>
      <c r="P36" s="8"/>
      <c r="Q36" s="8"/>
      <c r="R36" s="8"/>
      <c r="S36" s="8"/>
      <c r="T36" s="8"/>
    </row>
    <row r="37" spans="2:20" ht="51.75" hidden="1" customHeight="1">
      <c r="B37" s="392"/>
      <c r="C37" s="199"/>
      <c r="D37" s="198" t="s">
        <v>1524</v>
      </c>
      <c r="E37" s="199" t="s">
        <v>145</v>
      </c>
      <c r="F37" s="199" t="s">
        <v>178</v>
      </c>
      <c r="G37" s="199" t="s">
        <v>147</v>
      </c>
      <c r="H37" s="198"/>
      <c r="I37" s="198" t="s">
        <v>1525</v>
      </c>
      <c r="J37" s="210" t="s">
        <v>1526</v>
      </c>
      <c r="K37" s="198" t="s">
        <v>10</v>
      </c>
      <c r="L37" s="198"/>
      <c r="M37" s="8"/>
      <c r="N37" s="8"/>
      <c r="O37" s="8"/>
      <c r="P37" s="8"/>
      <c r="Q37" s="8"/>
      <c r="R37" s="8"/>
      <c r="S37" s="8"/>
      <c r="T37" s="8"/>
    </row>
    <row r="38" spans="2:20" ht="51.75" hidden="1" customHeight="1">
      <c r="B38" s="392"/>
      <c r="C38" s="199"/>
      <c r="D38" s="198" t="s">
        <v>1527</v>
      </c>
      <c r="E38" s="199" t="s">
        <v>145</v>
      </c>
      <c r="F38" s="199" t="s">
        <v>178</v>
      </c>
      <c r="G38" s="199" t="s">
        <v>147</v>
      </c>
      <c r="H38" s="198" t="s">
        <v>1528</v>
      </c>
      <c r="I38" s="198" t="s">
        <v>1529</v>
      </c>
      <c r="J38" s="210" t="s">
        <v>1530</v>
      </c>
      <c r="K38" s="198" t="s">
        <v>10</v>
      </c>
      <c r="L38" s="198"/>
      <c r="M38" s="8"/>
      <c r="N38" s="8"/>
      <c r="O38" s="8"/>
      <c r="P38" s="8"/>
      <c r="Q38" s="8"/>
      <c r="R38" s="8"/>
      <c r="S38" s="8"/>
      <c r="T38" s="8"/>
    </row>
    <row r="39" spans="2:20" ht="69" hidden="1" customHeight="1">
      <c r="B39" s="392"/>
      <c r="C39" s="199"/>
      <c r="D39" s="198" t="s">
        <v>1531</v>
      </c>
      <c r="E39" s="199" t="s">
        <v>145</v>
      </c>
      <c r="F39" s="199" t="s">
        <v>178</v>
      </c>
      <c r="G39" s="199" t="s">
        <v>147</v>
      </c>
      <c r="H39" s="198" t="s">
        <v>1528</v>
      </c>
      <c r="I39" s="198" t="s">
        <v>1532</v>
      </c>
      <c r="J39" s="210" t="s">
        <v>1531</v>
      </c>
      <c r="K39" s="198" t="s">
        <v>10</v>
      </c>
      <c r="L39" s="198"/>
      <c r="M39" s="8"/>
      <c r="N39" s="8"/>
      <c r="O39" s="8"/>
      <c r="P39" s="8"/>
      <c r="Q39" s="8"/>
      <c r="R39" s="8"/>
      <c r="S39" s="8"/>
      <c r="T39" s="8"/>
    </row>
    <row r="40" spans="2:20" ht="49.5" hidden="1">
      <c r="B40" s="392"/>
      <c r="C40" s="199"/>
      <c r="D40" s="198" t="s">
        <v>1533</v>
      </c>
      <c r="E40" s="199" t="s">
        <v>145</v>
      </c>
      <c r="F40" s="199" t="s">
        <v>178</v>
      </c>
      <c r="G40" s="199" t="s">
        <v>147</v>
      </c>
      <c r="H40" s="199" t="s">
        <v>1528</v>
      </c>
      <c r="I40" s="198" t="s">
        <v>1534</v>
      </c>
      <c r="J40" s="210" t="s">
        <v>1533</v>
      </c>
      <c r="K40" s="198" t="s">
        <v>10</v>
      </c>
      <c r="L40" s="198"/>
      <c r="M40" s="8"/>
      <c r="N40" s="8"/>
      <c r="O40" s="8"/>
      <c r="P40" s="8"/>
      <c r="Q40" s="8"/>
      <c r="R40" s="8"/>
      <c r="S40" s="8"/>
      <c r="T40" s="8"/>
    </row>
    <row r="41" spans="2:20" ht="49.5" hidden="1">
      <c r="B41" s="392"/>
      <c r="C41" s="199"/>
      <c r="D41" s="198" t="s">
        <v>1535</v>
      </c>
      <c r="E41" s="199" t="s">
        <v>145</v>
      </c>
      <c r="F41" s="199" t="s">
        <v>178</v>
      </c>
      <c r="G41" s="199" t="s">
        <v>147</v>
      </c>
      <c r="H41" s="199" t="s">
        <v>1528</v>
      </c>
      <c r="I41" s="198" t="s">
        <v>1536</v>
      </c>
      <c r="J41" s="210" t="s">
        <v>1535</v>
      </c>
      <c r="K41" s="198" t="s">
        <v>10</v>
      </c>
      <c r="L41" s="198"/>
      <c r="M41" s="8"/>
      <c r="N41" s="8"/>
      <c r="O41" s="8"/>
      <c r="P41" s="8"/>
      <c r="Q41" s="8"/>
      <c r="R41" s="8"/>
      <c r="S41" s="8"/>
      <c r="T41" s="8"/>
    </row>
    <row r="42" spans="2:20" ht="49.5" hidden="1">
      <c r="B42" s="392"/>
      <c r="C42" s="199"/>
      <c r="D42" s="198" t="s">
        <v>1537</v>
      </c>
      <c r="E42" s="199" t="s">
        <v>145</v>
      </c>
      <c r="F42" s="199" t="s">
        <v>178</v>
      </c>
      <c r="G42" s="199" t="s">
        <v>147</v>
      </c>
      <c r="H42" s="199" t="s">
        <v>1528</v>
      </c>
      <c r="I42" s="198" t="s">
        <v>1538</v>
      </c>
      <c r="J42" s="210" t="s">
        <v>1537</v>
      </c>
      <c r="K42" s="198" t="s">
        <v>10</v>
      </c>
      <c r="L42" s="198"/>
      <c r="M42" s="8"/>
      <c r="N42" s="8"/>
      <c r="O42" s="8"/>
      <c r="P42" s="8"/>
      <c r="Q42" s="8"/>
      <c r="R42" s="8"/>
      <c r="S42" s="8"/>
      <c r="T42" s="8"/>
    </row>
    <row r="43" spans="2:20" ht="49.5" hidden="1">
      <c r="B43" s="392"/>
      <c r="C43" s="199"/>
      <c r="D43" s="198" t="s">
        <v>1539</v>
      </c>
      <c r="E43" s="199" t="s">
        <v>145</v>
      </c>
      <c r="F43" s="199" t="s">
        <v>178</v>
      </c>
      <c r="G43" s="199" t="s">
        <v>147</v>
      </c>
      <c r="H43" s="199" t="s">
        <v>1528</v>
      </c>
      <c r="I43" s="198" t="s">
        <v>1540</v>
      </c>
      <c r="J43" s="210" t="s">
        <v>1539</v>
      </c>
      <c r="K43" s="198" t="s">
        <v>10</v>
      </c>
      <c r="L43" s="198"/>
      <c r="M43" s="8"/>
      <c r="N43" s="8"/>
      <c r="O43" s="8"/>
      <c r="P43" s="8"/>
      <c r="Q43" s="8"/>
      <c r="R43" s="8"/>
      <c r="S43" s="8"/>
      <c r="T43" s="8"/>
    </row>
    <row r="44" spans="2:20" ht="115.5" hidden="1">
      <c r="B44" s="392"/>
      <c r="C44" s="199"/>
      <c r="D44" s="198" t="s">
        <v>1312</v>
      </c>
      <c r="E44" s="199" t="s">
        <v>145</v>
      </c>
      <c r="F44" s="199" t="s">
        <v>178</v>
      </c>
      <c r="G44" s="199" t="s">
        <v>147</v>
      </c>
      <c r="H44" s="199" t="s">
        <v>1528</v>
      </c>
      <c r="I44" s="198" t="s">
        <v>1541</v>
      </c>
      <c r="J44" s="210" t="s">
        <v>1542</v>
      </c>
      <c r="K44" s="198" t="s">
        <v>10</v>
      </c>
      <c r="L44" s="198"/>
      <c r="M44" s="8"/>
      <c r="N44" s="8"/>
      <c r="O44" s="8"/>
      <c r="P44" s="8"/>
      <c r="Q44" s="8"/>
      <c r="R44" s="8"/>
      <c r="S44" s="8"/>
      <c r="T44" s="8"/>
    </row>
    <row r="45" spans="2:20" ht="49.5" hidden="1">
      <c r="B45" s="392"/>
      <c r="C45" s="199"/>
      <c r="D45" s="198" t="s">
        <v>1543</v>
      </c>
      <c r="E45" s="199" t="s">
        <v>145</v>
      </c>
      <c r="F45" s="199" t="s">
        <v>178</v>
      </c>
      <c r="G45" s="199" t="s">
        <v>147</v>
      </c>
      <c r="H45" s="199" t="s">
        <v>1528</v>
      </c>
      <c r="I45" s="198" t="s">
        <v>1544</v>
      </c>
      <c r="J45" s="210" t="s">
        <v>1542</v>
      </c>
      <c r="K45" s="198" t="s">
        <v>10</v>
      </c>
      <c r="L45" s="198"/>
      <c r="M45" s="8"/>
      <c r="N45" s="8"/>
      <c r="O45" s="8"/>
      <c r="P45" s="8"/>
      <c r="Q45" s="8"/>
      <c r="R45" s="8"/>
      <c r="S45" s="8"/>
      <c r="T45" s="8"/>
    </row>
    <row r="46" spans="2:20" ht="40.5" hidden="1" customHeight="1">
      <c r="B46" s="392"/>
      <c r="C46" s="199"/>
      <c r="D46" s="198" t="s">
        <v>1545</v>
      </c>
      <c r="E46" s="199" t="s">
        <v>145</v>
      </c>
      <c r="F46" s="199" t="s">
        <v>178</v>
      </c>
      <c r="G46" s="199" t="s">
        <v>147</v>
      </c>
      <c r="H46" s="199"/>
      <c r="I46" s="198" t="s">
        <v>1546</v>
      </c>
      <c r="J46" s="210" t="s">
        <v>1470</v>
      </c>
      <c r="K46" s="198" t="s">
        <v>10</v>
      </c>
      <c r="L46" s="198"/>
      <c r="M46" s="8"/>
      <c r="N46" s="8"/>
      <c r="O46" s="8"/>
      <c r="P46" s="8"/>
      <c r="Q46" s="8"/>
      <c r="R46" s="8"/>
      <c r="S46" s="8"/>
      <c r="T46" s="8"/>
    </row>
    <row r="47" spans="2:20" ht="33" hidden="1">
      <c r="B47" s="392"/>
      <c r="C47" s="199"/>
      <c r="D47" s="198" t="s">
        <v>1319</v>
      </c>
      <c r="E47" s="199" t="s">
        <v>190</v>
      </c>
      <c r="F47" s="199" t="s">
        <v>178</v>
      </c>
      <c r="G47" s="199" t="s">
        <v>147</v>
      </c>
      <c r="H47" s="199" t="s">
        <v>1528</v>
      </c>
      <c r="I47" s="198" t="s">
        <v>1320</v>
      </c>
      <c r="J47" s="210" t="s">
        <v>1321</v>
      </c>
      <c r="K47" s="198" t="s">
        <v>10</v>
      </c>
      <c r="L47" s="198"/>
      <c r="M47" s="8"/>
      <c r="N47" s="8"/>
      <c r="O47" s="8"/>
      <c r="P47" s="8"/>
      <c r="Q47" s="8"/>
      <c r="R47" s="8"/>
      <c r="S47" s="8"/>
      <c r="T47" s="8"/>
    </row>
    <row r="48" spans="2:20" ht="33" hidden="1">
      <c r="B48" s="392"/>
      <c r="C48" s="199"/>
      <c r="D48" s="198" t="s">
        <v>1322</v>
      </c>
      <c r="E48" s="199" t="s">
        <v>190</v>
      </c>
      <c r="F48" s="199" t="s">
        <v>178</v>
      </c>
      <c r="G48" s="199" t="s">
        <v>147</v>
      </c>
      <c r="H48" s="199" t="s">
        <v>1528</v>
      </c>
      <c r="I48" s="198" t="s">
        <v>1323</v>
      </c>
      <c r="J48" s="210" t="s">
        <v>1324</v>
      </c>
      <c r="K48" s="198" t="s">
        <v>10</v>
      </c>
      <c r="L48" s="198"/>
      <c r="M48" s="8"/>
      <c r="N48" s="8"/>
      <c r="O48" s="8"/>
      <c r="P48" s="8"/>
      <c r="Q48" s="8"/>
      <c r="R48" s="8"/>
      <c r="S48" s="8"/>
      <c r="T48" s="8"/>
    </row>
    <row r="49" spans="2:20" ht="148.5" hidden="1">
      <c r="B49" s="392"/>
      <c r="C49" s="199"/>
      <c r="D49" s="198" t="s">
        <v>1325</v>
      </c>
      <c r="E49" s="199" t="s">
        <v>190</v>
      </c>
      <c r="F49" s="199" t="s">
        <v>178</v>
      </c>
      <c r="G49" s="199" t="s">
        <v>147</v>
      </c>
      <c r="H49" s="199" t="s">
        <v>1528</v>
      </c>
      <c r="I49" s="198" t="s">
        <v>1547</v>
      </c>
      <c r="J49" s="210" t="s">
        <v>1327</v>
      </c>
      <c r="K49" s="198" t="s">
        <v>10</v>
      </c>
      <c r="L49" s="198"/>
      <c r="M49" s="8"/>
      <c r="N49" s="8"/>
      <c r="O49" s="8"/>
      <c r="P49" s="8"/>
      <c r="Q49" s="8"/>
      <c r="R49" s="8"/>
      <c r="S49" s="8"/>
      <c r="T49" s="8"/>
    </row>
    <row r="50" spans="2:20" ht="33" hidden="1">
      <c r="B50" s="392"/>
      <c r="C50" s="199"/>
      <c r="D50" s="198" t="s">
        <v>1548</v>
      </c>
      <c r="E50" s="199" t="s">
        <v>145</v>
      </c>
      <c r="F50" s="199" t="s">
        <v>178</v>
      </c>
      <c r="G50" s="199" t="s">
        <v>147</v>
      </c>
      <c r="H50" s="199" t="s">
        <v>1528</v>
      </c>
      <c r="I50" s="198" t="s">
        <v>1549</v>
      </c>
      <c r="J50" s="210" t="s">
        <v>1550</v>
      </c>
      <c r="K50" s="198" t="s">
        <v>10</v>
      </c>
      <c r="L50" s="198"/>
      <c r="M50" s="8"/>
      <c r="N50" s="8"/>
      <c r="O50" s="8"/>
      <c r="P50" s="8"/>
      <c r="Q50" s="8"/>
      <c r="R50" s="8"/>
      <c r="S50" s="8"/>
      <c r="T50" s="8"/>
    </row>
    <row r="51" spans="2:20" ht="33" hidden="1">
      <c r="B51" s="392"/>
      <c r="C51" s="199"/>
      <c r="D51" s="198" t="s">
        <v>1551</v>
      </c>
      <c r="E51" s="199" t="s">
        <v>145</v>
      </c>
      <c r="F51" s="199" t="s">
        <v>178</v>
      </c>
      <c r="G51" s="199" t="s">
        <v>147</v>
      </c>
      <c r="H51" s="199" t="s">
        <v>1528</v>
      </c>
      <c r="I51" s="198" t="s">
        <v>1552</v>
      </c>
      <c r="J51" s="210" t="s">
        <v>1553</v>
      </c>
      <c r="K51" s="198" t="s">
        <v>10</v>
      </c>
      <c r="L51" s="198"/>
      <c r="M51" s="8"/>
      <c r="N51" s="8"/>
      <c r="O51" s="8"/>
      <c r="P51" s="8"/>
      <c r="Q51" s="8"/>
      <c r="R51" s="8"/>
      <c r="S51" s="8"/>
      <c r="T51" s="8"/>
    </row>
    <row r="52" spans="2:20" ht="49.5" hidden="1">
      <c r="B52" s="392"/>
      <c r="C52" s="199"/>
      <c r="D52" s="198" t="s">
        <v>1328</v>
      </c>
      <c r="E52" s="199" t="s">
        <v>145</v>
      </c>
      <c r="F52" s="199" t="s">
        <v>178</v>
      </c>
      <c r="G52" s="199" t="s">
        <v>147</v>
      </c>
      <c r="H52" s="199" t="s">
        <v>1528</v>
      </c>
      <c r="I52" s="198" t="s">
        <v>1329</v>
      </c>
      <c r="J52" s="210" t="s">
        <v>1330</v>
      </c>
      <c r="K52" s="198" t="s">
        <v>10</v>
      </c>
      <c r="L52" s="198"/>
      <c r="M52" s="8"/>
      <c r="N52" s="8"/>
      <c r="O52" s="8"/>
      <c r="P52" s="8"/>
      <c r="Q52" s="8"/>
      <c r="R52" s="8"/>
      <c r="S52" s="8"/>
      <c r="T52" s="8"/>
    </row>
    <row r="53" spans="2:20" ht="57.75" hidden="1" customHeight="1">
      <c r="B53" s="392"/>
      <c r="C53" s="199"/>
      <c r="D53" s="198" t="s">
        <v>1554</v>
      </c>
      <c r="E53" s="199" t="s">
        <v>145</v>
      </c>
      <c r="F53" s="199" t="s">
        <v>178</v>
      </c>
      <c r="G53" s="199" t="s">
        <v>147</v>
      </c>
      <c r="H53" s="199" t="s">
        <v>1528</v>
      </c>
      <c r="I53" s="198" t="s">
        <v>1335</v>
      </c>
      <c r="J53" s="210" t="s">
        <v>1555</v>
      </c>
      <c r="K53" s="198" t="s">
        <v>10</v>
      </c>
      <c r="L53" s="198"/>
      <c r="M53" s="8"/>
      <c r="N53" s="8"/>
      <c r="O53" s="8"/>
      <c r="P53" s="8"/>
      <c r="Q53" s="8"/>
      <c r="R53" s="8"/>
      <c r="S53" s="8"/>
      <c r="T53" s="8"/>
    </row>
    <row r="54" spans="2:20" ht="57.75" hidden="1" customHeight="1">
      <c r="B54" s="392"/>
      <c r="C54" s="199"/>
      <c r="D54" s="198" t="s">
        <v>1556</v>
      </c>
      <c r="E54" s="199" t="s">
        <v>190</v>
      </c>
      <c r="F54" s="199" t="s">
        <v>178</v>
      </c>
      <c r="G54" s="199" t="s">
        <v>147</v>
      </c>
      <c r="H54" s="199" t="s">
        <v>1557</v>
      </c>
      <c r="I54" s="198" t="s">
        <v>1558</v>
      </c>
      <c r="J54" s="210" t="s">
        <v>1559</v>
      </c>
      <c r="K54" s="198" t="s">
        <v>10</v>
      </c>
      <c r="L54" s="198"/>
      <c r="M54" s="8"/>
      <c r="N54" s="8"/>
      <c r="O54" s="8"/>
      <c r="P54" s="8"/>
      <c r="Q54" s="8"/>
      <c r="R54" s="8"/>
      <c r="S54" s="8"/>
      <c r="T54" s="8"/>
    </row>
    <row r="55" spans="2:20" ht="57.75" hidden="1" customHeight="1">
      <c r="B55" s="392"/>
      <c r="C55" s="199"/>
      <c r="D55" s="198" t="s">
        <v>1560</v>
      </c>
      <c r="E55" s="199" t="s">
        <v>145</v>
      </c>
      <c r="F55" s="199" t="s">
        <v>178</v>
      </c>
      <c r="G55" s="199" t="s">
        <v>147</v>
      </c>
      <c r="H55" s="199" t="s">
        <v>1528</v>
      </c>
      <c r="I55" s="198" t="s">
        <v>1561</v>
      </c>
      <c r="J55" s="210" t="s">
        <v>1562</v>
      </c>
      <c r="K55" s="198" t="s">
        <v>10</v>
      </c>
      <c r="L55" s="198"/>
      <c r="M55" s="8"/>
      <c r="N55" s="8"/>
      <c r="O55" s="8"/>
      <c r="P55" s="8"/>
      <c r="Q55" s="8"/>
      <c r="R55" s="8"/>
      <c r="S55" s="8"/>
      <c r="T55" s="8"/>
    </row>
    <row r="56" spans="2:20" ht="49.5" hidden="1">
      <c r="B56" s="392"/>
      <c r="C56" s="199"/>
      <c r="D56" s="198" t="s">
        <v>1337</v>
      </c>
      <c r="E56" s="199" t="s">
        <v>145</v>
      </c>
      <c r="F56" s="199" t="s">
        <v>178</v>
      </c>
      <c r="G56" s="199" t="s">
        <v>147</v>
      </c>
      <c r="H56" s="199" t="s">
        <v>1528</v>
      </c>
      <c r="I56" s="198" t="s">
        <v>1338</v>
      </c>
      <c r="J56" s="210" t="s">
        <v>397</v>
      </c>
      <c r="K56" s="198" t="s">
        <v>10</v>
      </c>
      <c r="L56" s="198"/>
      <c r="M56" s="8"/>
      <c r="N56" s="8"/>
      <c r="O56" s="8"/>
      <c r="P56" s="8"/>
      <c r="Q56" s="8"/>
      <c r="R56" s="8"/>
      <c r="S56" s="8"/>
      <c r="T56" s="8"/>
    </row>
    <row r="57" spans="2:20" ht="66" hidden="1">
      <c r="B57" s="392"/>
      <c r="C57" s="199"/>
      <c r="D57" s="198" t="s">
        <v>1339</v>
      </c>
      <c r="E57" s="199" t="s">
        <v>145</v>
      </c>
      <c r="F57" s="199" t="s">
        <v>146</v>
      </c>
      <c r="G57" s="199" t="s">
        <v>147</v>
      </c>
      <c r="H57" s="199" t="s">
        <v>1528</v>
      </c>
      <c r="I57" s="198" t="s">
        <v>1340</v>
      </c>
      <c r="J57" s="210" t="s">
        <v>1341</v>
      </c>
      <c r="K57" s="198" t="s">
        <v>10</v>
      </c>
      <c r="L57" s="198"/>
      <c r="M57" s="8"/>
      <c r="N57" s="8"/>
      <c r="O57" s="8"/>
      <c r="P57" s="8"/>
      <c r="Q57" s="8"/>
      <c r="R57" s="8"/>
      <c r="S57" s="8"/>
      <c r="T57" s="8"/>
    </row>
    <row r="58" spans="2:20" ht="33">
      <c r="B58" s="371" t="s">
        <v>1563</v>
      </c>
      <c r="C58" s="8"/>
      <c r="D58" s="13" t="s">
        <v>1564</v>
      </c>
      <c r="E58" s="8" t="s">
        <v>145</v>
      </c>
      <c r="F58" s="8" t="s">
        <v>178</v>
      </c>
      <c r="G58" s="8" t="s">
        <v>157</v>
      </c>
      <c r="H58" s="8"/>
      <c r="I58" s="13" t="s">
        <v>1565</v>
      </c>
      <c r="J58" s="55" t="s">
        <v>1566</v>
      </c>
      <c r="K58" s="13" t="s">
        <v>6</v>
      </c>
      <c r="L58" s="13"/>
      <c r="M58" s="8"/>
      <c r="N58" s="8"/>
      <c r="O58" s="8"/>
      <c r="P58" s="209" t="s">
        <v>6</v>
      </c>
      <c r="Q58" s="8"/>
      <c r="R58" s="8"/>
      <c r="S58" s="8"/>
      <c r="T58" s="8"/>
    </row>
    <row r="59" spans="2:20" ht="49.5">
      <c r="B59" s="371"/>
      <c r="C59" s="8"/>
      <c r="D59" s="13" t="s">
        <v>1567</v>
      </c>
      <c r="E59" s="8" t="s">
        <v>145</v>
      </c>
      <c r="F59" s="8" t="s">
        <v>178</v>
      </c>
      <c r="G59" s="8" t="s">
        <v>157</v>
      </c>
      <c r="H59" s="8" t="s">
        <v>1568</v>
      </c>
      <c r="I59" s="13" t="s">
        <v>1569</v>
      </c>
      <c r="J59" s="55" t="s">
        <v>1349</v>
      </c>
      <c r="K59" s="13" t="s">
        <v>6</v>
      </c>
      <c r="L59" s="13"/>
      <c r="M59" s="8"/>
      <c r="N59" s="8"/>
      <c r="O59" s="8"/>
      <c r="P59" s="209" t="s">
        <v>6</v>
      </c>
      <c r="Q59" s="8"/>
      <c r="R59" s="8"/>
      <c r="S59" s="8"/>
      <c r="T59" s="8"/>
    </row>
    <row r="60" spans="2:20" ht="49.5">
      <c r="B60" s="371"/>
      <c r="C60" s="8"/>
      <c r="D60" s="13" t="s">
        <v>1570</v>
      </c>
      <c r="E60" s="8" t="s">
        <v>145</v>
      </c>
      <c r="F60" s="8" t="s">
        <v>178</v>
      </c>
      <c r="G60" s="8" t="s">
        <v>157</v>
      </c>
      <c r="H60" s="8" t="s">
        <v>1571</v>
      </c>
      <c r="I60" s="13" t="s">
        <v>1569</v>
      </c>
      <c r="J60" s="55" t="s">
        <v>1352</v>
      </c>
      <c r="K60" s="13" t="s">
        <v>6</v>
      </c>
      <c r="L60" s="13"/>
      <c r="M60" s="8"/>
      <c r="N60" s="8"/>
      <c r="O60" s="8"/>
      <c r="P60" s="209" t="s">
        <v>6</v>
      </c>
      <c r="Q60" s="8"/>
      <c r="R60" s="8"/>
      <c r="S60" s="8"/>
      <c r="T60" s="8"/>
    </row>
    <row r="61" spans="2:20" ht="33" hidden="1">
      <c r="B61" s="371"/>
      <c r="C61" s="8"/>
      <c r="D61" s="13" t="s">
        <v>1572</v>
      </c>
      <c r="E61" s="8" t="s">
        <v>190</v>
      </c>
      <c r="F61" s="8" t="s">
        <v>146</v>
      </c>
      <c r="G61" s="8" t="s">
        <v>147</v>
      </c>
      <c r="H61" s="8" t="s">
        <v>1573</v>
      </c>
      <c r="I61" s="13" t="s">
        <v>1574</v>
      </c>
      <c r="J61" s="55" t="s">
        <v>1575</v>
      </c>
      <c r="K61" s="13" t="s">
        <v>6</v>
      </c>
      <c r="L61" s="13"/>
      <c r="M61" s="8"/>
      <c r="N61" s="8"/>
      <c r="O61" s="8"/>
      <c r="P61" s="8"/>
      <c r="Q61" s="8"/>
      <c r="R61" s="8"/>
      <c r="S61" s="8"/>
      <c r="T61" s="8"/>
    </row>
    <row r="62" spans="2:20" ht="33">
      <c r="B62" s="371"/>
      <c r="C62" s="8"/>
      <c r="D62" s="13" t="s">
        <v>1576</v>
      </c>
      <c r="E62" s="8" t="s">
        <v>145</v>
      </c>
      <c r="F62" s="8" t="s">
        <v>178</v>
      </c>
      <c r="G62" s="8" t="s">
        <v>157</v>
      </c>
      <c r="H62" s="13" t="s">
        <v>1577</v>
      </c>
      <c r="I62" s="13" t="s">
        <v>1369</v>
      </c>
      <c r="J62" s="55" t="s">
        <v>1370</v>
      </c>
      <c r="K62" s="13" t="s">
        <v>6</v>
      </c>
      <c r="L62" s="13"/>
      <c r="M62" s="8"/>
      <c r="N62" s="8"/>
      <c r="O62" s="8"/>
      <c r="P62" s="209" t="s">
        <v>6</v>
      </c>
      <c r="Q62" s="8"/>
      <c r="R62" s="8"/>
      <c r="S62" s="8"/>
      <c r="T62" s="8"/>
    </row>
    <row r="63" spans="2:20" ht="49.5">
      <c r="B63" s="371"/>
      <c r="C63" s="8"/>
      <c r="D63" s="13" t="s">
        <v>1578</v>
      </c>
      <c r="E63" s="8" t="s">
        <v>145</v>
      </c>
      <c r="F63" s="8" t="s">
        <v>178</v>
      </c>
      <c r="G63" s="8" t="s">
        <v>157</v>
      </c>
      <c r="H63" s="8" t="s">
        <v>1579</v>
      </c>
      <c r="I63" s="13" t="s">
        <v>1580</v>
      </c>
      <c r="J63" s="55" t="s">
        <v>1581</v>
      </c>
      <c r="K63" s="13" t="s">
        <v>6</v>
      </c>
      <c r="L63" s="13"/>
      <c r="M63" s="8"/>
      <c r="N63" s="8"/>
      <c r="O63" s="8"/>
      <c r="P63" s="209" t="s">
        <v>6</v>
      </c>
      <c r="Q63" s="8"/>
      <c r="R63" s="8"/>
      <c r="S63" s="8"/>
      <c r="T63" s="8"/>
    </row>
    <row r="64" spans="2:20" ht="49.5" hidden="1">
      <c r="B64" s="371"/>
      <c r="C64" s="8"/>
      <c r="D64" s="13" t="s">
        <v>1379</v>
      </c>
      <c r="E64" s="8" t="s">
        <v>145</v>
      </c>
      <c r="F64" s="8" t="s">
        <v>146</v>
      </c>
      <c r="G64" s="8" t="s">
        <v>147</v>
      </c>
      <c r="H64" s="8" t="s">
        <v>1579</v>
      </c>
      <c r="I64" s="13" t="s">
        <v>1582</v>
      </c>
      <c r="J64" s="55" t="s">
        <v>549</v>
      </c>
      <c r="K64" s="13" t="s">
        <v>6</v>
      </c>
      <c r="L64" s="13"/>
      <c r="M64" s="8"/>
      <c r="N64" s="8"/>
      <c r="O64" s="8"/>
      <c r="P64" s="8"/>
      <c r="Q64" s="8"/>
      <c r="R64" s="8"/>
      <c r="S64" s="8"/>
      <c r="T64" s="8"/>
    </row>
    <row r="65" spans="2:20" ht="49.5" hidden="1">
      <c r="B65" s="371"/>
      <c r="C65" s="8"/>
      <c r="D65" s="13" t="s">
        <v>1381</v>
      </c>
      <c r="E65" s="8" t="s">
        <v>190</v>
      </c>
      <c r="F65" s="8" t="s">
        <v>146</v>
      </c>
      <c r="G65" s="8" t="s">
        <v>147</v>
      </c>
      <c r="H65" s="8" t="s">
        <v>1579</v>
      </c>
      <c r="I65" s="13" t="s">
        <v>1583</v>
      </c>
      <c r="J65" s="55" t="s">
        <v>1383</v>
      </c>
      <c r="K65" s="13" t="s">
        <v>6</v>
      </c>
      <c r="L65" s="13"/>
      <c r="M65" s="8"/>
      <c r="N65" s="8"/>
      <c r="O65" s="8"/>
      <c r="P65" s="8"/>
      <c r="Q65" s="8"/>
      <c r="R65" s="8"/>
      <c r="S65" s="8"/>
      <c r="T65" s="8"/>
    </row>
    <row r="66" spans="2:20" ht="49.5" hidden="1">
      <c r="B66" s="371"/>
      <c r="C66" s="8"/>
      <c r="D66" s="13" t="s">
        <v>1384</v>
      </c>
      <c r="E66" s="8" t="s">
        <v>190</v>
      </c>
      <c r="F66" s="8" t="s">
        <v>162</v>
      </c>
      <c r="G66" s="8" t="s">
        <v>147</v>
      </c>
      <c r="H66" s="8" t="s">
        <v>1579</v>
      </c>
      <c r="I66" s="13" t="s">
        <v>1584</v>
      </c>
      <c r="J66" s="55" t="s">
        <v>1386</v>
      </c>
      <c r="K66" s="13" t="s">
        <v>6</v>
      </c>
      <c r="L66" s="13"/>
      <c r="M66" s="8"/>
      <c r="N66" s="8"/>
      <c r="O66" s="8"/>
      <c r="P66" s="8"/>
      <c r="Q66" s="8"/>
      <c r="R66" s="8"/>
      <c r="S66" s="8"/>
      <c r="T66" s="8"/>
    </row>
    <row r="67" spans="2:20" ht="165" hidden="1">
      <c r="B67" s="371"/>
      <c r="C67" s="8"/>
      <c r="D67" s="13" t="s">
        <v>1387</v>
      </c>
      <c r="E67" s="8" t="s">
        <v>190</v>
      </c>
      <c r="F67" s="8" t="s">
        <v>146</v>
      </c>
      <c r="G67" s="8" t="s">
        <v>147</v>
      </c>
      <c r="H67" s="8" t="s">
        <v>1579</v>
      </c>
      <c r="I67" s="13" t="s">
        <v>1585</v>
      </c>
      <c r="J67" s="55" t="s">
        <v>1389</v>
      </c>
      <c r="K67" s="13" t="s">
        <v>6</v>
      </c>
      <c r="L67" s="13"/>
      <c r="M67" s="8"/>
      <c r="N67" s="8"/>
      <c r="O67" s="8"/>
      <c r="P67" s="8"/>
      <c r="Q67" s="8"/>
      <c r="R67" s="8"/>
      <c r="S67" s="8"/>
      <c r="T67" s="8"/>
    </row>
    <row r="68" spans="2:20" ht="49.5">
      <c r="B68" s="371"/>
      <c r="C68" s="8"/>
      <c r="D68" s="13" t="s">
        <v>1401</v>
      </c>
      <c r="E68" s="8" t="s">
        <v>145</v>
      </c>
      <c r="F68" s="8" t="s">
        <v>178</v>
      </c>
      <c r="G68" s="8" t="s">
        <v>157</v>
      </c>
      <c r="H68" s="8" t="s">
        <v>1579</v>
      </c>
      <c r="I68" s="13" t="s">
        <v>1402</v>
      </c>
      <c r="J68" s="55" t="s">
        <v>1403</v>
      </c>
      <c r="K68" s="13" t="s">
        <v>6</v>
      </c>
      <c r="L68" s="13"/>
      <c r="M68" s="8"/>
      <c r="N68" s="8"/>
      <c r="O68" s="8"/>
      <c r="P68" s="209" t="s">
        <v>6</v>
      </c>
      <c r="Q68" s="8"/>
      <c r="R68" s="8"/>
      <c r="S68" s="8"/>
      <c r="T68" s="8"/>
    </row>
    <row r="69" spans="2:20" ht="33">
      <c r="B69" s="350" t="s">
        <v>1586</v>
      </c>
      <c r="C69" s="83"/>
      <c r="D69" s="13" t="s">
        <v>1587</v>
      </c>
      <c r="E69" s="8" t="s">
        <v>145</v>
      </c>
      <c r="F69" s="8" t="s">
        <v>178</v>
      </c>
      <c r="G69" s="8" t="s">
        <v>157</v>
      </c>
      <c r="H69" s="13"/>
      <c r="I69" s="13" t="s">
        <v>1588</v>
      </c>
      <c r="J69" s="13" t="s">
        <v>1589</v>
      </c>
      <c r="K69" s="13" t="s">
        <v>6</v>
      </c>
      <c r="L69" s="26"/>
      <c r="M69" s="8"/>
      <c r="N69" s="8"/>
      <c r="O69" s="8"/>
      <c r="P69" s="209" t="s">
        <v>6</v>
      </c>
      <c r="Q69" s="8"/>
      <c r="R69" s="8"/>
      <c r="S69" s="8"/>
      <c r="T69" s="8"/>
    </row>
    <row r="70" spans="2:20" ht="33">
      <c r="B70" s="351"/>
      <c r="C70" s="83"/>
      <c r="D70" s="13" t="s">
        <v>1590</v>
      </c>
      <c r="E70" s="8" t="s">
        <v>145</v>
      </c>
      <c r="F70" s="8" t="s">
        <v>178</v>
      </c>
      <c r="G70" s="8" t="s">
        <v>157</v>
      </c>
      <c r="H70" s="13"/>
      <c r="I70" s="13" t="s">
        <v>1591</v>
      </c>
      <c r="J70" s="13" t="s">
        <v>1592</v>
      </c>
      <c r="K70" s="13" t="s">
        <v>6</v>
      </c>
      <c r="L70" s="26"/>
      <c r="M70" s="8"/>
      <c r="N70" s="8"/>
      <c r="O70" s="8"/>
      <c r="P70" s="209" t="s">
        <v>6</v>
      </c>
      <c r="Q70" s="8"/>
      <c r="R70" s="8"/>
      <c r="S70" s="8"/>
      <c r="T70" s="8"/>
    </row>
    <row r="71" spans="2:20" ht="33">
      <c r="B71" s="351"/>
      <c r="C71" s="83"/>
      <c r="D71" s="13" t="s">
        <v>1593</v>
      </c>
      <c r="E71" s="8" t="s">
        <v>145</v>
      </c>
      <c r="F71" s="8" t="s">
        <v>178</v>
      </c>
      <c r="G71" s="8" t="s">
        <v>157</v>
      </c>
      <c r="H71" s="13"/>
      <c r="I71" s="13" t="s">
        <v>1594</v>
      </c>
      <c r="J71" s="13" t="s">
        <v>1589</v>
      </c>
      <c r="K71" s="13" t="s">
        <v>6</v>
      </c>
      <c r="L71" s="26"/>
      <c r="M71" s="8"/>
      <c r="N71" s="8"/>
      <c r="O71" s="8"/>
      <c r="P71" s="209" t="s">
        <v>6</v>
      </c>
      <c r="Q71" s="8"/>
      <c r="R71" s="8"/>
      <c r="S71" s="8"/>
      <c r="T71" s="8"/>
    </row>
    <row r="72" spans="2:20" ht="33">
      <c r="B72" s="351"/>
      <c r="C72" s="83"/>
      <c r="D72" s="13" t="s">
        <v>1595</v>
      </c>
      <c r="E72" s="8" t="s">
        <v>145</v>
      </c>
      <c r="F72" s="8" t="s">
        <v>178</v>
      </c>
      <c r="G72" s="8" t="s">
        <v>157</v>
      </c>
      <c r="H72" s="13"/>
      <c r="I72" s="13" t="s">
        <v>1596</v>
      </c>
      <c r="J72" s="13" t="s">
        <v>1592</v>
      </c>
      <c r="K72" s="13" t="s">
        <v>6</v>
      </c>
      <c r="L72" s="26"/>
      <c r="M72" s="8"/>
      <c r="N72" s="8"/>
      <c r="O72" s="8"/>
      <c r="P72" s="209" t="s">
        <v>6</v>
      </c>
      <c r="Q72" s="8"/>
      <c r="R72" s="8"/>
      <c r="S72" s="8"/>
      <c r="T72" s="8"/>
    </row>
    <row r="73" spans="2:20">
      <c r="B73" s="351"/>
      <c r="C73" s="83"/>
      <c r="D73" s="13" t="s">
        <v>1597</v>
      </c>
      <c r="E73" s="8" t="s">
        <v>145</v>
      </c>
      <c r="F73" s="8" t="s">
        <v>178</v>
      </c>
      <c r="G73" s="8" t="s">
        <v>157</v>
      </c>
      <c r="H73" s="13"/>
      <c r="I73" s="13" t="s">
        <v>1598</v>
      </c>
      <c r="J73" s="13" t="s">
        <v>1599</v>
      </c>
      <c r="K73" s="13" t="s">
        <v>6</v>
      </c>
      <c r="L73" s="26"/>
      <c r="M73" s="8"/>
      <c r="N73" s="8"/>
      <c r="O73" s="8"/>
      <c r="P73" s="209" t="s">
        <v>6</v>
      </c>
      <c r="Q73" s="8"/>
      <c r="R73" s="8"/>
      <c r="S73" s="8"/>
      <c r="T73" s="8"/>
    </row>
    <row r="74" spans="2:20" ht="33">
      <c r="B74" s="351"/>
      <c r="C74" s="83"/>
      <c r="D74" s="13" t="s">
        <v>1600</v>
      </c>
      <c r="E74" s="8" t="s">
        <v>145</v>
      </c>
      <c r="F74" s="8" t="s">
        <v>178</v>
      </c>
      <c r="G74" s="8" t="s">
        <v>157</v>
      </c>
      <c r="H74" s="13"/>
      <c r="I74" s="13" t="s">
        <v>1601</v>
      </c>
      <c r="J74" s="13" t="s">
        <v>1602</v>
      </c>
      <c r="K74" s="13" t="s">
        <v>6</v>
      </c>
      <c r="L74" s="26"/>
      <c r="M74" s="8"/>
      <c r="N74" s="8"/>
      <c r="O74" s="8"/>
      <c r="P74" s="209" t="s">
        <v>6</v>
      </c>
      <c r="Q74" s="8"/>
      <c r="R74" s="8"/>
      <c r="S74" s="8"/>
      <c r="T74" s="8"/>
    </row>
    <row r="75" spans="2:20" ht="33">
      <c r="B75" s="351"/>
      <c r="C75" s="83"/>
      <c r="D75" s="13" t="s">
        <v>1603</v>
      </c>
      <c r="E75" s="8" t="s">
        <v>145</v>
      </c>
      <c r="F75" s="8" t="s">
        <v>178</v>
      </c>
      <c r="G75" s="8" t="s">
        <v>157</v>
      </c>
      <c r="H75" s="13"/>
      <c r="I75" s="13" t="s">
        <v>1604</v>
      </c>
      <c r="J75" s="13" t="s">
        <v>1605</v>
      </c>
      <c r="K75" s="13" t="s">
        <v>6</v>
      </c>
      <c r="L75" s="26"/>
      <c r="M75" s="8"/>
      <c r="N75" s="8"/>
      <c r="O75" s="8"/>
      <c r="P75" s="209" t="s">
        <v>6</v>
      </c>
      <c r="Q75" s="8"/>
      <c r="R75" s="8"/>
      <c r="S75" s="8"/>
      <c r="T75" s="8"/>
    </row>
    <row r="76" spans="2:20" ht="33">
      <c r="B76" s="351"/>
      <c r="C76" s="83"/>
      <c r="D76" s="13" t="s">
        <v>1606</v>
      </c>
      <c r="E76" s="8" t="s">
        <v>145</v>
      </c>
      <c r="F76" s="8" t="s">
        <v>178</v>
      </c>
      <c r="G76" s="8" t="s">
        <v>157</v>
      </c>
      <c r="H76" s="13"/>
      <c r="I76" s="13" t="s">
        <v>1607</v>
      </c>
      <c r="J76" s="13" t="s">
        <v>1608</v>
      </c>
      <c r="K76" s="13" t="s">
        <v>6</v>
      </c>
      <c r="L76" s="26"/>
      <c r="M76" s="8"/>
      <c r="N76" s="8"/>
      <c r="O76" s="8"/>
      <c r="P76" s="209" t="s">
        <v>6</v>
      </c>
      <c r="Q76" s="8"/>
      <c r="R76" s="8"/>
      <c r="S76" s="8"/>
      <c r="T76" s="8"/>
    </row>
    <row r="77" spans="2:20" ht="49.5">
      <c r="B77" s="352"/>
      <c r="C77" s="83"/>
      <c r="D77" s="13" t="s">
        <v>1609</v>
      </c>
      <c r="E77" s="8" t="s">
        <v>145</v>
      </c>
      <c r="F77" s="8" t="s">
        <v>178</v>
      </c>
      <c r="G77" s="8" t="s">
        <v>157</v>
      </c>
      <c r="H77" s="13"/>
      <c r="I77" s="13" t="s">
        <v>1610</v>
      </c>
      <c r="J77" s="13" t="s">
        <v>1611</v>
      </c>
      <c r="K77" s="13" t="s">
        <v>6</v>
      </c>
      <c r="L77" s="26"/>
      <c r="M77" s="8"/>
      <c r="N77" s="8"/>
      <c r="O77" s="8"/>
      <c r="P77" s="209" t="s">
        <v>6</v>
      </c>
      <c r="Q77" s="8"/>
      <c r="R77" s="8"/>
      <c r="S77" s="8"/>
      <c r="T77" s="8"/>
    </row>
  </sheetData>
  <autoFilter ref="B10:T77">
    <filterColumn colId="5">
      <filters>
        <filter val="是"/>
      </filters>
    </filterColumn>
  </autoFilter>
  <mergeCells count="22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P7:Q7"/>
    <mergeCell ref="K8:L8"/>
    <mergeCell ref="P8:Q8"/>
    <mergeCell ref="K9:L9"/>
    <mergeCell ref="P9:Q9"/>
    <mergeCell ref="B11:B32"/>
    <mergeCell ref="B33:B57"/>
    <mergeCell ref="B58:B68"/>
    <mergeCell ref="B69:B77"/>
    <mergeCell ref="K7:L7"/>
  </mergeCells>
  <phoneticPr fontId="31" type="noConversion"/>
  <dataValidations count="5">
    <dataValidation type="list" allowBlank="1" showInputMessage="1" showErrorMessage="1" sqref="E11:E77 E65547:E65599 E131083:E131135 E196619:E196671 E262155:E262207 E327691:E327743 E393227:E393279 E458763:E458815 E524299:E524351 E589835:E589887 E655371:E655423 E720907:E720959 E786443:E786495 E851979:E852031 E917515:E917567 E983051:E983103 JA11:JA63 JA65547:JA65599 JA131083:JA131135 JA196619:JA196671 JA262155:JA262207 JA327691:JA327743 JA393227:JA393279 JA458763:JA458815 JA524299:JA524351 JA589835:JA589887 JA655371:JA655423 JA720907:JA720959 JA786443:JA786495 JA851979:JA852031 JA917515:JA917567 JA983051:JA983103 SW11:SW63 SW65547:SW65599 SW131083:SW131135 SW196619:SW196671 SW262155:SW262207 SW327691:SW327743 SW393227:SW393279 SW458763:SW458815 SW524299:SW524351 SW589835:SW589887 SW655371:SW655423 SW720907:SW720959 SW786443:SW786495 SW851979:SW852031 SW917515:SW917567 SW983051:SW983103 ACS11:ACS63 ACS65547:ACS65599 ACS131083:ACS131135 ACS196619:ACS196671 ACS262155:ACS262207 ACS327691:ACS327743 ACS393227:ACS393279 ACS458763:ACS458815 ACS524299:ACS524351 ACS589835:ACS589887 ACS655371:ACS655423 ACS720907:ACS720959 ACS786443:ACS786495 ACS851979:ACS852031 ACS917515:ACS917567 ACS983051:ACS983103 AMO11:AMO63 AMO65547:AMO65599 AMO131083:AMO131135 AMO196619:AMO196671 AMO262155:AMO262207 AMO327691:AMO327743 AMO393227:AMO393279 AMO458763:AMO458815 AMO524299:AMO524351 AMO589835:AMO589887 AMO655371:AMO655423 AMO720907:AMO720959 AMO786443:AMO786495 AMO851979:AMO852031 AMO917515:AMO917567 AMO983051:AMO983103 AWK11:AWK63 AWK65547:AWK65599 AWK131083:AWK131135 AWK196619:AWK196671 AWK262155:AWK262207 AWK327691:AWK327743 AWK393227:AWK393279 AWK458763:AWK458815 AWK524299:AWK524351 AWK589835:AWK589887 AWK655371:AWK655423 AWK720907:AWK720959 AWK786443:AWK786495 AWK851979:AWK852031 AWK917515:AWK917567 AWK983051:AWK983103 BGG11:BGG63 BGG65547:BGG65599 BGG131083:BGG131135 BGG196619:BGG196671 BGG262155:BGG262207 BGG327691:BGG327743 BGG393227:BGG393279 BGG458763:BGG458815 BGG524299:BGG524351 BGG589835:BGG589887 BGG655371:BGG655423 BGG720907:BGG720959 BGG786443:BGG786495 BGG851979:BGG852031 BGG917515:BGG917567 BGG983051:BGG983103 BQC11:BQC63 BQC65547:BQC65599 BQC131083:BQC131135 BQC196619:BQC196671 BQC262155:BQC262207 BQC327691:BQC327743 BQC393227:BQC393279 BQC458763:BQC458815 BQC524299:BQC524351 BQC589835:BQC589887 BQC655371:BQC655423 BQC720907:BQC720959 BQC786443:BQC786495 BQC851979:BQC852031 BQC917515:BQC917567 BQC983051:BQC983103 BZY11:BZY63 BZY65547:BZY65599 BZY131083:BZY131135 BZY196619:BZY196671 BZY262155:BZY262207 BZY327691:BZY327743 BZY393227:BZY393279 BZY458763:BZY458815 BZY524299:BZY524351 BZY589835:BZY589887 BZY655371:BZY655423 BZY720907:BZY720959 BZY786443:BZY786495 BZY851979:BZY852031 BZY917515:BZY917567 BZY983051:BZY983103 CJU11:CJU63 CJU65547:CJU65599 CJU131083:CJU131135 CJU196619:CJU196671 CJU262155:CJU262207 CJU327691:CJU327743 CJU393227:CJU393279 CJU458763:CJU458815 CJU524299:CJU524351 CJU589835:CJU589887 CJU655371:CJU655423 CJU720907:CJU720959 CJU786443:CJU786495 CJU851979:CJU852031 CJU917515:CJU917567 CJU983051:CJU983103 CTQ11:CTQ63 CTQ65547:CTQ65599 CTQ131083:CTQ131135 CTQ196619:CTQ196671 CTQ262155:CTQ262207 CTQ327691:CTQ327743 CTQ393227:CTQ393279 CTQ458763:CTQ458815 CTQ524299:CTQ524351 CTQ589835:CTQ589887 CTQ655371:CTQ655423 CTQ720907:CTQ720959 CTQ786443:CTQ786495 CTQ851979:CTQ852031 CTQ917515:CTQ917567 CTQ983051:CTQ983103 DDM11:DDM63 DDM65547:DDM65599 DDM131083:DDM131135 DDM196619:DDM196671 DDM262155:DDM262207 DDM327691:DDM327743 DDM393227:DDM393279 DDM458763:DDM458815 DDM524299:DDM524351 DDM589835:DDM589887 DDM655371:DDM655423 DDM720907:DDM720959 DDM786443:DDM786495 DDM851979:DDM852031 DDM917515:DDM917567 DDM983051:DDM983103 DNI11:DNI63 DNI65547:DNI65599 DNI131083:DNI131135 DNI196619:DNI196671 DNI262155:DNI262207 DNI327691:DNI327743 DNI393227:DNI393279 DNI458763:DNI458815 DNI524299:DNI524351 DNI589835:DNI589887 DNI655371:DNI655423 DNI720907:DNI720959 DNI786443:DNI786495 DNI851979:DNI852031 DNI917515:DNI917567 DNI983051:DNI983103 DXE11:DXE63 DXE65547:DXE65599 DXE131083:DXE131135 DXE196619:DXE196671 DXE262155:DXE262207 DXE327691:DXE327743 DXE393227:DXE393279 DXE458763:DXE458815 DXE524299:DXE524351 DXE589835:DXE589887 DXE655371:DXE655423 DXE720907:DXE720959 DXE786443:DXE786495 DXE851979:DXE852031 DXE917515:DXE917567 DXE983051:DXE983103 EHA11:EHA63 EHA65547:EHA65599 EHA131083:EHA131135 EHA196619:EHA196671 EHA262155:EHA262207 EHA327691:EHA327743 EHA393227:EHA393279 EHA458763:EHA458815 EHA524299:EHA524351 EHA589835:EHA589887 EHA655371:EHA655423 EHA720907:EHA720959 EHA786443:EHA786495 EHA851979:EHA852031 EHA917515:EHA917567 EHA983051:EHA983103 EQW11:EQW63 EQW65547:EQW65599 EQW131083:EQW131135 EQW196619:EQW196671 EQW262155:EQW262207 EQW327691:EQW327743 EQW393227:EQW393279 EQW458763:EQW458815 EQW524299:EQW524351 EQW589835:EQW589887 EQW655371:EQW655423 EQW720907:EQW720959 EQW786443:EQW786495 EQW851979:EQW852031 EQW917515:EQW917567 EQW983051:EQW983103 FAS11:FAS63 FAS65547:FAS65599 FAS131083:FAS131135 FAS196619:FAS196671 FAS262155:FAS262207 FAS327691:FAS327743 FAS393227:FAS393279 FAS458763:FAS458815 FAS524299:FAS524351 FAS589835:FAS589887 FAS655371:FAS655423 FAS720907:FAS720959 FAS786443:FAS786495 FAS851979:FAS852031 FAS917515:FAS917567 FAS983051:FAS983103 FKO11:FKO63 FKO65547:FKO65599 FKO131083:FKO131135 FKO196619:FKO196671 FKO262155:FKO262207 FKO327691:FKO327743 FKO393227:FKO393279 FKO458763:FKO458815 FKO524299:FKO524351 FKO589835:FKO589887 FKO655371:FKO655423 FKO720907:FKO720959 FKO786443:FKO786495 FKO851979:FKO852031 FKO917515:FKO917567 FKO983051:FKO983103 FUK11:FUK63 FUK65547:FUK65599 FUK131083:FUK131135 FUK196619:FUK196671 FUK262155:FUK262207 FUK327691:FUK327743 FUK393227:FUK393279 FUK458763:FUK458815 FUK524299:FUK524351 FUK589835:FUK589887 FUK655371:FUK655423 FUK720907:FUK720959 FUK786443:FUK786495 FUK851979:FUK852031 FUK917515:FUK917567 FUK983051:FUK983103 GEG11:GEG63 GEG65547:GEG65599 GEG131083:GEG131135 GEG196619:GEG196671 GEG262155:GEG262207 GEG327691:GEG327743 GEG393227:GEG393279 GEG458763:GEG458815 GEG524299:GEG524351 GEG589835:GEG589887 GEG655371:GEG655423 GEG720907:GEG720959 GEG786443:GEG786495 GEG851979:GEG852031 GEG917515:GEG917567 GEG983051:GEG983103 GOC11:GOC63 GOC65547:GOC65599 GOC131083:GOC131135 GOC196619:GOC196671 GOC262155:GOC262207 GOC327691:GOC327743 GOC393227:GOC393279 GOC458763:GOC458815 GOC524299:GOC524351 GOC589835:GOC589887 GOC655371:GOC655423 GOC720907:GOC720959 GOC786443:GOC786495 GOC851979:GOC852031 GOC917515:GOC917567 GOC983051:GOC983103 GXY11:GXY63 GXY65547:GXY65599 GXY131083:GXY131135 GXY196619:GXY196671 GXY262155:GXY262207 GXY327691:GXY327743 GXY393227:GXY393279 GXY458763:GXY458815 GXY524299:GXY524351 GXY589835:GXY589887 GXY655371:GXY655423 GXY720907:GXY720959 GXY786443:GXY786495 GXY851979:GXY852031 GXY917515:GXY917567 GXY983051:GXY983103 HHU11:HHU63 HHU65547:HHU65599 HHU131083:HHU131135 HHU196619:HHU196671 HHU262155:HHU262207 HHU327691:HHU327743 HHU393227:HHU393279 HHU458763:HHU458815 HHU524299:HHU524351 HHU589835:HHU589887 HHU655371:HHU655423 HHU720907:HHU720959 HHU786443:HHU786495 HHU851979:HHU852031 HHU917515:HHU917567 HHU983051:HHU983103 HRQ11:HRQ63 HRQ65547:HRQ65599 HRQ131083:HRQ131135 HRQ196619:HRQ196671 HRQ262155:HRQ262207 HRQ327691:HRQ327743 HRQ393227:HRQ393279 HRQ458763:HRQ458815 HRQ524299:HRQ524351 HRQ589835:HRQ589887 HRQ655371:HRQ655423 HRQ720907:HRQ720959 HRQ786443:HRQ786495 HRQ851979:HRQ852031 HRQ917515:HRQ917567 HRQ983051:HRQ983103 IBM11:IBM63 IBM65547:IBM65599 IBM131083:IBM131135 IBM196619:IBM196671 IBM262155:IBM262207 IBM327691:IBM327743 IBM393227:IBM393279 IBM458763:IBM458815 IBM524299:IBM524351 IBM589835:IBM589887 IBM655371:IBM655423 IBM720907:IBM720959 IBM786443:IBM786495 IBM851979:IBM852031 IBM917515:IBM917567 IBM983051:IBM983103 ILI11:ILI63 ILI65547:ILI65599 ILI131083:ILI131135 ILI196619:ILI196671 ILI262155:ILI262207 ILI327691:ILI327743 ILI393227:ILI393279 ILI458763:ILI458815 ILI524299:ILI524351 ILI589835:ILI589887 ILI655371:ILI655423 ILI720907:ILI720959 ILI786443:ILI786495 ILI851979:ILI852031 ILI917515:ILI917567 ILI983051:ILI983103 IVE11:IVE63 IVE65547:IVE65599 IVE131083:IVE131135 IVE196619:IVE196671 IVE262155:IVE262207 IVE327691:IVE327743 IVE393227:IVE393279 IVE458763:IVE458815 IVE524299:IVE524351 IVE589835:IVE589887 IVE655371:IVE655423 IVE720907:IVE720959 IVE786443:IVE786495 IVE851979:IVE852031 IVE917515:IVE917567 IVE983051:IVE983103 JFA11:JFA63 JFA65547:JFA65599 JFA131083:JFA131135 JFA196619:JFA196671 JFA262155:JFA262207 JFA327691:JFA327743 JFA393227:JFA393279 JFA458763:JFA458815 JFA524299:JFA524351 JFA589835:JFA589887 JFA655371:JFA655423 JFA720907:JFA720959 JFA786443:JFA786495 JFA851979:JFA852031 JFA917515:JFA917567 JFA983051:JFA983103 JOW11:JOW63 JOW65547:JOW65599 JOW131083:JOW131135 JOW196619:JOW196671 JOW262155:JOW262207 JOW327691:JOW327743 JOW393227:JOW393279 JOW458763:JOW458815 JOW524299:JOW524351 JOW589835:JOW589887 JOW655371:JOW655423 JOW720907:JOW720959 JOW786443:JOW786495 JOW851979:JOW852031 JOW917515:JOW917567 JOW983051:JOW983103 JYS11:JYS63 JYS65547:JYS65599 JYS131083:JYS131135 JYS196619:JYS196671 JYS262155:JYS262207 JYS327691:JYS327743 JYS393227:JYS393279 JYS458763:JYS458815 JYS524299:JYS524351 JYS589835:JYS589887 JYS655371:JYS655423 JYS720907:JYS720959 JYS786443:JYS786495 JYS851979:JYS852031 JYS917515:JYS917567 JYS983051:JYS983103 KIO11:KIO63 KIO65547:KIO65599 KIO131083:KIO131135 KIO196619:KIO196671 KIO262155:KIO262207 KIO327691:KIO327743 KIO393227:KIO393279 KIO458763:KIO458815 KIO524299:KIO524351 KIO589835:KIO589887 KIO655371:KIO655423 KIO720907:KIO720959 KIO786443:KIO786495 KIO851979:KIO852031 KIO917515:KIO917567 KIO983051:KIO983103 KSK11:KSK63 KSK65547:KSK65599 KSK131083:KSK131135 KSK196619:KSK196671 KSK262155:KSK262207 KSK327691:KSK327743 KSK393227:KSK393279 KSK458763:KSK458815 KSK524299:KSK524351 KSK589835:KSK589887 KSK655371:KSK655423 KSK720907:KSK720959 KSK786443:KSK786495 KSK851979:KSK852031 KSK917515:KSK917567 KSK983051:KSK983103 LCG11:LCG63 LCG65547:LCG65599 LCG131083:LCG131135 LCG196619:LCG196671 LCG262155:LCG262207 LCG327691:LCG327743 LCG393227:LCG393279 LCG458763:LCG458815 LCG524299:LCG524351 LCG589835:LCG589887 LCG655371:LCG655423 LCG720907:LCG720959 LCG786443:LCG786495 LCG851979:LCG852031 LCG917515:LCG917567 LCG983051:LCG983103 LMC11:LMC63 LMC65547:LMC65599 LMC131083:LMC131135 LMC196619:LMC196671 LMC262155:LMC262207 LMC327691:LMC327743 LMC393227:LMC393279 LMC458763:LMC458815 LMC524299:LMC524351 LMC589835:LMC589887 LMC655371:LMC655423 LMC720907:LMC720959 LMC786443:LMC786495 LMC851979:LMC852031 LMC917515:LMC917567 LMC983051:LMC983103 LVY11:LVY63 LVY65547:LVY65599 LVY131083:LVY131135 LVY196619:LVY196671 LVY262155:LVY262207 LVY327691:LVY327743 LVY393227:LVY393279 LVY458763:LVY458815 LVY524299:LVY524351 LVY589835:LVY589887 LVY655371:LVY655423 LVY720907:LVY720959 LVY786443:LVY786495 LVY851979:LVY852031 LVY917515:LVY917567 LVY983051:LVY983103 MFU11:MFU63 MFU65547:MFU65599 MFU131083:MFU131135 MFU196619:MFU196671 MFU262155:MFU262207 MFU327691:MFU327743 MFU393227:MFU393279 MFU458763:MFU458815 MFU524299:MFU524351 MFU589835:MFU589887 MFU655371:MFU655423 MFU720907:MFU720959 MFU786443:MFU786495 MFU851979:MFU852031 MFU917515:MFU917567 MFU983051:MFU983103 MPQ11:MPQ63 MPQ65547:MPQ65599 MPQ131083:MPQ131135 MPQ196619:MPQ196671 MPQ262155:MPQ262207 MPQ327691:MPQ327743 MPQ393227:MPQ393279 MPQ458763:MPQ458815 MPQ524299:MPQ524351 MPQ589835:MPQ589887 MPQ655371:MPQ655423 MPQ720907:MPQ720959 MPQ786443:MPQ786495 MPQ851979:MPQ852031 MPQ917515:MPQ917567 MPQ983051:MPQ983103 MZM11:MZM63 MZM65547:MZM65599 MZM131083:MZM131135 MZM196619:MZM196671 MZM262155:MZM262207 MZM327691:MZM327743 MZM393227:MZM393279 MZM458763:MZM458815 MZM524299:MZM524351 MZM589835:MZM589887 MZM655371:MZM655423 MZM720907:MZM720959 MZM786443:MZM786495 MZM851979:MZM852031 MZM917515:MZM917567 MZM983051:MZM983103 NJI11:NJI63 NJI65547:NJI65599 NJI131083:NJI131135 NJI196619:NJI196671 NJI262155:NJI262207 NJI327691:NJI327743 NJI393227:NJI393279 NJI458763:NJI458815 NJI524299:NJI524351 NJI589835:NJI589887 NJI655371:NJI655423 NJI720907:NJI720959 NJI786443:NJI786495 NJI851979:NJI852031 NJI917515:NJI917567 NJI983051:NJI983103 NTE11:NTE63 NTE65547:NTE65599 NTE131083:NTE131135 NTE196619:NTE196671 NTE262155:NTE262207 NTE327691:NTE327743 NTE393227:NTE393279 NTE458763:NTE458815 NTE524299:NTE524351 NTE589835:NTE589887 NTE655371:NTE655423 NTE720907:NTE720959 NTE786443:NTE786495 NTE851979:NTE852031 NTE917515:NTE917567 NTE983051:NTE983103 ODA11:ODA63 ODA65547:ODA65599 ODA131083:ODA131135 ODA196619:ODA196671 ODA262155:ODA262207 ODA327691:ODA327743 ODA393227:ODA393279 ODA458763:ODA458815 ODA524299:ODA524351 ODA589835:ODA589887 ODA655371:ODA655423 ODA720907:ODA720959 ODA786443:ODA786495 ODA851979:ODA852031 ODA917515:ODA917567 ODA983051:ODA983103 OMW11:OMW63 OMW65547:OMW65599 OMW131083:OMW131135 OMW196619:OMW196671 OMW262155:OMW262207 OMW327691:OMW327743 OMW393227:OMW393279 OMW458763:OMW458815 OMW524299:OMW524351 OMW589835:OMW589887 OMW655371:OMW655423 OMW720907:OMW720959 OMW786443:OMW786495 OMW851979:OMW852031 OMW917515:OMW917567 OMW983051:OMW983103 OWS11:OWS63 OWS65547:OWS65599 OWS131083:OWS131135 OWS196619:OWS196671 OWS262155:OWS262207 OWS327691:OWS327743 OWS393227:OWS393279 OWS458763:OWS458815 OWS524299:OWS524351 OWS589835:OWS589887 OWS655371:OWS655423 OWS720907:OWS720959 OWS786443:OWS786495 OWS851979:OWS852031 OWS917515:OWS917567 OWS983051:OWS983103 PGO11:PGO63 PGO65547:PGO65599 PGO131083:PGO131135 PGO196619:PGO196671 PGO262155:PGO262207 PGO327691:PGO327743 PGO393227:PGO393279 PGO458763:PGO458815 PGO524299:PGO524351 PGO589835:PGO589887 PGO655371:PGO655423 PGO720907:PGO720959 PGO786443:PGO786495 PGO851979:PGO852031 PGO917515:PGO917567 PGO983051:PGO983103 PQK11:PQK63 PQK65547:PQK65599 PQK131083:PQK131135 PQK196619:PQK196671 PQK262155:PQK262207 PQK327691:PQK327743 PQK393227:PQK393279 PQK458763:PQK458815 PQK524299:PQK524351 PQK589835:PQK589887 PQK655371:PQK655423 PQK720907:PQK720959 PQK786443:PQK786495 PQK851979:PQK852031 PQK917515:PQK917567 PQK983051:PQK983103 QAG11:QAG63 QAG65547:QAG65599 QAG131083:QAG131135 QAG196619:QAG196671 QAG262155:QAG262207 QAG327691:QAG327743 QAG393227:QAG393279 QAG458763:QAG458815 QAG524299:QAG524351 QAG589835:QAG589887 QAG655371:QAG655423 QAG720907:QAG720959 QAG786443:QAG786495 QAG851979:QAG852031 QAG917515:QAG917567 QAG983051:QAG983103 QKC11:QKC63 QKC65547:QKC65599 QKC131083:QKC131135 QKC196619:QKC196671 QKC262155:QKC262207 QKC327691:QKC327743 QKC393227:QKC393279 QKC458763:QKC458815 QKC524299:QKC524351 QKC589835:QKC589887 QKC655371:QKC655423 QKC720907:QKC720959 QKC786443:QKC786495 QKC851979:QKC852031 QKC917515:QKC917567 QKC983051:QKC983103 QTY11:QTY63 QTY65547:QTY65599 QTY131083:QTY131135 QTY196619:QTY196671 QTY262155:QTY262207 QTY327691:QTY327743 QTY393227:QTY393279 QTY458763:QTY458815 QTY524299:QTY524351 QTY589835:QTY589887 QTY655371:QTY655423 QTY720907:QTY720959 QTY786443:QTY786495 QTY851979:QTY852031 QTY917515:QTY917567 QTY983051:QTY983103 RDU11:RDU63 RDU65547:RDU65599 RDU131083:RDU131135 RDU196619:RDU196671 RDU262155:RDU262207 RDU327691:RDU327743 RDU393227:RDU393279 RDU458763:RDU458815 RDU524299:RDU524351 RDU589835:RDU589887 RDU655371:RDU655423 RDU720907:RDU720959 RDU786443:RDU786495 RDU851979:RDU852031 RDU917515:RDU917567 RDU983051:RDU983103 RNQ11:RNQ63 RNQ65547:RNQ65599 RNQ131083:RNQ131135 RNQ196619:RNQ196671 RNQ262155:RNQ262207 RNQ327691:RNQ327743 RNQ393227:RNQ393279 RNQ458763:RNQ458815 RNQ524299:RNQ524351 RNQ589835:RNQ589887 RNQ655371:RNQ655423 RNQ720907:RNQ720959 RNQ786443:RNQ786495 RNQ851979:RNQ852031 RNQ917515:RNQ917567 RNQ983051:RNQ983103 RXM11:RXM63 RXM65547:RXM65599 RXM131083:RXM131135 RXM196619:RXM196671 RXM262155:RXM262207 RXM327691:RXM327743 RXM393227:RXM393279 RXM458763:RXM458815 RXM524299:RXM524351 RXM589835:RXM589887 RXM655371:RXM655423 RXM720907:RXM720959 RXM786443:RXM786495 RXM851979:RXM852031 RXM917515:RXM917567 RXM983051:RXM983103 SHI11:SHI63 SHI65547:SHI65599 SHI131083:SHI131135 SHI196619:SHI196671 SHI262155:SHI262207 SHI327691:SHI327743 SHI393227:SHI393279 SHI458763:SHI458815 SHI524299:SHI524351 SHI589835:SHI589887 SHI655371:SHI655423 SHI720907:SHI720959 SHI786443:SHI786495 SHI851979:SHI852031 SHI917515:SHI917567 SHI983051:SHI983103 SRE11:SRE63 SRE65547:SRE65599 SRE131083:SRE131135 SRE196619:SRE196671 SRE262155:SRE262207 SRE327691:SRE327743 SRE393227:SRE393279 SRE458763:SRE458815 SRE524299:SRE524351 SRE589835:SRE589887 SRE655371:SRE655423 SRE720907:SRE720959 SRE786443:SRE786495 SRE851979:SRE852031 SRE917515:SRE917567 SRE983051:SRE983103 TBA11:TBA63 TBA65547:TBA65599 TBA131083:TBA131135 TBA196619:TBA196671 TBA262155:TBA262207 TBA327691:TBA327743 TBA393227:TBA393279 TBA458763:TBA458815 TBA524299:TBA524351 TBA589835:TBA589887 TBA655371:TBA655423 TBA720907:TBA720959 TBA786443:TBA786495 TBA851979:TBA852031 TBA917515:TBA917567 TBA983051:TBA983103 TKW11:TKW63 TKW65547:TKW65599 TKW131083:TKW131135 TKW196619:TKW196671 TKW262155:TKW262207 TKW327691:TKW327743 TKW393227:TKW393279 TKW458763:TKW458815 TKW524299:TKW524351 TKW589835:TKW589887 TKW655371:TKW655423 TKW720907:TKW720959 TKW786443:TKW786495 TKW851979:TKW852031 TKW917515:TKW917567 TKW983051:TKW983103 TUS11:TUS63 TUS65547:TUS65599 TUS131083:TUS131135 TUS196619:TUS196671 TUS262155:TUS262207 TUS327691:TUS327743 TUS393227:TUS393279 TUS458763:TUS458815 TUS524299:TUS524351 TUS589835:TUS589887 TUS655371:TUS655423 TUS720907:TUS720959 TUS786443:TUS786495 TUS851979:TUS852031 TUS917515:TUS917567 TUS983051:TUS983103 UEO11:UEO63 UEO65547:UEO65599 UEO131083:UEO131135 UEO196619:UEO196671 UEO262155:UEO262207 UEO327691:UEO327743 UEO393227:UEO393279 UEO458763:UEO458815 UEO524299:UEO524351 UEO589835:UEO589887 UEO655371:UEO655423 UEO720907:UEO720959 UEO786443:UEO786495 UEO851979:UEO852031 UEO917515:UEO917567 UEO983051:UEO983103 UOK11:UOK63 UOK65547:UOK65599 UOK131083:UOK131135 UOK196619:UOK196671 UOK262155:UOK262207 UOK327691:UOK327743 UOK393227:UOK393279 UOK458763:UOK458815 UOK524299:UOK524351 UOK589835:UOK589887 UOK655371:UOK655423 UOK720907:UOK720959 UOK786443:UOK786495 UOK851979:UOK852031 UOK917515:UOK917567 UOK983051:UOK983103 UYG11:UYG63 UYG65547:UYG65599 UYG131083:UYG131135 UYG196619:UYG196671 UYG262155:UYG262207 UYG327691:UYG327743 UYG393227:UYG393279 UYG458763:UYG458815 UYG524299:UYG524351 UYG589835:UYG589887 UYG655371:UYG655423 UYG720907:UYG720959 UYG786443:UYG786495 UYG851979:UYG852031 UYG917515:UYG917567 UYG983051:UYG983103 VIC11:VIC63 VIC65547:VIC65599 VIC131083:VIC131135 VIC196619:VIC196671 VIC262155:VIC262207 VIC327691:VIC327743 VIC393227:VIC393279 VIC458763:VIC458815 VIC524299:VIC524351 VIC589835:VIC589887 VIC655371:VIC655423 VIC720907:VIC720959 VIC786443:VIC786495 VIC851979:VIC852031 VIC917515:VIC917567 VIC983051:VIC983103 VRY11:VRY63 VRY65547:VRY65599 VRY131083:VRY131135 VRY196619:VRY196671 VRY262155:VRY262207 VRY327691:VRY327743 VRY393227:VRY393279 VRY458763:VRY458815 VRY524299:VRY524351 VRY589835:VRY589887 VRY655371:VRY655423 VRY720907:VRY720959 VRY786443:VRY786495 VRY851979:VRY852031 VRY917515:VRY917567 VRY983051:VRY983103 WBU11:WBU63 WBU65547:WBU65599 WBU131083:WBU131135 WBU196619:WBU196671 WBU262155:WBU262207 WBU327691:WBU327743 WBU393227:WBU393279 WBU458763:WBU458815 WBU524299:WBU524351 WBU589835:WBU589887 WBU655371:WBU655423 WBU720907:WBU720959 WBU786443:WBU786495 WBU851979:WBU852031 WBU917515:WBU917567 WBU983051:WBU983103 WLQ11:WLQ63 WLQ65547:WLQ65599 WLQ131083:WLQ131135 WLQ196619:WLQ196671 WLQ262155:WLQ262207 WLQ327691:WLQ327743 WLQ393227:WLQ393279 WLQ458763:WLQ458815 WLQ524299:WLQ524351 WLQ589835:WLQ589887 WLQ655371:WLQ655423 WLQ720907:WLQ720959 WLQ786443:WLQ786495 WLQ851979:WLQ852031 WLQ917515:WLQ917567 WLQ983051:WLQ983103 WVM11:WVM63 WVM65547:WVM65599 WVM131083:WVM131135 WVM196619:WVM196671 WVM262155:WVM262207 WVM327691:WVM327743 WVM393227:WVM393279 WVM458763:WVM458815 WVM524299:WVM524351 WVM589835:WVM589887 WVM655371:WVM655423 WVM720907:WVM720959 WVM786443:WVM786495 WVM851979:WVM852031 WVM917515:WVM917567 WVM983051:WVM983103">
      <formula1>"正,反"</formula1>
    </dataValidation>
    <dataValidation type="list" allowBlank="1" showInputMessage="1" showErrorMessage="1" sqref="F11:F77 F65547:F65599 F131083:F131135 F196619:F196671 F262155:F262207 F327691:F327743 F393227:F393279 F458763:F458815 F524299:F524351 F589835:F589887 F655371:F655423 F720907:F720959 F786443:F786495 F851979:F852031 F917515:F917567 F983051:F983103 JB11:JB63 JB65547:JB65599 JB131083:JB131135 JB196619:JB196671 JB262155:JB262207 JB327691:JB327743 JB393227:JB393279 JB458763:JB458815 JB524299:JB524351 JB589835:JB589887 JB655371:JB655423 JB720907:JB720959 JB786443:JB786495 JB851979:JB852031 JB917515:JB917567 JB983051:JB983103 SX11:SX63 SX65547:SX65599 SX131083:SX131135 SX196619:SX196671 SX262155:SX262207 SX327691:SX327743 SX393227:SX393279 SX458763:SX458815 SX524299:SX524351 SX589835:SX589887 SX655371:SX655423 SX720907:SX720959 SX786443:SX786495 SX851979:SX852031 SX917515:SX917567 SX983051:SX983103 ACT11:ACT63 ACT65547:ACT65599 ACT131083:ACT131135 ACT196619:ACT196671 ACT262155:ACT262207 ACT327691:ACT327743 ACT393227:ACT393279 ACT458763:ACT458815 ACT524299:ACT524351 ACT589835:ACT589887 ACT655371:ACT655423 ACT720907:ACT720959 ACT786443:ACT786495 ACT851979:ACT852031 ACT917515:ACT917567 ACT983051:ACT983103 AMP11:AMP63 AMP65547:AMP65599 AMP131083:AMP131135 AMP196619:AMP196671 AMP262155:AMP262207 AMP327691:AMP327743 AMP393227:AMP393279 AMP458763:AMP458815 AMP524299:AMP524351 AMP589835:AMP589887 AMP655371:AMP655423 AMP720907:AMP720959 AMP786443:AMP786495 AMP851979:AMP852031 AMP917515:AMP917567 AMP983051:AMP983103 AWL11:AWL63 AWL65547:AWL65599 AWL131083:AWL131135 AWL196619:AWL196671 AWL262155:AWL262207 AWL327691:AWL327743 AWL393227:AWL393279 AWL458763:AWL458815 AWL524299:AWL524351 AWL589835:AWL589887 AWL655371:AWL655423 AWL720907:AWL720959 AWL786443:AWL786495 AWL851979:AWL852031 AWL917515:AWL917567 AWL983051:AWL983103 BGH11:BGH63 BGH65547:BGH65599 BGH131083:BGH131135 BGH196619:BGH196671 BGH262155:BGH262207 BGH327691:BGH327743 BGH393227:BGH393279 BGH458763:BGH458815 BGH524299:BGH524351 BGH589835:BGH589887 BGH655371:BGH655423 BGH720907:BGH720959 BGH786443:BGH786495 BGH851979:BGH852031 BGH917515:BGH917567 BGH983051:BGH983103 BQD11:BQD63 BQD65547:BQD65599 BQD131083:BQD131135 BQD196619:BQD196671 BQD262155:BQD262207 BQD327691:BQD327743 BQD393227:BQD393279 BQD458763:BQD458815 BQD524299:BQD524351 BQD589835:BQD589887 BQD655371:BQD655423 BQD720907:BQD720959 BQD786443:BQD786495 BQD851979:BQD852031 BQD917515:BQD917567 BQD983051:BQD983103 BZZ11:BZZ63 BZZ65547:BZZ65599 BZZ131083:BZZ131135 BZZ196619:BZZ196671 BZZ262155:BZZ262207 BZZ327691:BZZ327743 BZZ393227:BZZ393279 BZZ458763:BZZ458815 BZZ524299:BZZ524351 BZZ589835:BZZ589887 BZZ655371:BZZ655423 BZZ720907:BZZ720959 BZZ786443:BZZ786495 BZZ851979:BZZ852031 BZZ917515:BZZ917567 BZZ983051:BZZ983103 CJV11:CJV63 CJV65547:CJV65599 CJV131083:CJV131135 CJV196619:CJV196671 CJV262155:CJV262207 CJV327691:CJV327743 CJV393227:CJV393279 CJV458763:CJV458815 CJV524299:CJV524351 CJV589835:CJV589887 CJV655371:CJV655423 CJV720907:CJV720959 CJV786443:CJV786495 CJV851979:CJV852031 CJV917515:CJV917567 CJV983051:CJV983103 CTR11:CTR63 CTR65547:CTR65599 CTR131083:CTR131135 CTR196619:CTR196671 CTR262155:CTR262207 CTR327691:CTR327743 CTR393227:CTR393279 CTR458763:CTR458815 CTR524299:CTR524351 CTR589835:CTR589887 CTR655371:CTR655423 CTR720907:CTR720959 CTR786443:CTR786495 CTR851979:CTR852031 CTR917515:CTR917567 CTR983051:CTR983103 DDN11:DDN63 DDN65547:DDN65599 DDN131083:DDN131135 DDN196619:DDN196671 DDN262155:DDN262207 DDN327691:DDN327743 DDN393227:DDN393279 DDN458763:DDN458815 DDN524299:DDN524351 DDN589835:DDN589887 DDN655371:DDN655423 DDN720907:DDN720959 DDN786443:DDN786495 DDN851979:DDN852031 DDN917515:DDN917567 DDN983051:DDN983103 DNJ11:DNJ63 DNJ65547:DNJ65599 DNJ131083:DNJ131135 DNJ196619:DNJ196671 DNJ262155:DNJ262207 DNJ327691:DNJ327743 DNJ393227:DNJ393279 DNJ458763:DNJ458815 DNJ524299:DNJ524351 DNJ589835:DNJ589887 DNJ655371:DNJ655423 DNJ720907:DNJ720959 DNJ786443:DNJ786495 DNJ851979:DNJ852031 DNJ917515:DNJ917567 DNJ983051:DNJ983103 DXF11:DXF63 DXF65547:DXF65599 DXF131083:DXF131135 DXF196619:DXF196671 DXF262155:DXF262207 DXF327691:DXF327743 DXF393227:DXF393279 DXF458763:DXF458815 DXF524299:DXF524351 DXF589835:DXF589887 DXF655371:DXF655423 DXF720907:DXF720959 DXF786443:DXF786495 DXF851979:DXF852031 DXF917515:DXF917567 DXF983051:DXF983103 EHB11:EHB63 EHB65547:EHB65599 EHB131083:EHB131135 EHB196619:EHB196671 EHB262155:EHB262207 EHB327691:EHB327743 EHB393227:EHB393279 EHB458763:EHB458815 EHB524299:EHB524351 EHB589835:EHB589887 EHB655371:EHB655423 EHB720907:EHB720959 EHB786443:EHB786495 EHB851979:EHB852031 EHB917515:EHB917567 EHB983051:EHB983103 EQX11:EQX63 EQX65547:EQX65599 EQX131083:EQX131135 EQX196619:EQX196671 EQX262155:EQX262207 EQX327691:EQX327743 EQX393227:EQX393279 EQX458763:EQX458815 EQX524299:EQX524351 EQX589835:EQX589887 EQX655371:EQX655423 EQX720907:EQX720959 EQX786443:EQX786495 EQX851979:EQX852031 EQX917515:EQX917567 EQX983051:EQX983103 FAT11:FAT63 FAT65547:FAT65599 FAT131083:FAT131135 FAT196619:FAT196671 FAT262155:FAT262207 FAT327691:FAT327743 FAT393227:FAT393279 FAT458763:FAT458815 FAT524299:FAT524351 FAT589835:FAT589887 FAT655371:FAT655423 FAT720907:FAT720959 FAT786443:FAT786495 FAT851979:FAT852031 FAT917515:FAT917567 FAT983051:FAT983103 FKP11:FKP63 FKP65547:FKP65599 FKP131083:FKP131135 FKP196619:FKP196671 FKP262155:FKP262207 FKP327691:FKP327743 FKP393227:FKP393279 FKP458763:FKP458815 FKP524299:FKP524351 FKP589835:FKP589887 FKP655371:FKP655423 FKP720907:FKP720959 FKP786443:FKP786495 FKP851979:FKP852031 FKP917515:FKP917567 FKP983051:FKP983103 FUL11:FUL63 FUL65547:FUL65599 FUL131083:FUL131135 FUL196619:FUL196671 FUL262155:FUL262207 FUL327691:FUL327743 FUL393227:FUL393279 FUL458763:FUL458815 FUL524299:FUL524351 FUL589835:FUL589887 FUL655371:FUL655423 FUL720907:FUL720959 FUL786443:FUL786495 FUL851979:FUL852031 FUL917515:FUL917567 FUL983051:FUL983103 GEH11:GEH63 GEH65547:GEH65599 GEH131083:GEH131135 GEH196619:GEH196671 GEH262155:GEH262207 GEH327691:GEH327743 GEH393227:GEH393279 GEH458763:GEH458815 GEH524299:GEH524351 GEH589835:GEH589887 GEH655371:GEH655423 GEH720907:GEH720959 GEH786443:GEH786495 GEH851979:GEH852031 GEH917515:GEH917567 GEH983051:GEH983103 GOD11:GOD63 GOD65547:GOD65599 GOD131083:GOD131135 GOD196619:GOD196671 GOD262155:GOD262207 GOD327691:GOD327743 GOD393227:GOD393279 GOD458763:GOD458815 GOD524299:GOD524351 GOD589835:GOD589887 GOD655371:GOD655423 GOD720907:GOD720959 GOD786443:GOD786495 GOD851979:GOD852031 GOD917515:GOD917567 GOD983051:GOD983103 GXZ11:GXZ63 GXZ65547:GXZ65599 GXZ131083:GXZ131135 GXZ196619:GXZ196671 GXZ262155:GXZ262207 GXZ327691:GXZ327743 GXZ393227:GXZ393279 GXZ458763:GXZ458815 GXZ524299:GXZ524351 GXZ589835:GXZ589887 GXZ655371:GXZ655423 GXZ720907:GXZ720959 GXZ786443:GXZ786495 GXZ851979:GXZ852031 GXZ917515:GXZ917567 GXZ983051:GXZ983103 HHV11:HHV63 HHV65547:HHV65599 HHV131083:HHV131135 HHV196619:HHV196671 HHV262155:HHV262207 HHV327691:HHV327743 HHV393227:HHV393279 HHV458763:HHV458815 HHV524299:HHV524351 HHV589835:HHV589887 HHV655371:HHV655423 HHV720907:HHV720959 HHV786443:HHV786495 HHV851979:HHV852031 HHV917515:HHV917567 HHV983051:HHV983103 HRR11:HRR63 HRR65547:HRR65599 HRR131083:HRR131135 HRR196619:HRR196671 HRR262155:HRR262207 HRR327691:HRR327743 HRR393227:HRR393279 HRR458763:HRR458815 HRR524299:HRR524351 HRR589835:HRR589887 HRR655371:HRR655423 HRR720907:HRR720959 HRR786443:HRR786495 HRR851979:HRR852031 HRR917515:HRR917567 HRR983051:HRR983103 IBN11:IBN63 IBN65547:IBN65599 IBN131083:IBN131135 IBN196619:IBN196671 IBN262155:IBN262207 IBN327691:IBN327743 IBN393227:IBN393279 IBN458763:IBN458815 IBN524299:IBN524351 IBN589835:IBN589887 IBN655371:IBN655423 IBN720907:IBN720959 IBN786443:IBN786495 IBN851979:IBN852031 IBN917515:IBN917567 IBN983051:IBN983103 ILJ11:ILJ63 ILJ65547:ILJ65599 ILJ131083:ILJ131135 ILJ196619:ILJ196671 ILJ262155:ILJ262207 ILJ327691:ILJ327743 ILJ393227:ILJ393279 ILJ458763:ILJ458815 ILJ524299:ILJ524351 ILJ589835:ILJ589887 ILJ655371:ILJ655423 ILJ720907:ILJ720959 ILJ786443:ILJ786495 ILJ851979:ILJ852031 ILJ917515:ILJ917567 ILJ983051:ILJ983103 IVF11:IVF63 IVF65547:IVF65599 IVF131083:IVF131135 IVF196619:IVF196671 IVF262155:IVF262207 IVF327691:IVF327743 IVF393227:IVF393279 IVF458763:IVF458815 IVF524299:IVF524351 IVF589835:IVF589887 IVF655371:IVF655423 IVF720907:IVF720959 IVF786443:IVF786495 IVF851979:IVF852031 IVF917515:IVF917567 IVF983051:IVF983103 JFB11:JFB63 JFB65547:JFB65599 JFB131083:JFB131135 JFB196619:JFB196671 JFB262155:JFB262207 JFB327691:JFB327743 JFB393227:JFB393279 JFB458763:JFB458815 JFB524299:JFB524351 JFB589835:JFB589887 JFB655371:JFB655423 JFB720907:JFB720959 JFB786443:JFB786495 JFB851979:JFB852031 JFB917515:JFB917567 JFB983051:JFB983103 JOX11:JOX63 JOX65547:JOX65599 JOX131083:JOX131135 JOX196619:JOX196671 JOX262155:JOX262207 JOX327691:JOX327743 JOX393227:JOX393279 JOX458763:JOX458815 JOX524299:JOX524351 JOX589835:JOX589887 JOX655371:JOX655423 JOX720907:JOX720959 JOX786443:JOX786495 JOX851979:JOX852031 JOX917515:JOX917567 JOX983051:JOX983103 JYT11:JYT63 JYT65547:JYT65599 JYT131083:JYT131135 JYT196619:JYT196671 JYT262155:JYT262207 JYT327691:JYT327743 JYT393227:JYT393279 JYT458763:JYT458815 JYT524299:JYT524351 JYT589835:JYT589887 JYT655371:JYT655423 JYT720907:JYT720959 JYT786443:JYT786495 JYT851979:JYT852031 JYT917515:JYT917567 JYT983051:JYT983103 KIP11:KIP63 KIP65547:KIP65599 KIP131083:KIP131135 KIP196619:KIP196671 KIP262155:KIP262207 KIP327691:KIP327743 KIP393227:KIP393279 KIP458763:KIP458815 KIP524299:KIP524351 KIP589835:KIP589887 KIP655371:KIP655423 KIP720907:KIP720959 KIP786443:KIP786495 KIP851979:KIP852031 KIP917515:KIP917567 KIP983051:KIP983103 KSL11:KSL63 KSL65547:KSL65599 KSL131083:KSL131135 KSL196619:KSL196671 KSL262155:KSL262207 KSL327691:KSL327743 KSL393227:KSL393279 KSL458763:KSL458815 KSL524299:KSL524351 KSL589835:KSL589887 KSL655371:KSL655423 KSL720907:KSL720959 KSL786443:KSL786495 KSL851979:KSL852031 KSL917515:KSL917567 KSL983051:KSL983103 LCH11:LCH63 LCH65547:LCH65599 LCH131083:LCH131135 LCH196619:LCH196671 LCH262155:LCH262207 LCH327691:LCH327743 LCH393227:LCH393279 LCH458763:LCH458815 LCH524299:LCH524351 LCH589835:LCH589887 LCH655371:LCH655423 LCH720907:LCH720959 LCH786443:LCH786495 LCH851979:LCH852031 LCH917515:LCH917567 LCH983051:LCH983103 LMD11:LMD63 LMD65547:LMD65599 LMD131083:LMD131135 LMD196619:LMD196671 LMD262155:LMD262207 LMD327691:LMD327743 LMD393227:LMD393279 LMD458763:LMD458815 LMD524299:LMD524351 LMD589835:LMD589887 LMD655371:LMD655423 LMD720907:LMD720959 LMD786443:LMD786495 LMD851979:LMD852031 LMD917515:LMD917567 LMD983051:LMD983103 LVZ11:LVZ63 LVZ65547:LVZ65599 LVZ131083:LVZ131135 LVZ196619:LVZ196671 LVZ262155:LVZ262207 LVZ327691:LVZ327743 LVZ393227:LVZ393279 LVZ458763:LVZ458815 LVZ524299:LVZ524351 LVZ589835:LVZ589887 LVZ655371:LVZ655423 LVZ720907:LVZ720959 LVZ786443:LVZ786495 LVZ851979:LVZ852031 LVZ917515:LVZ917567 LVZ983051:LVZ983103 MFV11:MFV63 MFV65547:MFV65599 MFV131083:MFV131135 MFV196619:MFV196671 MFV262155:MFV262207 MFV327691:MFV327743 MFV393227:MFV393279 MFV458763:MFV458815 MFV524299:MFV524351 MFV589835:MFV589887 MFV655371:MFV655423 MFV720907:MFV720959 MFV786443:MFV786495 MFV851979:MFV852031 MFV917515:MFV917567 MFV983051:MFV983103 MPR11:MPR63 MPR65547:MPR65599 MPR131083:MPR131135 MPR196619:MPR196671 MPR262155:MPR262207 MPR327691:MPR327743 MPR393227:MPR393279 MPR458763:MPR458815 MPR524299:MPR524351 MPR589835:MPR589887 MPR655371:MPR655423 MPR720907:MPR720959 MPR786443:MPR786495 MPR851979:MPR852031 MPR917515:MPR917567 MPR983051:MPR983103 MZN11:MZN63 MZN65547:MZN65599 MZN131083:MZN131135 MZN196619:MZN196671 MZN262155:MZN262207 MZN327691:MZN327743 MZN393227:MZN393279 MZN458763:MZN458815 MZN524299:MZN524351 MZN589835:MZN589887 MZN655371:MZN655423 MZN720907:MZN720959 MZN786443:MZN786495 MZN851979:MZN852031 MZN917515:MZN917567 MZN983051:MZN983103 NJJ11:NJJ63 NJJ65547:NJJ65599 NJJ131083:NJJ131135 NJJ196619:NJJ196671 NJJ262155:NJJ262207 NJJ327691:NJJ327743 NJJ393227:NJJ393279 NJJ458763:NJJ458815 NJJ524299:NJJ524351 NJJ589835:NJJ589887 NJJ655371:NJJ655423 NJJ720907:NJJ720959 NJJ786443:NJJ786495 NJJ851979:NJJ852031 NJJ917515:NJJ917567 NJJ983051:NJJ983103 NTF11:NTF63 NTF65547:NTF65599 NTF131083:NTF131135 NTF196619:NTF196671 NTF262155:NTF262207 NTF327691:NTF327743 NTF393227:NTF393279 NTF458763:NTF458815 NTF524299:NTF524351 NTF589835:NTF589887 NTF655371:NTF655423 NTF720907:NTF720959 NTF786443:NTF786495 NTF851979:NTF852031 NTF917515:NTF917567 NTF983051:NTF983103 ODB11:ODB63 ODB65547:ODB65599 ODB131083:ODB131135 ODB196619:ODB196671 ODB262155:ODB262207 ODB327691:ODB327743 ODB393227:ODB393279 ODB458763:ODB458815 ODB524299:ODB524351 ODB589835:ODB589887 ODB655371:ODB655423 ODB720907:ODB720959 ODB786443:ODB786495 ODB851979:ODB852031 ODB917515:ODB917567 ODB983051:ODB983103 OMX11:OMX63 OMX65547:OMX65599 OMX131083:OMX131135 OMX196619:OMX196671 OMX262155:OMX262207 OMX327691:OMX327743 OMX393227:OMX393279 OMX458763:OMX458815 OMX524299:OMX524351 OMX589835:OMX589887 OMX655371:OMX655423 OMX720907:OMX720959 OMX786443:OMX786495 OMX851979:OMX852031 OMX917515:OMX917567 OMX983051:OMX983103 OWT11:OWT63 OWT65547:OWT65599 OWT131083:OWT131135 OWT196619:OWT196671 OWT262155:OWT262207 OWT327691:OWT327743 OWT393227:OWT393279 OWT458763:OWT458815 OWT524299:OWT524351 OWT589835:OWT589887 OWT655371:OWT655423 OWT720907:OWT720959 OWT786443:OWT786495 OWT851979:OWT852031 OWT917515:OWT917567 OWT983051:OWT983103 PGP11:PGP63 PGP65547:PGP65599 PGP131083:PGP131135 PGP196619:PGP196671 PGP262155:PGP262207 PGP327691:PGP327743 PGP393227:PGP393279 PGP458763:PGP458815 PGP524299:PGP524351 PGP589835:PGP589887 PGP655371:PGP655423 PGP720907:PGP720959 PGP786443:PGP786495 PGP851979:PGP852031 PGP917515:PGP917567 PGP983051:PGP983103 PQL11:PQL63 PQL65547:PQL65599 PQL131083:PQL131135 PQL196619:PQL196671 PQL262155:PQL262207 PQL327691:PQL327743 PQL393227:PQL393279 PQL458763:PQL458815 PQL524299:PQL524351 PQL589835:PQL589887 PQL655371:PQL655423 PQL720907:PQL720959 PQL786443:PQL786495 PQL851979:PQL852031 PQL917515:PQL917567 PQL983051:PQL983103 QAH11:QAH63 QAH65547:QAH65599 QAH131083:QAH131135 QAH196619:QAH196671 QAH262155:QAH262207 QAH327691:QAH327743 QAH393227:QAH393279 QAH458763:QAH458815 QAH524299:QAH524351 QAH589835:QAH589887 QAH655371:QAH655423 QAH720907:QAH720959 QAH786443:QAH786495 QAH851979:QAH852031 QAH917515:QAH917567 QAH983051:QAH983103 QKD11:QKD63 QKD65547:QKD65599 QKD131083:QKD131135 QKD196619:QKD196671 QKD262155:QKD262207 QKD327691:QKD327743 QKD393227:QKD393279 QKD458763:QKD458815 QKD524299:QKD524351 QKD589835:QKD589887 QKD655371:QKD655423 QKD720907:QKD720959 QKD786443:QKD786495 QKD851979:QKD852031 QKD917515:QKD917567 QKD983051:QKD983103 QTZ11:QTZ63 QTZ65547:QTZ65599 QTZ131083:QTZ131135 QTZ196619:QTZ196671 QTZ262155:QTZ262207 QTZ327691:QTZ327743 QTZ393227:QTZ393279 QTZ458763:QTZ458815 QTZ524299:QTZ524351 QTZ589835:QTZ589887 QTZ655371:QTZ655423 QTZ720907:QTZ720959 QTZ786443:QTZ786495 QTZ851979:QTZ852031 QTZ917515:QTZ917567 QTZ983051:QTZ983103 RDV11:RDV63 RDV65547:RDV65599 RDV131083:RDV131135 RDV196619:RDV196671 RDV262155:RDV262207 RDV327691:RDV327743 RDV393227:RDV393279 RDV458763:RDV458815 RDV524299:RDV524351 RDV589835:RDV589887 RDV655371:RDV655423 RDV720907:RDV720959 RDV786443:RDV786495 RDV851979:RDV852031 RDV917515:RDV917567 RDV983051:RDV983103 RNR11:RNR63 RNR65547:RNR65599 RNR131083:RNR131135 RNR196619:RNR196671 RNR262155:RNR262207 RNR327691:RNR327743 RNR393227:RNR393279 RNR458763:RNR458815 RNR524299:RNR524351 RNR589835:RNR589887 RNR655371:RNR655423 RNR720907:RNR720959 RNR786443:RNR786495 RNR851979:RNR852031 RNR917515:RNR917567 RNR983051:RNR983103 RXN11:RXN63 RXN65547:RXN65599 RXN131083:RXN131135 RXN196619:RXN196671 RXN262155:RXN262207 RXN327691:RXN327743 RXN393227:RXN393279 RXN458763:RXN458815 RXN524299:RXN524351 RXN589835:RXN589887 RXN655371:RXN655423 RXN720907:RXN720959 RXN786443:RXN786495 RXN851979:RXN852031 RXN917515:RXN917567 RXN983051:RXN983103 SHJ11:SHJ63 SHJ65547:SHJ65599 SHJ131083:SHJ131135 SHJ196619:SHJ196671 SHJ262155:SHJ262207 SHJ327691:SHJ327743 SHJ393227:SHJ393279 SHJ458763:SHJ458815 SHJ524299:SHJ524351 SHJ589835:SHJ589887 SHJ655371:SHJ655423 SHJ720907:SHJ720959 SHJ786443:SHJ786495 SHJ851979:SHJ852031 SHJ917515:SHJ917567 SHJ983051:SHJ983103 SRF11:SRF63 SRF65547:SRF65599 SRF131083:SRF131135 SRF196619:SRF196671 SRF262155:SRF262207 SRF327691:SRF327743 SRF393227:SRF393279 SRF458763:SRF458815 SRF524299:SRF524351 SRF589835:SRF589887 SRF655371:SRF655423 SRF720907:SRF720959 SRF786443:SRF786495 SRF851979:SRF852031 SRF917515:SRF917567 SRF983051:SRF983103 TBB11:TBB63 TBB65547:TBB65599 TBB131083:TBB131135 TBB196619:TBB196671 TBB262155:TBB262207 TBB327691:TBB327743 TBB393227:TBB393279 TBB458763:TBB458815 TBB524299:TBB524351 TBB589835:TBB589887 TBB655371:TBB655423 TBB720907:TBB720959 TBB786443:TBB786495 TBB851979:TBB852031 TBB917515:TBB917567 TBB983051:TBB983103 TKX11:TKX63 TKX65547:TKX65599 TKX131083:TKX131135 TKX196619:TKX196671 TKX262155:TKX262207 TKX327691:TKX327743 TKX393227:TKX393279 TKX458763:TKX458815 TKX524299:TKX524351 TKX589835:TKX589887 TKX655371:TKX655423 TKX720907:TKX720959 TKX786443:TKX786495 TKX851979:TKX852031 TKX917515:TKX917567 TKX983051:TKX983103 TUT11:TUT63 TUT65547:TUT65599 TUT131083:TUT131135 TUT196619:TUT196671 TUT262155:TUT262207 TUT327691:TUT327743 TUT393227:TUT393279 TUT458763:TUT458815 TUT524299:TUT524351 TUT589835:TUT589887 TUT655371:TUT655423 TUT720907:TUT720959 TUT786443:TUT786495 TUT851979:TUT852031 TUT917515:TUT917567 TUT983051:TUT983103 UEP11:UEP63 UEP65547:UEP65599 UEP131083:UEP131135 UEP196619:UEP196671 UEP262155:UEP262207 UEP327691:UEP327743 UEP393227:UEP393279 UEP458763:UEP458815 UEP524299:UEP524351 UEP589835:UEP589887 UEP655371:UEP655423 UEP720907:UEP720959 UEP786443:UEP786495 UEP851979:UEP852031 UEP917515:UEP917567 UEP983051:UEP983103 UOL11:UOL63 UOL65547:UOL65599 UOL131083:UOL131135 UOL196619:UOL196671 UOL262155:UOL262207 UOL327691:UOL327743 UOL393227:UOL393279 UOL458763:UOL458815 UOL524299:UOL524351 UOL589835:UOL589887 UOL655371:UOL655423 UOL720907:UOL720959 UOL786443:UOL786495 UOL851979:UOL852031 UOL917515:UOL917567 UOL983051:UOL983103 UYH11:UYH63 UYH65547:UYH65599 UYH131083:UYH131135 UYH196619:UYH196671 UYH262155:UYH262207 UYH327691:UYH327743 UYH393227:UYH393279 UYH458763:UYH458815 UYH524299:UYH524351 UYH589835:UYH589887 UYH655371:UYH655423 UYH720907:UYH720959 UYH786443:UYH786495 UYH851979:UYH852031 UYH917515:UYH917567 UYH983051:UYH983103 VID11:VID63 VID65547:VID65599 VID131083:VID131135 VID196619:VID196671 VID262155:VID262207 VID327691:VID327743 VID393227:VID393279 VID458763:VID458815 VID524299:VID524351 VID589835:VID589887 VID655371:VID655423 VID720907:VID720959 VID786443:VID786495 VID851979:VID852031 VID917515:VID917567 VID983051:VID983103 VRZ11:VRZ63 VRZ65547:VRZ65599 VRZ131083:VRZ131135 VRZ196619:VRZ196671 VRZ262155:VRZ262207 VRZ327691:VRZ327743 VRZ393227:VRZ393279 VRZ458763:VRZ458815 VRZ524299:VRZ524351 VRZ589835:VRZ589887 VRZ655371:VRZ655423 VRZ720907:VRZ720959 VRZ786443:VRZ786495 VRZ851979:VRZ852031 VRZ917515:VRZ917567 VRZ983051:VRZ983103 WBV11:WBV63 WBV65547:WBV65599 WBV131083:WBV131135 WBV196619:WBV196671 WBV262155:WBV262207 WBV327691:WBV327743 WBV393227:WBV393279 WBV458763:WBV458815 WBV524299:WBV524351 WBV589835:WBV589887 WBV655371:WBV655423 WBV720907:WBV720959 WBV786443:WBV786495 WBV851979:WBV852031 WBV917515:WBV917567 WBV983051:WBV983103 WLR11:WLR63 WLR65547:WLR65599 WLR131083:WLR131135 WLR196619:WLR196671 WLR262155:WLR262207 WLR327691:WLR327743 WLR393227:WLR393279 WLR458763:WLR458815 WLR524299:WLR524351 WLR589835:WLR589887 WLR655371:WLR655423 WLR720907:WLR720959 WLR786443:WLR786495 WLR851979:WLR852031 WLR917515:WLR917567 WLR983051:WLR983103 WVN11:WVN63 WVN65547:WVN65599 WVN131083:WVN131135 WVN196619:WVN196671 WVN262155:WVN262207 WVN327691:WVN327743 WVN393227:WVN393279 WVN458763:WVN458815 WVN524299:WVN524351 WVN589835:WVN589887 WVN655371:WVN655423 WVN720907:WVN720959 WVN786443:WVN786495 WVN851979:WVN852031 WVN917515:WVN917567 WVN983051:WVN983103">
      <formula1>"高,中,低"</formula1>
    </dataValidation>
    <dataValidation type="list" allowBlank="1" showInputMessage="1" showErrorMessage="1" sqref="G11:G77 G65547:G65599 G131083:G131135 G196619:G196671 G262155:G262207 G327691:G327743 G393227:G393279 G458763:G458815 G524299:G524351 G589835:G589887 G655371:G655423 G720907:G720959 G786443:G786495 G851979:G852031 G917515:G917567 G983051:G983103 JC11:JC63 JC65547:JC65599 JC131083:JC131135 JC196619:JC196671 JC262155:JC262207 JC327691:JC327743 JC393227:JC393279 JC458763:JC458815 JC524299:JC524351 JC589835:JC589887 JC655371:JC655423 JC720907:JC720959 JC786443:JC786495 JC851979:JC852031 JC917515:JC917567 JC983051:JC983103 SY11:SY63 SY65547:SY65599 SY131083:SY131135 SY196619:SY196671 SY262155:SY262207 SY327691:SY327743 SY393227:SY393279 SY458763:SY458815 SY524299:SY524351 SY589835:SY589887 SY655371:SY655423 SY720907:SY720959 SY786443:SY786495 SY851979:SY852031 SY917515:SY917567 SY983051:SY983103 ACU11:ACU63 ACU65547:ACU65599 ACU131083:ACU131135 ACU196619:ACU196671 ACU262155:ACU262207 ACU327691:ACU327743 ACU393227:ACU393279 ACU458763:ACU458815 ACU524299:ACU524351 ACU589835:ACU589887 ACU655371:ACU655423 ACU720907:ACU720959 ACU786443:ACU786495 ACU851979:ACU852031 ACU917515:ACU917567 ACU983051:ACU983103 AMQ11:AMQ63 AMQ65547:AMQ65599 AMQ131083:AMQ131135 AMQ196619:AMQ196671 AMQ262155:AMQ262207 AMQ327691:AMQ327743 AMQ393227:AMQ393279 AMQ458763:AMQ458815 AMQ524299:AMQ524351 AMQ589835:AMQ589887 AMQ655371:AMQ655423 AMQ720907:AMQ720959 AMQ786443:AMQ786495 AMQ851979:AMQ852031 AMQ917515:AMQ917567 AMQ983051:AMQ983103 AWM11:AWM63 AWM65547:AWM65599 AWM131083:AWM131135 AWM196619:AWM196671 AWM262155:AWM262207 AWM327691:AWM327743 AWM393227:AWM393279 AWM458763:AWM458815 AWM524299:AWM524351 AWM589835:AWM589887 AWM655371:AWM655423 AWM720907:AWM720959 AWM786443:AWM786495 AWM851979:AWM852031 AWM917515:AWM917567 AWM983051:AWM983103 BGI11:BGI63 BGI65547:BGI65599 BGI131083:BGI131135 BGI196619:BGI196671 BGI262155:BGI262207 BGI327691:BGI327743 BGI393227:BGI393279 BGI458763:BGI458815 BGI524299:BGI524351 BGI589835:BGI589887 BGI655371:BGI655423 BGI720907:BGI720959 BGI786443:BGI786495 BGI851979:BGI852031 BGI917515:BGI917567 BGI983051:BGI983103 BQE11:BQE63 BQE65547:BQE65599 BQE131083:BQE131135 BQE196619:BQE196671 BQE262155:BQE262207 BQE327691:BQE327743 BQE393227:BQE393279 BQE458763:BQE458815 BQE524299:BQE524351 BQE589835:BQE589887 BQE655371:BQE655423 BQE720907:BQE720959 BQE786443:BQE786495 BQE851979:BQE852031 BQE917515:BQE917567 BQE983051:BQE983103 CAA11:CAA63 CAA65547:CAA65599 CAA131083:CAA131135 CAA196619:CAA196671 CAA262155:CAA262207 CAA327691:CAA327743 CAA393227:CAA393279 CAA458763:CAA458815 CAA524299:CAA524351 CAA589835:CAA589887 CAA655371:CAA655423 CAA720907:CAA720959 CAA786443:CAA786495 CAA851979:CAA852031 CAA917515:CAA917567 CAA983051:CAA983103 CJW11:CJW63 CJW65547:CJW65599 CJW131083:CJW131135 CJW196619:CJW196671 CJW262155:CJW262207 CJW327691:CJW327743 CJW393227:CJW393279 CJW458763:CJW458815 CJW524299:CJW524351 CJW589835:CJW589887 CJW655371:CJW655423 CJW720907:CJW720959 CJW786443:CJW786495 CJW851979:CJW852031 CJW917515:CJW917567 CJW983051:CJW983103 CTS11:CTS63 CTS65547:CTS65599 CTS131083:CTS131135 CTS196619:CTS196671 CTS262155:CTS262207 CTS327691:CTS327743 CTS393227:CTS393279 CTS458763:CTS458815 CTS524299:CTS524351 CTS589835:CTS589887 CTS655371:CTS655423 CTS720907:CTS720959 CTS786443:CTS786495 CTS851979:CTS852031 CTS917515:CTS917567 CTS983051:CTS983103 DDO11:DDO63 DDO65547:DDO65599 DDO131083:DDO131135 DDO196619:DDO196671 DDO262155:DDO262207 DDO327691:DDO327743 DDO393227:DDO393279 DDO458763:DDO458815 DDO524299:DDO524351 DDO589835:DDO589887 DDO655371:DDO655423 DDO720907:DDO720959 DDO786443:DDO786495 DDO851979:DDO852031 DDO917515:DDO917567 DDO983051:DDO983103 DNK11:DNK63 DNK65547:DNK65599 DNK131083:DNK131135 DNK196619:DNK196671 DNK262155:DNK262207 DNK327691:DNK327743 DNK393227:DNK393279 DNK458763:DNK458815 DNK524299:DNK524351 DNK589835:DNK589887 DNK655371:DNK655423 DNK720907:DNK720959 DNK786443:DNK786495 DNK851979:DNK852031 DNK917515:DNK917567 DNK983051:DNK983103 DXG11:DXG63 DXG65547:DXG65599 DXG131083:DXG131135 DXG196619:DXG196671 DXG262155:DXG262207 DXG327691:DXG327743 DXG393227:DXG393279 DXG458763:DXG458815 DXG524299:DXG524351 DXG589835:DXG589887 DXG655371:DXG655423 DXG720907:DXG720959 DXG786443:DXG786495 DXG851979:DXG852031 DXG917515:DXG917567 DXG983051:DXG983103 EHC11:EHC63 EHC65547:EHC65599 EHC131083:EHC131135 EHC196619:EHC196671 EHC262155:EHC262207 EHC327691:EHC327743 EHC393227:EHC393279 EHC458763:EHC458815 EHC524299:EHC524351 EHC589835:EHC589887 EHC655371:EHC655423 EHC720907:EHC720959 EHC786443:EHC786495 EHC851979:EHC852031 EHC917515:EHC917567 EHC983051:EHC983103 EQY11:EQY63 EQY65547:EQY65599 EQY131083:EQY131135 EQY196619:EQY196671 EQY262155:EQY262207 EQY327691:EQY327743 EQY393227:EQY393279 EQY458763:EQY458815 EQY524299:EQY524351 EQY589835:EQY589887 EQY655371:EQY655423 EQY720907:EQY720959 EQY786443:EQY786495 EQY851979:EQY852031 EQY917515:EQY917567 EQY983051:EQY983103 FAU11:FAU63 FAU65547:FAU65599 FAU131083:FAU131135 FAU196619:FAU196671 FAU262155:FAU262207 FAU327691:FAU327743 FAU393227:FAU393279 FAU458763:FAU458815 FAU524299:FAU524351 FAU589835:FAU589887 FAU655371:FAU655423 FAU720907:FAU720959 FAU786443:FAU786495 FAU851979:FAU852031 FAU917515:FAU917567 FAU983051:FAU983103 FKQ11:FKQ63 FKQ65547:FKQ65599 FKQ131083:FKQ131135 FKQ196619:FKQ196671 FKQ262155:FKQ262207 FKQ327691:FKQ327743 FKQ393227:FKQ393279 FKQ458763:FKQ458815 FKQ524299:FKQ524351 FKQ589835:FKQ589887 FKQ655371:FKQ655423 FKQ720907:FKQ720959 FKQ786443:FKQ786495 FKQ851979:FKQ852031 FKQ917515:FKQ917567 FKQ983051:FKQ983103 FUM11:FUM63 FUM65547:FUM65599 FUM131083:FUM131135 FUM196619:FUM196671 FUM262155:FUM262207 FUM327691:FUM327743 FUM393227:FUM393279 FUM458763:FUM458815 FUM524299:FUM524351 FUM589835:FUM589887 FUM655371:FUM655423 FUM720907:FUM720959 FUM786443:FUM786495 FUM851979:FUM852031 FUM917515:FUM917567 FUM983051:FUM983103 GEI11:GEI63 GEI65547:GEI65599 GEI131083:GEI131135 GEI196619:GEI196671 GEI262155:GEI262207 GEI327691:GEI327743 GEI393227:GEI393279 GEI458763:GEI458815 GEI524299:GEI524351 GEI589835:GEI589887 GEI655371:GEI655423 GEI720907:GEI720959 GEI786443:GEI786495 GEI851979:GEI852031 GEI917515:GEI917567 GEI983051:GEI983103 GOE11:GOE63 GOE65547:GOE65599 GOE131083:GOE131135 GOE196619:GOE196671 GOE262155:GOE262207 GOE327691:GOE327743 GOE393227:GOE393279 GOE458763:GOE458815 GOE524299:GOE524351 GOE589835:GOE589887 GOE655371:GOE655423 GOE720907:GOE720959 GOE786443:GOE786495 GOE851979:GOE852031 GOE917515:GOE917567 GOE983051:GOE983103 GYA11:GYA63 GYA65547:GYA65599 GYA131083:GYA131135 GYA196619:GYA196671 GYA262155:GYA262207 GYA327691:GYA327743 GYA393227:GYA393279 GYA458763:GYA458815 GYA524299:GYA524351 GYA589835:GYA589887 GYA655371:GYA655423 GYA720907:GYA720959 GYA786443:GYA786495 GYA851979:GYA852031 GYA917515:GYA917567 GYA983051:GYA983103 HHW11:HHW63 HHW65547:HHW65599 HHW131083:HHW131135 HHW196619:HHW196671 HHW262155:HHW262207 HHW327691:HHW327743 HHW393227:HHW393279 HHW458763:HHW458815 HHW524299:HHW524351 HHW589835:HHW589887 HHW655371:HHW655423 HHW720907:HHW720959 HHW786443:HHW786495 HHW851979:HHW852031 HHW917515:HHW917567 HHW983051:HHW983103 HRS11:HRS63 HRS65547:HRS65599 HRS131083:HRS131135 HRS196619:HRS196671 HRS262155:HRS262207 HRS327691:HRS327743 HRS393227:HRS393279 HRS458763:HRS458815 HRS524299:HRS524351 HRS589835:HRS589887 HRS655371:HRS655423 HRS720907:HRS720959 HRS786443:HRS786495 HRS851979:HRS852031 HRS917515:HRS917567 HRS983051:HRS983103 IBO11:IBO63 IBO65547:IBO65599 IBO131083:IBO131135 IBO196619:IBO196671 IBO262155:IBO262207 IBO327691:IBO327743 IBO393227:IBO393279 IBO458763:IBO458815 IBO524299:IBO524351 IBO589835:IBO589887 IBO655371:IBO655423 IBO720907:IBO720959 IBO786443:IBO786495 IBO851979:IBO852031 IBO917515:IBO917567 IBO983051:IBO983103 ILK11:ILK63 ILK65547:ILK65599 ILK131083:ILK131135 ILK196619:ILK196671 ILK262155:ILK262207 ILK327691:ILK327743 ILK393227:ILK393279 ILK458763:ILK458815 ILK524299:ILK524351 ILK589835:ILK589887 ILK655371:ILK655423 ILK720907:ILK720959 ILK786443:ILK786495 ILK851979:ILK852031 ILK917515:ILK917567 ILK983051:ILK983103 IVG11:IVG63 IVG65547:IVG65599 IVG131083:IVG131135 IVG196619:IVG196671 IVG262155:IVG262207 IVG327691:IVG327743 IVG393227:IVG393279 IVG458763:IVG458815 IVG524299:IVG524351 IVG589835:IVG589887 IVG655371:IVG655423 IVG720907:IVG720959 IVG786443:IVG786495 IVG851979:IVG852031 IVG917515:IVG917567 IVG983051:IVG983103 JFC11:JFC63 JFC65547:JFC65599 JFC131083:JFC131135 JFC196619:JFC196671 JFC262155:JFC262207 JFC327691:JFC327743 JFC393227:JFC393279 JFC458763:JFC458815 JFC524299:JFC524351 JFC589835:JFC589887 JFC655371:JFC655423 JFC720907:JFC720959 JFC786443:JFC786495 JFC851979:JFC852031 JFC917515:JFC917567 JFC983051:JFC983103 JOY11:JOY63 JOY65547:JOY65599 JOY131083:JOY131135 JOY196619:JOY196671 JOY262155:JOY262207 JOY327691:JOY327743 JOY393227:JOY393279 JOY458763:JOY458815 JOY524299:JOY524351 JOY589835:JOY589887 JOY655371:JOY655423 JOY720907:JOY720959 JOY786443:JOY786495 JOY851979:JOY852031 JOY917515:JOY917567 JOY983051:JOY983103 JYU11:JYU63 JYU65547:JYU65599 JYU131083:JYU131135 JYU196619:JYU196671 JYU262155:JYU262207 JYU327691:JYU327743 JYU393227:JYU393279 JYU458763:JYU458815 JYU524299:JYU524351 JYU589835:JYU589887 JYU655371:JYU655423 JYU720907:JYU720959 JYU786443:JYU786495 JYU851979:JYU852031 JYU917515:JYU917567 JYU983051:JYU983103 KIQ11:KIQ63 KIQ65547:KIQ65599 KIQ131083:KIQ131135 KIQ196619:KIQ196671 KIQ262155:KIQ262207 KIQ327691:KIQ327743 KIQ393227:KIQ393279 KIQ458763:KIQ458815 KIQ524299:KIQ524351 KIQ589835:KIQ589887 KIQ655371:KIQ655423 KIQ720907:KIQ720959 KIQ786443:KIQ786495 KIQ851979:KIQ852031 KIQ917515:KIQ917567 KIQ983051:KIQ983103 KSM11:KSM63 KSM65547:KSM65599 KSM131083:KSM131135 KSM196619:KSM196671 KSM262155:KSM262207 KSM327691:KSM327743 KSM393227:KSM393279 KSM458763:KSM458815 KSM524299:KSM524351 KSM589835:KSM589887 KSM655371:KSM655423 KSM720907:KSM720959 KSM786443:KSM786495 KSM851979:KSM852031 KSM917515:KSM917567 KSM983051:KSM983103 LCI11:LCI63 LCI65547:LCI65599 LCI131083:LCI131135 LCI196619:LCI196671 LCI262155:LCI262207 LCI327691:LCI327743 LCI393227:LCI393279 LCI458763:LCI458815 LCI524299:LCI524351 LCI589835:LCI589887 LCI655371:LCI655423 LCI720907:LCI720959 LCI786443:LCI786495 LCI851979:LCI852031 LCI917515:LCI917567 LCI983051:LCI983103 LME11:LME63 LME65547:LME65599 LME131083:LME131135 LME196619:LME196671 LME262155:LME262207 LME327691:LME327743 LME393227:LME393279 LME458763:LME458815 LME524299:LME524351 LME589835:LME589887 LME655371:LME655423 LME720907:LME720959 LME786443:LME786495 LME851979:LME852031 LME917515:LME917567 LME983051:LME983103 LWA11:LWA63 LWA65547:LWA65599 LWA131083:LWA131135 LWA196619:LWA196671 LWA262155:LWA262207 LWA327691:LWA327743 LWA393227:LWA393279 LWA458763:LWA458815 LWA524299:LWA524351 LWA589835:LWA589887 LWA655371:LWA655423 LWA720907:LWA720959 LWA786443:LWA786495 LWA851979:LWA852031 LWA917515:LWA917567 LWA983051:LWA983103 MFW11:MFW63 MFW65547:MFW65599 MFW131083:MFW131135 MFW196619:MFW196671 MFW262155:MFW262207 MFW327691:MFW327743 MFW393227:MFW393279 MFW458763:MFW458815 MFW524299:MFW524351 MFW589835:MFW589887 MFW655371:MFW655423 MFW720907:MFW720959 MFW786443:MFW786495 MFW851979:MFW852031 MFW917515:MFW917567 MFW983051:MFW983103 MPS11:MPS63 MPS65547:MPS65599 MPS131083:MPS131135 MPS196619:MPS196671 MPS262155:MPS262207 MPS327691:MPS327743 MPS393227:MPS393279 MPS458763:MPS458815 MPS524299:MPS524351 MPS589835:MPS589887 MPS655371:MPS655423 MPS720907:MPS720959 MPS786443:MPS786495 MPS851979:MPS852031 MPS917515:MPS917567 MPS983051:MPS983103 MZO11:MZO63 MZO65547:MZO65599 MZO131083:MZO131135 MZO196619:MZO196671 MZO262155:MZO262207 MZO327691:MZO327743 MZO393227:MZO393279 MZO458763:MZO458815 MZO524299:MZO524351 MZO589835:MZO589887 MZO655371:MZO655423 MZO720907:MZO720959 MZO786443:MZO786495 MZO851979:MZO852031 MZO917515:MZO917567 MZO983051:MZO983103 NJK11:NJK63 NJK65547:NJK65599 NJK131083:NJK131135 NJK196619:NJK196671 NJK262155:NJK262207 NJK327691:NJK327743 NJK393227:NJK393279 NJK458763:NJK458815 NJK524299:NJK524351 NJK589835:NJK589887 NJK655371:NJK655423 NJK720907:NJK720959 NJK786443:NJK786495 NJK851979:NJK852031 NJK917515:NJK917567 NJK983051:NJK983103 NTG11:NTG63 NTG65547:NTG65599 NTG131083:NTG131135 NTG196619:NTG196671 NTG262155:NTG262207 NTG327691:NTG327743 NTG393227:NTG393279 NTG458763:NTG458815 NTG524299:NTG524351 NTG589835:NTG589887 NTG655371:NTG655423 NTG720907:NTG720959 NTG786443:NTG786495 NTG851979:NTG852031 NTG917515:NTG917567 NTG983051:NTG983103 ODC11:ODC63 ODC65547:ODC65599 ODC131083:ODC131135 ODC196619:ODC196671 ODC262155:ODC262207 ODC327691:ODC327743 ODC393227:ODC393279 ODC458763:ODC458815 ODC524299:ODC524351 ODC589835:ODC589887 ODC655371:ODC655423 ODC720907:ODC720959 ODC786443:ODC786495 ODC851979:ODC852031 ODC917515:ODC917567 ODC983051:ODC983103 OMY11:OMY63 OMY65547:OMY65599 OMY131083:OMY131135 OMY196619:OMY196671 OMY262155:OMY262207 OMY327691:OMY327743 OMY393227:OMY393279 OMY458763:OMY458815 OMY524299:OMY524351 OMY589835:OMY589887 OMY655371:OMY655423 OMY720907:OMY720959 OMY786443:OMY786495 OMY851979:OMY852031 OMY917515:OMY917567 OMY983051:OMY983103 OWU11:OWU63 OWU65547:OWU65599 OWU131083:OWU131135 OWU196619:OWU196671 OWU262155:OWU262207 OWU327691:OWU327743 OWU393227:OWU393279 OWU458763:OWU458815 OWU524299:OWU524351 OWU589835:OWU589887 OWU655371:OWU655423 OWU720907:OWU720959 OWU786443:OWU786495 OWU851979:OWU852031 OWU917515:OWU917567 OWU983051:OWU983103 PGQ11:PGQ63 PGQ65547:PGQ65599 PGQ131083:PGQ131135 PGQ196619:PGQ196671 PGQ262155:PGQ262207 PGQ327691:PGQ327743 PGQ393227:PGQ393279 PGQ458763:PGQ458815 PGQ524299:PGQ524351 PGQ589835:PGQ589887 PGQ655371:PGQ655423 PGQ720907:PGQ720959 PGQ786443:PGQ786495 PGQ851979:PGQ852031 PGQ917515:PGQ917567 PGQ983051:PGQ983103 PQM11:PQM63 PQM65547:PQM65599 PQM131083:PQM131135 PQM196619:PQM196671 PQM262155:PQM262207 PQM327691:PQM327743 PQM393227:PQM393279 PQM458763:PQM458815 PQM524299:PQM524351 PQM589835:PQM589887 PQM655371:PQM655423 PQM720907:PQM720959 PQM786443:PQM786495 PQM851979:PQM852031 PQM917515:PQM917567 PQM983051:PQM983103 QAI11:QAI63 QAI65547:QAI65599 QAI131083:QAI131135 QAI196619:QAI196671 QAI262155:QAI262207 QAI327691:QAI327743 QAI393227:QAI393279 QAI458763:QAI458815 QAI524299:QAI524351 QAI589835:QAI589887 QAI655371:QAI655423 QAI720907:QAI720959 QAI786443:QAI786495 QAI851979:QAI852031 QAI917515:QAI917567 QAI983051:QAI983103 QKE11:QKE63 QKE65547:QKE65599 QKE131083:QKE131135 QKE196619:QKE196671 QKE262155:QKE262207 QKE327691:QKE327743 QKE393227:QKE393279 QKE458763:QKE458815 QKE524299:QKE524351 QKE589835:QKE589887 QKE655371:QKE655423 QKE720907:QKE720959 QKE786443:QKE786495 QKE851979:QKE852031 QKE917515:QKE917567 QKE983051:QKE983103 QUA11:QUA63 QUA65547:QUA65599 QUA131083:QUA131135 QUA196619:QUA196671 QUA262155:QUA262207 QUA327691:QUA327743 QUA393227:QUA393279 QUA458763:QUA458815 QUA524299:QUA524351 QUA589835:QUA589887 QUA655371:QUA655423 QUA720907:QUA720959 QUA786443:QUA786495 QUA851979:QUA852031 QUA917515:QUA917567 QUA983051:QUA983103 RDW11:RDW63 RDW65547:RDW65599 RDW131083:RDW131135 RDW196619:RDW196671 RDW262155:RDW262207 RDW327691:RDW327743 RDW393227:RDW393279 RDW458763:RDW458815 RDW524299:RDW524351 RDW589835:RDW589887 RDW655371:RDW655423 RDW720907:RDW720959 RDW786443:RDW786495 RDW851979:RDW852031 RDW917515:RDW917567 RDW983051:RDW983103 RNS11:RNS63 RNS65547:RNS65599 RNS131083:RNS131135 RNS196619:RNS196671 RNS262155:RNS262207 RNS327691:RNS327743 RNS393227:RNS393279 RNS458763:RNS458815 RNS524299:RNS524351 RNS589835:RNS589887 RNS655371:RNS655423 RNS720907:RNS720959 RNS786443:RNS786495 RNS851979:RNS852031 RNS917515:RNS917567 RNS983051:RNS983103 RXO11:RXO63 RXO65547:RXO65599 RXO131083:RXO131135 RXO196619:RXO196671 RXO262155:RXO262207 RXO327691:RXO327743 RXO393227:RXO393279 RXO458763:RXO458815 RXO524299:RXO524351 RXO589835:RXO589887 RXO655371:RXO655423 RXO720907:RXO720959 RXO786443:RXO786495 RXO851979:RXO852031 RXO917515:RXO917567 RXO983051:RXO983103 SHK11:SHK63 SHK65547:SHK65599 SHK131083:SHK131135 SHK196619:SHK196671 SHK262155:SHK262207 SHK327691:SHK327743 SHK393227:SHK393279 SHK458763:SHK458815 SHK524299:SHK524351 SHK589835:SHK589887 SHK655371:SHK655423 SHK720907:SHK720959 SHK786443:SHK786495 SHK851979:SHK852031 SHK917515:SHK917567 SHK983051:SHK983103 SRG11:SRG63 SRG65547:SRG65599 SRG131083:SRG131135 SRG196619:SRG196671 SRG262155:SRG262207 SRG327691:SRG327743 SRG393227:SRG393279 SRG458763:SRG458815 SRG524299:SRG524351 SRG589835:SRG589887 SRG655371:SRG655423 SRG720907:SRG720959 SRG786443:SRG786495 SRG851979:SRG852031 SRG917515:SRG917567 SRG983051:SRG983103 TBC11:TBC63 TBC65547:TBC65599 TBC131083:TBC131135 TBC196619:TBC196671 TBC262155:TBC262207 TBC327691:TBC327743 TBC393227:TBC393279 TBC458763:TBC458815 TBC524299:TBC524351 TBC589835:TBC589887 TBC655371:TBC655423 TBC720907:TBC720959 TBC786443:TBC786495 TBC851979:TBC852031 TBC917515:TBC917567 TBC983051:TBC983103 TKY11:TKY63 TKY65547:TKY65599 TKY131083:TKY131135 TKY196619:TKY196671 TKY262155:TKY262207 TKY327691:TKY327743 TKY393227:TKY393279 TKY458763:TKY458815 TKY524299:TKY524351 TKY589835:TKY589887 TKY655371:TKY655423 TKY720907:TKY720959 TKY786443:TKY786495 TKY851979:TKY852031 TKY917515:TKY917567 TKY983051:TKY983103 TUU11:TUU63 TUU65547:TUU65599 TUU131083:TUU131135 TUU196619:TUU196671 TUU262155:TUU262207 TUU327691:TUU327743 TUU393227:TUU393279 TUU458763:TUU458815 TUU524299:TUU524351 TUU589835:TUU589887 TUU655371:TUU655423 TUU720907:TUU720959 TUU786443:TUU786495 TUU851979:TUU852031 TUU917515:TUU917567 TUU983051:TUU983103 UEQ11:UEQ63 UEQ65547:UEQ65599 UEQ131083:UEQ131135 UEQ196619:UEQ196671 UEQ262155:UEQ262207 UEQ327691:UEQ327743 UEQ393227:UEQ393279 UEQ458763:UEQ458815 UEQ524299:UEQ524351 UEQ589835:UEQ589887 UEQ655371:UEQ655423 UEQ720907:UEQ720959 UEQ786443:UEQ786495 UEQ851979:UEQ852031 UEQ917515:UEQ917567 UEQ983051:UEQ983103 UOM11:UOM63 UOM65547:UOM65599 UOM131083:UOM131135 UOM196619:UOM196671 UOM262155:UOM262207 UOM327691:UOM327743 UOM393227:UOM393279 UOM458763:UOM458815 UOM524299:UOM524351 UOM589835:UOM589887 UOM655371:UOM655423 UOM720907:UOM720959 UOM786443:UOM786495 UOM851979:UOM852031 UOM917515:UOM917567 UOM983051:UOM983103 UYI11:UYI63 UYI65547:UYI65599 UYI131083:UYI131135 UYI196619:UYI196671 UYI262155:UYI262207 UYI327691:UYI327743 UYI393227:UYI393279 UYI458763:UYI458815 UYI524299:UYI524351 UYI589835:UYI589887 UYI655371:UYI655423 UYI720907:UYI720959 UYI786443:UYI786495 UYI851979:UYI852031 UYI917515:UYI917567 UYI983051:UYI983103 VIE11:VIE63 VIE65547:VIE65599 VIE131083:VIE131135 VIE196619:VIE196671 VIE262155:VIE262207 VIE327691:VIE327743 VIE393227:VIE393279 VIE458763:VIE458815 VIE524299:VIE524351 VIE589835:VIE589887 VIE655371:VIE655423 VIE720907:VIE720959 VIE786443:VIE786495 VIE851979:VIE852031 VIE917515:VIE917567 VIE983051:VIE983103 VSA11:VSA63 VSA65547:VSA65599 VSA131083:VSA131135 VSA196619:VSA196671 VSA262155:VSA262207 VSA327691:VSA327743 VSA393227:VSA393279 VSA458763:VSA458815 VSA524299:VSA524351 VSA589835:VSA589887 VSA655371:VSA655423 VSA720907:VSA720959 VSA786443:VSA786495 VSA851979:VSA852031 VSA917515:VSA917567 VSA983051:VSA983103 WBW11:WBW63 WBW65547:WBW65599 WBW131083:WBW131135 WBW196619:WBW196671 WBW262155:WBW262207 WBW327691:WBW327743 WBW393227:WBW393279 WBW458763:WBW458815 WBW524299:WBW524351 WBW589835:WBW589887 WBW655371:WBW655423 WBW720907:WBW720959 WBW786443:WBW786495 WBW851979:WBW852031 WBW917515:WBW917567 WBW983051:WBW983103 WLS11:WLS63 WLS65547:WLS65599 WLS131083:WLS131135 WLS196619:WLS196671 WLS262155:WLS262207 WLS327691:WLS327743 WLS393227:WLS393279 WLS458763:WLS458815 WLS524299:WLS524351 WLS589835:WLS589887 WLS655371:WLS655423 WLS720907:WLS720959 WLS786443:WLS786495 WLS851979:WLS852031 WLS917515:WLS917567 WLS983051:WLS983103 WVO11:WVO63 WVO65547:WVO65599 WVO131083:WVO131135 WVO196619:WVO196671 WVO262155:WVO262207 WVO327691:WVO327743 WVO393227:WVO393279 WVO458763:WVO458815 WVO524299:WVO524351 WVO589835:WVO589887 WVO655371:WVO655423 WVO720907:WVO720959 WVO786443:WVO786495 WVO851979:WVO852031 WVO917515:WVO917567 WVO983051:WVO983103">
      <formula1>"是,否"</formula1>
    </dataValidation>
    <dataValidation type="list" allowBlank="1" showInputMessage="1" showErrorMessage="1" sqref="K11:K77 K65547:K65599 K131083:K131135 K196619:K196671 K262155:K262207 K327691:K327743 K393227:K393279 K458763:K458815 K524299:K524351 K589835:K589887 K655371:K655423 K720907:K720959 K786443:K786495 K851979:K852031 K917515:K917567 K983051:K983103 P11:P63 P68:P77 P65547:P65599 P131083:P131135 P196619:P196671 P262155:P262207 P327691:P327743 P393227:P393279 P458763:P458815 P524299:P524351 P589835:P589887 P655371:P655423 P720907:P720959 P786443:P786495 P851979:P852031 P917515:P917567 P983051:P983103 JG11:JG63 JG65547:JG65599 JG131083:JG131135 JG196619:JG196671 JG262155:JG262207 JG327691:JG327743 JG393227:JG393279 JG458763:JG458815 JG524299:JG524351 JG589835:JG589887 JG655371:JG655423 JG720907:JG720959 JG786443:JG786495 JG851979:JG852031 JG917515:JG917567 JG983051:JG983103 JL11:JL63 JL65547:JL65599 JL131083:JL131135 JL196619:JL196671 JL262155:JL262207 JL327691:JL327743 JL393227:JL393279 JL458763:JL458815 JL524299:JL524351 JL589835:JL589887 JL655371:JL655423 JL720907:JL720959 JL786443:JL786495 JL851979:JL852031 JL917515:JL917567 JL983051:JL983103 TC11:TC63 TC65547:TC65599 TC131083:TC131135 TC196619:TC196671 TC262155:TC262207 TC327691:TC327743 TC393227:TC393279 TC458763:TC458815 TC524299:TC524351 TC589835:TC589887 TC655371:TC655423 TC720907:TC720959 TC786443:TC786495 TC851979:TC852031 TC917515:TC917567 TC983051:TC983103 TH11:TH63 TH65547:TH65599 TH131083:TH131135 TH196619:TH196671 TH262155:TH262207 TH327691:TH327743 TH393227:TH393279 TH458763:TH458815 TH524299:TH524351 TH589835:TH589887 TH655371:TH655423 TH720907:TH720959 TH786443:TH786495 TH851979:TH852031 TH917515:TH917567 TH983051:TH983103 ACY11:ACY63 ACY65547:ACY65599 ACY131083:ACY131135 ACY196619:ACY196671 ACY262155:ACY262207 ACY327691:ACY327743 ACY393227:ACY393279 ACY458763:ACY458815 ACY524299:ACY524351 ACY589835:ACY589887 ACY655371:ACY655423 ACY720907:ACY720959 ACY786443:ACY786495 ACY851979:ACY852031 ACY917515:ACY917567 ACY983051:ACY983103 ADD11:ADD63 ADD65547:ADD65599 ADD131083:ADD131135 ADD196619:ADD196671 ADD262155:ADD262207 ADD327691:ADD327743 ADD393227:ADD393279 ADD458763:ADD458815 ADD524299:ADD524351 ADD589835:ADD589887 ADD655371:ADD655423 ADD720907:ADD720959 ADD786443:ADD786495 ADD851979:ADD852031 ADD917515:ADD917567 ADD983051:ADD983103 AMU11:AMU63 AMU65547:AMU65599 AMU131083:AMU131135 AMU196619:AMU196671 AMU262155:AMU262207 AMU327691:AMU327743 AMU393227:AMU393279 AMU458763:AMU458815 AMU524299:AMU524351 AMU589835:AMU589887 AMU655371:AMU655423 AMU720907:AMU720959 AMU786443:AMU786495 AMU851979:AMU852031 AMU917515:AMU917567 AMU983051:AMU983103 AMZ11:AMZ63 AMZ65547:AMZ65599 AMZ131083:AMZ131135 AMZ196619:AMZ196671 AMZ262155:AMZ262207 AMZ327691:AMZ327743 AMZ393227:AMZ393279 AMZ458763:AMZ458815 AMZ524299:AMZ524351 AMZ589835:AMZ589887 AMZ655371:AMZ655423 AMZ720907:AMZ720959 AMZ786443:AMZ786495 AMZ851979:AMZ852031 AMZ917515:AMZ917567 AMZ983051:AMZ983103 AWQ11:AWQ63 AWQ65547:AWQ65599 AWQ131083:AWQ131135 AWQ196619:AWQ196671 AWQ262155:AWQ262207 AWQ327691:AWQ327743 AWQ393227:AWQ393279 AWQ458763:AWQ458815 AWQ524299:AWQ524351 AWQ589835:AWQ589887 AWQ655371:AWQ655423 AWQ720907:AWQ720959 AWQ786443:AWQ786495 AWQ851979:AWQ852031 AWQ917515:AWQ917567 AWQ983051:AWQ983103 AWV11:AWV63 AWV65547:AWV65599 AWV131083:AWV131135 AWV196619:AWV196671 AWV262155:AWV262207 AWV327691:AWV327743 AWV393227:AWV393279 AWV458763:AWV458815 AWV524299:AWV524351 AWV589835:AWV589887 AWV655371:AWV655423 AWV720907:AWV720959 AWV786443:AWV786495 AWV851979:AWV852031 AWV917515:AWV917567 AWV983051:AWV983103 BGM11:BGM63 BGM65547:BGM65599 BGM131083:BGM131135 BGM196619:BGM196671 BGM262155:BGM262207 BGM327691:BGM327743 BGM393227:BGM393279 BGM458763:BGM458815 BGM524299:BGM524351 BGM589835:BGM589887 BGM655371:BGM655423 BGM720907:BGM720959 BGM786443:BGM786495 BGM851979:BGM852031 BGM917515:BGM917567 BGM983051:BGM983103 BGR11:BGR63 BGR65547:BGR65599 BGR131083:BGR131135 BGR196619:BGR196671 BGR262155:BGR262207 BGR327691:BGR327743 BGR393227:BGR393279 BGR458763:BGR458815 BGR524299:BGR524351 BGR589835:BGR589887 BGR655371:BGR655423 BGR720907:BGR720959 BGR786443:BGR786495 BGR851979:BGR852031 BGR917515:BGR917567 BGR983051:BGR983103 BQI11:BQI63 BQI65547:BQI65599 BQI131083:BQI131135 BQI196619:BQI196671 BQI262155:BQI262207 BQI327691:BQI327743 BQI393227:BQI393279 BQI458763:BQI458815 BQI524299:BQI524351 BQI589835:BQI589887 BQI655371:BQI655423 BQI720907:BQI720959 BQI786443:BQI786495 BQI851979:BQI852031 BQI917515:BQI917567 BQI983051:BQI983103 BQN11:BQN63 BQN65547:BQN65599 BQN131083:BQN131135 BQN196619:BQN196671 BQN262155:BQN262207 BQN327691:BQN327743 BQN393227:BQN393279 BQN458763:BQN458815 BQN524299:BQN524351 BQN589835:BQN589887 BQN655371:BQN655423 BQN720907:BQN720959 BQN786443:BQN786495 BQN851979:BQN852031 BQN917515:BQN917567 BQN983051:BQN983103 CAE11:CAE63 CAE65547:CAE65599 CAE131083:CAE131135 CAE196619:CAE196671 CAE262155:CAE262207 CAE327691:CAE327743 CAE393227:CAE393279 CAE458763:CAE458815 CAE524299:CAE524351 CAE589835:CAE589887 CAE655371:CAE655423 CAE720907:CAE720959 CAE786443:CAE786495 CAE851979:CAE852031 CAE917515:CAE917567 CAE983051:CAE983103 CAJ11:CAJ63 CAJ65547:CAJ65599 CAJ131083:CAJ131135 CAJ196619:CAJ196671 CAJ262155:CAJ262207 CAJ327691:CAJ327743 CAJ393227:CAJ393279 CAJ458763:CAJ458815 CAJ524299:CAJ524351 CAJ589835:CAJ589887 CAJ655371:CAJ655423 CAJ720907:CAJ720959 CAJ786443:CAJ786495 CAJ851979:CAJ852031 CAJ917515:CAJ917567 CAJ983051:CAJ983103 CKA11:CKA63 CKA65547:CKA65599 CKA131083:CKA131135 CKA196619:CKA196671 CKA262155:CKA262207 CKA327691:CKA327743 CKA393227:CKA393279 CKA458763:CKA458815 CKA524299:CKA524351 CKA589835:CKA589887 CKA655371:CKA655423 CKA720907:CKA720959 CKA786443:CKA786495 CKA851979:CKA852031 CKA917515:CKA917567 CKA983051:CKA983103 CKF11:CKF63 CKF65547:CKF65599 CKF131083:CKF131135 CKF196619:CKF196671 CKF262155:CKF262207 CKF327691:CKF327743 CKF393227:CKF393279 CKF458763:CKF458815 CKF524299:CKF524351 CKF589835:CKF589887 CKF655371:CKF655423 CKF720907:CKF720959 CKF786443:CKF786495 CKF851979:CKF852031 CKF917515:CKF917567 CKF983051:CKF983103 CTW11:CTW63 CTW65547:CTW65599 CTW131083:CTW131135 CTW196619:CTW196671 CTW262155:CTW262207 CTW327691:CTW327743 CTW393227:CTW393279 CTW458763:CTW458815 CTW524299:CTW524351 CTW589835:CTW589887 CTW655371:CTW655423 CTW720907:CTW720959 CTW786443:CTW786495 CTW851979:CTW852031 CTW917515:CTW917567 CTW983051:CTW983103 CUB11:CUB63 CUB65547:CUB65599 CUB131083:CUB131135 CUB196619:CUB196671 CUB262155:CUB262207 CUB327691:CUB327743 CUB393227:CUB393279 CUB458763:CUB458815 CUB524299:CUB524351 CUB589835:CUB589887 CUB655371:CUB655423 CUB720907:CUB720959 CUB786443:CUB786495 CUB851979:CUB852031 CUB917515:CUB917567 CUB983051:CUB983103 DDS11:DDS63 DDS65547:DDS65599 DDS131083:DDS131135 DDS196619:DDS196671 DDS262155:DDS262207 DDS327691:DDS327743 DDS393227:DDS393279 DDS458763:DDS458815 DDS524299:DDS524351 DDS589835:DDS589887 DDS655371:DDS655423 DDS720907:DDS720959 DDS786443:DDS786495 DDS851979:DDS852031 DDS917515:DDS917567 DDS983051:DDS983103 DDX11:DDX63 DDX65547:DDX65599 DDX131083:DDX131135 DDX196619:DDX196671 DDX262155:DDX262207 DDX327691:DDX327743 DDX393227:DDX393279 DDX458763:DDX458815 DDX524299:DDX524351 DDX589835:DDX589887 DDX655371:DDX655423 DDX720907:DDX720959 DDX786443:DDX786495 DDX851979:DDX852031 DDX917515:DDX917567 DDX983051:DDX983103 DNO11:DNO63 DNO65547:DNO65599 DNO131083:DNO131135 DNO196619:DNO196671 DNO262155:DNO262207 DNO327691:DNO327743 DNO393227:DNO393279 DNO458763:DNO458815 DNO524299:DNO524351 DNO589835:DNO589887 DNO655371:DNO655423 DNO720907:DNO720959 DNO786443:DNO786495 DNO851979:DNO852031 DNO917515:DNO917567 DNO983051:DNO983103 DNT11:DNT63 DNT65547:DNT65599 DNT131083:DNT131135 DNT196619:DNT196671 DNT262155:DNT262207 DNT327691:DNT327743 DNT393227:DNT393279 DNT458763:DNT458815 DNT524299:DNT524351 DNT589835:DNT589887 DNT655371:DNT655423 DNT720907:DNT720959 DNT786443:DNT786495 DNT851979:DNT852031 DNT917515:DNT917567 DNT983051:DNT983103 DXK11:DXK63 DXK65547:DXK65599 DXK131083:DXK131135 DXK196619:DXK196671 DXK262155:DXK262207 DXK327691:DXK327743 DXK393227:DXK393279 DXK458763:DXK458815 DXK524299:DXK524351 DXK589835:DXK589887 DXK655371:DXK655423 DXK720907:DXK720959 DXK786443:DXK786495 DXK851979:DXK852031 DXK917515:DXK917567 DXK983051:DXK983103 DXP11:DXP63 DXP65547:DXP65599 DXP131083:DXP131135 DXP196619:DXP196671 DXP262155:DXP262207 DXP327691:DXP327743 DXP393227:DXP393279 DXP458763:DXP458815 DXP524299:DXP524351 DXP589835:DXP589887 DXP655371:DXP655423 DXP720907:DXP720959 DXP786443:DXP786495 DXP851979:DXP852031 DXP917515:DXP917567 DXP983051:DXP983103 EHG11:EHG63 EHG65547:EHG65599 EHG131083:EHG131135 EHG196619:EHG196671 EHG262155:EHG262207 EHG327691:EHG327743 EHG393227:EHG393279 EHG458763:EHG458815 EHG524299:EHG524351 EHG589835:EHG589887 EHG655371:EHG655423 EHG720907:EHG720959 EHG786443:EHG786495 EHG851979:EHG852031 EHG917515:EHG917567 EHG983051:EHG983103 EHL11:EHL63 EHL65547:EHL65599 EHL131083:EHL131135 EHL196619:EHL196671 EHL262155:EHL262207 EHL327691:EHL327743 EHL393227:EHL393279 EHL458763:EHL458815 EHL524299:EHL524351 EHL589835:EHL589887 EHL655371:EHL655423 EHL720907:EHL720959 EHL786443:EHL786495 EHL851979:EHL852031 EHL917515:EHL917567 EHL983051:EHL983103 ERC11:ERC63 ERC65547:ERC65599 ERC131083:ERC131135 ERC196619:ERC196671 ERC262155:ERC262207 ERC327691:ERC327743 ERC393227:ERC393279 ERC458763:ERC458815 ERC524299:ERC524351 ERC589835:ERC589887 ERC655371:ERC655423 ERC720907:ERC720959 ERC786443:ERC786495 ERC851979:ERC852031 ERC917515:ERC917567 ERC983051:ERC983103 ERH11:ERH63 ERH65547:ERH65599 ERH131083:ERH131135 ERH196619:ERH196671 ERH262155:ERH262207 ERH327691:ERH327743 ERH393227:ERH393279 ERH458763:ERH458815 ERH524299:ERH524351 ERH589835:ERH589887 ERH655371:ERH655423 ERH720907:ERH720959 ERH786443:ERH786495 ERH851979:ERH852031 ERH917515:ERH917567 ERH983051:ERH983103 FAY11:FAY63 FAY65547:FAY65599 FAY131083:FAY131135 FAY196619:FAY196671 FAY262155:FAY262207 FAY327691:FAY327743 FAY393227:FAY393279 FAY458763:FAY458815 FAY524299:FAY524351 FAY589835:FAY589887 FAY655371:FAY655423 FAY720907:FAY720959 FAY786443:FAY786495 FAY851979:FAY852031 FAY917515:FAY917567 FAY983051:FAY983103 FBD11:FBD63 FBD65547:FBD65599 FBD131083:FBD131135 FBD196619:FBD196671 FBD262155:FBD262207 FBD327691:FBD327743 FBD393227:FBD393279 FBD458763:FBD458815 FBD524299:FBD524351 FBD589835:FBD589887 FBD655371:FBD655423 FBD720907:FBD720959 FBD786443:FBD786495 FBD851979:FBD852031 FBD917515:FBD917567 FBD983051:FBD983103 FKU11:FKU63 FKU65547:FKU65599 FKU131083:FKU131135 FKU196619:FKU196671 FKU262155:FKU262207 FKU327691:FKU327743 FKU393227:FKU393279 FKU458763:FKU458815 FKU524299:FKU524351 FKU589835:FKU589887 FKU655371:FKU655423 FKU720907:FKU720959 FKU786443:FKU786495 FKU851979:FKU852031 FKU917515:FKU917567 FKU983051:FKU983103 FKZ11:FKZ63 FKZ65547:FKZ65599 FKZ131083:FKZ131135 FKZ196619:FKZ196671 FKZ262155:FKZ262207 FKZ327691:FKZ327743 FKZ393227:FKZ393279 FKZ458763:FKZ458815 FKZ524299:FKZ524351 FKZ589835:FKZ589887 FKZ655371:FKZ655423 FKZ720907:FKZ720959 FKZ786443:FKZ786495 FKZ851979:FKZ852031 FKZ917515:FKZ917567 FKZ983051:FKZ983103 FUQ11:FUQ63 FUQ65547:FUQ65599 FUQ131083:FUQ131135 FUQ196619:FUQ196671 FUQ262155:FUQ262207 FUQ327691:FUQ327743 FUQ393227:FUQ393279 FUQ458763:FUQ458815 FUQ524299:FUQ524351 FUQ589835:FUQ589887 FUQ655371:FUQ655423 FUQ720907:FUQ720959 FUQ786443:FUQ786495 FUQ851979:FUQ852031 FUQ917515:FUQ917567 FUQ983051:FUQ983103 FUV11:FUV63 FUV65547:FUV65599 FUV131083:FUV131135 FUV196619:FUV196671 FUV262155:FUV262207 FUV327691:FUV327743 FUV393227:FUV393279 FUV458763:FUV458815 FUV524299:FUV524351 FUV589835:FUV589887 FUV655371:FUV655423 FUV720907:FUV720959 FUV786443:FUV786495 FUV851979:FUV852031 FUV917515:FUV917567 FUV983051:FUV983103 GEM11:GEM63 GEM65547:GEM65599 GEM131083:GEM131135 GEM196619:GEM196671 GEM262155:GEM262207 GEM327691:GEM327743 GEM393227:GEM393279 GEM458763:GEM458815 GEM524299:GEM524351 GEM589835:GEM589887 GEM655371:GEM655423 GEM720907:GEM720959 GEM786443:GEM786495 GEM851979:GEM852031 GEM917515:GEM917567 GEM983051:GEM983103 GER11:GER63 GER65547:GER65599 GER131083:GER131135 GER196619:GER196671 GER262155:GER262207 GER327691:GER327743 GER393227:GER393279 GER458763:GER458815 GER524299:GER524351 GER589835:GER589887 GER655371:GER655423 GER720907:GER720959 GER786443:GER786495 GER851979:GER852031 GER917515:GER917567 GER983051:GER983103 GOI11:GOI63 GOI65547:GOI65599 GOI131083:GOI131135 GOI196619:GOI196671 GOI262155:GOI262207 GOI327691:GOI327743 GOI393227:GOI393279 GOI458763:GOI458815 GOI524299:GOI524351 GOI589835:GOI589887 GOI655371:GOI655423 GOI720907:GOI720959 GOI786443:GOI786495 GOI851979:GOI852031 GOI917515:GOI917567 GOI983051:GOI983103 GON11:GON63 GON65547:GON65599 GON131083:GON131135 GON196619:GON196671 GON262155:GON262207 GON327691:GON327743 GON393227:GON393279 GON458763:GON458815 GON524299:GON524351 GON589835:GON589887 GON655371:GON655423 GON720907:GON720959 GON786443:GON786495 GON851979:GON852031 GON917515:GON917567 GON983051:GON983103 GYE11:GYE63 GYE65547:GYE65599 GYE131083:GYE131135 GYE196619:GYE196671 GYE262155:GYE262207 GYE327691:GYE327743 GYE393227:GYE393279 GYE458763:GYE458815 GYE524299:GYE524351 GYE589835:GYE589887 GYE655371:GYE655423 GYE720907:GYE720959 GYE786443:GYE786495 GYE851979:GYE852031 GYE917515:GYE917567 GYE983051:GYE983103 GYJ11:GYJ63 GYJ65547:GYJ65599 GYJ131083:GYJ131135 GYJ196619:GYJ196671 GYJ262155:GYJ262207 GYJ327691:GYJ327743 GYJ393227:GYJ393279 GYJ458763:GYJ458815 GYJ524299:GYJ524351 GYJ589835:GYJ589887 GYJ655371:GYJ655423 GYJ720907:GYJ720959 GYJ786443:GYJ786495 GYJ851979:GYJ852031 GYJ917515:GYJ917567 GYJ983051:GYJ983103 HIA11:HIA63 HIA65547:HIA65599 HIA131083:HIA131135 HIA196619:HIA196671 HIA262155:HIA262207 HIA327691:HIA327743 HIA393227:HIA393279 HIA458763:HIA458815 HIA524299:HIA524351 HIA589835:HIA589887 HIA655371:HIA655423 HIA720907:HIA720959 HIA786443:HIA786495 HIA851979:HIA852031 HIA917515:HIA917567 HIA983051:HIA983103 HIF11:HIF63 HIF65547:HIF65599 HIF131083:HIF131135 HIF196619:HIF196671 HIF262155:HIF262207 HIF327691:HIF327743 HIF393227:HIF393279 HIF458763:HIF458815 HIF524299:HIF524351 HIF589835:HIF589887 HIF655371:HIF655423 HIF720907:HIF720959 HIF786443:HIF786495 HIF851979:HIF852031 HIF917515:HIF917567 HIF983051:HIF983103 HRW11:HRW63 HRW65547:HRW65599 HRW131083:HRW131135 HRW196619:HRW196671 HRW262155:HRW262207 HRW327691:HRW327743 HRW393227:HRW393279 HRW458763:HRW458815 HRW524299:HRW524351 HRW589835:HRW589887 HRW655371:HRW655423 HRW720907:HRW720959 HRW786443:HRW786495 HRW851979:HRW852031 HRW917515:HRW917567 HRW983051:HRW983103 HSB11:HSB63 HSB65547:HSB65599 HSB131083:HSB131135 HSB196619:HSB196671 HSB262155:HSB262207 HSB327691:HSB327743 HSB393227:HSB393279 HSB458763:HSB458815 HSB524299:HSB524351 HSB589835:HSB589887 HSB655371:HSB655423 HSB720907:HSB720959 HSB786443:HSB786495 HSB851979:HSB852031 HSB917515:HSB917567 HSB983051:HSB983103 IBS11:IBS63 IBS65547:IBS65599 IBS131083:IBS131135 IBS196619:IBS196671 IBS262155:IBS262207 IBS327691:IBS327743 IBS393227:IBS393279 IBS458763:IBS458815 IBS524299:IBS524351 IBS589835:IBS589887 IBS655371:IBS655423 IBS720907:IBS720959 IBS786443:IBS786495 IBS851979:IBS852031 IBS917515:IBS917567 IBS983051:IBS983103 IBX11:IBX63 IBX65547:IBX65599 IBX131083:IBX131135 IBX196619:IBX196671 IBX262155:IBX262207 IBX327691:IBX327743 IBX393227:IBX393279 IBX458763:IBX458815 IBX524299:IBX524351 IBX589835:IBX589887 IBX655371:IBX655423 IBX720907:IBX720959 IBX786443:IBX786495 IBX851979:IBX852031 IBX917515:IBX917567 IBX983051:IBX983103 ILO11:ILO63 ILO65547:ILO65599 ILO131083:ILO131135 ILO196619:ILO196671 ILO262155:ILO262207 ILO327691:ILO327743 ILO393227:ILO393279 ILO458763:ILO458815 ILO524299:ILO524351 ILO589835:ILO589887 ILO655371:ILO655423 ILO720907:ILO720959 ILO786443:ILO786495 ILO851979:ILO852031 ILO917515:ILO917567 ILO983051:ILO983103 ILT11:ILT63 ILT65547:ILT65599 ILT131083:ILT131135 ILT196619:ILT196671 ILT262155:ILT262207 ILT327691:ILT327743 ILT393227:ILT393279 ILT458763:ILT458815 ILT524299:ILT524351 ILT589835:ILT589887 ILT655371:ILT655423 ILT720907:ILT720959 ILT786443:ILT786495 ILT851979:ILT852031 ILT917515:ILT917567 ILT983051:ILT983103 IVK11:IVK63 IVK65547:IVK65599 IVK131083:IVK131135 IVK196619:IVK196671 IVK262155:IVK262207 IVK327691:IVK327743 IVK393227:IVK393279 IVK458763:IVK458815 IVK524299:IVK524351 IVK589835:IVK589887 IVK655371:IVK655423 IVK720907:IVK720959 IVK786443:IVK786495 IVK851979:IVK852031 IVK917515:IVK917567 IVK983051:IVK983103 IVP11:IVP63 IVP65547:IVP65599 IVP131083:IVP131135 IVP196619:IVP196671 IVP262155:IVP262207 IVP327691:IVP327743 IVP393227:IVP393279 IVP458763:IVP458815 IVP524299:IVP524351 IVP589835:IVP589887 IVP655371:IVP655423 IVP720907:IVP720959 IVP786443:IVP786495 IVP851979:IVP852031 IVP917515:IVP917567 IVP983051:IVP983103 JFG11:JFG63 JFG65547:JFG65599 JFG131083:JFG131135 JFG196619:JFG196671 JFG262155:JFG262207 JFG327691:JFG327743 JFG393227:JFG393279 JFG458763:JFG458815 JFG524299:JFG524351 JFG589835:JFG589887 JFG655371:JFG655423 JFG720907:JFG720959 JFG786443:JFG786495 JFG851979:JFG852031 JFG917515:JFG917567 JFG983051:JFG983103 JFL11:JFL63 JFL65547:JFL65599 JFL131083:JFL131135 JFL196619:JFL196671 JFL262155:JFL262207 JFL327691:JFL327743 JFL393227:JFL393279 JFL458763:JFL458815 JFL524299:JFL524351 JFL589835:JFL589887 JFL655371:JFL655423 JFL720907:JFL720959 JFL786443:JFL786495 JFL851979:JFL852031 JFL917515:JFL917567 JFL983051:JFL983103 JPC11:JPC63 JPC65547:JPC65599 JPC131083:JPC131135 JPC196619:JPC196671 JPC262155:JPC262207 JPC327691:JPC327743 JPC393227:JPC393279 JPC458763:JPC458815 JPC524299:JPC524351 JPC589835:JPC589887 JPC655371:JPC655423 JPC720907:JPC720959 JPC786443:JPC786495 JPC851979:JPC852031 JPC917515:JPC917567 JPC983051:JPC983103 JPH11:JPH63 JPH65547:JPH65599 JPH131083:JPH131135 JPH196619:JPH196671 JPH262155:JPH262207 JPH327691:JPH327743 JPH393227:JPH393279 JPH458763:JPH458815 JPH524299:JPH524351 JPH589835:JPH589887 JPH655371:JPH655423 JPH720907:JPH720959 JPH786443:JPH786495 JPH851979:JPH852031 JPH917515:JPH917567 JPH983051:JPH983103 JYY11:JYY63 JYY65547:JYY65599 JYY131083:JYY131135 JYY196619:JYY196671 JYY262155:JYY262207 JYY327691:JYY327743 JYY393227:JYY393279 JYY458763:JYY458815 JYY524299:JYY524351 JYY589835:JYY589887 JYY655371:JYY655423 JYY720907:JYY720959 JYY786443:JYY786495 JYY851979:JYY852031 JYY917515:JYY917567 JYY983051:JYY983103 JZD11:JZD63 JZD65547:JZD65599 JZD131083:JZD131135 JZD196619:JZD196671 JZD262155:JZD262207 JZD327691:JZD327743 JZD393227:JZD393279 JZD458763:JZD458815 JZD524299:JZD524351 JZD589835:JZD589887 JZD655371:JZD655423 JZD720907:JZD720959 JZD786443:JZD786495 JZD851979:JZD852031 JZD917515:JZD917567 JZD983051:JZD983103 KIU11:KIU63 KIU65547:KIU65599 KIU131083:KIU131135 KIU196619:KIU196671 KIU262155:KIU262207 KIU327691:KIU327743 KIU393227:KIU393279 KIU458763:KIU458815 KIU524299:KIU524351 KIU589835:KIU589887 KIU655371:KIU655423 KIU720907:KIU720959 KIU786443:KIU786495 KIU851979:KIU852031 KIU917515:KIU917567 KIU983051:KIU983103 KIZ11:KIZ63 KIZ65547:KIZ65599 KIZ131083:KIZ131135 KIZ196619:KIZ196671 KIZ262155:KIZ262207 KIZ327691:KIZ327743 KIZ393227:KIZ393279 KIZ458763:KIZ458815 KIZ524299:KIZ524351 KIZ589835:KIZ589887 KIZ655371:KIZ655423 KIZ720907:KIZ720959 KIZ786443:KIZ786495 KIZ851979:KIZ852031 KIZ917515:KIZ917567 KIZ983051:KIZ983103 KSQ11:KSQ63 KSQ65547:KSQ65599 KSQ131083:KSQ131135 KSQ196619:KSQ196671 KSQ262155:KSQ262207 KSQ327691:KSQ327743 KSQ393227:KSQ393279 KSQ458763:KSQ458815 KSQ524299:KSQ524351 KSQ589835:KSQ589887 KSQ655371:KSQ655423 KSQ720907:KSQ720959 KSQ786443:KSQ786495 KSQ851979:KSQ852031 KSQ917515:KSQ917567 KSQ983051:KSQ983103 KSV11:KSV63 KSV65547:KSV65599 KSV131083:KSV131135 KSV196619:KSV196671 KSV262155:KSV262207 KSV327691:KSV327743 KSV393227:KSV393279 KSV458763:KSV458815 KSV524299:KSV524351 KSV589835:KSV589887 KSV655371:KSV655423 KSV720907:KSV720959 KSV786443:KSV786495 KSV851979:KSV852031 KSV917515:KSV917567 KSV983051:KSV983103 LCM11:LCM63 LCM65547:LCM65599 LCM131083:LCM131135 LCM196619:LCM196671 LCM262155:LCM262207 LCM327691:LCM327743 LCM393227:LCM393279 LCM458763:LCM458815 LCM524299:LCM524351 LCM589835:LCM589887 LCM655371:LCM655423 LCM720907:LCM720959 LCM786443:LCM786495 LCM851979:LCM852031 LCM917515:LCM917567 LCM983051:LCM983103 LCR11:LCR63 LCR65547:LCR65599 LCR131083:LCR131135 LCR196619:LCR196671 LCR262155:LCR262207 LCR327691:LCR327743 LCR393227:LCR393279 LCR458763:LCR458815 LCR524299:LCR524351 LCR589835:LCR589887 LCR655371:LCR655423 LCR720907:LCR720959 LCR786443:LCR786495 LCR851979:LCR852031 LCR917515:LCR917567 LCR983051:LCR983103 LMI11:LMI63 LMI65547:LMI65599 LMI131083:LMI131135 LMI196619:LMI196671 LMI262155:LMI262207 LMI327691:LMI327743 LMI393227:LMI393279 LMI458763:LMI458815 LMI524299:LMI524351 LMI589835:LMI589887 LMI655371:LMI655423 LMI720907:LMI720959 LMI786443:LMI786495 LMI851979:LMI852031 LMI917515:LMI917567 LMI983051:LMI983103 LMN11:LMN63 LMN65547:LMN65599 LMN131083:LMN131135 LMN196619:LMN196671 LMN262155:LMN262207 LMN327691:LMN327743 LMN393227:LMN393279 LMN458763:LMN458815 LMN524299:LMN524351 LMN589835:LMN589887 LMN655371:LMN655423 LMN720907:LMN720959 LMN786443:LMN786495 LMN851979:LMN852031 LMN917515:LMN917567 LMN983051:LMN983103 LWE11:LWE63 LWE65547:LWE65599 LWE131083:LWE131135 LWE196619:LWE196671 LWE262155:LWE262207 LWE327691:LWE327743 LWE393227:LWE393279 LWE458763:LWE458815 LWE524299:LWE524351 LWE589835:LWE589887 LWE655371:LWE655423 LWE720907:LWE720959 LWE786443:LWE786495 LWE851979:LWE852031 LWE917515:LWE917567 LWE983051:LWE983103 LWJ11:LWJ63 LWJ65547:LWJ65599 LWJ131083:LWJ131135 LWJ196619:LWJ196671 LWJ262155:LWJ262207 LWJ327691:LWJ327743 LWJ393227:LWJ393279 LWJ458763:LWJ458815 LWJ524299:LWJ524351 LWJ589835:LWJ589887 LWJ655371:LWJ655423 LWJ720907:LWJ720959 LWJ786443:LWJ786495 LWJ851979:LWJ852031 LWJ917515:LWJ917567 LWJ983051:LWJ983103 MGA11:MGA63 MGA65547:MGA65599 MGA131083:MGA131135 MGA196619:MGA196671 MGA262155:MGA262207 MGA327691:MGA327743 MGA393227:MGA393279 MGA458763:MGA458815 MGA524299:MGA524351 MGA589835:MGA589887 MGA655371:MGA655423 MGA720907:MGA720959 MGA786443:MGA786495 MGA851979:MGA852031 MGA917515:MGA917567 MGA983051:MGA983103 MGF11:MGF63 MGF65547:MGF65599 MGF131083:MGF131135 MGF196619:MGF196671 MGF262155:MGF262207 MGF327691:MGF327743 MGF393227:MGF393279 MGF458763:MGF458815 MGF524299:MGF524351 MGF589835:MGF589887 MGF655371:MGF655423 MGF720907:MGF720959 MGF786443:MGF786495 MGF851979:MGF852031 MGF917515:MGF917567 MGF983051:MGF983103 MPW11:MPW63 MPW65547:MPW65599 MPW131083:MPW131135 MPW196619:MPW196671 MPW262155:MPW262207 MPW327691:MPW327743 MPW393227:MPW393279 MPW458763:MPW458815 MPW524299:MPW524351 MPW589835:MPW589887 MPW655371:MPW655423 MPW720907:MPW720959 MPW786443:MPW786495 MPW851979:MPW852031 MPW917515:MPW917567 MPW983051:MPW983103 MQB11:MQB63 MQB65547:MQB65599 MQB131083:MQB131135 MQB196619:MQB196671 MQB262155:MQB262207 MQB327691:MQB327743 MQB393227:MQB393279 MQB458763:MQB458815 MQB524299:MQB524351 MQB589835:MQB589887 MQB655371:MQB655423 MQB720907:MQB720959 MQB786443:MQB786495 MQB851979:MQB852031 MQB917515:MQB917567 MQB983051:MQB983103 MZS11:MZS63 MZS65547:MZS65599 MZS131083:MZS131135 MZS196619:MZS196671 MZS262155:MZS262207 MZS327691:MZS327743 MZS393227:MZS393279 MZS458763:MZS458815 MZS524299:MZS524351 MZS589835:MZS589887 MZS655371:MZS655423 MZS720907:MZS720959 MZS786443:MZS786495 MZS851979:MZS852031 MZS917515:MZS917567 MZS983051:MZS983103 MZX11:MZX63 MZX65547:MZX65599 MZX131083:MZX131135 MZX196619:MZX196671 MZX262155:MZX262207 MZX327691:MZX327743 MZX393227:MZX393279 MZX458763:MZX458815 MZX524299:MZX524351 MZX589835:MZX589887 MZX655371:MZX655423 MZX720907:MZX720959 MZX786443:MZX786495 MZX851979:MZX852031 MZX917515:MZX917567 MZX983051:MZX983103 NJO11:NJO63 NJO65547:NJO65599 NJO131083:NJO131135 NJO196619:NJO196671 NJO262155:NJO262207 NJO327691:NJO327743 NJO393227:NJO393279 NJO458763:NJO458815 NJO524299:NJO524351 NJO589835:NJO589887 NJO655371:NJO655423 NJO720907:NJO720959 NJO786443:NJO786495 NJO851979:NJO852031 NJO917515:NJO917567 NJO983051:NJO983103 NJT11:NJT63 NJT65547:NJT65599 NJT131083:NJT131135 NJT196619:NJT196671 NJT262155:NJT262207 NJT327691:NJT327743 NJT393227:NJT393279 NJT458763:NJT458815 NJT524299:NJT524351 NJT589835:NJT589887 NJT655371:NJT655423 NJT720907:NJT720959 NJT786443:NJT786495 NJT851979:NJT852031 NJT917515:NJT917567 NJT983051:NJT983103 NTK11:NTK63 NTK65547:NTK65599 NTK131083:NTK131135 NTK196619:NTK196671 NTK262155:NTK262207 NTK327691:NTK327743 NTK393227:NTK393279 NTK458763:NTK458815 NTK524299:NTK524351 NTK589835:NTK589887 NTK655371:NTK655423 NTK720907:NTK720959 NTK786443:NTK786495 NTK851979:NTK852031 NTK917515:NTK917567 NTK983051:NTK983103 NTP11:NTP63 NTP65547:NTP65599 NTP131083:NTP131135 NTP196619:NTP196671 NTP262155:NTP262207 NTP327691:NTP327743 NTP393227:NTP393279 NTP458763:NTP458815 NTP524299:NTP524351 NTP589835:NTP589887 NTP655371:NTP655423 NTP720907:NTP720959 NTP786443:NTP786495 NTP851979:NTP852031 NTP917515:NTP917567 NTP983051:NTP983103 ODG11:ODG63 ODG65547:ODG65599 ODG131083:ODG131135 ODG196619:ODG196671 ODG262155:ODG262207 ODG327691:ODG327743 ODG393227:ODG393279 ODG458763:ODG458815 ODG524299:ODG524351 ODG589835:ODG589887 ODG655371:ODG655423 ODG720907:ODG720959 ODG786443:ODG786495 ODG851979:ODG852031 ODG917515:ODG917567 ODG983051:ODG983103 ODL11:ODL63 ODL65547:ODL65599 ODL131083:ODL131135 ODL196619:ODL196671 ODL262155:ODL262207 ODL327691:ODL327743 ODL393227:ODL393279 ODL458763:ODL458815 ODL524299:ODL524351 ODL589835:ODL589887 ODL655371:ODL655423 ODL720907:ODL720959 ODL786443:ODL786495 ODL851979:ODL852031 ODL917515:ODL917567 ODL983051:ODL983103 ONC11:ONC63 ONC65547:ONC65599 ONC131083:ONC131135 ONC196619:ONC196671 ONC262155:ONC262207 ONC327691:ONC327743 ONC393227:ONC393279 ONC458763:ONC458815 ONC524299:ONC524351 ONC589835:ONC589887 ONC655371:ONC655423 ONC720907:ONC720959 ONC786443:ONC786495 ONC851979:ONC852031 ONC917515:ONC917567 ONC983051:ONC983103 ONH11:ONH63 ONH65547:ONH65599 ONH131083:ONH131135 ONH196619:ONH196671 ONH262155:ONH262207 ONH327691:ONH327743 ONH393227:ONH393279 ONH458763:ONH458815 ONH524299:ONH524351 ONH589835:ONH589887 ONH655371:ONH655423 ONH720907:ONH720959 ONH786443:ONH786495 ONH851979:ONH852031 ONH917515:ONH917567 ONH983051:ONH983103 OWY11:OWY63 OWY65547:OWY65599 OWY131083:OWY131135 OWY196619:OWY196671 OWY262155:OWY262207 OWY327691:OWY327743 OWY393227:OWY393279 OWY458763:OWY458815 OWY524299:OWY524351 OWY589835:OWY589887 OWY655371:OWY655423 OWY720907:OWY720959 OWY786443:OWY786495 OWY851979:OWY852031 OWY917515:OWY917567 OWY983051:OWY983103 OXD11:OXD63 OXD65547:OXD65599 OXD131083:OXD131135 OXD196619:OXD196671 OXD262155:OXD262207 OXD327691:OXD327743 OXD393227:OXD393279 OXD458763:OXD458815 OXD524299:OXD524351 OXD589835:OXD589887 OXD655371:OXD655423 OXD720907:OXD720959 OXD786443:OXD786495 OXD851979:OXD852031 OXD917515:OXD917567 OXD983051:OXD983103 PGU11:PGU63 PGU65547:PGU65599 PGU131083:PGU131135 PGU196619:PGU196671 PGU262155:PGU262207 PGU327691:PGU327743 PGU393227:PGU393279 PGU458763:PGU458815 PGU524299:PGU524351 PGU589835:PGU589887 PGU655371:PGU655423 PGU720907:PGU720959 PGU786443:PGU786495 PGU851979:PGU852031 PGU917515:PGU917567 PGU983051:PGU983103 PGZ11:PGZ63 PGZ65547:PGZ65599 PGZ131083:PGZ131135 PGZ196619:PGZ196671 PGZ262155:PGZ262207 PGZ327691:PGZ327743 PGZ393227:PGZ393279 PGZ458763:PGZ458815 PGZ524299:PGZ524351 PGZ589835:PGZ589887 PGZ655371:PGZ655423 PGZ720907:PGZ720959 PGZ786443:PGZ786495 PGZ851979:PGZ852031 PGZ917515:PGZ917567 PGZ983051:PGZ983103 PQQ11:PQQ63 PQQ65547:PQQ65599 PQQ131083:PQQ131135 PQQ196619:PQQ196671 PQQ262155:PQQ262207 PQQ327691:PQQ327743 PQQ393227:PQQ393279 PQQ458763:PQQ458815 PQQ524299:PQQ524351 PQQ589835:PQQ589887 PQQ655371:PQQ655423 PQQ720907:PQQ720959 PQQ786443:PQQ786495 PQQ851979:PQQ852031 PQQ917515:PQQ917567 PQQ983051:PQQ983103 PQV11:PQV63 PQV65547:PQV65599 PQV131083:PQV131135 PQV196619:PQV196671 PQV262155:PQV262207 PQV327691:PQV327743 PQV393227:PQV393279 PQV458763:PQV458815 PQV524299:PQV524351 PQV589835:PQV589887 PQV655371:PQV655423 PQV720907:PQV720959 PQV786443:PQV786495 PQV851979:PQV852031 PQV917515:PQV917567 PQV983051:PQV983103 QAM11:QAM63 QAM65547:QAM65599 QAM131083:QAM131135 QAM196619:QAM196671 QAM262155:QAM262207 QAM327691:QAM327743 QAM393227:QAM393279 QAM458763:QAM458815 QAM524299:QAM524351 QAM589835:QAM589887 QAM655371:QAM655423 QAM720907:QAM720959 QAM786443:QAM786495 QAM851979:QAM852031 QAM917515:QAM917567 QAM983051:QAM983103 QAR11:QAR63 QAR65547:QAR65599 QAR131083:QAR131135 QAR196619:QAR196671 QAR262155:QAR262207 QAR327691:QAR327743 QAR393227:QAR393279 QAR458763:QAR458815 QAR524299:QAR524351 QAR589835:QAR589887 QAR655371:QAR655423 QAR720907:QAR720959 QAR786443:QAR786495 QAR851979:QAR852031 QAR917515:QAR917567 QAR983051:QAR983103 QKI11:QKI63 QKI65547:QKI65599 QKI131083:QKI131135 QKI196619:QKI196671 QKI262155:QKI262207 QKI327691:QKI327743 QKI393227:QKI393279 QKI458763:QKI458815 QKI524299:QKI524351 QKI589835:QKI589887 QKI655371:QKI655423 QKI720907:QKI720959 QKI786443:QKI786495 QKI851979:QKI852031 QKI917515:QKI917567 QKI983051:QKI983103 QKN11:QKN63 QKN65547:QKN65599 QKN131083:QKN131135 QKN196619:QKN196671 QKN262155:QKN262207 QKN327691:QKN327743 QKN393227:QKN393279 QKN458763:QKN458815 QKN524299:QKN524351 QKN589835:QKN589887 QKN655371:QKN655423 QKN720907:QKN720959 QKN786443:QKN786495 QKN851979:QKN852031 QKN917515:QKN917567 QKN983051:QKN983103 QUE11:QUE63 QUE65547:QUE65599 QUE131083:QUE131135 QUE196619:QUE196671 QUE262155:QUE262207 QUE327691:QUE327743 QUE393227:QUE393279 QUE458763:QUE458815 QUE524299:QUE524351 QUE589835:QUE589887 QUE655371:QUE655423 QUE720907:QUE720959 QUE786443:QUE786495 QUE851979:QUE852031 QUE917515:QUE917567 QUE983051:QUE983103 QUJ11:QUJ63 QUJ65547:QUJ65599 QUJ131083:QUJ131135 QUJ196619:QUJ196671 QUJ262155:QUJ262207 QUJ327691:QUJ327743 QUJ393227:QUJ393279 QUJ458763:QUJ458815 QUJ524299:QUJ524351 QUJ589835:QUJ589887 QUJ655371:QUJ655423 QUJ720907:QUJ720959 QUJ786443:QUJ786495 QUJ851979:QUJ852031 QUJ917515:QUJ917567 QUJ983051:QUJ983103 REA11:REA63 REA65547:REA65599 REA131083:REA131135 REA196619:REA196671 REA262155:REA262207 REA327691:REA327743 REA393227:REA393279 REA458763:REA458815 REA524299:REA524351 REA589835:REA589887 REA655371:REA655423 REA720907:REA720959 REA786443:REA786495 REA851979:REA852031 REA917515:REA917567 REA983051:REA983103 REF11:REF63 REF65547:REF65599 REF131083:REF131135 REF196619:REF196671 REF262155:REF262207 REF327691:REF327743 REF393227:REF393279 REF458763:REF458815 REF524299:REF524351 REF589835:REF589887 REF655371:REF655423 REF720907:REF720959 REF786443:REF786495 REF851979:REF852031 REF917515:REF917567 REF983051:REF983103 RNW11:RNW63 RNW65547:RNW65599 RNW131083:RNW131135 RNW196619:RNW196671 RNW262155:RNW262207 RNW327691:RNW327743 RNW393227:RNW393279 RNW458763:RNW458815 RNW524299:RNW524351 RNW589835:RNW589887 RNW655371:RNW655423 RNW720907:RNW720959 RNW786443:RNW786495 RNW851979:RNW852031 RNW917515:RNW917567 RNW983051:RNW983103 ROB11:ROB63 ROB65547:ROB65599 ROB131083:ROB131135 ROB196619:ROB196671 ROB262155:ROB262207 ROB327691:ROB327743 ROB393227:ROB393279 ROB458763:ROB458815 ROB524299:ROB524351 ROB589835:ROB589887 ROB655371:ROB655423 ROB720907:ROB720959 ROB786443:ROB786495 ROB851979:ROB852031 ROB917515:ROB917567 ROB983051:ROB983103 RXS11:RXS63 RXS65547:RXS65599 RXS131083:RXS131135 RXS196619:RXS196671 RXS262155:RXS262207 RXS327691:RXS327743 RXS393227:RXS393279 RXS458763:RXS458815 RXS524299:RXS524351 RXS589835:RXS589887 RXS655371:RXS655423 RXS720907:RXS720959 RXS786443:RXS786495 RXS851979:RXS852031 RXS917515:RXS917567 RXS983051:RXS983103 RXX11:RXX63 RXX65547:RXX65599 RXX131083:RXX131135 RXX196619:RXX196671 RXX262155:RXX262207 RXX327691:RXX327743 RXX393227:RXX393279 RXX458763:RXX458815 RXX524299:RXX524351 RXX589835:RXX589887 RXX655371:RXX655423 RXX720907:RXX720959 RXX786443:RXX786495 RXX851979:RXX852031 RXX917515:RXX917567 RXX983051:RXX983103 SHO11:SHO63 SHO65547:SHO65599 SHO131083:SHO131135 SHO196619:SHO196671 SHO262155:SHO262207 SHO327691:SHO327743 SHO393227:SHO393279 SHO458763:SHO458815 SHO524299:SHO524351 SHO589835:SHO589887 SHO655371:SHO655423 SHO720907:SHO720959 SHO786443:SHO786495 SHO851979:SHO852031 SHO917515:SHO917567 SHO983051:SHO983103 SHT11:SHT63 SHT65547:SHT65599 SHT131083:SHT131135 SHT196619:SHT196671 SHT262155:SHT262207 SHT327691:SHT327743 SHT393227:SHT393279 SHT458763:SHT458815 SHT524299:SHT524351 SHT589835:SHT589887 SHT655371:SHT655423 SHT720907:SHT720959 SHT786443:SHT786495 SHT851979:SHT852031 SHT917515:SHT917567 SHT983051:SHT983103 SRK11:SRK63 SRK65547:SRK65599 SRK131083:SRK131135 SRK196619:SRK196671 SRK262155:SRK262207 SRK327691:SRK327743 SRK393227:SRK393279 SRK458763:SRK458815 SRK524299:SRK524351 SRK589835:SRK589887 SRK655371:SRK655423 SRK720907:SRK720959 SRK786443:SRK786495 SRK851979:SRK852031 SRK917515:SRK917567 SRK983051:SRK983103 SRP11:SRP63 SRP65547:SRP65599 SRP131083:SRP131135 SRP196619:SRP196671 SRP262155:SRP262207 SRP327691:SRP327743 SRP393227:SRP393279 SRP458763:SRP458815 SRP524299:SRP524351 SRP589835:SRP589887 SRP655371:SRP655423 SRP720907:SRP720959 SRP786443:SRP786495 SRP851979:SRP852031 SRP917515:SRP917567 SRP983051:SRP983103 TBG11:TBG63 TBG65547:TBG65599 TBG131083:TBG131135 TBG196619:TBG196671 TBG262155:TBG262207 TBG327691:TBG327743 TBG393227:TBG393279 TBG458763:TBG458815 TBG524299:TBG524351 TBG589835:TBG589887 TBG655371:TBG655423 TBG720907:TBG720959 TBG786443:TBG786495 TBG851979:TBG852031 TBG917515:TBG917567 TBG983051:TBG983103 TBL11:TBL63 TBL65547:TBL65599 TBL131083:TBL131135 TBL196619:TBL196671 TBL262155:TBL262207 TBL327691:TBL327743 TBL393227:TBL393279 TBL458763:TBL458815 TBL524299:TBL524351 TBL589835:TBL589887 TBL655371:TBL655423 TBL720907:TBL720959 TBL786443:TBL786495 TBL851979:TBL852031 TBL917515:TBL917567 TBL983051:TBL983103 TLC11:TLC63 TLC65547:TLC65599 TLC131083:TLC131135 TLC196619:TLC196671 TLC262155:TLC262207 TLC327691:TLC327743 TLC393227:TLC393279 TLC458763:TLC458815 TLC524299:TLC524351 TLC589835:TLC589887 TLC655371:TLC655423 TLC720907:TLC720959 TLC786443:TLC786495 TLC851979:TLC852031 TLC917515:TLC917567 TLC983051:TLC983103 TLH11:TLH63 TLH65547:TLH65599 TLH131083:TLH131135 TLH196619:TLH196671 TLH262155:TLH262207 TLH327691:TLH327743 TLH393227:TLH393279 TLH458763:TLH458815 TLH524299:TLH524351 TLH589835:TLH589887 TLH655371:TLH655423 TLH720907:TLH720959 TLH786443:TLH786495 TLH851979:TLH852031 TLH917515:TLH917567 TLH983051:TLH983103 TUY11:TUY63 TUY65547:TUY65599 TUY131083:TUY131135 TUY196619:TUY196671 TUY262155:TUY262207 TUY327691:TUY327743 TUY393227:TUY393279 TUY458763:TUY458815 TUY524299:TUY524351 TUY589835:TUY589887 TUY655371:TUY655423 TUY720907:TUY720959 TUY786443:TUY786495 TUY851979:TUY852031 TUY917515:TUY917567 TUY983051:TUY983103 TVD11:TVD63 TVD65547:TVD65599 TVD131083:TVD131135 TVD196619:TVD196671 TVD262155:TVD262207 TVD327691:TVD327743 TVD393227:TVD393279 TVD458763:TVD458815 TVD524299:TVD524351 TVD589835:TVD589887 TVD655371:TVD655423 TVD720907:TVD720959 TVD786443:TVD786495 TVD851979:TVD852031 TVD917515:TVD917567 TVD983051:TVD983103 UEU11:UEU63 UEU65547:UEU65599 UEU131083:UEU131135 UEU196619:UEU196671 UEU262155:UEU262207 UEU327691:UEU327743 UEU393227:UEU393279 UEU458763:UEU458815 UEU524299:UEU524351 UEU589835:UEU589887 UEU655371:UEU655423 UEU720907:UEU720959 UEU786443:UEU786495 UEU851979:UEU852031 UEU917515:UEU917567 UEU983051:UEU983103 UEZ11:UEZ63 UEZ65547:UEZ65599 UEZ131083:UEZ131135 UEZ196619:UEZ196671 UEZ262155:UEZ262207 UEZ327691:UEZ327743 UEZ393227:UEZ393279 UEZ458763:UEZ458815 UEZ524299:UEZ524351 UEZ589835:UEZ589887 UEZ655371:UEZ655423 UEZ720907:UEZ720959 UEZ786443:UEZ786495 UEZ851979:UEZ852031 UEZ917515:UEZ917567 UEZ983051:UEZ983103 UOQ11:UOQ63 UOQ65547:UOQ65599 UOQ131083:UOQ131135 UOQ196619:UOQ196671 UOQ262155:UOQ262207 UOQ327691:UOQ327743 UOQ393227:UOQ393279 UOQ458763:UOQ458815 UOQ524299:UOQ524351 UOQ589835:UOQ589887 UOQ655371:UOQ655423 UOQ720907:UOQ720959 UOQ786443:UOQ786495 UOQ851979:UOQ852031 UOQ917515:UOQ917567 UOQ983051:UOQ983103 UOV11:UOV63 UOV65547:UOV65599 UOV131083:UOV131135 UOV196619:UOV196671 UOV262155:UOV262207 UOV327691:UOV327743 UOV393227:UOV393279 UOV458763:UOV458815 UOV524299:UOV524351 UOV589835:UOV589887 UOV655371:UOV655423 UOV720907:UOV720959 UOV786443:UOV786495 UOV851979:UOV852031 UOV917515:UOV917567 UOV983051:UOV983103 UYM11:UYM63 UYM65547:UYM65599 UYM131083:UYM131135 UYM196619:UYM196671 UYM262155:UYM262207 UYM327691:UYM327743 UYM393227:UYM393279 UYM458763:UYM458815 UYM524299:UYM524351 UYM589835:UYM589887 UYM655371:UYM655423 UYM720907:UYM720959 UYM786443:UYM786495 UYM851979:UYM852031 UYM917515:UYM917567 UYM983051:UYM983103 UYR11:UYR63 UYR65547:UYR65599 UYR131083:UYR131135 UYR196619:UYR196671 UYR262155:UYR262207 UYR327691:UYR327743 UYR393227:UYR393279 UYR458763:UYR458815 UYR524299:UYR524351 UYR589835:UYR589887 UYR655371:UYR655423 UYR720907:UYR720959 UYR786443:UYR786495 UYR851979:UYR852031 UYR917515:UYR917567 UYR983051:UYR983103 VII11:VII63 VII65547:VII65599 VII131083:VII131135 VII196619:VII196671 VII262155:VII262207 VII327691:VII327743 VII393227:VII393279 VII458763:VII458815 VII524299:VII524351 VII589835:VII589887 VII655371:VII655423 VII720907:VII720959 VII786443:VII786495 VII851979:VII852031 VII917515:VII917567 VII983051:VII983103 VIN11:VIN63 VIN65547:VIN65599 VIN131083:VIN131135 VIN196619:VIN196671 VIN262155:VIN262207 VIN327691:VIN327743 VIN393227:VIN393279 VIN458763:VIN458815 VIN524299:VIN524351 VIN589835:VIN589887 VIN655371:VIN655423 VIN720907:VIN720959 VIN786443:VIN786495 VIN851979:VIN852031 VIN917515:VIN917567 VIN983051:VIN983103 VSE11:VSE63 VSE65547:VSE65599 VSE131083:VSE131135 VSE196619:VSE196671 VSE262155:VSE262207 VSE327691:VSE327743 VSE393227:VSE393279 VSE458763:VSE458815 VSE524299:VSE524351 VSE589835:VSE589887 VSE655371:VSE655423 VSE720907:VSE720959 VSE786443:VSE786495 VSE851979:VSE852031 VSE917515:VSE917567 VSE983051:VSE983103 VSJ11:VSJ63 VSJ65547:VSJ65599 VSJ131083:VSJ131135 VSJ196619:VSJ196671 VSJ262155:VSJ262207 VSJ327691:VSJ327743 VSJ393227:VSJ393279 VSJ458763:VSJ458815 VSJ524299:VSJ524351 VSJ589835:VSJ589887 VSJ655371:VSJ655423 VSJ720907:VSJ720959 VSJ786443:VSJ786495 VSJ851979:VSJ852031 VSJ917515:VSJ917567 VSJ983051:VSJ983103 WCA11:WCA63 WCA65547:WCA65599 WCA131083:WCA131135 WCA196619:WCA196671 WCA262155:WCA262207 WCA327691:WCA327743 WCA393227:WCA393279 WCA458763:WCA458815 WCA524299:WCA524351 WCA589835:WCA589887 WCA655371:WCA655423 WCA720907:WCA720959 WCA786443:WCA786495 WCA851979:WCA852031 WCA917515:WCA917567 WCA983051:WCA983103 WCF11:WCF63 WCF65547:WCF65599 WCF131083:WCF131135 WCF196619:WCF196671 WCF262155:WCF262207 WCF327691:WCF327743 WCF393227:WCF393279 WCF458763:WCF458815 WCF524299:WCF524351 WCF589835:WCF589887 WCF655371:WCF655423 WCF720907:WCF720959 WCF786443:WCF786495 WCF851979:WCF852031 WCF917515:WCF917567 WCF983051:WCF983103 WLW11:WLW63 WLW65547:WLW65599 WLW131083:WLW131135 WLW196619:WLW196671 WLW262155:WLW262207 WLW327691:WLW327743 WLW393227:WLW393279 WLW458763:WLW458815 WLW524299:WLW524351 WLW589835:WLW589887 WLW655371:WLW655423 WLW720907:WLW720959 WLW786443:WLW786495 WLW851979:WLW852031 WLW917515:WLW917567 WLW983051:WLW983103 WMB11:WMB63 WMB65547:WMB65599 WMB131083:WMB131135 WMB196619:WMB196671 WMB262155:WMB262207 WMB327691:WMB327743 WMB393227:WMB393279 WMB458763:WMB458815 WMB524299:WMB524351 WMB589835:WMB589887 WMB655371:WMB655423 WMB720907:WMB720959 WMB786443:WMB786495 WMB851979:WMB852031 WMB917515:WMB917567 WMB983051:WMB983103 WVS11:WVS63 WVS65547:WVS65599 WVS131083:WVS131135 WVS196619:WVS196671 WVS262155:WVS262207 WVS327691:WVS327743 WVS393227:WVS393279 WVS458763:WVS458815 WVS524299:WVS524351 WVS589835:WVS589887 WVS655371:WVS655423 WVS720907:WVS720959 WVS786443:WVS786495 WVS851979:WVS852031 WVS917515:WVS917567 WVS983051:WVS983103 WVX11:WVX63 WVX65547:WVX65599 WVX131083:WVX131135 WVX196619:WVX196671 WVX262155:WVX262207 WVX327691:WVX327743 WVX393227:WVX393279 WVX458763:WVX458815 WVX524299:WVX524351 WVX589835:WVX589887 WVX655371:WVX655423 WVX720907:WVX720959 WVX786443:WVX786495 WVX851979:WVX852031 WVX917515:WVX917567 WVX983051:WVX983103">
      <formula1>"通过,失败,阻塞,无效,未执行"</formula1>
    </dataValidation>
    <dataValidation allowBlank="1" showInputMessage="1" showErrorMessage="1" promptTitle="Revision" sqref="M5:M9 M65541:M65545 M131077:M131081 M196613:M196617 M262149:M262153 M327685:M327689 M393221:M393225 M458757:M458761 M524293:M524297 M589829:M589833 M655365:M655369 M720901:M720905 M786437:M786441 M851973:M851977 M917509:M917513 M983045:M983049 R5:R9 R65541:R65545 R131077:R131081 R196613:R196617 R262149:R262153 R327685:R327689 R393221:R393225 R458757:R458761 R524293:R524297 R589829:R589833 R655365:R655369 R720901:R720905 R786437:R786441 R851973:R851977 R917509:R917513 R983045:R983049 JI5:JI9 JI65541:JI65545 JI131077:JI131081 JI196613:JI196617 JI262149:JI262153 JI327685:JI327689 JI393221:JI393225 JI458757:JI458761 JI524293:JI524297 JI589829:JI589833 JI655365:JI655369 JI720901:JI720905 JI786437:JI786441 JI851973:JI851977 JI917509:JI917513 JI983045:JI983049 JN5:JN9 JN65541:JN65545 JN131077:JN131081 JN196613:JN196617 JN262149:JN262153 JN327685:JN327689 JN393221:JN393225 JN458757:JN458761 JN524293:JN524297 JN589829:JN589833 JN655365:JN655369 JN720901:JN720905 JN786437:JN786441 JN851973:JN851977 JN917509:JN917513 JN983045:JN983049 TE5:TE9 TE65541:TE65545 TE131077:TE131081 TE196613:TE196617 TE262149:TE262153 TE327685:TE327689 TE393221:TE393225 TE458757:TE458761 TE524293:TE524297 TE589829:TE589833 TE655365:TE655369 TE720901:TE720905 TE786437:TE786441 TE851973:TE851977 TE917509:TE917513 TE983045:TE983049 TJ5:TJ9 TJ65541:TJ65545 TJ131077:TJ131081 TJ196613:TJ196617 TJ262149:TJ262153 TJ327685:TJ327689 TJ393221:TJ393225 TJ458757:TJ458761 TJ524293:TJ524297 TJ589829:TJ589833 TJ655365:TJ655369 TJ720901:TJ720905 TJ786437:TJ786441 TJ851973:TJ851977 TJ917509:TJ917513 TJ983045:TJ983049 ADA5:ADA9 ADA65541:ADA65545 ADA131077:ADA131081 ADA196613:ADA196617 ADA262149:ADA262153 ADA327685:ADA327689 ADA393221:ADA393225 ADA458757:ADA458761 ADA524293:ADA524297 ADA589829:ADA589833 ADA655365:ADA655369 ADA720901:ADA720905 ADA786437:ADA786441 ADA851973:ADA851977 ADA917509:ADA917513 ADA983045:ADA983049 ADF5:ADF9 ADF65541:ADF65545 ADF131077:ADF131081 ADF196613:ADF196617 ADF262149:ADF262153 ADF327685:ADF327689 ADF393221:ADF393225 ADF458757:ADF458761 ADF524293:ADF524297 ADF589829:ADF589833 ADF655365:ADF655369 ADF720901:ADF720905 ADF786437:ADF786441 ADF851973:ADF851977 ADF917509:ADF917513 ADF983045:ADF983049 AMW5:AMW9 AMW65541:AMW65545 AMW131077:AMW131081 AMW196613:AMW196617 AMW262149:AMW262153 AMW327685:AMW327689 AMW393221:AMW393225 AMW458757:AMW458761 AMW524293:AMW524297 AMW589829:AMW589833 AMW655365:AMW655369 AMW720901:AMW720905 AMW786437:AMW786441 AMW851973:AMW851977 AMW917509:AMW917513 AMW983045:AMW983049 ANB5:ANB9 ANB65541:ANB65545 ANB131077:ANB131081 ANB196613:ANB196617 ANB262149:ANB262153 ANB327685:ANB327689 ANB393221:ANB393225 ANB458757:ANB458761 ANB524293:ANB524297 ANB589829:ANB589833 ANB655365:ANB655369 ANB720901:ANB720905 ANB786437:ANB786441 ANB851973:ANB851977 ANB917509:ANB917513 ANB983045:ANB983049 AWS5:AWS9 AWS65541:AWS65545 AWS131077:AWS131081 AWS196613:AWS196617 AWS262149:AWS262153 AWS327685:AWS327689 AWS393221:AWS393225 AWS458757:AWS458761 AWS524293:AWS524297 AWS589829:AWS589833 AWS655365:AWS655369 AWS720901:AWS720905 AWS786437:AWS786441 AWS851973:AWS851977 AWS917509:AWS917513 AWS983045:AWS983049 AWX5:AWX9 AWX65541:AWX65545 AWX131077:AWX131081 AWX196613:AWX196617 AWX262149:AWX262153 AWX327685:AWX327689 AWX393221:AWX393225 AWX458757:AWX458761 AWX524293:AWX524297 AWX589829:AWX589833 AWX655365:AWX655369 AWX720901:AWX720905 AWX786437:AWX786441 AWX851973:AWX851977 AWX917509:AWX917513 AWX983045:AWX983049 BGO5:BGO9 BGO65541:BGO65545 BGO131077:BGO131081 BGO196613:BGO196617 BGO262149:BGO262153 BGO327685:BGO327689 BGO393221:BGO393225 BGO458757:BGO458761 BGO524293:BGO524297 BGO589829:BGO589833 BGO655365:BGO655369 BGO720901:BGO720905 BGO786437:BGO786441 BGO851973:BGO851977 BGO917509:BGO917513 BGO983045:BGO983049 BGT5:BGT9 BGT65541:BGT65545 BGT131077:BGT131081 BGT196613:BGT196617 BGT262149:BGT262153 BGT327685:BGT327689 BGT393221:BGT393225 BGT458757:BGT458761 BGT524293:BGT524297 BGT589829:BGT589833 BGT655365:BGT655369 BGT720901:BGT720905 BGT786437:BGT786441 BGT851973:BGT851977 BGT917509:BGT917513 BGT983045:BGT983049 BQK5:BQK9 BQK65541:BQK65545 BQK131077:BQK131081 BQK196613:BQK196617 BQK262149:BQK262153 BQK327685:BQK327689 BQK393221:BQK393225 BQK458757:BQK458761 BQK524293:BQK524297 BQK589829:BQK589833 BQK655365:BQK655369 BQK720901:BQK720905 BQK786437:BQK786441 BQK851973:BQK851977 BQK917509:BQK917513 BQK983045:BQK983049 BQP5:BQP9 BQP65541:BQP65545 BQP131077:BQP131081 BQP196613:BQP196617 BQP262149:BQP262153 BQP327685:BQP327689 BQP393221:BQP393225 BQP458757:BQP458761 BQP524293:BQP524297 BQP589829:BQP589833 BQP655365:BQP655369 BQP720901:BQP720905 BQP786437:BQP786441 BQP851973:BQP851977 BQP917509:BQP917513 BQP983045:BQP983049 CAG5:CAG9 CAG65541:CAG65545 CAG131077:CAG131081 CAG196613:CAG196617 CAG262149:CAG262153 CAG327685:CAG327689 CAG393221:CAG393225 CAG458757:CAG458761 CAG524293:CAG524297 CAG589829:CAG589833 CAG655365:CAG655369 CAG720901:CAG720905 CAG786437:CAG786441 CAG851973:CAG851977 CAG917509:CAG917513 CAG983045:CAG983049 CAL5:CAL9 CAL65541:CAL65545 CAL131077:CAL131081 CAL196613:CAL196617 CAL262149:CAL262153 CAL327685:CAL327689 CAL393221:CAL393225 CAL458757:CAL458761 CAL524293:CAL524297 CAL589829:CAL589833 CAL655365:CAL655369 CAL720901:CAL720905 CAL786437:CAL786441 CAL851973:CAL851977 CAL917509:CAL917513 CAL983045:CAL983049 CKC5:CKC9 CKC65541:CKC65545 CKC131077:CKC131081 CKC196613:CKC196617 CKC262149:CKC262153 CKC327685:CKC327689 CKC393221:CKC393225 CKC458757:CKC458761 CKC524293:CKC524297 CKC589829:CKC589833 CKC655365:CKC655369 CKC720901:CKC720905 CKC786437:CKC786441 CKC851973:CKC851977 CKC917509:CKC917513 CKC983045:CKC983049 CKH5:CKH9 CKH65541:CKH65545 CKH131077:CKH131081 CKH196613:CKH196617 CKH262149:CKH262153 CKH327685:CKH327689 CKH393221:CKH393225 CKH458757:CKH458761 CKH524293:CKH524297 CKH589829:CKH589833 CKH655365:CKH655369 CKH720901:CKH720905 CKH786437:CKH786441 CKH851973:CKH851977 CKH917509:CKH917513 CKH983045:CKH983049 CTY5:CTY9 CTY65541:CTY65545 CTY131077:CTY131081 CTY196613:CTY196617 CTY262149:CTY262153 CTY327685:CTY327689 CTY393221:CTY393225 CTY458757:CTY458761 CTY524293:CTY524297 CTY589829:CTY589833 CTY655365:CTY655369 CTY720901:CTY720905 CTY786437:CTY786441 CTY851973:CTY851977 CTY917509:CTY917513 CTY983045:CTY983049 CUD5:CUD9 CUD65541:CUD65545 CUD131077:CUD131081 CUD196613:CUD196617 CUD262149:CUD262153 CUD327685:CUD327689 CUD393221:CUD393225 CUD458757:CUD458761 CUD524293:CUD524297 CUD589829:CUD589833 CUD655365:CUD655369 CUD720901:CUD720905 CUD786437:CUD786441 CUD851973:CUD851977 CUD917509:CUD917513 CUD983045:CUD983049 DDU5:DDU9 DDU65541:DDU65545 DDU131077:DDU131081 DDU196613:DDU196617 DDU262149:DDU262153 DDU327685:DDU327689 DDU393221:DDU393225 DDU458757:DDU458761 DDU524293:DDU524297 DDU589829:DDU589833 DDU655365:DDU655369 DDU720901:DDU720905 DDU786437:DDU786441 DDU851973:DDU851977 DDU917509:DDU917513 DDU983045:DDU983049 DDZ5:DDZ9 DDZ65541:DDZ65545 DDZ131077:DDZ131081 DDZ196613:DDZ196617 DDZ262149:DDZ262153 DDZ327685:DDZ327689 DDZ393221:DDZ393225 DDZ458757:DDZ458761 DDZ524293:DDZ524297 DDZ589829:DDZ589833 DDZ655365:DDZ655369 DDZ720901:DDZ720905 DDZ786437:DDZ786441 DDZ851973:DDZ851977 DDZ917509:DDZ917513 DDZ983045:DDZ983049 DNQ5:DNQ9 DNQ65541:DNQ65545 DNQ131077:DNQ131081 DNQ196613:DNQ196617 DNQ262149:DNQ262153 DNQ327685:DNQ327689 DNQ393221:DNQ393225 DNQ458757:DNQ458761 DNQ524293:DNQ524297 DNQ589829:DNQ589833 DNQ655365:DNQ655369 DNQ720901:DNQ720905 DNQ786437:DNQ786441 DNQ851973:DNQ851977 DNQ917509:DNQ917513 DNQ983045:DNQ983049 DNV5:DNV9 DNV65541:DNV65545 DNV131077:DNV131081 DNV196613:DNV196617 DNV262149:DNV262153 DNV327685:DNV327689 DNV393221:DNV393225 DNV458757:DNV458761 DNV524293:DNV524297 DNV589829:DNV589833 DNV655365:DNV655369 DNV720901:DNV720905 DNV786437:DNV786441 DNV851973:DNV851977 DNV917509:DNV917513 DNV983045:DNV983049 DXM5:DXM9 DXM65541:DXM65545 DXM131077:DXM131081 DXM196613:DXM196617 DXM262149:DXM262153 DXM327685:DXM327689 DXM393221:DXM393225 DXM458757:DXM458761 DXM524293:DXM524297 DXM589829:DXM589833 DXM655365:DXM655369 DXM720901:DXM720905 DXM786437:DXM786441 DXM851973:DXM851977 DXM917509:DXM917513 DXM983045:DXM983049 DXR5:DXR9 DXR65541:DXR65545 DXR131077:DXR131081 DXR196613:DXR196617 DXR262149:DXR262153 DXR327685:DXR327689 DXR393221:DXR393225 DXR458757:DXR458761 DXR524293:DXR524297 DXR589829:DXR589833 DXR655365:DXR655369 DXR720901:DXR720905 DXR786437:DXR786441 DXR851973:DXR851977 DXR917509:DXR917513 DXR983045:DXR983049 EHI5:EHI9 EHI65541:EHI65545 EHI131077:EHI131081 EHI196613:EHI196617 EHI262149:EHI262153 EHI327685:EHI327689 EHI393221:EHI393225 EHI458757:EHI458761 EHI524293:EHI524297 EHI589829:EHI589833 EHI655365:EHI655369 EHI720901:EHI720905 EHI786437:EHI786441 EHI851973:EHI851977 EHI917509:EHI917513 EHI983045:EHI983049 EHN5:EHN9 EHN65541:EHN65545 EHN131077:EHN131081 EHN196613:EHN196617 EHN262149:EHN262153 EHN327685:EHN327689 EHN393221:EHN393225 EHN458757:EHN458761 EHN524293:EHN524297 EHN589829:EHN589833 EHN655365:EHN655369 EHN720901:EHN720905 EHN786437:EHN786441 EHN851973:EHN851977 EHN917509:EHN917513 EHN983045:EHN983049 ERE5:ERE9 ERE65541:ERE65545 ERE131077:ERE131081 ERE196613:ERE196617 ERE262149:ERE262153 ERE327685:ERE327689 ERE393221:ERE393225 ERE458757:ERE458761 ERE524293:ERE524297 ERE589829:ERE589833 ERE655365:ERE655369 ERE720901:ERE720905 ERE786437:ERE786441 ERE851973:ERE851977 ERE917509:ERE917513 ERE983045:ERE983049 ERJ5:ERJ9 ERJ65541:ERJ65545 ERJ131077:ERJ131081 ERJ196613:ERJ196617 ERJ262149:ERJ262153 ERJ327685:ERJ327689 ERJ393221:ERJ393225 ERJ458757:ERJ458761 ERJ524293:ERJ524297 ERJ589829:ERJ589833 ERJ655365:ERJ655369 ERJ720901:ERJ720905 ERJ786437:ERJ786441 ERJ851973:ERJ851977 ERJ917509:ERJ917513 ERJ983045:ERJ983049 FBA5:FBA9 FBA65541:FBA65545 FBA131077:FBA131081 FBA196613:FBA196617 FBA262149:FBA262153 FBA327685:FBA327689 FBA393221:FBA393225 FBA458757:FBA458761 FBA524293:FBA524297 FBA589829:FBA589833 FBA655365:FBA655369 FBA720901:FBA720905 FBA786437:FBA786441 FBA851973:FBA851977 FBA917509:FBA917513 FBA983045:FBA983049 FBF5:FBF9 FBF65541:FBF65545 FBF131077:FBF131081 FBF196613:FBF196617 FBF262149:FBF262153 FBF327685:FBF327689 FBF393221:FBF393225 FBF458757:FBF458761 FBF524293:FBF524297 FBF589829:FBF589833 FBF655365:FBF655369 FBF720901:FBF720905 FBF786437:FBF786441 FBF851973:FBF851977 FBF917509:FBF917513 FBF983045:FBF983049 FKW5:FKW9 FKW65541:FKW65545 FKW131077:FKW131081 FKW196613:FKW196617 FKW262149:FKW262153 FKW327685:FKW327689 FKW393221:FKW393225 FKW458757:FKW458761 FKW524293:FKW524297 FKW589829:FKW589833 FKW655365:FKW655369 FKW720901:FKW720905 FKW786437:FKW786441 FKW851973:FKW851977 FKW917509:FKW917513 FKW983045:FKW983049 FLB5:FLB9 FLB65541:FLB65545 FLB131077:FLB131081 FLB196613:FLB196617 FLB262149:FLB262153 FLB327685:FLB327689 FLB393221:FLB393225 FLB458757:FLB458761 FLB524293:FLB524297 FLB589829:FLB589833 FLB655365:FLB655369 FLB720901:FLB720905 FLB786437:FLB786441 FLB851973:FLB851977 FLB917509:FLB917513 FLB983045:FLB983049 FUS5:FUS9 FUS65541:FUS65545 FUS131077:FUS131081 FUS196613:FUS196617 FUS262149:FUS262153 FUS327685:FUS327689 FUS393221:FUS393225 FUS458757:FUS458761 FUS524293:FUS524297 FUS589829:FUS589833 FUS655365:FUS655369 FUS720901:FUS720905 FUS786437:FUS786441 FUS851973:FUS851977 FUS917509:FUS917513 FUS983045:FUS983049 FUX5:FUX9 FUX65541:FUX65545 FUX131077:FUX131081 FUX196613:FUX196617 FUX262149:FUX262153 FUX327685:FUX327689 FUX393221:FUX393225 FUX458757:FUX458761 FUX524293:FUX524297 FUX589829:FUX589833 FUX655365:FUX655369 FUX720901:FUX720905 FUX786437:FUX786441 FUX851973:FUX851977 FUX917509:FUX917513 FUX983045:FUX983049 GEO5:GEO9 GEO65541:GEO65545 GEO131077:GEO131081 GEO196613:GEO196617 GEO262149:GEO262153 GEO327685:GEO327689 GEO393221:GEO393225 GEO458757:GEO458761 GEO524293:GEO524297 GEO589829:GEO589833 GEO655365:GEO655369 GEO720901:GEO720905 GEO786437:GEO786441 GEO851973:GEO851977 GEO917509:GEO917513 GEO983045:GEO983049 GET5:GET9 GET65541:GET65545 GET131077:GET131081 GET196613:GET196617 GET262149:GET262153 GET327685:GET327689 GET393221:GET393225 GET458757:GET458761 GET524293:GET524297 GET589829:GET589833 GET655365:GET655369 GET720901:GET720905 GET786437:GET786441 GET851973:GET851977 GET917509:GET917513 GET983045:GET983049 GOK5:GOK9 GOK65541:GOK65545 GOK131077:GOK131081 GOK196613:GOK196617 GOK262149:GOK262153 GOK327685:GOK327689 GOK393221:GOK393225 GOK458757:GOK458761 GOK524293:GOK524297 GOK589829:GOK589833 GOK655365:GOK655369 GOK720901:GOK720905 GOK786437:GOK786441 GOK851973:GOK851977 GOK917509:GOK917513 GOK983045:GOK983049 GOP5:GOP9 GOP65541:GOP65545 GOP131077:GOP131081 GOP196613:GOP196617 GOP262149:GOP262153 GOP327685:GOP327689 GOP393221:GOP393225 GOP458757:GOP458761 GOP524293:GOP524297 GOP589829:GOP589833 GOP655365:GOP655369 GOP720901:GOP720905 GOP786437:GOP786441 GOP851973:GOP851977 GOP917509:GOP917513 GOP983045:GOP983049 GYG5:GYG9 GYG65541:GYG65545 GYG131077:GYG131081 GYG196613:GYG196617 GYG262149:GYG262153 GYG327685:GYG327689 GYG393221:GYG393225 GYG458757:GYG458761 GYG524293:GYG524297 GYG589829:GYG589833 GYG655365:GYG655369 GYG720901:GYG720905 GYG786437:GYG786441 GYG851973:GYG851977 GYG917509:GYG917513 GYG983045:GYG983049 GYL5:GYL9 GYL65541:GYL65545 GYL131077:GYL131081 GYL196613:GYL196617 GYL262149:GYL262153 GYL327685:GYL327689 GYL393221:GYL393225 GYL458757:GYL458761 GYL524293:GYL524297 GYL589829:GYL589833 GYL655365:GYL655369 GYL720901:GYL720905 GYL786437:GYL786441 GYL851973:GYL851977 GYL917509:GYL917513 GYL983045:GYL983049 HIC5:HIC9 HIC65541:HIC65545 HIC131077:HIC131081 HIC196613:HIC196617 HIC262149:HIC262153 HIC327685:HIC327689 HIC393221:HIC393225 HIC458757:HIC458761 HIC524293:HIC524297 HIC589829:HIC589833 HIC655365:HIC655369 HIC720901:HIC720905 HIC786437:HIC786441 HIC851973:HIC851977 HIC917509:HIC917513 HIC983045:HIC983049 HIH5:HIH9 HIH65541:HIH65545 HIH131077:HIH131081 HIH196613:HIH196617 HIH262149:HIH262153 HIH327685:HIH327689 HIH393221:HIH393225 HIH458757:HIH458761 HIH524293:HIH524297 HIH589829:HIH589833 HIH655365:HIH655369 HIH720901:HIH720905 HIH786437:HIH786441 HIH851973:HIH851977 HIH917509:HIH917513 HIH983045:HIH983049 HRY5:HRY9 HRY65541:HRY65545 HRY131077:HRY131081 HRY196613:HRY196617 HRY262149:HRY262153 HRY327685:HRY327689 HRY393221:HRY393225 HRY458757:HRY458761 HRY524293:HRY524297 HRY589829:HRY589833 HRY655365:HRY655369 HRY720901:HRY720905 HRY786437:HRY786441 HRY851973:HRY851977 HRY917509:HRY917513 HRY983045:HRY983049 HSD5:HSD9 HSD65541:HSD65545 HSD131077:HSD131081 HSD196613:HSD196617 HSD262149:HSD262153 HSD327685:HSD327689 HSD393221:HSD393225 HSD458757:HSD458761 HSD524293:HSD524297 HSD589829:HSD589833 HSD655365:HSD655369 HSD720901:HSD720905 HSD786437:HSD786441 HSD851973:HSD851977 HSD917509:HSD917513 HSD983045:HSD983049 IBU5:IBU9 IBU65541:IBU65545 IBU131077:IBU131081 IBU196613:IBU196617 IBU262149:IBU262153 IBU327685:IBU327689 IBU393221:IBU393225 IBU458757:IBU458761 IBU524293:IBU524297 IBU589829:IBU589833 IBU655365:IBU655369 IBU720901:IBU720905 IBU786437:IBU786441 IBU851973:IBU851977 IBU917509:IBU917513 IBU983045:IBU983049 IBZ5:IBZ9 IBZ65541:IBZ65545 IBZ131077:IBZ131081 IBZ196613:IBZ196617 IBZ262149:IBZ262153 IBZ327685:IBZ327689 IBZ393221:IBZ393225 IBZ458757:IBZ458761 IBZ524293:IBZ524297 IBZ589829:IBZ589833 IBZ655365:IBZ655369 IBZ720901:IBZ720905 IBZ786437:IBZ786441 IBZ851973:IBZ851977 IBZ917509:IBZ917513 IBZ983045:IBZ983049 ILQ5:ILQ9 ILQ65541:ILQ65545 ILQ131077:ILQ131081 ILQ196613:ILQ196617 ILQ262149:ILQ262153 ILQ327685:ILQ327689 ILQ393221:ILQ393225 ILQ458757:ILQ458761 ILQ524293:ILQ524297 ILQ589829:ILQ589833 ILQ655365:ILQ655369 ILQ720901:ILQ720905 ILQ786437:ILQ786441 ILQ851973:ILQ851977 ILQ917509:ILQ917513 ILQ983045:ILQ983049 ILV5:ILV9 ILV65541:ILV65545 ILV131077:ILV131081 ILV196613:ILV196617 ILV262149:ILV262153 ILV327685:ILV327689 ILV393221:ILV393225 ILV458757:ILV458761 ILV524293:ILV524297 ILV589829:ILV589833 ILV655365:ILV655369 ILV720901:ILV720905 ILV786437:ILV786441 ILV851973:ILV851977 ILV917509:ILV917513 ILV983045:ILV983049 IVM5:IVM9 IVM65541:IVM65545 IVM131077:IVM131081 IVM196613:IVM196617 IVM262149:IVM262153 IVM327685:IVM327689 IVM393221:IVM393225 IVM458757:IVM458761 IVM524293:IVM524297 IVM589829:IVM589833 IVM655365:IVM655369 IVM720901:IVM720905 IVM786437:IVM786441 IVM851973:IVM851977 IVM917509:IVM917513 IVM983045:IVM983049 IVR5:IVR9 IVR65541:IVR65545 IVR131077:IVR131081 IVR196613:IVR196617 IVR262149:IVR262153 IVR327685:IVR327689 IVR393221:IVR393225 IVR458757:IVR458761 IVR524293:IVR524297 IVR589829:IVR589833 IVR655365:IVR655369 IVR720901:IVR720905 IVR786437:IVR786441 IVR851973:IVR851977 IVR917509:IVR917513 IVR983045:IVR983049 JFI5:JFI9 JFI65541:JFI65545 JFI131077:JFI131081 JFI196613:JFI196617 JFI262149:JFI262153 JFI327685:JFI327689 JFI393221:JFI393225 JFI458757:JFI458761 JFI524293:JFI524297 JFI589829:JFI589833 JFI655365:JFI655369 JFI720901:JFI720905 JFI786437:JFI786441 JFI851973:JFI851977 JFI917509:JFI917513 JFI983045:JFI983049 JFN5:JFN9 JFN65541:JFN65545 JFN131077:JFN131081 JFN196613:JFN196617 JFN262149:JFN262153 JFN327685:JFN327689 JFN393221:JFN393225 JFN458757:JFN458761 JFN524293:JFN524297 JFN589829:JFN589833 JFN655365:JFN655369 JFN720901:JFN720905 JFN786437:JFN786441 JFN851973:JFN851977 JFN917509:JFN917513 JFN983045:JFN983049 JPE5:JPE9 JPE65541:JPE65545 JPE131077:JPE131081 JPE196613:JPE196617 JPE262149:JPE262153 JPE327685:JPE327689 JPE393221:JPE393225 JPE458757:JPE458761 JPE524293:JPE524297 JPE589829:JPE589833 JPE655365:JPE655369 JPE720901:JPE720905 JPE786437:JPE786441 JPE851973:JPE851977 JPE917509:JPE917513 JPE983045:JPE983049 JPJ5:JPJ9 JPJ65541:JPJ65545 JPJ131077:JPJ131081 JPJ196613:JPJ196617 JPJ262149:JPJ262153 JPJ327685:JPJ327689 JPJ393221:JPJ393225 JPJ458757:JPJ458761 JPJ524293:JPJ524297 JPJ589829:JPJ589833 JPJ655365:JPJ655369 JPJ720901:JPJ720905 JPJ786437:JPJ786441 JPJ851973:JPJ851977 JPJ917509:JPJ917513 JPJ983045:JPJ983049 JZA5:JZA9 JZA65541:JZA65545 JZA131077:JZA131081 JZA196613:JZA196617 JZA262149:JZA262153 JZA327685:JZA327689 JZA393221:JZA393225 JZA458757:JZA458761 JZA524293:JZA524297 JZA589829:JZA589833 JZA655365:JZA655369 JZA720901:JZA720905 JZA786437:JZA786441 JZA851973:JZA851977 JZA917509:JZA917513 JZA983045:JZA983049 JZF5:JZF9 JZF65541:JZF65545 JZF131077:JZF131081 JZF196613:JZF196617 JZF262149:JZF262153 JZF327685:JZF327689 JZF393221:JZF393225 JZF458757:JZF458761 JZF524293:JZF524297 JZF589829:JZF589833 JZF655365:JZF655369 JZF720901:JZF720905 JZF786437:JZF786441 JZF851973:JZF851977 JZF917509:JZF917513 JZF983045:JZF983049 KIW5:KIW9 KIW65541:KIW65545 KIW131077:KIW131081 KIW196613:KIW196617 KIW262149:KIW262153 KIW327685:KIW327689 KIW393221:KIW393225 KIW458757:KIW458761 KIW524293:KIW524297 KIW589829:KIW589833 KIW655365:KIW655369 KIW720901:KIW720905 KIW786437:KIW786441 KIW851973:KIW851977 KIW917509:KIW917513 KIW983045:KIW983049 KJB5:KJB9 KJB65541:KJB65545 KJB131077:KJB131081 KJB196613:KJB196617 KJB262149:KJB262153 KJB327685:KJB327689 KJB393221:KJB393225 KJB458757:KJB458761 KJB524293:KJB524297 KJB589829:KJB589833 KJB655365:KJB655369 KJB720901:KJB720905 KJB786437:KJB786441 KJB851973:KJB851977 KJB917509:KJB917513 KJB983045:KJB983049 KSS5:KSS9 KSS65541:KSS65545 KSS131077:KSS131081 KSS196613:KSS196617 KSS262149:KSS262153 KSS327685:KSS327689 KSS393221:KSS393225 KSS458757:KSS458761 KSS524293:KSS524297 KSS589829:KSS589833 KSS655365:KSS655369 KSS720901:KSS720905 KSS786437:KSS786441 KSS851973:KSS851977 KSS917509:KSS917513 KSS983045:KSS983049 KSX5:KSX9 KSX65541:KSX65545 KSX131077:KSX131081 KSX196613:KSX196617 KSX262149:KSX262153 KSX327685:KSX327689 KSX393221:KSX393225 KSX458757:KSX458761 KSX524293:KSX524297 KSX589829:KSX589833 KSX655365:KSX655369 KSX720901:KSX720905 KSX786437:KSX786441 KSX851973:KSX851977 KSX917509:KSX917513 KSX983045:KSX983049 LCO5:LCO9 LCO65541:LCO65545 LCO131077:LCO131081 LCO196613:LCO196617 LCO262149:LCO262153 LCO327685:LCO327689 LCO393221:LCO393225 LCO458757:LCO458761 LCO524293:LCO524297 LCO589829:LCO589833 LCO655365:LCO655369 LCO720901:LCO720905 LCO786437:LCO786441 LCO851973:LCO851977 LCO917509:LCO917513 LCO983045:LCO983049 LCT5:LCT9 LCT65541:LCT65545 LCT131077:LCT131081 LCT196613:LCT196617 LCT262149:LCT262153 LCT327685:LCT327689 LCT393221:LCT393225 LCT458757:LCT458761 LCT524293:LCT524297 LCT589829:LCT589833 LCT655365:LCT655369 LCT720901:LCT720905 LCT786437:LCT786441 LCT851973:LCT851977 LCT917509:LCT917513 LCT983045:LCT983049 LMK5:LMK9 LMK65541:LMK65545 LMK131077:LMK131081 LMK196613:LMK196617 LMK262149:LMK262153 LMK327685:LMK327689 LMK393221:LMK393225 LMK458757:LMK458761 LMK524293:LMK524297 LMK589829:LMK589833 LMK655365:LMK655369 LMK720901:LMK720905 LMK786437:LMK786441 LMK851973:LMK851977 LMK917509:LMK917513 LMK983045:LMK983049 LMP5:LMP9 LMP65541:LMP65545 LMP131077:LMP131081 LMP196613:LMP196617 LMP262149:LMP262153 LMP327685:LMP327689 LMP393221:LMP393225 LMP458757:LMP458761 LMP524293:LMP524297 LMP589829:LMP589833 LMP655365:LMP655369 LMP720901:LMP720905 LMP786437:LMP786441 LMP851973:LMP851977 LMP917509:LMP917513 LMP983045:LMP983049 LWG5:LWG9 LWG65541:LWG65545 LWG131077:LWG131081 LWG196613:LWG196617 LWG262149:LWG262153 LWG327685:LWG327689 LWG393221:LWG393225 LWG458757:LWG458761 LWG524293:LWG524297 LWG589829:LWG589833 LWG655365:LWG655369 LWG720901:LWG720905 LWG786437:LWG786441 LWG851973:LWG851977 LWG917509:LWG917513 LWG983045:LWG983049 LWL5:LWL9 LWL65541:LWL65545 LWL131077:LWL131081 LWL196613:LWL196617 LWL262149:LWL262153 LWL327685:LWL327689 LWL393221:LWL393225 LWL458757:LWL458761 LWL524293:LWL524297 LWL589829:LWL589833 LWL655365:LWL655369 LWL720901:LWL720905 LWL786437:LWL786441 LWL851973:LWL851977 LWL917509:LWL917513 LWL983045:LWL983049 MGC5:MGC9 MGC65541:MGC65545 MGC131077:MGC131081 MGC196613:MGC196617 MGC262149:MGC262153 MGC327685:MGC327689 MGC393221:MGC393225 MGC458757:MGC458761 MGC524293:MGC524297 MGC589829:MGC589833 MGC655365:MGC655369 MGC720901:MGC720905 MGC786437:MGC786441 MGC851973:MGC851977 MGC917509:MGC917513 MGC983045:MGC983049 MGH5:MGH9 MGH65541:MGH65545 MGH131077:MGH131081 MGH196613:MGH196617 MGH262149:MGH262153 MGH327685:MGH327689 MGH393221:MGH393225 MGH458757:MGH458761 MGH524293:MGH524297 MGH589829:MGH589833 MGH655365:MGH655369 MGH720901:MGH720905 MGH786437:MGH786441 MGH851973:MGH851977 MGH917509:MGH917513 MGH983045:MGH983049 MPY5:MPY9 MPY65541:MPY65545 MPY131077:MPY131081 MPY196613:MPY196617 MPY262149:MPY262153 MPY327685:MPY327689 MPY393221:MPY393225 MPY458757:MPY458761 MPY524293:MPY524297 MPY589829:MPY589833 MPY655365:MPY655369 MPY720901:MPY720905 MPY786437:MPY786441 MPY851973:MPY851977 MPY917509:MPY917513 MPY983045:MPY983049 MQD5:MQD9 MQD65541:MQD65545 MQD131077:MQD131081 MQD196613:MQD196617 MQD262149:MQD262153 MQD327685:MQD327689 MQD393221:MQD393225 MQD458757:MQD458761 MQD524293:MQD524297 MQD589829:MQD589833 MQD655365:MQD655369 MQD720901:MQD720905 MQD786437:MQD786441 MQD851973:MQD851977 MQD917509:MQD917513 MQD983045:MQD983049 MZU5:MZU9 MZU65541:MZU65545 MZU131077:MZU131081 MZU196613:MZU196617 MZU262149:MZU262153 MZU327685:MZU327689 MZU393221:MZU393225 MZU458757:MZU458761 MZU524293:MZU524297 MZU589829:MZU589833 MZU655365:MZU655369 MZU720901:MZU720905 MZU786437:MZU786441 MZU851973:MZU851977 MZU917509:MZU917513 MZU983045:MZU983049 MZZ5:MZZ9 MZZ65541:MZZ65545 MZZ131077:MZZ131081 MZZ196613:MZZ196617 MZZ262149:MZZ262153 MZZ327685:MZZ327689 MZZ393221:MZZ393225 MZZ458757:MZZ458761 MZZ524293:MZZ524297 MZZ589829:MZZ589833 MZZ655365:MZZ655369 MZZ720901:MZZ720905 MZZ786437:MZZ786441 MZZ851973:MZZ851977 MZZ917509:MZZ917513 MZZ983045:MZZ983049 NJQ5:NJQ9 NJQ65541:NJQ65545 NJQ131077:NJQ131081 NJQ196613:NJQ196617 NJQ262149:NJQ262153 NJQ327685:NJQ327689 NJQ393221:NJQ393225 NJQ458757:NJQ458761 NJQ524293:NJQ524297 NJQ589829:NJQ589833 NJQ655365:NJQ655369 NJQ720901:NJQ720905 NJQ786437:NJQ786441 NJQ851973:NJQ851977 NJQ917509:NJQ917513 NJQ983045:NJQ983049 NJV5:NJV9 NJV65541:NJV65545 NJV131077:NJV131081 NJV196613:NJV196617 NJV262149:NJV262153 NJV327685:NJV327689 NJV393221:NJV393225 NJV458757:NJV458761 NJV524293:NJV524297 NJV589829:NJV589833 NJV655365:NJV655369 NJV720901:NJV720905 NJV786437:NJV786441 NJV851973:NJV851977 NJV917509:NJV917513 NJV983045:NJV983049 NTM5:NTM9 NTM65541:NTM65545 NTM131077:NTM131081 NTM196613:NTM196617 NTM262149:NTM262153 NTM327685:NTM327689 NTM393221:NTM393225 NTM458757:NTM458761 NTM524293:NTM524297 NTM589829:NTM589833 NTM655365:NTM655369 NTM720901:NTM720905 NTM786437:NTM786441 NTM851973:NTM851977 NTM917509:NTM917513 NTM983045:NTM983049 NTR5:NTR9 NTR65541:NTR65545 NTR131077:NTR131081 NTR196613:NTR196617 NTR262149:NTR262153 NTR327685:NTR327689 NTR393221:NTR393225 NTR458757:NTR458761 NTR524293:NTR524297 NTR589829:NTR589833 NTR655365:NTR655369 NTR720901:NTR720905 NTR786437:NTR786441 NTR851973:NTR851977 NTR917509:NTR917513 NTR983045:NTR983049 ODI5:ODI9 ODI65541:ODI65545 ODI131077:ODI131081 ODI196613:ODI196617 ODI262149:ODI262153 ODI327685:ODI327689 ODI393221:ODI393225 ODI458757:ODI458761 ODI524293:ODI524297 ODI589829:ODI589833 ODI655365:ODI655369 ODI720901:ODI720905 ODI786437:ODI786441 ODI851973:ODI851977 ODI917509:ODI917513 ODI983045:ODI983049 ODN5:ODN9 ODN65541:ODN65545 ODN131077:ODN131081 ODN196613:ODN196617 ODN262149:ODN262153 ODN327685:ODN327689 ODN393221:ODN393225 ODN458757:ODN458761 ODN524293:ODN524297 ODN589829:ODN589833 ODN655365:ODN655369 ODN720901:ODN720905 ODN786437:ODN786441 ODN851973:ODN851977 ODN917509:ODN917513 ODN983045:ODN983049 ONE5:ONE9 ONE65541:ONE65545 ONE131077:ONE131081 ONE196613:ONE196617 ONE262149:ONE262153 ONE327685:ONE327689 ONE393221:ONE393225 ONE458757:ONE458761 ONE524293:ONE524297 ONE589829:ONE589833 ONE655365:ONE655369 ONE720901:ONE720905 ONE786437:ONE786441 ONE851973:ONE851977 ONE917509:ONE917513 ONE983045:ONE983049 ONJ5:ONJ9 ONJ65541:ONJ65545 ONJ131077:ONJ131081 ONJ196613:ONJ196617 ONJ262149:ONJ262153 ONJ327685:ONJ327689 ONJ393221:ONJ393225 ONJ458757:ONJ458761 ONJ524293:ONJ524297 ONJ589829:ONJ589833 ONJ655365:ONJ655369 ONJ720901:ONJ720905 ONJ786437:ONJ786441 ONJ851973:ONJ851977 ONJ917509:ONJ917513 ONJ983045:ONJ983049 OXA5:OXA9 OXA65541:OXA65545 OXA131077:OXA131081 OXA196613:OXA196617 OXA262149:OXA262153 OXA327685:OXA327689 OXA393221:OXA393225 OXA458757:OXA458761 OXA524293:OXA524297 OXA589829:OXA589833 OXA655365:OXA655369 OXA720901:OXA720905 OXA786437:OXA786441 OXA851973:OXA851977 OXA917509:OXA917513 OXA983045:OXA983049 OXF5:OXF9 OXF65541:OXF65545 OXF131077:OXF131081 OXF196613:OXF196617 OXF262149:OXF262153 OXF327685:OXF327689 OXF393221:OXF393225 OXF458757:OXF458761 OXF524293:OXF524297 OXF589829:OXF589833 OXF655365:OXF655369 OXF720901:OXF720905 OXF786437:OXF786441 OXF851973:OXF851977 OXF917509:OXF917513 OXF983045:OXF983049 PGW5:PGW9 PGW65541:PGW65545 PGW131077:PGW131081 PGW196613:PGW196617 PGW262149:PGW262153 PGW327685:PGW327689 PGW393221:PGW393225 PGW458757:PGW458761 PGW524293:PGW524297 PGW589829:PGW589833 PGW655365:PGW655369 PGW720901:PGW720905 PGW786437:PGW786441 PGW851973:PGW851977 PGW917509:PGW917513 PGW983045:PGW983049 PHB5:PHB9 PHB65541:PHB65545 PHB131077:PHB131081 PHB196613:PHB196617 PHB262149:PHB262153 PHB327685:PHB327689 PHB393221:PHB393225 PHB458757:PHB458761 PHB524293:PHB524297 PHB589829:PHB589833 PHB655365:PHB655369 PHB720901:PHB720905 PHB786437:PHB786441 PHB851973:PHB851977 PHB917509:PHB917513 PHB983045:PHB983049 PQS5:PQS9 PQS65541:PQS65545 PQS131077:PQS131081 PQS196613:PQS196617 PQS262149:PQS262153 PQS327685:PQS327689 PQS393221:PQS393225 PQS458757:PQS458761 PQS524293:PQS524297 PQS589829:PQS589833 PQS655365:PQS655369 PQS720901:PQS720905 PQS786437:PQS786441 PQS851973:PQS851977 PQS917509:PQS917513 PQS983045:PQS983049 PQX5:PQX9 PQX65541:PQX65545 PQX131077:PQX131081 PQX196613:PQX196617 PQX262149:PQX262153 PQX327685:PQX327689 PQX393221:PQX393225 PQX458757:PQX458761 PQX524293:PQX524297 PQX589829:PQX589833 PQX655365:PQX655369 PQX720901:PQX720905 PQX786437:PQX786441 PQX851973:PQX851977 PQX917509:PQX917513 PQX983045:PQX983049 QAO5:QAO9 QAO65541:QAO65545 QAO131077:QAO131081 QAO196613:QAO196617 QAO262149:QAO262153 QAO327685:QAO327689 QAO393221:QAO393225 QAO458757:QAO458761 QAO524293:QAO524297 QAO589829:QAO589833 QAO655365:QAO655369 QAO720901:QAO720905 QAO786437:QAO786441 QAO851973:QAO851977 QAO917509:QAO917513 QAO983045:QAO983049 QAT5:QAT9 QAT65541:QAT65545 QAT131077:QAT131081 QAT196613:QAT196617 QAT262149:QAT262153 QAT327685:QAT327689 QAT393221:QAT393225 QAT458757:QAT458761 QAT524293:QAT524297 QAT589829:QAT589833 QAT655365:QAT655369 QAT720901:QAT720905 QAT786437:QAT786441 QAT851973:QAT851977 QAT917509:QAT917513 QAT983045:QAT983049 QKK5:QKK9 QKK65541:QKK65545 QKK131077:QKK131081 QKK196613:QKK196617 QKK262149:QKK262153 QKK327685:QKK327689 QKK393221:QKK393225 QKK458757:QKK458761 QKK524293:QKK524297 QKK589829:QKK589833 QKK655365:QKK655369 QKK720901:QKK720905 QKK786437:QKK786441 QKK851973:QKK851977 QKK917509:QKK917513 QKK983045:QKK983049 QKP5:QKP9 QKP65541:QKP65545 QKP131077:QKP131081 QKP196613:QKP196617 QKP262149:QKP262153 QKP327685:QKP327689 QKP393221:QKP393225 QKP458757:QKP458761 QKP524293:QKP524297 QKP589829:QKP589833 QKP655365:QKP655369 QKP720901:QKP720905 QKP786437:QKP786441 QKP851973:QKP851977 QKP917509:QKP917513 QKP983045:QKP983049 QUG5:QUG9 QUG65541:QUG65545 QUG131077:QUG131081 QUG196613:QUG196617 QUG262149:QUG262153 QUG327685:QUG327689 QUG393221:QUG393225 QUG458757:QUG458761 QUG524293:QUG524297 QUG589829:QUG589833 QUG655365:QUG655369 QUG720901:QUG720905 QUG786437:QUG786441 QUG851973:QUG851977 QUG917509:QUG917513 QUG983045:QUG983049 QUL5:QUL9 QUL65541:QUL65545 QUL131077:QUL131081 QUL196613:QUL196617 QUL262149:QUL262153 QUL327685:QUL327689 QUL393221:QUL393225 QUL458757:QUL458761 QUL524293:QUL524297 QUL589829:QUL589833 QUL655365:QUL655369 QUL720901:QUL720905 QUL786437:QUL786441 QUL851973:QUL851977 QUL917509:QUL917513 QUL983045:QUL983049 REC5:REC9 REC65541:REC65545 REC131077:REC131081 REC196613:REC196617 REC262149:REC262153 REC327685:REC327689 REC393221:REC393225 REC458757:REC458761 REC524293:REC524297 REC589829:REC589833 REC655365:REC655369 REC720901:REC720905 REC786437:REC786441 REC851973:REC851977 REC917509:REC917513 REC983045:REC983049 REH5:REH9 REH65541:REH65545 REH131077:REH131081 REH196613:REH196617 REH262149:REH262153 REH327685:REH327689 REH393221:REH393225 REH458757:REH458761 REH524293:REH524297 REH589829:REH589833 REH655365:REH655369 REH720901:REH720905 REH786437:REH786441 REH851973:REH851977 REH917509:REH917513 REH983045:REH983049 RNY5:RNY9 RNY65541:RNY65545 RNY131077:RNY131081 RNY196613:RNY196617 RNY262149:RNY262153 RNY327685:RNY327689 RNY393221:RNY393225 RNY458757:RNY458761 RNY524293:RNY524297 RNY589829:RNY589833 RNY655365:RNY655369 RNY720901:RNY720905 RNY786437:RNY786441 RNY851973:RNY851977 RNY917509:RNY917513 RNY983045:RNY983049 ROD5:ROD9 ROD65541:ROD65545 ROD131077:ROD131081 ROD196613:ROD196617 ROD262149:ROD262153 ROD327685:ROD327689 ROD393221:ROD393225 ROD458757:ROD458761 ROD524293:ROD524297 ROD589829:ROD589833 ROD655365:ROD655369 ROD720901:ROD720905 ROD786437:ROD786441 ROD851973:ROD851977 ROD917509:ROD917513 ROD983045:ROD983049 RXU5:RXU9 RXU65541:RXU65545 RXU131077:RXU131081 RXU196613:RXU196617 RXU262149:RXU262153 RXU327685:RXU327689 RXU393221:RXU393225 RXU458757:RXU458761 RXU524293:RXU524297 RXU589829:RXU589833 RXU655365:RXU655369 RXU720901:RXU720905 RXU786437:RXU786441 RXU851973:RXU851977 RXU917509:RXU917513 RXU983045:RXU983049 RXZ5:RXZ9 RXZ65541:RXZ65545 RXZ131077:RXZ131081 RXZ196613:RXZ196617 RXZ262149:RXZ262153 RXZ327685:RXZ327689 RXZ393221:RXZ393225 RXZ458757:RXZ458761 RXZ524293:RXZ524297 RXZ589829:RXZ589833 RXZ655365:RXZ655369 RXZ720901:RXZ720905 RXZ786437:RXZ786441 RXZ851973:RXZ851977 RXZ917509:RXZ917513 RXZ983045:RXZ983049 SHQ5:SHQ9 SHQ65541:SHQ65545 SHQ131077:SHQ131081 SHQ196613:SHQ196617 SHQ262149:SHQ262153 SHQ327685:SHQ327689 SHQ393221:SHQ393225 SHQ458757:SHQ458761 SHQ524293:SHQ524297 SHQ589829:SHQ589833 SHQ655365:SHQ655369 SHQ720901:SHQ720905 SHQ786437:SHQ786441 SHQ851973:SHQ851977 SHQ917509:SHQ917513 SHQ983045:SHQ983049 SHV5:SHV9 SHV65541:SHV65545 SHV131077:SHV131081 SHV196613:SHV196617 SHV262149:SHV262153 SHV327685:SHV327689 SHV393221:SHV393225 SHV458757:SHV458761 SHV524293:SHV524297 SHV589829:SHV589833 SHV655365:SHV655369 SHV720901:SHV720905 SHV786437:SHV786441 SHV851973:SHV851977 SHV917509:SHV917513 SHV983045:SHV983049 SRM5:SRM9 SRM65541:SRM65545 SRM131077:SRM131081 SRM196613:SRM196617 SRM262149:SRM262153 SRM327685:SRM327689 SRM393221:SRM393225 SRM458757:SRM458761 SRM524293:SRM524297 SRM589829:SRM589833 SRM655365:SRM655369 SRM720901:SRM720905 SRM786437:SRM786441 SRM851973:SRM851977 SRM917509:SRM917513 SRM983045:SRM983049 SRR5:SRR9 SRR65541:SRR65545 SRR131077:SRR131081 SRR196613:SRR196617 SRR262149:SRR262153 SRR327685:SRR327689 SRR393221:SRR393225 SRR458757:SRR458761 SRR524293:SRR524297 SRR589829:SRR589833 SRR655365:SRR655369 SRR720901:SRR720905 SRR786437:SRR786441 SRR851973:SRR851977 SRR917509:SRR917513 SRR983045:SRR983049 TBI5:TBI9 TBI65541:TBI65545 TBI131077:TBI131081 TBI196613:TBI196617 TBI262149:TBI262153 TBI327685:TBI327689 TBI393221:TBI393225 TBI458757:TBI458761 TBI524293:TBI524297 TBI589829:TBI589833 TBI655365:TBI655369 TBI720901:TBI720905 TBI786437:TBI786441 TBI851973:TBI851977 TBI917509:TBI917513 TBI983045:TBI983049 TBN5:TBN9 TBN65541:TBN65545 TBN131077:TBN131081 TBN196613:TBN196617 TBN262149:TBN262153 TBN327685:TBN327689 TBN393221:TBN393225 TBN458757:TBN458761 TBN524293:TBN524297 TBN589829:TBN589833 TBN655365:TBN655369 TBN720901:TBN720905 TBN786437:TBN786441 TBN851973:TBN851977 TBN917509:TBN917513 TBN983045:TBN983049 TLE5:TLE9 TLE65541:TLE65545 TLE131077:TLE131081 TLE196613:TLE196617 TLE262149:TLE262153 TLE327685:TLE327689 TLE393221:TLE393225 TLE458757:TLE458761 TLE524293:TLE524297 TLE589829:TLE589833 TLE655365:TLE655369 TLE720901:TLE720905 TLE786437:TLE786441 TLE851973:TLE851977 TLE917509:TLE917513 TLE983045:TLE983049 TLJ5:TLJ9 TLJ65541:TLJ65545 TLJ131077:TLJ131081 TLJ196613:TLJ196617 TLJ262149:TLJ262153 TLJ327685:TLJ327689 TLJ393221:TLJ393225 TLJ458757:TLJ458761 TLJ524293:TLJ524297 TLJ589829:TLJ589833 TLJ655365:TLJ655369 TLJ720901:TLJ720905 TLJ786437:TLJ786441 TLJ851973:TLJ851977 TLJ917509:TLJ917513 TLJ983045:TLJ983049 TVA5:TVA9 TVA65541:TVA65545 TVA131077:TVA131081 TVA196613:TVA196617 TVA262149:TVA262153 TVA327685:TVA327689 TVA393221:TVA393225 TVA458757:TVA458761 TVA524293:TVA524297 TVA589829:TVA589833 TVA655365:TVA655369 TVA720901:TVA720905 TVA786437:TVA786441 TVA851973:TVA851977 TVA917509:TVA917513 TVA983045:TVA983049 TVF5:TVF9 TVF65541:TVF65545 TVF131077:TVF131081 TVF196613:TVF196617 TVF262149:TVF262153 TVF327685:TVF327689 TVF393221:TVF393225 TVF458757:TVF458761 TVF524293:TVF524297 TVF589829:TVF589833 TVF655365:TVF655369 TVF720901:TVF720905 TVF786437:TVF786441 TVF851973:TVF851977 TVF917509:TVF917513 TVF983045:TVF983049 UEW5:UEW9 UEW65541:UEW65545 UEW131077:UEW131081 UEW196613:UEW196617 UEW262149:UEW262153 UEW327685:UEW327689 UEW393221:UEW393225 UEW458757:UEW458761 UEW524293:UEW524297 UEW589829:UEW589833 UEW655365:UEW655369 UEW720901:UEW720905 UEW786437:UEW786441 UEW851973:UEW851977 UEW917509:UEW917513 UEW983045:UEW983049 UFB5:UFB9 UFB65541:UFB65545 UFB131077:UFB131081 UFB196613:UFB196617 UFB262149:UFB262153 UFB327685:UFB327689 UFB393221:UFB393225 UFB458757:UFB458761 UFB524293:UFB524297 UFB589829:UFB589833 UFB655365:UFB655369 UFB720901:UFB720905 UFB786437:UFB786441 UFB851973:UFB851977 UFB917509:UFB917513 UFB983045:UFB983049 UOS5:UOS9 UOS65541:UOS65545 UOS131077:UOS131081 UOS196613:UOS196617 UOS262149:UOS262153 UOS327685:UOS327689 UOS393221:UOS393225 UOS458757:UOS458761 UOS524293:UOS524297 UOS589829:UOS589833 UOS655365:UOS655369 UOS720901:UOS720905 UOS786437:UOS786441 UOS851973:UOS851977 UOS917509:UOS917513 UOS983045:UOS983049 UOX5:UOX9 UOX65541:UOX65545 UOX131077:UOX131081 UOX196613:UOX196617 UOX262149:UOX262153 UOX327685:UOX327689 UOX393221:UOX393225 UOX458757:UOX458761 UOX524293:UOX524297 UOX589829:UOX589833 UOX655365:UOX655369 UOX720901:UOX720905 UOX786437:UOX786441 UOX851973:UOX851977 UOX917509:UOX917513 UOX983045:UOX983049 UYO5:UYO9 UYO65541:UYO65545 UYO131077:UYO131081 UYO196613:UYO196617 UYO262149:UYO262153 UYO327685:UYO327689 UYO393221:UYO393225 UYO458757:UYO458761 UYO524293:UYO524297 UYO589829:UYO589833 UYO655365:UYO655369 UYO720901:UYO720905 UYO786437:UYO786441 UYO851973:UYO851977 UYO917509:UYO917513 UYO983045:UYO983049 UYT5:UYT9 UYT65541:UYT65545 UYT131077:UYT131081 UYT196613:UYT196617 UYT262149:UYT262153 UYT327685:UYT327689 UYT393221:UYT393225 UYT458757:UYT458761 UYT524293:UYT524297 UYT589829:UYT589833 UYT655365:UYT655369 UYT720901:UYT720905 UYT786437:UYT786441 UYT851973:UYT851977 UYT917509:UYT917513 UYT983045:UYT983049 VIK5:VIK9 VIK65541:VIK65545 VIK131077:VIK131081 VIK196613:VIK196617 VIK262149:VIK262153 VIK327685:VIK327689 VIK393221:VIK393225 VIK458757:VIK458761 VIK524293:VIK524297 VIK589829:VIK589833 VIK655365:VIK655369 VIK720901:VIK720905 VIK786437:VIK786441 VIK851973:VIK851977 VIK917509:VIK917513 VIK983045:VIK983049 VIP5:VIP9 VIP65541:VIP65545 VIP131077:VIP131081 VIP196613:VIP196617 VIP262149:VIP262153 VIP327685:VIP327689 VIP393221:VIP393225 VIP458757:VIP458761 VIP524293:VIP524297 VIP589829:VIP589833 VIP655365:VIP655369 VIP720901:VIP720905 VIP786437:VIP786441 VIP851973:VIP851977 VIP917509:VIP917513 VIP983045:VIP983049 VSG5:VSG9 VSG65541:VSG65545 VSG131077:VSG131081 VSG196613:VSG196617 VSG262149:VSG262153 VSG327685:VSG327689 VSG393221:VSG393225 VSG458757:VSG458761 VSG524293:VSG524297 VSG589829:VSG589833 VSG655365:VSG655369 VSG720901:VSG720905 VSG786437:VSG786441 VSG851973:VSG851977 VSG917509:VSG917513 VSG983045:VSG983049 VSL5:VSL9 VSL65541:VSL65545 VSL131077:VSL131081 VSL196613:VSL196617 VSL262149:VSL262153 VSL327685:VSL327689 VSL393221:VSL393225 VSL458757:VSL458761 VSL524293:VSL524297 VSL589829:VSL589833 VSL655365:VSL655369 VSL720901:VSL720905 VSL786437:VSL786441 VSL851973:VSL851977 VSL917509:VSL917513 VSL983045:VSL983049 WCC5:WCC9 WCC65541:WCC65545 WCC131077:WCC131081 WCC196613:WCC196617 WCC262149:WCC262153 WCC327685:WCC327689 WCC393221:WCC393225 WCC458757:WCC458761 WCC524293:WCC524297 WCC589829:WCC589833 WCC655365:WCC655369 WCC720901:WCC720905 WCC786437:WCC786441 WCC851973:WCC851977 WCC917509:WCC917513 WCC983045:WCC983049 WCH5:WCH9 WCH65541:WCH65545 WCH131077:WCH131081 WCH196613:WCH196617 WCH262149:WCH262153 WCH327685:WCH327689 WCH393221:WCH393225 WCH458757:WCH458761 WCH524293:WCH524297 WCH589829:WCH589833 WCH655365:WCH655369 WCH720901:WCH720905 WCH786437:WCH786441 WCH851973:WCH851977 WCH917509:WCH917513 WCH983045:WCH983049 WLY5:WLY9 WLY65541:WLY65545 WLY131077:WLY131081 WLY196613:WLY196617 WLY262149:WLY262153 WLY327685:WLY327689 WLY393221:WLY393225 WLY458757:WLY458761 WLY524293:WLY524297 WLY589829:WLY589833 WLY655365:WLY655369 WLY720901:WLY720905 WLY786437:WLY786441 WLY851973:WLY851977 WLY917509:WLY917513 WLY983045:WLY983049 WMD5:WMD9 WMD65541:WMD65545 WMD131077:WMD131081 WMD196613:WMD196617 WMD262149:WMD262153 WMD327685:WMD327689 WMD393221:WMD393225 WMD458757:WMD458761 WMD524293:WMD524297 WMD589829:WMD589833 WMD655365:WMD655369 WMD720901:WMD720905 WMD786437:WMD786441 WMD851973:WMD851977 WMD917509:WMD917513 WMD983045:WMD983049 WVU5:WVU9 WVU65541:WVU65545 WVU131077:WVU131081 WVU196613:WVU196617 WVU262149:WVU262153 WVU327685:WVU327689 WVU393221:WVU393225 WVU458757:WVU458761 WVU524293:WVU524297 WVU589829:WVU589833 WVU655365:WVU655369 WVU720901:WVU720905 WVU786437:WVU786441 WVU851973:WVU851977 WVU917509:WVU917513 WVU983045:WVU983049 WVZ5:WVZ9 WVZ65541:WVZ65545 WVZ131077:WVZ131081 WVZ196613:WVZ196617 WVZ262149:WVZ262153 WVZ327685:WVZ327689 WVZ393221:WVZ393225 WVZ458757:WVZ458761 WVZ524293:WVZ524297 WVZ589829:WVZ589833 WVZ655365:WVZ655369 WVZ720901:WVZ720905 WVZ786437:WVZ786441 WVZ851973:WVZ851977 WVZ917509:WVZ917513 WVZ983045:WVZ983049"/>
  </dataValidations>
  <pageMargins left="0.69930555555555596" right="0.69930555555555596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T65"/>
  <sheetViews>
    <sheetView topLeftCell="H1" workbookViewId="0">
      <selection activeCell="P11" sqref="P11:P65"/>
    </sheetView>
  </sheetViews>
  <sheetFormatPr defaultColWidth="9" defaultRowHeight="16.5"/>
  <cols>
    <col min="1" max="1" width="2.625" style="1" customWidth="1"/>
    <col min="2" max="2" width="18.5" style="2" customWidth="1"/>
    <col min="3" max="3" width="9.5" style="1" customWidth="1"/>
    <col min="4" max="4" width="19.125" style="1" customWidth="1"/>
    <col min="5" max="5" width="6.75" style="1" customWidth="1"/>
    <col min="6" max="6" width="5.625" style="1" customWidth="1"/>
    <col min="7" max="7" width="7.875" style="1" customWidth="1"/>
    <col min="8" max="8" width="11.5" style="1" customWidth="1"/>
    <col min="9" max="9" width="25.75" style="1" customWidth="1"/>
    <col min="10" max="10" width="31.62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1612</v>
      </c>
      <c r="L1" s="386"/>
      <c r="M1" s="386"/>
      <c r="N1" s="387"/>
      <c r="O1" s="388"/>
      <c r="P1" s="385" t="s">
        <v>1613</v>
      </c>
      <c r="Q1" s="386"/>
      <c r="R1" s="386"/>
      <c r="S1" s="387"/>
      <c r="T1" s="388"/>
    </row>
    <row r="2" spans="2:20" ht="17.25">
      <c r="B2" s="6" t="s">
        <v>111</v>
      </c>
      <c r="C2" s="7"/>
      <c r="D2" s="5"/>
      <c r="E2" s="5"/>
      <c r="F2" s="5"/>
      <c r="G2" s="5"/>
      <c r="H2" s="5"/>
      <c r="I2" s="5"/>
      <c r="J2" s="20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</row>
    <row r="3" spans="2:20" ht="17.25">
      <c r="B3" s="6" t="s">
        <v>114</v>
      </c>
      <c r="C3" s="8"/>
      <c r="D3" s="5"/>
      <c r="E3" s="5"/>
      <c r="F3" s="5"/>
      <c r="G3" s="5"/>
      <c r="H3" s="5"/>
      <c r="I3" s="5"/>
      <c r="J3" s="20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5"/>
      <c r="E4" s="5"/>
      <c r="F4" s="5"/>
      <c r="G4" s="5"/>
      <c r="H4" s="5"/>
      <c r="I4" s="5"/>
      <c r="J4" s="20"/>
      <c r="K4" s="383" t="s">
        <v>118</v>
      </c>
      <c r="L4" s="384"/>
      <c r="M4" s="8">
        <f>COUNTA($D$11:$D$435)</f>
        <v>55</v>
      </c>
      <c r="N4" s="21" t="s">
        <v>119</v>
      </c>
      <c r="O4" s="22">
        <f>(M5+M6)/M4</f>
        <v>0.98181818181818181</v>
      </c>
      <c r="P4" s="383" t="s">
        <v>118</v>
      </c>
      <c r="Q4" s="384"/>
      <c r="R4" s="8">
        <f>COUNTA($B$11:$B$176)</f>
        <v>3</v>
      </c>
      <c r="S4" s="21" t="s">
        <v>119</v>
      </c>
      <c r="T4" s="22">
        <f>(R5+R6)/R4</f>
        <v>10.666666666666666</v>
      </c>
    </row>
    <row r="5" spans="2:20">
      <c r="B5" s="6" t="s">
        <v>120</v>
      </c>
      <c r="C5" s="8"/>
      <c r="D5" s="5"/>
      <c r="E5" s="5"/>
      <c r="F5" s="5"/>
      <c r="G5" s="5"/>
      <c r="H5" s="5"/>
      <c r="I5" s="5"/>
      <c r="J5" s="20"/>
      <c r="K5" s="383" t="s">
        <v>121</v>
      </c>
      <c r="L5" s="384"/>
      <c r="M5" s="23">
        <f>COUNTIF(K11:K$176,"通过")</f>
        <v>54</v>
      </c>
      <c r="N5" s="21" t="s">
        <v>119</v>
      </c>
      <c r="O5" s="22">
        <f>M5/M4</f>
        <v>0.98181818181818181</v>
      </c>
      <c r="P5" s="383" t="s">
        <v>121</v>
      </c>
      <c r="Q5" s="384"/>
      <c r="R5" s="23">
        <f>COUNTIF(P11:P$176,"通过")</f>
        <v>32</v>
      </c>
      <c r="S5" s="21" t="s">
        <v>119</v>
      </c>
      <c r="T5" s="22">
        <f>R5/R4</f>
        <v>10.666666666666666</v>
      </c>
    </row>
    <row r="6" spans="2:20">
      <c r="B6" s="6" t="s">
        <v>122</v>
      </c>
      <c r="C6" s="8"/>
      <c r="D6" s="5"/>
      <c r="E6" s="5"/>
      <c r="F6" s="5"/>
      <c r="G6" s="5"/>
      <c r="H6" s="5"/>
      <c r="I6" s="5"/>
      <c r="J6" s="20"/>
      <c r="K6" s="383" t="s">
        <v>123</v>
      </c>
      <c r="L6" s="384"/>
      <c r="M6" s="23">
        <f>COUNTIF(K11:K$175,"失败")</f>
        <v>0</v>
      </c>
      <c r="N6" s="21" t="s">
        <v>119</v>
      </c>
      <c r="O6" s="22">
        <f>M6/M4</f>
        <v>0</v>
      </c>
      <c r="P6" s="383" t="s">
        <v>123</v>
      </c>
      <c r="Q6" s="384"/>
      <c r="R6" s="23">
        <f>COUNTIF(P11:P$175,"失败")</f>
        <v>0</v>
      </c>
      <c r="S6" s="21" t="s">
        <v>119</v>
      </c>
      <c r="T6" s="22">
        <f>R6/R4</f>
        <v>0</v>
      </c>
    </row>
    <row r="7" spans="2:20">
      <c r="B7" s="6" t="s">
        <v>124</v>
      </c>
      <c r="C7" s="8"/>
      <c r="D7" s="5"/>
      <c r="E7" s="5"/>
      <c r="F7" s="5"/>
      <c r="G7" s="5"/>
      <c r="H7" s="5"/>
      <c r="I7" s="5"/>
      <c r="J7" s="20"/>
      <c r="K7" s="383" t="s">
        <v>125</v>
      </c>
      <c r="L7" s="384"/>
      <c r="M7" s="23">
        <f>COUNTIF(K11:K$175,"阻塞")</f>
        <v>0</v>
      </c>
      <c r="N7" s="21" t="s">
        <v>119</v>
      </c>
      <c r="O7" s="22">
        <f>M7/M4</f>
        <v>0</v>
      </c>
      <c r="P7" s="383" t="s">
        <v>125</v>
      </c>
      <c r="Q7" s="384"/>
      <c r="R7" s="23">
        <f>COUNTIF(P11:P$175,"阻塞")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126</v>
      </c>
      <c r="L8" s="384"/>
      <c r="M8" s="23">
        <f>COUNTIF(K11:K$175,"无效")</f>
        <v>0</v>
      </c>
      <c r="N8" s="21" t="s">
        <v>119</v>
      </c>
      <c r="O8" s="22">
        <f>M8/M4</f>
        <v>0</v>
      </c>
      <c r="P8" s="383" t="s">
        <v>126</v>
      </c>
      <c r="Q8" s="384"/>
      <c r="R8" s="23">
        <f>COUNTIF(P11:P$175,"无效")</f>
        <v>0</v>
      </c>
      <c r="S8" s="21" t="s">
        <v>119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127</v>
      </c>
      <c r="L9" s="384"/>
      <c r="M9" s="23">
        <f>COUNTIF(K11:K$175,"未执行")</f>
        <v>0</v>
      </c>
      <c r="N9" s="21" t="s">
        <v>119</v>
      </c>
      <c r="O9" s="22">
        <f>M9/M4</f>
        <v>0</v>
      </c>
      <c r="P9" s="383" t="s">
        <v>127</v>
      </c>
      <c r="Q9" s="384"/>
      <c r="R9" s="23">
        <f>COUNTIF(P11:P$175,"未执行")</f>
        <v>0</v>
      </c>
      <c r="S9" s="21" t="s">
        <v>119</v>
      </c>
      <c r="T9" s="22">
        <f>R9/R4</f>
        <v>0</v>
      </c>
    </row>
    <row r="10" spans="2:20" ht="32.25" customHeight="1">
      <c r="B10" s="9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4" t="s">
        <v>136</v>
      </c>
      <c r="K10" s="10" t="s">
        <v>137</v>
      </c>
      <c r="L10" s="10" t="s">
        <v>12</v>
      </c>
      <c r="M10" s="10" t="s">
        <v>138</v>
      </c>
      <c r="N10" s="10" t="s">
        <v>139</v>
      </c>
      <c r="O10" s="10" t="s">
        <v>140</v>
      </c>
      <c r="P10" s="10" t="s">
        <v>141</v>
      </c>
      <c r="Q10" s="10" t="s">
        <v>12</v>
      </c>
      <c r="R10" s="10" t="s">
        <v>138</v>
      </c>
      <c r="S10" s="10" t="s">
        <v>139</v>
      </c>
      <c r="T10" s="10" t="s">
        <v>140</v>
      </c>
    </row>
    <row r="11" spans="2:20" ht="199.5" customHeight="1">
      <c r="B11" s="376" t="s">
        <v>1614</v>
      </c>
      <c r="C11" s="8" t="s">
        <v>1615</v>
      </c>
      <c r="D11" s="13" t="s">
        <v>1616</v>
      </c>
      <c r="E11" s="8" t="s">
        <v>145</v>
      </c>
      <c r="F11" s="8" t="s">
        <v>178</v>
      </c>
      <c r="G11" s="8" t="s">
        <v>157</v>
      </c>
      <c r="H11" s="8"/>
      <c r="I11" s="13" t="s">
        <v>1617</v>
      </c>
      <c r="J11" s="55" t="s">
        <v>1618</v>
      </c>
      <c r="K11" s="8" t="s">
        <v>6</v>
      </c>
      <c r="L11" s="8"/>
      <c r="M11" s="8"/>
      <c r="N11" s="8"/>
      <c r="O11" s="8"/>
      <c r="P11" s="8" t="s">
        <v>6</v>
      </c>
      <c r="Q11" s="8"/>
      <c r="R11" s="8"/>
      <c r="S11" s="8"/>
      <c r="T11" s="8"/>
    </row>
    <row r="12" spans="2:20" ht="54" customHeight="1">
      <c r="B12" s="377"/>
      <c r="C12" s="8"/>
      <c r="D12" s="13" t="s">
        <v>1454</v>
      </c>
      <c r="E12" s="8" t="s">
        <v>145</v>
      </c>
      <c r="F12" s="8" t="s">
        <v>178</v>
      </c>
      <c r="G12" s="8" t="s">
        <v>157</v>
      </c>
      <c r="H12" s="8"/>
      <c r="I12" s="13" t="s">
        <v>1455</v>
      </c>
      <c r="J12" s="55" t="s">
        <v>1456</v>
      </c>
      <c r="K12" s="8" t="s">
        <v>6</v>
      </c>
      <c r="L12" s="8"/>
      <c r="M12" s="8"/>
      <c r="N12" s="8"/>
      <c r="O12" s="8"/>
      <c r="P12" s="8" t="s">
        <v>6</v>
      </c>
      <c r="Q12" s="8"/>
      <c r="R12" s="8"/>
      <c r="S12" s="8"/>
      <c r="T12" s="8"/>
    </row>
    <row r="13" spans="2:20" hidden="1">
      <c r="B13" s="377"/>
      <c r="C13" s="8"/>
      <c r="D13" s="13" t="s">
        <v>1457</v>
      </c>
      <c r="E13" s="8" t="s">
        <v>145</v>
      </c>
      <c r="F13" s="8" t="s">
        <v>146</v>
      </c>
      <c r="G13" s="8" t="s">
        <v>147</v>
      </c>
      <c r="H13" s="8"/>
      <c r="I13" s="13" t="s">
        <v>1458</v>
      </c>
      <c r="J13" s="55" t="s">
        <v>1459</v>
      </c>
      <c r="K13" s="8" t="s">
        <v>6</v>
      </c>
      <c r="L13" s="8"/>
      <c r="M13" s="8"/>
      <c r="N13" s="8"/>
      <c r="O13" s="8"/>
      <c r="P13" s="8"/>
      <c r="Q13" s="8"/>
      <c r="R13" s="8"/>
      <c r="S13" s="8"/>
      <c r="T13" s="8"/>
    </row>
    <row r="14" spans="2:20">
      <c r="B14" s="377"/>
      <c r="C14" s="8"/>
      <c r="D14" s="13" t="s">
        <v>1460</v>
      </c>
      <c r="E14" s="8" t="s">
        <v>145</v>
      </c>
      <c r="F14" s="8" t="s">
        <v>178</v>
      </c>
      <c r="G14" s="8" t="s">
        <v>157</v>
      </c>
      <c r="H14" s="8"/>
      <c r="I14" s="13" t="s">
        <v>1461</v>
      </c>
      <c r="J14" s="55" t="s">
        <v>1462</v>
      </c>
      <c r="K14" s="8" t="s">
        <v>6</v>
      </c>
      <c r="L14" s="8"/>
      <c r="M14" s="8"/>
      <c r="N14" s="8"/>
      <c r="O14" s="8"/>
      <c r="P14" s="8" t="s">
        <v>6</v>
      </c>
      <c r="Q14" s="8"/>
      <c r="R14" s="8"/>
      <c r="S14" s="8"/>
      <c r="T14" s="8"/>
    </row>
    <row r="15" spans="2:20">
      <c r="B15" s="377"/>
      <c r="C15" s="8"/>
      <c r="D15" s="13" t="s">
        <v>1251</v>
      </c>
      <c r="E15" s="8" t="s">
        <v>145</v>
      </c>
      <c r="F15" s="8" t="s">
        <v>178</v>
      </c>
      <c r="G15" s="8" t="s">
        <v>157</v>
      </c>
      <c r="H15" s="8"/>
      <c r="I15" s="13" t="s">
        <v>1252</v>
      </c>
      <c r="J15" s="55" t="s">
        <v>1619</v>
      </c>
      <c r="K15" s="8" t="s">
        <v>6</v>
      </c>
      <c r="L15" s="8"/>
      <c r="M15" s="8"/>
      <c r="N15" s="8"/>
      <c r="O15" s="8"/>
      <c r="P15" s="8" t="s">
        <v>6</v>
      </c>
      <c r="Q15" s="8"/>
      <c r="R15" s="8"/>
      <c r="S15" s="8"/>
      <c r="T15" s="8"/>
    </row>
    <row r="16" spans="2:20" ht="36.75" customHeight="1">
      <c r="B16" s="377"/>
      <c r="C16" s="8"/>
      <c r="D16" s="13" t="s">
        <v>1258</v>
      </c>
      <c r="E16" s="8" t="s">
        <v>145</v>
      </c>
      <c r="F16" s="8" t="s">
        <v>178</v>
      </c>
      <c r="G16" s="8" t="s">
        <v>157</v>
      </c>
      <c r="H16" s="8" t="s">
        <v>1620</v>
      </c>
      <c r="I16" s="13" t="s">
        <v>1260</v>
      </c>
      <c r="J16" s="56" t="s">
        <v>208</v>
      </c>
      <c r="K16" s="8" t="s">
        <v>6</v>
      </c>
      <c r="L16" s="8"/>
      <c r="M16" s="8"/>
      <c r="N16" s="8"/>
      <c r="O16" s="8"/>
      <c r="P16" s="8" t="s">
        <v>6</v>
      </c>
      <c r="Q16" s="8"/>
      <c r="R16" s="8"/>
      <c r="S16" s="8"/>
      <c r="T16" s="8"/>
    </row>
    <row r="17" spans="2:20" ht="36.75" customHeight="1">
      <c r="B17" s="377"/>
      <c r="C17" s="8"/>
      <c r="D17" s="13" t="s">
        <v>1621</v>
      </c>
      <c r="E17" s="8" t="s">
        <v>145</v>
      </c>
      <c r="F17" s="8" t="s">
        <v>178</v>
      </c>
      <c r="G17" s="8" t="s">
        <v>157</v>
      </c>
      <c r="H17" s="8" t="s">
        <v>1622</v>
      </c>
      <c r="I17" s="13" t="s">
        <v>1623</v>
      </c>
      <c r="J17" s="56" t="s">
        <v>1624</v>
      </c>
      <c r="K17" s="221" t="s">
        <v>6</v>
      </c>
      <c r="L17" s="8"/>
      <c r="M17" s="8"/>
      <c r="N17" s="8"/>
      <c r="O17" s="8"/>
      <c r="P17" s="8" t="s">
        <v>6</v>
      </c>
      <c r="Q17" s="8"/>
      <c r="R17" s="8"/>
      <c r="S17" s="8"/>
      <c r="T17" s="8"/>
    </row>
    <row r="18" spans="2:20" ht="24" hidden="1" customHeight="1">
      <c r="B18" s="377"/>
      <c r="C18" s="8"/>
      <c r="D18" s="13" t="s">
        <v>1625</v>
      </c>
      <c r="E18" s="8" t="s">
        <v>145</v>
      </c>
      <c r="F18" s="8" t="s">
        <v>146</v>
      </c>
      <c r="G18" s="8" t="s">
        <v>147</v>
      </c>
      <c r="H18" s="8" t="s">
        <v>1626</v>
      </c>
      <c r="I18" s="13" t="s">
        <v>1627</v>
      </c>
      <c r="J18" s="56" t="s">
        <v>1624</v>
      </c>
      <c r="K18" s="221" t="s">
        <v>6</v>
      </c>
      <c r="L18" s="8"/>
      <c r="M18" s="8"/>
      <c r="N18" s="8"/>
      <c r="O18" s="8"/>
      <c r="P18" s="8"/>
      <c r="Q18" s="8"/>
      <c r="R18" s="8"/>
      <c r="S18" s="8"/>
      <c r="T18" s="8"/>
    </row>
    <row r="19" spans="2:20" ht="25.5" hidden="1" customHeight="1">
      <c r="B19" s="377"/>
      <c r="C19" s="8"/>
      <c r="D19" s="13" t="s">
        <v>1628</v>
      </c>
      <c r="E19" s="8" t="s">
        <v>145</v>
      </c>
      <c r="F19" s="8" t="s">
        <v>146</v>
      </c>
      <c r="G19" s="8" t="s">
        <v>147</v>
      </c>
      <c r="H19" s="8" t="s">
        <v>1629</v>
      </c>
      <c r="I19" s="13" t="s">
        <v>1623</v>
      </c>
      <c r="J19" s="56" t="s">
        <v>1630</v>
      </c>
      <c r="K19" s="221" t="s">
        <v>6</v>
      </c>
      <c r="L19" s="8"/>
      <c r="M19" s="8"/>
      <c r="N19" s="8"/>
      <c r="O19" s="8"/>
      <c r="P19" s="8"/>
      <c r="Q19" s="8"/>
      <c r="R19" s="8"/>
      <c r="S19" s="8"/>
      <c r="T19" s="8"/>
    </row>
    <row r="20" spans="2:20" ht="35.25" hidden="1" customHeight="1">
      <c r="B20" s="377"/>
      <c r="C20" s="8"/>
      <c r="D20" s="13" t="s">
        <v>1631</v>
      </c>
      <c r="E20" s="8" t="s">
        <v>145</v>
      </c>
      <c r="F20" s="8" t="s">
        <v>146</v>
      </c>
      <c r="G20" s="8" t="s">
        <v>147</v>
      </c>
      <c r="H20" s="8" t="s">
        <v>1632</v>
      </c>
      <c r="I20" s="13" t="s">
        <v>1623</v>
      </c>
      <c r="J20" s="56" t="s">
        <v>1630</v>
      </c>
      <c r="K20" s="221" t="s">
        <v>6</v>
      </c>
      <c r="L20" s="8"/>
      <c r="M20" s="8"/>
      <c r="N20" s="8"/>
      <c r="O20" s="8"/>
      <c r="P20" s="8"/>
      <c r="Q20" s="8"/>
      <c r="R20" s="8"/>
      <c r="S20" s="8"/>
      <c r="T20" s="8"/>
    </row>
    <row r="21" spans="2:20" ht="37.5" hidden="1" customHeight="1">
      <c r="B21" s="377"/>
      <c r="C21" s="8"/>
      <c r="D21" s="13" t="s">
        <v>1633</v>
      </c>
      <c r="E21" s="8" t="s">
        <v>190</v>
      </c>
      <c r="F21" s="8" t="s">
        <v>146</v>
      </c>
      <c r="G21" s="8" t="s">
        <v>147</v>
      </c>
      <c r="H21" s="8"/>
      <c r="I21" s="13" t="s">
        <v>1634</v>
      </c>
      <c r="J21" s="56" t="s">
        <v>1635</v>
      </c>
      <c r="K21" s="221" t="s">
        <v>6</v>
      </c>
      <c r="L21" s="8"/>
      <c r="M21" s="8"/>
      <c r="N21" s="8"/>
      <c r="O21" s="8"/>
      <c r="P21" s="8"/>
      <c r="Q21" s="8"/>
      <c r="R21" s="8"/>
      <c r="S21" s="8"/>
      <c r="T21" s="8"/>
    </row>
    <row r="22" spans="2:20" ht="24" customHeight="1">
      <c r="B22" s="377"/>
      <c r="C22" s="8"/>
      <c r="D22" s="13" t="s">
        <v>1636</v>
      </c>
      <c r="E22" s="8" t="s">
        <v>145</v>
      </c>
      <c r="F22" s="8" t="s">
        <v>178</v>
      </c>
      <c r="G22" s="8" t="s">
        <v>157</v>
      </c>
      <c r="H22" s="8"/>
      <c r="I22" s="13" t="s">
        <v>1637</v>
      </c>
      <c r="J22" s="56" t="s">
        <v>1638</v>
      </c>
      <c r="K22" s="221" t="s">
        <v>6</v>
      </c>
      <c r="L22" s="8"/>
      <c r="M22" s="8"/>
      <c r="N22" s="8"/>
      <c r="O22" s="8"/>
      <c r="P22" s="8" t="s">
        <v>6</v>
      </c>
      <c r="Q22" s="8"/>
      <c r="R22" s="8"/>
      <c r="S22" s="8"/>
      <c r="T22" s="8"/>
    </row>
    <row r="23" spans="2:20" ht="187.5" customHeight="1">
      <c r="B23" s="377"/>
      <c r="C23" s="8"/>
      <c r="D23" s="13" t="s">
        <v>1639</v>
      </c>
      <c r="E23" s="8" t="s">
        <v>145</v>
      </c>
      <c r="F23" s="8" t="s">
        <v>178</v>
      </c>
      <c r="G23" s="8" t="s">
        <v>157</v>
      </c>
      <c r="H23" s="8"/>
      <c r="I23" s="13" t="s">
        <v>1640</v>
      </c>
      <c r="J23" s="56" t="s">
        <v>1641</v>
      </c>
      <c r="K23" s="221" t="s">
        <v>6</v>
      </c>
      <c r="L23" s="8"/>
      <c r="M23" s="8"/>
      <c r="N23" s="8"/>
      <c r="O23" s="8"/>
      <c r="P23" s="8" t="s">
        <v>6</v>
      </c>
      <c r="Q23" s="8"/>
      <c r="R23" s="8"/>
      <c r="S23" s="8"/>
      <c r="T23" s="8"/>
    </row>
    <row r="24" spans="2:20" ht="33" hidden="1">
      <c r="B24" s="377"/>
      <c r="C24" s="8"/>
      <c r="D24" s="13" t="s">
        <v>1642</v>
      </c>
      <c r="E24" s="8" t="s">
        <v>190</v>
      </c>
      <c r="F24" s="8" t="s">
        <v>146</v>
      </c>
      <c r="G24" s="8" t="s">
        <v>147</v>
      </c>
      <c r="H24" s="8"/>
      <c r="I24" s="13" t="s">
        <v>1643</v>
      </c>
      <c r="J24" s="56" t="s">
        <v>1644</v>
      </c>
      <c r="K24" s="221" t="s">
        <v>6</v>
      </c>
      <c r="L24" s="8"/>
      <c r="M24" s="8"/>
      <c r="N24" s="8"/>
      <c r="O24" s="8"/>
      <c r="P24" s="8"/>
      <c r="Q24" s="8"/>
      <c r="R24" s="8"/>
      <c r="S24" s="8"/>
      <c r="T24" s="8"/>
    </row>
    <row r="25" spans="2:20" ht="33" hidden="1">
      <c r="B25" s="377"/>
      <c r="C25" s="8"/>
      <c r="D25" s="13" t="s">
        <v>1645</v>
      </c>
      <c r="E25" s="8" t="s">
        <v>190</v>
      </c>
      <c r="F25" s="8" t="s">
        <v>162</v>
      </c>
      <c r="G25" s="8" t="s">
        <v>147</v>
      </c>
      <c r="H25" s="8"/>
      <c r="I25" s="13" t="s">
        <v>1646</v>
      </c>
      <c r="J25" s="56" t="s">
        <v>1647</v>
      </c>
      <c r="K25" s="221" t="s">
        <v>6</v>
      </c>
      <c r="L25" s="8"/>
      <c r="M25" s="8"/>
      <c r="N25" s="8"/>
      <c r="O25" s="8"/>
      <c r="P25" s="8"/>
      <c r="Q25" s="8"/>
      <c r="R25" s="8"/>
      <c r="S25" s="8"/>
      <c r="T25" s="8"/>
    </row>
    <row r="26" spans="2:20" ht="33">
      <c r="B26" s="377"/>
      <c r="C26" s="8"/>
      <c r="D26" s="13" t="s">
        <v>1648</v>
      </c>
      <c r="E26" s="8" t="s">
        <v>145</v>
      </c>
      <c r="F26" s="8" t="s">
        <v>178</v>
      </c>
      <c r="G26" s="8" t="s">
        <v>157</v>
      </c>
      <c r="H26" s="8"/>
      <c r="I26" s="13" t="s">
        <v>1649</v>
      </c>
      <c r="J26" s="56" t="s">
        <v>1650</v>
      </c>
      <c r="K26" s="221"/>
      <c r="L26" s="8"/>
      <c r="M26" s="8"/>
      <c r="N26" s="8"/>
      <c r="O26" s="8"/>
      <c r="P26" s="8" t="s">
        <v>6</v>
      </c>
      <c r="Q26" s="8"/>
      <c r="R26" s="8"/>
      <c r="S26" s="8"/>
      <c r="T26" s="8"/>
    </row>
    <row r="27" spans="2:20" ht="33">
      <c r="B27" s="377"/>
      <c r="C27" s="8"/>
      <c r="D27" s="13" t="s">
        <v>1651</v>
      </c>
      <c r="E27" s="8" t="s">
        <v>145</v>
      </c>
      <c r="F27" s="8" t="s">
        <v>178</v>
      </c>
      <c r="G27" s="8" t="s">
        <v>157</v>
      </c>
      <c r="H27" s="8"/>
      <c r="I27" s="13" t="s">
        <v>1652</v>
      </c>
      <c r="J27" s="56" t="s">
        <v>1653</v>
      </c>
      <c r="K27" s="221" t="s">
        <v>6</v>
      </c>
      <c r="L27" s="8"/>
      <c r="M27" s="8"/>
      <c r="N27" s="8"/>
      <c r="O27" s="8"/>
      <c r="P27" s="8" t="s">
        <v>6</v>
      </c>
      <c r="Q27" s="8"/>
      <c r="R27" s="8"/>
      <c r="S27" s="8"/>
      <c r="T27" s="8"/>
    </row>
    <row r="28" spans="2:20" ht="33">
      <c r="B28" s="377"/>
      <c r="C28" s="8"/>
      <c r="D28" s="13" t="s">
        <v>1654</v>
      </c>
      <c r="E28" s="8" t="s">
        <v>145</v>
      </c>
      <c r="F28" s="8" t="s">
        <v>178</v>
      </c>
      <c r="G28" s="8" t="s">
        <v>157</v>
      </c>
      <c r="H28" s="8"/>
      <c r="I28" s="13" t="s">
        <v>1655</v>
      </c>
      <c r="J28" s="56" t="s">
        <v>1656</v>
      </c>
      <c r="K28" s="221" t="s">
        <v>6</v>
      </c>
      <c r="L28" s="8"/>
      <c r="M28" s="8"/>
      <c r="N28" s="8"/>
      <c r="O28" s="8"/>
      <c r="P28" s="8" t="s">
        <v>6</v>
      </c>
      <c r="Q28" s="8"/>
      <c r="R28" s="8"/>
      <c r="S28" s="8"/>
      <c r="T28" s="8"/>
    </row>
    <row r="29" spans="2:20" ht="33">
      <c r="B29" s="376" t="s">
        <v>375</v>
      </c>
      <c r="C29" s="8"/>
      <c r="D29" s="13" t="s">
        <v>1657</v>
      </c>
      <c r="E29" s="8" t="s">
        <v>145</v>
      </c>
      <c r="F29" s="8" t="s">
        <v>178</v>
      </c>
      <c r="G29" s="8" t="s">
        <v>157</v>
      </c>
      <c r="H29" s="8"/>
      <c r="I29" s="13" t="s">
        <v>1658</v>
      </c>
      <c r="J29" s="55" t="s">
        <v>1659</v>
      </c>
      <c r="K29" s="221" t="s">
        <v>6</v>
      </c>
      <c r="L29" s="8"/>
      <c r="M29" s="8"/>
      <c r="N29" s="8"/>
      <c r="O29" s="8"/>
      <c r="P29" s="8" t="s">
        <v>6</v>
      </c>
      <c r="Q29" s="8"/>
      <c r="R29" s="8"/>
      <c r="S29" s="8"/>
      <c r="T29" s="8"/>
    </row>
    <row r="30" spans="2:20" ht="66">
      <c r="B30" s="377"/>
      <c r="C30" s="8"/>
      <c r="D30" s="13" t="s">
        <v>1660</v>
      </c>
      <c r="E30" s="8" t="s">
        <v>145</v>
      </c>
      <c r="F30" s="8" t="s">
        <v>178</v>
      </c>
      <c r="G30" s="8" t="s">
        <v>157</v>
      </c>
      <c r="H30" s="8"/>
      <c r="I30" s="13" t="s">
        <v>1661</v>
      </c>
      <c r="J30" s="55" t="s">
        <v>1662</v>
      </c>
      <c r="K30" s="221" t="s">
        <v>6</v>
      </c>
      <c r="L30" s="8"/>
      <c r="M30" s="8"/>
      <c r="N30" s="8"/>
      <c r="O30" s="8"/>
      <c r="P30" s="8" t="s">
        <v>6</v>
      </c>
      <c r="Q30" s="8"/>
      <c r="R30" s="8"/>
      <c r="S30" s="8"/>
      <c r="T30" s="8"/>
    </row>
    <row r="31" spans="2:20" ht="66" hidden="1">
      <c r="B31" s="377"/>
      <c r="C31" s="8"/>
      <c r="D31" s="13" t="s">
        <v>1663</v>
      </c>
      <c r="E31" s="8"/>
      <c r="F31" s="8"/>
      <c r="G31" s="8"/>
      <c r="H31" s="8"/>
      <c r="I31" s="13" t="s">
        <v>1661</v>
      </c>
      <c r="J31" s="55" t="s">
        <v>1664</v>
      </c>
      <c r="K31" s="221" t="s">
        <v>6</v>
      </c>
      <c r="L31" s="8"/>
      <c r="M31" s="8"/>
      <c r="N31" s="8"/>
      <c r="O31" s="8"/>
      <c r="P31" s="8"/>
      <c r="Q31" s="8"/>
      <c r="R31" s="8"/>
      <c r="S31" s="8"/>
      <c r="T31" s="8"/>
    </row>
    <row r="32" spans="2:20">
      <c r="B32" s="377"/>
      <c r="C32" s="8"/>
      <c r="D32" s="13" t="s">
        <v>1665</v>
      </c>
      <c r="E32" s="8" t="s">
        <v>145</v>
      </c>
      <c r="F32" s="8" t="s">
        <v>146</v>
      </c>
      <c r="G32" s="8" t="s">
        <v>157</v>
      </c>
      <c r="H32" s="8"/>
      <c r="I32" s="13" t="s">
        <v>1666</v>
      </c>
      <c r="J32" s="55" t="s">
        <v>1667</v>
      </c>
      <c r="K32" s="221" t="s">
        <v>6</v>
      </c>
      <c r="L32" s="8"/>
      <c r="M32" s="8"/>
      <c r="N32" s="8"/>
      <c r="O32" s="8"/>
      <c r="P32" s="8" t="s">
        <v>6</v>
      </c>
      <c r="Q32" s="8"/>
      <c r="R32" s="8"/>
      <c r="S32" s="8"/>
      <c r="T32" s="8"/>
    </row>
    <row r="33" spans="2:20" ht="33" hidden="1">
      <c r="B33" s="377"/>
      <c r="C33" s="8"/>
      <c r="D33" s="13" t="s">
        <v>1668</v>
      </c>
      <c r="E33" s="8" t="s">
        <v>190</v>
      </c>
      <c r="F33" s="8" t="s">
        <v>146</v>
      </c>
      <c r="G33" s="8" t="s">
        <v>147</v>
      </c>
      <c r="H33" s="8"/>
      <c r="I33" s="13" t="s">
        <v>1668</v>
      </c>
      <c r="J33" s="55" t="s">
        <v>1669</v>
      </c>
      <c r="K33" s="221" t="s">
        <v>6</v>
      </c>
      <c r="L33" s="8"/>
      <c r="M33" s="8"/>
      <c r="N33" s="8"/>
      <c r="O33" s="8"/>
      <c r="P33" s="8"/>
      <c r="Q33" s="8"/>
      <c r="R33" s="8"/>
      <c r="S33" s="8"/>
      <c r="T33" s="8"/>
    </row>
    <row r="34" spans="2:20" ht="49.5">
      <c r="B34" s="377"/>
      <c r="C34" s="8"/>
      <c r="D34" s="13" t="s">
        <v>1670</v>
      </c>
      <c r="E34" s="8" t="s">
        <v>145</v>
      </c>
      <c r="F34" s="8" t="s">
        <v>178</v>
      </c>
      <c r="G34" s="8" t="s">
        <v>157</v>
      </c>
      <c r="H34" s="8"/>
      <c r="I34" s="13" t="s">
        <v>1671</v>
      </c>
      <c r="J34" s="55" t="s">
        <v>1672</v>
      </c>
      <c r="K34" s="221" t="s">
        <v>6</v>
      </c>
      <c r="L34" s="8"/>
      <c r="M34" s="8"/>
      <c r="N34" s="8"/>
      <c r="O34" s="8"/>
      <c r="P34" s="8" t="s">
        <v>6</v>
      </c>
      <c r="Q34" s="8"/>
      <c r="R34" s="8"/>
      <c r="S34" s="8"/>
      <c r="T34" s="8"/>
    </row>
    <row r="35" spans="2:20" ht="66">
      <c r="B35" s="377"/>
      <c r="C35" s="8"/>
      <c r="D35" s="13" t="s">
        <v>1673</v>
      </c>
      <c r="E35" s="8" t="s">
        <v>145</v>
      </c>
      <c r="F35" s="8" t="s">
        <v>178</v>
      </c>
      <c r="G35" s="8" t="s">
        <v>157</v>
      </c>
      <c r="H35" s="8"/>
      <c r="I35" s="13" t="s">
        <v>1674</v>
      </c>
      <c r="J35" s="55" t="s">
        <v>1675</v>
      </c>
      <c r="K35" s="221" t="s">
        <v>6</v>
      </c>
      <c r="L35" s="8"/>
      <c r="M35" s="8"/>
      <c r="N35" s="8"/>
      <c r="O35" s="8"/>
      <c r="P35" s="8" t="s">
        <v>6</v>
      </c>
      <c r="Q35" s="8"/>
      <c r="R35" s="8"/>
      <c r="S35" s="8"/>
      <c r="T35" s="8"/>
    </row>
    <row r="36" spans="2:20" ht="66" hidden="1">
      <c r="B36" s="377"/>
      <c r="C36" s="8"/>
      <c r="D36" s="13" t="s">
        <v>1676</v>
      </c>
      <c r="E36" s="8" t="s">
        <v>190</v>
      </c>
      <c r="F36" s="8" t="s">
        <v>146</v>
      </c>
      <c r="G36" s="8" t="s">
        <v>147</v>
      </c>
      <c r="H36" s="8"/>
      <c r="I36" s="13" t="s">
        <v>1677</v>
      </c>
      <c r="J36" s="55" t="s">
        <v>1678</v>
      </c>
      <c r="K36" s="221" t="s">
        <v>6</v>
      </c>
      <c r="L36" s="8"/>
      <c r="M36" s="8"/>
      <c r="N36" s="8"/>
      <c r="O36" s="8"/>
      <c r="P36" s="8"/>
      <c r="Q36" s="8"/>
      <c r="R36" s="8"/>
      <c r="S36" s="8"/>
      <c r="T36" s="8"/>
    </row>
    <row r="37" spans="2:20" ht="49.5">
      <c r="B37" s="377"/>
      <c r="C37" s="8"/>
      <c r="D37" s="13" t="s">
        <v>1679</v>
      </c>
      <c r="E37" s="8" t="s">
        <v>145</v>
      </c>
      <c r="F37" s="8" t="s">
        <v>178</v>
      </c>
      <c r="G37" s="8" t="s">
        <v>157</v>
      </c>
      <c r="H37" s="8"/>
      <c r="I37" s="13" t="s">
        <v>1680</v>
      </c>
      <c r="J37" s="56" t="s">
        <v>1681</v>
      </c>
      <c r="K37" s="221" t="s">
        <v>6</v>
      </c>
      <c r="L37" s="8"/>
      <c r="M37" s="8"/>
      <c r="N37" s="8"/>
      <c r="O37" s="8"/>
      <c r="P37" s="8" t="s">
        <v>6</v>
      </c>
      <c r="Q37" s="8"/>
      <c r="R37" s="8"/>
      <c r="S37" s="8"/>
      <c r="T37" s="8"/>
    </row>
    <row r="38" spans="2:20" ht="49.5">
      <c r="B38" s="377"/>
      <c r="C38" s="8"/>
      <c r="D38" s="13" t="s">
        <v>1682</v>
      </c>
      <c r="E38" s="8" t="s">
        <v>145</v>
      </c>
      <c r="F38" s="8" t="s">
        <v>178</v>
      </c>
      <c r="G38" s="8" t="s">
        <v>157</v>
      </c>
      <c r="H38" s="8" t="s">
        <v>1683</v>
      </c>
      <c r="I38" s="13" t="s">
        <v>1684</v>
      </c>
      <c r="J38" s="56" t="s">
        <v>1685</v>
      </c>
      <c r="K38" s="221" t="s">
        <v>6</v>
      </c>
      <c r="L38" s="8"/>
      <c r="M38" s="8"/>
      <c r="N38" s="8"/>
      <c r="O38" s="8"/>
      <c r="P38" s="8" t="s">
        <v>6</v>
      </c>
      <c r="Q38" s="8"/>
      <c r="R38" s="8"/>
      <c r="S38" s="8"/>
      <c r="T38" s="8"/>
    </row>
    <row r="39" spans="2:20" ht="66">
      <c r="B39" s="377"/>
      <c r="C39" s="8"/>
      <c r="D39" s="13" t="s">
        <v>1686</v>
      </c>
      <c r="E39" s="8" t="s">
        <v>145</v>
      </c>
      <c r="F39" s="8" t="s">
        <v>178</v>
      </c>
      <c r="G39" s="8" t="s">
        <v>157</v>
      </c>
      <c r="H39" s="8" t="s">
        <v>1687</v>
      </c>
      <c r="I39" s="13" t="s">
        <v>1688</v>
      </c>
      <c r="J39" s="56" t="s">
        <v>1689</v>
      </c>
      <c r="K39" s="221" t="s">
        <v>6</v>
      </c>
      <c r="L39" s="8"/>
      <c r="M39" s="8"/>
      <c r="N39" s="8"/>
      <c r="O39" s="8"/>
      <c r="P39" s="8" t="s">
        <v>6</v>
      </c>
      <c r="Q39" s="8"/>
      <c r="R39" s="8"/>
      <c r="S39" s="8"/>
      <c r="T39" s="8"/>
    </row>
    <row r="40" spans="2:20" ht="82.5">
      <c r="B40" s="377"/>
      <c r="C40" s="8"/>
      <c r="D40" s="13" t="s">
        <v>1690</v>
      </c>
      <c r="E40" s="8" t="s">
        <v>145</v>
      </c>
      <c r="F40" s="8" t="s">
        <v>178</v>
      </c>
      <c r="G40" s="8" t="s">
        <v>157</v>
      </c>
      <c r="H40" s="8" t="s">
        <v>1691</v>
      </c>
      <c r="I40" s="13" t="s">
        <v>1692</v>
      </c>
      <c r="J40" s="56" t="s">
        <v>1693</v>
      </c>
      <c r="K40" s="221" t="s">
        <v>6</v>
      </c>
      <c r="L40" s="8"/>
      <c r="M40" s="8"/>
      <c r="N40" s="8"/>
      <c r="O40" s="8"/>
      <c r="P40" s="8" t="s">
        <v>6</v>
      </c>
      <c r="Q40" s="8"/>
      <c r="R40" s="8"/>
      <c r="S40" s="8"/>
      <c r="T40" s="8"/>
    </row>
    <row r="41" spans="2:20" ht="57.75" customHeight="1">
      <c r="B41" s="377"/>
      <c r="C41" s="8"/>
      <c r="D41" s="13" t="s">
        <v>1694</v>
      </c>
      <c r="E41" s="8" t="s">
        <v>145</v>
      </c>
      <c r="F41" s="8" t="s">
        <v>178</v>
      </c>
      <c r="G41" s="8" t="s">
        <v>157</v>
      </c>
      <c r="H41" s="8"/>
      <c r="I41" s="13" t="s">
        <v>1695</v>
      </c>
      <c r="J41" s="56" t="s">
        <v>1693</v>
      </c>
      <c r="K41" s="221" t="s">
        <v>6</v>
      </c>
      <c r="L41" s="8"/>
      <c r="M41" s="8"/>
      <c r="N41" s="8"/>
      <c r="O41" s="8"/>
      <c r="P41" s="8" t="s">
        <v>6</v>
      </c>
      <c r="Q41" s="8"/>
      <c r="R41" s="8"/>
      <c r="S41" s="8"/>
      <c r="T41" s="8"/>
    </row>
    <row r="42" spans="2:20" ht="57.75" hidden="1" customHeight="1">
      <c r="B42" s="377"/>
      <c r="C42" s="8"/>
      <c r="D42" s="13" t="s">
        <v>1696</v>
      </c>
      <c r="E42" s="8" t="s">
        <v>145</v>
      </c>
      <c r="F42" s="8" t="s">
        <v>146</v>
      </c>
      <c r="G42" s="8" t="s">
        <v>147</v>
      </c>
      <c r="H42" s="8"/>
      <c r="I42" s="13" t="s">
        <v>1697</v>
      </c>
      <c r="J42" s="56" t="s">
        <v>940</v>
      </c>
      <c r="K42" s="221" t="s">
        <v>6</v>
      </c>
      <c r="L42" s="8"/>
      <c r="M42" s="8"/>
      <c r="N42" s="8"/>
      <c r="O42" s="8"/>
      <c r="P42" s="8"/>
      <c r="Q42" s="8"/>
      <c r="R42" s="8"/>
      <c r="S42" s="8"/>
      <c r="T42" s="8"/>
    </row>
    <row r="43" spans="2:20" ht="82.5" hidden="1">
      <c r="B43" s="377"/>
      <c r="C43" s="8"/>
      <c r="D43" s="13" t="s">
        <v>1698</v>
      </c>
      <c r="E43" s="8" t="s">
        <v>190</v>
      </c>
      <c r="F43" s="8" t="s">
        <v>162</v>
      </c>
      <c r="G43" s="8" t="s">
        <v>147</v>
      </c>
      <c r="H43" s="8"/>
      <c r="I43" s="13" t="s">
        <v>1699</v>
      </c>
      <c r="J43" s="56" t="s">
        <v>1700</v>
      </c>
      <c r="K43" s="221" t="s">
        <v>6</v>
      </c>
      <c r="L43" s="8"/>
      <c r="M43" s="8"/>
      <c r="N43" s="8"/>
      <c r="O43" s="8"/>
      <c r="P43" s="8"/>
      <c r="Q43" s="8"/>
      <c r="R43" s="8"/>
      <c r="S43" s="8"/>
      <c r="T43" s="8"/>
    </row>
    <row r="44" spans="2:20" ht="115.5" hidden="1">
      <c r="B44" s="377"/>
      <c r="C44" s="8"/>
      <c r="D44" s="13" t="s">
        <v>1701</v>
      </c>
      <c r="E44" s="8" t="s">
        <v>190</v>
      </c>
      <c r="F44" s="8" t="s">
        <v>146</v>
      </c>
      <c r="G44" s="8" t="s">
        <v>147</v>
      </c>
      <c r="H44" s="8"/>
      <c r="I44" s="13" t="s">
        <v>1702</v>
      </c>
      <c r="J44" s="56" t="s">
        <v>1703</v>
      </c>
      <c r="K44" s="221" t="s">
        <v>6</v>
      </c>
      <c r="L44" s="8"/>
      <c r="M44" s="8"/>
      <c r="N44" s="8"/>
      <c r="O44" s="8"/>
      <c r="P44" s="8"/>
      <c r="Q44" s="8"/>
      <c r="R44" s="8"/>
      <c r="S44" s="8"/>
      <c r="T44" s="8"/>
    </row>
    <row r="45" spans="2:20" ht="82.5">
      <c r="B45" s="377"/>
      <c r="C45" s="8"/>
      <c r="D45" s="13" t="s">
        <v>1704</v>
      </c>
      <c r="E45" s="8" t="s">
        <v>145</v>
      </c>
      <c r="F45" s="8" t="s">
        <v>178</v>
      </c>
      <c r="G45" s="8" t="s">
        <v>157</v>
      </c>
      <c r="H45" s="8" t="s">
        <v>1691</v>
      </c>
      <c r="I45" s="13" t="s">
        <v>1705</v>
      </c>
      <c r="J45" s="56" t="s">
        <v>1706</v>
      </c>
      <c r="K45" s="221" t="s">
        <v>6</v>
      </c>
      <c r="L45" s="8"/>
      <c r="M45" s="8"/>
      <c r="N45" s="8"/>
      <c r="O45" s="8"/>
      <c r="P45" s="8" t="s">
        <v>6</v>
      </c>
      <c r="Q45" s="8"/>
      <c r="R45" s="8"/>
      <c r="S45" s="8"/>
      <c r="T45" s="8"/>
    </row>
    <row r="46" spans="2:20" ht="82.5">
      <c r="B46" s="377"/>
      <c r="C46" s="8"/>
      <c r="D46" s="13" t="s">
        <v>1707</v>
      </c>
      <c r="E46" s="8" t="s">
        <v>145</v>
      </c>
      <c r="F46" s="8" t="s">
        <v>178</v>
      </c>
      <c r="G46" s="8" t="s">
        <v>157</v>
      </c>
      <c r="H46" s="8"/>
      <c r="I46" s="13" t="s">
        <v>1708</v>
      </c>
      <c r="J46" s="56" t="s">
        <v>1706</v>
      </c>
      <c r="K46" s="221" t="s">
        <v>6</v>
      </c>
      <c r="L46" s="8"/>
      <c r="M46" s="8"/>
      <c r="N46" s="8"/>
      <c r="O46" s="8"/>
      <c r="P46" s="8" t="s">
        <v>6</v>
      </c>
      <c r="Q46" s="8"/>
      <c r="R46" s="8"/>
      <c r="S46" s="8"/>
      <c r="T46" s="8"/>
    </row>
    <row r="47" spans="2:20" ht="82.5">
      <c r="B47" s="377"/>
      <c r="C47" s="8"/>
      <c r="D47" s="13" t="s">
        <v>1709</v>
      </c>
      <c r="E47" s="8" t="s">
        <v>145</v>
      </c>
      <c r="F47" s="8" t="s">
        <v>146</v>
      </c>
      <c r="G47" s="8" t="s">
        <v>157</v>
      </c>
      <c r="H47" s="8"/>
      <c r="I47" s="13" t="s">
        <v>1710</v>
      </c>
      <c r="J47" s="56" t="s">
        <v>1711</v>
      </c>
      <c r="K47" s="221" t="s">
        <v>6</v>
      </c>
      <c r="L47" s="8"/>
      <c r="M47" s="8"/>
      <c r="N47" s="8"/>
      <c r="O47" s="8"/>
      <c r="P47" s="8" t="s">
        <v>6</v>
      </c>
      <c r="Q47" s="8"/>
      <c r="R47" s="8"/>
      <c r="S47" s="8"/>
      <c r="T47" s="8"/>
    </row>
    <row r="48" spans="2:20" ht="82.5">
      <c r="B48" s="377"/>
      <c r="C48" s="8"/>
      <c r="D48" s="13" t="s">
        <v>1712</v>
      </c>
      <c r="E48" s="8" t="s">
        <v>145</v>
      </c>
      <c r="F48" s="8" t="s">
        <v>178</v>
      </c>
      <c r="G48" s="8" t="s">
        <v>157</v>
      </c>
      <c r="H48" s="8"/>
      <c r="I48" s="13" t="s">
        <v>1713</v>
      </c>
      <c r="J48" s="56" t="s">
        <v>1714</v>
      </c>
      <c r="K48" s="221" t="s">
        <v>6</v>
      </c>
      <c r="L48" s="8"/>
      <c r="M48" s="8"/>
      <c r="N48" s="8"/>
      <c r="O48" s="8"/>
      <c r="P48" s="8" t="s">
        <v>6</v>
      </c>
      <c r="Q48" s="8"/>
      <c r="R48" s="8"/>
      <c r="S48" s="8"/>
      <c r="T48" s="8"/>
    </row>
    <row r="49" spans="2:20" ht="82.5" hidden="1">
      <c r="B49" s="377"/>
      <c r="C49" s="8"/>
      <c r="D49" s="13" t="s">
        <v>1715</v>
      </c>
      <c r="E49" s="8" t="s">
        <v>190</v>
      </c>
      <c r="F49" s="8" t="s">
        <v>146</v>
      </c>
      <c r="G49" s="8" t="s">
        <v>147</v>
      </c>
      <c r="H49" s="8"/>
      <c r="I49" s="13" t="s">
        <v>1716</v>
      </c>
      <c r="J49" s="56" t="s">
        <v>1717</v>
      </c>
      <c r="K49" s="221" t="s">
        <v>6</v>
      </c>
      <c r="L49" s="8"/>
      <c r="M49" s="8"/>
      <c r="N49" s="8"/>
      <c r="O49" s="8"/>
      <c r="P49" s="8"/>
      <c r="Q49" s="8"/>
      <c r="R49" s="8"/>
      <c r="S49" s="8"/>
      <c r="T49" s="8"/>
    </row>
    <row r="50" spans="2:20" ht="115.5" hidden="1">
      <c r="B50" s="378"/>
      <c r="C50" s="8"/>
      <c r="D50" s="13" t="s">
        <v>1718</v>
      </c>
      <c r="E50" s="8" t="s">
        <v>190</v>
      </c>
      <c r="F50" s="8" t="s">
        <v>146</v>
      </c>
      <c r="G50" s="8" t="s">
        <v>147</v>
      </c>
      <c r="H50" s="8"/>
      <c r="I50" s="13" t="s">
        <v>1719</v>
      </c>
      <c r="J50" s="56" t="s">
        <v>1720</v>
      </c>
      <c r="K50" s="221" t="s">
        <v>6</v>
      </c>
      <c r="L50" s="8"/>
      <c r="M50" s="8"/>
      <c r="N50" s="8"/>
      <c r="O50" s="8"/>
      <c r="P50" s="8"/>
      <c r="Q50" s="8"/>
      <c r="R50" s="8"/>
      <c r="S50" s="8"/>
      <c r="T50" s="8"/>
    </row>
    <row r="51" spans="2:20" ht="49.5">
      <c r="B51" s="371" t="s">
        <v>1721</v>
      </c>
      <c r="C51" s="8"/>
      <c r="D51" s="13" t="s">
        <v>1722</v>
      </c>
      <c r="E51" s="8" t="s">
        <v>145</v>
      </c>
      <c r="F51" s="8" t="s">
        <v>178</v>
      </c>
      <c r="G51" s="8" t="s">
        <v>157</v>
      </c>
      <c r="H51" s="8" t="s">
        <v>1723</v>
      </c>
      <c r="I51" s="13" t="s">
        <v>1724</v>
      </c>
      <c r="J51" s="55" t="s">
        <v>1349</v>
      </c>
      <c r="K51" s="221" t="s">
        <v>6</v>
      </c>
      <c r="L51" s="8"/>
      <c r="M51" s="8"/>
      <c r="N51" s="8"/>
      <c r="O51" s="8"/>
      <c r="P51" s="8" t="s">
        <v>6</v>
      </c>
      <c r="Q51" s="8"/>
      <c r="R51" s="8"/>
      <c r="S51" s="8"/>
      <c r="T51" s="8"/>
    </row>
    <row r="52" spans="2:20" ht="49.5">
      <c r="B52" s="371"/>
      <c r="C52" s="8"/>
      <c r="D52" s="13" t="s">
        <v>1725</v>
      </c>
      <c r="E52" s="8" t="s">
        <v>145</v>
      </c>
      <c r="F52" s="8" t="s">
        <v>178</v>
      </c>
      <c r="G52" s="8" t="s">
        <v>157</v>
      </c>
      <c r="H52" s="8" t="s">
        <v>1726</v>
      </c>
      <c r="I52" s="13" t="s">
        <v>1724</v>
      </c>
      <c r="J52" s="55" t="s">
        <v>1352</v>
      </c>
      <c r="K52" s="221" t="s">
        <v>6</v>
      </c>
      <c r="L52" s="8"/>
      <c r="M52" s="8"/>
      <c r="N52" s="8"/>
      <c r="O52" s="8"/>
      <c r="P52" s="8" t="s">
        <v>6</v>
      </c>
      <c r="Q52" s="8"/>
      <c r="R52" s="8"/>
      <c r="S52" s="8"/>
      <c r="T52" s="8"/>
    </row>
    <row r="53" spans="2:20" ht="33">
      <c r="B53" s="371"/>
      <c r="C53" s="8"/>
      <c r="D53" s="13" t="s">
        <v>1727</v>
      </c>
      <c r="E53" s="8" t="s">
        <v>145</v>
      </c>
      <c r="F53" s="8" t="s">
        <v>146</v>
      </c>
      <c r="G53" s="8" t="s">
        <v>157</v>
      </c>
      <c r="H53" s="8" t="s">
        <v>1728</v>
      </c>
      <c r="I53" s="13" t="s">
        <v>1574</v>
      </c>
      <c r="J53" s="56" t="s">
        <v>1575</v>
      </c>
      <c r="K53" s="221" t="s">
        <v>6</v>
      </c>
      <c r="L53" s="8"/>
      <c r="M53" s="8"/>
      <c r="N53" s="8"/>
      <c r="O53" s="8"/>
      <c r="P53" s="8" t="s">
        <v>6</v>
      </c>
      <c r="Q53" s="8"/>
      <c r="R53" s="8"/>
      <c r="S53" s="8"/>
      <c r="T53" s="8"/>
    </row>
    <row r="54" spans="2:20" ht="66">
      <c r="B54" s="371"/>
      <c r="C54" s="8"/>
      <c r="D54" s="13" t="s">
        <v>1729</v>
      </c>
      <c r="E54" s="8" t="s">
        <v>145</v>
      </c>
      <c r="F54" s="8" t="s">
        <v>178</v>
      </c>
      <c r="G54" s="8" t="s">
        <v>157</v>
      </c>
      <c r="H54" s="13" t="s">
        <v>1730</v>
      </c>
      <c r="I54" s="13" t="s">
        <v>1369</v>
      </c>
      <c r="J54" s="56" t="s">
        <v>1370</v>
      </c>
      <c r="K54" s="221" t="s">
        <v>6</v>
      </c>
      <c r="L54" s="8"/>
      <c r="M54" s="8"/>
      <c r="N54" s="8"/>
      <c r="O54" s="8"/>
      <c r="P54" s="8" t="s">
        <v>6</v>
      </c>
      <c r="Q54" s="8"/>
      <c r="R54" s="8"/>
      <c r="S54" s="8"/>
      <c r="T54" s="8"/>
    </row>
    <row r="55" spans="2:20" ht="82.5">
      <c r="B55" s="371"/>
      <c r="C55" s="8"/>
      <c r="D55" s="13" t="s">
        <v>1731</v>
      </c>
      <c r="E55" s="8" t="s">
        <v>145</v>
      </c>
      <c r="F55" s="8" t="s">
        <v>178</v>
      </c>
      <c r="G55" s="8" t="s">
        <v>157</v>
      </c>
      <c r="H55" s="8" t="s">
        <v>1732</v>
      </c>
      <c r="I55" s="13" t="s">
        <v>1733</v>
      </c>
      <c r="J55" s="55" t="s">
        <v>1734</v>
      </c>
      <c r="K55" s="221" t="s">
        <v>6</v>
      </c>
      <c r="L55" s="8"/>
      <c r="M55" s="8"/>
      <c r="N55" s="8"/>
      <c r="O55" s="8"/>
      <c r="P55" s="8" t="s">
        <v>6</v>
      </c>
      <c r="Q55" s="8"/>
      <c r="R55" s="8"/>
      <c r="S55" s="8"/>
      <c r="T55" s="8"/>
    </row>
    <row r="56" spans="2:20" ht="49.5" hidden="1">
      <c r="B56" s="371"/>
      <c r="C56" s="8"/>
      <c r="D56" s="13" t="s">
        <v>1735</v>
      </c>
      <c r="E56" s="8" t="s">
        <v>145</v>
      </c>
      <c r="F56" s="8" t="s">
        <v>146</v>
      </c>
      <c r="G56" s="8" t="s">
        <v>147</v>
      </c>
      <c r="H56" s="8" t="s">
        <v>1732</v>
      </c>
      <c r="I56" s="13" t="s">
        <v>1736</v>
      </c>
      <c r="J56" s="56" t="s">
        <v>549</v>
      </c>
      <c r="K56" s="221" t="s">
        <v>6</v>
      </c>
      <c r="L56" s="8"/>
    </row>
    <row r="57" spans="2:20" ht="49.5" hidden="1">
      <c r="B57" s="371"/>
      <c r="C57" s="8"/>
      <c r="D57" s="13" t="s">
        <v>1737</v>
      </c>
      <c r="E57" s="8" t="s">
        <v>190</v>
      </c>
      <c r="F57" s="8" t="s">
        <v>162</v>
      </c>
      <c r="G57" s="8" t="s">
        <v>147</v>
      </c>
      <c r="H57" s="8" t="s">
        <v>1732</v>
      </c>
      <c r="I57" s="13" t="s">
        <v>1738</v>
      </c>
      <c r="J57" s="56" t="s">
        <v>1383</v>
      </c>
      <c r="K57" s="221" t="s">
        <v>6</v>
      </c>
      <c r="L57" s="8"/>
    </row>
    <row r="58" spans="2:20" ht="49.5" hidden="1">
      <c r="B58" s="371"/>
      <c r="C58" s="8"/>
      <c r="D58" s="13" t="s">
        <v>1739</v>
      </c>
      <c r="E58" s="8" t="s">
        <v>190</v>
      </c>
      <c r="F58" s="8" t="s">
        <v>162</v>
      </c>
      <c r="G58" s="8" t="s">
        <v>147</v>
      </c>
      <c r="H58" s="8" t="s">
        <v>1732</v>
      </c>
      <c r="I58" s="13" t="s">
        <v>1740</v>
      </c>
      <c r="J58" s="56" t="s">
        <v>1386</v>
      </c>
      <c r="K58" s="221" t="s">
        <v>6</v>
      </c>
      <c r="L58" s="8"/>
    </row>
    <row r="59" spans="2:20" ht="214.5" hidden="1">
      <c r="B59" s="371"/>
      <c r="C59" s="8"/>
      <c r="D59" s="13" t="s">
        <v>1741</v>
      </c>
      <c r="E59" s="8" t="s">
        <v>190</v>
      </c>
      <c r="F59" s="8" t="s">
        <v>146</v>
      </c>
      <c r="G59" s="8" t="s">
        <v>147</v>
      </c>
      <c r="H59" s="8" t="s">
        <v>1732</v>
      </c>
      <c r="I59" s="13" t="s">
        <v>1742</v>
      </c>
      <c r="J59" s="56" t="s">
        <v>1389</v>
      </c>
      <c r="K59" s="221" t="s">
        <v>6</v>
      </c>
      <c r="L59" s="8"/>
    </row>
    <row r="60" spans="2:20" ht="82.5">
      <c r="B60" s="371"/>
      <c r="C60" s="8"/>
      <c r="D60" s="13" t="s">
        <v>1743</v>
      </c>
      <c r="E60" s="8" t="s">
        <v>145</v>
      </c>
      <c r="F60" s="8" t="s">
        <v>178</v>
      </c>
      <c r="G60" s="8" t="s">
        <v>157</v>
      </c>
      <c r="H60" s="8" t="s">
        <v>1728</v>
      </c>
      <c r="I60" s="13" t="s">
        <v>1744</v>
      </c>
      <c r="J60" s="55" t="s">
        <v>1745</v>
      </c>
      <c r="K60" s="221" t="s">
        <v>6</v>
      </c>
      <c r="L60" s="8"/>
      <c r="P60" s="8" t="s">
        <v>6</v>
      </c>
    </row>
    <row r="61" spans="2:20" ht="49.5" hidden="1">
      <c r="B61" s="371"/>
      <c r="C61" s="8"/>
      <c r="D61" s="13" t="s">
        <v>1746</v>
      </c>
      <c r="E61" s="8" t="s">
        <v>145</v>
      </c>
      <c r="F61" s="8" t="s">
        <v>146</v>
      </c>
      <c r="G61" s="8" t="s">
        <v>147</v>
      </c>
      <c r="H61" s="8" t="s">
        <v>1728</v>
      </c>
      <c r="I61" s="13" t="s">
        <v>1747</v>
      </c>
      <c r="J61" s="56" t="s">
        <v>1748</v>
      </c>
      <c r="K61" s="221" t="s">
        <v>6</v>
      </c>
      <c r="L61" s="8"/>
    </row>
    <row r="62" spans="2:20" ht="49.5" hidden="1">
      <c r="B62" s="371"/>
      <c r="C62" s="8"/>
      <c r="D62" s="13" t="s">
        <v>1749</v>
      </c>
      <c r="E62" s="8" t="s">
        <v>190</v>
      </c>
      <c r="F62" s="8" t="s">
        <v>146</v>
      </c>
      <c r="G62" s="8" t="s">
        <v>147</v>
      </c>
      <c r="H62" s="8" t="s">
        <v>1728</v>
      </c>
      <c r="I62" s="13" t="s">
        <v>1750</v>
      </c>
      <c r="J62" s="56" t="s">
        <v>1751</v>
      </c>
      <c r="K62" s="221" t="s">
        <v>6</v>
      </c>
      <c r="L62" s="8"/>
    </row>
    <row r="63" spans="2:20" ht="49.5" hidden="1">
      <c r="B63" s="371"/>
      <c r="C63" s="8"/>
      <c r="D63" s="13" t="s">
        <v>1752</v>
      </c>
      <c r="E63" s="8" t="s">
        <v>190</v>
      </c>
      <c r="F63" s="8" t="s">
        <v>146</v>
      </c>
      <c r="G63" s="8" t="s">
        <v>147</v>
      </c>
      <c r="H63" s="8" t="s">
        <v>1728</v>
      </c>
      <c r="I63" s="13" t="s">
        <v>1753</v>
      </c>
      <c r="J63" s="56" t="s">
        <v>1754</v>
      </c>
      <c r="K63" s="221" t="s">
        <v>6</v>
      </c>
      <c r="L63" s="8"/>
    </row>
    <row r="64" spans="2:20" ht="214.5" hidden="1">
      <c r="B64" s="371"/>
      <c r="C64" s="8"/>
      <c r="D64" s="13" t="s">
        <v>1755</v>
      </c>
      <c r="E64" s="8" t="s">
        <v>190</v>
      </c>
      <c r="F64" s="8" t="s">
        <v>146</v>
      </c>
      <c r="G64" s="8" t="s">
        <v>147</v>
      </c>
      <c r="H64" s="8" t="s">
        <v>1728</v>
      </c>
      <c r="I64" s="13" t="s">
        <v>1756</v>
      </c>
      <c r="J64" s="56" t="s">
        <v>1757</v>
      </c>
      <c r="K64" s="221" t="s">
        <v>6</v>
      </c>
      <c r="L64" s="8"/>
    </row>
    <row r="65" spans="2:16" ht="49.5">
      <c r="B65" s="371"/>
      <c r="C65" s="8"/>
      <c r="D65" s="13" t="s">
        <v>1401</v>
      </c>
      <c r="E65" s="8" t="s">
        <v>145</v>
      </c>
      <c r="F65" s="8" t="s">
        <v>146</v>
      </c>
      <c r="G65" s="8" t="s">
        <v>157</v>
      </c>
      <c r="H65" s="8" t="s">
        <v>1732</v>
      </c>
      <c r="I65" s="13" t="s">
        <v>1402</v>
      </c>
      <c r="J65" s="56" t="s">
        <v>1403</v>
      </c>
      <c r="K65" s="221" t="s">
        <v>6</v>
      </c>
      <c r="L65" s="8"/>
      <c r="P65" s="8" t="s">
        <v>6</v>
      </c>
    </row>
  </sheetData>
  <autoFilter ref="B10:T65">
    <filterColumn colId="5">
      <filters>
        <filter val="是"/>
      </filters>
    </filterColumn>
  </autoFilter>
  <mergeCells count="21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B11:B28"/>
    <mergeCell ref="B29:B50"/>
    <mergeCell ref="B51:B65"/>
    <mergeCell ref="K7:L7"/>
    <mergeCell ref="P7:Q7"/>
    <mergeCell ref="K8:L8"/>
    <mergeCell ref="P8:Q8"/>
    <mergeCell ref="K9:L9"/>
    <mergeCell ref="P9:Q9"/>
  </mergeCells>
  <phoneticPr fontId="31" type="noConversion"/>
  <dataValidations count="5">
    <dataValidation type="list" allowBlank="1" showInputMessage="1" showErrorMessage="1" sqref="P60 P65 K11:K65 K65547:K65591 K131083:K131127 K196619:K196663 K262155:K262199 K327691:K327735 K393227:K393271 K458763:K458807 K524299:K524343 K589835:K589879 K655371:K655415 K720907:K720951 K786443:K786487 K851979:K852023 K917515:K917559 K983051:K983095 P11:P55 P65547:P65591 P131083:P131127 P196619:P196663 P262155:P262199 P327691:P327735 P393227:P393271 P458763:P458807 P524299:P524343 P589835:P589879 P655371:P655415 P720907:P720951 P786443:P786487 P851979:P852023 P917515:P917559 P983051:P983095 JG11:JG55 JG65547:JG65591 JG131083:JG131127 JG196619:JG196663 JG262155:JG262199 JG327691:JG327735 JG393227:JG393271 JG458763:JG458807 JG524299:JG524343 JG589835:JG589879 JG655371:JG655415 JG720907:JG720951 JG786443:JG786487 JG851979:JG852023 JG917515:JG917559 JG983051:JG983095 JL11:JL55 JL65547:JL65591 JL131083:JL131127 JL196619:JL196663 JL262155:JL262199 JL327691:JL327735 JL393227:JL393271 JL458763:JL458807 JL524299:JL524343 JL589835:JL589879 JL655371:JL655415 JL720907:JL720951 JL786443:JL786487 JL851979:JL852023 JL917515:JL917559 JL983051:JL983095 TC11:TC55 TC65547:TC65591 TC131083:TC131127 TC196619:TC196663 TC262155:TC262199 TC327691:TC327735 TC393227:TC393271 TC458763:TC458807 TC524299:TC524343 TC589835:TC589879 TC655371:TC655415 TC720907:TC720951 TC786443:TC786487 TC851979:TC852023 TC917515:TC917559 TC983051:TC983095 TH11:TH55 TH65547:TH65591 TH131083:TH131127 TH196619:TH196663 TH262155:TH262199 TH327691:TH327735 TH393227:TH393271 TH458763:TH458807 TH524299:TH524343 TH589835:TH589879 TH655371:TH655415 TH720907:TH720951 TH786443:TH786487 TH851979:TH852023 TH917515:TH917559 TH983051:TH983095 ACY11:ACY55 ACY65547:ACY65591 ACY131083:ACY131127 ACY196619:ACY196663 ACY262155:ACY262199 ACY327691:ACY327735 ACY393227:ACY393271 ACY458763:ACY458807 ACY524299:ACY524343 ACY589835:ACY589879 ACY655371:ACY655415 ACY720907:ACY720951 ACY786443:ACY786487 ACY851979:ACY852023 ACY917515:ACY917559 ACY983051:ACY983095 ADD11:ADD55 ADD65547:ADD65591 ADD131083:ADD131127 ADD196619:ADD196663 ADD262155:ADD262199 ADD327691:ADD327735 ADD393227:ADD393271 ADD458763:ADD458807 ADD524299:ADD524343 ADD589835:ADD589879 ADD655371:ADD655415 ADD720907:ADD720951 ADD786443:ADD786487 ADD851979:ADD852023 ADD917515:ADD917559 ADD983051:ADD983095 AMU11:AMU55 AMU65547:AMU65591 AMU131083:AMU131127 AMU196619:AMU196663 AMU262155:AMU262199 AMU327691:AMU327735 AMU393227:AMU393271 AMU458763:AMU458807 AMU524299:AMU524343 AMU589835:AMU589879 AMU655371:AMU655415 AMU720907:AMU720951 AMU786443:AMU786487 AMU851979:AMU852023 AMU917515:AMU917559 AMU983051:AMU983095 AMZ11:AMZ55 AMZ65547:AMZ65591 AMZ131083:AMZ131127 AMZ196619:AMZ196663 AMZ262155:AMZ262199 AMZ327691:AMZ327735 AMZ393227:AMZ393271 AMZ458763:AMZ458807 AMZ524299:AMZ524343 AMZ589835:AMZ589879 AMZ655371:AMZ655415 AMZ720907:AMZ720951 AMZ786443:AMZ786487 AMZ851979:AMZ852023 AMZ917515:AMZ917559 AMZ983051:AMZ983095 AWQ11:AWQ55 AWQ65547:AWQ65591 AWQ131083:AWQ131127 AWQ196619:AWQ196663 AWQ262155:AWQ262199 AWQ327691:AWQ327735 AWQ393227:AWQ393271 AWQ458763:AWQ458807 AWQ524299:AWQ524343 AWQ589835:AWQ589879 AWQ655371:AWQ655415 AWQ720907:AWQ720951 AWQ786443:AWQ786487 AWQ851979:AWQ852023 AWQ917515:AWQ917559 AWQ983051:AWQ983095 AWV11:AWV55 AWV65547:AWV65591 AWV131083:AWV131127 AWV196619:AWV196663 AWV262155:AWV262199 AWV327691:AWV327735 AWV393227:AWV393271 AWV458763:AWV458807 AWV524299:AWV524343 AWV589835:AWV589879 AWV655371:AWV655415 AWV720907:AWV720951 AWV786443:AWV786487 AWV851979:AWV852023 AWV917515:AWV917559 AWV983051:AWV983095 BGM11:BGM55 BGM65547:BGM65591 BGM131083:BGM131127 BGM196619:BGM196663 BGM262155:BGM262199 BGM327691:BGM327735 BGM393227:BGM393271 BGM458763:BGM458807 BGM524299:BGM524343 BGM589835:BGM589879 BGM655371:BGM655415 BGM720907:BGM720951 BGM786443:BGM786487 BGM851979:BGM852023 BGM917515:BGM917559 BGM983051:BGM983095 BGR11:BGR55 BGR65547:BGR65591 BGR131083:BGR131127 BGR196619:BGR196663 BGR262155:BGR262199 BGR327691:BGR327735 BGR393227:BGR393271 BGR458763:BGR458807 BGR524299:BGR524343 BGR589835:BGR589879 BGR655371:BGR655415 BGR720907:BGR720951 BGR786443:BGR786487 BGR851979:BGR852023 BGR917515:BGR917559 BGR983051:BGR983095 BQI11:BQI55 BQI65547:BQI65591 BQI131083:BQI131127 BQI196619:BQI196663 BQI262155:BQI262199 BQI327691:BQI327735 BQI393227:BQI393271 BQI458763:BQI458807 BQI524299:BQI524343 BQI589835:BQI589879 BQI655371:BQI655415 BQI720907:BQI720951 BQI786443:BQI786487 BQI851979:BQI852023 BQI917515:BQI917559 BQI983051:BQI983095 BQN11:BQN55 BQN65547:BQN65591 BQN131083:BQN131127 BQN196619:BQN196663 BQN262155:BQN262199 BQN327691:BQN327735 BQN393227:BQN393271 BQN458763:BQN458807 BQN524299:BQN524343 BQN589835:BQN589879 BQN655371:BQN655415 BQN720907:BQN720951 BQN786443:BQN786487 BQN851979:BQN852023 BQN917515:BQN917559 BQN983051:BQN983095 CAE11:CAE55 CAE65547:CAE65591 CAE131083:CAE131127 CAE196619:CAE196663 CAE262155:CAE262199 CAE327691:CAE327735 CAE393227:CAE393271 CAE458763:CAE458807 CAE524299:CAE524343 CAE589835:CAE589879 CAE655371:CAE655415 CAE720907:CAE720951 CAE786443:CAE786487 CAE851979:CAE852023 CAE917515:CAE917559 CAE983051:CAE983095 CAJ11:CAJ55 CAJ65547:CAJ65591 CAJ131083:CAJ131127 CAJ196619:CAJ196663 CAJ262155:CAJ262199 CAJ327691:CAJ327735 CAJ393227:CAJ393271 CAJ458763:CAJ458807 CAJ524299:CAJ524343 CAJ589835:CAJ589879 CAJ655371:CAJ655415 CAJ720907:CAJ720951 CAJ786443:CAJ786487 CAJ851979:CAJ852023 CAJ917515:CAJ917559 CAJ983051:CAJ983095 CKA11:CKA55 CKA65547:CKA65591 CKA131083:CKA131127 CKA196619:CKA196663 CKA262155:CKA262199 CKA327691:CKA327735 CKA393227:CKA393271 CKA458763:CKA458807 CKA524299:CKA524343 CKA589835:CKA589879 CKA655371:CKA655415 CKA720907:CKA720951 CKA786443:CKA786487 CKA851979:CKA852023 CKA917515:CKA917559 CKA983051:CKA983095 CKF11:CKF55 CKF65547:CKF65591 CKF131083:CKF131127 CKF196619:CKF196663 CKF262155:CKF262199 CKF327691:CKF327735 CKF393227:CKF393271 CKF458763:CKF458807 CKF524299:CKF524343 CKF589835:CKF589879 CKF655371:CKF655415 CKF720907:CKF720951 CKF786443:CKF786487 CKF851979:CKF852023 CKF917515:CKF917559 CKF983051:CKF983095 CTW11:CTW55 CTW65547:CTW65591 CTW131083:CTW131127 CTW196619:CTW196663 CTW262155:CTW262199 CTW327691:CTW327735 CTW393227:CTW393271 CTW458763:CTW458807 CTW524299:CTW524343 CTW589835:CTW589879 CTW655371:CTW655415 CTW720907:CTW720951 CTW786443:CTW786487 CTW851979:CTW852023 CTW917515:CTW917559 CTW983051:CTW983095 CUB11:CUB55 CUB65547:CUB65591 CUB131083:CUB131127 CUB196619:CUB196663 CUB262155:CUB262199 CUB327691:CUB327735 CUB393227:CUB393271 CUB458763:CUB458807 CUB524299:CUB524343 CUB589835:CUB589879 CUB655371:CUB655415 CUB720907:CUB720951 CUB786443:CUB786487 CUB851979:CUB852023 CUB917515:CUB917559 CUB983051:CUB983095 DDS11:DDS55 DDS65547:DDS65591 DDS131083:DDS131127 DDS196619:DDS196663 DDS262155:DDS262199 DDS327691:DDS327735 DDS393227:DDS393271 DDS458763:DDS458807 DDS524299:DDS524343 DDS589835:DDS589879 DDS655371:DDS655415 DDS720907:DDS720951 DDS786443:DDS786487 DDS851979:DDS852023 DDS917515:DDS917559 DDS983051:DDS983095 DDX11:DDX55 DDX65547:DDX65591 DDX131083:DDX131127 DDX196619:DDX196663 DDX262155:DDX262199 DDX327691:DDX327735 DDX393227:DDX393271 DDX458763:DDX458807 DDX524299:DDX524343 DDX589835:DDX589879 DDX655371:DDX655415 DDX720907:DDX720951 DDX786443:DDX786487 DDX851979:DDX852023 DDX917515:DDX917559 DDX983051:DDX983095 DNO11:DNO55 DNO65547:DNO65591 DNO131083:DNO131127 DNO196619:DNO196663 DNO262155:DNO262199 DNO327691:DNO327735 DNO393227:DNO393271 DNO458763:DNO458807 DNO524299:DNO524343 DNO589835:DNO589879 DNO655371:DNO655415 DNO720907:DNO720951 DNO786443:DNO786487 DNO851979:DNO852023 DNO917515:DNO917559 DNO983051:DNO983095 DNT11:DNT55 DNT65547:DNT65591 DNT131083:DNT131127 DNT196619:DNT196663 DNT262155:DNT262199 DNT327691:DNT327735 DNT393227:DNT393271 DNT458763:DNT458807 DNT524299:DNT524343 DNT589835:DNT589879 DNT655371:DNT655415 DNT720907:DNT720951 DNT786443:DNT786487 DNT851979:DNT852023 DNT917515:DNT917559 DNT983051:DNT983095 DXK11:DXK55 DXK65547:DXK65591 DXK131083:DXK131127 DXK196619:DXK196663 DXK262155:DXK262199 DXK327691:DXK327735 DXK393227:DXK393271 DXK458763:DXK458807 DXK524299:DXK524343 DXK589835:DXK589879 DXK655371:DXK655415 DXK720907:DXK720951 DXK786443:DXK786487 DXK851979:DXK852023 DXK917515:DXK917559 DXK983051:DXK983095 DXP11:DXP55 DXP65547:DXP65591 DXP131083:DXP131127 DXP196619:DXP196663 DXP262155:DXP262199 DXP327691:DXP327735 DXP393227:DXP393271 DXP458763:DXP458807 DXP524299:DXP524343 DXP589835:DXP589879 DXP655371:DXP655415 DXP720907:DXP720951 DXP786443:DXP786487 DXP851979:DXP852023 DXP917515:DXP917559 DXP983051:DXP983095 EHG11:EHG55 EHG65547:EHG65591 EHG131083:EHG131127 EHG196619:EHG196663 EHG262155:EHG262199 EHG327691:EHG327735 EHG393227:EHG393271 EHG458763:EHG458807 EHG524299:EHG524343 EHG589835:EHG589879 EHG655371:EHG655415 EHG720907:EHG720951 EHG786443:EHG786487 EHG851979:EHG852023 EHG917515:EHG917559 EHG983051:EHG983095 EHL11:EHL55 EHL65547:EHL65591 EHL131083:EHL131127 EHL196619:EHL196663 EHL262155:EHL262199 EHL327691:EHL327735 EHL393227:EHL393271 EHL458763:EHL458807 EHL524299:EHL524343 EHL589835:EHL589879 EHL655371:EHL655415 EHL720907:EHL720951 EHL786443:EHL786487 EHL851979:EHL852023 EHL917515:EHL917559 EHL983051:EHL983095 ERC11:ERC55 ERC65547:ERC65591 ERC131083:ERC131127 ERC196619:ERC196663 ERC262155:ERC262199 ERC327691:ERC327735 ERC393227:ERC393271 ERC458763:ERC458807 ERC524299:ERC524343 ERC589835:ERC589879 ERC655371:ERC655415 ERC720907:ERC720951 ERC786443:ERC786487 ERC851979:ERC852023 ERC917515:ERC917559 ERC983051:ERC983095 ERH11:ERH55 ERH65547:ERH65591 ERH131083:ERH131127 ERH196619:ERH196663 ERH262155:ERH262199 ERH327691:ERH327735 ERH393227:ERH393271 ERH458763:ERH458807 ERH524299:ERH524343 ERH589835:ERH589879 ERH655371:ERH655415 ERH720907:ERH720951 ERH786443:ERH786487 ERH851979:ERH852023 ERH917515:ERH917559 ERH983051:ERH983095 FAY11:FAY55 FAY65547:FAY65591 FAY131083:FAY131127 FAY196619:FAY196663 FAY262155:FAY262199 FAY327691:FAY327735 FAY393227:FAY393271 FAY458763:FAY458807 FAY524299:FAY524343 FAY589835:FAY589879 FAY655371:FAY655415 FAY720907:FAY720951 FAY786443:FAY786487 FAY851979:FAY852023 FAY917515:FAY917559 FAY983051:FAY983095 FBD11:FBD55 FBD65547:FBD65591 FBD131083:FBD131127 FBD196619:FBD196663 FBD262155:FBD262199 FBD327691:FBD327735 FBD393227:FBD393271 FBD458763:FBD458807 FBD524299:FBD524343 FBD589835:FBD589879 FBD655371:FBD655415 FBD720907:FBD720951 FBD786443:FBD786487 FBD851979:FBD852023 FBD917515:FBD917559 FBD983051:FBD983095 FKU11:FKU55 FKU65547:FKU65591 FKU131083:FKU131127 FKU196619:FKU196663 FKU262155:FKU262199 FKU327691:FKU327735 FKU393227:FKU393271 FKU458763:FKU458807 FKU524299:FKU524343 FKU589835:FKU589879 FKU655371:FKU655415 FKU720907:FKU720951 FKU786443:FKU786487 FKU851979:FKU852023 FKU917515:FKU917559 FKU983051:FKU983095 FKZ11:FKZ55 FKZ65547:FKZ65591 FKZ131083:FKZ131127 FKZ196619:FKZ196663 FKZ262155:FKZ262199 FKZ327691:FKZ327735 FKZ393227:FKZ393271 FKZ458763:FKZ458807 FKZ524299:FKZ524343 FKZ589835:FKZ589879 FKZ655371:FKZ655415 FKZ720907:FKZ720951 FKZ786443:FKZ786487 FKZ851979:FKZ852023 FKZ917515:FKZ917559 FKZ983051:FKZ983095 FUQ11:FUQ55 FUQ65547:FUQ65591 FUQ131083:FUQ131127 FUQ196619:FUQ196663 FUQ262155:FUQ262199 FUQ327691:FUQ327735 FUQ393227:FUQ393271 FUQ458763:FUQ458807 FUQ524299:FUQ524343 FUQ589835:FUQ589879 FUQ655371:FUQ655415 FUQ720907:FUQ720951 FUQ786443:FUQ786487 FUQ851979:FUQ852023 FUQ917515:FUQ917559 FUQ983051:FUQ983095 FUV11:FUV55 FUV65547:FUV65591 FUV131083:FUV131127 FUV196619:FUV196663 FUV262155:FUV262199 FUV327691:FUV327735 FUV393227:FUV393271 FUV458763:FUV458807 FUV524299:FUV524343 FUV589835:FUV589879 FUV655371:FUV655415 FUV720907:FUV720951 FUV786443:FUV786487 FUV851979:FUV852023 FUV917515:FUV917559 FUV983051:FUV983095 GEM11:GEM55 GEM65547:GEM65591 GEM131083:GEM131127 GEM196619:GEM196663 GEM262155:GEM262199 GEM327691:GEM327735 GEM393227:GEM393271 GEM458763:GEM458807 GEM524299:GEM524343 GEM589835:GEM589879 GEM655371:GEM655415 GEM720907:GEM720951 GEM786443:GEM786487 GEM851979:GEM852023 GEM917515:GEM917559 GEM983051:GEM983095 GER11:GER55 GER65547:GER65591 GER131083:GER131127 GER196619:GER196663 GER262155:GER262199 GER327691:GER327735 GER393227:GER393271 GER458763:GER458807 GER524299:GER524343 GER589835:GER589879 GER655371:GER655415 GER720907:GER720951 GER786443:GER786487 GER851979:GER852023 GER917515:GER917559 GER983051:GER983095 GOI11:GOI55 GOI65547:GOI65591 GOI131083:GOI131127 GOI196619:GOI196663 GOI262155:GOI262199 GOI327691:GOI327735 GOI393227:GOI393271 GOI458763:GOI458807 GOI524299:GOI524343 GOI589835:GOI589879 GOI655371:GOI655415 GOI720907:GOI720951 GOI786443:GOI786487 GOI851979:GOI852023 GOI917515:GOI917559 GOI983051:GOI983095 GON11:GON55 GON65547:GON65591 GON131083:GON131127 GON196619:GON196663 GON262155:GON262199 GON327691:GON327735 GON393227:GON393271 GON458763:GON458807 GON524299:GON524343 GON589835:GON589879 GON655371:GON655415 GON720907:GON720951 GON786443:GON786487 GON851979:GON852023 GON917515:GON917559 GON983051:GON983095 GYE11:GYE55 GYE65547:GYE65591 GYE131083:GYE131127 GYE196619:GYE196663 GYE262155:GYE262199 GYE327691:GYE327735 GYE393227:GYE393271 GYE458763:GYE458807 GYE524299:GYE524343 GYE589835:GYE589879 GYE655371:GYE655415 GYE720907:GYE720951 GYE786443:GYE786487 GYE851979:GYE852023 GYE917515:GYE917559 GYE983051:GYE983095 GYJ11:GYJ55 GYJ65547:GYJ65591 GYJ131083:GYJ131127 GYJ196619:GYJ196663 GYJ262155:GYJ262199 GYJ327691:GYJ327735 GYJ393227:GYJ393271 GYJ458763:GYJ458807 GYJ524299:GYJ524343 GYJ589835:GYJ589879 GYJ655371:GYJ655415 GYJ720907:GYJ720951 GYJ786443:GYJ786487 GYJ851979:GYJ852023 GYJ917515:GYJ917559 GYJ983051:GYJ983095 HIA11:HIA55 HIA65547:HIA65591 HIA131083:HIA131127 HIA196619:HIA196663 HIA262155:HIA262199 HIA327691:HIA327735 HIA393227:HIA393271 HIA458763:HIA458807 HIA524299:HIA524343 HIA589835:HIA589879 HIA655371:HIA655415 HIA720907:HIA720951 HIA786443:HIA786487 HIA851979:HIA852023 HIA917515:HIA917559 HIA983051:HIA983095 HIF11:HIF55 HIF65547:HIF65591 HIF131083:HIF131127 HIF196619:HIF196663 HIF262155:HIF262199 HIF327691:HIF327735 HIF393227:HIF393271 HIF458763:HIF458807 HIF524299:HIF524343 HIF589835:HIF589879 HIF655371:HIF655415 HIF720907:HIF720951 HIF786443:HIF786487 HIF851979:HIF852023 HIF917515:HIF917559 HIF983051:HIF983095 HRW11:HRW55 HRW65547:HRW65591 HRW131083:HRW131127 HRW196619:HRW196663 HRW262155:HRW262199 HRW327691:HRW327735 HRW393227:HRW393271 HRW458763:HRW458807 HRW524299:HRW524343 HRW589835:HRW589879 HRW655371:HRW655415 HRW720907:HRW720951 HRW786443:HRW786487 HRW851979:HRW852023 HRW917515:HRW917559 HRW983051:HRW983095 HSB11:HSB55 HSB65547:HSB65591 HSB131083:HSB131127 HSB196619:HSB196663 HSB262155:HSB262199 HSB327691:HSB327735 HSB393227:HSB393271 HSB458763:HSB458807 HSB524299:HSB524343 HSB589835:HSB589879 HSB655371:HSB655415 HSB720907:HSB720951 HSB786443:HSB786487 HSB851979:HSB852023 HSB917515:HSB917559 HSB983051:HSB983095 IBS11:IBS55 IBS65547:IBS65591 IBS131083:IBS131127 IBS196619:IBS196663 IBS262155:IBS262199 IBS327691:IBS327735 IBS393227:IBS393271 IBS458763:IBS458807 IBS524299:IBS524343 IBS589835:IBS589879 IBS655371:IBS655415 IBS720907:IBS720951 IBS786443:IBS786487 IBS851979:IBS852023 IBS917515:IBS917559 IBS983051:IBS983095 IBX11:IBX55 IBX65547:IBX65591 IBX131083:IBX131127 IBX196619:IBX196663 IBX262155:IBX262199 IBX327691:IBX327735 IBX393227:IBX393271 IBX458763:IBX458807 IBX524299:IBX524343 IBX589835:IBX589879 IBX655371:IBX655415 IBX720907:IBX720951 IBX786443:IBX786487 IBX851979:IBX852023 IBX917515:IBX917559 IBX983051:IBX983095 ILO11:ILO55 ILO65547:ILO65591 ILO131083:ILO131127 ILO196619:ILO196663 ILO262155:ILO262199 ILO327691:ILO327735 ILO393227:ILO393271 ILO458763:ILO458807 ILO524299:ILO524343 ILO589835:ILO589879 ILO655371:ILO655415 ILO720907:ILO720951 ILO786443:ILO786487 ILO851979:ILO852023 ILO917515:ILO917559 ILO983051:ILO983095 ILT11:ILT55 ILT65547:ILT65591 ILT131083:ILT131127 ILT196619:ILT196663 ILT262155:ILT262199 ILT327691:ILT327735 ILT393227:ILT393271 ILT458763:ILT458807 ILT524299:ILT524343 ILT589835:ILT589879 ILT655371:ILT655415 ILT720907:ILT720951 ILT786443:ILT786487 ILT851979:ILT852023 ILT917515:ILT917559 ILT983051:ILT983095 IVK11:IVK55 IVK65547:IVK65591 IVK131083:IVK131127 IVK196619:IVK196663 IVK262155:IVK262199 IVK327691:IVK327735 IVK393227:IVK393271 IVK458763:IVK458807 IVK524299:IVK524343 IVK589835:IVK589879 IVK655371:IVK655415 IVK720907:IVK720951 IVK786443:IVK786487 IVK851979:IVK852023 IVK917515:IVK917559 IVK983051:IVK983095 IVP11:IVP55 IVP65547:IVP65591 IVP131083:IVP131127 IVP196619:IVP196663 IVP262155:IVP262199 IVP327691:IVP327735 IVP393227:IVP393271 IVP458763:IVP458807 IVP524299:IVP524343 IVP589835:IVP589879 IVP655371:IVP655415 IVP720907:IVP720951 IVP786443:IVP786487 IVP851979:IVP852023 IVP917515:IVP917559 IVP983051:IVP983095 JFG11:JFG55 JFG65547:JFG65591 JFG131083:JFG131127 JFG196619:JFG196663 JFG262155:JFG262199 JFG327691:JFG327735 JFG393227:JFG393271 JFG458763:JFG458807 JFG524299:JFG524343 JFG589835:JFG589879 JFG655371:JFG655415 JFG720907:JFG720951 JFG786443:JFG786487 JFG851979:JFG852023 JFG917515:JFG917559 JFG983051:JFG983095 JFL11:JFL55 JFL65547:JFL65591 JFL131083:JFL131127 JFL196619:JFL196663 JFL262155:JFL262199 JFL327691:JFL327735 JFL393227:JFL393271 JFL458763:JFL458807 JFL524299:JFL524343 JFL589835:JFL589879 JFL655371:JFL655415 JFL720907:JFL720951 JFL786443:JFL786487 JFL851979:JFL852023 JFL917515:JFL917559 JFL983051:JFL983095 JPC11:JPC55 JPC65547:JPC65591 JPC131083:JPC131127 JPC196619:JPC196663 JPC262155:JPC262199 JPC327691:JPC327735 JPC393227:JPC393271 JPC458763:JPC458807 JPC524299:JPC524343 JPC589835:JPC589879 JPC655371:JPC655415 JPC720907:JPC720951 JPC786443:JPC786487 JPC851979:JPC852023 JPC917515:JPC917559 JPC983051:JPC983095 JPH11:JPH55 JPH65547:JPH65591 JPH131083:JPH131127 JPH196619:JPH196663 JPH262155:JPH262199 JPH327691:JPH327735 JPH393227:JPH393271 JPH458763:JPH458807 JPH524299:JPH524343 JPH589835:JPH589879 JPH655371:JPH655415 JPH720907:JPH720951 JPH786443:JPH786487 JPH851979:JPH852023 JPH917515:JPH917559 JPH983051:JPH983095 JYY11:JYY55 JYY65547:JYY65591 JYY131083:JYY131127 JYY196619:JYY196663 JYY262155:JYY262199 JYY327691:JYY327735 JYY393227:JYY393271 JYY458763:JYY458807 JYY524299:JYY524343 JYY589835:JYY589879 JYY655371:JYY655415 JYY720907:JYY720951 JYY786443:JYY786487 JYY851979:JYY852023 JYY917515:JYY917559 JYY983051:JYY983095 JZD11:JZD55 JZD65547:JZD65591 JZD131083:JZD131127 JZD196619:JZD196663 JZD262155:JZD262199 JZD327691:JZD327735 JZD393227:JZD393271 JZD458763:JZD458807 JZD524299:JZD524343 JZD589835:JZD589879 JZD655371:JZD655415 JZD720907:JZD720951 JZD786443:JZD786487 JZD851979:JZD852023 JZD917515:JZD917559 JZD983051:JZD983095 KIU11:KIU55 KIU65547:KIU65591 KIU131083:KIU131127 KIU196619:KIU196663 KIU262155:KIU262199 KIU327691:KIU327735 KIU393227:KIU393271 KIU458763:KIU458807 KIU524299:KIU524343 KIU589835:KIU589879 KIU655371:KIU655415 KIU720907:KIU720951 KIU786443:KIU786487 KIU851979:KIU852023 KIU917515:KIU917559 KIU983051:KIU983095 KIZ11:KIZ55 KIZ65547:KIZ65591 KIZ131083:KIZ131127 KIZ196619:KIZ196663 KIZ262155:KIZ262199 KIZ327691:KIZ327735 KIZ393227:KIZ393271 KIZ458763:KIZ458807 KIZ524299:KIZ524343 KIZ589835:KIZ589879 KIZ655371:KIZ655415 KIZ720907:KIZ720951 KIZ786443:KIZ786487 KIZ851979:KIZ852023 KIZ917515:KIZ917559 KIZ983051:KIZ983095 KSQ11:KSQ55 KSQ65547:KSQ65591 KSQ131083:KSQ131127 KSQ196619:KSQ196663 KSQ262155:KSQ262199 KSQ327691:KSQ327735 KSQ393227:KSQ393271 KSQ458763:KSQ458807 KSQ524299:KSQ524343 KSQ589835:KSQ589879 KSQ655371:KSQ655415 KSQ720907:KSQ720951 KSQ786443:KSQ786487 KSQ851979:KSQ852023 KSQ917515:KSQ917559 KSQ983051:KSQ983095 KSV11:KSV55 KSV65547:KSV65591 KSV131083:KSV131127 KSV196619:KSV196663 KSV262155:KSV262199 KSV327691:KSV327735 KSV393227:KSV393271 KSV458763:KSV458807 KSV524299:KSV524343 KSV589835:KSV589879 KSV655371:KSV655415 KSV720907:KSV720951 KSV786443:KSV786487 KSV851979:KSV852023 KSV917515:KSV917559 KSV983051:KSV983095 LCM11:LCM55 LCM65547:LCM65591 LCM131083:LCM131127 LCM196619:LCM196663 LCM262155:LCM262199 LCM327691:LCM327735 LCM393227:LCM393271 LCM458763:LCM458807 LCM524299:LCM524343 LCM589835:LCM589879 LCM655371:LCM655415 LCM720907:LCM720951 LCM786443:LCM786487 LCM851979:LCM852023 LCM917515:LCM917559 LCM983051:LCM983095 LCR11:LCR55 LCR65547:LCR65591 LCR131083:LCR131127 LCR196619:LCR196663 LCR262155:LCR262199 LCR327691:LCR327735 LCR393227:LCR393271 LCR458763:LCR458807 LCR524299:LCR524343 LCR589835:LCR589879 LCR655371:LCR655415 LCR720907:LCR720951 LCR786443:LCR786487 LCR851979:LCR852023 LCR917515:LCR917559 LCR983051:LCR983095 LMI11:LMI55 LMI65547:LMI65591 LMI131083:LMI131127 LMI196619:LMI196663 LMI262155:LMI262199 LMI327691:LMI327735 LMI393227:LMI393271 LMI458763:LMI458807 LMI524299:LMI524343 LMI589835:LMI589879 LMI655371:LMI655415 LMI720907:LMI720951 LMI786443:LMI786487 LMI851979:LMI852023 LMI917515:LMI917559 LMI983051:LMI983095 LMN11:LMN55 LMN65547:LMN65591 LMN131083:LMN131127 LMN196619:LMN196663 LMN262155:LMN262199 LMN327691:LMN327735 LMN393227:LMN393271 LMN458763:LMN458807 LMN524299:LMN524343 LMN589835:LMN589879 LMN655371:LMN655415 LMN720907:LMN720951 LMN786443:LMN786487 LMN851979:LMN852023 LMN917515:LMN917559 LMN983051:LMN983095 LWE11:LWE55 LWE65547:LWE65591 LWE131083:LWE131127 LWE196619:LWE196663 LWE262155:LWE262199 LWE327691:LWE327735 LWE393227:LWE393271 LWE458763:LWE458807 LWE524299:LWE524343 LWE589835:LWE589879 LWE655371:LWE655415 LWE720907:LWE720951 LWE786443:LWE786487 LWE851979:LWE852023 LWE917515:LWE917559 LWE983051:LWE983095 LWJ11:LWJ55 LWJ65547:LWJ65591 LWJ131083:LWJ131127 LWJ196619:LWJ196663 LWJ262155:LWJ262199 LWJ327691:LWJ327735 LWJ393227:LWJ393271 LWJ458763:LWJ458807 LWJ524299:LWJ524343 LWJ589835:LWJ589879 LWJ655371:LWJ655415 LWJ720907:LWJ720951 LWJ786443:LWJ786487 LWJ851979:LWJ852023 LWJ917515:LWJ917559 LWJ983051:LWJ983095 MGA11:MGA55 MGA65547:MGA65591 MGA131083:MGA131127 MGA196619:MGA196663 MGA262155:MGA262199 MGA327691:MGA327735 MGA393227:MGA393271 MGA458763:MGA458807 MGA524299:MGA524343 MGA589835:MGA589879 MGA655371:MGA655415 MGA720907:MGA720951 MGA786443:MGA786487 MGA851979:MGA852023 MGA917515:MGA917559 MGA983051:MGA983095 MGF11:MGF55 MGF65547:MGF65591 MGF131083:MGF131127 MGF196619:MGF196663 MGF262155:MGF262199 MGF327691:MGF327735 MGF393227:MGF393271 MGF458763:MGF458807 MGF524299:MGF524343 MGF589835:MGF589879 MGF655371:MGF655415 MGF720907:MGF720951 MGF786443:MGF786487 MGF851979:MGF852023 MGF917515:MGF917559 MGF983051:MGF983095 MPW11:MPW55 MPW65547:MPW65591 MPW131083:MPW131127 MPW196619:MPW196663 MPW262155:MPW262199 MPW327691:MPW327735 MPW393227:MPW393271 MPW458763:MPW458807 MPW524299:MPW524343 MPW589835:MPW589879 MPW655371:MPW655415 MPW720907:MPW720951 MPW786443:MPW786487 MPW851979:MPW852023 MPW917515:MPW917559 MPW983051:MPW983095 MQB11:MQB55 MQB65547:MQB65591 MQB131083:MQB131127 MQB196619:MQB196663 MQB262155:MQB262199 MQB327691:MQB327735 MQB393227:MQB393271 MQB458763:MQB458807 MQB524299:MQB524343 MQB589835:MQB589879 MQB655371:MQB655415 MQB720907:MQB720951 MQB786443:MQB786487 MQB851979:MQB852023 MQB917515:MQB917559 MQB983051:MQB983095 MZS11:MZS55 MZS65547:MZS65591 MZS131083:MZS131127 MZS196619:MZS196663 MZS262155:MZS262199 MZS327691:MZS327735 MZS393227:MZS393271 MZS458763:MZS458807 MZS524299:MZS524343 MZS589835:MZS589879 MZS655371:MZS655415 MZS720907:MZS720951 MZS786443:MZS786487 MZS851979:MZS852023 MZS917515:MZS917559 MZS983051:MZS983095 MZX11:MZX55 MZX65547:MZX65591 MZX131083:MZX131127 MZX196619:MZX196663 MZX262155:MZX262199 MZX327691:MZX327735 MZX393227:MZX393271 MZX458763:MZX458807 MZX524299:MZX524343 MZX589835:MZX589879 MZX655371:MZX655415 MZX720907:MZX720951 MZX786443:MZX786487 MZX851979:MZX852023 MZX917515:MZX917559 MZX983051:MZX983095 NJO11:NJO55 NJO65547:NJO65591 NJO131083:NJO131127 NJO196619:NJO196663 NJO262155:NJO262199 NJO327691:NJO327735 NJO393227:NJO393271 NJO458763:NJO458807 NJO524299:NJO524343 NJO589835:NJO589879 NJO655371:NJO655415 NJO720907:NJO720951 NJO786443:NJO786487 NJO851979:NJO852023 NJO917515:NJO917559 NJO983051:NJO983095 NJT11:NJT55 NJT65547:NJT65591 NJT131083:NJT131127 NJT196619:NJT196663 NJT262155:NJT262199 NJT327691:NJT327735 NJT393227:NJT393271 NJT458763:NJT458807 NJT524299:NJT524343 NJT589835:NJT589879 NJT655371:NJT655415 NJT720907:NJT720951 NJT786443:NJT786487 NJT851979:NJT852023 NJT917515:NJT917559 NJT983051:NJT983095 NTK11:NTK55 NTK65547:NTK65591 NTK131083:NTK131127 NTK196619:NTK196663 NTK262155:NTK262199 NTK327691:NTK327735 NTK393227:NTK393271 NTK458763:NTK458807 NTK524299:NTK524343 NTK589835:NTK589879 NTK655371:NTK655415 NTK720907:NTK720951 NTK786443:NTK786487 NTK851979:NTK852023 NTK917515:NTK917559 NTK983051:NTK983095 NTP11:NTP55 NTP65547:NTP65591 NTP131083:NTP131127 NTP196619:NTP196663 NTP262155:NTP262199 NTP327691:NTP327735 NTP393227:NTP393271 NTP458763:NTP458807 NTP524299:NTP524343 NTP589835:NTP589879 NTP655371:NTP655415 NTP720907:NTP720951 NTP786443:NTP786487 NTP851979:NTP852023 NTP917515:NTP917559 NTP983051:NTP983095 ODG11:ODG55 ODG65547:ODG65591 ODG131083:ODG131127 ODG196619:ODG196663 ODG262155:ODG262199 ODG327691:ODG327735 ODG393227:ODG393271 ODG458763:ODG458807 ODG524299:ODG524343 ODG589835:ODG589879 ODG655371:ODG655415 ODG720907:ODG720951 ODG786443:ODG786487 ODG851979:ODG852023 ODG917515:ODG917559 ODG983051:ODG983095 ODL11:ODL55 ODL65547:ODL65591 ODL131083:ODL131127 ODL196619:ODL196663 ODL262155:ODL262199 ODL327691:ODL327735 ODL393227:ODL393271 ODL458763:ODL458807 ODL524299:ODL524343 ODL589835:ODL589879 ODL655371:ODL655415 ODL720907:ODL720951 ODL786443:ODL786487 ODL851979:ODL852023 ODL917515:ODL917559 ODL983051:ODL983095 ONC11:ONC55 ONC65547:ONC65591 ONC131083:ONC131127 ONC196619:ONC196663 ONC262155:ONC262199 ONC327691:ONC327735 ONC393227:ONC393271 ONC458763:ONC458807 ONC524299:ONC524343 ONC589835:ONC589879 ONC655371:ONC655415 ONC720907:ONC720951 ONC786443:ONC786487 ONC851979:ONC852023 ONC917515:ONC917559 ONC983051:ONC983095 ONH11:ONH55 ONH65547:ONH65591 ONH131083:ONH131127 ONH196619:ONH196663 ONH262155:ONH262199 ONH327691:ONH327735 ONH393227:ONH393271 ONH458763:ONH458807 ONH524299:ONH524343 ONH589835:ONH589879 ONH655371:ONH655415 ONH720907:ONH720951 ONH786443:ONH786487 ONH851979:ONH852023 ONH917515:ONH917559 ONH983051:ONH983095 OWY11:OWY55 OWY65547:OWY65591 OWY131083:OWY131127 OWY196619:OWY196663 OWY262155:OWY262199 OWY327691:OWY327735 OWY393227:OWY393271 OWY458763:OWY458807 OWY524299:OWY524343 OWY589835:OWY589879 OWY655371:OWY655415 OWY720907:OWY720951 OWY786443:OWY786487 OWY851979:OWY852023 OWY917515:OWY917559 OWY983051:OWY983095 OXD11:OXD55 OXD65547:OXD65591 OXD131083:OXD131127 OXD196619:OXD196663 OXD262155:OXD262199 OXD327691:OXD327735 OXD393227:OXD393271 OXD458763:OXD458807 OXD524299:OXD524343 OXD589835:OXD589879 OXD655371:OXD655415 OXD720907:OXD720951 OXD786443:OXD786487 OXD851979:OXD852023 OXD917515:OXD917559 OXD983051:OXD983095 PGU11:PGU55 PGU65547:PGU65591 PGU131083:PGU131127 PGU196619:PGU196663 PGU262155:PGU262199 PGU327691:PGU327735 PGU393227:PGU393271 PGU458763:PGU458807 PGU524299:PGU524343 PGU589835:PGU589879 PGU655371:PGU655415 PGU720907:PGU720951 PGU786443:PGU786487 PGU851979:PGU852023 PGU917515:PGU917559 PGU983051:PGU983095 PGZ11:PGZ55 PGZ65547:PGZ65591 PGZ131083:PGZ131127 PGZ196619:PGZ196663 PGZ262155:PGZ262199 PGZ327691:PGZ327735 PGZ393227:PGZ393271 PGZ458763:PGZ458807 PGZ524299:PGZ524343 PGZ589835:PGZ589879 PGZ655371:PGZ655415 PGZ720907:PGZ720951 PGZ786443:PGZ786487 PGZ851979:PGZ852023 PGZ917515:PGZ917559 PGZ983051:PGZ983095 PQQ11:PQQ55 PQQ65547:PQQ65591 PQQ131083:PQQ131127 PQQ196619:PQQ196663 PQQ262155:PQQ262199 PQQ327691:PQQ327735 PQQ393227:PQQ393271 PQQ458763:PQQ458807 PQQ524299:PQQ524343 PQQ589835:PQQ589879 PQQ655371:PQQ655415 PQQ720907:PQQ720951 PQQ786443:PQQ786487 PQQ851979:PQQ852023 PQQ917515:PQQ917559 PQQ983051:PQQ983095 PQV11:PQV55 PQV65547:PQV65591 PQV131083:PQV131127 PQV196619:PQV196663 PQV262155:PQV262199 PQV327691:PQV327735 PQV393227:PQV393271 PQV458763:PQV458807 PQV524299:PQV524343 PQV589835:PQV589879 PQV655371:PQV655415 PQV720907:PQV720951 PQV786443:PQV786487 PQV851979:PQV852023 PQV917515:PQV917559 PQV983051:PQV983095 QAM11:QAM55 QAM65547:QAM65591 QAM131083:QAM131127 QAM196619:QAM196663 QAM262155:QAM262199 QAM327691:QAM327735 QAM393227:QAM393271 QAM458763:QAM458807 QAM524299:QAM524343 QAM589835:QAM589879 QAM655371:QAM655415 QAM720907:QAM720951 QAM786443:QAM786487 QAM851979:QAM852023 QAM917515:QAM917559 QAM983051:QAM983095 QAR11:QAR55 QAR65547:QAR65591 QAR131083:QAR131127 QAR196619:QAR196663 QAR262155:QAR262199 QAR327691:QAR327735 QAR393227:QAR393271 QAR458763:QAR458807 QAR524299:QAR524343 QAR589835:QAR589879 QAR655371:QAR655415 QAR720907:QAR720951 QAR786443:QAR786487 QAR851979:QAR852023 QAR917515:QAR917559 QAR983051:QAR983095 QKI11:QKI55 QKI65547:QKI65591 QKI131083:QKI131127 QKI196619:QKI196663 QKI262155:QKI262199 QKI327691:QKI327735 QKI393227:QKI393271 QKI458763:QKI458807 QKI524299:QKI524343 QKI589835:QKI589879 QKI655371:QKI655415 QKI720907:QKI720951 QKI786443:QKI786487 QKI851979:QKI852023 QKI917515:QKI917559 QKI983051:QKI983095 QKN11:QKN55 QKN65547:QKN65591 QKN131083:QKN131127 QKN196619:QKN196663 QKN262155:QKN262199 QKN327691:QKN327735 QKN393227:QKN393271 QKN458763:QKN458807 QKN524299:QKN524343 QKN589835:QKN589879 QKN655371:QKN655415 QKN720907:QKN720951 QKN786443:QKN786487 QKN851979:QKN852023 QKN917515:QKN917559 QKN983051:QKN983095 QUE11:QUE55 QUE65547:QUE65591 QUE131083:QUE131127 QUE196619:QUE196663 QUE262155:QUE262199 QUE327691:QUE327735 QUE393227:QUE393271 QUE458763:QUE458807 QUE524299:QUE524343 QUE589835:QUE589879 QUE655371:QUE655415 QUE720907:QUE720951 QUE786443:QUE786487 QUE851979:QUE852023 QUE917515:QUE917559 QUE983051:QUE983095 QUJ11:QUJ55 QUJ65547:QUJ65591 QUJ131083:QUJ131127 QUJ196619:QUJ196663 QUJ262155:QUJ262199 QUJ327691:QUJ327735 QUJ393227:QUJ393271 QUJ458763:QUJ458807 QUJ524299:QUJ524343 QUJ589835:QUJ589879 QUJ655371:QUJ655415 QUJ720907:QUJ720951 QUJ786443:QUJ786487 QUJ851979:QUJ852023 QUJ917515:QUJ917559 QUJ983051:QUJ983095 REA11:REA55 REA65547:REA65591 REA131083:REA131127 REA196619:REA196663 REA262155:REA262199 REA327691:REA327735 REA393227:REA393271 REA458763:REA458807 REA524299:REA524343 REA589835:REA589879 REA655371:REA655415 REA720907:REA720951 REA786443:REA786487 REA851979:REA852023 REA917515:REA917559 REA983051:REA983095 REF11:REF55 REF65547:REF65591 REF131083:REF131127 REF196619:REF196663 REF262155:REF262199 REF327691:REF327735 REF393227:REF393271 REF458763:REF458807 REF524299:REF524343 REF589835:REF589879 REF655371:REF655415 REF720907:REF720951 REF786443:REF786487 REF851979:REF852023 REF917515:REF917559 REF983051:REF983095 RNW11:RNW55 RNW65547:RNW65591 RNW131083:RNW131127 RNW196619:RNW196663 RNW262155:RNW262199 RNW327691:RNW327735 RNW393227:RNW393271 RNW458763:RNW458807 RNW524299:RNW524343 RNW589835:RNW589879 RNW655371:RNW655415 RNW720907:RNW720951 RNW786443:RNW786487 RNW851979:RNW852023 RNW917515:RNW917559 RNW983051:RNW983095 ROB11:ROB55 ROB65547:ROB65591 ROB131083:ROB131127 ROB196619:ROB196663 ROB262155:ROB262199 ROB327691:ROB327735 ROB393227:ROB393271 ROB458763:ROB458807 ROB524299:ROB524343 ROB589835:ROB589879 ROB655371:ROB655415 ROB720907:ROB720951 ROB786443:ROB786487 ROB851979:ROB852023 ROB917515:ROB917559 ROB983051:ROB983095 RXS11:RXS55 RXS65547:RXS65591 RXS131083:RXS131127 RXS196619:RXS196663 RXS262155:RXS262199 RXS327691:RXS327735 RXS393227:RXS393271 RXS458763:RXS458807 RXS524299:RXS524343 RXS589835:RXS589879 RXS655371:RXS655415 RXS720907:RXS720951 RXS786443:RXS786487 RXS851979:RXS852023 RXS917515:RXS917559 RXS983051:RXS983095 RXX11:RXX55 RXX65547:RXX65591 RXX131083:RXX131127 RXX196619:RXX196663 RXX262155:RXX262199 RXX327691:RXX327735 RXX393227:RXX393271 RXX458763:RXX458807 RXX524299:RXX524343 RXX589835:RXX589879 RXX655371:RXX655415 RXX720907:RXX720951 RXX786443:RXX786487 RXX851979:RXX852023 RXX917515:RXX917559 RXX983051:RXX983095 SHO11:SHO55 SHO65547:SHO65591 SHO131083:SHO131127 SHO196619:SHO196663 SHO262155:SHO262199 SHO327691:SHO327735 SHO393227:SHO393271 SHO458763:SHO458807 SHO524299:SHO524343 SHO589835:SHO589879 SHO655371:SHO655415 SHO720907:SHO720951 SHO786443:SHO786487 SHO851979:SHO852023 SHO917515:SHO917559 SHO983051:SHO983095 SHT11:SHT55 SHT65547:SHT65591 SHT131083:SHT131127 SHT196619:SHT196663 SHT262155:SHT262199 SHT327691:SHT327735 SHT393227:SHT393271 SHT458763:SHT458807 SHT524299:SHT524343 SHT589835:SHT589879 SHT655371:SHT655415 SHT720907:SHT720951 SHT786443:SHT786487 SHT851979:SHT852023 SHT917515:SHT917559 SHT983051:SHT983095 SRK11:SRK55 SRK65547:SRK65591 SRK131083:SRK131127 SRK196619:SRK196663 SRK262155:SRK262199 SRK327691:SRK327735 SRK393227:SRK393271 SRK458763:SRK458807 SRK524299:SRK524343 SRK589835:SRK589879 SRK655371:SRK655415 SRK720907:SRK720951 SRK786443:SRK786487 SRK851979:SRK852023 SRK917515:SRK917559 SRK983051:SRK983095 SRP11:SRP55 SRP65547:SRP65591 SRP131083:SRP131127 SRP196619:SRP196663 SRP262155:SRP262199 SRP327691:SRP327735 SRP393227:SRP393271 SRP458763:SRP458807 SRP524299:SRP524343 SRP589835:SRP589879 SRP655371:SRP655415 SRP720907:SRP720951 SRP786443:SRP786487 SRP851979:SRP852023 SRP917515:SRP917559 SRP983051:SRP983095 TBG11:TBG55 TBG65547:TBG65591 TBG131083:TBG131127 TBG196619:TBG196663 TBG262155:TBG262199 TBG327691:TBG327735 TBG393227:TBG393271 TBG458763:TBG458807 TBG524299:TBG524343 TBG589835:TBG589879 TBG655371:TBG655415 TBG720907:TBG720951 TBG786443:TBG786487 TBG851979:TBG852023 TBG917515:TBG917559 TBG983051:TBG983095 TBL11:TBL55 TBL65547:TBL65591 TBL131083:TBL131127 TBL196619:TBL196663 TBL262155:TBL262199 TBL327691:TBL327735 TBL393227:TBL393271 TBL458763:TBL458807 TBL524299:TBL524343 TBL589835:TBL589879 TBL655371:TBL655415 TBL720907:TBL720951 TBL786443:TBL786487 TBL851979:TBL852023 TBL917515:TBL917559 TBL983051:TBL983095 TLC11:TLC55 TLC65547:TLC65591 TLC131083:TLC131127 TLC196619:TLC196663 TLC262155:TLC262199 TLC327691:TLC327735 TLC393227:TLC393271 TLC458763:TLC458807 TLC524299:TLC524343 TLC589835:TLC589879 TLC655371:TLC655415 TLC720907:TLC720951 TLC786443:TLC786487 TLC851979:TLC852023 TLC917515:TLC917559 TLC983051:TLC983095 TLH11:TLH55 TLH65547:TLH65591 TLH131083:TLH131127 TLH196619:TLH196663 TLH262155:TLH262199 TLH327691:TLH327735 TLH393227:TLH393271 TLH458763:TLH458807 TLH524299:TLH524343 TLH589835:TLH589879 TLH655371:TLH655415 TLH720907:TLH720951 TLH786443:TLH786487 TLH851979:TLH852023 TLH917515:TLH917559 TLH983051:TLH983095 TUY11:TUY55 TUY65547:TUY65591 TUY131083:TUY131127 TUY196619:TUY196663 TUY262155:TUY262199 TUY327691:TUY327735 TUY393227:TUY393271 TUY458763:TUY458807 TUY524299:TUY524343 TUY589835:TUY589879 TUY655371:TUY655415 TUY720907:TUY720951 TUY786443:TUY786487 TUY851979:TUY852023 TUY917515:TUY917559 TUY983051:TUY983095 TVD11:TVD55 TVD65547:TVD65591 TVD131083:TVD131127 TVD196619:TVD196663 TVD262155:TVD262199 TVD327691:TVD327735 TVD393227:TVD393271 TVD458763:TVD458807 TVD524299:TVD524343 TVD589835:TVD589879 TVD655371:TVD655415 TVD720907:TVD720951 TVD786443:TVD786487 TVD851979:TVD852023 TVD917515:TVD917559 TVD983051:TVD983095 UEU11:UEU55 UEU65547:UEU65591 UEU131083:UEU131127 UEU196619:UEU196663 UEU262155:UEU262199 UEU327691:UEU327735 UEU393227:UEU393271 UEU458763:UEU458807 UEU524299:UEU524343 UEU589835:UEU589879 UEU655371:UEU655415 UEU720907:UEU720951 UEU786443:UEU786487 UEU851979:UEU852023 UEU917515:UEU917559 UEU983051:UEU983095 UEZ11:UEZ55 UEZ65547:UEZ65591 UEZ131083:UEZ131127 UEZ196619:UEZ196663 UEZ262155:UEZ262199 UEZ327691:UEZ327735 UEZ393227:UEZ393271 UEZ458763:UEZ458807 UEZ524299:UEZ524343 UEZ589835:UEZ589879 UEZ655371:UEZ655415 UEZ720907:UEZ720951 UEZ786443:UEZ786487 UEZ851979:UEZ852023 UEZ917515:UEZ917559 UEZ983051:UEZ983095 UOQ11:UOQ55 UOQ65547:UOQ65591 UOQ131083:UOQ131127 UOQ196619:UOQ196663 UOQ262155:UOQ262199 UOQ327691:UOQ327735 UOQ393227:UOQ393271 UOQ458763:UOQ458807 UOQ524299:UOQ524343 UOQ589835:UOQ589879 UOQ655371:UOQ655415 UOQ720907:UOQ720951 UOQ786443:UOQ786487 UOQ851979:UOQ852023 UOQ917515:UOQ917559 UOQ983051:UOQ983095 UOV11:UOV55 UOV65547:UOV65591 UOV131083:UOV131127 UOV196619:UOV196663 UOV262155:UOV262199 UOV327691:UOV327735 UOV393227:UOV393271 UOV458763:UOV458807 UOV524299:UOV524343 UOV589835:UOV589879 UOV655371:UOV655415 UOV720907:UOV720951 UOV786443:UOV786487 UOV851979:UOV852023 UOV917515:UOV917559 UOV983051:UOV983095 UYM11:UYM55 UYM65547:UYM65591 UYM131083:UYM131127 UYM196619:UYM196663 UYM262155:UYM262199 UYM327691:UYM327735 UYM393227:UYM393271 UYM458763:UYM458807 UYM524299:UYM524343 UYM589835:UYM589879 UYM655371:UYM655415 UYM720907:UYM720951 UYM786443:UYM786487 UYM851979:UYM852023 UYM917515:UYM917559 UYM983051:UYM983095 UYR11:UYR55 UYR65547:UYR65591 UYR131083:UYR131127 UYR196619:UYR196663 UYR262155:UYR262199 UYR327691:UYR327735 UYR393227:UYR393271 UYR458763:UYR458807 UYR524299:UYR524343 UYR589835:UYR589879 UYR655371:UYR655415 UYR720907:UYR720951 UYR786443:UYR786487 UYR851979:UYR852023 UYR917515:UYR917559 UYR983051:UYR983095 VII11:VII55 VII65547:VII65591 VII131083:VII131127 VII196619:VII196663 VII262155:VII262199 VII327691:VII327735 VII393227:VII393271 VII458763:VII458807 VII524299:VII524343 VII589835:VII589879 VII655371:VII655415 VII720907:VII720951 VII786443:VII786487 VII851979:VII852023 VII917515:VII917559 VII983051:VII983095 VIN11:VIN55 VIN65547:VIN65591 VIN131083:VIN131127 VIN196619:VIN196663 VIN262155:VIN262199 VIN327691:VIN327735 VIN393227:VIN393271 VIN458763:VIN458807 VIN524299:VIN524343 VIN589835:VIN589879 VIN655371:VIN655415 VIN720907:VIN720951 VIN786443:VIN786487 VIN851979:VIN852023 VIN917515:VIN917559 VIN983051:VIN983095 VSE11:VSE55 VSE65547:VSE65591 VSE131083:VSE131127 VSE196619:VSE196663 VSE262155:VSE262199 VSE327691:VSE327735 VSE393227:VSE393271 VSE458763:VSE458807 VSE524299:VSE524343 VSE589835:VSE589879 VSE655371:VSE655415 VSE720907:VSE720951 VSE786443:VSE786487 VSE851979:VSE852023 VSE917515:VSE917559 VSE983051:VSE983095 VSJ11:VSJ55 VSJ65547:VSJ65591 VSJ131083:VSJ131127 VSJ196619:VSJ196663 VSJ262155:VSJ262199 VSJ327691:VSJ327735 VSJ393227:VSJ393271 VSJ458763:VSJ458807 VSJ524299:VSJ524343 VSJ589835:VSJ589879 VSJ655371:VSJ655415 VSJ720907:VSJ720951 VSJ786443:VSJ786487 VSJ851979:VSJ852023 VSJ917515:VSJ917559 VSJ983051:VSJ983095 WCA11:WCA55 WCA65547:WCA65591 WCA131083:WCA131127 WCA196619:WCA196663 WCA262155:WCA262199 WCA327691:WCA327735 WCA393227:WCA393271 WCA458763:WCA458807 WCA524299:WCA524343 WCA589835:WCA589879 WCA655371:WCA655415 WCA720907:WCA720951 WCA786443:WCA786487 WCA851979:WCA852023 WCA917515:WCA917559 WCA983051:WCA983095 WCF11:WCF55 WCF65547:WCF65591 WCF131083:WCF131127 WCF196619:WCF196663 WCF262155:WCF262199 WCF327691:WCF327735 WCF393227:WCF393271 WCF458763:WCF458807 WCF524299:WCF524343 WCF589835:WCF589879 WCF655371:WCF655415 WCF720907:WCF720951 WCF786443:WCF786487 WCF851979:WCF852023 WCF917515:WCF917559 WCF983051:WCF983095 WLW11:WLW55 WLW65547:WLW65591 WLW131083:WLW131127 WLW196619:WLW196663 WLW262155:WLW262199 WLW327691:WLW327735 WLW393227:WLW393271 WLW458763:WLW458807 WLW524299:WLW524343 WLW589835:WLW589879 WLW655371:WLW655415 WLW720907:WLW720951 WLW786443:WLW786487 WLW851979:WLW852023 WLW917515:WLW917559 WLW983051:WLW983095 WMB11:WMB55 WMB65547:WMB65591 WMB131083:WMB131127 WMB196619:WMB196663 WMB262155:WMB262199 WMB327691:WMB327735 WMB393227:WMB393271 WMB458763:WMB458807 WMB524299:WMB524343 WMB589835:WMB589879 WMB655371:WMB655415 WMB720907:WMB720951 WMB786443:WMB786487 WMB851979:WMB852023 WMB917515:WMB917559 WMB983051:WMB983095 WVS11:WVS55 WVS65547:WVS65591 WVS131083:WVS131127 WVS196619:WVS196663 WVS262155:WVS262199 WVS327691:WVS327735 WVS393227:WVS393271 WVS458763:WVS458807 WVS524299:WVS524343 WVS589835:WVS589879 WVS655371:WVS655415 WVS720907:WVS720951 WVS786443:WVS786487 WVS851979:WVS852023 WVS917515:WVS917559 WVS983051:WVS983095 WVX11:WVX55 WVX65547:WVX65591 WVX131083:WVX131127 WVX196619:WVX196663 WVX262155:WVX262199 WVX327691:WVX327735 WVX393227:WVX393271 WVX458763:WVX458807 WVX524299:WVX524343 WVX589835:WVX589879 WVX655371:WVX655415 WVX720907:WVX720951 WVX786443:WVX786487 WVX851979:WVX852023 WVX917515:WVX917559 WVX983051:WVX983095">
      <formula1>"通过,失败,阻塞,无效,未执行"</formula1>
    </dataValidation>
    <dataValidation type="list" allowBlank="1" showInputMessage="1" showErrorMessage="1" sqref="E11:E65 E65547:E65591 E131083:E131127 E196619:E196663 E262155:E262199 E327691:E327735 E393227:E393271 E458763:E458807 E524299:E524343 E589835:E589879 E655371:E655415 E720907:E720951 E786443:E786487 E851979:E852023 E917515:E917559 E983051:E983095 JA11:JA55 JA65547:JA65591 JA131083:JA131127 JA196619:JA196663 JA262155:JA262199 JA327691:JA327735 JA393227:JA393271 JA458763:JA458807 JA524299:JA524343 JA589835:JA589879 JA655371:JA655415 JA720907:JA720951 JA786443:JA786487 JA851979:JA852023 JA917515:JA917559 JA983051:JA983095 SW11:SW55 SW65547:SW65591 SW131083:SW131127 SW196619:SW196663 SW262155:SW262199 SW327691:SW327735 SW393227:SW393271 SW458763:SW458807 SW524299:SW524343 SW589835:SW589879 SW655371:SW655415 SW720907:SW720951 SW786443:SW786487 SW851979:SW852023 SW917515:SW917559 SW983051:SW983095 ACS11:ACS55 ACS65547:ACS65591 ACS131083:ACS131127 ACS196619:ACS196663 ACS262155:ACS262199 ACS327691:ACS327735 ACS393227:ACS393271 ACS458763:ACS458807 ACS524299:ACS524343 ACS589835:ACS589879 ACS655371:ACS655415 ACS720907:ACS720951 ACS786443:ACS786487 ACS851979:ACS852023 ACS917515:ACS917559 ACS983051:ACS983095 AMO11:AMO55 AMO65547:AMO65591 AMO131083:AMO131127 AMO196619:AMO196663 AMO262155:AMO262199 AMO327691:AMO327735 AMO393227:AMO393271 AMO458763:AMO458807 AMO524299:AMO524343 AMO589835:AMO589879 AMO655371:AMO655415 AMO720907:AMO720951 AMO786443:AMO786487 AMO851979:AMO852023 AMO917515:AMO917559 AMO983051:AMO983095 AWK11:AWK55 AWK65547:AWK65591 AWK131083:AWK131127 AWK196619:AWK196663 AWK262155:AWK262199 AWK327691:AWK327735 AWK393227:AWK393271 AWK458763:AWK458807 AWK524299:AWK524343 AWK589835:AWK589879 AWK655371:AWK655415 AWK720907:AWK720951 AWK786443:AWK786487 AWK851979:AWK852023 AWK917515:AWK917559 AWK983051:AWK983095 BGG11:BGG55 BGG65547:BGG65591 BGG131083:BGG131127 BGG196619:BGG196663 BGG262155:BGG262199 BGG327691:BGG327735 BGG393227:BGG393271 BGG458763:BGG458807 BGG524299:BGG524343 BGG589835:BGG589879 BGG655371:BGG655415 BGG720907:BGG720951 BGG786443:BGG786487 BGG851979:BGG852023 BGG917515:BGG917559 BGG983051:BGG983095 BQC11:BQC55 BQC65547:BQC65591 BQC131083:BQC131127 BQC196619:BQC196663 BQC262155:BQC262199 BQC327691:BQC327735 BQC393227:BQC393271 BQC458763:BQC458807 BQC524299:BQC524343 BQC589835:BQC589879 BQC655371:BQC655415 BQC720907:BQC720951 BQC786443:BQC786487 BQC851979:BQC852023 BQC917515:BQC917559 BQC983051:BQC983095 BZY11:BZY55 BZY65547:BZY65591 BZY131083:BZY131127 BZY196619:BZY196663 BZY262155:BZY262199 BZY327691:BZY327735 BZY393227:BZY393271 BZY458763:BZY458807 BZY524299:BZY524343 BZY589835:BZY589879 BZY655371:BZY655415 BZY720907:BZY720951 BZY786443:BZY786487 BZY851979:BZY852023 BZY917515:BZY917559 BZY983051:BZY983095 CJU11:CJU55 CJU65547:CJU65591 CJU131083:CJU131127 CJU196619:CJU196663 CJU262155:CJU262199 CJU327691:CJU327735 CJU393227:CJU393271 CJU458763:CJU458807 CJU524299:CJU524343 CJU589835:CJU589879 CJU655371:CJU655415 CJU720907:CJU720951 CJU786443:CJU786487 CJU851979:CJU852023 CJU917515:CJU917559 CJU983051:CJU983095 CTQ11:CTQ55 CTQ65547:CTQ65591 CTQ131083:CTQ131127 CTQ196619:CTQ196663 CTQ262155:CTQ262199 CTQ327691:CTQ327735 CTQ393227:CTQ393271 CTQ458763:CTQ458807 CTQ524299:CTQ524343 CTQ589835:CTQ589879 CTQ655371:CTQ655415 CTQ720907:CTQ720951 CTQ786443:CTQ786487 CTQ851979:CTQ852023 CTQ917515:CTQ917559 CTQ983051:CTQ983095 DDM11:DDM55 DDM65547:DDM65591 DDM131083:DDM131127 DDM196619:DDM196663 DDM262155:DDM262199 DDM327691:DDM327735 DDM393227:DDM393271 DDM458763:DDM458807 DDM524299:DDM524343 DDM589835:DDM589879 DDM655371:DDM655415 DDM720907:DDM720951 DDM786443:DDM786487 DDM851979:DDM852023 DDM917515:DDM917559 DDM983051:DDM983095 DNI11:DNI55 DNI65547:DNI65591 DNI131083:DNI131127 DNI196619:DNI196663 DNI262155:DNI262199 DNI327691:DNI327735 DNI393227:DNI393271 DNI458763:DNI458807 DNI524299:DNI524343 DNI589835:DNI589879 DNI655371:DNI655415 DNI720907:DNI720951 DNI786443:DNI786487 DNI851979:DNI852023 DNI917515:DNI917559 DNI983051:DNI983095 DXE11:DXE55 DXE65547:DXE65591 DXE131083:DXE131127 DXE196619:DXE196663 DXE262155:DXE262199 DXE327691:DXE327735 DXE393227:DXE393271 DXE458763:DXE458807 DXE524299:DXE524343 DXE589835:DXE589879 DXE655371:DXE655415 DXE720907:DXE720951 DXE786443:DXE786487 DXE851979:DXE852023 DXE917515:DXE917559 DXE983051:DXE983095 EHA11:EHA55 EHA65547:EHA65591 EHA131083:EHA131127 EHA196619:EHA196663 EHA262155:EHA262199 EHA327691:EHA327735 EHA393227:EHA393271 EHA458763:EHA458807 EHA524299:EHA524343 EHA589835:EHA589879 EHA655371:EHA655415 EHA720907:EHA720951 EHA786443:EHA786487 EHA851979:EHA852023 EHA917515:EHA917559 EHA983051:EHA983095 EQW11:EQW55 EQW65547:EQW65591 EQW131083:EQW131127 EQW196619:EQW196663 EQW262155:EQW262199 EQW327691:EQW327735 EQW393227:EQW393271 EQW458763:EQW458807 EQW524299:EQW524343 EQW589835:EQW589879 EQW655371:EQW655415 EQW720907:EQW720951 EQW786443:EQW786487 EQW851979:EQW852023 EQW917515:EQW917559 EQW983051:EQW983095 FAS11:FAS55 FAS65547:FAS65591 FAS131083:FAS131127 FAS196619:FAS196663 FAS262155:FAS262199 FAS327691:FAS327735 FAS393227:FAS393271 FAS458763:FAS458807 FAS524299:FAS524343 FAS589835:FAS589879 FAS655371:FAS655415 FAS720907:FAS720951 FAS786443:FAS786487 FAS851979:FAS852023 FAS917515:FAS917559 FAS983051:FAS983095 FKO11:FKO55 FKO65547:FKO65591 FKO131083:FKO131127 FKO196619:FKO196663 FKO262155:FKO262199 FKO327691:FKO327735 FKO393227:FKO393271 FKO458763:FKO458807 FKO524299:FKO524343 FKO589835:FKO589879 FKO655371:FKO655415 FKO720907:FKO720951 FKO786443:FKO786487 FKO851979:FKO852023 FKO917515:FKO917559 FKO983051:FKO983095 FUK11:FUK55 FUK65547:FUK65591 FUK131083:FUK131127 FUK196619:FUK196663 FUK262155:FUK262199 FUK327691:FUK327735 FUK393227:FUK393271 FUK458763:FUK458807 FUK524299:FUK524343 FUK589835:FUK589879 FUK655371:FUK655415 FUK720907:FUK720951 FUK786443:FUK786487 FUK851979:FUK852023 FUK917515:FUK917559 FUK983051:FUK983095 GEG11:GEG55 GEG65547:GEG65591 GEG131083:GEG131127 GEG196619:GEG196663 GEG262155:GEG262199 GEG327691:GEG327735 GEG393227:GEG393271 GEG458763:GEG458807 GEG524299:GEG524343 GEG589835:GEG589879 GEG655371:GEG655415 GEG720907:GEG720951 GEG786443:GEG786487 GEG851979:GEG852023 GEG917515:GEG917559 GEG983051:GEG983095 GOC11:GOC55 GOC65547:GOC65591 GOC131083:GOC131127 GOC196619:GOC196663 GOC262155:GOC262199 GOC327691:GOC327735 GOC393227:GOC393271 GOC458763:GOC458807 GOC524299:GOC524343 GOC589835:GOC589879 GOC655371:GOC655415 GOC720907:GOC720951 GOC786443:GOC786487 GOC851979:GOC852023 GOC917515:GOC917559 GOC983051:GOC983095 GXY11:GXY55 GXY65547:GXY65591 GXY131083:GXY131127 GXY196619:GXY196663 GXY262155:GXY262199 GXY327691:GXY327735 GXY393227:GXY393271 GXY458763:GXY458807 GXY524299:GXY524343 GXY589835:GXY589879 GXY655371:GXY655415 GXY720907:GXY720951 GXY786443:GXY786487 GXY851979:GXY852023 GXY917515:GXY917559 GXY983051:GXY983095 HHU11:HHU55 HHU65547:HHU65591 HHU131083:HHU131127 HHU196619:HHU196663 HHU262155:HHU262199 HHU327691:HHU327735 HHU393227:HHU393271 HHU458763:HHU458807 HHU524299:HHU524343 HHU589835:HHU589879 HHU655371:HHU655415 HHU720907:HHU720951 HHU786443:HHU786487 HHU851979:HHU852023 HHU917515:HHU917559 HHU983051:HHU983095 HRQ11:HRQ55 HRQ65547:HRQ65591 HRQ131083:HRQ131127 HRQ196619:HRQ196663 HRQ262155:HRQ262199 HRQ327691:HRQ327735 HRQ393227:HRQ393271 HRQ458763:HRQ458807 HRQ524299:HRQ524343 HRQ589835:HRQ589879 HRQ655371:HRQ655415 HRQ720907:HRQ720951 HRQ786443:HRQ786487 HRQ851979:HRQ852023 HRQ917515:HRQ917559 HRQ983051:HRQ983095 IBM11:IBM55 IBM65547:IBM65591 IBM131083:IBM131127 IBM196619:IBM196663 IBM262155:IBM262199 IBM327691:IBM327735 IBM393227:IBM393271 IBM458763:IBM458807 IBM524299:IBM524343 IBM589835:IBM589879 IBM655371:IBM655415 IBM720907:IBM720951 IBM786443:IBM786487 IBM851979:IBM852023 IBM917515:IBM917559 IBM983051:IBM983095 ILI11:ILI55 ILI65547:ILI65591 ILI131083:ILI131127 ILI196619:ILI196663 ILI262155:ILI262199 ILI327691:ILI327735 ILI393227:ILI393271 ILI458763:ILI458807 ILI524299:ILI524343 ILI589835:ILI589879 ILI655371:ILI655415 ILI720907:ILI720951 ILI786443:ILI786487 ILI851979:ILI852023 ILI917515:ILI917559 ILI983051:ILI983095 IVE11:IVE55 IVE65547:IVE65591 IVE131083:IVE131127 IVE196619:IVE196663 IVE262155:IVE262199 IVE327691:IVE327735 IVE393227:IVE393271 IVE458763:IVE458807 IVE524299:IVE524343 IVE589835:IVE589879 IVE655371:IVE655415 IVE720907:IVE720951 IVE786443:IVE786487 IVE851979:IVE852023 IVE917515:IVE917559 IVE983051:IVE983095 JFA11:JFA55 JFA65547:JFA65591 JFA131083:JFA131127 JFA196619:JFA196663 JFA262155:JFA262199 JFA327691:JFA327735 JFA393227:JFA393271 JFA458763:JFA458807 JFA524299:JFA524343 JFA589835:JFA589879 JFA655371:JFA655415 JFA720907:JFA720951 JFA786443:JFA786487 JFA851979:JFA852023 JFA917515:JFA917559 JFA983051:JFA983095 JOW11:JOW55 JOW65547:JOW65591 JOW131083:JOW131127 JOW196619:JOW196663 JOW262155:JOW262199 JOW327691:JOW327735 JOW393227:JOW393271 JOW458763:JOW458807 JOW524299:JOW524343 JOW589835:JOW589879 JOW655371:JOW655415 JOW720907:JOW720951 JOW786443:JOW786487 JOW851979:JOW852023 JOW917515:JOW917559 JOW983051:JOW983095 JYS11:JYS55 JYS65547:JYS65591 JYS131083:JYS131127 JYS196619:JYS196663 JYS262155:JYS262199 JYS327691:JYS327735 JYS393227:JYS393271 JYS458763:JYS458807 JYS524299:JYS524343 JYS589835:JYS589879 JYS655371:JYS655415 JYS720907:JYS720951 JYS786443:JYS786487 JYS851979:JYS852023 JYS917515:JYS917559 JYS983051:JYS983095 KIO11:KIO55 KIO65547:KIO65591 KIO131083:KIO131127 KIO196619:KIO196663 KIO262155:KIO262199 KIO327691:KIO327735 KIO393227:KIO393271 KIO458763:KIO458807 KIO524299:KIO524343 KIO589835:KIO589879 KIO655371:KIO655415 KIO720907:KIO720951 KIO786443:KIO786487 KIO851979:KIO852023 KIO917515:KIO917559 KIO983051:KIO983095 KSK11:KSK55 KSK65547:KSK65591 KSK131083:KSK131127 KSK196619:KSK196663 KSK262155:KSK262199 KSK327691:KSK327735 KSK393227:KSK393271 KSK458763:KSK458807 KSK524299:KSK524343 KSK589835:KSK589879 KSK655371:KSK655415 KSK720907:KSK720951 KSK786443:KSK786487 KSK851979:KSK852023 KSK917515:KSK917559 KSK983051:KSK983095 LCG11:LCG55 LCG65547:LCG65591 LCG131083:LCG131127 LCG196619:LCG196663 LCG262155:LCG262199 LCG327691:LCG327735 LCG393227:LCG393271 LCG458763:LCG458807 LCG524299:LCG524343 LCG589835:LCG589879 LCG655371:LCG655415 LCG720907:LCG720951 LCG786443:LCG786487 LCG851979:LCG852023 LCG917515:LCG917559 LCG983051:LCG983095 LMC11:LMC55 LMC65547:LMC65591 LMC131083:LMC131127 LMC196619:LMC196663 LMC262155:LMC262199 LMC327691:LMC327735 LMC393227:LMC393271 LMC458763:LMC458807 LMC524299:LMC524343 LMC589835:LMC589879 LMC655371:LMC655415 LMC720907:LMC720951 LMC786443:LMC786487 LMC851979:LMC852023 LMC917515:LMC917559 LMC983051:LMC983095 LVY11:LVY55 LVY65547:LVY65591 LVY131083:LVY131127 LVY196619:LVY196663 LVY262155:LVY262199 LVY327691:LVY327735 LVY393227:LVY393271 LVY458763:LVY458807 LVY524299:LVY524343 LVY589835:LVY589879 LVY655371:LVY655415 LVY720907:LVY720951 LVY786443:LVY786487 LVY851979:LVY852023 LVY917515:LVY917559 LVY983051:LVY983095 MFU11:MFU55 MFU65547:MFU65591 MFU131083:MFU131127 MFU196619:MFU196663 MFU262155:MFU262199 MFU327691:MFU327735 MFU393227:MFU393271 MFU458763:MFU458807 MFU524299:MFU524343 MFU589835:MFU589879 MFU655371:MFU655415 MFU720907:MFU720951 MFU786443:MFU786487 MFU851979:MFU852023 MFU917515:MFU917559 MFU983051:MFU983095 MPQ11:MPQ55 MPQ65547:MPQ65591 MPQ131083:MPQ131127 MPQ196619:MPQ196663 MPQ262155:MPQ262199 MPQ327691:MPQ327735 MPQ393227:MPQ393271 MPQ458763:MPQ458807 MPQ524299:MPQ524343 MPQ589835:MPQ589879 MPQ655371:MPQ655415 MPQ720907:MPQ720951 MPQ786443:MPQ786487 MPQ851979:MPQ852023 MPQ917515:MPQ917559 MPQ983051:MPQ983095 MZM11:MZM55 MZM65547:MZM65591 MZM131083:MZM131127 MZM196619:MZM196663 MZM262155:MZM262199 MZM327691:MZM327735 MZM393227:MZM393271 MZM458763:MZM458807 MZM524299:MZM524343 MZM589835:MZM589879 MZM655371:MZM655415 MZM720907:MZM720951 MZM786443:MZM786487 MZM851979:MZM852023 MZM917515:MZM917559 MZM983051:MZM983095 NJI11:NJI55 NJI65547:NJI65591 NJI131083:NJI131127 NJI196619:NJI196663 NJI262155:NJI262199 NJI327691:NJI327735 NJI393227:NJI393271 NJI458763:NJI458807 NJI524299:NJI524343 NJI589835:NJI589879 NJI655371:NJI655415 NJI720907:NJI720951 NJI786443:NJI786487 NJI851979:NJI852023 NJI917515:NJI917559 NJI983051:NJI983095 NTE11:NTE55 NTE65547:NTE65591 NTE131083:NTE131127 NTE196619:NTE196663 NTE262155:NTE262199 NTE327691:NTE327735 NTE393227:NTE393271 NTE458763:NTE458807 NTE524299:NTE524343 NTE589835:NTE589879 NTE655371:NTE655415 NTE720907:NTE720951 NTE786443:NTE786487 NTE851979:NTE852023 NTE917515:NTE917559 NTE983051:NTE983095 ODA11:ODA55 ODA65547:ODA65591 ODA131083:ODA131127 ODA196619:ODA196663 ODA262155:ODA262199 ODA327691:ODA327735 ODA393227:ODA393271 ODA458763:ODA458807 ODA524299:ODA524343 ODA589835:ODA589879 ODA655371:ODA655415 ODA720907:ODA720951 ODA786443:ODA786487 ODA851979:ODA852023 ODA917515:ODA917559 ODA983051:ODA983095 OMW11:OMW55 OMW65547:OMW65591 OMW131083:OMW131127 OMW196619:OMW196663 OMW262155:OMW262199 OMW327691:OMW327735 OMW393227:OMW393271 OMW458763:OMW458807 OMW524299:OMW524343 OMW589835:OMW589879 OMW655371:OMW655415 OMW720907:OMW720951 OMW786443:OMW786487 OMW851979:OMW852023 OMW917515:OMW917559 OMW983051:OMW983095 OWS11:OWS55 OWS65547:OWS65591 OWS131083:OWS131127 OWS196619:OWS196663 OWS262155:OWS262199 OWS327691:OWS327735 OWS393227:OWS393271 OWS458763:OWS458807 OWS524299:OWS524343 OWS589835:OWS589879 OWS655371:OWS655415 OWS720907:OWS720951 OWS786443:OWS786487 OWS851979:OWS852023 OWS917515:OWS917559 OWS983051:OWS983095 PGO11:PGO55 PGO65547:PGO65591 PGO131083:PGO131127 PGO196619:PGO196663 PGO262155:PGO262199 PGO327691:PGO327735 PGO393227:PGO393271 PGO458763:PGO458807 PGO524299:PGO524343 PGO589835:PGO589879 PGO655371:PGO655415 PGO720907:PGO720951 PGO786443:PGO786487 PGO851979:PGO852023 PGO917515:PGO917559 PGO983051:PGO983095 PQK11:PQK55 PQK65547:PQK65591 PQK131083:PQK131127 PQK196619:PQK196663 PQK262155:PQK262199 PQK327691:PQK327735 PQK393227:PQK393271 PQK458763:PQK458807 PQK524299:PQK524343 PQK589835:PQK589879 PQK655371:PQK655415 PQK720907:PQK720951 PQK786443:PQK786487 PQK851979:PQK852023 PQK917515:PQK917559 PQK983051:PQK983095 QAG11:QAG55 QAG65547:QAG65591 QAG131083:QAG131127 QAG196619:QAG196663 QAG262155:QAG262199 QAG327691:QAG327735 QAG393227:QAG393271 QAG458763:QAG458807 QAG524299:QAG524343 QAG589835:QAG589879 QAG655371:QAG655415 QAG720907:QAG720951 QAG786443:QAG786487 QAG851979:QAG852023 QAG917515:QAG917559 QAG983051:QAG983095 QKC11:QKC55 QKC65547:QKC65591 QKC131083:QKC131127 QKC196619:QKC196663 QKC262155:QKC262199 QKC327691:QKC327735 QKC393227:QKC393271 QKC458763:QKC458807 QKC524299:QKC524343 QKC589835:QKC589879 QKC655371:QKC655415 QKC720907:QKC720951 QKC786443:QKC786487 QKC851979:QKC852023 QKC917515:QKC917559 QKC983051:QKC983095 QTY11:QTY55 QTY65547:QTY65591 QTY131083:QTY131127 QTY196619:QTY196663 QTY262155:QTY262199 QTY327691:QTY327735 QTY393227:QTY393271 QTY458763:QTY458807 QTY524299:QTY524343 QTY589835:QTY589879 QTY655371:QTY655415 QTY720907:QTY720951 QTY786443:QTY786487 QTY851979:QTY852023 QTY917515:QTY917559 QTY983051:QTY983095 RDU11:RDU55 RDU65547:RDU65591 RDU131083:RDU131127 RDU196619:RDU196663 RDU262155:RDU262199 RDU327691:RDU327735 RDU393227:RDU393271 RDU458763:RDU458807 RDU524299:RDU524343 RDU589835:RDU589879 RDU655371:RDU655415 RDU720907:RDU720951 RDU786443:RDU786487 RDU851979:RDU852023 RDU917515:RDU917559 RDU983051:RDU983095 RNQ11:RNQ55 RNQ65547:RNQ65591 RNQ131083:RNQ131127 RNQ196619:RNQ196663 RNQ262155:RNQ262199 RNQ327691:RNQ327735 RNQ393227:RNQ393271 RNQ458763:RNQ458807 RNQ524299:RNQ524343 RNQ589835:RNQ589879 RNQ655371:RNQ655415 RNQ720907:RNQ720951 RNQ786443:RNQ786487 RNQ851979:RNQ852023 RNQ917515:RNQ917559 RNQ983051:RNQ983095 RXM11:RXM55 RXM65547:RXM65591 RXM131083:RXM131127 RXM196619:RXM196663 RXM262155:RXM262199 RXM327691:RXM327735 RXM393227:RXM393271 RXM458763:RXM458807 RXM524299:RXM524343 RXM589835:RXM589879 RXM655371:RXM655415 RXM720907:RXM720951 RXM786443:RXM786487 RXM851979:RXM852023 RXM917515:RXM917559 RXM983051:RXM983095 SHI11:SHI55 SHI65547:SHI65591 SHI131083:SHI131127 SHI196619:SHI196663 SHI262155:SHI262199 SHI327691:SHI327735 SHI393227:SHI393271 SHI458763:SHI458807 SHI524299:SHI524343 SHI589835:SHI589879 SHI655371:SHI655415 SHI720907:SHI720951 SHI786443:SHI786487 SHI851979:SHI852023 SHI917515:SHI917559 SHI983051:SHI983095 SRE11:SRE55 SRE65547:SRE65591 SRE131083:SRE131127 SRE196619:SRE196663 SRE262155:SRE262199 SRE327691:SRE327735 SRE393227:SRE393271 SRE458763:SRE458807 SRE524299:SRE524343 SRE589835:SRE589879 SRE655371:SRE655415 SRE720907:SRE720951 SRE786443:SRE786487 SRE851979:SRE852023 SRE917515:SRE917559 SRE983051:SRE983095 TBA11:TBA55 TBA65547:TBA65591 TBA131083:TBA131127 TBA196619:TBA196663 TBA262155:TBA262199 TBA327691:TBA327735 TBA393227:TBA393271 TBA458763:TBA458807 TBA524299:TBA524343 TBA589835:TBA589879 TBA655371:TBA655415 TBA720907:TBA720951 TBA786443:TBA786487 TBA851979:TBA852023 TBA917515:TBA917559 TBA983051:TBA983095 TKW11:TKW55 TKW65547:TKW65591 TKW131083:TKW131127 TKW196619:TKW196663 TKW262155:TKW262199 TKW327691:TKW327735 TKW393227:TKW393271 TKW458763:TKW458807 TKW524299:TKW524343 TKW589835:TKW589879 TKW655371:TKW655415 TKW720907:TKW720951 TKW786443:TKW786487 TKW851979:TKW852023 TKW917515:TKW917559 TKW983051:TKW983095 TUS11:TUS55 TUS65547:TUS65591 TUS131083:TUS131127 TUS196619:TUS196663 TUS262155:TUS262199 TUS327691:TUS327735 TUS393227:TUS393271 TUS458763:TUS458807 TUS524299:TUS524343 TUS589835:TUS589879 TUS655371:TUS655415 TUS720907:TUS720951 TUS786443:TUS786487 TUS851979:TUS852023 TUS917515:TUS917559 TUS983051:TUS983095 UEO11:UEO55 UEO65547:UEO65591 UEO131083:UEO131127 UEO196619:UEO196663 UEO262155:UEO262199 UEO327691:UEO327735 UEO393227:UEO393271 UEO458763:UEO458807 UEO524299:UEO524343 UEO589835:UEO589879 UEO655371:UEO655415 UEO720907:UEO720951 UEO786443:UEO786487 UEO851979:UEO852023 UEO917515:UEO917559 UEO983051:UEO983095 UOK11:UOK55 UOK65547:UOK65591 UOK131083:UOK131127 UOK196619:UOK196663 UOK262155:UOK262199 UOK327691:UOK327735 UOK393227:UOK393271 UOK458763:UOK458807 UOK524299:UOK524343 UOK589835:UOK589879 UOK655371:UOK655415 UOK720907:UOK720951 UOK786443:UOK786487 UOK851979:UOK852023 UOK917515:UOK917559 UOK983051:UOK983095 UYG11:UYG55 UYG65547:UYG65591 UYG131083:UYG131127 UYG196619:UYG196663 UYG262155:UYG262199 UYG327691:UYG327735 UYG393227:UYG393271 UYG458763:UYG458807 UYG524299:UYG524343 UYG589835:UYG589879 UYG655371:UYG655415 UYG720907:UYG720951 UYG786443:UYG786487 UYG851979:UYG852023 UYG917515:UYG917559 UYG983051:UYG983095 VIC11:VIC55 VIC65547:VIC65591 VIC131083:VIC131127 VIC196619:VIC196663 VIC262155:VIC262199 VIC327691:VIC327735 VIC393227:VIC393271 VIC458763:VIC458807 VIC524299:VIC524343 VIC589835:VIC589879 VIC655371:VIC655415 VIC720907:VIC720951 VIC786443:VIC786487 VIC851979:VIC852023 VIC917515:VIC917559 VIC983051:VIC983095 VRY11:VRY55 VRY65547:VRY65591 VRY131083:VRY131127 VRY196619:VRY196663 VRY262155:VRY262199 VRY327691:VRY327735 VRY393227:VRY393271 VRY458763:VRY458807 VRY524299:VRY524343 VRY589835:VRY589879 VRY655371:VRY655415 VRY720907:VRY720951 VRY786443:VRY786487 VRY851979:VRY852023 VRY917515:VRY917559 VRY983051:VRY983095 WBU11:WBU55 WBU65547:WBU65591 WBU131083:WBU131127 WBU196619:WBU196663 WBU262155:WBU262199 WBU327691:WBU327735 WBU393227:WBU393271 WBU458763:WBU458807 WBU524299:WBU524343 WBU589835:WBU589879 WBU655371:WBU655415 WBU720907:WBU720951 WBU786443:WBU786487 WBU851979:WBU852023 WBU917515:WBU917559 WBU983051:WBU983095 WLQ11:WLQ55 WLQ65547:WLQ65591 WLQ131083:WLQ131127 WLQ196619:WLQ196663 WLQ262155:WLQ262199 WLQ327691:WLQ327735 WLQ393227:WLQ393271 WLQ458763:WLQ458807 WLQ524299:WLQ524343 WLQ589835:WLQ589879 WLQ655371:WLQ655415 WLQ720907:WLQ720951 WLQ786443:WLQ786487 WLQ851979:WLQ852023 WLQ917515:WLQ917559 WLQ983051:WLQ983095 WVM11:WVM55 WVM65547:WVM65591 WVM131083:WVM131127 WVM196619:WVM196663 WVM262155:WVM262199 WVM327691:WVM327735 WVM393227:WVM393271 WVM458763:WVM458807 WVM524299:WVM524343 WVM589835:WVM589879 WVM655371:WVM655415 WVM720907:WVM720951 WVM786443:WVM786487 WVM851979:WVM852023 WVM917515:WVM917559 WVM983051:WVM983095">
      <formula1>"正,反"</formula1>
    </dataValidation>
    <dataValidation type="list" allowBlank="1" showInputMessage="1" showErrorMessage="1" sqref="F11:F65 F65547:F65591 F131083:F131127 F196619:F196663 F262155:F262199 F327691:F327735 F393227:F393271 F458763:F458807 F524299:F524343 F589835:F589879 F655371:F655415 F720907:F720951 F786443:F786487 F851979:F852023 F917515:F917559 F983051:F983095 JB11:JB55 JB65547:JB65591 JB131083:JB131127 JB196619:JB196663 JB262155:JB262199 JB327691:JB327735 JB393227:JB393271 JB458763:JB458807 JB524299:JB524343 JB589835:JB589879 JB655371:JB655415 JB720907:JB720951 JB786443:JB786487 JB851979:JB852023 JB917515:JB917559 JB983051:JB983095 SX11:SX55 SX65547:SX65591 SX131083:SX131127 SX196619:SX196663 SX262155:SX262199 SX327691:SX327735 SX393227:SX393271 SX458763:SX458807 SX524299:SX524343 SX589835:SX589879 SX655371:SX655415 SX720907:SX720951 SX786443:SX786487 SX851979:SX852023 SX917515:SX917559 SX983051:SX983095 ACT11:ACT55 ACT65547:ACT65591 ACT131083:ACT131127 ACT196619:ACT196663 ACT262155:ACT262199 ACT327691:ACT327735 ACT393227:ACT393271 ACT458763:ACT458807 ACT524299:ACT524343 ACT589835:ACT589879 ACT655371:ACT655415 ACT720907:ACT720951 ACT786443:ACT786487 ACT851979:ACT852023 ACT917515:ACT917559 ACT983051:ACT983095 AMP11:AMP55 AMP65547:AMP65591 AMP131083:AMP131127 AMP196619:AMP196663 AMP262155:AMP262199 AMP327691:AMP327735 AMP393227:AMP393271 AMP458763:AMP458807 AMP524299:AMP524343 AMP589835:AMP589879 AMP655371:AMP655415 AMP720907:AMP720951 AMP786443:AMP786487 AMP851979:AMP852023 AMP917515:AMP917559 AMP983051:AMP983095 AWL11:AWL55 AWL65547:AWL65591 AWL131083:AWL131127 AWL196619:AWL196663 AWL262155:AWL262199 AWL327691:AWL327735 AWL393227:AWL393271 AWL458763:AWL458807 AWL524299:AWL524343 AWL589835:AWL589879 AWL655371:AWL655415 AWL720907:AWL720951 AWL786443:AWL786487 AWL851979:AWL852023 AWL917515:AWL917559 AWL983051:AWL983095 BGH11:BGH55 BGH65547:BGH65591 BGH131083:BGH131127 BGH196619:BGH196663 BGH262155:BGH262199 BGH327691:BGH327735 BGH393227:BGH393271 BGH458763:BGH458807 BGH524299:BGH524343 BGH589835:BGH589879 BGH655371:BGH655415 BGH720907:BGH720951 BGH786443:BGH786487 BGH851979:BGH852023 BGH917515:BGH917559 BGH983051:BGH983095 BQD11:BQD55 BQD65547:BQD65591 BQD131083:BQD131127 BQD196619:BQD196663 BQD262155:BQD262199 BQD327691:BQD327735 BQD393227:BQD393271 BQD458763:BQD458807 BQD524299:BQD524343 BQD589835:BQD589879 BQD655371:BQD655415 BQD720907:BQD720951 BQD786443:BQD786487 BQD851979:BQD852023 BQD917515:BQD917559 BQD983051:BQD983095 BZZ11:BZZ55 BZZ65547:BZZ65591 BZZ131083:BZZ131127 BZZ196619:BZZ196663 BZZ262155:BZZ262199 BZZ327691:BZZ327735 BZZ393227:BZZ393271 BZZ458763:BZZ458807 BZZ524299:BZZ524343 BZZ589835:BZZ589879 BZZ655371:BZZ655415 BZZ720907:BZZ720951 BZZ786443:BZZ786487 BZZ851979:BZZ852023 BZZ917515:BZZ917559 BZZ983051:BZZ983095 CJV11:CJV55 CJV65547:CJV65591 CJV131083:CJV131127 CJV196619:CJV196663 CJV262155:CJV262199 CJV327691:CJV327735 CJV393227:CJV393271 CJV458763:CJV458807 CJV524299:CJV524343 CJV589835:CJV589879 CJV655371:CJV655415 CJV720907:CJV720951 CJV786443:CJV786487 CJV851979:CJV852023 CJV917515:CJV917559 CJV983051:CJV983095 CTR11:CTR55 CTR65547:CTR65591 CTR131083:CTR131127 CTR196619:CTR196663 CTR262155:CTR262199 CTR327691:CTR327735 CTR393227:CTR393271 CTR458763:CTR458807 CTR524299:CTR524343 CTR589835:CTR589879 CTR655371:CTR655415 CTR720907:CTR720951 CTR786443:CTR786487 CTR851979:CTR852023 CTR917515:CTR917559 CTR983051:CTR983095 DDN11:DDN55 DDN65547:DDN65591 DDN131083:DDN131127 DDN196619:DDN196663 DDN262155:DDN262199 DDN327691:DDN327735 DDN393227:DDN393271 DDN458763:DDN458807 DDN524299:DDN524343 DDN589835:DDN589879 DDN655371:DDN655415 DDN720907:DDN720951 DDN786443:DDN786487 DDN851979:DDN852023 DDN917515:DDN917559 DDN983051:DDN983095 DNJ11:DNJ55 DNJ65547:DNJ65591 DNJ131083:DNJ131127 DNJ196619:DNJ196663 DNJ262155:DNJ262199 DNJ327691:DNJ327735 DNJ393227:DNJ393271 DNJ458763:DNJ458807 DNJ524299:DNJ524343 DNJ589835:DNJ589879 DNJ655371:DNJ655415 DNJ720907:DNJ720951 DNJ786443:DNJ786487 DNJ851979:DNJ852023 DNJ917515:DNJ917559 DNJ983051:DNJ983095 DXF11:DXF55 DXF65547:DXF65591 DXF131083:DXF131127 DXF196619:DXF196663 DXF262155:DXF262199 DXF327691:DXF327735 DXF393227:DXF393271 DXF458763:DXF458807 DXF524299:DXF524343 DXF589835:DXF589879 DXF655371:DXF655415 DXF720907:DXF720951 DXF786443:DXF786487 DXF851979:DXF852023 DXF917515:DXF917559 DXF983051:DXF983095 EHB11:EHB55 EHB65547:EHB65591 EHB131083:EHB131127 EHB196619:EHB196663 EHB262155:EHB262199 EHB327691:EHB327735 EHB393227:EHB393271 EHB458763:EHB458807 EHB524299:EHB524343 EHB589835:EHB589879 EHB655371:EHB655415 EHB720907:EHB720951 EHB786443:EHB786487 EHB851979:EHB852023 EHB917515:EHB917559 EHB983051:EHB983095 EQX11:EQX55 EQX65547:EQX65591 EQX131083:EQX131127 EQX196619:EQX196663 EQX262155:EQX262199 EQX327691:EQX327735 EQX393227:EQX393271 EQX458763:EQX458807 EQX524299:EQX524343 EQX589835:EQX589879 EQX655371:EQX655415 EQX720907:EQX720951 EQX786443:EQX786487 EQX851979:EQX852023 EQX917515:EQX917559 EQX983051:EQX983095 FAT11:FAT55 FAT65547:FAT65591 FAT131083:FAT131127 FAT196619:FAT196663 FAT262155:FAT262199 FAT327691:FAT327735 FAT393227:FAT393271 FAT458763:FAT458807 FAT524299:FAT524343 FAT589835:FAT589879 FAT655371:FAT655415 FAT720907:FAT720951 FAT786443:FAT786487 FAT851979:FAT852023 FAT917515:FAT917559 FAT983051:FAT983095 FKP11:FKP55 FKP65547:FKP65591 FKP131083:FKP131127 FKP196619:FKP196663 FKP262155:FKP262199 FKP327691:FKP327735 FKP393227:FKP393271 FKP458763:FKP458807 FKP524299:FKP524343 FKP589835:FKP589879 FKP655371:FKP655415 FKP720907:FKP720951 FKP786443:FKP786487 FKP851979:FKP852023 FKP917515:FKP917559 FKP983051:FKP983095 FUL11:FUL55 FUL65547:FUL65591 FUL131083:FUL131127 FUL196619:FUL196663 FUL262155:FUL262199 FUL327691:FUL327735 FUL393227:FUL393271 FUL458763:FUL458807 FUL524299:FUL524343 FUL589835:FUL589879 FUL655371:FUL655415 FUL720907:FUL720951 FUL786443:FUL786487 FUL851979:FUL852023 FUL917515:FUL917559 FUL983051:FUL983095 GEH11:GEH55 GEH65547:GEH65591 GEH131083:GEH131127 GEH196619:GEH196663 GEH262155:GEH262199 GEH327691:GEH327735 GEH393227:GEH393271 GEH458763:GEH458807 GEH524299:GEH524343 GEH589835:GEH589879 GEH655371:GEH655415 GEH720907:GEH720951 GEH786443:GEH786487 GEH851979:GEH852023 GEH917515:GEH917559 GEH983051:GEH983095 GOD11:GOD55 GOD65547:GOD65591 GOD131083:GOD131127 GOD196619:GOD196663 GOD262155:GOD262199 GOD327691:GOD327735 GOD393227:GOD393271 GOD458763:GOD458807 GOD524299:GOD524343 GOD589835:GOD589879 GOD655371:GOD655415 GOD720907:GOD720951 GOD786443:GOD786487 GOD851979:GOD852023 GOD917515:GOD917559 GOD983051:GOD983095 GXZ11:GXZ55 GXZ65547:GXZ65591 GXZ131083:GXZ131127 GXZ196619:GXZ196663 GXZ262155:GXZ262199 GXZ327691:GXZ327735 GXZ393227:GXZ393271 GXZ458763:GXZ458807 GXZ524299:GXZ524343 GXZ589835:GXZ589879 GXZ655371:GXZ655415 GXZ720907:GXZ720951 GXZ786443:GXZ786487 GXZ851979:GXZ852023 GXZ917515:GXZ917559 GXZ983051:GXZ983095 HHV11:HHV55 HHV65547:HHV65591 HHV131083:HHV131127 HHV196619:HHV196663 HHV262155:HHV262199 HHV327691:HHV327735 HHV393227:HHV393271 HHV458763:HHV458807 HHV524299:HHV524343 HHV589835:HHV589879 HHV655371:HHV655415 HHV720907:HHV720951 HHV786443:HHV786487 HHV851979:HHV852023 HHV917515:HHV917559 HHV983051:HHV983095 HRR11:HRR55 HRR65547:HRR65591 HRR131083:HRR131127 HRR196619:HRR196663 HRR262155:HRR262199 HRR327691:HRR327735 HRR393227:HRR393271 HRR458763:HRR458807 HRR524299:HRR524343 HRR589835:HRR589879 HRR655371:HRR655415 HRR720907:HRR720951 HRR786443:HRR786487 HRR851979:HRR852023 HRR917515:HRR917559 HRR983051:HRR983095 IBN11:IBN55 IBN65547:IBN65591 IBN131083:IBN131127 IBN196619:IBN196663 IBN262155:IBN262199 IBN327691:IBN327735 IBN393227:IBN393271 IBN458763:IBN458807 IBN524299:IBN524343 IBN589835:IBN589879 IBN655371:IBN655415 IBN720907:IBN720951 IBN786443:IBN786487 IBN851979:IBN852023 IBN917515:IBN917559 IBN983051:IBN983095 ILJ11:ILJ55 ILJ65547:ILJ65591 ILJ131083:ILJ131127 ILJ196619:ILJ196663 ILJ262155:ILJ262199 ILJ327691:ILJ327735 ILJ393227:ILJ393271 ILJ458763:ILJ458807 ILJ524299:ILJ524343 ILJ589835:ILJ589879 ILJ655371:ILJ655415 ILJ720907:ILJ720951 ILJ786443:ILJ786487 ILJ851979:ILJ852023 ILJ917515:ILJ917559 ILJ983051:ILJ983095 IVF11:IVF55 IVF65547:IVF65591 IVF131083:IVF131127 IVF196619:IVF196663 IVF262155:IVF262199 IVF327691:IVF327735 IVF393227:IVF393271 IVF458763:IVF458807 IVF524299:IVF524343 IVF589835:IVF589879 IVF655371:IVF655415 IVF720907:IVF720951 IVF786443:IVF786487 IVF851979:IVF852023 IVF917515:IVF917559 IVF983051:IVF983095 JFB11:JFB55 JFB65547:JFB65591 JFB131083:JFB131127 JFB196619:JFB196663 JFB262155:JFB262199 JFB327691:JFB327735 JFB393227:JFB393271 JFB458763:JFB458807 JFB524299:JFB524343 JFB589835:JFB589879 JFB655371:JFB655415 JFB720907:JFB720951 JFB786443:JFB786487 JFB851979:JFB852023 JFB917515:JFB917559 JFB983051:JFB983095 JOX11:JOX55 JOX65547:JOX65591 JOX131083:JOX131127 JOX196619:JOX196663 JOX262155:JOX262199 JOX327691:JOX327735 JOX393227:JOX393271 JOX458763:JOX458807 JOX524299:JOX524343 JOX589835:JOX589879 JOX655371:JOX655415 JOX720907:JOX720951 JOX786443:JOX786487 JOX851979:JOX852023 JOX917515:JOX917559 JOX983051:JOX983095 JYT11:JYT55 JYT65547:JYT65591 JYT131083:JYT131127 JYT196619:JYT196663 JYT262155:JYT262199 JYT327691:JYT327735 JYT393227:JYT393271 JYT458763:JYT458807 JYT524299:JYT524343 JYT589835:JYT589879 JYT655371:JYT655415 JYT720907:JYT720951 JYT786443:JYT786487 JYT851979:JYT852023 JYT917515:JYT917559 JYT983051:JYT983095 KIP11:KIP55 KIP65547:KIP65591 KIP131083:KIP131127 KIP196619:KIP196663 KIP262155:KIP262199 KIP327691:KIP327735 KIP393227:KIP393271 KIP458763:KIP458807 KIP524299:KIP524343 KIP589835:KIP589879 KIP655371:KIP655415 KIP720907:KIP720951 KIP786443:KIP786487 KIP851979:KIP852023 KIP917515:KIP917559 KIP983051:KIP983095 KSL11:KSL55 KSL65547:KSL65591 KSL131083:KSL131127 KSL196619:KSL196663 KSL262155:KSL262199 KSL327691:KSL327735 KSL393227:KSL393271 KSL458763:KSL458807 KSL524299:KSL524343 KSL589835:KSL589879 KSL655371:KSL655415 KSL720907:KSL720951 KSL786443:KSL786487 KSL851979:KSL852023 KSL917515:KSL917559 KSL983051:KSL983095 LCH11:LCH55 LCH65547:LCH65591 LCH131083:LCH131127 LCH196619:LCH196663 LCH262155:LCH262199 LCH327691:LCH327735 LCH393227:LCH393271 LCH458763:LCH458807 LCH524299:LCH524343 LCH589835:LCH589879 LCH655371:LCH655415 LCH720907:LCH720951 LCH786443:LCH786487 LCH851979:LCH852023 LCH917515:LCH917559 LCH983051:LCH983095 LMD11:LMD55 LMD65547:LMD65591 LMD131083:LMD131127 LMD196619:LMD196663 LMD262155:LMD262199 LMD327691:LMD327735 LMD393227:LMD393271 LMD458763:LMD458807 LMD524299:LMD524343 LMD589835:LMD589879 LMD655371:LMD655415 LMD720907:LMD720951 LMD786443:LMD786487 LMD851979:LMD852023 LMD917515:LMD917559 LMD983051:LMD983095 LVZ11:LVZ55 LVZ65547:LVZ65591 LVZ131083:LVZ131127 LVZ196619:LVZ196663 LVZ262155:LVZ262199 LVZ327691:LVZ327735 LVZ393227:LVZ393271 LVZ458763:LVZ458807 LVZ524299:LVZ524343 LVZ589835:LVZ589879 LVZ655371:LVZ655415 LVZ720907:LVZ720951 LVZ786443:LVZ786487 LVZ851979:LVZ852023 LVZ917515:LVZ917559 LVZ983051:LVZ983095 MFV11:MFV55 MFV65547:MFV65591 MFV131083:MFV131127 MFV196619:MFV196663 MFV262155:MFV262199 MFV327691:MFV327735 MFV393227:MFV393271 MFV458763:MFV458807 MFV524299:MFV524343 MFV589835:MFV589879 MFV655371:MFV655415 MFV720907:MFV720951 MFV786443:MFV786487 MFV851979:MFV852023 MFV917515:MFV917559 MFV983051:MFV983095 MPR11:MPR55 MPR65547:MPR65591 MPR131083:MPR131127 MPR196619:MPR196663 MPR262155:MPR262199 MPR327691:MPR327735 MPR393227:MPR393271 MPR458763:MPR458807 MPR524299:MPR524343 MPR589835:MPR589879 MPR655371:MPR655415 MPR720907:MPR720951 MPR786443:MPR786487 MPR851979:MPR852023 MPR917515:MPR917559 MPR983051:MPR983095 MZN11:MZN55 MZN65547:MZN65591 MZN131083:MZN131127 MZN196619:MZN196663 MZN262155:MZN262199 MZN327691:MZN327735 MZN393227:MZN393271 MZN458763:MZN458807 MZN524299:MZN524343 MZN589835:MZN589879 MZN655371:MZN655415 MZN720907:MZN720951 MZN786443:MZN786487 MZN851979:MZN852023 MZN917515:MZN917559 MZN983051:MZN983095 NJJ11:NJJ55 NJJ65547:NJJ65591 NJJ131083:NJJ131127 NJJ196619:NJJ196663 NJJ262155:NJJ262199 NJJ327691:NJJ327735 NJJ393227:NJJ393271 NJJ458763:NJJ458807 NJJ524299:NJJ524343 NJJ589835:NJJ589879 NJJ655371:NJJ655415 NJJ720907:NJJ720951 NJJ786443:NJJ786487 NJJ851979:NJJ852023 NJJ917515:NJJ917559 NJJ983051:NJJ983095 NTF11:NTF55 NTF65547:NTF65591 NTF131083:NTF131127 NTF196619:NTF196663 NTF262155:NTF262199 NTF327691:NTF327735 NTF393227:NTF393271 NTF458763:NTF458807 NTF524299:NTF524343 NTF589835:NTF589879 NTF655371:NTF655415 NTF720907:NTF720951 NTF786443:NTF786487 NTF851979:NTF852023 NTF917515:NTF917559 NTF983051:NTF983095 ODB11:ODB55 ODB65547:ODB65591 ODB131083:ODB131127 ODB196619:ODB196663 ODB262155:ODB262199 ODB327691:ODB327735 ODB393227:ODB393271 ODB458763:ODB458807 ODB524299:ODB524343 ODB589835:ODB589879 ODB655371:ODB655415 ODB720907:ODB720951 ODB786443:ODB786487 ODB851979:ODB852023 ODB917515:ODB917559 ODB983051:ODB983095 OMX11:OMX55 OMX65547:OMX65591 OMX131083:OMX131127 OMX196619:OMX196663 OMX262155:OMX262199 OMX327691:OMX327735 OMX393227:OMX393271 OMX458763:OMX458807 OMX524299:OMX524343 OMX589835:OMX589879 OMX655371:OMX655415 OMX720907:OMX720951 OMX786443:OMX786487 OMX851979:OMX852023 OMX917515:OMX917559 OMX983051:OMX983095 OWT11:OWT55 OWT65547:OWT65591 OWT131083:OWT131127 OWT196619:OWT196663 OWT262155:OWT262199 OWT327691:OWT327735 OWT393227:OWT393271 OWT458763:OWT458807 OWT524299:OWT524343 OWT589835:OWT589879 OWT655371:OWT655415 OWT720907:OWT720951 OWT786443:OWT786487 OWT851979:OWT852023 OWT917515:OWT917559 OWT983051:OWT983095 PGP11:PGP55 PGP65547:PGP65591 PGP131083:PGP131127 PGP196619:PGP196663 PGP262155:PGP262199 PGP327691:PGP327735 PGP393227:PGP393271 PGP458763:PGP458807 PGP524299:PGP524343 PGP589835:PGP589879 PGP655371:PGP655415 PGP720907:PGP720951 PGP786443:PGP786487 PGP851979:PGP852023 PGP917515:PGP917559 PGP983051:PGP983095 PQL11:PQL55 PQL65547:PQL65591 PQL131083:PQL131127 PQL196619:PQL196663 PQL262155:PQL262199 PQL327691:PQL327735 PQL393227:PQL393271 PQL458763:PQL458807 PQL524299:PQL524343 PQL589835:PQL589879 PQL655371:PQL655415 PQL720907:PQL720951 PQL786443:PQL786487 PQL851979:PQL852023 PQL917515:PQL917559 PQL983051:PQL983095 QAH11:QAH55 QAH65547:QAH65591 QAH131083:QAH131127 QAH196619:QAH196663 QAH262155:QAH262199 QAH327691:QAH327735 QAH393227:QAH393271 QAH458763:QAH458807 QAH524299:QAH524343 QAH589835:QAH589879 QAH655371:QAH655415 QAH720907:QAH720951 QAH786443:QAH786487 QAH851979:QAH852023 QAH917515:QAH917559 QAH983051:QAH983095 QKD11:QKD55 QKD65547:QKD65591 QKD131083:QKD131127 QKD196619:QKD196663 QKD262155:QKD262199 QKD327691:QKD327735 QKD393227:QKD393271 QKD458763:QKD458807 QKD524299:QKD524343 QKD589835:QKD589879 QKD655371:QKD655415 QKD720907:QKD720951 QKD786443:QKD786487 QKD851979:QKD852023 QKD917515:QKD917559 QKD983051:QKD983095 QTZ11:QTZ55 QTZ65547:QTZ65591 QTZ131083:QTZ131127 QTZ196619:QTZ196663 QTZ262155:QTZ262199 QTZ327691:QTZ327735 QTZ393227:QTZ393271 QTZ458763:QTZ458807 QTZ524299:QTZ524343 QTZ589835:QTZ589879 QTZ655371:QTZ655415 QTZ720907:QTZ720951 QTZ786443:QTZ786487 QTZ851979:QTZ852023 QTZ917515:QTZ917559 QTZ983051:QTZ983095 RDV11:RDV55 RDV65547:RDV65591 RDV131083:RDV131127 RDV196619:RDV196663 RDV262155:RDV262199 RDV327691:RDV327735 RDV393227:RDV393271 RDV458763:RDV458807 RDV524299:RDV524343 RDV589835:RDV589879 RDV655371:RDV655415 RDV720907:RDV720951 RDV786443:RDV786487 RDV851979:RDV852023 RDV917515:RDV917559 RDV983051:RDV983095 RNR11:RNR55 RNR65547:RNR65591 RNR131083:RNR131127 RNR196619:RNR196663 RNR262155:RNR262199 RNR327691:RNR327735 RNR393227:RNR393271 RNR458763:RNR458807 RNR524299:RNR524343 RNR589835:RNR589879 RNR655371:RNR655415 RNR720907:RNR720951 RNR786443:RNR786487 RNR851979:RNR852023 RNR917515:RNR917559 RNR983051:RNR983095 RXN11:RXN55 RXN65547:RXN65591 RXN131083:RXN131127 RXN196619:RXN196663 RXN262155:RXN262199 RXN327691:RXN327735 RXN393227:RXN393271 RXN458763:RXN458807 RXN524299:RXN524343 RXN589835:RXN589879 RXN655371:RXN655415 RXN720907:RXN720951 RXN786443:RXN786487 RXN851979:RXN852023 RXN917515:RXN917559 RXN983051:RXN983095 SHJ11:SHJ55 SHJ65547:SHJ65591 SHJ131083:SHJ131127 SHJ196619:SHJ196663 SHJ262155:SHJ262199 SHJ327691:SHJ327735 SHJ393227:SHJ393271 SHJ458763:SHJ458807 SHJ524299:SHJ524343 SHJ589835:SHJ589879 SHJ655371:SHJ655415 SHJ720907:SHJ720951 SHJ786443:SHJ786487 SHJ851979:SHJ852023 SHJ917515:SHJ917559 SHJ983051:SHJ983095 SRF11:SRF55 SRF65547:SRF65591 SRF131083:SRF131127 SRF196619:SRF196663 SRF262155:SRF262199 SRF327691:SRF327735 SRF393227:SRF393271 SRF458763:SRF458807 SRF524299:SRF524343 SRF589835:SRF589879 SRF655371:SRF655415 SRF720907:SRF720951 SRF786443:SRF786487 SRF851979:SRF852023 SRF917515:SRF917559 SRF983051:SRF983095 TBB11:TBB55 TBB65547:TBB65591 TBB131083:TBB131127 TBB196619:TBB196663 TBB262155:TBB262199 TBB327691:TBB327735 TBB393227:TBB393271 TBB458763:TBB458807 TBB524299:TBB524343 TBB589835:TBB589879 TBB655371:TBB655415 TBB720907:TBB720951 TBB786443:TBB786487 TBB851979:TBB852023 TBB917515:TBB917559 TBB983051:TBB983095 TKX11:TKX55 TKX65547:TKX65591 TKX131083:TKX131127 TKX196619:TKX196663 TKX262155:TKX262199 TKX327691:TKX327735 TKX393227:TKX393271 TKX458763:TKX458807 TKX524299:TKX524343 TKX589835:TKX589879 TKX655371:TKX655415 TKX720907:TKX720951 TKX786443:TKX786487 TKX851979:TKX852023 TKX917515:TKX917559 TKX983051:TKX983095 TUT11:TUT55 TUT65547:TUT65591 TUT131083:TUT131127 TUT196619:TUT196663 TUT262155:TUT262199 TUT327691:TUT327735 TUT393227:TUT393271 TUT458763:TUT458807 TUT524299:TUT524343 TUT589835:TUT589879 TUT655371:TUT655415 TUT720907:TUT720951 TUT786443:TUT786487 TUT851979:TUT852023 TUT917515:TUT917559 TUT983051:TUT983095 UEP11:UEP55 UEP65547:UEP65591 UEP131083:UEP131127 UEP196619:UEP196663 UEP262155:UEP262199 UEP327691:UEP327735 UEP393227:UEP393271 UEP458763:UEP458807 UEP524299:UEP524343 UEP589835:UEP589879 UEP655371:UEP655415 UEP720907:UEP720951 UEP786443:UEP786487 UEP851979:UEP852023 UEP917515:UEP917559 UEP983051:UEP983095 UOL11:UOL55 UOL65547:UOL65591 UOL131083:UOL131127 UOL196619:UOL196663 UOL262155:UOL262199 UOL327691:UOL327735 UOL393227:UOL393271 UOL458763:UOL458807 UOL524299:UOL524343 UOL589835:UOL589879 UOL655371:UOL655415 UOL720907:UOL720951 UOL786443:UOL786487 UOL851979:UOL852023 UOL917515:UOL917559 UOL983051:UOL983095 UYH11:UYH55 UYH65547:UYH65591 UYH131083:UYH131127 UYH196619:UYH196663 UYH262155:UYH262199 UYH327691:UYH327735 UYH393227:UYH393271 UYH458763:UYH458807 UYH524299:UYH524343 UYH589835:UYH589879 UYH655371:UYH655415 UYH720907:UYH720951 UYH786443:UYH786487 UYH851979:UYH852023 UYH917515:UYH917559 UYH983051:UYH983095 VID11:VID55 VID65547:VID65591 VID131083:VID131127 VID196619:VID196663 VID262155:VID262199 VID327691:VID327735 VID393227:VID393271 VID458763:VID458807 VID524299:VID524343 VID589835:VID589879 VID655371:VID655415 VID720907:VID720951 VID786443:VID786487 VID851979:VID852023 VID917515:VID917559 VID983051:VID983095 VRZ11:VRZ55 VRZ65547:VRZ65591 VRZ131083:VRZ131127 VRZ196619:VRZ196663 VRZ262155:VRZ262199 VRZ327691:VRZ327735 VRZ393227:VRZ393271 VRZ458763:VRZ458807 VRZ524299:VRZ524343 VRZ589835:VRZ589879 VRZ655371:VRZ655415 VRZ720907:VRZ720951 VRZ786443:VRZ786487 VRZ851979:VRZ852023 VRZ917515:VRZ917559 VRZ983051:VRZ983095 WBV11:WBV55 WBV65547:WBV65591 WBV131083:WBV131127 WBV196619:WBV196663 WBV262155:WBV262199 WBV327691:WBV327735 WBV393227:WBV393271 WBV458763:WBV458807 WBV524299:WBV524343 WBV589835:WBV589879 WBV655371:WBV655415 WBV720907:WBV720951 WBV786443:WBV786487 WBV851979:WBV852023 WBV917515:WBV917559 WBV983051:WBV983095 WLR11:WLR55 WLR65547:WLR65591 WLR131083:WLR131127 WLR196619:WLR196663 WLR262155:WLR262199 WLR327691:WLR327735 WLR393227:WLR393271 WLR458763:WLR458807 WLR524299:WLR524343 WLR589835:WLR589879 WLR655371:WLR655415 WLR720907:WLR720951 WLR786443:WLR786487 WLR851979:WLR852023 WLR917515:WLR917559 WLR983051:WLR983095 WVN11:WVN55 WVN65547:WVN65591 WVN131083:WVN131127 WVN196619:WVN196663 WVN262155:WVN262199 WVN327691:WVN327735 WVN393227:WVN393271 WVN458763:WVN458807 WVN524299:WVN524343 WVN589835:WVN589879 WVN655371:WVN655415 WVN720907:WVN720951 WVN786443:WVN786487 WVN851979:WVN852023 WVN917515:WVN917559 WVN983051:WVN983095">
      <formula1>"高,中,低"</formula1>
    </dataValidation>
    <dataValidation type="list" allowBlank="1" showInputMessage="1" showErrorMessage="1" sqref="G11:G65 G65547:G65591 G131083:G131127 G196619:G196663 G262155:G262199 G327691:G327735 G393227:G393271 G458763:G458807 G524299:G524343 G589835:G589879 G655371:G655415 G720907:G720951 G786443:G786487 G851979:G852023 G917515:G917559 G983051:G983095 JC11:JC55 JC65547:JC65591 JC131083:JC131127 JC196619:JC196663 JC262155:JC262199 JC327691:JC327735 JC393227:JC393271 JC458763:JC458807 JC524299:JC524343 JC589835:JC589879 JC655371:JC655415 JC720907:JC720951 JC786443:JC786487 JC851979:JC852023 JC917515:JC917559 JC983051:JC983095 SY11:SY55 SY65547:SY65591 SY131083:SY131127 SY196619:SY196663 SY262155:SY262199 SY327691:SY327735 SY393227:SY393271 SY458763:SY458807 SY524299:SY524343 SY589835:SY589879 SY655371:SY655415 SY720907:SY720951 SY786443:SY786487 SY851979:SY852023 SY917515:SY917559 SY983051:SY983095 ACU11:ACU55 ACU65547:ACU65591 ACU131083:ACU131127 ACU196619:ACU196663 ACU262155:ACU262199 ACU327691:ACU327735 ACU393227:ACU393271 ACU458763:ACU458807 ACU524299:ACU524343 ACU589835:ACU589879 ACU655371:ACU655415 ACU720907:ACU720951 ACU786443:ACU786487 ACU851979:ACU852023 ACU917515:ACU917559 ACU983051:ACU983095 AMQ11:AMQ55 AMQ65547:AMQ65591 AMQ131083:AMQ131127 AMQ196619:AMQ196663 AMQ262155:AMQ262199 AMQ327691:AMQ327735 AMQ393227:AMQ393271 AMQ458763:AMQ458807 AMQ524299:AMQ524343 AMQ589835:AMQ589879 AMQ655371:AMQ655415 AMQ720907:AMQ720951 AMQ786443:AMQ786487 AMQ851979:AMQ852023 AMQ917515:AMQ917559 AMQ983051:AMQ983095 AWM11:AWM55 AWM65547:AWM65591 AWM131083:AWM131127 AWM196619:AWM196663 AWM262155:AWM262199 AWM327691:AWM327735 AWM393227:AWM393271 AWM458763:AWM458807 AWM524299:AWM524343 AWM589835:AWM589879 AWM655371:AWM655415 AWM720907:AWM720951 AWM786443:AWM786487 AWM851979:AWM852023 AWM917515:AWM917559 AWM983051:AWM983095 BGI11:BGI55 BGI65547:BGI65591 BGI131083:BGI131127 BGI196619:BGI196663 BGI262155:BGI262199 BGI327691:BGI327735 BGI393227:BGI393271 BGI458763:BGI458807 BGI524299:BGI524343 BGI589835:BGI589879 BGI655371:BGI655415 BGI720907:BGI720951 BGI786443:BGI786487 BGI851979:BGI852023 BGI917515:BGI917559 BGI983051:BGI983095 BQE11:BQE55 BQE65547:BQE65591 BQE131083:BQE131127 BQE196619:BQE196663 BQE262155:BQE262199 BQE327691:BQE327735 BQE393227:BQE393271 BQE458763:BQE458807 BQE524299:BQE524343 BQE589835:BQE589879 BQE655371:BQE655415 BQE720907:BQE720951 BQE786443:BQE786487 BQE851979:BQE852023 BQE917515:BQE917559 BQE983051:BQE983095 CAA11:CAA55 CAA65547:CAA65591 CAA131083:CAA131127 CAA196619:CAA196663 CAA262155:CAA262199 CAA327691:CAA327735 CAA393227:CAA393271 CAA458763:CAA458807 CAA524299:CAA524343 CAA589835:CAA589879 CAA655371:CAA655415 CAA720907:CAA720951 CAA786443:CAA786487 CAA851979:CAA852023 CAA917515:CAA917559 CAA983051:CAA983095 CJW11:CJW55 CJW65547:CJW65591 CJW131083:CJW131127 CJW196619:CJW196663 CJW262155:CJW262199 CJW327691:CJW327735 CJW393227:CJW393271 CJW458763:CJW458807 CJW524299:CJW524343 CJW589835:CJW589879 CJW655371:CJW655415 CJW720907:CJW720951 CJW786443:CJW786487 CJW851979:CJW852023 CJW917515:CJW917559 CJW983051:CJW983095 CTS11:CTS55 CTS65547:CTS65591 CTS131083:CTS131127 CTS196619:CTS196663 CTS262155:CTS262199 CTS327691:CTS327735 CTS393227:CTS393271 CTS458763:CTS458807 CTS524299:CTS524343 CTS589835:CTS589879 CTS655371:CTS655415 CTS720907:CTS720951 CTS786443:CTS786487 CTS851979:CTS852023 CTS917515:CTS917559 CTS983051:CTS983095 DDO11:DDO55 DDO65547:DDO65591 DDO131083:DDO131127 DDO196619:DDO196663 DDO262155:DDO262199 DDO327691:DDO327735 DDO393227:DDO393271 DDO458763:DDO458807 DDO524299:DDO524343 DDO589835:DDO589879 DDO655371:DDO655415 DDO720907:DDO720951 DDO786443:DDO786487 DDO851979:DDO852023 DDO917515:DDO917559 DDO983051:DDO983095 DNK11:DNK55 DNK65547:DNK65591 DNK131083:DNK131127 DNK196619:DNK196663 DNK262155:DNK262199 DNK327691:DNK327735 DNK393227:DNK393271 DNK458763:DNK458807 DNK524299:DNK524343 DNK589835:DNK589879 DNK655371:DNK655415 DNK720907:DNK720951 DNK786443:DNK786487 DNK851979:DNK852023 DNK917515:DNK917559 DNK983051:DNK983095 DXG11:DXG55 DXG65547:DXG65591 DXG131083:DXG131127 DXG196619:DXG196663 DXG262155:DXG262199 DXG327691:DXG327735 DXG393227:DXG393271 DXG458763:DXG458807 DXG524299:DXG524343 DXG589835:DXG589879 DXG655371:DXG655415 DXG720907:DXG720951 DXG786443:DXG786487 DXG851979:DXG852023 DXG917515:DXG917559 DXG983051:DXG983095 EHC11:EHC55 EHC65547:EHC65591 EHC131083:EHC131127 EHC196619:EHC196663 EHC262155:EHC262199 EHC327691:EHC327735 EHC393227:EHC393271 EHC458763:EHC458807 EHC524299:EHC524343 EHC589835:EHC589879 EHC655371:EHC655415 EHC720907:EHC720951 EHC786443:EHC786487 EHC851979:EHC852023 EHC917515:EHC917559 EHC983051:EHC983095 EQY11:EQY55 EQY65547:EQY65591 EQY131083:EQY131127 EQY196619:EQY196663 EQY262155:EQY262199 EQY327691:EQY327735 EQY393227:EQY393271 EQY458763:EQY458807 EQY524299:EQY524343 EQY589835:EQY589879 EQY655371:EQY655415 EQY720907:EQY720951 EQY786443:EQY786487 EQY851979:EQY852023 EQY917515:EQY917559 EQY983051:EQY983095 FAU11:FAU55 FAU65547:FAU65591 FAU131083:FAU131127 FAU196619:FAU196663 FAU262155:FAU262199 FAU327691:FAU327735 FAU393227:FAU393271 FAU458763:FAU458807 FAU524299:FAU524343 FAU589835:FAU589879 FAU655371:FAU655415 FAU720907:FAU720951 FAU786443:FAU786487 FAU851979:FAU852023 FAU917515:FAU917559 FAU983051:FAU983095 FKQ11:FKQ55 FKQ65547:FKQ65591 FKQ131083:FKQ131127 FKQ196619:FKQ196663 FKQ262155:FKQ262199 FKQ327691:FKQ327735 FKQ393227:FKQ393271 FKQ458763:FKQ458807 FKQ524299:FKQ524343 FKQ589835:FKQ589879 FKQ655371:FKQ655415 FKQ720907:FKQ720951 FKQ786443:FKQ786487 FKQ851979:FKQ852023 FKQ917515:FKQ917559 FKQ983051:FKQ983095 FUM11:FUM55 FUM65547:FUM65591 FUM131083:FUM131127 FUM196619:FUM196663 FUM262155:FUM262199 FUM327691:FUM327735 FUM393227:FUM393271 FUM458763:FUM458807 FUM524299:FUM524343 FUM589835:FUM589879 FUM655371:FUM655415 FUM720907:FUM720951 FUM786443:FUM786487 FUM851979:FUM852023 FUM917515:FUM917559 FUM983051:FUM983095 GEI11:GEI55 GEI65547:GEI65591 GEI131083:GEI131127 GEI196619:GEI196663 GEI262155:GEI262199 GEI327691:GEI327735 GEI393227:GEI393271 GEI458763:GEI458807 GEI524299:GEI524343 GEI589835:GEI589879 GEI655371:GEI655415 GEI720907:GEI720951 GEI786443:GEI786487 GEI851979:GEI852023 GEI917515:GEI917559 GEI983051:GEI983095 GOE11:GOE55 GOE65547:GOE65591 GOE131083:GOE131127 GOE196619:GOE196663 GOE262155:GOE262199 GOE327691:GOE327735 GOE393227:GOE393271 GOE458763:GOE458807 GOE524299:GOE524343 GOE589835:GOE589879 GOE655371:GOE655415 GOE720907:GOE720951 GOE786443:GOE786487 GOE851979:GOE852023 GOE917515:GOE917559 GOE983051:GOE983095 GYA11:GYA55 GYA65547:GYA65591 GYA131083:GYA131127 GYA196619:GYA196663 GYA262155:GYA262199 GYA327691:GYA327735 GYA393227:GYA393271 GYA458763:GYA458807 GYA524299:GYA524343 GYA589835:GYA589879 GYA655371:GYA655415 GYA720907:GYA720951 GYA786443:GYA786487 GYA851979:GYA852023 GYA917515:GYA917559 GYA983051:GYA983095 HHW11:HHW55 HHW65547:HHW65591 HHW131083:HHW131127 HHW196619:HHW196663 HHW262155:HHW262199 HHW327691:HHW327735 HHW393227:HHW393271 HHW458763:HHW458807 HHW524299:HHW524343 HHW589835:HHW589879 HHW655371:HHW655415 HHW720907:HHW720951 HHW786443:HHW786487 HHW851979:HHW852023 HHW917515:HHW917559 HHW983051:HHW983095 HRS11:HRS55 HRS65547:HRS65591 HRS131083:HRS131127 HRS196619:HRS196663 HRS262155:HRS262199 HRS327691:HRS327735 HRS393227:HRS393271 HRS458763:HRS458807 HRS524299:HRS524343 HRS589835:HRS589879 HRS655371:HRS655415 HRS720907:HRS720951 HRS786443:HRS786487 HRS851979:HRS852023 HRS917515:HRS917559 HRS983051:HRS983095 IBO11:IBO55 IBO65547:IBO65591 IBO131083:IBO131127 IBO196619:IBO196663 IBO262155:IBO262199 IBO327691:IBO327735 IBO393227:IBO393271 IBO458763:IBO458807 IBO524299:IBO524343 IBO589835:IBO589879 IBO655371:IBO655415 IBO720907:IBO720951 IBO786443:IBO786487 IBO851979:IBO852023 IBO917515:IBO917559 IBO983051:IBO983095 ILK11:ILK55 ILK65547:ILK65591 ILK131083:ILK131127 ILK196619:ILK196663 ILK262155:ILK262199 ILK327691:ILK327735 ILK393227:ILK393271 ILK458763:ILK458807 ILK524299:ILK524343 ILK589835:ILK589879 ILK655371:ILK655415 ILK720907:ILK720951 ILK786443:ILK786487 ILK851979:ILK852023 ILK917515:ILK917559 ILK983051:ILK983095 IVG11:IVG55 IVG65547:IVG65591 IVG131083:IVG131127 IVG196619:IVG196663 IVG262155:IVG262199 IVG327691:IVG327735 IVG393227:IVG393271 IVG458763:IVG458807 IVG524299:IVG524343 IVG589835:IVG589879 IVG655371:IVG655415 IVG720907:IVG720951 IVG786443:IVG786487 IVG851979:IVG852023 IVG917515:IVG917559 IVG983051:IVG983095 JFC11:JFC55 JFC65547:JFC65591 JFC131083:JFC131127 JFC196619:JFC196663 JFC262155:JFC262199 JFC327691:JFC327735 JFC393227:JFC393271 JFC458763:JFC458807 JFC524299:JFC524343 JFC589835:JFC589879 JFC655371:JFC655415 JFC720907:JFC720951 JFC786443:JFC786487 JFC851979:JFC852023 JFC917515:JFC917559 JFC983051:JFC983095 JOY11:JOY55 JOY65547:JOY65591 JOY131083:JOY131127 JOY196619:JOY196663 JOY262155:JOY262199 JOY327691:JOY327735 JOY393227:JOY393271 JOY458763:JOY458807 JOY524299:JOY524343 JOY589835:JOY589879 JOY655371:JOY655415 JOY720907:JOY720951 JOY786443:JOY786487 JOY851979:JOY852023 JOY917515:JOY917559 JOY983051:JOY983095 JYU11:JYU55 JYU65547:JYU65591 JYU131083:JYU131127 JYU196619:JYU196663 JYU262155:JYU262199 JYU327691:JYU327735 JYU393227:JYU393271 JYU458763:JYU458807 JYU524299:JYU524343 JYU589835:JYU589879 JYU655371:JYU655415 JYU720907:JYU720951 JYU786443:JYU786487 JYU851979:JYU852023 JYU917515:JYU917559 JYU983051:JYU983095 KIQ11:KIQ55 KIQ65547:KIQ65591 KIQ131083:KIQ131127 KIQ196619:KIQ196663 KIQ262155:KIQ262199 KIQ327691:KIQ327735 KIQ393227:KIQ393271 KIQ458763:KIQ458807 KIQ524299:KIQ524343 KIQ589835:KIQ589879 KIQ655371:KIQ655415 KIQ720907:KIQ720951 KIQ786443:KIQ786487 KIQ851979:KIQ852023 KIQ917515:KIQ917559 KIQ983051:KIQ983095 KSM11:KSM55 KSM65547:KSM65591 KSM131083:KSM131127 KSM196619:KSM196663 KSM262155:KSM262199 KSM327691:KSM327735 KSM393227:KSM393271 KSM458763:KSM458807 KSM524299:KSM524343 KSM589835:KSM589879 KSM655371:KSM655415 KSM720907:KSM720951 KSM786443:KSM786487 KSM851979:KSM852023 KSM917515:KSM917559 KSM983051:KSM983095 LCI11:LCI55 LCI65547:LCI65591 LCI131083:LCI131127 LCI196619:LCI196663 LCI262155:LCI262199 LCI327691:LCI327735 LCI393227:LCI393271 LCI458763:LCI458807 LCI524299:LCI524343 LCI589835:LCI589879 LCI655371:LCI655415 LCI720907:LCI720951 LCI786443:LCI786487 LCI851979:LCI852023 LCI917515:LCI917559 LCI983051:LCI983095 LME11:LME55 LME65547:LME65591 LME131083:LME131127 LME196619:LME196663 LME262155:LME262199 LME327691:LME327735 LME393227:LME393271 LME458763:LME458807 LME524299:LME524343 LME589835:LME589879 LME655371:LME655415 LME720907:LME720951 LME786443:LME786487 LME851979:LME852023 LME917515:LME917559 LME983051:LME983095 LWA11:LWA55 LWA65547:LWA65591 LWA131083:LWA131127 LWA196619:LWA196663 LWA262155:LWA262199 LWA327691:LWA327735 LWA393227:LWA393271 LWA458763:LWA458807 LWA524299:LWA524343 LWA589835:LWA589879 LWA655371:LWA655415 LWA720907:LWA720951 LWA786443:LWA786487 LWA851979:LWA852023 LWA917515:LWA917559 LWA983051:LWA983095 MFW11:MFW55 MFW65547:MFW65591 MFW131083:MFW131127 MFW196619:MFW196663 MFW262155:MFW262199 MFW327691:MFW327735 MFW393227:MFW393271 MFW458763:MFW458807 MFW524299:MFW524343 MFW589835:MFW589879 MFW655371:MFW655415 MFW720907:MFW720951 MFW786443:MFW786487 MFW851979:MFW852023 MFW917515:MFW917559 MFW983051:MFW983095 MPS11:MPS55 MPS65547:MPS65591 MPS131083:MPS131127 MPS196619:MPS196663 MPS262155:MPS262199 MPS327691:MPS327735 MPS393227:MPS393271 MPS458763:MPS458807 MPS524299:MPS524343 MPS589835:MPS589879 MPS655371:MPS655415 MPS720907:MPS720951 MPS786443:MPS786487 MPS851979:MPS852023 MPS917515:MPS917559 MPS983051:MPS983095 MZO11:MZO55 MZO65547:MZO65591 MZO131083:MZO131127 MZO196619:MZO196663 MZO262155:MZO262199 MZO327691:MZO327735 MZO393227:MZO393271 MZO458763:MZO458807 MZO524299:MZO524343 MZO589835:MZO589879 MZO655371:MZO655415 MZO720907:MZO720951 MZO786443:MZO786487 MZO851979:MZO852023 MZO917515:MZO917559 MZO983051:MZO983095 NJK11:NJK55 NJK65547:NJK65591 NJK131083:NJK131127 NJK196619:NJK196663 NJK262155:NJK262199 NJK327691:NJK327735 NJK393227:NJK393271 NJK458763:NJK458807 NJK524299:NJK524343 NJK589835:NJK589879 NJK655371:NJK655415 NJK720907:NJK720951 NJK786443:NJK786487 NJK851979:NJK852023 NJK917515:NJK917559 NJK983051:NJK983095 NTG11:NTG55 NTG65547:NTG65591 NTG131083:NTG131127 NTG196619:NTG196663 NTG262155:NTG262199 NTG327691:NTG327735 NTG393227:NTG393271 NTG458763:NTG458807 NTG524299:NTG524343 NTG589835:NTG589879 NTG655371:NTG655415 NTG720907:NTG720951 NTG786443:NTG786487 NTG851979:NTG852023 NTG917515:NTG917559 NTG983051:NTG983095 ODC11:ODC55 ODC65547:ODC65591 ODC131083:ODC131127 ODC196619:ODC196663 ODC262155:ODC262199 ODC327691:ODC327735 ODC393227:ODC393271 ODC458763:ODC458807 ODC524299:ODC524343 ODC589835:ODC589879 ODC655371:ODC655415 ODC720907:ODC720951 ODC786443:ODC786487 ODC851979:ODC852023 ODC917515:ODC917559 ODC983051:ODC983095 OMY11:OMY55 OMY65547:OMY65591 OMY131083:OMY131127 OMY196619:OMY196663 OMY262155:OMY262199 OMY327691:OMY327735 OMY393227:OMY393271 OMY458763:OMY458807 OMY524299:OMY524343 OMY589835:OMY589879 OMY655371:OMY655415 OMY720907:OMY720951 OMY786443:OMY786487 OMY851979:OMY852023 OMY917515:OMY917559 OMY983051:OMY983095 OWU11:OWU55 OWU65547:OWU65591 OWU131083:OWU131127 OWU196619:OWU196663 OWU262155:OWU262199 OWU327691:OWU327735 OWU393227:OWU393271 OWU458763:OWU458807 OWU524299:OWU524343 OWU589835:OWU589879 OWU655371:OWU655415 OWU720907:OWU720951 OWU786443:OWU786487 OWU851979:OWU852023 OWU917515:OWU917559 OWU983051:OWU983095 PGQ11:PGQ55 PGQ65547:PGQ65591 PGQ131083:PGQ131127 PGQ196619:PGQ196663 PGQ262155:PGQ262199 PGQ327691:PGQ327735 PGQ393227:PGQ393271 PGQ458763:PGQ458807 PGQ524299:PGQ524343 PGQ589835:PGQ589879 PGQ655371:PGQ655415 PGQ720907:PGQ720951 PGQ786443:PGQ786487 PGQ851979:PGQ852023 PGQ917515:PGQ917559 PGQ983051:PGQ983095 PQM11:PQM55 PQM65547:PQM65591 PQM131083:PQM131127 PQM196619:PQM196663 PQM262155:PQM262199 PQM327691:PQM327735 PQM393227:PQM393271 PQM458763:PQM458807 PQM524299:PQM524343 PQM589835:PQM589879 PQM655371:PQM655415 PQM720907:PQM720951 PQM786443:PQM786487 PQM851979:PQM852023 PQM917515:PQM917559 PQM983051:PQM983095 QAI11:QAI55 QAI65547:QAI65591 QAI131083:QAI131127 QAI196619:QAI196663 QAI262155:QAI262199 QAI327691:QAI327735 QAI393227:QAI393271 QAI458763:QAI458807 QAI524299:QAI524343 QAI589835:QAI589879 QAI655371:QAI655415 QAI720907:QAI720951 QAI786443:QAI786487 QAI851979:QAI852023 QAI917515:QAI917559 QAI983051:QAI983095 QKE11:QKE55 QKE65547:QKE65591 QKE131083:QKE131127 QKE196619:QKE196663 QKE262155:QKE262199 QKE327691:QKE327735 QKE393227:QKE393271 QKE458763:QKE458807 QKE524299:QKE524343 QKE589835:QKE589879 QKE655371:QKE655415 QKE720907:QKE720951 QKE786443:QKE786487 QKE851979:QKE852023 QKE917515:QKE917559 QKE983051:QKE983095 QUA11:QUA55 QUA65547:QUA65591 QUA131083:QUA131127 QUA196619:QUA196663 QUA262155:QUA262199 QUA327691:QUA327735 QUA393227:QUA393271 QUA458763:QUA458807 QUA524299:QUA524343 QUA589835:QUA589879 QUA655371:QUA655415 QUA720907:QUA720951 QUA786443:QUA786487 QUA851979:QUA852023 QUA917515:QUA917559 QUA983051:QUA983095 RDW11:RDW55 RDW65547:RDW65591 RDW131083:RDW131127 RDW196619:RDW196663 RDW262155:RDW262199 RDW327691:RDW327735 RDW393227:RDW393271 RDW458763:RDW458807 RDW524299:RDW524343 RDW589835:RDW589879 RDW655371:RDW655415 RDW720907:RDW720951 RDW786443:RDW786487 RDW851979:RDW852023 RDW917515:RDW917559 RDW983051:RDW983095 RNS11:RNS55 RNS65547:RNS65591 RNS131083:RNS131127 RNS196619:RNS196663 RNS262155:RNS262199 RNS327691:RNS327735 RNS393227:RNS393271 RNS458763:RNS458807 RNS524299:RNS524343 RNS589835:RNS589879 RNS655371:RNS655415 RNS720907:RNS720951 RNS786443:RNS786487 RNS851979:RNS852023 RNS917515:RNS917559 RNS983051:RNS983095 RXO11:RXO55 RXO65547:RXO65591 RXO131083:RXO131127 RXO196619:RXO196663 RXO262155:RXO262199 RXO327691:RXO327735 RXO393227:RXO393271 RXO458763:RXO458807 RXO524299:RXO524343 RXO589835:RXO589879 RXO655371:RXO655415 RXO720907:RXO720951 RXO786443:RXO786487 RXO851979:RXO852023 RXO917515:RXO917559 RXO983051:RXO983095 SHK11:SHK55 SHK65547:SHK65591 SHK131083:SHK131127 SHK196619:SHK196663 SHK262155:SHK262199 SHK327691:SHK327735 SHK393227:SHK393271 SHK458763:SHK458807 SHK524299:SHK524343 SHK589835:SHK589879 SHK655371:SHK655415 SHK720907:SHK720951 SHK786443:SHK786487 SHK851979:SHK852023 SHK917515:SHK917559 SHK983051:SHK983095 SRG11:SRG55 SRG65547:SRG65591 SRG131083:SRG131127 SRG196619:SRG196663 SRG262155:SRG262199 SRG327691:SRG327735 SRG393227:SRG393271 SRG458763:SRG458807 SRG524299:SRG524343 SRG589835:SRG589879 SRG655371:SRG655415 SRG720907:SRG720951 SRG786443:SRG786487 SRG851979:SRG852023 SRG917515:SRG917559 SRG983051:SRG983095 TBC11:TBC55 TBC65547:TBC65591 TBC131083:TBC131127 TBC196619:TBC196663 TBC262155:TBC262199 TBC327691:TBC327735 TBC393227:TBC393271 TBC458763:TBC458807 TBC524299:TBC524343 TBC589835:TBC589879 TBC655371:TBC655415 TBC720907:TBC720951 TBC786443:TBC786487 TBC851979:TBC852023 TBC917515:TBC917559 TBC983051:TBC983095 TKY11:TKY55 TKY65547:TKY65591 TKY131083:TKY131127 TKY196619:TKY196663 TKY262155:TKY262199 TKY327691:TKY327735 TKY393227:TKY393271 TKY458763:TKY458807 TKY524299:TKY524343 TKY589835:TKY589879 TKY655371:TKY655415 TKY720907:TKY720951 TKY786443:TKY786487 TKY851979:TKY852023 TKY917515:TKY917559 TKY983051:TKY983095 TUU11:TUU55 TUU65547:TUU65591 TUU131083:TUU131127 TUU196619:TUU196663 TUU262155:TUU262199 TUU327691:TUU327735 TUU393227:TUU393271 TUU458763:TUU458807 TUU524299:TUU524343 TUU589835:TUU589879 TUU655371:TUU655415 TUU720907:TUU720951 TUU786443:TUU786487 TUU851979:TUU852023 TUU917515:TUU917559 TUU983051:TUU983095 UEQ11:UEQ55 UEQ65547:UEQ65591 UEQ131083:UEQ131127 UEQ196619:UEQ196663 UEQ262155:UEQ262199 UEQ327691:UEQ327735 UEQ393227:UEQ393271 UEQ458763:UEQ458807 UEQ524299:UEQ524343 UEQ589835:UEQ589879 UEQ655371:UEQ655415 UEQ720907:UEQ720951 UEQ786443:UEQ786487 UEQ851979:UEQ852023 UEQ917515:UEQ917559 UEQ983051:UEQ983095 UOM11:UOM55 UOM65547:UOM65591 UOM131083:UOM131127 UOM196619:UOM196663 UOM262155:UOM262199 UOM327691:UOM327735 UOM393227:UOM393271 UOM458763:UOM458807 UOM524299:UOM524343 UOM589835:UOM589879 UOM655371:UOM655415 UOM720907:UOM720951 UOM786443:UOM786487 UOM851979:UOM852023 UOM917515:UOM917559 UOM983051:UOM983095 UYI11:UYI55 UYI65547:UYI65591 UYI131083:UYI131127 UYI196619:UYI196663 UYI262155:UYI262199 UYI327691:UYI327735 UYI393227:UYI393271 UYI458763:UYI458807 UYI524299:UYI524343 UYI589835:UYI589879 UYI655371:UYI655415 UYI720907:UYI720951 UYI786443:UYI786487 UYI851979:UYI852023 UYI917515:UYI917559 UYI983051:UYI983095 VIE11:VIE55 VIE65547:VIE65591 VIE131083:VIE131127 VIE196619:VIE196663 VIE262155:VIE262199 VIE327691:VIE327735 VIE393227:VIE393271 VIE458763:VIE458807 VIE524299:VIE524343 VIE589835:VIE589879 VIE655371:VIE655415 VIE720907:VIE720951 VIE786443:VIE786487 VIE851979:VIE852023 VIE917515:VIE917559 VIE983051:VIE983095 VSA11:VSA55 VSA65547:VSA65591 VSA131083:VSA131127 VSA196619:VSA196663 VSA262155:VSA262199 VSA327691:VSA327735 VSA393227:VSA393271 VSA458763:VSA458807 VSA524299:VSA524343 VSA589835:VSA589879 VSA655371:VSA655415 VSA720907:VSA720951 VSA786443:VSA786487 VSA851979:VSA852023 VSA917515:VSA917559 VSA983051:VSA983095 WBW11:WBW55 WBW65547:WBW65591 WBW131083:WBW131127 WBW196619:WBW196663 WBW262155:WBW262199 WBW327691:WBW327735 WBW393227:WBW393271 WBW458763:WBW458807 WBW524299:WBW524343 WBW589835:WBW589879 WBW655371:WBW655415 WBW720907:WBW720951 WBW786443:WBW786487 WBW851979:WBW852023 WBW917515:WBW917559 WBW983051:WBW983095 WLS11:WLS55 WLS65547:WLS65591 WLS131083:WLS131127 WLS196619:WLS196663 WLS262155:WLS262199 WLS327691:WLS327735 WLS393227:WLS393271 WLS458763:WLS458807 WLS524299:WLS524343 WLS589835:WLS589879 WLS655371:WLS655415 WLS720907:WLS720951 WLS786443:WLS786487 WLS851979:WLS852023 WLS917515:WLS917559 WLS983051:WLS983095 WVO11:WVO55 WVO65547:WVO65591 WVO131083:WVO131127 WVO196619:WVO196663 WVO262155:WVO262199 WVO327691:WVO327735 WVO393227:WVO393271 WVO458763:WVO458807 WVO524299:WVO524343 WVO589835:WVO589879 WVO655371:WVO655415 WVO720907:WVO720951 WVO786443:WVO786487 WVO851979:WVO852023 WVO917515:WVO917559 WVO983051:WVO983095">
      <formula1>"是,否"</formula1>
    </dataValidation>
    <dataValidation allowBlank="1" showInputMessage="1" showErrorMessage="1" promptTitle="Revision" sqref="M5:M9 M65541:M65545 M131077:M131081 M196613:M196617 M262149:M262153 M327685:M327689 M393221:M393225 M458757:M458761 M524293:M524297 M589829:M589833 M655365:M655369 M720901:M720905 M786437:M786441 M851973:M851977 M917509:M917513 M983045:M983049 R5:R9 R65541:R65545 R131077:R131081 R196613:R196617 R262149:R262153 R327685:R327689 R393221:R393225 R458757:R458761 R524293:R524297 R589829:R589833 R655365:R655369 R720901:R720905 R786437:R786441 R851973:R851977 R917509:R917513 R983045:R983049 JI5:JI9 JI65541:JI65545 JI131077:JI131081 JI196613:JI196617 JI262149:JI262153 JI327685:JI327689 JI393221:JI393225 JI458757:JI458761 JI524293:JI524297 JI589829:JI589833 JI655365:JI655369 JI720901:JI720905 JI786437:JI786441 JI851973:JI851977 JI917509:JI917513 JI983045:JI983049 JN5:JN9 JN65541:JN65545 JN131077:JN131081 JN196613:JN196617 JN262149:JN262153 JN327685:JN327689 JN393221:JN393225 JN458757:JN458761 JN524293:JN524297 JN589829:JN589833 JN655365:JN655369 JN720901:JN720905 JN786437:JN786441 JN851973:JN851977 JN917509:JN917513 JN983045:JN983049 TE5:TE9 TE65541:TE65545 TE131077:TE131081 TE196613:TE196617 TE262149:TE262153 TE327685:TE327689 TE393221:TE393225 TE458757:TE458761 TE524293:TE524297 TE589829:TE589833 TE655365:TE655369 TE720901:TE720905 TE786437:TE786441 TE851973:TE851977 TE917509:TE917513 TE983045:TE983049 TJ5:TJ9 TJ65541:TJ65545 TJ131077:TJ131081 TJ196613:TJ196617 TJ262149:TJ262153 TJ327685:TJ327689 TJ393221:TJ393225 TJ458757:TJ458761 TJ524293:TJ524297 TJ589829:TJ589833 TJ655365:TJ655369 TJ720901:TJ720905 TJ786437:TJ786441 TJ851973:TJ851977 TJ917509:TJ917513 TJ983045:TJ983049 ADA5:ADA9 ADA65541:ADA65545 ADA131077:ADA131081 ADA196613:ADA196617 ADA262149:ADA262153 ADA327685:ADA327689 ADA393221:ADA393225 ADA458757:ADA458761 ADA524293:ADA524297 ADA589829:ADA589833 ADA655365:ADA655369 ADA720901:ADA720905 ADA786437:ADA786441 ADA851973:ADA851977 ADA917509:ADA917513 ADA983045:ADA983049 ADF5:ADF9 ADF65541:ADF65545 ADF131077:ADF131081 ADF196613:ADF196617 ADF262149:ADF262153 ADF327685:ADF327689 ADF393221:ADF393225 ADF458757:ADF458761 ADF524293:ADF524297 ADF589829:ADF589833 ADF655365:ADF655369 ADF720901:ADF720905 ADF786437:ADF786441 ADF851973:ADF851977 ADF917509:ADF917513 ADF983045:ADF983049 AMW5:AMW9 AMW65541:AMW65545 AMW131077:AMW131081 AMW196613:AMW196617 AMW262149:AMW262153 AMW327685:AMW327689 AMW393221:AMW393225 AMW458757:AMW458761 AMW524293:AMW524297 AMW589829:AMW589833 AMW655365:AMW655369 AMW720901:AMW720905 AMW786437:AMW786441 AMW851973:AMW851977 AMW917509:AMW917513 AMW983045:AMW983049 ANB5:ANB9 ANB65541:ANB65545 ANB131077:ANB131081 ANB196613:ANB196617 ANB262149:ANB262153 ANB327685:ANB327689 ANB393221:ANB393225 ANB458757:ANB458761 ANB524293:ANB524297 ANB589829:ANB589833 ANB655365:ANB655369 ANB720901:ANB720905 ANB786437:ANB786441 ANB851973:ANB851977 ANB917509:ANB917513 ANB983045:ANB983049 AWS5:AWS9 AWS65541:AWS65545 AWS131077:AWS131081 AWS196613:AWS196617 AWS262149:AWS262153 AWS327685:AWS327689 AWS393221:AWS393225 AWS458757:AWS458761 AWS524293:AWS524297 AWS589829:AWS589833 AWS655365:AWS655369 AWS720901:AWS720905 AWS786437:AWS786441 AWS851973:AWS851977 AWS917509:AWS917513 AWS983045:AWS983049 AWX5:AWX9 AWX65541:AWX65545 AWX131077:AWX131081 AWX196613:AWX196617 AWX262149:AWX262153 AWX327685:AWX327689 AWX393221:AWX393225 AWX458757:AWX458761 AWX524293:AWX524297 AWX589829:AWX589833 AWX655365:AWX655369 AWX720901:AWX720905 AWX786437:AWX786441 AWX851973:AWX851977 AWX917509:AWX917513 AWX983045:AWX983049 BGO5:BGO9 BGO65541:BGO65545 BGO131077:BGO131081 BGO196613:BGO196617 BGO262149:BGO262153 BGO327685:BGO327689 BGO393221:BGO393225 BGO458757:BGO458761 BGO524293:BGO524297 BGO589829:BGO589833 BGO655365:BGO655369 BGO720901:BGO720905 BGO786437:BGO786441 BGO851973:BGO851977 BGO917509:BGO917513 BGO983045:BGO983049 BGT5:BGT9 BGT65541:BGT65545 BGT131077:BGT131081 BGT196613:BGT196617 BGT262149:BGT262153 BGT327685:BGT327689 BGT393221:BGT393225 BGT458757:BGT458761 BGT524293:BGT524297 BGT589829:BGT589833 BGT655365:BGT655369 BGT720901:BGT720905 BGT786437:BGT786441 BGT851973:BGT851977 BGT917509:BGT917513 BGT983045:BGT983049 BQK5:BQK9 BQK65541:BQK65545 BQK131077:BQK131081 BQK196613:BQK196617 BQK262149:BQK262153 BQK327685:BQK327689 BQK393221:BQK393225 BQK458757:BQK458761 BQK524293:BQK524297 BQK589829:BQK589833 BQK655365:BQK655369 BQK720901:BQK720905 BQK786437:BQK786441 BQK851973:BQK851977 BQK917509:BQK917513 BQK983045:BQK983049 BQP5:BQP9 BQP65541:BQP65545 BQP131077:BQP131081 BQP196613:BQP196617 BQP262149:BQP262153 BQP327685:BQP327689 BQP393221:BQP393225 BQP458757:BQP458761 BQP524293:BQP524297 BQP589829:BQP589833 BQP655365:BQP655369 BQP720901:BQP720905 BQP786437:BQP786441 BQP851973:BQP851977 BQP917509:BQP917513 BQP983045:BQP983049 CAG5:CAG9 CAG65541:CAG65545 CAG131077:CAG131081 CAG196613:CAG196617 CAG262149:CAG262153 CAG327685:CAG327689 CAG393221:CAG393225 CAG458757:CAG458761 CAG524293:CAG524297 CAG589829:CAG589833 CAG655365:CAG655369 CAG720901:CAG720905 CAG786437:CAG786441 CAG851973:CAG851977 CAG917509:CAG917513 CAG983045:CAG983049 CAL5:CAL9 CAL65541:CAL65545 CAL131077:CAL131081 CAL196613:CAL196617 CAL262149:CAL262153 CAL327685:CAL327689 CAL393221:CAL393225 CAL458757:CAL458761 CAL524293:CAL524297 CAL589829:CAL589833 CAL655365:CAL655369 CAL720901:CAL720905 CAL786437:CAL786441 CAL851973:CAL851977 CAL917509:CAL917513 CAL983045:CAL983049 CKC5:CKC9 CKC65541:CKC65545 CKC131077:CKC131081 CKC196613:CKC196617 CKC262149:CKC262153 CKC327685:CKC327689 CKC393221:CKC393225 CKC458757:CKC458761 CKC524293:CKC524297 CKC589829:CKC589833 CKC655365:CKC655369 CKC720901:CKC720905 CKC786437:CKC786441 CKC851973:CKC851977 CKC917509:CKC917513 CKC983045:CKC983049 CKH5:CKH9 CKH65541:CKH65545 CKH131077:CKH131081 CKH196613:CKH196617 CKH262149:CKH262153 CKH327685:CKH327689 CKH393221:CKH393225 CKH458757:CKH458761 CKH524293:CKH524297 CKH589829:CKH589833 CKH655365:CKH655369 CKH720901:CKH720905 CKH786437:CKH786441 CKH851973:CKH851977 CKH917509:CKH917513 CKH983045:CKH983049 CTY5:CTY9 CTY65541:CTY65545 CTY131077:CTY131081 CTY196613:CTY196617 CTY262149:CTY262153 CTY327685:CTY327689 CTY393221:CTY393225 CTY458757:CTY458761 CTY524293:CTY524297 CTY589829:CTY589833 CTY655365:CTY655369 CTY720901:CTY720905 CTY786437:CTY786441 CTY851973:CTY851977 CTY917509:CTY917513 CTY983045:CTY983049 CUD5:CUD9 CUD65541:CUD65545 CUD131077:CUD131081 CUD196613:CUD196617 CUD262149:CUD262153 CUD327685:CUD327689 CUD393221:CUD393225 CUD458757:CUD458761 CUD524293:CUD524297 CUD589829:CUD589833 CUD655365:CUD655369 CUD720901:CUD720905 CUD786437:CUD786441 CUD851973:CUD851977 CUD917509:CUD917513 CUD983045:CUD983049 DDU5:DDU9 DDU65541:DDU65545 DDU131077:DDU131081 DDU196613:DDU196617 DDU262149:DDU262153 DDU327685:DDU327689 DDU393221:DDU393225 DDU458757:DDU458761 DDU524293:DDU524297 DDU589829:DDU589833 DDU655365:DDU655369 DDU720901:DDU720905 DDU786437:DDU786441 DDU851973:DDU851977 DDU917509:DDU917513 DDU983045:DDU983049 DDZ5:DDZ9 DDZ65541:DDZ65545 DDZ131077:DDZ131081 DDZ196613:DDZ196617 DDZ262149:DDZ262153 DDZ327685:DDZ327689 DDZ393221:DDZ393225 DDZ458757:DDZ458761 DDZ524293:DDZ524297 DDZ589829:DDZ589833 DDZ655365:DDZ655369 DDZ720901:DDZ720905 DDZ786437:DDZ786441 DDZ851973:DDZ851977 DDZ917509:DDZ917513 DDZ983045:DDZ983049 DNQ5:DNQ9 DNQ65541:DNQ65545 DNQ131077:DNQ131081 DNQ196613:DNQ196617 DNQ262149:DNQ262153 DNQ327685:DNQ327689 DNQ393221:DNQ393225 DNQ458757:DNQ458761 DNQ524293:DNQ524297 DNQ589829:DNQ589833 DNQ655365:DNQ655369 DNQ720901:DNQ720905 DNQ786437:DNQ786441 DNQ851973:DNQ851977 DNQ917509:DNQ917513 DNQ983045:DNQ983049 DNV5:DNV9 DNV65541:DNV65545 DNV131077:DNV131081 DNV196613:DNV196617 DNV262149:DNV262153 DNV327685:DNV327689 DNV393221:DNV393225 DNV458757:DNV458761 DNV524293:DNV524297 DNV589829:DNV589833 DNV655365:DNV655369 DNV720901:DNV720905 DNV786437:DNV786441 DNV851973:DNV851977 DNV917509:DNV917513 DNV983045:DNV983049 DXM5:DXM9 DXM65541:DXM65545 DXM131077:DXM131081 DXM196613:DXM196617 DXM262149:DXM262153 DXM327685:DXM327689 DXM393221:DXM393225 DXM458757:DXM458761 DXM524293:DXM524297 DXM589829:DXM589833 DXM655365:DXM655369 DXM720901:DXM720905 DXM786437:DXM786441 DXM851973:DXM851977 DXM917509:DXM917513 DXM983045:DXM983049 DXR5:DXR9 DXR65541:DXR65545 DXR131077:DXR131081 DXR196613:DXR196617 DXR262149:DXR262153 DXR327685:DXR327689 DXR393221:DXR393225 DXR458757:DXR458761 DXR524293:DXR524297 DXR589829:DXR589833 DXR655365:DXR655369 DXR720901:DXR720905 DXR786437:DXR786441 DXR851973:DXR851977 DXR917509:DXR917513 DXR983045:DXR983049 EHI5:EHI9 EHI65541:EHI65545 EHI131077:EHI131081 EHI196613:EHI196617 EHI262149:EHI262153 EHI327685:EHI327689 EHI393221:EHI393225 EHI458757:EHI458761 EHI524293:EHI524297 EHI589829:EHI589833 EHI655365:EHI655369 EHI720901:EHI720905 EHI786437:EHI786441 EHI851973:EHI851977 EHI917509:EHI917513 EHI983045:EHI983049 EHN5:EHN9 EHN65541:EHN65545 EHN131077:EHN131081 EHN196613:EHN196617 EHN262149:EHN262153 EHN327685:EHN327689 EHN393221:EHN393225 EHN458757:EHN458761 EHN524293:EHN524297 EHN589829:EHN589833 EHN655365:EHN655369 EHN720901:EHN720905 EHN786437:EHN786441 EHN851973:EHN851977 EHN917509:EHN917513 EHN983045:EHN983049 ERE5:ERE9 ERE65541:ERE65545 ERE131077:ERE131081 ERE196613:ERE196617 ERE262149:ERE262153 ERE327685:ERE327689 ERE393221:ERE393225 ERE458757:ERE458761 ERE524293:ERE524297 ERE589829:ERE589833 ERE655365:ERE655369 ERE720901:ERE720905 ERE786437:ERE786441 ERE851973:ERE851977 ERE917509:ERE917513 ERE983045:ERE983049 ERJ5:ERJ9 ERJ65541:ERJ65545 ERJ131077:ERJ131081 ERJ196613:ERJ196617 ERJ262149:ERJ262153 ERJ327685:ERJ327689 ERJ393221:ERJ393225 ERJ458757:ERJ458761 ERJ524293:ERJ524297 ERJ589829:ERJ589833 ERJ655365:ERJ655369 ERJ720901:ERJ720905 ERJ786437:ERJ786441 ERJ851973:ERJ851977 ERJ917509:ERJ917513 ERJ983045:ERJ983049 FBA5:FBA9 FBA65541:FBA65545 FBA131077:FBA131081 FBA196613:FBA196617 FBA262149:FBA262153 FBA327685:FBA327689 FBA393221:FBA393225 FBA458757:FBA458761 FBA524293:FBA524297 FBA589829:FBA589833 FBA655365:FBA655369 FBA720901:FBA720905 FBA786437:FBA786441 FBA851973:FBA851977 FBA917509:FBA917513 FBA983045:FBA983049 FBF5:FBF9 FBF65541:FBF65545 FBF131077:FBF131081 FBF196613:FBF196617 FBF262149:FBF262153 FBF327685:FBF327689 FBF393221:FBF393225 FBF458757:FBF458761 FBF524293:FBF524297 FBF589829:FBF589833 FBF655365:FBF655369 FBF720901:FBF720905 FBF786437:FBF786441 FBF851973:FBF851977 FBF917509:FBF917513 FBF983045:FBF983049 FKW5:FKW9 FKW65541:FKW65545 FKW131077:FKW131081 FKW196613:FKW196617 FKW262149:FKW262153 FKW327685:FKW327689 FKW393221:FKW393225 FKW458757:FKW458761 FKW524293:FKW524297 FKW589829:FKW589833 FKW655365:FKW655369 FKW720901:FKW720905 FKW786437:FKW786441 FKW851973:FKW851977 FKW917509:FKW917513 FKW983045:FKW983049 FLB5:FLB9 FLB65541:FLB65545 FLB131077:FLB131081 FLB196613:FLB196617 FLB262149:FLB262153 FLB327685:FLB327689 FLB393221:FLB393225 FLB458757:FLB458761 FLB524293:FLB524297 FLB589829:FLB589833 FLB655365:FLB655369 FLB720901:FLB720905 FLB786437:FLB786441 FLB851973:FLB851977 FLB917509:FLB917513 FLB983045:FLB983049 FUS5:FUS9 FUS65541:FUS65545 FUS131077:FUS131081 FUS196613:FUS196617 FUS262149:FUS262153 FUS327685:FUS327689 FUS393221:FUS393225 FUS458757:FUS458761 FUS524293:FUS524297 FUS589829:FUS589833 FUS655365:FUS655369 FUS720901:FUS720905 FUS786437:FUS786441 FUS851973:FUS851977 FUS917509:FUS917513 FUS983045:FUS983049 FUX5:FUX9 FUX65541:FUX65545 FUX131077:FUX131081 FUX196613:FUX196617 FUX262149:FUX262153 FUX327685:FUX327689 FUX393221:FUX393225 FUX458757:FUX458761 FUX524293:FUX524297 FUX589829:FUX589833 FUX655365:FUX655369 FUX720901:FUX720905 FUX786437:FUX786441 FUX851973:FUX851977 FUX917509:FUX917513 FUX983045:FUX983049 GEO5:GEO9 GEO65541:GEO65545 GEO131077:GEO131081 GEO196613:GEO196617 GEO262149:GEO262153 GEO327685:GEO327689 GEO393221:GEO393225 GEO458757:GEO458761 GEO524293:GEO524297 GEO589829:GEO589833 GEO655365:GEO655369 GEO720901:GEO720905 GEO786437:GEO786441 GEO851973:GEO851977 GEO917509:GEO917513 GEO983045:GEO983049 GET5:GET9 GET65541:GET65545 GET131077:GET131081 GET196613:GET196617 GET262149:GET262153 GET327685:GET327689 GET393221:GET393225 GET458757:GET458761 GET524293:GET524297 GET589829:GET589833 GET655365:GET655369 GET720901:GET720905 GET786437:GET786441 GET851973:GET851977 GET917509:GET917513 GET983045:GET983049 GOK5:GOK9 GOK65541:GOK65545 GOK131077:GOK131081 GOK196613:GOK196617 GOK262149:GOK262153 GOK327685:GOK327689 GOK393221:GOK393225 GOK458757:GOK458761 GOK524293:GOK524297 GOK589829:GOK589833 GOK655365:GOK655369 GOK720901:GOK720905 GOK786437:GOK786441 GOK851973:GOK851977 GOK917509:GOK917513 GOK983045:GOK983049 GOP5:GOP9 GOP65541:GOP65545 GOP131077:GOP131081 GOP196613:GOP196617 GOP262149:GOP262153 GOP327685:GOP327689 GOP393221:GOP393225 GOP458757:GOP458761 GOP524293:GOP524297 GOP589829:GOP589833 GOP655365:GOP655369 GOP720901:GOP720905 GOP786437:GOP786441 GOP851973:GOP851977 GOP917509:GOP917513 GOP983045:GOP983049 GYG5:GYG9 GYG65541:GYG65545 GYG131077:GYG131081 GYG196613:GYG196617 GYG262149:GYG262153 GYG327685:GYG327689 GYG393221:GYG393225 GYG458757:GYG458761 GYG524293:GYG524297 GYG589829:GYG589833 GYG655365:GYG655369 GYG720901:GYG720905 GYG786437:GYG786441 GYG851973:GYG851977 GYG917509:GYG917513 GYG983045:GYG983049 GYL5:GYL9 GYL65541:GYL65545 GYL131077:GYL131081 GYL196613:GYL196617 GYL262149:GYL262153 GYL327685:GYL327689 GYL393221:GYL393225 GYL458757:GYL458761 GYL524293:GYL524297 GYL589829:GYL589833 GYL655365:GYL655369 GYL720901:GYL720905 GYL786437:GYL786441 GYL851973:GYL851977 GYL917509:GYL917513 GYL983045:GYL983049 HIC5:HIC9 HIC65541:HIC65545 HIC131077:HIC131081 HIC196613:HIC196617 HIC262149:HIC262153 HIC327685:HIC327689 HIC393221:HIC393225 HIC458757:HIC458761 HIC524293:HIC524297 HIC589829:HIC589833 HIC655365:HIC655369 HIC720901:HIC720905 HIC786437:HIC786441 HIC851973:HIC851977 HIC917509:HIC917513 HIC983045:HIC983049 HIH5:HIH9 HIH65541:HIH65545 HIH131077:HIH131081 HIH196613:HIH196617 HIH262149:HIH262153 HIH327685:HIH327689 HIH393221:HIH393225 HIH458757:HIH458761 HIH524293:HIH524297 HIH589829:HIH589833 HIH655365:HIH655369 HIH720901:HIH720905 HIH786437:HIH786441 HIH851973:HIH851977 HIH917509:HIH917513 HIH983045:HIH983049 HRY5:HRY9 HRY65541:HRY65545 HRY131077:HRY131081 HRY196613:HRY196617 HRY262149:HRY262153 HRY327685:HRY327689 HRY393221:HRY393225 HRY458757:HRY458761 HRY524293:HRY524297 HRY589829:HRY589833 HRY655365:HRY655369 HRY720901:HRY720905 HRY786437:HRY786441 HRY851973:HRY851977 HRY917509:HRY917513 HRY983045:HRY983049 HSD5:HSD9 HSD65541:HSD65545 HSD131077:HSD131081 HSD196613:HSD196617 HSD262149:HSD262153 HSD327685:HSD327689 HSD393221:HSD393225 HSD458757:HSD458761 HSD524293:HSD524297 HSD589829:HSD589833 HSD655365:HSD655369 HSD720901:HSD720905 HSD786437:HSD786441 HSD851973:HSD851977 HSD917509:HSD917513 HSD983045:HSD983049 IBU5:IBU9 IBU65541:IBU65545 IBU131077:IBU131081 IBU196613:IBU196617 IBU262149:IBU262153 IBU327685:IBU327689 IBU393221:IBU393225 IBU458757:IBU458761 IBU524293:IBU524297 IBU589829:IBU589833 IBU655365:IBU655369 IBU720901:IBU720905 IBU786437:IBU786441 IBU851973:IBU851977 IBU917509:IBU917513 IBU983045:IBU983049 IBZ5:IBZ9 IBZ65541:IBZ65545 IBZ131077:IBZ131081 IBZ196613:IBZ196617 IBZ262149:IBZ262153 IBZ327685:IBZ327689 IBZ393221:IBZ393225 IBZ458757:IBZ458761 IBZ524293:IBZ524297 IBZ589829:IBZ589833 IBZ655365:IBZ655369 IBZ720901:IBZ720905 IBZ786437:IBZ786441 IBZ851973:IBZ851977 IBZ917509:IBZ917513 IBZ983045:IBZ983049 ILQ5:ILQ9 ILQ65541:ILQ65545 ILQ131077:ILQ131081 ILQ196613:ILQ196617 ILQ262149:ILQ262153 ILQ327685:ILQ327689 ILQ393221:ILQ393225 ILQ458757:ILQ458761 ILQ524293:ILQ524297 ILQ589829:ILQ589833 ILQ655365:ILQ655369 ILQ720901:ILQ720905 ILQ786437:ILQ786441 ILQ851973:ILQ851977 ILQ917509:ILQ917513 ILQ983045:ILQ983049 ILV5:ILV9 ILV65541:ILV65545 ILV131077:ILV131081 ILV196613:ILV196617 ILV262149:ILV262153 ILV327685:ILV327689 ILV393221:ILV393225 ILV458757:ILV458761 ILV524293:ILV524297 ILV589829:ILV589833 ILV655365:ILV655369 ILV720901:ILV720905 ILV786437:ILV786441 ILV851973:ILV851977 ILV917509:ILV917513 ILV983045:ILV983049 IVM5:IVM9 IVM65541:IVM65545 IVM131077:IVM131081 IVM196613:IVM196617 IVM262149:IVM262153 IVM327685:IVM327689 IVM393221:IVM393225 IVM458757:IVM458761 IVM524293:IVM524297 IVM589829:IVM589833 IVM655365:IVM655369 IVM720901:IVM720905 IVM786437:IVM786441 IVM851973:IVM851977 IVM917509:IVM917513 IVM983045:IVM983049 IVR5:IVR9 IVR65541:IVR65545 IVR131077:IVR131081 IVR196613:IVR196617 IVR262149:IVR262153 IVR327685:IVR327689 IVR393221:IVR393225 IVR458757:IVR458761 IVR524293:IVR524297 IVR589829:IVR589833 IVR655365:IVR655369 IVR720901:IVR720905 IVR786437:IVR786441 IVR851973:IVR851977 IVR917509:IVR917513 IVR983045:IVR983049 JFI5:JFI9 JFI65541:JFI65545 JFI131077:JFI131081 JFI196613:JFI196617 JFI262149:JFI262153 JFI327685:JFI327689 JFI393221:JFI393225 JFI458757:JFI458761 JFI524293:JFI524297 JFI589829:JFI589833 JFI655365:JFI655369 JFI720901:JFI720905 JFI786437:JFI786441 JFI851973:JFI851977 JFI917509:JFI917513 JFI983045:JFI983049 JFN5:JFN9 JFN65541:JFN65545 JFN131077:JFN131081 JFN196613:JFN196617 JFN262149:JFN262153 JFN327685:JFN327689 JFN393221:JFN393225 JFN458757:JFN458761 JFN524293:JFN524297 JFN589829:JFN589833 JFN655365:JFN655369 JFN720901:JFN720905 JFN786437:JFN786441 JFN851973:JFN851977 JFN917509:JFN917513 JFN983045:JFN983049 JPE5:JPE9 JPE65541:JPE65545 JPE131077:JPE131081 JPE196613:JPE196617 JPE262149:JPE262153 JPE327685:JPE327689 JPE393221:JPE393225 JPE458757:JPE458761 JPE524293:JPE524297 JPE589829:JPE589833 JPE655365:JPE655369 JPE720901:JPE720905 JPE786437:JPE786441 JPE851973:JPE851977 JPE917509:JPE917513 JPE983045:JPE983049 JPJ5:JPJ9 JPJ65541:JPJ65545 JPJ131077:JPJ131081 JPJ196613:JPJ196617 JPJ262149:JPJ262153 JPJ327685:JPJ327689 JPJ393221:JPJ393225 JPJ458757:JPJ458761 JPJ524293:JPJ524297 JPJ589829:JPJ589833 JPJ655365:JPJ655369 JPJ720901:JPJ720905 JPJ786437:JPJ786441 JPJ851973:JPJ851977 JPJ917509:JPJ917513 JPJ983045:JPJ983049 JZA5:JZA9 JZA65541:JZA65545 JZA131077:JZA131081 JZA196613:JZA196617 JZA262149:JZA262153 JZA327685:JZA327689 JZA393221:JZA393225 JZA458757:JZA458761 JZA524293:JZA524297 JZA589829:JZA589833 JZA655365:JZA655369 JZA720901:JZA720905 JZA786437:JZA786441 JZA851973:JZA851977 JZA917509:JZA917513 JZA983045:JZA983049 JZF5:JZF9 JZF65541:JZF65545 JZF131077:JZF131081 JZF196613:JZF196617 JZF262149:JZF262153 JZF327685:JZF327689 JZF393221:JZF393225 JZF458757:JZF458761 JZF524293:JZF524297 JZF589829:JZF589833 JZF655365:JZF655369 JZF720901:JZF720905 JZF786437:JZF786441 JZF851973:JZF851977 JZF917509:JZF917513 JZF983045:JZF983049 KIW5:KIW9 KIW65541:KIW65545 KIW131077:KIW131081 KIW196613:KIW196617 KIW262149:KIW262153 KIW327685:KIW327689 KIW393221:KIW393225 KIW458757:KIW458761 KIW524293:KIW524297 KIW589829:KIW589833 KIW655365:KIW655369 KIW720901:KIW720905 KIW786437:KIW786441 KIW851973:KIW851977 KIW917509:KIW917513 KIW983045:KIW983049 KJB5:KJB9 KJB65541:KJB65545 KJB131077:KJB131081 KJB196613:KJB196617 KJB262149:KJB262153 KJB327685:KJB327689 KJB393221:KJB393225 KJB458757:KJB458761 KJB524293:KJB524297 KJB589829:KJB589833 KJB655365:KJB655369 KJB720901:KJB720905 KJB786437:KJB786441 KJB851973:KJB851977 KJB917509:KJB917513 KJB983045:KJB983049 KSS5:KSS9 KSS65541:KSS65545 KSS131077:KSS131081 KSS196613:KSS196617 KSS262149:KSS262153 KSS327685:KSS327689 KSS393221:KSS393225 KSS458757:KSS458761 KSS524293:KSS524297 KSS589829:KSS589833 KSS655365:KSS655369 KSS720901:KSS720905 KSS786437:KSS786441 KSS851973:KSS851977 KSS917509:KSS917513 KSS983045:KSS983049 KSX5:KSX9 KSX65541:KSX65545 KSX131077:KSX131081 KSX196613:KSX196617 KSX262149:KSX262153 KSX327685:KSX327689 KSX393221:KSX393225 KSX458757:KSX458761 KSX524293:KSX524297 KSX589829:KSX589833 KSX655365:KSX655369 KSX720901:KSX720905 KSX786437:KSX786441 KSX851973:KSX851977 KSX917509:KSX917513 KSX983045:KSX983049 LCO5:LCO9 LCO65541:LCO65545 LCO131077:LCO131081 LCO196613:LCO196617 LCO262149:LCO262153 LCO327685:LCO327689 LCO393221:LCO393225 LCO458757:LCO458761 LCO524293:LCO524297 LCO589829:LCO589833 LCO655365:LCO655369 LCO720901:LCO720905 LCO786437:LCO786441 LCO851973:LCO851977 LCO917509:LCO917513 LCO983045:LCO983049 LCT5:LCT9 LCT65541:LCT65545 LCT131077:LCT131081 LCT196613:LCT196617 LCT262149:LCT262153 LCT327685:LCT327689 LCT393221:LCT393225 LCT458757:LCT458761 LCT524293:LCT524297 LCT589829:LCT589833 LCT655365:LCT655369 LCT720901:LCT720905 LCT786437:LCT786441 LCT851973:LCT851977 LCT917509:LCT917513 LCT983045:LCT983049 LMK5:LMK9 LMK65541:LMK65545 LMK131077:LMK131081 LMK196613:LMK196617 LMK262149:LMK262153 LMK327685:LMK327689 LMK393221:LMK393225 LMK458757:LMK458761 LMK524293:LMK524297 LMK589829:LMK589833 LMK655365:LMK655369 LMK720901:LMK720905 LMK786437:LMK786441 LMK851973:LMK851977 LMK917509:LMK917513 LMK983045:LMK983049 LMP5:LMP9 LMP65541:LMP65545 LMP131077:LMP131081 LMP196613:LMP196617 LMP262149:LMP262153 LMP327685:LMP327689 LMP393221:LMP393225 LMP458757:LMP458761 LMP524293:LMP524297 LMP589829:LMP589833 LMP655365:LMP655369 LMP720901:LMP720905 LMP786437:LMP786441 LMP851973:LMP851977 LMP917509:LMP917513 LMP983045:LMP983049 LWG5:LWG9 LWG65541:LWG65545 LWG131077:LWG131081 LWG196613:LWG196617 LWG262149:LWG262153 LWG327685:LWG327689 LWG393221:LWG393225 LWG458757:LWG458761 LWG524293:LWG524297 LWG589829:LWG589833 LWG655365:LWG655369 LWG720901:LWG720905 LWG786437:LWG786441 LWG851973:LWG851977 LWG917509:LWG917513 LWG983045:LWG983049 LWL5:LWL9 LWL65541:LWL65545 LWL131077:LWL131081 LWL196613:LWL196617 LWL262149:LWL262153 LWL327685:LWL327689 LWL393221:LWL393225 LWL458757:LWL458761 LWL524293:LWL524297 LWL589829:LWL589833 LWL655365:LWL655369 LWL720901:LWL720905 LWL786437:LWL786441 LWL851973:LWL851977 LWL917509:LWL917513 LWL983045:LWL983049 MGC5:MGC9 MGC65541:MGC65545 MGC131077:MGC131081 MGC196613:MGC196617 MGC262149:MGC262153 MGC327685:MGC327689 MGC393221:MGC393225 MGC458757:MGC458761 MGC524293:MGC524297 MGC589829:MGC589833 MGC655365:MGC655369 MGC720901:MGC720905 MGC786437:MGC786441 MGC851973:MGC851977 MGC917509:MGC917513 MGC983045:MGC983049 MGH5:MGH9 MGH65541:MGH65545 MGH131077:MGH131081 MGH196613:MGH196617 MGH262149:MGH262153 MGH327685:MGH327689 MGH393221:MGH393225 MGH458757:MGH458761 MGH524293:MGH524297 MGH589829:MGH589833 MGH655365:MGH655369 MGH720901:MGH720905 MGH786437:MGH786441 MGH851973:MGH851977 MGH917509:MGH917513 MGH983045:MGH983049 MPY5:MPY9 MPY65541:MPY65545 MPY131077:MPY131081 MPY196613:MPY196617 MPY262149:MPY262153 MPY327685:MPY327689 MPY393221:MPY393225 MPY458757:MPY458761 MPY524293:MPY524297 MPY589829:MPY589833 MPY655365:MPY655369 MPY720901:MPY720905 MPY786437:MPY786441 MPY851973:MPY851977 MPY917509:MPY917513 MPY983045:MPY983049 MQD5:MQD9 MQD65541:MQD65545 MQD131077:MQD131081 MQD196613:MQD196617 MQD262149:MQD262153 MQD327685:MQD327689 MQD393221:MQD393225 MQD458757:MQD458761 MQD524293:MQD524297 MQD589829:MQD589833 MQD655365:MQD655369 MQD720901:MQD720905 MQD786437:MQD786441 MQD851973:MQD851977 MQD917509:MQD917513 MQD983045:MQD983049 MZU5:MZU9 MZU65541:MZU65545 MZU131077:MZU131081 MZU196613:MZU196617 MZU262149:MZU262153 MZU327685:MZU327689 MZU393221:MZU393225 MZU458757:MZU458761 MZU524293:MZU524297 MZU589829:MZU589833 MZU655365:MZU655369 MZU720901:MZU720905 MZU786437:MZU786441 MZU851973:MZU851977 MZU917509:MZU917513 MZU983045:MZU983049 MZZ5:MZZ9 MZZ65541:MZZ65545 MZZ131077:MZZ131081 MZZ196613:MZZ196617 MZZ262149:MZZ262153 MZZ327685:MZZ327689 MZZ393221:MZZ393225 MZZ458757:MZZ458761 MZZ524293:MZZ524297 MZZ589829:MZZ589833 MZZ655365:MZZ655369 MZZ720901:MZZ720905 MZZ786437:MZZ786441 MZZ851973:MZZ851977 MZZ917509:MZZ917513 MZZ983045:MZZ983049 NJQ5:NJQ9 NJQ65541:NJQ65545 NJQ131077:NJQ131081 NJQ196613:NJQ196617 NJQ262149:NJQ262153 NJQ327685:NJQ327689 NJQ393221:NJQ393225 NJQ458757:NJQ458761 NJQ524293:NJQ524297 NJQ589829:NJQ589833 NJQ655365:NJQ655369 NJQ720901:NJQ720905 NJQ786437:NJQ786441 NJQ851973:NJQ851977 NJQ917509:NJQ917513 NJQ983045:NJQ983049 NJV5:NJV9 NJV65541:NJV65545 NJV131077:NJV131081 NJV196613:NJV196617 NJV262149:NJV262153 NJV327685:NJV327689 NJV393221:NJV393225 NJV458757:NJV458761 NJV524293:NJV524297 NJV589829:NJV589833 NJV655365:NJV655369 NJV720901:NJV720905 NJV786437:NJV786441 NJV851973:NJV851977 NJV917509:NJV917513 NJV983045:NJV983049 NTM5:NTM9 NTM65541:NTM65545 NTM131077:NTM131081 NTM196613:NTM196617 NTM262149:NTM262153 NTM327685:NTM327689 NTM393221:NTM393225 NTM458757:NTM458761 NTM524293:NTM524297 NTM589829:NTM589833 NTM655365:NTM655369 NTM720901:NTM720905 NTM786437:NTM786441 NTM851973:NTM851977 NTM917509:NTM917513 NTM983045:NTM983049 NTR5:NTR9 NTR65541:NTR65545 NTR131077:NTR131081 NTR196613:NTR196617 NTR262149:NTR262153 NTR327685:NTR327689 NTR393221:NTR393225 NTR458757:NTR458761 NTR524293:NTR524297 NTR589829:NTR589833 NTR655365:NTR655369 NTR720901:NTR720905 NTR786437:NTR786441 NTR851973:NTR851977 NTR917509:NTR917513 NTR983045:NTR983049 ODI5:ODI9 ODI65541:ODI65545 ODI131077:ODI131081 ODI196613:ODI196617 ODI262149:ODI262153 ODI327685:ODI327689 ODI393221:ODI393225 ODI458757:ODI458761 ODI524293:ODI524297 ODI589829:ODI589833 ODI655365:ODI655369 ODI720901:ODI720905 ODI786437:ODI786441 ODI851973:ODI851977 ODI917509:ODI917513 ODI983045:ODI983049 ODN5:ODN9 ODN65541:ODN65545 ODN131077:ODN131081 ODN196613:ODN196617 ODN262149:ODN262153 ODN327685:ODN327689 ODN393221:ODN393225 ODN458757:ODN458761 ODN524293:ODN524297 ODN589829:ODN589833 ODN655365:ODN655369 ODN720901:ODN720905 ODN786437:ODN786441 ODN851973:ODN851977 ODN917509:ODN917513 ODN983045:ODN983049 ONE5:ONE9 ONE65541:ONE65545 ONE131077:ONE131081 ONE196613:ONE196617 ONE262149:ONE262153 ONE327685:ONE327689 ONE393221:ONE393225 ONE458757:ONE458761 ONE524293:ONE524297 ONE589829:ONE589833 ONE655365:ONE655369 ONE720901:ONE720905 ONE786437:ONE786441 ONE851973:ONE851977 ONE917509:ONE917513 ONE983045:ONE983049 ONJ5:ONJ9 ONJ65541:ONJ65545 ONJ131077:ONJ131081 ONJ196613:ONJ196617 ONJ262149:ONJ262153 ONJ327685:ONJ327689 ONJ393221:ONJ393225 ONJ458757:ONJ458761 ONJ524293:ONJ524297 ONJ589829:ONJ589833 ONJ655365:ONJ655369 ONJ720901:ONJ720905 ONJ786437:ONJ786441 ONJ851973:ONJ851977 ONJ917509:ONJ917513 ONJ983045:ONJ983049 OXA5:OXA9 OXA65541:OXA65545 OXA131077:OXA131081 OXA196613:OXA196617 OXA262149:OXA262153 OXA327685:OXA327689 OXA393221:OXA393225 OXA458757:OXA458761 OXA524293:OXA524297 OXA589829:OXA589833 OXA655365:OXA655369 OXA720901:OXA720905 OXA786437:OXA786441 OXA851973:OXA851977 OXA917509:OXA917513 OXA983045:OXA983049 OXF5:OXF9 OXF65541:OXF65545 OXF131077:OXF131081 OXF196613:OXF196617 OXF262149:OXF262153 OXF327685:OXF327689 OXF393221:OXF393225 OXF458757:OXF458761 OXF524293:OXF524297 OXF589829:OXF589833 OXF655365:OXF655369 OXF720901:OXF720905 OXF786437:OXF786441 OXF851973:OXF851977 OXF917509:OXF917513 OXF983045:OXF983049 PGW5:PGW9 PGW65541:PGW65545 PGW131077:PGW131081 PGW196613:PGW196617 PGW262149:PGW262153 PGW327685:PGW327689 PGW393221:PGW393225 PGW458757:PGW458761 PGW524293:PGW524297 PGW589829:PGW589833 PGW655365:PGW655369 PGW720901:PGW720905 PGW786437:PGW786441 PGW851973:PGW851977 PGW917509:PGW917513 PGW983045:PGW983049 PHB5:PHB9 PHB65541:PHB65545 PHB131077:PHB131081 PHB196613:PHB196617 PHB262149:PHB262153 PHB327685:PHB327689 PHB393221:PHB393225 PHB458757:PHB458761 PHB524293:PHB524297 PHB589829:PHB589833 PHB655365:PHB655369 PHB720901:PHB720905 PHB786437:PHB786441 PHB851973:PHB851977 PHB917509:PHB917513 PHB983045:PHB983049 PQS5:PQS9 PQS65541:PQS65545 PQS131077:PQS131081 PQS196613:PQS196617 PQS262149:PQS262153 PQS327685:PQS327689 PQS393221:PQS393225 PQS458757:PQS458761 PQS524293:PQS524297 PQS589829:PQS589833 PQS655365:PQS655369 PQS720901:PQS720905 PQS786437:PQS786441 PQS851973:PQS851977 PQS917509:PQS917513 PQS983045:PQS983049 PQX5:PQX9 PQX65541:PQX65545 PQX131077:PQX131081 PQX196613:PQX196617 PQX262149:PQX262153 PQX327685:PQX327689 PQX393221:PQX393225 PQX458757:PQX458761 PQX524293:PQX524297 PQX589829:PQX589833 PQX655365:PQX655369 PQX720901:PQX720905 PQX786437:PQX786441 PQX851973:PQX851977 PQX917509:PQX917513 PQX983045:PQX983049 QAO5:QAO9 QAO65541:QAO65545 QAO131077:QAO131081 QAO196613:QAO196617 QAO262149:QAO262153 QAO327685:QAO327689 QAO393221:QAO393225 QAO458757:QAO458761 QAO524293:QAO524297 QAO589829:QAO589833 QAO655365:QAO655369 QAO720901:QAO720905 QAO786437:QAO786441 QAO851973:QAO851977 QAO917509:QAO917513 QAO983045:QAO983049 QAT5:QAT9 QAT65541:QAT65545 QAT131077:QAT131081 QAT196613:QAT196617 QAT262149:QAT262153 QAT327685:QAT327689 QAT393221:QAT393225 QAT458757:QAT458761 QAT524293:QAT524297 QAT589829:QAT589833 QAT655365:QAT655369 QAT720901:QAT720905 QAT786437:QAT786441 QAT851973:QAT851977 QAT917509:QAT917513 QAT983045:QAT983049 QKK5:QKK9 QKK65541:QKK65545 QKK131077:QKK131081 QKK196613:QKK196617 QKK262149:QKK262153 QKK327685:QKK327689 QKK393221:QKK393225 QKK458757:QKK458761 QKK524293:QKK524297 QKK589829:QKK589833 QKK655365:QKK655369 QKK720901:QKK720905 QKK786437:QKK786441 QKK851973:QKK851977 QKK917509:QKK917513 QKK983045:QKK983049 QKP5:QKP9 QKP65541:QKP65545 QKP131077:QKP131081 QKP196613:QKP196617 QKP262149:QKP262153 QKP327685:QKP327689 QKP393221:QKP393225 QKP458757:QKP458761 QKP524293:QKP524297 QKP589829:QKP589833 QKP655365:QKP655369 QKP720901:QKP720905 QKP786437:QKP786441 QKP851973:QKP851977 QKP917509:QKP917513 QKP983045:QKP983049 QUG5:QUG9 QUG65541:QUG65545 QUG131077:QUG131081 QUG196613:QUG196617 QUG262149:QUG262153 QUG327685:QUG327689 QUG393221:QUG393225 QUG458757:QUG458761 QUG524293:QUG524297 QUG589829:QUG589833 QUG655365:QUG655369 QUG720901:QUG720905 QUG786437:QUG786441 QUG851973:QUG851977 QUG917509:QUG917513 QUG983045:QUG983049 QUL5:QUL9 QUL65541:QUL65545 QUL131077:QUL131081 QUL196613:QUL196617 QUL262149:QUL262153 QUL327685:QUL327689 QUL393221:QUL393225 QUL458757:QUL458761 QUL524293:QUL524297 QUL589829:QUL589833 QUL655365:QUL655369 QUL720901:QUL720905 QUL786437:QUL786441 QUL851973:QUL851977 QUL917509:QUL917513 QUL983045:QUL983049 REC5:REC9 REC65541:REC65545 REC131077:REC131081 REC196613:REC196617 REC262149:REC262153 REC327685:REC327689 REC393221:REC393225 REC458757:REC458761 REC524293:REC524297 REC589829:REC589833 REC655365:REC655369 REC720901:REC720905 REC786437:REC786441 REC851973:REC851977 REC917509:REC917513 REC983045:REC983049 REH5:REH9 REH65541:REH65545 REH131077:REH131081 REH196613:REH196617 REH262149:REH262153 REH327685:REH327689 REH393221:REH393225 REH458757:REH458761 REH524293:REH524297 REH589829:REH589833 REH655365:REH655369 REH720901:REH720905 REH786437:REH786441 REH851973:REH851977 REH917509:REH917513 REH983045:REH983049 RNY5:RNY9 RNY65541:RNY65545 RNY131077:RNY131081 RNY196613:RNY196617 RNY262149:RNY262153 RNY327685:RNY327689 RNY393221:RNY393225 RNY458757:RNY458761 RNY524293:RNY524297 RNY589829:RNY589833 RNY655365:RNY655369 RNY720901:RNY720905 RNY786437:RNY786441 RNY851973:RNY851977 RNY917509:RNY917513 RNY983045:RNY983049 ROD5:ROD9 ROD65541:ROD65545 ROD131077:ROD131081 ROD196613:ROD196617 ROD262149:ROD262153 ROD327685:ROD327689 ROD393221:ROD393225 ROD458757:ROD458761 ROD524293:ROD524297 ROD589829:ROD589833 ROD655365:ROD655369 ROD720901:ROD720905 ROD786437:ROD786441 ROD851973:ROD851977 ROD917509:ROD917513 ROD983045:ROD983049 RXU5:RXU9 RXU65541:RXU65545 RXU131077:RXU131081 RXU196613:RXU196617 RXU262149:RXU262153 RXU327685:RXU327689 RXU393221:RXU393225 RXU458757:RXU458761 RXU524293:RXU524297 RXU589829:RXU589833 RXU655365:RXU655369 RXU720901:RXU720905 RXU786437:RXU786441 RXU851973:RXU851977 RXU917509:RXU917513 RXU983045:RXU983049 RXZ5:RXZ9 RXZ65541:RXZ65545 RXZ131077:RXZ131081 RXZ196613:RXZ196617 RXZ262149:RXZ262153 RXZ327685:RXZ327689 RXZ393221:RXZ393225 RXZ458757:RXZ458761 RXZ524293:RXZ524297 RXZ589829:RXZ589833 RXZ655365:RXZ655369 RXZ720901:RXZ720905 RXZ786437:RXZ786441 RXZ851973:RXZ851977 RXZ917509:RXZ917513 RXZ983045:RXZ983049 SHQ5:SHQ9 SHQ65541:SHQ65545 SHQ131077:SHQ131081 SHQ196613:SHQ196617 SHQ262149:SHQ262153 SHQ327685:SHQ327689 SHQ393221:SHQ393225 SHQ458757:SHQ458761 SHQ524293:SHQ524297 SHQ589829:SHQ589833 SHQ655365:SHQ655369 SHQ720901:SHQ720905 SHQ786437:SHQ786441 SHQ851973:SHQ851977 SHQ917509:SHQ917513 SHQ983045:SHQ983049 SHV5:SHV9 SHV65541:SHV65545 SHV131077:SHV131081 SHV196613:SHV196617 SHV262149:SHV262153 SHV327685:SHV327689 SHV393221:SHV393225 SHV458757:SHV458761 SHV524293:SHV524297 SHV589829:SHV589833 SHV655365:SHV655369 SHV720901:SHV720905 SHV786437:SHV786441 SHV851973:SHV851977 SHV917509:SHV917513 SHV983045:SHV983049 SRM5:SRM9 SRM65541:SRM65545 SRM131077:SRM131081 SRM196613:SRM196617 SRM262149:SRM262153 SRM327685:SRM327689 SRM393221:SRM393225 SRM458757:SRM458761 SRM524293:SRM524297 SRM589829:SRM589833 SRM655365:SRM655369 SRM720901:SRM720905 SRM786437:SRM786441 SRM851973:SRM851977 SRM917509:SRM917513 SRM983045:SRM983049 SRR5:SRR9 SRR65541:SRR65545 SRR131077:SRR131081 SRR196613:SRR196617 SRR262149:SRR262153 SRR327685:SRR327689 SRR393221:SRR393225 SRR458757:SRR458761 SRR524293:SRR524297 SRR589829:SRR589833 SRR655365:SRR655369 SRR720901:SRR720905 SRR786437:SRR786441 SRR851973:SRR851977 SRR917509:SRR917513 SRR983045:SRR983049 TBI5:TBI9 TBI65541:TBI65545 TBI131077:TBI131081 TBI196613:TBI196617 TBI262149:TBI262153 TBI327685:TBI327689 TBI393221:TBI393225 TBI458757:TBI458761 TBI524293:TBI524297 TBI589829:TBI589833 TBI655365:TBI655369 TBI720901:TBI720905 TBI786437:TBI786441 TBI851973:TBI851977 TBI917509:TBI917513 TBI983045:TBI983049 TBN5:TBN9 TBN65541:TBN65545 TBN131077:TBN131081 TBN196613:TBN196617 TBN262149:TBN262153 TBN327685:TBN327689 TBN393221:TBN393225 TBN458757:TBN458761 TBN524293:TBN524297 TBN589829:TBN589833 TBN655365:TBN655369 TBN720901:TBN720905 TBN786437:TBN786441 TBN851973:TBN851977 TBN917509:TBN917513 TBN983045:TBN983049 TLE5:TLE9 TLE65541:TLE65545 TLE131077:TLE131081 TLE196613:TLE196617 TLE262149:TLE262153 TLE327685:TLE327689 TLE393221:TLE393225 TLE458757:TLE458761 TLE524293:TLE524297 TLE589829:TLE589833 TLE655365:TLE655369 TLE720901:TLE720905 TLE786437:TLE786441 TLE851973:TLE851977 TLE917509:TLE917513 TLE983045:TLE983049 TLJ5:TLJ9 TLJ65541:TLJ65545 TLJ131077:TLJ131081 TLJ196613:TLJ196617 TLJ262149:TLJ262153 TLJ327685:TLJ327689 TLJ393221:TLJ393225 TLJ458757:TLJ458761 TLJ524293:TLJ524297 TLJ589829:TLJ589833 TLJ655365:TLJ655369 TLJ720901:TLJ720905 TLJ786437:TLJ786441 TLJ851973:TLJ851977 TLJ917509:TLJ917513 TLJ983045:TLJ983049 TVA5:TVA9 TVA65541:TVA65545 TVA131077:TVA131081 TVA196613:TVA196617 TVA262149:TVA262153 TVA327685:TVA327689 TVA393221:TVA393225 TVA458757:TVA458761 TVA524293:TVA524297 TVA589829:TVA589833 TVA655365:TVA655369 TVA720901:TVA720905 TVA786437:TVA786441 TVA851973:TVA851977 TVA917509:TVA917513 TVA983045:TVA983049 TVF5:TVF9 TVF65541:TVF65545 TVF131077:TVF131081 TVF196613:TVF196617 TVF262149:TVF262153 TVF327685:TVF327689 TVF393221:TVF393225 TVF458757:TVF458761 TVF524293:TVF524297 TVF589829:TVF589833 TVF655365:TVF655369 TVF720901:TVF720905 TVF786437:TVF786441 TVF851973:TVF851977 TVF917509:TVF917513 TVF983045:TVF983049 UEW5:UEW9 UEW65541:UEW65545 UEW131077:UEW131081 UEW196613:UEW196617 UEW262149:UEW262153 UEW327685:UEW327689 UEW393221:UEW393225 UEW458757:UEW458761 UEW524293:UEW524297 UEW589829:UEW589833 UEW655365:UEW655369 UEW720901:UEW720905 UEW786437:UEW786441 UEW851973:UEW851977 UEW917509:UEW917513 UEW983045:UEW983049 UFB5:UFB9 UFB65541:UFB65545 UFB131077:UFB131081 UFB196613:UFB196617 UFB262149:UFB262153 UFB327685:UFB327689 UFB393221:UFB393225 UFB458757:UFB458761 UFB524293:UFB524297 UFB589829:UFB589833 UFB655365:UFB655369 UFB720901:UFB720905 UFB786437:UFB786441 UFB851973:UFB851977 UFB917509:UFB917513 UFB983045:UFB983049 UOS5:UOS9 UOS65541:UOS65545 UOS131077:UOS131081 UOS196613:UOS196617 UOS262149:UOS262153 UOS327685:UOS327689 UOS393221:UOS393225 UOS458757:UOS458761 UOS524293:UOS524297 UOS589829:UOS589833 UOS655365:UOS655369 UOS720901:UOS720905 UOS786437:UOS786441 UOS851973:UOS851977 UOS917509:UOS917513 UOS983045:UOS983049 UOX5:UOX9 UOX65541:UOX65545 UOX131077:UOX131081 UOX196613:UOX196617 UOX262149:UOX262153 UOX327685:UOX327689 UOX393221:UOX393225 UOX458757:UOX458761 UOX524293:UOX524297 UOX589829:UOX589833 UOX655365:UOX655369 UOX720901:UOX720905 UOX786437:UOX786441 UOX851973:UOX851977 UOX917509:UOX917513 UOX983045:UOX983049 UYO5:UYO9 UYO65541:UYO65545 UYO131077:UYO131081 UYO196613:UYO196617 UYO262149:UYO262153 UYO327685:UYO327689 UYO393221:UYO393225 UYO458757:UYO458761 UYO524293:UYO524297 UYO589829:UYO589833 UYO655365:UYO655369 UYO720901:UYO720905 UYO786437:UYO786441 UYO851973:UYO851977 UYO917509:UYO917513 UYO983045:UYO983049 UYT5:UYT9 UYT65541:UYT65545 UYT131077:UYT131081 UYT196613:UYT196617 UYT262149:UYT262153 UYT327685:UYT327689 UYT393221:UYT393225 UYT458757:UYT458761 UYT524293:UYT524297 UYT589829:UYT589833 UYT655365:UYT655369 UYT720901:UYT720905 UYT786437:UYT786441 UYT851973:UYT851977 UYT917509:UYT917513 UYT983045:UYT983049 VIK5:VIK9 VIK65541:VIK65545 VIK131077:VIK131081 VIK196613:VIK196617 VIK262149:VIK262153 VIK327685:VIK327689 VIK393221:VIK393225 VIK458757:VIK458761 VIK524293:VIK524297 VIK589829:VIK589833 VIK655365:VIK655369 VIK720901:VIK720905 VIK786437:VIK786441 VIK851973:VIK851977 VIK917509:VIK917513 VIK983045:VIK983049 VIP5:VIP9 VIP65541:VIP65545 VIP131077:VIP131081 VIP196613:VIP196617 VIP262149:VIP262153 VIP327685:VIP327689 VIP393221:VIP393225 VIP458757:VIP458761 VIP524293:VIP524297 VIP589829:VIP589833 VIP655365:VIP655369 VIP720901:VIP720905 VIP786437:VIP786441 VIP851973:VIP851977 VIP917509:VIP917513 VIP983045:VIP983049 VSG5:VSG9 VSG65541:VSG65545 VSG131077:VSG131081 VSG196613:VSG196617 VSG262149:VSG262153 VSG327685:VSG327689 VSG393221:VSG393225 VSG458757:VSG458761 VSG524293:VSG524297 VSG589829:VSG589833 VSG655365:VSG655369 VSG720901:VSG720905 VSG786437:VSG786441 VSG851973:VSG851977 VSG917509:VSG917513 VSG983045:VSG983049 VSL5:VSL9 VSL65541:VSL65545 VSL131077:VSL131081 VSL196613:VSL196617 VSL262149:VSL262153 VSL327685:VSL327689 VSL393221:VSL393225 VSL458757:VSL458761 VSL524293:VSL524297 VSL589829:VSL589833 VSL655365:VSL655369 VSL720901:VSL720905 VSL786437:VSL786441 VSL851973:VSL851977 VSL917509:VSL917513 VSL983045:VSL983049 WCC5:WCC9 WCC65541:WCC65545 WCC131077:WCC131081 WCC196613:WCC196617 WCC262149:WCC262153 WCC327685:WCC327689 WCC393221:WCC393225 WCC458757:WCC458761 WCC524293:WCC524297 WCC589829:WCC589833 WCC655365:WCC655369 WCC720901:WCC720905 WCC786437:WCC786441 WCC851973:WCC851977 WCC917509:WCC917513 WCC983045:WCC983049 WCH5:WCH9 WCH65541:WCH65545 WCH131077:WCH131081 WCH196613:WCH196617 WCH262149:WCH262153 WCH327685:WCH327689 WCH393221:WCH393225 WCH458757:WCH458761 WCH524293:WCH524297 WCH589829:WCH589833 WCH655365:WCH655369 WCH720901:WCH720905 WCH786437:WCH786441 WCH851973:WCH851977 WCH917509:WCH917513 WCH983045:WCH983049 WLY5:WLY9 WLY65541:WLY65545 WLY131077:WLY131081 WLY196613:WLY196617 WLY262149:WLY262153 WLY327685:WLY327689 WLY393221:WLY393225 WLY458757:WLY458761 WLY524293:WLY524297 WLY589829:WLY589833 WLY655365:WLY655369 WLY720901:WLY720905 WLY786437:WLY786441 WLY851973:WLY851977 WLY917509:WLY917513 WLY983045:WLY983049 WMD5:WMD9 WMD65541:WMD65545 WMD131077:WMD131081 WMD196613:WMD196617 WMD262149:WMD262153 WMD327685:WMD327689 WMD393221:WMD393225 WMD458757:WMD458761 WMD524293:WMD524297 WMD589829:WMD589833 WMD655365:WMD655369 WMD720901:WMD720905 WMD786437:WMD786441 WMD851973:WMD851977 WMD917509:WMD917513 WMD983045:WMD983049 WVU5:WVU9 WVU65541:WVU65545 WVU131077:WVU131081 WVU196613:WVU196617 WVU262149:WVU262153 WVU327685:WVU327689 WVU393221:WVU393225 WVU458757:WVU458761 WVU524293:WVU524297 WVU589829:WVU589833 WVU655365:WVU655369 WVU720901:WVU720905 WVU786437:WVU786441 WVU851973:WVU851977 WVU917509:WVU917513 WVU983045:WVU983049 WVZ5:WVZ9 WVZ65541:WVZ65545 WVZ131077:WVZ131081 WVZ196613:WVZ196617 WVZ262149:WVZ262153 WVZ327685:WVZ327689 WVZ393221:WVZ393225 WVZ458757:WVZ458761 WVZ524293:WVZ524297 WVZ589829:WVZ589833 WVZ655365:WVZ655369 WVZ720901:WVZ720905 WVZ786437:WVZ786441 WVZ851973:WVZ851977 WVZ917509:WVZ917513 WVZ983045:WVZ983049"/>
  </dataValidations>
  <pageMargins left="0.69930555555555596" right="0.69930555555555596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94"/>
  <sheetViews>
    <sheetView topLeftCell="I1" workbookViewId="0">
      <selection activeCell="P11" sqref="P11"/>
    </sheetView>
  </sheetViews>
  <sheetFormatPr defaultColWidth="9" defaultRowHeight="16.5"/>
  <cols>
    <col min="1" max="1" width="2.625" style="1" customWidth="1"/>
    <col min="2" max="2" width="18.5" style="2" customWidth="1"/>
    <col min="3" max="3" width="18.25" style="1" customWidth="1"/>
    <col min="4" max="4" width="27.75" style="1" customWidth="1"/>
    <col min="5" max="5" width="6.75" style="1" customWidth="1"/>
    <col min="6" max="6" width="5.625" style="1" customWidth="1"/>
    <col min="7" max="7" width="7.875" style="1" customWidth="1"/>
    <col min="8" max="8" width="44.875" style="1" customWidth="1"/>
    <col min="9" max="9" width="26.125" style="144" customWidth="1"/>
    <col min="10" max="10" width="22.75" style="145" customWidth="1"/>
    <col min="11" max="11" width="9.375" style="144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1" ht="17.25">
      <c r="B1" s="4"/>
      <c r="C1" s="5"/>
      <c r="D1" s="5"/>
      <c r="E1" s="5"/>
      <c r="F1" s="5"/>
      <c r="G1" s="5"/>
      <c r="H1" s="5"/>
      <c r="I1" s="18"/>
      <c r="J1" s="64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2:21" ht="17.25">
      <c r="B2" s="6" t="s">
        <v>111</v>
      </c>
      <c r="C2" s="7"/>
      <c r="D2" s="5"/>
      <c r="E2" s="5"/>
      <c r="F2" s="5"/>
      <c r="G2" s="5"/>
      <c r="H2" s="5"/>
      <c r="I2" s="18"/>
      <c r="J2" s="64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</row>
    <row r="3" spans="2:21" ht="17.25">
      <c r="B3" s="6" t="s">
        <v>114</v>
      </c>
      <c r="C3" s="8"/>
      <c r="D3" s="5"/>
      <c r="E3" s="5"/>
      <c r="F3" s="5"/>
      <c r="G3" s="5"/>
      <c r="H3" s="5"/>
      <c r="I3" s="18"/>
      <c r="J3" s="64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1">
      <c r="B4" s="6" t="s">
        <v>117</v>
      </c>
      <c r="C4" s="8"/>
      <c r="D4" s="5"/>
      <c r="E4" s="5"/>
      <c r="F4" s="5"/>
      <c r="G4" s="5"/>
      <c r="H4" s="5"/>
      <c r="I4" s="18"/>
      <c r="J4" s="64"/>
      <c r="K4" s="383" t="s">
        <v>118</v>
      </c>
      <c r="L4" s="384"/>
      <c r="M4" s="8">
        <v>84</v>
      </c>
      <c r="N4" s="21" t="s">
        <v>119</v>
      </c>
      <c r="O4" s="22">
        <f>(M5+M6)/M4</f>
        <v>0.25</v>
      </c>
      <c r="P4" s="383" t="s">
        <v>118</v>
      </c>
      <c r="Q4" s="384"/>
      <c r="R4" s="8">
        <f>COUNTA($B$11:$B$177)</f>
        <v>2</v>
      </c>
      <c r="S4" s="21" t="s">
        <v>119</v>
      </c>
      <c r="T4" s="22">
        <f>(R5+R6)/R4</f>
        <v>0.5</v>
      </c>
    </row>
    <row r="5" spans="2:21">
      <c r="B5" s="6" t="s">
        <v>120</v>
      </c>
      <c r="C5" s="8"/>
      <c r="D5" s="5"/>
      <c r="E5" s="5"/>
      <c r="F5" s="5"/>
      <c r="G5" s="5"/>
      <c r="H5" s="5"/>
      <c r="I5" s="18"/>
      <c r="J5" s="64"/>
      <c r="K5" s="383" t="s">
        <v>121</v>
      </c>
      <c r="L5" s="384"/>
      <c r="M5" s="23">
        <f>COUNTIF(K11:K$177,"通过")</f>
        <v>21</v>
      </c>
      <c r="N5" s="21" t="s">
        <v>119</v>
      </c>
      <c r="O5" s="22">
        <f>M5/M4</f>
        <v>0.25</v>
      </c>
      <c r="P5" s="383" t="s">
        <v>121</v>
      </c>
      <c r="Q5" s="384"/>
      <c r="R5" s="23">
        <f>COUNTIF(P11:P$177,"通过")</f>
        <v>1</v>
      </c>
      <c r="S5" s="21" t="s">
        <v>119</v>
      </c>
      <c r="T5" s="22">
        <f>R5/R4</f>
        <v>0.5</v>
      </c>
    </row>
    <row r="6" spans="2:21">
      <c r="B6" s="6" t="s">
        <v>122</v>
      </c>
      <c r="C6" s="8"/>
      <c r="D6" s="5"/>
      <c r="E6" s="5"/>
      <c r="F6" s="5"/>
      <c r="G6" s="5"/>
      <c r="H6" s="5"/>
      <c r="I6" s="18"/>
      <c r="J6" s="8" t="s">
        <v>6</v>
      </c>
      <c r="K6" s="383" t="s">
        <v>123</v>
      </c>
      <c r="L6" s="384"/>
      <c r="M6" s="23">
        <f>COUNTIF(K11:K$176,"不通过")</f>
        <v>0</v>
      </c>
      <c r="N6" s="21" t="s">
        <v>119</v>
      </c>
      <c r="O6" s="22">
        <f>M6/M4</f>
        <v>0</v>
      </c>
      <c r="P6" s="383" t="s">
        <v>123</v>
      </c>
      <c r="Q6" s="384"/>
      <c r="R6" s="23">
        <f>COUNTIF(P11:P$176,"失败")</f>
        <v>0</v>
      </c>
      <c r="S6" s="21" t="s">
        <v>119</v>
      </c>
      <c r="T6" s="22">
        <f>R6/R4</f>
        <v>0</v>
      </c>
    </row>
    <row r="7" spans="2:21">
      <c r="B7" s="6" t="s">
        <v>124</v>
      </c>
      <c r="C7" s="8"/>
      <c r="D7" s="5"/>
      <c r="E7" s="5"/>
      <c r="F7" s="5"/>
      <c r="G7" s="5"/>
      <c r="H7" s="5"/>
      <c r="I7" s="18"/>
      <c r="J7" s="64"/>
      <c r="K7" s="383" t="s">
        <v>125</v>
      </c>
      <c r="L7" s="384"/>
      <c r="M7" s="23">
        <f>COUNTIF(K11:K$176,"阻碍")</f>
        <v>0</v>
      </c>
      <c r="N7" s="21" t="s">
        <v>119</v>
      </c>
      <c r="O7" s="22">
        <f>M7/M4</f>
        <v>0</v>
      </c>
      <c r="P7" s="383" t="s">
        <v>125</v>
      </c>
      <c r="Q7" s="384"/>
      <c r="R7" s="23">
        <f>COUNTIF(P11:P$176,"阻塞")</f>
        <v>0</v>
      </c>
      <c r="S7" s="21" t="s">
        <v>119</v>
      </c>
      <c r="T7" s="22">
        <f>R7/R4</f>
        <v>0</v>
      </c>
    </row>
    <row r="8" spans="2:21">
      <c r="B8" s="4"/>
      <c r="C8" s="5"/>
      <c r="D8" s="5"/>
      <c r="E8" s="5"/>
      <c r="F8" s="5"/>
      <c r="G8" s="5"/>
      <c r="H8" s="5"/>
      <c r="I8" s="18"/>
      <c r="J8" s="64"/>
      <c r="K8" s="383" t="s">
        <v>126</v>
      </c>
      <c r="L8" s="384"/>
      <c r="M8" s="23">
        <f>COUNTIF(K11:K$176,"无效")</f>
        <v>0</v>
      </c>
      <c r="N8" s="21" t="s">
        <v>119</v>
      </c>
      <c r="O8" s="22">
        <f>M8/M4</f>
        <v>0</v>
      </c>
      <c r="P8" s="383" t="s">
        <v>126</v>
      </c>
      <c r="Q8" s="384"/>
      <c r="R8" s="23">
        <f>COUNTIF(P11:P$176,"无效")</f>
        <v>0</v>
      </c>
      <c r="S8" s="21" t="s">
        <v>119</v>
      </c>
      <c r="T8" s="22">
        <f>R8/R4</f>
        <v>0</v>
      </c>
    </row>
    <row r="9" spans="2:21">
      <c r="B9" s="4"/>
      <c r="C9" s="5"/>
      <c r="D9" s="5"/>
      <c r="E9" s="5"/>
      <c r="F9" s="5"/>
      <c r="G9" s="5"/>
      <c r="H9" s="5"/>
      <c r="I9" s="18"/>
      <c r="J9" s="64"/>
      <c r="K9" s="383" t="s">
        <v>127</v>
      </c>
      <c r="L9" s="384"/>
      <c r="M9" s="23">
        <f>COUNTIF(K11:K$176,"未执行")</f>
        <v>63</v>
      </c>
      <c r="N9" s="21" t="s">
        <v>119</v>
      </c>
      <c r="O9" s="22">
        <f>M9/M4</f>
        <v>0.75</v>
      </c>
      <c r="P9" s="383" t="s">
        <v>127</v>
      </c>
      <c r="Q9" s="384"/>
      <c r="R9" s="23">
        <f>COUNTIF(P11:P$176,"未执行")</f>
        <v>0</v>
      </c>
      <c r="S9" s="21" t="s">
        <v>119</v>
      </c>
      <c r="T9" s="22">
        <f>R9/R4</f>
        <v>0</v>
      </c>
    </row>
    <row r="10" spans="2:21" ht="33">
      <c r="B10" s="9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48" t="s">
        <v>135</v>
      </c>
      <c r="J10" s="154" t="s">
        <v>136</v>
      </c>
      <c r="K10" s="148" t="s">
        <v>137</v>
      </c>
      <c r="L10" s="10" t="s">
        <v>12</v>
      </c>
      <c r="M10" s="10" t="s">
        <v>138</v>
      </c>
      <c r="N10" s="10" t="s">
        <v>139</v>
      </c>
      <c r="O10" s="10" t="s">
        <v>140</v>
      </c>
      <c r="P10" s="10" t="s">
        <v>141</v>
      </c>
      <c r="Q10" s="10" t="s">
        <v>12</v>
      </c>
      <c r="R10" s="10" t="s">
        <v>138</v>
      </c>
      <c r="S10" s="10" t="s">
        <v>139</v>
      </c>
      <c r="T10" s="10" t="s">
        <v>140</v>
      </c>
    </row>
    <row r="11" spans="2:21">
      <c r="B11" s="366" t="s">
        <v>37</v>
      </c>
      <c r="C11" s="13"/>
      <c r="D11" s="364" t="s">
        <v>212</v>
      </c>
      <c r="E11" s="8" t="s">
        <v>145</v>
      </c>
      <c r="F11" s="8" t="s">
        <v>146</v>
      </c>
      <c r="G11" s="8" t="s">
        <v>147</v>
      </c>
      <c r="H11" s="364" t="s">
        <v>1758</v>
      </c>
      <c r="I11" s="25" t="s">
        <v>1759</v>
      </c>
      <c r="J11" s="25" t="s">
        <v>1760</v>
      </c>
      <c r="K11" s="8" t="s">
        <v>6</v>
      </c>
      <c r="L11" s="13"/>
      <c r="M11" s="13"/>
      <c r="N11" s="13"/>
      <c r="O11" s="13"/>
      <c r="P11" s="13" t="s">
        <v>6</v>
      </c>
      <c r="Q11" s="13"/>
      <c r="R11" s="13"/>
      <c r="S11" s="13"/>
      <c r="T11" s="13"/>
      <c r="U11" s="221"/>
    </row>
    <row r="12" spans="2:21">
      <c r="B12" s="366"/>
      <c r="C12" s="13"/>
      <c r="D12" s="364"/>
      <c r="E12" s="8" t="s">
        <v>145</v>
      </c>
      <c r="F12" s="8" t="s">
        <v>178</v>
      </c>
      <c r="G12" s="8" t="s">
        <v>157</v>
      </c>
      <c r="H12" s="364"/>
      <c r="I12" s="25" t="s">
        <v>1761</v>
      </c>
      <c r="J12" s="25"/>
      <c r="K12" s="8" t="s">
        <v>8</v>
      </c>
      <c r="L12" s="13"/>
      <c r="M12" s="13"/>
      <c r="N12" s="13"/>
      <c r="O12" s="13"/>
      <c r="P12" s="13"/>
      <c r="Q12" s="13"/>
      <c r="R12" s="13"/>
      <c r="S12" s="13"/>
      <c r="T12" s="13"/>
      <c r="U12" s="221"/>
    </row>
    <row r="13" spans="2:21" ht="27">
      <c r="B13" s="366"/>
      <c r="C13" s="13"/>
      <c r="D13" s="364"/>
      <c r="E13" s="8" t="s">
        <v>190</v>
      </c>
      <c r="F13" s="8" t="s">
        <v>146</v>
      </c>
      <c r="G13" s="8" t="s">
        <v>147</v>
      </c>
      <c r="H13" s="364"/>
      <c r="I13" s="25" t="s">
        <v>1762</v>
      </c>
      <c r="J13" s="25" t="s">
        <v>1763</v>
      </c>
      <c r="K13" s="8" t="s">
        <v>6</v>
      </c>
      <c r="L13" s="13"/>
      <c r="M13" s="13"/>
      <c r="N13" s="13"/>
      <c r="O13" s="13"/>
      <c r="P13" s="13"/>
      <c r="Q13" s="13"/>
      <c r="R13" s="13"/>
      <c r="S13" s="13"/>
      <c r="T13" s="13"/>
      <c r="U13" s="221"/>
    </row>
    <row r="14" spans="2:21">
      <c r="B14" s="366"/>
      <c r="C14" s="13"/>
      <c r="D14" s="364"/>
      <c r="E14" s="8" t="s">
        <v>190</v>
      </c>
      <c r="F14" s="8" t="s">
        <v>146</v>
      </c>
      <c r="G14" s="8" t="s">
        <v>147</v>
      </c>
      <c r="H14" s="364"/>
      <c r="I14" s="25" t="s">
        <v>1142</v>
      </c>
      <c r="J14" s="25" t="s">
        <v>1760</v>
      </c>
      <c r="K14" s="8" t="s">
        <v>6</v>
      </c>
      <c r="L14" s="13"/>
      <c r="M14" s="13"/>
      <c r="N14" s="13"/>
      <c r="O14" s="13"/>
      <c r="P14" s="13"/>
      <c r="Q14" s="13"/>
      <c r="R14" s="13"/>
      <c r="S14" s="13"/>
      <c r="T14" s="13"/>
      <c r="U14" s="221"/>
    </row>
    <row r="15" spans="2:21" ht="27">
      <c r="B15" s="366"/>
      <c r="C15" s="13"/>
      <c r="D15" s="364"/>
      <c r="E15" s="8" t="s">
        <v>190</v>
      </c>
      <c r="F15" s="8" t="s">
        <v>146</v>
      </c>
      <c r="G15" s="8" t="s">
        <v>147</v>
      </c>
      <c r="H15" s="364"/>
      <c r="I15" s="25" t="s">
        <v>1764</v>
      </c>
      <c r="J15" s="25" t="s">
        <v>1765</v>
      </c>
      <c r="K15" s="8" t="s">
        <v>6</v>
      </c>
      <c r="L15" s="13"/>
      <c r="M15" s="13"/>
      <c r="N15" s="13"/>
      <c r="O15" s="13"/>
      <c r="P15" s="13"/>
      <c r="Q15" s="13"/>
      <c r="R15" s="13"/>
      <c r="S15" s="13"/>
      <c r="T15" s="13"/>
      <c r="U15" s="221"/>
    </row>
    <row r="16" spans="2:21">
      <c r="B16" s="366"/>
      <c r="C16" s="13"/>
      <c r="D16" s="364"/>
      <c r="E16" s="8" t="s">
        <v>190</v>
      </c>
      <c r="F16" s="8" t="s">
        <v>146</v>
      </c>
      <c r="G16" s="8" t="s">
        <v>147</v>
      </c>
      <c r="H16" s="364"/>
      <c r="I16" s="25" t="s">
        <v>1143</v>
      </c>
      <c r="J16" s="25" t="s">
        <v>1760</v>
      </c>
      <c r="K16" s="8" t="s">
        <v>6</v>
      </c>
      <c r="L16" s="13"/>
      <c r="M16" s="13"/>
      <c r="N16" s="13"/>
      <c r="O16" s="13"/>
      <c r="P16" s="13"/>
      <c r="Q16" s="13"/>
      <c r="R16" s="13"/>
      <c r="S16" s="13"/>
      <c r="T16" s="13"/>
      <c r="U16" s="221"/>
    </row>
    <row r="17" spans="2:21" ht="27">
      <c r="B17" s="366"/>
      <c r="C17" s="13"/>
      <c r="D17" s="364"/>
      <c r="E17" s="8" t="s">
        <v>190</v>
      </c>
      <c r="F17" s="8" t="s">
        <v>146</v>
      </c>
      <c r="G17" s="8" t="s">
        <v>147</v>
      </c>
      <c r="H17" s="364"/>
      <c r="I17" s="25" t="s">
        <v>1766</v>
      </c>
      <c r="J17" s="25" t="s">
        <v>1763</v>
      </c>
      <c r="K17" s="8" t="s">
        <v>6</v>
      </c>
      <c r="L17" s="13"/>
      <c r="M17" s="13"/>
      <c r="N17" s="13"/>
      <c r="O17" s="13"/>
      <c r="P17" s="13"/>
      <c r="Q17" s="13"/>
      <c r="R17" s="13"/>
      <c r="S17" s="13"/>
      <c r="T17" s="13"/>
      <c r="U17" s="221"/>
    </row>
    <row r="18" spans="2:21" ht="27">
      <c r="B18" s="366"/>
      <c r="C18" s="13"/>
      <c r="D18" s="364"/>
      <c r="E18" s="8" t="s">
        <v>145</v>
      </c>
      <c r="F18" s="8" t="s">
        <v>178</v>
      </c>
      <c r="G18" s="8" t="s">
        <v>147</v>
      </c>
      <c r="H18" s="364"/>
      <c r="I18" s="25" t="s">
        <v>1767</v>
      </c>
      <c r="J18" s="25" t="s">
        <v>1760</v>
      </c>
      <c r="K18" s="8" t="s">
        <v>6</v>
      </c>
      <c r="L18" s="13"/>
      <c r="M18" s="13"/>
      <c r="N18" s="13"/>
      <c r="O18" s="13"/>
      <c r="P18" s="13"/>
      <c r="Q18" s="13"/>
      <c r="R18" s="13"/>
      <c r="S18" s="13"/>
      <c r="T18" s="13"/>
      <c r="U18" s="221"/>
    </row>
    <row r="19" spans="2:21" ht="27">
      <c r="B19" s="366"/>
      <c r="C19" s="13"/>
      <c r="D19" s="364"/>
      <c r="E19" s="8" t="s">
        <v>145</v>
      </c>
      <c r="F19" s="8" t="s">
        <v>178</v>
      </c>
      <c r="G19" s="8" t="s">
        <v>157</v>
      </c>
      <c r="H19" s="364"/>
      <c r="I19" s="25" t="s">
        <v>1768</v>
      </c>
      <c r="J19" s="25" t="s">
        <v>1769</v>
      </c>
      <c r="K19" s="8" t="s">
        <v>6</v>
      </c>
      <c r="L19" s="13"/>
      <c r="M19" s="13"/>
      <c r="N19" s="13"/>
      <c r="O19" s="13"/>
      <c r="P19" s="13"/>
      <c r="Q19" s="13"/>
      <c r="R19" s="13"/>
      <c r="S19" s="13"/>
      <c r="T19" s="13"/>
      <c r="U19" s="221"/>
    </row>
    <row r="20" spans="2:21" ht="27">
      <c r="B20" s="366"/>
      <c r="C20" s="13"/>
      <c r="D20" s="364"/>
      <c r="E20" s="8" t="s">
        <v>145</v>
      </c>
      <c r="F20" s="8" t="s">
        <v>178</v>
      </c>
      <c r="G20" s="8" t="s">
        <v>157</v>
      </c>
      <c r="H20" s="364"/>
      <c r="I20" s="25" t="s">
        <v>1770</v>
      </c>
      <c r="J20" s="25" t="s">
        <v>1760</v>
      </c>
      <c r="K20" s="8" t="s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221"/>
    </row>
    <row r="21" spans="2:21" ht="27">
      <c r="B21" s="366"/>
      <c r="C21" s="13"/>
      <c r="D21" s="364"/>
      <c r="E21" s="8" t="s">
        <v>145</v>
      </c>
      <c r="F21" s="8" t="s">
        <v>178</v>
      </c>
      <c r="G21" s="8" t="s">
        <v>157</v>
      </c>
      <c r="H21" s="364"/>
      <c r="I21" s="25" t="s">
        <v>1771</v>
      </c>
      <c r="J21" s="25" t="s">
        <v>1760</v>
      </c>
      <c r="K21" s="8" t="s">
        <v>6</v>
      </c>
      <c r="L21" s="13"/>
      <c r="M21" s="13"/>
      <c r="N21" s="13"/>
      <c r="O21" s="13"/>
      <c r="P21" s="13"/>
      <c r="Q21" s="13"/>
      <c r="R21" s="13"/>
      <c r="S21" s="13"/>
      <c r="T21" s="13"/>
      <c r="U21" s="221"/>
    </row>
    <row r="22" spans="2:21">
      <c r="B22" s="366"/>
      <c r="C22" s="13"/>
      <c r="D22" s="364"/>
      <c r="E22" s="8" t="s">
        <v>145</v>
      </c>
      <c r="F22" s="8" t="s">
        <v>178</v>
      </c>
      <c r="G22" s="8" t="s">
        <v>157</v>
      </c>
      <c r="H22" s="364"/>
      <c r="I22" s="25" t="s">
        <v>508</v>
      </c>
      <c r="J22" s="25" t="s">
        <v>1760</v>
      </c>
      <c r="K22" s="8" t="s">
        <v>6</v>
      </c>
      <c r="L22" s="13"/>
      <c r="M22" s="13"/>
      <c r="N22" s="13"/>
      <c r="O22" s="13"/>
      <c r="P22" s="13"/>
      <c r="Q22" s="13"/>
      <c r="R22" s="13"/>
      <c r="S22" s="13"/>
      <c r="T22" s="13"/>
      <c r="U22" s="221"/>
    </row>
    <row r="23" spans="2:21">
      <c r="B23" s="366"/>
      <c r="C23" s="13"/>
      <c r="D23" s="364"/>
      <c r="E23" s="8" t="s">
        <v>145</v>
      </c>
      <c r="F23" s="8" t="s">
        <v>178</v>
      </c>
      <c r="G23" s="8" t="s">
        <v>157</v>
      </c>
      <c r="H23" s="364"/>
      <c r="I23" s="25" t="s">
        <v>214</v>
      </c>
      <c r="J23" s="25" t="s">
        <v>1760</v>
      </c>
      <c r="K23" s="8" t="s">
        <v>6</v>
      </c>
      <c r="L23" s="13"/>
      <c r="M23" s="13"/>
      <c r="N23" s="13"/>
      <c r="O23" s="13"/>
      <c r="P23" s="13"/>
      <c r="Q23" s="13"/>
      <c r="R23" s="13"/>
      <c r="S23" s="13"/>
      <c r="T23" s="13"/>
      <c r="U23" s="221"/>
    </row>
    <row r="24" spans="2:21" ht="27">
      <c r="B24" s="366"/>
      <c r="C24" s="13"/>
      <c r="D24" s="364"/>
      <c r="E24" s="8" t="s">
        <v>145</v>
      </c>
      <c r="F24" s="8" t="s">
        <v>178</v>
      </c>
      <c r="G24" s="8" t="s">
        <v>157</v>
      </c>
      <c r="H24" s="364"/>
      <c r="I24" s="25" t="s">
        <v>1144</v>
      </c>
      <c r="J24" s="25" t="s">
        <v>1145</v>
      </c>
      <c r="K24" s="8" t="s">
        <v>6</v>
      </c>
      <c r="L24" s="13"/>
      <c r="M24" s="13"/>
      <c r="N24" s="13"/>
      <c r="O24" s="13"/>
      <c r="P24" s="13"/>
      <c r="Q24" s="13"/>
      <c r="R24" s="13"/>
      <c r="S24" s="13"/>
      <c r="T24" s="13"/>
      <c r="U24" s="221"/>
    </row>
    <row r="25" spans="2:21">
      <c r="B25" s="366"/>
      <c r="C25" s="13"/>
      <c r="D25" s="364"/>
      <c r="E25" s="8" t="s">
        <v>145</v>
      </c>
      <c r="F25" s="8" t="s">
        <v>178</v>
      </c>
      <c r="G25" s="8" t="s">
        <v>157</v>
      </c>
      <c r="H25" s="364"/>
      <c r="I25" s="25" t="s">
        <v>376</v>
      </c>
      <c r="J25" s="25" t="s">
        <v>1772</v>
      </c>
      <c r="K25" s="8" t="s">
        <v>6</v>
      </c>
      <c r="L25" s="13"/>
      <c r="M25" s="13"/>
      <c r="N25" s="13"/>
      <c r="O25" s="13"/>
      <c r="P25" s="13"/>
      <c r="Q25" s="13"/>
      <c r="R25" s="13"/>
      <c r="S25" s="13"/>
      <c r="T25" s="13"/>
      <c r="U25" s="221"/>
    </row>
    <row r="26" spans="2:21" ht="27">
      <c r="B26" s="366"/>
      <c r="C26" s="13"/>
      <c r="D26" s="364" t="s">
        <v>375</v>
      </c>
      <c r="E26" s="8" t="s">
        <v>145</v>
      </c>
      <c r="F26" s="8" t="s">
        <v>178</v>
      </c>
      <c r="G26" s="8" t="s">
        <v>157</v>
      </c>
      <c r="H26" s="364" t="s">
        <v>1773</v>
      </c>
      <c r="I26" s="25" t="s">
        <v>1029</v>
      </c>
      <c r="J26" s="25" t="s">
        <v>1774</v>
      </c>
      <c r="K26" s="8" t="s">
        <v>8</v>
      </c>
      <c r="L26" s="13"/>
      <c r="M26" s="13"/>
      <c r="N26" s="13"/>
      <c r="O26" s="13"/>
      <c r="P26" s="13"/>
      <c r="Q26" s="13"/>
      <c r="R26" s="13"/>
      <c r="S26" s="13"/>
      <c r="T26" s="13"/>
      <c r="U26" s="221"/>
    </row>
    <row r="27" spans="2:21">
      <c r="B27" s="366"/>
      <c r="C27" s="13"/>
      <c r="D27" s="364"/>
      <c r="E27" s="8" t="s">
        <v>190</v>
      </c>
      <c r="F27" s="8" t="s">
        <v>162</v>
      </c>
      <c r="G27" s="8" t="s">
        <v>147</v>
      </c>
      <c r="H27" s="364"/>
      <c r="I27" s="25" t="s">
        <v>1775</v>
      </c>
      <c r="J27" s="25" t="s">
        <v>1776</v>
      </c>
      <c r="K27" s="8" t="s">
        <v>8</v>
      </c>
      <c r="L27" s="13"/>
      <c r="M27" s="13"/>
      <c r="N27" s="13"/>
      <c r="O27" s="13"/>
      <c r="P27" s="13"/>
      <c r="Q27" s="13"/>
      <c r="R27" s="13"/>
      <c r="S27" s="13"/>
      <c r="T27" s="13"/>
      <c r="U27" s="221"/>
    </row>
    <row r="28" spans="2:21">
      <c r="B28" s="366"/>
      <c r="C28" s="13"/>
      <c r="D28" s="364"/>
      <c r="E28" s="8" t="s">
        <v>190</v>
      </c>
      <c r="F28" s="8" t="s">
        <v>162</v>
      </c>
      <c r="G28" s="8" t="s">
        <v>147</v>
      </c>
      <c r="H28" s="364"/>
      <c r="I28" s="25" t="s">
        <v>1777</v>
      </c>
      <c r="J28" s="25" t="s">
        <v>384</v>
      </c>
      <c r="K28" s="8" t="s">
        <v>8</v>
      </c>
      <c r="L28" s="13"/>
      <c r="M28" s="13"/>
      <c r="N28" s="13"/>
      <c r="O28" s="13"/>
      <c r="P28" s="13"/>
      <c r="Q28" s="13"/>
      <c r="R28" s="13"/>
      <c r="S28" s="13"/>
      <c r="T28" s="13"/>
      <c r="U28" s="221"/>
    </row>
    <row r="29" spans="2:21">
      <c r="B29" s="366"/>
      <c r="C29" s="13"/>
      <c r="D29" s="364"/>
      <c r="E29" s="8" t="s">
        <v>190</v>
      </c>
      <c r="F29" s="8" t="s">
        <v>162</v>
      </c>
      <c r="G29" s="8" t="s">
        <v>147</v>
      </c>
      <c r="H29" s="364"/>
      <c r="I29" s="25" t="s">
        <v>1778</v>
      </c>
      <c r="J29" s="25" t="s">
        <v>384</v>
      </c>
      <c r="K29" s="8" t="s">
        <v>8</v>
      </c>
      <c r="L29" s="13"/>
      <c r="M29" s="13"/>
      <c r="N29" s="13"/>
      <c r="O29" s="13"/>
      <c r="P29" s="13"/>
      <c r="Q29" s="13"/>
      <c r="R29" s="13"/>
      <c r="S29" s="13"/>
      <c r="T29" s="13"/>
      <c r="U29" s="221"/>
    </row>
    <row r="30" spans="2:21">
      <c r="B30" s="366"/>
      <c r="C30" s="13"/>
      <c r="D30" s="364"/>
      <c r="E30" s="8" t="s">
        <v>190</v>
      </c>
      <c r="F30" s="8" t="s">
        <v>162</v>
      </c>
      <c r="G30" s="8" t="s">
        <v>147</v>
      </c>
      <c r="H30" s="364"/>
      <c r="I30" s="25" t="s">
        <v>894</v>
      </c>
      <c r="J30" s="25" t="s">
        <v>384</v>
      </c>
      <c r="K30" s="8" t="s">
        <v>8</v>
      </c>
      <c r="L30" s="13"/>
      <c r="M30" s="13"/>
      <c r="N30" s="13"/>
      <c r="O30" s="13"/>
      <c r="P30" s="13"/>
      <c r="Q30" s="13"/>
      <c r="R30" s="13"/>
      <c r="S30" s="13"/>
      <c r="T30" s="13"/>
      <c r="U30" s="221"/>
    </row>
    <row r="31" spans="2:21">
      <c r="B31" s="366"/>
      <c r="C31" s="13"/>
      <c r="D31" s="364"/>
      <c r="E31" s="8" t="s">
        <v>190</v>
      </c>
      <c r="F31" s="8" t="s">
        <v>162</v>
      </c>
      <c r="G31" s="8" t="s">
        <v>147</v>
      </c>
      <c r="H31" s="364"/>
      <c r="I31" s="25" t="s">
        <v>1779</v>
      </c>
      <c r="J31" s="25" t="s">
        <v>384</v>
      </c>
      <c r="K31" s="8" t="s">
        <v>8</v>
      </c>
      <c r="L31" s="13"/>
      <c r="M31" s="13"/>
      <c r="N31" s="13"/>
      <c r="O31" s="13"/>
      <c r="P31" s="13"/>
      <c r="Q31" s="13"/>
      <c r="R31" s="13"/>
      <c r="S31" s="13"/>
      <c r="T31" s="13"/>
      <c r="U31" s="221"/>
    </row>
    <row r="32" spans="2:21" ht="27">
      <c r="B32" s="366"/>
      <c r="C32" s="13"/>
      <c r="D32" s="364"/>
      <c r="E32" s="8" t="s">
        <v>190</v>
      </c>
      <c r="F32" s="8" t="s">
        <v>162</v>
      </c>
      <c r="G32" s="8" t="s">
        <v>147</v>
      </c>
      <c r="H32" s="364"/>
      <c r="I32" s="25" t="s">
        <v>1780</v>
      </c>
      <c r="J32" s="25" t="s">
        <v>384</v>
      </c>
      <c r="K32" s="8" t="s">
        <v>8</v>
      </c>
      <c r="L32" s="13"/>
      <c r="M32" s="13"/>
      <c r="N32" s="13"/>
      <c r="O32" s="13"/>
      <c r="P32" s="13"/>
      <c r="Q32" s="13"/>
      <c r="R32" s="13"/>
      <c r="S32" s="13"/>
      <c r="T32" s="13"/>
      <c r="U32" s="221"/>
    </row>
    <row r="33" spans="2:21" ht="27">
      <c r="B33" s="366"/>
      <c r="C33" s="13"/>
      <c r="D33" s="364"/>
      <c r="E33" s="8" t="s">
        <v>190</v>
      </c>
      <c r="F33" s="8" t="s">
        <v>162</v>
      </c>
      <c r="G33" s="8" t="s">
        <v>147</v>
      </c>
      <c r="H33" s="364"/>
      <c r="I33" s="25" t="s">
        <v>1781</v>
      </c>
      <c r="J33" s="25" t="s">
        <v>384</v>
      </c>
      <c r="K33" s="8" t="s">
        <v>8</v>
      </c>
      <c r="L33" s="13"/>
      <c r="M33" s="13"/>
      <c r="N33" s="13"/>
      <c r="O33" s="13"/>
      <c r="P33" s="13"/>
      <c r="Q33" s="13"/>
      <c r="R33" s="13"/>
      <c r="S33" s="13"/>
      <c r="T33" s="13"/>
      <c r="U33" s="221"/>
    </row>
    <row r="34" spans="2:21" ht="27">
      <c r="B34" s="366"/>
      <c r="C34" s="13"/>
      <c r="D34" s="364"/>
      <c r="E34" s="8" t="s">
        <v>190</v>
      </c>
      <c r="F34" s="8" t="s">
        <v>162</v>
      </c>
      <c r="G34" s="8" t="s">
        <v>147</v>
      </c>
      <c r="H34" s="364"/>
      <c r="I34" s="25" t="s">
        <v>1782</v>
      </c>
      <c r="J34" s="25" t="s">
        <v>384</v>
      </c>
      <c r="K34" s="8" t="s">
        <v>8</v>
      </c>
      <c r="L34" s="13"/>
      <c r="M34" s="13"/>
      <c r="N34" s="13"/>
      <c r="O34" s="13"/>
      <c r="P34" s="13"/>
      <c r="Q34" s="13"/>
      <c r="R34" s="13"/>
      <c r="S34" s="13"/>
      <c r="T34" s="13"/>
      <c r="U34" s="221"/>
    </row>
    <row r="35" spans="2:21" ht="27">
      <c r="B35" s="366"/>
      <c r="C35" s="13"/>
      <c r="D35" s="364"/>
      <c r="E35" s="8" t="s">
        <v>190</v>
      </c>
      <c r="F35" s="8" t="s">
        <v>162</v>
      </c>
      <c r="G35" s="8" t="s">
        <v>147</v>
      </c>
      <c r="H35" s="364"/>
      <c r="I35" s="25" t="s">
        <v>1783</v>
      </c>
      <c r="J35" s="25" t="s">
        <v>384</v>
      </c>
      <c r="K35" s="8" t="s">
        <v>8</v>
      </c>
      <c r="L35" s="13"/>
      <c r="M35" s="13"/>
      <c r="N35" s="13"/>
      <c r="O35" s="13"/>
      <c r="P35" s="13"/>
      <c r="Q35" s="13"/>
      <c r="R35" s="13"/>
      <c r="S35" s="13"/>
      <c r="T35" s="13"/>
      <c r="U35" s="221"/>
    </row>
    <row r="36" spans="2:21" ht="40.5">
      <c r="B36" s="366"/>
      <c r="C36" s="13"/>
      <c r="D36" s="364"/>
      <c r="E36" s="8" t="s">
        <v>190</v>
      </c>
      <c r="F36" s="8" t="s">
        <v>162</v>
      </c>
      <c r="G36" s="8" t="s">
        <v>147</v>
      </c>
      <c r="H36" s="364"/>
      <c r="I36" s="25" t="s">
        <v>1784</v>
      </c>
      <c r="J36" s="25" t="s">
        <v>384</v>
      </c>
      <c r="K36" s="8" t="s">
        <v>8</v>
      </c>
      <c r="L36" s="13"/>
      <c r="M36" s="13"/>
      <c r="N36" s="13"/>
      <c r="O36" s="13"/>
      <c r="P36" s="13"/>
      <c r="Q36" s="13"/>
      <c r="R36" s="13"/>
      <c r="S36" s="13"/>
      <c r="T36" s="13"/>
      <c r="U36" s="221"/>
    </row>
    <row r="37" spans="2:21">
      <c r="B37" s="366"/>
      <c r="C37" s="13"/>
      <c r="D37" s="364"/>
      <c r="E37" s="8" t="s">
        <v>190</v>
      </c>
      <c r="F37" s="8" t="s">
        <v>162</v>
      </c>
      <c r="G37" s="8" t="s">
        <v>147</v>
      </c>
      <c r="H37" s="364"/>
      <c r="I37" s="25" t="s">
        <v>1785</v>
      </c>
      <c r="J37" s="25" t="s">
        <v>384</v>
      </c>
      <c r="K37" s="8" t="s">
        <v>8</v>
      </c>
      <c r="L37" s="13"/>
      <c r="M37" s="13"/>
      <c r="N37" s="13"/>
      <c r="O37" s="13"/>
      <c r="P37" s="13"/>
      <c r="Q37" s="13"/>
      <c r="R37" s="13"/>
      <c r="S37" s="13"/>
      <c r="T37" s="13"/>
      <c r="U37" s="221"/>
    </row>
    <row r="38" spans="2:21" ht="27">
      <c r="B38" s="366"/>
      <c r="C38" s="13"/>
      <c r="D38" s="364"/>
      <c r="E38" s="8" t="s">
        <v>190</v>
      </c>
      <c r="F38" s="8" t="s">
        <v>162</v>
      </c>
      <c r="G38" s="8" t="s">
        <v>147</v>
      </c>
      <c r="H38" s="364"/>
      <c r="I38" s="25" t="s">
        <v>1786</v>
      </c>
      <c r="J38" s="25" t="s">
        <v>1787</v>
      </c>
      <c r="K38" s="8" t="s">
        <v>8</v>
      </c>
      <c r="L38" s="13"/>
      <c r="M38" s="13"/>
      <c r="N38" s="13"/>
      <c r="O38" s="13"/>
      <c r="P38" s="13"/>
      <c r="Q38" s="13"/>
      <c r="R38" s="13"/>
      <c r="S38" s="13"/>
      <c r="T38" s="13"/>
      <c r="U38" s="221"/>
    </row>
    <row r="39" spans="2:21" ht="27">
      <c r="B39" s="366"/>
      <c r="C39" s="13"/>
      <c r="D39" s="364"/>
      <c r="E39" s="8" t="s">
        <v>145</v>
      </c>
      <c r="F39" s="8" t="s">
        <v>178</v>
      </c>
      <c r="G39" s="8" t="s">
        <v>157</v>
      </c>
      <c r="H39" s="364"/>
      <c r="I39" s="25" t="s">
        <v>1788</v>
      </c>
      <c r="J39" s="25" t="s">
        <v>1789</v>
      </c>
      <c r="K39" s="8" t="s">
        <v>8</v>
      </c>
      <c r="L39" s="13"/>
      <c r="M39" s="13"/>
      <c r="N39" s="13"/>
      <c r="O39" s="13"/>
      <c r="P39" s="13"/>
      <c r="Q39" s="13"/>
      <c r="R39" s="13"/>
      <c r="S39" s="13"/>
      <c r="T39" s="13"/>
      <c r="U39" s="221"/>
    </row>
    <row r="40" spans="2:21" ht="27">
      <c r="B40" s="366"/>
      <c r="C40" s="13"/>
      <c r="D40" s="364"/>
      <c r="E40" s="8" t="s">
        <v>145</v>
      </c>
      <c r="F40" s="8" t="s">
        <v>178</v>
      </c>
      <c r="G40" s="8" t="s">
        <v>157</v>
      </c>
      <c r="H40" s="364"/>
      <c r="I40" s="25" t="s">
        <v>1790</v>
      </c>
      <c r="J40" s="25" t="s">
        <v>1791</v>
      </c>
      <c r="K40" s="8" t="s">
        <v>8</v>
      </c>
      <c r="L40" s="13"/>
      <c r="M40" s="13"/>
      <c r="N40" s="13"/>
      <c r="O40" s="13"/>
      <c r="P40" s="13"/>
      <c r="Q40" s="13"/>
      <c r="R40" s="13"/>
      <c r="S40" s="13"/>
      <c r="T40" s="13"/>
      <c r="U40" s="221"/>
    </row>
    <row r="41" spans="2:21">
      <c r="B41" s="366"/>
      <c r="C41" s="13"/>
      <c r="D41" s="364"/>
      <c r="E41" s="8" t="s">
        <v>145</v>
      </c>
      <c r="F41" s="8" t="s">
        <v>178</v>
      </c>
      <c r="G41" s="8" t="s">
        <v>157</v>
      </c>
      <c r="H41" s="364"/>
      <c r="I41" s="25" t="s">
        <v>1792</v>
      </c>
      <c r="J41" s="25" t="s">
        <v>1793</v>
      </c>
      <c r="K41" s="8" t="s">
        <v>8</v>
      </c>
      <c r="L41" s="13"/>
      <c r="M41" s="13"/>
      <c r="N41" s="13"/>
      <c r="O41" s="13"/>
      <c r="P41" s="13"/>
      <c r="Q41" s="13"/>
      <c r="R41" s="13"/>
      <c r="S41" s="13"/>
      <c r="T41" s="13"/>
      <c r="U41" s="221"/>
    </row>
    <row r="42" spans="2:21">
      <c r="B42" s="366"/>
      <c r="C42" s="13"/>
      <c r="D42" s="364"/>
      <c r="E42" s="8" t="s">
        <v>190</v>
      </c>
      <c r="F42" s="8" t="s">
        <v>146</v>
      </c>
      <c r="G42" s="8" t="s">
        <v>147</v>
      </c>
      <c r="H42" s="364"/>
      <c r="I42" s="25" t="s">
        <v>1794</v>
      </c>
      <c r="J42" s="25" t="s">
        <v>1795</v>
      </c>
      <c r="K42" s="8" t="s">
        <v>8</v>
      </c>
      <c r="L42" s="13"/>
      <c r="M42" s="13"/>
      <c r="N42" s="13"/>
      <c r="O42" s="13"/>
      <c r="P42" s="13"/>
      <c r="Q42" s="13"/>
      <c r="R42" s="13"/>
      <c r="S42" s="13"/>
      <c r="T42" s="13"/>
      <c r="U42" s="221"/>
    </row>
    <row r="43" spans="2:21">
      <c r="B43" s="366"/>
      <c r="C43" s="13"/>
      <c r="D43" s="14"/>
      <c r="E43" s="8" t="s">
        <v>145</v>
      </c>
      <c r="F43" s="8" t="s">
        <v>178</v>
      </c>
      <c r="G43" s="8" t="s">
        <v>157</v>
      </c>
      <c r="H43" s="14"/>
      <c r="I43" s="25" t="s">
        <v>42</v>
      </c>
      <c r="J43" s="25" t="s">
        <v>1796</v>
      </c>
      <c r="K43" s="8" t="s">
        <v>6</v>
      </c>
      <c r="L43" s="13"/>
      <c r="M43" s="13"/>
      <c r="N43" s="13"/>
      <c r="O43" s="13"/>
      <c r="P43" s="13"/>
      <c r="Q43" s="13"/>
      <c r="R43" s="13"/>
      <c r="S43" s="13"/>
      <c r="T43" s="13"/>
      <c r="U43" s="221"/>
    </row>
    <row r="44" spans="2:21">
      <c r="B44" s="366"/>
      <c r="C44" s="13"/>
      <c r="D44" s="14"/>
      <c r="E44" s="8" t="s">
        <v>145</v>
      </c>
      <c r="F44" s="8" t="s">
        <v>178</v>
      </c>
      <c r="G44" s="8" t="s">
        <v>157</v>
      </c>
      <c r="H44" s="14"/>
      <c r="I44" s="25" t="s">
        <v>1797</v>
      </c>
      <c r="J44" s="25" t="s">
        <v>1798</v>
      </c>
      <c r="K44" s="8" t="s">
        <v>6</v>
      </c>
      <c r="L44" s="13"/>
      <c r="M44" s="13"/>
      <c r="N44" s="13"/>
      <c r="O44" s="13"/>
      <c r="P44" s="13"/>
      <c r="Q44" s="13"/>
      <c r="R44" s="13"/>
      <c r="S44" s="13"/>
      <c r="T44" s="13"/>
      <c r="U44" s="221"/>
    </row>
    <row r="45" spans="2:21">
      <c r="B45" s="366"/>
      <c r="C45" s="13"/>
      <c r="D45" s="364" t="s">
        <v>412</v>
      </c>
      <c r="E45" s="8" t="s">
        <v>145</v>
      </c>
      <c r="F45" s="8" t="s">
        <v>178</v>
      </c>
      <c r="G45" s="8" t="s">
        <v>157</v>
      </c>
      <c r="H45" s="16" t="s">
        <v>1799</v>
      </c>
      <c r="I45" s="25" t="s">
        <v>413</v>
      </c>
      <c r="J45" s="25" t="s">
        <v>1800</v>
      </c>
      <c r="K45" s="8" t="s">
        <v>8</v>
      </c>
      <c r="L45" s="13"/>
      <c r="M45" s="13"/>
      <c r="N45" s="13"/>
      <c r="O45" s="13"/>
      <c r="P45" s="13"/>
      <c r="Q45" s="13"/>
      <c r="R45" s="13"/>
      <c r="S45" s="13"/>
      <c r="T45" s="13"/>
      <c r="U45" s="221"/>
    </row>
    <row r="46" spans="2:21">
      <c r="B46" s="366"/>
      <c r="C46" s="13"/>
      <c r="D46" s="364"/>
      <c r="E46" s="8" t="s">
        <v>190</v>
      </c>
      <c r="F46" s="8" t="s">
        <v>146</v>
      </c>
      <c r="G46" s="8" t="s">
        <v>147</v>
      </c>
      <c r="H46" s="364" t="s">
        <v>1801</v>
      </c>
      <c r="I46" s="25" t="s">
        <v>1802</v>
      </c>
      <c r="J46" s="25" t="s">
        <v>1169</v>
      </c>
      <c r="K46" s="8" t="s">
        <v>8</v>
      </c>
      <c r="L46" s="13"/>
      <c r="M46" s="13"/>
      <c r="N46" s="13"/>
      <c r="O46" s="13"/>
      <c r="P46" s="13"/>
      <c r="Q46" s="13"/>
      <c r="R46" s="13"/>
      <c r="S46" s="13"/>
      <c r="T46" s="13"/>
      <c r="U46" s="221"/>
    </row>
    <row r="47" spans="2:21">
      <c r="B47" s="366"/>
      <c r="C47" s="13"/>
      <c r="D47" s="364"/>
      <c r="E47" s="8" t="s">
        <v>145</v>
      </c>
      <c r="F47" s="8" t="s">
        <v>178</v>
      </c>
      <c r="G47" s="8" t="s">
        <v>157</v>
      </c>
      <c r="H47" s="364"/>
      <c r="I47" s="25" t="s">
        <v>1803</v>
      </c>
      <c r="J47" s="25" t="s">
        <v>1804</v>
      </c>
      <c r="K47" s="8" t="s">
        <v>8</v>
      </c>
      <c r="L47" s="13"/>
      <c r="M47" s="13"/>
      <c r="N47" s="13"/>
      <c r="O47" s="13"/>
      <c r="P47" s="13"/>
      <c r="Q47" s="13"/>
      <c r="R47" s="13"/>
      <c r="S47" s="13"/>
      <c r="T47" s="13"/>
      <c r="U47" s="221"/>
    </row>
    <row r="48" spans="2:21" ht="27">
      <c r="B48" s="366"/>
      <c r="C48" s="13"/>
      <c r="D48" s="364"/>
      <c r="E48" s="8" t="s">
        <v>190</v>
      </c>
      <c r="F48" s="8" t="s">
        <v>146</v>
      </c>
      <c r="G48" s="8" t="s">
        <v>147</v>
      </c>
      <c r="H48" s="364"/>
      <c r="I48" s="25" t="s">
        <v>1805</v>
      </c>
      <c r="J48" s="25" t="s">
        <v>1806</v>
      </c>
      <c r="K48" s="8" t="s">
        <v>8</v>
      </c>
      <c r="L48" s="13"/>
      <c r="M48" s="13"/>
      <c r="N48" s="13"/>
      <c r="O48" s="13"/>
      <c r="P48" s="13"/>
      <c r="Q48" s="13"/>
      <c r="R48" s="13"/>
      <c r="S48" s="13"/>
      <c r="T48" s="13"/>
      <c r="U48" s="221"/>
    </row>
    <row r="49" spans="2:21">
      <c r="B49" s="366"/>
      <c r="C49" s="13"/>
      <c r="D49" s="364"/>
      <c r="E49" s="8" t="s">
        <v>190</v>
      </c>
      <c r="F49" s="8" t="s">
        <v>162</v>
      </c>
      <c r="G49" s="8" t="s">
        <v>147</v>
      </c>
      <c r="H49" s="364"/>
      <c r="I49" s="25" t="s">
        <v>1778</v>
      </c>
      <c r="J49" s="25" t="s">
        <v>384</v>
      </c>
      <c r="K49" s="8" t="s">
        <v>8</v>
      </c>
      <c r="L49" s="13"/>
      <c r="M49" s="13"/>
      <c r="N49" s="13"/>
      <c r="O49" s="13"/>
      <c r="P49" s="13"/>
      <c r="Q49" s="13"/>
      <c r="R49" s="13"/>
      <c r="S49" s="13"/>
      <c r="T49" s="13"/>
      <c r="U49" s="221"/>
    </row>
    <row r="50" spans="2:21">
      <c r="B50" s="366"/>
      <c r="C50" s="13"/>
      <c r="D50" s="364"/>
      <c r="E50" s="8" t="s">
        <v>190</v>
      </c>
      <c r="F50" s="8" t="s">
        <v>162</v>
      </c>
      <c r="G50" s="8" t="s">
        <v>147</v>
      </c>
      <c r="H50" s="364"/>
      <c r="I50" s="25" t="s">
        <v>894</v>
      </c>
      <c r="J50" s="25" t="s">
        <v>384</v>
      </c>
      <c r="K50" s="8" t="s">
        <v>8</v>
      </c>
      <c r="L50" s="13"/>
      <c r="M50" s="13"/>
      <c r="N50" s="13"/>
      <c r="O50" s="13"/>
      <c r="P50" s="13"/>
      <c r="Q50" s="13"/>
      <c r="R50" s="13"/>
      <c r="S50" s="13"/>
      <c r="T50" s="13"/>
      <c r="U50" s="221"/>
    </row>
    <row r="51" spans="2:21">
      <c r="B51" s="366"/>
      <c r="C51" s="13"/>
      <c r="D51" s="364"/>
      <c r="E51" s="8" t="s">
        <v>190</v>
      </c>
      <c r="F51" s="8" t="s">
        <v>162</v>
      </c>
      <c r="G51" s="8" t="s">
        <v>147</v>
      </c>
      <c r="H51" s="364"/>
      <c r="I51" s="25" t="s">
        <v>1779</v>
      </c>
      <c r="J51" s="25" t="s">
        <v>384</v>
      </c>
      <c r="K51" s="8" t="s">
        <v>8</v>
      </c>
      <c r="L51" s="13"/>
      <c r="M51" s="13"/>
      <c r="N51" s="13"/>
      <c r="O51" s="13"/>
      <c r="P51" s="13"/>
      <c r="Q51" s="13"/>
      <c r="R51" s="13"/>
      <c r="S51" s="13"/>
      <c r="T51" s="13"/>
      <c r="U51" s="221"/>
    </row>
    <row r="52" spans="2:21" ht="27">
      <c r="B52" s="366"/>
      <c r="C52" s="13"/>
      <c r="D52" s="364"/>
      <c r="E52" s="8" t="s">
        <v>190</v>
      </c>
      <c r="F52" s="8" t="s">
        <v>162</v>
      </c>
      <c r="G52" s="8" t="s">
        <v>147</v>
      </c>
      <c r="H52" s="364"/>
      <c r="I52" s="25" t="s">
        <v>1780</v>
      </c>
      <c r="J52" s="25" t="s">
        <v>384</v>
      </c>
      <c r="K52" s="8" t="s">
        <v>8</v>
      </c>
      <c r="L52" s="13"/>
      <c r="M52" s="13"/>
      <c r="N52" s="13"/>
      <c r="O52" s="13"/>
      <c r="P52" s="13"/>
      <c r="Q52" s="13"/>
      <c r="R52" s="13"/>
      <c r="S52" s="13"/>
      <c r="T52" s="13"/>
      <c r="U52" s="221"/>
    </row>
    <row r="53" spans="2:21" ht="27">
      <c r="B53" s="366"/>
      <c r="C53" s="13"/>
      <c r="D53" s="364"/>
      <c r="E53" s="8" t="s">
        <v>190</v>
      </c>
      <c r="F53" s="8" t="s">
        <v>162</v>
      </c>
      <c r="G53" s="8" t="s">
        <v>147</v>
      </c>
      <c r="H53" s="364"/>
      <c r="I53" s="25" t="s">
        <v>1781</v>
      </c>
      <c r="J53" s="25" t="s">
        <v>384</v>
      </c>
      <c r="K53" s="8" t="s">
        <v>8</v>
      </c>
      <c r="L53" s="13"/>
      <c r="M53" s="13"/>
      <c r="N53" s="13"/>
      <c r="O53" s="13"/>
      <c r="P53" s="13"/>
      <c r="Q53" s="13"/>
      <c r="R53" s="13"/>
      <c r="S53" s="13"/>
      <c r="T53" s="13"/>
      <c r="U53" s="221"/>
    </row>
    <row r="54" spans="2:21" ht="27">
      <c r="B54" s="366"/>
      <c r="C54" s="13"/>
      <c r="D54" s="364"/>
      <c r="E54" s="8" t="s">
        <v>190</v>
      </c>
      <c r="F54" s="8" t="s">
        <v>162</v>
      </c>
      <c r="G54" s="8" t="s">
        <v>147</v>
      </c>
      <c r="H54" s="364"/>
      <c r="I54" s="25" t="s">
        <v>1782</v>
      </c>
      <c r="J54" s="25" t="s">
        <v>384</v>
      </c>
      <c r="K54" s="8" t="s">
        <v>8</v>
      </c>
      <c r="L54" s="13"/>
      <c r="M54" s="13"/>
      <c r="N54" s="13"/>
      <c r="O54" s="13"/>
      <c r="P54" s="13"/>
      <c r="Q54" s="13"/>
      <c r="R54" s="13"/>
      <c r="S54" s="13"/>
      <c r="T54" s="13"/>
      <c r="U54" s="221"/>
    </row>
    <row r="55" spans="2:21" ht="27">
      <c r="B55" s="366"/>
      <c r="C55" s="13"/>
      <c r="D55" s="364"/>
      <c r="E55" s="8" t="s">
        <v>190</v>
      </c>
      <c r="F55" s="8" t="s">
        <v>162</v>
      </c>
      <c r="G55" s="8" t="s">
        <v>147</v>
      </c>
      <c r="H55" s="364"/>
      <c r="I55" s="25" t="s">
        <v>1783</v>
      </c>
      <c r="J55" s="25" t="s">
        <v>384</v>
      </c>
      <c r="K55" s="8" t="s">
        <v>8</v>
      </c>
      <c r="L55" s="13"/>
      <c r="M55" s="13"/>
      <c r="N55" s="13"/>
      <c r="O55" s="13"/>
      <c r="P55" s="13"/>
      <c r="Q55" s="13"/>
      <c r="R55" s="13"/>
      <c r="S55" s="13"/>
      <c r="T55" s="13"/>
      <c r="U55" s="221"/>
    </row>
    <row r="56" spans="2:21" ht="40.5">
      <c r="B56" s="366"/>
      <c r="C56" s="13"/>
      <c r="D56" s="364"/>
      <c r="E56" s="8" t="s">
        <v>190</v>
      </c>
      <c r="F56" s="8" t="s">
        <v>162</v>
      </c>
      <c r="G56" s="8" t="s">
        <v>147</v>
      </c>
      <c r="H56" s="364"/>
      <c r="I56" s="25" t="s">
        <v>1784</v>
      </c>
      <c r="J56" s="25" t="s">
        <v>384</v>
      </c>
      <c r="K56" s="8" t="s">
        <v>8</v>
      </c>
      <c r="L56" s="13"/>
      <c r="M56" s="13"/>
      <c r="N56" s="13"/>
      <c r="O56" s="13"/>
      <c r="P56" s="13"/>
      <c r="Q56" s="13"/>
      <c r="R56" s="13"/>
      <c r="S56" s="13"/>
      <c r="T56" s="13"/>
      <c r="U56" s="221"/>
    </row>
    <row r="57" spans="2:21">
      <c r="B57" s="366"/>
      <c r="C57" s="13"/>
      <c r="D57" s="364"/>
      <c r="E57" s="8" t="s">
        <v>190</v>
      </c>
      <c r="F57" s="8" t="s">
        <v>162</v>
      </c>
      <c r="G57" s="8" t="s">
        <v>147</v>
      </c>
      <c r="H57" s="364"/>
      <c r="I57" s="25" t="s">
        <v>1785</v>
      </c>
      <c r="J57" s="25" t="s">
        <v>384</v>
      </c>
      <c r="K57" s="8" t="s">
        <v>8</v>
      </c>
      <c r="L57" s="13"/>
      <c r="M57" s="13"/>
      <c r="N57" s="13"/>
      <c r="O57" s="13"/>
      <c r="P57" s="13"/>
      <c r="Q57" s="13"/>
      <c r="R57" s="13"/>
      <c r="S57" s="13"/>
      <c r="T57" s="13"/>
      <c r="U57" s="221"/>
    </row>
    <row r="58" spans="2:21" ht="27">
      <c r="B58" s="366"/>
      <c r="C58" s="13"/>
      <c r="D58" s="364"/>
      <c r="E58" s="8" t="s">
        <v>190</v>
      </c>
      <c r="F58" s="8" t="s">
        <v>162</v>
      </c>
      <c r="G58" s="8" t="s">
        <v>147</v>
      </c>
      <c r="H58" s="364"/>
      <c r="I58" s="25" t="s">
        <v>1786</v>
      </c>
      <c r="J58" s="25" t="s">
        <v>384</v>
      </c>
      <c r="K58" s="8" t="s">
        <v>8</v>
      </c>
      <c r="L58" s="13"/>
      <c r="M58" s="13"/>
      <c r="N58" s="13"/>
      <c r="O58" s="13"/>
      <c r="P58" s="13"/>
      <c r="Q58" s="13"/>
      <c r="R58" s="13"/>
      <c r="S58" s="13"/>
      <c r="T58" s="13"/>
      <c r="U58" s="221"/>
    </row>
    <row r="59" spans="2:21" ht="27">
      <c r="B59" s="366"/>
      <c r="C59" s="13"/>
      <c r="D59" s="364"/>
      <c r="E59" s="8" t="s">
        <v>145</v>
      </c>
      <c r="F59" s="8" t="s">
        <v>178</v>
      </c>
      <c r="G59" s="8" t="s">
        <v>157</v>
      </c>
      <c r="H59" s="364"/>
      <c r="I59" s="25" t="s">
        <v>1788</v>
      </c>
      <c r="J59" s="25" t="s">
        <v>1789</v>
      </c>
      <c r="K59" s="8" t="s">
        <v>8</v>
      </c>
      <c r="L59" s="13"/>
      <c r="M59" s="13"/>
      <c r="N59" s="13"/>
      <c r="O59" s="13"/>
      <c r="P59" s="13"/>
      <c r="Q59" s="13"/>
      <c r="R59" s="13"/>
      <c r="S59" s="13"/>
      <c r="T59" s="13"/>
      <c r="U59" s="221"/>
    </row>
    <row r="60" spans="2:21" ht="27">
      <c r="B60" s="366"/>
      <c r="C60" s="13"/>
      <c r="D60" s="364"/>
      <c r="E60" s="8" t="s">
        <v>145</v>
      </c>
      <c r="F60" s="8" t="s">
        <v>178</v>
      </c>
      <c r="G60" s="8" t="s">
        <v>157</v>
      </c>
      <c r="H60" s="364"/>
      <c r="I60" s="25" t="s">
        <v>1807</v>
      </c>
      <c r="J60" s="25" t="s">
        <v>1791</v>
      </c>
      <c r="K60" s="8" t="s">
        <v>8</v>
      </c>
      <c r="L60" s="13"/>
      <c r="M60" s="13"/>
      <c r="N60" s="13"/>
      <c r="O60" s="13"/>
      <c r="P60" s="13"/>
      <c r="Q60" s="13"/>
      <c r="R60" s="13"/>
      <c r="S60" s="13"/>
      <c r="T60" s="13"/>
      <c r="U60" s="221"/>
    </row>
    <row r="61" spans="2:21">
      <c r="B61" s="366"/>
      <c r="C61" s="13"/>
      <c r="D61" s="364"/>
      <c r="E61" s="8" t="s">
        <v>145</v>
      </c>
      <c r="F61" s="8" t="s">
        <v>178</v>
      </c>
      <c r="G61" s="8" t="s">
        <v>157</v>
      </c>
      <c r="H61" s="364"/>
      <c r="I61" s="25" t="s">
        <v>1808</v>
      </c>
      <c r="J61" s="25" t="s">
        <v>1809</v>
      </c>
      <c r="K61" s="8" t="s">
        <v>8</v>
      </c>
      <c r="L61" s="13"/>
      <c r="M61" s="13"/>
      <c r="N61" s="13"/>
      <c r="O61" s="13"/>
      <c r="P61" s="13"/>
      <c r="Q61" s="13"/>
      <c r="R61" s="13"/>
      <c r="S61" s="13"/>
      <c r="T61" s="13"/>
      <c r="U61" s="221"/>
    </row>
    <row r="62" spans="2:21">
      <c r="B62" s="366"/>
      <c r="C62" s="13"/>
      <c r="D62" s="364"/>
      <c r="E62" s="8" t="s">
        <v>145</v>
      </c>
      <c r="F62" s="8" t="s">
        <v>178</v>
      </c>
      <c r="G62" s="8" t="s">
        <v>157</v>
      </c>
      <c r="H62" s="364"/>
      <c r="I62" s="25" t="s">
        <v>1810</v>
      </c>
      <c r="J62" s="25" t="s">
        <v>407</v>
      </c>
      <c r="K62" s="8" t="s">
        <v>8</v>
      </c>
      <c r="L62" s="13"/>
      <c r="M62" s="13"/>
      <c r="N62" s="13"/>
      <c r="O62" s="13"/>
      <c r="P62" s="13"/>
      <c r="Q62" s="13"/>
      <c r="R62" s="13"/>
      <c r="S62" s="13"/>
      <c r="T62" s="13"/>
      <c r="U62" s="221"/>
    </row>
    <row r="63" spans="2:21" ht="27">
      <c r="B63" s="366"/>
      <c r="C63" s="13"/>
      <c r="D63" s="364"/>
      <c r="E63" s="8" t="s">
        <v>145</v>
      </c>
      <c r="F63" s="8" t="s">
        <v>178</v>
      </c>
      <c r="G63" s="8" t="s">
        <v>157</v>
      </c>
      <c r="H63" s="364"/>
      <c r="I63" s="25" t="s">
        <v>1811</v>
      </c>
      <c r="J63" s="25" t="s">
        <v>1812</v>
      </c>
      <c r="K63" s="8" t="s">
        <v>8</v>
      </c>
      <c r="L63" s="13"/>
      <c r="M63" s="13"/>
      <c r="N63" s="13"/>
      <c r="O63" s="13"/>
      <c r="P63" s="13"/>
      <c r="Q63" s="13"/>
      <c r="R63" s="13"/>
      <c r="S63" s="13"/>
      <c r="T63" s="13"/>
      <c r="U63" s="221"/>
    </row>
    <row r="64" spans="2:21">
      <c r="B64" s="366"/>
      <c r="C64" s="13"/>
      <c r="D64" s="364" t="s">
        <v>430</v>
      </c>
      <c r="E64" s="8" t="s">
        <v>145</v>
      </c>
      <c r="F64" s="8" t="s">
        <v>178</v>
      </c>
      <c r="G64" s="8" t="s">
        <v>157</v>
      </c>
      <c r="H64" s="364" t="s">
        <v>1799</v>
      </c>
      <c r="I64" s="25" t="s">
        <v>1813</v>
      </c>
      <c r="J64" s="25" t="s">
        <v>435</v>
      </c>
      <c r="K64" s="8" t="s">
        <v>6</v>
      </c>
      <c r="L64" s="13"/>
      <c r="M64" s="13"/>
      <c r="N64" s="13"/>
      <c r="O64" s="13"/>
      <c r="P64" s="13"/>
      <c r="Q64" s="13"/>
      <c r="R64" s="13"/>
      <c r="S64" s="13"/>
      <c r="T64" s="13"/>
      <c r="U64" s="221"/>
    </row>
    <row r="65" spans="2:21">
      <c r="B65" s="366"/>
      <c r="C65" s="13"/>
      <c r="D65" s="364"/>
      <c r="E65" s="8" t="s">
        <v>145</v>
      </c>
      <c r="F65" s="8" t="s">
        <v>146</v>
      </c>
      <c r="G65" s="8" t="s">
        <v>157</v>
      </c>
      <c r="H65" s="364"/>
      <c r="I65" s="25" t="s">
        <v>1814</v>
      </c>
      <c r="J65" s="25" t="s">
        <v>556</v>
      </c>
      <c r="K65" s="8" t="s">
        <v>6</v>
      </c>
      <c r="L65" s="13"/>
      <c r="M65" s="13"/>
      <c r="N65" s="13"/>
      <c r="O65" s="13"/>
      <c r="P65" s="13"/>
      <c r="Q65" s="13"/>
      <c r="R65" s="13"/>
      <c r="S65" s="13"/>
      <c r="T65" s="13"/>
      <c r="U65" s="221"/>
    </row>
    <row r="66" spans="2:21">
      <c r="B66" s="366"/>
      <c r="C66" s="13"/>
      <c r="D66" s="364"/>
      <c r="E66" s="8" t="s">
        <v>145</v>
      </c>
      <c r="F66" s="8" t="s">
        <v>178</v>
      </c>
      <c r="G66" s="8" t="s">
        <v>157</v>
      </c>
      <c r="H66" s="364"/>
      <c r="I66" s="25" t="s">
        <v>1815</v>
      </c>
      <c r="J66" s="25" t="s">
        <v>441</v>
      </c>
      <c r="K66" s="8" t="s">
        <v>6</v>
      </c>
      <c r="L66" s="13"/>
      <c r="M66" s="13"/>
      <c r="N66" s="13"/>
      <c r="O66" s="13"/>
      <c r="P66" s="13"/>
      <c r="Q66" s="13"/>
      <c r="R66" s="13"/>
      <c r="S66" s="13"/>
      <c r="T66" s="13"/>
      <c r="U66" s="221"/>
    </row>
    <row r="67" spans="2:21" ht="27">
      <c r="B67" s="366"/>
      <c r="C67" s="13"/>
      <c r="D67" s="364"/>
      <c r="E67" s="8" t="s">
        <v>145</v>
      </c>
      <c r="F67" s="8" t="s">
        <v>178</v>
      </c>
      <c r="G67" s="8" t="s">
        <v>157</v>
      </c>
      <c r="H67" s="364"/>
      <c r="I67" s="16" t="s">
        <v>1816</v>
      </c>
      <c r="J67" s="25" t="s">
        <v>1817</v>
      </c>
      <c r="K67" s="8" t="s">
        <v>8</v>
      </c>
      <c r="L67" s="13"/>
      <c r="M67" s="13"/>
      <c r="N67" s="13"/>
      <c r="O67" s="13"/>
      <c r="P67" s="13"/>
      <c r="Q67" s="13"/>
      <c r="R67" s="13"/>
      <c r="S67" s="13"/>
      <c r="T67" s="13"/>
      <c r="U67" s="221"/>
    </row>
    <row r="68" spans="2:21" ht="27">
      <c r="B68" s="366"/>
      <c r="C68" s="13"/>
      <c r="D68" s="364" t="s">
        <v>1818</v>
      </c>
      <c r="E68" s="8" t="s">
        <v>145</v>
      </c>
      <c r="F68" s="8" t="s">
        <v>178</v>
      </c>
      <c r="G68" s="8" t="s">
        <v>157</v>
      </c>
      <c r="H68" s="364" t="s">
        <v>1816</v>
      </c>
      <c r="I68" s="25" t="s">
        <v>1819</v>
      </c>
      <c r="J68" s="25" t="s">
        <v>1795</v>
      </c>
      <c r="K68" s="8" t="s">
        <v>8</v>
      </c>
      <c r="L68" s="13"/>
      <c r="M68" s="13"/>
      <c r="N68" s="13"/>
      <c r="O68" s="13"/>
      <c r="P68" s="13"/>
      <c r="Q68" s="13"/>
      <c r="R68" s="13"/>
      <c r="S68" s="13"/>
      <c r="T68" s="13"/>
      <c r="U68" s="221"/>
    </row>
    <row r="69" spans="2:21" ht="27">
      <c r="B69" s="366"/>
      <c r="C69" s="13"/>
      <c r="D69" s="364"/>
      <c r="E69" s="8" t="s">
        <v>145</v>
      </c>
      <c r="F69" s="8" t="s">
        <v>178</v>
      </c>
      <c r="G69" s="8" t="s">
        <v>157</v>
      </c>
      <c r="H69" s="364"/>
      <c r="I69" s="25" t="s">
        <v>1820</v>
      </c>
      <c r="J69" s="25" t="s">
        <v>1821</v>
      </c>
      <c r="K69" s="8" t="s">
        <v>8</v>
      </c>
      <c r="L69" s="13"/>
      <c r="M69" s="13"/>
      <c r="N69" s="13"/>
      <c r="O69" s="13"/>
      <c r="P69" s="13"/>
      <c r="Q69" s="13"/>
      <c r="R69" s="13"/>
      <c r="S69" s="13"/>
      <c r="T69" s="13"/>
      <c r="U69" s="221"/>
    </row>
    <row r="70" spans="2:21">
      <c r="B70" s="366"/>
      <c r="C70" s="13"/>
      <c r="D70" s="364"/>
      <c r="E70" s="8" t="s">
        <v>145</v>
      </c>
      <c r="F70" s="8" t="s">
        <v>178</v>
      </c>
      <c r="G70" s="8" t="s">
        <v>157</v>
      </c>
      <c r="H70" s="364"/>
      <c r="I70" s="25" t="s">
        <v>1822</v>
      </c>
      <c r="J70" s="25" t="s">
        <v>1823</v>
      </c>
      <c r="K70" s="8" t="s">
        <v>8</v>
      </c>
      <c r="L70" s="13"/>
      <c r="M70" s="13"/>
      <c r="N70" s="13"/>
      <c r="O70" s="13"/>
      <c r="P70" s="13"/>
      <c r="Q70" s="13"/>
      <c r="R70" s="13"/>
      <c r="S70" s="13"/>
      <c r="T70" s="13"/>
      <c r="U70" s="221"/>
    </row>
    <row r="71" spans="2:21" ht="27">
      <c r="B71" s="366"/>
      <c r="C71" s="13"/>
      <c r="D71" s="364"/>
      <c r="E71" s="8" t="s">
        <v>145</v>
      </c>
      <c r="F71" s="8" t="s">
        <v>178</v>
      </c>
      <c r="G71" s="8" t="s">
        <v>157</v>
      </c>
      <c r="H71" s="364"/>
      <c r="I71" s="25" t="s">
        <v>1824</v>
      </c>
      <c r="J71" s="25" t="s">
        <v>1821</v>
      </c>
      <c r="K71" s="8" t="s">
        <v>8</v>
      </c>
      <c r="L71" s="13"/>
      <c r="M71" s="13"/>
      <c r="N71" s="13"/>
      <c r="O71" s="13"/>
      <c r="P71" s="13"/>
      <c r="Q71" s="13"/>
      <c r="R71" s="13"/>
      <c r="S71" s="13"/>
      <c r="T71" s="13"/>
      <c r="U71" s="221"/>
    </row>
    <row r="72" spans="2:21" ht="27">
      <c r="B72" s="366"/>
      <c r="C72" s="13"/>
      <c r="D72" s="364" t="s">
        <v>1825</v>
      </c>
      <c r="E72" s="8" t="s">
        <v>145</v>
      </c>
      <c r="F72" s="8" t="s">
        <v>178</v>
      </c>
      <c r="G72" s="8" t="s">
        <v>157</v>
      </c>
      <c r="H72" s="364" t="s">
        <v>1826</v>
      </c>
      <c r="I72" s="25" t="s">
        <v>1827</v>
      </c>
      <c r="J72" s="25" t="s">
        <v>1795</v>
      </c>
      <c r="K72" s="8" t="s">
        <v>8</v>
      </c>
      <c r="L72" s="13"/>
      <c r="M72" s="13"/>
      <c r="N72" s="13"/>
      <c r="O72" s="13"/>
      <c r="P72" s="13"/>
      <c r="Q72" s="13"/>
      <c r="R72" s="13"/>
      <c r="S72" s="13"/>
      <c r="T72" s="13"/>
      <c r="U72" s="221"/>
    </row>
    <row r="73" spans="2:21" ht="27">
      <c r="B73" s="366"/>
      <c r="C73" s="13"/>
      <c r="D73" s="364"/>
      <c r="E73" s="8" t="s">
        <v>145</v>
      </c>
      <c r="F73" s="8" t="s">
        <v>178</v>
      </c>
      <c r="G73" s="8" t="s">
        <v>157</v>
      </c>
      <c r="H73" s="364"/>
      <c r="I73" s="25" t="s">
        <v>1828</v>
      </c>
      <c r="J73" s="25" t="s">
        <v>1829</v>
      </c>
      <c r="K73" s="8" t="s">
        <v>8</v>
      </c>
      <c r="L73" s="13"/>
      <c r="M73" s="13"/>
      <c r="N73" s="13"/>
      <c r="O73" s="13"/>
      <c r="P73" s="13"/>
      <c r="Q73" s="13"/>
      <c r="R73" s="13"/>
      <c r="S73" s="13"/>
      <c r="T73" s="13"/>
      <c r="U73" s="221"/>
    </row>
    <row r="74" spans="2:21">
      <c r="B74" s="366"/>
      <c r="C74" s="13"/>
      <c r="D74" s="364"/>
      <c r="E74" s="8" t="s">
        <v>145</v>
      </c>
      <c r="F74" s="8" t="s">
        <v>178</v>
      </c>
      <c r="G74" s="8" t="s">
        <v>157</v>
      </c>
      <c r="H74" s="364"/>
      <c r="I74" s="25" t="s">
        <v>1830</v>
      </c>
      <c r="J74" s="25" t="s">
        <v>1831</v>
      </c>
      <c r="K74" s="8" t="s">
        <v>8</v>
      </c>
      <c r="L74" s="13"/>
      <c r="M74" s="13"/>
      <c r="N74" s="13"/>
      <c r="O74" s="13"/>
      <c r="P74" s="13"/>
      <c r="Q74" s="13"/>
      <c r="R74" s="13"/>
      <c r="S74" s="13"/>
      <c r="T74" s="13"/>
      <c r="U74" s="221"/>
    </row>
    <row r="75" spans="2:21" ht="27">
      <c r="B75" s="366"/>
      <c r="C75" s="13"/>
      <c r="D75" s="364"/>
      <c r="E75" s="8" t="s">
        <v>145</v>
      </c>
      <c r="F75" s="8" t="s">
        <v>178</v>
      </c>
      <c r="G75" s="8" t="s">
        <v>157</v>
      </c>
      <c r="H75" s="364"/>
      <c r="I75" s="25" t="s">
        <v>1832</v>
      </c>
      <c r="J75" s="25" t="s">
        <v>1833</v>
      </c>
      <c r="K75" s="8" t="s">
        <v>8</v>
      </c>
      <c r="L75" s="13"/>
      <c r="M75" s="8"/>
      <c r="N75" s="8"/>
      <c r="O75" s="8"/>
      <c r="P75" s="8"/>
      <c r="Q75" s="8"/>
      <c r="R75" s="8"/>
      <c r="S75" s="8"/>
      <c r="T75" s="8"/>
      <c r="U75" s="221"/>
    </row>
    <row r="76" spans="2:21" ht="27">
      <c r="B76" s="366"/>
      <c r="C76" s="13"/>
      <c r="D76" s="364" t="s">
        <v>1834</v>
      </c>
      <c r="E76" s="8" t="s">
        <v>145</v>
      </c>
      <c r="F76" s="8" t="s">
        <v>178</v>
      </c>
      <c r="G76" s="8" t="s">
        <v>157</v>
      </c>
      <c r="H76" s="364" t="s">
        <v>1835</v>
      </c>
      <c r="I76" s="25" t="s">
        <v>1819</v>
      </c>
      <c r="J76" s="25" t="s">
        <v>1795</v>
      </c>
      <c r="K76" s="8" t="s">
        <v>8</v>
      </c>
      <c r="L76" s="13"/>
      <c r="M76" s="8"/>
      <c r="N76" s="8"/>
      <c r="O76" s="8"/>
      <c r="P76" s="8"/>
      <c r="Q76" s="8"/>
      <c r="R76" s="8"/>
      <c r="S76" s="8"/>
      <c r="T76" s="8"/>
      <c r="U76" s="221"/>
    </row>
    <row r="77" spans="2:21" ht="27">
      <c r="B77" s="366"/>
      <c r="C77" s="13"/>
      <c r="D77" s="364"/>
      <c r="E77" s="8" t="s">
        <v>145</v>
      </c>
      <c r="F77" s="8" t="s">
        <v>178</v>
      </c>
      <c r="G77" s="8" t="s">
        <v>157</v>
      </c>
      <c r="H77" s="364"/>
      <c r="I77" s="25" t="s">
        <v>1820</v>
      </c>
      <c r="J77" s="25" t="s">
        <v>1821</v>
      </c>
      <c r="K77" s="8" t="s">
        <v>8</v>
      </c>
      <c r="L77" s="13"/>
      <c r="M77" s="8"/>
      <c r="N77" s="8"/>
      <c r="O77" s="8"/>
      <c r="P77" s="8"/>
      <c r="Q77" s="8"/>
      <c r="R77" s="8"/>
      <c r="S77" s="8"/>
      <c r="T77" s="8"/>
      <c r="U77" s="221"/>
    </row>
    <row r="78" spans="2:21">
      <c r="B78" s="366"/>
      <c r="C78" s="8"/>
      <c r="D78" s="364"/>
      <c r="E78" s="8" t="s">
        <v>145</v>
      </c>
      <c r="F78" s="8" t="s">
        <v>178</v>
      </c>
      <c r="G78" s="8" t="s">
        <v>157</v>
      </c>
      <c r="H78" s="364"/>
      <c r="I78" s="25" t="s">
        <v>1822</v>
      </c>
      <c r="J78" s="25" t="s">
        <v>1823</v>
      </c>
      <c r="K78" s="8" t="s">
        <v>8</v>
      </c>
      <c r="L78" s="8"/>
      <c r="M78" s="8"/>
      <c r="N78" s="8"/>
      <c r="O78" s="8"/>
      <c r="P78" s="8"/>
      <c r="Q78" s="8"/>
      <c r="R78" s="8"/>
      <c r="S78" s="8"/>
      <c r="T78" s="8"/>
      <c r="U78" s="221"/>
    </row>
    <row r="79" spans="2:21" ht="27">
      <c r="B79" s="366"/>
      <c r="C79" s="8"/>
      <c r="D79" s="364"/>
      <c r="E79" s="8" t="s">
        <v>145</v>
      </c>
      <c r="F79" s="8" t="s">
        <v>178</v>
      </c>
      <c r="G79" s="8" t="s">
        <v>157</v>
      </c>
      <c r="H79" s="364"/>
      <c r="I79" s="25" t="s">
        <v>1824</v>
      </c>
      <c r="J79" s="25" t="s">
        <v>1821</v>
      </c>
      <c r="K79" s="8" t="s">
        <v>8</v>
      </c>
      <c r="L79" s="8"/>
      <c r="M79" s="8"/>
      <c r="N79" s="8"/>
      <c r="O79" s="8"/>
      <c r="P79" s="8"/>
      <c r="Q79" s="8"/>
      <c r="R79" s="8"/>
      <c r="S79" s="8"/>
      <c r="T79" s="8"/>
      <c r="U79" s="221"/>
    </row>
    <row r="80" spans="2:21" ht="27">
      <c r="B80" s="366"/>
      <c r="C80" s="8"/>
      <c r="D80" s="364" t="s">
        <v>1836</v>
      </c>
      <c r="E80" s="8" t="s">
        <v>145</v>
      </c>
      <c r="F80" s="8" t="s">
        <v>178</v>
      </c>
      <c r="G80" s="8" t="s">
        <v>157</v>
      </c>
      <c r="H80" s="364" t="s">
        <v>1837</v>
      </c>
      <c r="I80" s="25" t="s">
        <v>1827</v>
      </c>
      <c r="J80" s="25" t="s">
        <v>1795</v>
      </c>
      <c r="K80" s="8" t="s">
        <v>8</v>
      </c>
      <c r="L80" s="8"/>
      <c r="M80" s="8"/>
      <c r="N80" s="8"/>
      <c r="O80" s="8"/>
      <c r="P80" s="8"/>
      <c r="Q80" s="8"/>
      <c r="R80" s="8"/>
      <c r="S80" s="8"/>
      <c r="T80" s="8"/>
      <c r="U80" s="221"/>
    </row>
    <row r="81" spans="2:21" ht="27">
      <c r="B81" s="366"/>
      <c r="C81" s="8"/>
      <c r="D81" s="364"/>
      <c r="E81" s="8" t="s">
        <v>145</v>
      </c>
      <c r="F81" s="8" t="s">
        <v>178</v>
      </c>
      <c r="G81" s="8" t="s">
        <v>157</v>
      </c>
      <c r="H81" s="364"/>
      <c r="I81" s="25" t="s">
        <v>1828</v>
      </c>
      <c r="J81" s="25" t="s">
        <v>1829</v>
      </c>
      <c r="K81" s="8" t="s">
        <v>8</v>
      </c>
      <c r="L81" s="8"/>
      <c r="M81" s="8"/>
      <c r="N81" s="8"/>
      <c r="O81" s="8"/>
      <c r="P81" s="8"/>
      <c r="Q81" s="8"/>
      <c r="R81" s="8"/>
      <c r="S81" s="8"/>
      <c r="T81" s="8"/>
      <c r="U81" s="221"/>
    </row>
    <row r="82" spans="2:21">
      <c r="B82" s="366"/>
      <c r="C82" s="8"/>
      <c r="D82" s="364"/>
      <c r="E82" s="8" t="s">
        <v>145</v>
      </c>
      <c r="F82" s="8" t="s">
        <v>178</v>
      </c>
      <c r="G82" s="8" t="s">
        <v>157</v>
      </c>
      <c r="H82" s="364"/>
      <c r="I82" s="25" t="s">
        <v>1830</v>
      </c>
      <c r="J82" s="25" t="s">
        <v>1831</v>
      </c>
      <c r="K82" s="8" t="s">
        <v>8</v>
      </c>
      <c r="L82" s="8"/>
      <c r="M82" s="8"/>
      <c r="N82" s="8"/>
      <c r="O82" s="8"/>
      <c r="P82" s="8"/>
      <c r="Q82" s="8"/>
      <c r="R82" s="8"/>
      <c r="S82" s="8"/>
      <c r="T82" s="8"/>
      <c r="U82" s="221"/>
    </row>
    <row r="83" spans="2:21" ht="27">
      <c r="B83" s="366"/>
      <c r="C83" s="8"/>
      <c r="D83" s="364"/>
      <c r="E83" s="8" t="s">
        <v>145</v>
      </c>
      <c r="F83" s="8" t="s">
        <v>178</v>
      </c>
      <c r="G83" s="8" t="s">
        <v>157</v>
      </c>
      <c r="H83" s="364"/>
      <c r="I83" s="25" t="s">
        <v>1832</v>
      </c>
      <c r="J83" s="25" t="s">
        <v>1833</v>
      </c>
      <c r="K83" s="8" t="s">
        <v>8</v>
      </c>
      <c r="L83" s="8"/>
      <c r="M83" s="8"/>
      <c r="N83" s="8"/>
      <c r="O83" s="8"/>
      <c r="P83" s="8"/>
      <c r="Q83" s="8"/>
      <c r="R83" s="8"/>
      <c r="S83" s="8"/>
      <c r="T83" s="8"/>
      <c r="U83" s="221"/>
    </row>
    <row r="84" spans="2:21" ht="33">
      <c r="B84" s="366"/>
      <c r="C84" s="8"/>
      <c r="D84" s="371" t="s">
        <v>1838</v>
      </c>
      <c r="E84" s="8" t="s">
        <v>145</v>
      </c>
      <c r="F84" s="8" t="s">
        <v>178</v>
      </c>
      <c r="G84" s="8" t="s">
        <v>157</v>
      </c>
      <c r="H84" s="371" t="s">
        <v>1839</v>
      </c>
      <c r="I84" s="13" t="s">
        <v>1840</v>
      </c>
      <c r="J84" s="55" t="s">
        <v>1841</v>
      </c>
      <c r="K84" s="8" t="s">
        <v>8</v>
      </c>
      <c r="L84" s="8"/>
      <c r="M84" s="8"/>
      <c r="N84" s="8"/>
      <c r="O84" s="8"/>
      <c r="P84" s="8"/>
      <c r="Q84" s="8"/>
      <c r="R84" s="8"/>
      <c r="S84" s="8"/>
      <c r="T84" s="8"/>
      <c r="U84" s="221"/>
    </row>
    <row r="85" spans="2:21">
      <c r="B85" s="366"/>
      <c r="C85" s="8"/>
      <c r="D85" s="371"/>
      <c r="E85" s="8" t="s">
        <v>145</v>
      </c>
      <c r="F85" s="8" t="s">
        <v>178</v>
      </c>
      <c r="G85" s="8" t="s">
        <v>157</v>
      </c>
      <c r="H85" s="371"/>
      <c r="I85" s="13" t="s">
        <v>1842</v>
      </c>
      <c r="J85" s="55" t="s">
        <v>1843</v>
      </c>
      <c r="K85" s="8" t="s">
        <v>8</v>
      </c>
      <c r="L85" s="8"/>
      <c r="M85" s="8"/>
      <c r="N85" s="8"/>
      <c r="O85" s="8"/>
      <c r="P85" s="8"/>
      <c r="Q85" s="8"/>
      <c r="R85" s="8"/>
      <c r="S85" s="8"/>
      <c r="T85" s="8"/>
      <c r="U85" s="221"/>
    </row>
    <row r="86" spans="2:21">
      <c r="B86" s="366"/>
      <c r="C86" s="8"/>
      <c r="D86" s="371"/>
      <c r="E86" s="8" t="s">
        <v>145</v>
      </c>
      <c r="F86" s="8" t="s">
        <v>178</v>
      </c>
      <c r="G86" s="8" t="s">
        <v>157</v>
      </c>
      <c r="H86" s="371"/>
      <c r="I86" s="13" t="s">
        <v>1844</v>
      </c>
      <c r="J86" s="55" t="s">
        <v>1845</v>
      </c>
      <c r="K86" s="8" t="s">
        <v>8</v>
      </c>
      <c r="L86" s="8"/>
      <c r="M86" s="8"/>
      <c r="N86" s="8"/>
      <c r="O86" s="8"/>
      <c r="P86" s="8"/>
      <c r="Q86" s="8"/>
      <c r="R86" s="8"/>
      <c r="S86" s="8"/>
      <c r="T86" s="8"/>
      <c r="U86" s="221"/>
    </row>
    <row r="87" spans="2:21" ht="33">
      <c r="B87" s="366"/>
      <c r="C87" s="8"/>
      <c r="D87" s="371"/>
      <c r="E87" s="8" t="s">
        <v>145</v>
      </c>
      <c r="F87" s="8" t="s">
        <v>178</v>
      </c>
      <c r="G87" s="8" t="s">
        <v>157</v>
      </c>
      <c r="H87" s="371"/>
      <c r="I87" s="13" t="s">
        <v>1846</v>
      </c>
      <c r="J87" s="55" t="s">
        <v>1847</v>
      </c>
      <c r="K87" s="8" t="s">
        <v>8</v>
      </c>
      <c r="L87" s="8"/>
      <c r="M87" s="8"/>
      <c r="N87" s="8"/>
      <c r="O87" s="8"/>
      <c r="P87" s="8"/>
      <c r="Q87" s="8"/>
      <c r="R87" s="8"/>
      <c r="S87" s="8"/>
      <c r="T87" s="8"/>
      <c r="U87" s="221"/>
    </row>
    <row r="88" spans="2:21" ht="33">
      <c r="B88" s="366"/>
      <c r="C88" s="8"/>
      <c r="D88" s="371"/>
      <c r="E88" s="8" t="s">
        <v>145</v>
      </c>
      <c r="F88" s="8" t="s">
        <v>178</v>
      </c>
      <c r="G88" s="8" t="s">
        <v>157</v>
      </c>
      <c r="H88" s="371"/>
      <c r="I88" s="13" t="s">
        <v>1848</v>
      </c>
      <c r="J88" s="55" t="s">
        <v>1845</v>
      </c>
      <c r="K88" s="8" t="s">
        <v>8</v>
      </c>
      <c r="L88" s="8"/>
      <c r="M88" s="8"/>
      <c r="N88" s="8"/>
      <c r="O88" s="8"/>
      <c r="P88" s="8"/>
      <c r="Q88" s="8"/>
      <c r="R88" s="8"/>
      <c r="S88" s="8"/>
      <c r="T88" s="8"/>
      <c r="U88" s="221"/>
    </row>
    <row r="89" spans="2:21" ht="33">
      <c r="B89" s="366"/>
      <c r="C89" s="8"/>
      <c r="D89" s="371"/>
      <c r="E89" s="8" t="s">
        <v>145</v>
      </c>
      <c r="F89" s="8" t="s">
        <v>178</v>
      </c>
      <c r="G89" s="8" t="s">
        <v>157</v>
      </c>
      <c r="H89" s="371"/>
      <c r="I89" s="13" t="s">
        <v>1029</v>
      </c>
      <c r="J89" s="55" t="s">
        <v>1849</v>
      </c>
      <c r="K89" s="8" t="s">
        <v>8</v>
      </c>
      <c r="L89" s="8"/>
      <c r="M89" s="8"/>
      <c r="N89" s="8"/>
      <c r="O89" s="8"/>
      <c r="P89" s="8"/>
      <c r="Q89" s="8"/>
      <c r="R89" s="8"/>
      <c r="S89" s="8"/>
      <c r="T89" s="8"/>
    </row>
    <row r="90" spans="2:21">
      <c r="B90" s="366"/>
      <c r="C90" s="8"/>
      <c r="D90" s="371" t="s">
        <v>486</v>
      </c>
      <c r="E90" s="8" t="s">
        <v>145</v>
      </c>
      <c r="F90" s="8" t="s">
        <v>178</v>
      </c>
      <c r="G90" s="8" t="s">
        <v>157</v>
      </c>
      <c r="H90" s="371" t="s">
        <v>1850</v>
      </c>
      <c r="I90" s="13" t="s">
        <v>1851</v>
      </c>
      <c r="J90" s="55" t="s">
        <v>1852</v>
      </c>
      <c r="K90" s="8" t="s">
        <v>6</v>
      </c>
      <c r="L90" s="8"/>
      <c r="M90" s="8"/>
      <c r="N90" s="8"/>
      <c r="O90" s="8"/>
      <c r="P90" s="8"/>
      <c r="Q90" s="8"/>
      <c r="R90" s="8"/>
      <c r="S90" s="8"/>
      <c r="T90" s="8"/>
    </row>
    <row r="91" spans="2:21" ht="49.5">
      <c r="B91" s="366"/>
      <c r="C91" s="8"/>
      <c r="D91" s="371"/>
      <c r="E91" s="8" t="s">
        <v>145</v>
      </c>
      <c r="F91" s="8" t="s">
        <v>178</v>
      </c>
      <c r="G91" s="8" t="s">
        <v>157</v>
      </c>
      <c r="H91" s="371"/>
      <c r="I91" s="13" t="s">
        <v>1853</v>
      </c>
      <c r="J91" s="55" t="s">
        <v>1854</v>
      </c>
      <c r="K91" s="8" t="s">
        <v>6</v>
      </c>
      <c r="L91" s="8"/>
      <c r="M91" s="8"/>
      <c r="N91" s="8"/>
      <c r="O91" s="8"/>
      <c r="P91" s="8"/>
      <c r="Q91" s="8"/>
      <c r="R91" s="8"/>
      <c r="S91" s="8"/>
      <c r="T91" s="8"/>
    </row>
    <row r="92" spans="2:21" ht="33">
      <c r="B92" s="371" t="s">
        <v>1855</v>
      </c>
      <c r="C92" s="8"/>
      <c r="D92" s="370" t="s">
        <v>1856</v>
      </c>
      <c r="E92" s="8" t="s">
        <v>145</v>
      </c>
      <c r="F92" s="8" t="s">
        <v>178</v>
      </c>
      <c r="G92" s="8" t="s">
        <v>157</v>
      </c>
      <c r="H92" s="8" t="s">
        <v>1857</v>
      </c>
      <c r="I92" s="13" t="s">
        <v>1858</v>
      </c>
      <c r="J92" s="55" t="s">
        <v>1859</v>
      </c>
      <c r="K92" s="8" t="s">
        <v>8</v>
      </c>
      <c r="L92" s="13"/>
    </row>
    <row r="93" spans="2:21" ht="33">
      <c r="B93" s="371"/>
      <c r="C93" s="8"/>
      <c r="D93" s="370"/>
      <c r="E93" s="8" t="s">
        <v>145</v>
      </c>
      <c r="F93" s="8" t="s">
        <v>178</v>
      </c>
      <c r="G93" s="8" t="s">
        <v>157</v>
      </c>
      <c r="H93" s="13" t="s">
        <v>1860</v>
      </c>
      <c r="I93" s="13" t="s">
        <v>1081</v>
      </c>
      <c r="J93" s="55" t="s">
        <v>1861</v>
      </c>
      <c r="K93" s="8" t="s">
        <v>8</v>
      </c>
      <c r="L93" s="13"/>
    </row>
    <row r="94" spans="2:21" ht="33">
      <c r="B94" s="371"/>
      <c r="C94" s="8"/>
      <c r="D94" s="370"/>
      <c r="E94" s="8" t="s">
        <v>145</v>
      </c>
      <c r="F94" s="8" t="s">
        <v>178</v>
      </c>
      <c r="G94" s="8" t="s">
        <v>157</v>
      </c>
      <c r="H94" s="13" t="s">
        <v>1860</v>
      </c>
      <c r="I94" s="13" t="s">
        <v>1862</v>
      </c>
      <c r="J94" s="55" t="s">
        <v>1863</v>
      </c>
      <c r="K94" s="8" t="s">
        <v>8</v>
      </c>
      <c r="L94" s="8"/>
    </row>
  </sheetData>
  <mergeCells count="41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91"/>
    <mergeCell ref="B92:B94"/>
    <mergeCell ref="D11:D25"/>
    <mergeCell ref="D26:D42"/>
    <mergeCell ref="D45:D63"/>
    <mergeCell ref="D64:D67"/>
    <mergeCell ref="D68:D71"/>
    <mergeCell ref="D72:D75"/>
    <mergeCell ref="D76:D79"/>
    <mergeCell ref="D80:D83"/>
    <mergeCell ref="D84:D89"/>
    <mergeCell ref="D90:D91"/>
    <mergeCell ref="D92:D94"/>
    <mergeCell ref="H11:H25"/>
    <mergeCell ref="H26:H42"/>
    <mergeCell ref="H46:H63"/>
    <mergeCell ref="H64:H67"/>
    <mergeCell ref="H68:H71"/>
    <mergeCell ref="H72:H75"/>
    <mergeCell ref="H76:H79"/>
    <mergeCell ref="H80:H83"/>
    <mergeCell ref="H84:H89"/>
    <mergeCell ref="H90:H91"/>
  </mergeCells>
  <phoneticPr fontId="31" type="noConversion"/>
  <dataValidations count="5">
    <dataValidation type="list" allowBlank="1" showInputMessage="1" showErrorMessage="1" sqref="J6 K11:K94 K65548:K65592 K131084:K131128 K196620:K196664 K262156:K262200 K327692:K327736 K393228:K393272 K458764:K458808 K524300:K524344 K589836:K589880 K655372:K655416 K720908:K720952 K786444:K786488 K851980:K852024 K917516:K917560 K983052:K983096 P11:P55 P65548:P65592 P131084:P131128 P196620:P196664 P262156:P262200 P327692:P327736 P393228:P393272 P458764:P458808 P524300:P524344 P589836:P589880 P655372:P655416 P720908:P720952 P786444:P786488 P851980:P852024 P917516:P917560 P983052:P983096 JG11:JG55 JG65548:JG65592 JG131084:JG131128 JG196620:JG196664 JG262156:JG262200 JG327692:JG327736 JG393228:JG393272 JG458764:JG458808 JG524300:JG524344 JG589836:JG589880 JG655372:JG655416 JG720908:JG720952 JG786444:JG786488 JG851980:JG852024 JG917516:JG917560 JG983052:JG983096 JL11:JL55 JL65548:JL65592 JL131084:JL131128 JL196620:JL196664 JL262156:JL262200 JL327692:JL327736 JL393228:JL393272 JL458764:JL458808 JL524300:JL524344 JL589836:JL589880 JL655372:JL655416 JL720908:JL720952 JL786444:JL786488 JL851980:JL852024 JL917516:JL917560 JL983052:JL983096 TC11:TC55 TC65548:TC65592 TC131084:TC131128 TC196620:TC196664 TC262156:TC262200 TC327692:TC327736 TC393228:TC393272 TC458764:TC458808 TC524300:TC524344 TC589836:TC589880 TC655372:TC655416 TC720908:TC720952 TC786444:TC786488 TC851980:TC852024 TC917516:TC917560 TC983052:TC983096 TH11:TH55 TH65548:TH65592 TH131084:TH131128 TH196620:TH196664 TH262156:TH262200 TH327692:TH327736 TH393228:TH393272 TH458764:TH458808 TH524300:TH524344 TH589836:TH589880 TH655372:TH655416 TH720908:TH720952 TH786444:TH786488 TH851980:TH852024 TH917516:TH917560 TH983052:TH983096 ACY11:ACY55 ACY65548:ACY65592 ACY131084:ACY131128 ACY196620:ACY196664 ACY262156:ACY262200 ACY327692:ACY327736 ACY393228:ACY393272 ACY458764:ACY458808 ACY524300:ACY524344 ACY589836:ACY589880 ACY655372:ACY655416 ACY720908:ACY720952 ACY786444:ACY786488 ACY851980:ACY852024 ACY917516:ACY917560 ACY983052:ACY983096 ADD11:ADD55 ADD65548:ADD65592 ADD131084:ADD131128 ADD196620:ADD196664 ADD262156:ADD262200 ADD327692:ADD327736 ADD393228:ADD393272 ADD458764:ADD458808 ADD524300:ADD524344 ADD589836:ADD589880 ADD655372:ADD655416 ADD720908:ADD720952 ADD786444:ADD786488 ADD851980:ADD852024 ADD917516:ADD917560 ADD983052:ADD983096 AMU11:AMU55 AMU65548:AMU65592 AMU131084:AMU131128 AMU196620:AMU196664 AMU262156:AMU262200 AMU327692:AMU327736 AMU393228:AMU393272 AMU458764:AMU458808 AMU524300:AMU524344 AMU589836:AMU589880 AMU655372:AMU655416 AMU720908:AMU720952 AMU786444:AMU786488 AMU851980:AMU852024 AMU917516:AMU917560 AMU983052:AMU983096 AMZ11:AMZ55 AMZ65548:AMZ65592 AMZ131084:AMZ131128 AMZ196620:AMZ196664 AMZ262156:AMZ262200 AMZ327692:AMZ327736 AMZ393228:AMZ393272 AMZ458764:AMZ458808 AMZ524300:AMZ524344 AMZ589836:AMZ589880 AMZ655372:AMZ655416 AMZ720908:AMZ720952 AMZ786444:AMZ786488 AMZ851980:AMZ852024 AMZ917516:AMZ917560 AMZ983052:AMZ983096 AWQ11:AWQ55 AWQ65548:AWQ65592 AWQ131084:AWQ131128 AWQ196620:AWQ196664 AWQ262156:AWQ262200 AWQ327692:AWQ327736 AWQ393228:AWQ393272 AWQ458764:AWQ458808 AWQ524300:AWQ524344 AWQ589836:AWQ589880 AWQ655372:AWQ655416 AWQ720908:AWQ720952 AWQ786444:AWQ786488 AWQ851980:AWQ852024 AWQ917516:AWQ917560 AWQ983052:AWQ983096 AWV11:AWV55 AWV65548:AWV65592 AWV131084:AWV131128 AWV196620:AWV196664 AWV262156:AWV262200 AWV327692:AWV327736 AWV393228:AWV393272 AWV458764:AWV458808 AWV524300:AWV524344 AWV589836:AWV589880 AWV655372:AWV655416 AWV720908:AWV720952 AWV786444:AWV786488 AWV851980:AWV852024 AWV917516:AWV917560 AWV983052:AWV983096 BGM11:BGM55 BGM65548:BGM65592 BGM131084:BGM131128 BGM196620:BGM196664 BGM262156:BGM262200 BGM327692:BGM327736 BGM393228:BGM393272 BGM458764:BGM458808 BGM524300:BGM524344 BGM589836:BGM589880 BGM655372:BGM655416 BGM720908:BGM720952 BGM786444:BGM786488 BGM851980:BGM852024 BGM917516:BGM917560 BGM983052:BGM983096 BGR11:BGR55 BGR65548:BGR65592 BGR131084:BGR131128 BGR196620:BGR196664 BGR262156:BGR262200 BGR327692:BGR327736 BGR393228:BGR393272 BGR458764:BGR458808 BGR524300:BGR524344 BGR589836:BGR589880 BGR655372:BGR655416 BGR720908:BGR720952 BGR786444:BGR786488 BGR851980:BGR852024 BGR917516:BGR917560 BGR983052:BGR983096 BQI11:BQI55 BQI65548:BQI65592 BQI131084:BQI131128 BQI196620:BQI196664 BQI262156:BQI262200 BQI327692:BQI327736 BQI393228:BQI393272 BQI458764:BQI458808 BQI524300:BQI524344 BQI589836:BQI589880 BQI655372:BQI655416 BQI720908:BQI720952 BQI786444:BQI786488 BQI851980:BQI852024 BQI917516:BQI917560 BQI983052:BQI983096 BQN11:BQN55 BQN65548:BQN65592 BQN131084:BQN131128 BQN196620:BQN196664 BQN262156:BQN262200 BQN327692:BQN327736 BQN393228:BQN393272 BQN458764:BQN458808 BQN524300:BQN524344 BQN589836:BQN589880 BQN655372:BQN655416 BQN720908:BQN720952 BQN786444:BQN786488 BQN851980:BQN852024 BQN917516:BQN917560 BQN983052:BQN983096 CAE11:CAE55 CAE65548:CAE65592 CAE131084:CAE131128 CAE196620:CAE196664 CAE262156:CAE262200 CAE327692:CAE327736 CAE393228:CAE393272 CAE458764:CAE458808 CAE524300:CAE524344 CAE589836:CAE589880 CAE655372:CAE655416 CAE720908:CAE720952 CAE786444:CAE786488 CAE851980:CAE852024 CAE917516:CAE917560 CAE983052:CAE983096 CAJ11:CAJ55 CAJ65548:CAJ65592 CAJ131084:CAJ131128 CAJ196620:CAJ196664 CAJ262156:CAJ262200 CAJ327692:CAJ327736 CAJ393228:CAJ393272 CAJ458764:CAJ458808 CAJ524300:CAJ524344 CAJ589836:CAJ589880 CAJ655372:CAJ655416 CAJ720908:CAJ720952 CAJ786444:CAJ786488 CAJ851980:CAJ852024 CAJ917516:CAJ917560 CAJ983052:CAJ983096 CKA11:CKA55 CKA65548:CKA65592 CKA131084:CKA131128 CKA196620:CKA196664 CKA262156:CKA262200 CKA327692:CKA327736 CKA393228:CKA393272 CKA458764:CKA458808 CKA524300:CKA524344 CKA589836:CKA589880 CKA655372:CKA655416 CKA720908:CKA720952 CKA786444:CKA786488 CKA851980:CKA852024 CKA917516:CKA917560 CKA983052:CKA983096 CKF11:CKF55 CKF65548:CKF65592 CKF131084:CKF131128 CKF196620:CKF196664 CKF262156:CKF262200 CKF327692:CKF327736 CKF393228:CKF393272 CKF458764:CKF458808 CKF524300:CKF524344 CKF589836:CKF589880 CKF655372:CKF655416 CKF720908:CKF720952 CKF786444:CKF786488 CKF851980:CKF852024 CKF917516:CKF917560 CKF983052:CKF983096 CTW11:CTW55 CTW65548:CTW65592 CTW131084:CTW131128 CTW196620:CTW196664 CTW262156:CTW262200 CTW327692:CTW327736 CTW393228:CTW393272 CTW458764:CTW458808 CTW524300:CTW524344 CTW589836:CTW589880 CTW655372:CTW655416 CTW720908:CTW720952 CTW786444:CTW786488 CTW851980:CTW852024 CTW917516:CTW917560 CTW983052:CTW983096 CUB11:CUB55 CUB65548:CUB65592 CUB131084:CUB131128 CUB196620:CUB196664 CUB262156:CUB262200 CUB327692:CUB327736 CUB393228:CUB393272 CUB458764:CUB458808 CUB524300:CUB524344 CUB589836:CUB589880 CUB655372:CUB655416 CUB720908:CUB720952 CUB786444:CUB786488 CUB851980:CUB852024 CUB917516:CUB917560 CUB983052:CUB983096 DDS11:DDS55 DDS65548:DDS65592 DDS131084:DDS131128 DDS196620:DDS196664 DDS262156:DDS262200 DDS327692:DDS327736 DDS393228:DDS393272 DDS458764:DDS458808 DDS524300:DDS524344 DDS589836:DDS589880 DDS655372:DDS655416 DDS720908:DDS720952 DDS786444:DDS786488 DDS851980:DDS852024 DDS917516:DDS917560 DDS983052:DDS983096 DDX11:DDX55 DDX65548:DDX65592 DDX131084:DDX131128 DDX196620:DDX196664 DDX262156:DDX262200 DDX327692:DDX327736 DDX393228:DDX393272 DDX458764:DDX458808 DDX524300:DDX524344 DDX589836:DDX589880 DDX655372:DDX655416 DDX720908:DDX720952 DDX786444:DDX786488 DDX851980:DDX852024 DDX917516:DDX917560 DDX983052:DDX983096 DNO11:DNO55 DNO65548:DNO65592 DNO131084:DNO131128 DNO196620:DNO196664 DNO262156:DNO262200 DNO327692:DNO327736 DNO393228:DNO393272 DNO458764:DNO458808 DNO524300:DNO524344 DNO589836:DNO589880 DNO655372:DNO655416 DNO720908:DNO720952 DNO786444:DNO786488 DNO851980:DNO852024 DNO917516:DNO917560 DNO983052:DNO983096 DNT11:DNT55 DNT65548:DNT65592 DNT131084:DNT131128 DNT196620:DNT196664 DNT262156:DNT262200 DNT327692:DNT327736 DNT393228:DNT393272 DNT458764:DNT458808 DNT524300:DNT524344 DNT589836:DNT589880 DNT655372:DNT655416 DNT720908:DNT720952 DNT786444:DNT786488 DNT851980:DNT852024 DNT917516:DNT917560 DNT983052:DNT983096 DXK11:DXK55 DXK65548:DXK65592 DXK131084:DXK131128 DXK196620:DXK196664 DXK262156:DXK262200 DXK327692:DXK327736 DXK393228:DXK393272 DXK458764:DXK458808 DXK524300:DXK524344 DXK589836:DXK589880 DXK655372:DXK655416 DXK720908:DXK720952 DXK786444:DXK786488 DXK851980:DXK852024 DXK917516:DXK917560 DXK983052:DXK983096 DXP11:DXP55 DXP65548:DXP65592 DXP131084:DXP131128 DXP196620:DXP196664 DXP262156:DXP262200 DXP327692:DXP327736 DXP393228:DXP393272 DXP458764:DXP458808 DXP524300:DXP524344 DXP589836:DXP589880 DXP655372:DXP655416 DXP720908:DXP720952 DXP786444:DXP786488 DXP851980:DXP852024 DXP917516:DXP917560 DXP983052:DXP983096 EHG11:EHG55 EHG65548:EHG65592 EHG131084:EHG131128 EHG196620:EHG196664 EHG262156:EHG262200 EHG327692:EHG327736 EHG393228:EHG393272 EHG458764:EHG458808 EHG524300:EHG524344 EHG589836:EHG589880 EHG655372:EHG655416 EHG720908:EHG720952 EHG786444:EHG786488 EHG851980:EHG852024 EHG917516:EHG917560 EHG983052:EHG983096 EHL11:EHL55 EHL65548:EHL65592 EHL131084:EHL131128 EHL196620:EHL196664 EHL262156:EHL262200 EHL327692:EHL327736 EHL393228:EHL393272 EHL458764:EHL458808 EHL524300:EHL524344 EHL589836:EHL589880 EHL655372:EHL655416 EHL720908:EHL720952 EHL786444:EHL786488 EHL851980:EHL852024 EHL917516:EHL917560 EHL983052:EHL983096 ERC11:ERC55 ERC65548:ERC65592 ERC131084:ERC131128 ERC196620:ERC196664 ERC262156:ERC262200 ERC327692:ERC327736 ERC393228:ERC393272 ERC458764:ERC458808 ERC524300:ERC524344 ERC589836:ERC589880 ERC655372:ERC655416 ERC720908:ERC720952 ERC786444:ERC786488 ERC851980:ERC852024 ERC917516:ERC917560 ERC983052:ERC983096 ERH11:ERH55 ERH65548:ERH65592 ERH131084:ERH131128 ERH196620:ERH196664 ERH262156:ERH262200 ERH327692:ERH327736 ERH393228:ERH393272 ERH458764:ERH458808 ERH524300:ERH524344 ERH589836:ERH589880 ERH655372:ERH655416 ERH720908:ERH720952 ERH786444:ERH786488 ERH851980:ERH852024 ERH917516:ERH917560 ERH983052:ERH983096 FAY11:FAY55 FAY65548:FAY65592 FAY131084:FAY131128 FAY196620:FAY196664 FAY262156:FAY262200 FAY327692:FAY327736 FAY393228:FAY393272 FAY458764:FAY458808 FAY524300:FAY524344 FAY589836:FAY589880 FAY655372:FAY655416 FAY720908:FAY720952 FAY786444:FAY786488 FAY851980:FAY852024 FAY917516:FAY917560 FAY983052:FAY983096 FBD11:FBD55 FBD65548:FBD65592 FBD131084:FBD131128 FBD196620:FBD196664 FBD262156:FBD262200 FBD327692:FBD327736 FBD393228:FBD393272 FBD458764:FBD458808 FBD524300:FBD524344 FBD589836:FBD589880 FBD655372:FBD655416 FBD720908:FBD720952 FBD786444:FBD786488 FBD851980:FBD852024 FBD917516:FBD917560 FBD983052:FBD983096 FKU11:FKU55 FKU65548:FKU65592 FKU131084:FKU131128 FKU196620:FKU196664 FKU262156:FKU262200 FKU327692:FKU327736 FKU393228:FKU393272 FKU458764:FKU458808 FKU524300:FKU524344 FKU589836:FKU589880 FKU655372:FKU655416 FKU720908:FKU720952 FKU786444:FKU786488 FKU851980:FKU852024 FKU917516:FKU917560 FKU983052:FKU983096 FKZ11:FKZ55 FKZ65548:FKZ65592 FKZ131084:FKZ131128 FKZ196620:FKZ196664 FKZ262156:FKZ262200 FKZ327692:FKZ327736 FKZ393228:FKZ393272 FKZ458764:FKZ458808 FKZ524300:FKZ524344 FKZ589836:FKZ589880 FKZ655372:FKZ655416 FKZ720908:FKZ720952 FKZ786444:FKZ786488 FKZ851980:FKZ852024 FKZ917516:FKZ917560 FKZ983052:FKZ983096 FUQ11:FUQ55 FUQ65548:FUQ65592 FUQ131084:FUQ131128 FUQ196620:FUQ196664 FUQ262156:FUQ262200 FUQ327692:FUQ327736 FUQ393228:FUQ393272 FUQ458764:FUQ458808 FUQ524300:FUQ524344 FUQ589836:FUQ589880 FUQ655372:FUQ655416 FUQ720908:FUQ720952 FUQ786444:FUQ786488 FUQ851980:FUQ852024 FUQ917516:FUQ917560 FUQ983052:FUQ983096 FUV11:FUV55 FUV65548:FUV65592 FUV131084:FUV131128 FUV196620:FUV196664 FUV262156:FUV262200 FUV327692:FUV327736 FUV393228:FUV393272 FUV458764:FUV458808 FUV524300:FUV524344 FUV589836:FUV589880 FUV655372:FUV655416 FUV720908:FUV720952 FUV786444:FUV786488 FUV851980:FUV852024 FUV917516:FUV917560 FUV983052:FUV983096 GEM11:GEM55 GEM65548:GEM65592 GEM131084:GEM131128 GEM196620:GEM196664 GEM262156:GEM262200 GEM327692:GEM327736 GEM393228:GEM393272 GEM458764:GEM458808 GEM524300:GEM524344 GEM589836:GEM589880 GEM655372:GEM655416 GEM720908:GEM720952 GEM786444:GEM786488 GEM851980:GEM852024 GEM917516:GEM917560 GEM983052:GEM983096 GER11:GER55 GER65548:GER65592 GER131084:GER131128 GER196620:GER196664 GER262156:GER262200 GER327692:GER327736 GER393228:GER393272 GER458764:GER458808 GER524300:GER524344 GER589836:GER589880 GER655372:GER655416 GER720908:GER720952 GER786444:GER786488 GER851980:GER852024 GER917516:GER917560 GER983052:GER983096 GOI11:GOI55 GOI65548:GOI65592 GOI131084:GOI131128 GOI196620:GOI196664 GOI262156:GOI262200 GOI327692:GOI327736 GOI393228:GOI393272 GOI458764:GOI458808 GOI524300:GOI524344 GOI589836:GOI589880 GOI655372:GOI655416 GOI720908:GOI720952 GOI786444:GOI786488 GOI851980:GOI852024 GOI917516:GOI917560 GOI983052:GOI983096 GON11:GON55 GON65548:GON65592 GON131084:GON131128 GON196620:GON196664 GON262156:GON262200 GON327692:GON327736 GON393228:GON393272 GON458764:GON458808 GON524300:GON524344 GON589836:GON589880 GON655372:GON655416 GON720908:GON720952 GON786444:GON786488 GON851980:GON852024 GON917516:GON917560 GON983052:GON983096 GYE11:GYE55 GYE65548:GYE65592 GYE131084:GYE131128 GYE196620:GYE196664 GYE262156:GYE262200 GYE327692:GYE327736 GYE393228:GYE393272 GYE458764:GYE458808 GYE524300:GYE524344 GYE589836:GYE589880 GYE655372:GYE655416 GYE720908:GYE720952 GYE786444:GYE786488 GYE851980:GYE852024 GYE917516:GYE917560 GYE983052:GYE983096 GYJ11:GYJ55 GYJ65548:GYJ65592 GYJ131084:GYJ131128 GYJ196620:GYJ196664 GYJ262156:GYJ262200 GYJ327692:GYJ327736 GYJ393228:GYJ393272 GYJ458764:GYJ458808 GYJ524300:GYJ524344 GYJ589836:GYJ589880 GYJ655372:GYJ655416 GYJ720908:GYJ720952 GYJ786444:GYJ786488 GYJ851980:GYJ852024 GYJ917516:GYJ917560 GYJ983052:GYJ983096 HIA11:HIA55 HIA65548:HIA65592 HIA131084:HIA131128 HIA196620:HIA196664 HIA262156:HIA262200 HIA327692:HIA327736 HIA393228:HIA393272 HIA458764:HIA458808 HIA524300:HIA524344 HIA589836:HIA589880 HIA655372:HIA655416 HIA720908:HIA720952 HIA786444:HIA786488 HIA851980:HIA852024 HIA917516:HIA917560 HIA983052:HIA983096 HIF11:HIF55 HIF65548:HIF65592 HIF131084:HIF131128 HIF196620:HIF196664 HIF262156:HIF262200 HIF327692:HIF327736 HIF393228:HIF393272 HIF458764:HIF458808 HIF524300:HIF524344 HIF589836:HIF589880 HIF655372:HIF655416 HIF720908:HIF720952 HIF786444:HIF786488 HIF851980:HIF852024 HIF917516:HIF917560 HIF983052:HIF983096 HRW11:HRW55 HRW65548:HRW65592 HRW131084:HRW131128 HRW196620:HRW196664 HRW262156:HRW262200 HRW327692:HRW327736 HRW393228:HRW393272 HRW458764:HRW458808 HRW524300:HRW524344 HRW589836:HRW589880 HRW655372:HRW655416 HRW720908:HRW720952 HRW786444:HRW786488 HRW851980:HRW852024 HRW917516:HRW917560 HRW983052:HRW983096 HSB11:HSB55 HSB65548:HSB65592 HSB131084:HSB131128 HSB196620:HSB196664 HSB262156:HSB262200 HSB327692:HSB327736 HSB393228:HSB393272 HSB458764:HSB458808 HSB524300:HSB524344 HSB589836:HSB589880 HSB655372:HSB655416 HSB720908:HSB720952 HSB786444:HSB786488 HSB851980:HSB852024 HSB917516:HSB917560 HSB983052:HSB983096 IBS11:IBS55 IBS65548:IBS65592 IBS131084:IBS131128 IBS196620:IBS196664 IBS262156:IBS262200 IBS327692:IBS327736 IBS393228:IBS393272 IBS458764:IBS458808 IBS524300:IBS524344 IBS589836:IBS589880 IBS655372:IBS655416 IBS720908:IBS720952 IBS786444:IBS786488 IBS851980:IBS852024 IBS917516:IBS917560 IBS983052:IBS983096 IBX11:IBX55 IBX65548:IBX65592 IBX131084:IBX131128 IBX196620:IBX196664 IBX262156:IBX262200 IBX327692:IBX327736 IBX393228:IBX393272 IBX458764:IBX458808 IBX524300:IBX524344 IBX589836:IBX589880 IBX655372:IBX655416 IBX720908:IBX720952 IBX786444:IBX786488 IBX851980:IBX852024 IBX917516:IBX917560 IBX983052:IBX983096 ILO11:ILO55 ILO65548:ILO65592 ILO131084:ILO131128 ILO196620:ILO196664 ILO262156:ILO262200 ILO327692:ILO327736 ILO393228:ILO393272 ILO458764:ILO458808 ILO524300:ILO524344 ILO589836:ILO589880 ILO655372:ILO655416 ILO720908:ILO720952 ILO786444:ILO786488 ILO851980:ILO852024 ILO917516:ILO917560 ILO983052:ILO983096 ILT11:ILT55 ILT65548:ILT65592 ILT131084:ILT131128 ILT196620:ILT196664 ILT262156:ILT262200 ILT327692:ILT327736 ILT393228:ILT393272 ILT458764:ILT458808 ILT524300:ILT524344 ILT589836:ILT589880 ILT655372:ILT655416 ILT720908:ILT720952 ILT786444:ILT786488 ILT851980:ILT852024 ILT917516:ILT917560 ILT983052:ILT983096 IVK11:IVK55 IVK65548:IVK65592 IVK131084:IVK131128 IVK196620:IVK196664 IVK262156:IVK262200 IVK327692:IVK327736 IVK393228:IVK393272 IVK458764:IVK458808 IVK524300:IVK524344 IVK589836:IVK589880 IVK655372:IVK655416 IVK720908:IVK720952 IVK786444:IVK786488 IVK851980:IVK852024 IVK917516:IVK917560 IVK983052:IVK983096 IVP11:IVP55 IVP65548:IVP65592 IVP131084:IVP131128 IVP196620:IVP196664 IVP262156:IVP262200 IVP327692:IVP327736 IVP393228:IVP393272 IVP458764:IVP458808 IVP524300:IVP524344 IVP589836:IVP589880 IVP655372:IVP655416 IVP720908:IVP720952 IVP786444:IVP786488 IVP851980:IVP852024 IVP917516:IVP917560 IVP983052:IVP983096 JFG11:JFG55 JFG65548:JFG65592 JFG131084:JFG131128 JFG196620:JFG196664 JFG262156:JFG262200 JFG327692:JFG327736 JFG393228:JFG393272 JFG458764:JFG458808 JFG524300:JFG524344 JFG589836:JFG589880 JFG655372:JFG655416 JFG720908:JFG720952 JFG786444:JFG786488 JFG851980:JFG852024 JFG917516:JFG917560 JFG983052:JFG983096 JFL11:JFL55 JFL65548:JFL65592 JFL131084:JFL131128 JFL196620:JFL196664 JFL262156:JFL262200 JFL327692:JFL327736 JFL393228:JFL393272 JFL458764:JFL458808 JFL524300:JFL524344 JFL589836:JFL589880 JFL655372:JFL655416 JFL720908:JFL720952 JFL786444:JFL786488 JFL851980:JFL852024 JFL917516:JFL917560 JFL983052:JFL983096 JPC11:JPC55 JPC65548:JPC65592 JPC131084:JPC131128 JPC196620:JPC196664 JPC262156:JPC262200 JPC327692:JPC327736 JPC393228:JPC393272 JPC458764:JPC458808 JPC524300:JPC524344 JPC589836:JPC589880 JPC655372:JPC655416 JPC720908:JPC720952 JPC786444:JPC786488 JPC851980:JPC852024 JPC917516:JPC917560 JPC983052:JPC983096 JPH11:JPH55 JPH65548:JPH65592 JPH131084:JPH131128 JPH196620:JPH196664 JPH262156:JPH262200 JPH327692:JPH327736 JPH393228:JPH393272 JPH458764:JPH458808 JPH524300:JPH524344 JPH589836:JPH589880 JPH655372:JPH655416 JPH720908:JPH720952 JPH786444:JPH786488 JPH851980:JPH852024 JPH917516:JPH917560 JPH983052:JPH983096 JYY11:JYY55 JYY65548:JYY65592 JYY131084:JYY131128 JYY196620:JYY196664 JYY262156:JYY262200 JYY327692:JYY327736 JYY393228:JYY393272 JYY458764:JYY458808 JYY524300:JYY524344 JYY589836:JYY589880 JYY655372:JYY655416 JYY720908:JYY720952 JYY786444:JYY786488 JYY851980:JYY852024 JYY917516:JYY917560 JYY983052:JYY983096 JZD11:JZD55 JZD65548:JZD65592 JZD131084:JZD131128 JZD196620:JZD196664 JZD262156:JZD262200 JZD327692:JZD327736 JZD393228:JZD393272 JZD458764:JZD458808 JZD524300:JZD524344 JZD589836:JZD589880 JZD655372:JZD655416 JZD720908:JZD720952 JZD786444:JZD786488 JZD851980:JZD852024 JZD917516:JZD917560 JZD983052:JZD983096 KIU11:KIU55 KIU65548:KIU65592 KIU131084:KIU131128 KIU196620:KIU196664 KIU262156:KIU262200 KIU327692:KIU327736 KIU393228:KIU393272 KIU458764:KIU458808 KIU524300:KIU524344 KIU589836:KIU589880 KIU655372:KIU655416 KIU720908:KIU720952 KIU786444:KIU786488 KIU851980:KIU852024 KIU917516:KIU917560 KIU983052:KIU983096 KIZ11:KIZ55 KIZ65548:KIZ65592 KIZ131084:KIZ131128 KIZ196620:KIZ196664 KIZ262156:KIZ262200 KIZ327692:KIZ327736 KIZ393228:KIZ393272 KIZ458764:KIZ458808 KIZ524300:KIZ524344 KIZ589836:KIZ589880 KIZ655372:KIZ655416 KIZ720908:KIZ720952 KIZ786444:KIZ786488 KIZ851980:KIZ852024 KIZ917516:KIZ917560 KIZ983052:KIZ983096 KSQ11:KSQ55 KSQ65548:KSQ65592 KSQ131084:KSQ131128 KSQ196620:KSQ196664 KSQ262156:KSQ262200 KSQ327692:KSQ327736 KSQ393228:KSQ393272 KSQ458764:KSQ458808 KSQ524300:KSQ524344 KSQ589836:KSQ589880 KSQ655372:KSQ655416 KSQ720908:KSQ720952 KSQ786444:KSQ786488 KSQ851980:KSQ852024 KSQ917516:KSQ917560 KSQ983052:KSQ983096 KSV11:KSV55 KSV65548:KSV65592 KSV131084:KSV131128 KSV196620:KSV196664 KSV262156:KSV262200 KSV327692:KSV327736 KSV393228:KSV393272 KSV458764:KSV458808 KSV524300:KSV524344 KSV589836:KSV589880 KSV655372:KSV655416 KSV720908:KSV720952 KSV786444:KSV786488 KSV851980:KSV852024 KSV917516:KSV917560 KSV983052:KSV983096 LCM11:LCM55 LCM65548:LCM65592 LCM131084:LCM131128 LCM196620:LCM196664 LCM262156:LCM262200 LCM327692:LCM327736 LCM393228:LCM393272 LCM458764:LCM458808 LCM524300:LCM524344 LCM589836:LCM589880 LCM655372:LCM655416 LCM720908:LCM720952 LCM786444:LCM786488 LCM851980:LCM852024 LCM917516:LCM917560 LCM983052:LCM983096 LCR11:LCR55 LCR65548:LCR65592 LCR131084:LCR131128 LCR196620:LCR196664 LCR262156:LCR262200 LCR327692:LCR327736 LCR393228:LCR393272 LCR458764:LCR458808 LCR524300:LCR524344 LCR589836:LCR589880 LCR655372:LCR655416 LCR720908:LCR720952 LCR786444:LCR786488 LCR851980:LCR852024 LCR917516:LCR917560 LCR983052:LCR983096 LMI11:LMI55 LMI65548:LMI65592 LMI131084:LMI131128 LMI196620:LMI196664 LMI262156:LMI262200 LMI327692:LMI327736 LMI393228:LMI393272 LMI458764:LMI458808 LMI524300:LMI524344 LMI589836:LMI589880 LMI655372:LMI655416 LMI720908:LMI720952 LMI786444:LMI786488 LMI851980:LMI852024 LMI917516:LMI917560 LMI983052:LMI983096 LMN11:LMN55 LMN65548:LMN65592 LMN131084:LMN131128 LMN196620:LMN196664 LMN262156:LMN262200 LMN327692:LMN327736 LMN393228:LMN393272 LMN458764:LMN458808 LMN524300:LMN524344 LMN589836:LMN589880 LMN655372:LMN655416 LMN720908:LMN720952 LMN786444:LMN786488 LMN851980:LMN852024 LMN917516:LMN917560 LMN983052:LMN983096 LWE11:LWE55 LWE65548:LWE65592 LWE131084:LWE131128 LWE196620:LWE196664 LWE262156:LWE262200 LWE327692:LWE327736 LWE393228:LWE393272 LWE458764:LWE458808 LWE524300:LWE524344 LWE589836:LWE589880 LWE655372:LWE655416 LWE720908:LWE720952 LWE786444:LWE786488 LWE851980:LWE852024 LWE917516:LWE917560 LWE983052:LWE983096 LWJ11:LWJ55 LWJ65548:LWJ65592 LWJ131084:LWJ131128 LWJ196620:LWJ196664 LWJ262156:LWJ262200 LWJ327692:LWJ327736 LWJ393228:LWJ393272 LWJ458764:LWJ458808 LWJ524300:LWJ524344 LWJ589836:LWJ589880 LWJ655372:LWJ655416 LWJ720908:LWJ720952 LWJ786444:LWJ786488 LWJ851980:LWJ852024 LWJ917516:LWJ917560 LWJ983052:LWJ983096 MGA11:MGA55 MGA65548:MGA65592 MGA131084:MGA131128 MGA196620:MGA196664 MGA262156:MGA262200 MGA327692:MGA327736 MGA393228:MGA393272 MGA458764:MGA458808 MGA524300:MGA524344 MGA589836:MGA589880 MGA655372:MGA655416 MGA720908:MGA720952 MGA786444:MGA786488 MGA851980:MGA852024 MGA917516:MGA917560 MGA983052:MGA983096 MGF11:MGF55 MGF65548:MGF65592 MGF131084:MGF131128 MGF196620:MGF196664 MGF262156:MGF262200 MGF327692:MGF327736 MGF393228:MGF393272 MGF458764:MGF458808 MGF524300:MGF524344 MGF589836:MGF589880 MGF655372:MGF655416 MGF720908:MGF720952 MGF786444:MGF786488 MGF851980:MGF852024 MGF917516:MGF917560 MGF983052:MGF983096 MPW11:MPW55 MPW65548:MPW65592 MPW131084:MPW131128 MPW196620:MPW196664 MPW262156:MPW262200 MPW327692:MPW327736 MPW393228:MPW393272 MPW458764:MPW458808 MPW524300:MPW524344 MPW589836:MPW589880 MPW655372:MPW655416 MPW720908:MPW720952 MPW786444:MPW786488 MPW851980:MPW852024 MPW917516:MPW917560 MPW983052:MPW983096 MQB11:MQB55 MQB65548:MQB65592 MQB131084:MQB131128 MQB196620:MQB196664 MQB262156:MQB262200 MQB327692:MQB327736 MQB393228:MQB393272 MQB458764:MQB458808 MQB524300:MQB524344 MQB589836:MQB589880 MQB655372:MQB655416 MQB720908:MQB720952 MQB786444:MQB786488 MQB851980:MQB852024 MQB917516:MQB917560 MQB983052:MQB983096 MZS11:MZS55 MZS65548:MZS65592 MZS131084:MZS131128 MZS196620:MZS196664 MZS262156:MZS262200 MZS327692:MZS327736 MZS393228:MZS393272 MZS458764:MZS458808 MZS524300:MZS524344 MZS589836:MZS589880 MZS655372:MZS655416 MZS720908:MZS720952 MZS786444:MZS786488 MZS851980:MZS852024 MZS917516:MZS917560 MZS983052:MZS983096 MZX11:MZX55 MZX65548:MZX65592 MZX131084:MZX131128 MZX196620:MZX196664 MZX262156:MZX262200 MZX327692:MZX327736 MZX393228:MZX393272 MZX458764:MZX458808 MZX524300:MZX524344 MZX589836:MZX589880 MZX655372:MZX655416 MZX720908:MZX720952 MZX786444:MZX786488 MZX851980:MZX852024 MZX917516:MZX917560 MZX983052:MZX983096 NJO11:NJO55 NJO65548:NJO65592 NJO131084:NJO131128 NJO196620:NJO196664 NJO262156:NJO262200 NJO327692:NJO327736 NJO393228:NJO393272 NJO458764:NJO458808 NJO524300:NJO524344 NJO589836:NJO589880 NJO655372:NJO655416 NJO720908:NJO720952 NJO786444:NJO786488 NJO851980:NJO852024 NJO917516:NJO917560 NJO983052:NJO983096 NJT11:NJT55 NJT65548:NJT65592 NJT131084:NJT131128 NJT196620:NJT196664 NJT262156:NJT262200 NJT327692:NJT327736 NJT393228:NJT393272 NJT458764:NJT458808 NJT524300:NJT524344 NJT589836:NJT589880 NJT655372:NJT655416 NJT720908:NJT720952 NJT786444:NJT786488 NJT851980:NJT852024 NJT917516:NJT917560 NJT983052:NJT983096 NTK11:NTK55 NTK65548:NTK65592 NTK131084:NTK131128 NTK196620:NTK196664 NTK262156:NTK262200 NTK327692:NTK327736 NTK393228:NTK393272 NTK458764:NTK458808 NTK524300:NTK524344 NTK589836:NTK589880 NTK655372:NTK655416 NTK720908:NTK720952 NTK786444:NTK786488 NTK851980:NTK852024 NTK917516:NTK917560 NTK983052:NTK983096 NTP11:NTP55 NTP65548:NTP65592 NTP131084:NTP131128 NTP196620:NTP196664 NTP262156:NTP262200 NTP327692:NTP327736 NTP393228:NTP393272 NTP458764:NTP458808 NTP524300:NTP524344 NTP589836:NTP589880 NTP655372:NTP655416 NTP720908:NTP720952 NTP786444:NTP786488 NTP851980:NTP852024 NTP917516:NTP917560 NTP983052:NTP983096 ODG11:ODG55 ODG65548:ODG65592 ODG131084:ODG131128 ODG196620:ODG196664 ODG262156:ODG262200 ODG327692:ODG327736 ODG393228:ODG393272 ODG458764:ODG458808 ODG524300:ODG524344 ODG589836:ODG589880 ODG655372:ODG655416 ODG720908:ODG720952 ODG786444:ODG786488 ODG851980:ODG852024 ODG917516:ODG917560 ODG983052:ODG983096 ODL11:ODL55 ODL65548:ODL65592 ODL131084:ODL131128 ODL196620:ODL196664 ODL262156:ODL262200 ODL327692:ODL327736 ODL393228:ODL393272 ODL458764:ODL458808 ODL524300:ODL524344 ODL589836:ODL589880 ODL655372:ODL655416 ODL720908:ODL720952 ODL786444:ODL786488 ODL851980:ODL852024 ODL917516:ODL917560 ODL983052:ODL983096 ONC11:ONC55 ONC65548:ONC65592 ONC131084:ONC131128 ONC196620:ONC196664 ONC262156:ONC262200 ONC327692:ONC327736 ONC393228:ONC393272 ONC458764:ONC458808 ONC524300:ONC524344 ONC589836:ONC589880 ONC655372:ONC655416 ONC720908:ONC720952 ONC786444:ONC786488 ONC851980:ONC852024 ONC917516:ONC917560 ONC983052:ONC983096 ONH11:ONH55 ONH65548:ONH65592 ONH131084:ONH131128 ONH196620:ONH196664 ONH262156:ONH262200 ONH327692:ONH327736 ONH393228:ONH393272 ONH458764:ONH458808 ONH524300:ONH524344 ONH589836:ONH589880 ONH655372:ONH655416 ONH720908:ONH720952 ONH786444:ONH786488 ONH851980:ONH852024 ONH917516:ONH917560 ONH983052:ONH983096 OWY11:OWY55 OWY65548:OWY65592 OWY131084:OWY131128 OWY196620:OWY196664 OWY262156:OWY262200 OWY327692:OWY327736 OWY393228:OWY393272 OWY458764:OWY458808 OWY524300:OWY524344 OWY589836:OWY589880 OWY655372:OWY655416 OWY720908:OWY720952 OWY786444:OWY786488 OWY851980:OWY852024 OWY917516:OWY917560 OWY983052:OWY983096 OXD11:OXD55 OXD65548:OXD65592 OXD131084:OXD131128 OXD196620:OXD196664 OXD262156:OXD262200 OXD327692:OXD327736 OXD393228:OXD393272 OXD458764:OXD458808 OXD524300:OXD524344 OXD589836:OXD589880 OXD655372:OXD655416 OXD720908:OXD720952 OXD786444:OXD786488 OXD851980:OXD852024 OXD917516:OXD917560 OXD983052:OXD983096 PGU11:PGU55 PGU65548:PGU65592 PGU131084:PGU131128 PGU196620:PGU196664 PGU262156:PGU262200 PGU327692:PGU327736 PGU393228:PGU393272 PGU458764:PGU458808 PGU524300:PGU524344 PGU589836:PGU589880 PGU655372:PGU655416 PGU720908:PGU720952 PGU786444:PGU786488 PGU851980:PGU852024 PGU917516:PGU917560 PGU983052:PGU983096 PGZ11:PGZ55 PGZ65548:PGZ65592 PGZ131084:PGZ131128 PGZ196620:PGZ196664 PGZ262156:PGZ262200 PGZ327692:PGZ327736 PGZ393228:PGZ393272 PGZ458764:PGZ458808 PGZ524300:PGZ524344 PGZ589836:PGZ589880 PGZ655372:PGZ655416 PGZ720908:PGZ720952 PGZ786444:PGZ786488 PGZ851980:PGZ852024 PGZ917516:PGZ917560 PGZ983052:PGZ983096 PQQ11:PQQ55 PQQ65548:PQQ65592 PQQ131084:PQQ131128 PQQ196620:PQQ196664 PQQ262156:PQQ262200 PQQ327692:PQQ327736 PQQ393228:PQQ393272 PQQ458764:PQQ458808 PQQ524300:PQQ524344 PQQ589836:PQQ589880 PQQ655372:PQQ655416 PQQ720908:PQQ720952 PQQ786444:PQQ786488 PQQ851980:PQQ852024 PQQ917516:PQQ917560 PQQ983052:PQQ983096 PQV11:PQV55 PQV65548:PQV65592 PQV131084:PQV131128 PQV196620:PQV196664 PQV262156:PQV262200 PQV327692:PQV327736 PQV393228:PQV393272 PQV458764:PQV458808 PQV524300:PQV524344 PQV589836:PQV589880 PQV655372:PQV655416 PQV720908:PQV720952 PQV786444:PQV786488 PQV851980:PQV852024 PQV917516:PQV917560 PQV983052:PQV983096 QAM11:QAM55 QAM65548:QAM65592 QAM131084:QAM131128 QAM196620:QAM196664 QAM262156:QAM262200 QAM327692:QAM327736 QAM393228:QAM393272 QAM458764:QAM458808 QAM524300:QAM524344 QAM589836:QAM589880 QAM655372:QAM655416 QAM720908:QAM720952 QAM786444:QAM786488 QAM851980:QAM852024 QAM917516:QAM917560 QAM983052:QAM983096 QAR11:QAR55 QAR65548:QAR65592 QAR131084:QAR131128 QAR196620:QAR196664 QAR262156:QAR262200 QAR327692:QAR327736 QAR393228:QAR393272 QAR458764:QAR458808 QAR524300:QAR524344 QAR589836:QAR589880 QAR655372:QAR655416 QAR720908:QAR720952 QAR786444:QAR786488 QAR851980:QAR852024 QAR917516:QAR917560 QAR983052:QAR983096 QKI11:QKI55 QKI65548:QKI65592 QKI131084:QKI131128 QKI196620:QKI196664 QKI262156:QKI262200 QKI327692:QKI327736 QKI393228:QKI393272 QKI458764:QKI458808 QKI524300:QKI524344 QKI589836:QKI589880 QKI655372:QKI655416 QKI720908:QKI720952 QKI786444:QKI786488 QKI851980:QKI852024 QKI917516:QKI917560 QKI983052:QKI983096 QKN11:QKN55 QKN65548:QKN65592 QKN131084:QKN131128 QKN196620:QKN196664 QKN262156:QKN262200 QKN327692:QKN327736 QKN393228:QKN393272 QKN458764:QKN458808 QKN524300:QKN524344 QKN589836:QKN589880 QKN655372:QKN655416 QKN720908:QKN720952 QKN786444:QKN786488 QKN851980:QKN852024 QKN917516:QKN917560 QKN983052:QKN983096 QUE11:QUE55 QUE65548:QUE65592 QUE131084:QUE131128 QUE196620:QUE196664 QUE262156:QUE262200 QUE327692:QUE327736 QUE393228:QUE393272 QUE458764:QUE458808 QUE524300:QUE524344 QUE589836:QUE589880 QUE655372:QUE655416 QUE720908:QUE720952 QUE786444:QUE786488 QUE851980:QUE852024 QUE917516:QUE917560 QUE983052:QUE983096 QUJ11:QUJ55 QUJ65548:QUJ65592 QUJ131084:QUJ131128 QUJ196620:QUJ196664 QUJ262156:QUJ262200 QUJ327692:QUJ327736 QUJ393228:QUJ393272 QUJ458764:QUJ458808 QUJ524300:QUJ524344 QUJ589836:QUJ589880 QUJ655372:QUJ655416 QUJ720908:QUJ720952 QUJ786444:QUJ786488 QUJ851980:QUJ852024 QUJ917516:QUJ917560 QUJ983052:QUJ983096 REA11:REA55 REA65548:REA65592 REA131084:REA131128 REA196620:REA196664 REA262156:REA262200 REA327692:REA327736 REA393228:REA393272 REA458764:REA458808 REA524300:REA524344 REA589836:REA589880 REA655372:REA655416 REA720908:REA720952 REA786444:REA786488 REA851980:REA852024 REA917516:REA917560 REA983052:REA983096 REF11:REF55 REF65548:REF65592 REF131084:REF131128 REF196620:REF196664 REF262156:REF262200 REF327692:REF327736 REF393228:REF393272 REF458764:REF458808 REF524300:REF524344 REF589836:REF589880 REF655372:REF655416 REF720908:REF720952 REF786444:REF786488 REF851980:REF852024 REF917516:REF917560 REF983052:REF983096 RNW11:RNW55 RNW65548:RNW65592 RNW131084:RNW131128 RNW196620:RNW196664 RNW262156:RNW262200 RNW327692:RNW327736 RNW393228:RNW393272 RNW458764:RNW458808 RNW524300:RNW524344 RNW589836:RNW589880 RNW655372:RNW655416 RNW720908:RNW720952 RNW786444:RNW786488 RNW851980:RNW852024 RNW917516:RNW917560 RNW983052:RNW983096 ROB11:ROB55 ROB65548:ROB65592 ROB131084:ROB131128 ROB196620:ROB196664 ROB262156:ROB262200 ROB327692:ROB327736 ROB393228:ROB393272 ROB458764:ROB458808 ROB524300:ROB524344 ROB589836:ROB589880 ROB655372:ROB655416 ROB720908:ROB720952 ROB786444:ROB786488 ROB851980:ROB852024 ROB917516:ROB917560 ROB983052:ROB983096 RXS11:RXS55 RXS65548:RXS65592 RXS131084:RXS131128 RXS196620:RXS196664 RXS262156:RXS262200 RXS327692:RXS327736 RXS393228:RXS393272 RXS458764:RXS458808 RXS524300:RXS524344 RXS589836:RXS589880 RXS655372:RXS655416 RXS720908:RXS720952 RXS786444:RXS786488 RXS851980:RXS852024 RXS917516:RXS917560 RXS983052:RXS983096 RXX11:RXX55 RXX65548:RXX65592 RXX131084:RXX131128 RXX196620:RXX196664 RXX262156:RXX262200 RXX327692:RXX327736 RXX393228:RXX393272 RXX458764:RXX458808 RXX524300:RXX524344 RXX589836:RXX589880 RXX655372:RXX655416 RXX720908:RXX720952 RXX786444:RXX786488 RXX851980:RXX852024 RXX917516:RXX917560 RXX983052:RXX983096 SHO11:SHO55 SHO65548:SHO65592 SHO131084:SHO131128 SHO196620:SHO196664 SHO262156:SHO262200 SHO327692:SHO327736 SHO393228:SHO393272 SHO458764:SHO458808 SHO524300:SHO524344 SHO589836:SHO589880 SHO655372:SHO655416 SHO720908:SHO720952 SHO786444:SHO786488 SHO851980:SHO852024 SHO917516:SHO917560 SHO983052:SHO983096 SHT11:SHT55 SHT65548:SHT65592 SHT131084:SHT131128 SHT196620:SHT196664 SHT262156:SHT262200 SHT327692:SHT327736 SHT393228:SHT393272 SHT458764:SHT458808 SHT524300:SHT524344 SHT589836:SHT589880 SHT655372:SHT655416 SHT720908:SHT720952 SHT786444:SHT786488 SHT851980:SHT852024 SHT917516:SHT917560 SHT983052:SHT983096 SRK11:SRK55 SRK65548:SRK65592 SRK131084:SRK131128 SRK196620:SRK196664 SRK262156:SRK262200 SRK327692:SRK327736 SRK393228:SRK393272 SRK458764:SRK458808 SRK524300:SRK524344 SRK589836:SRK589880 SRK655372:SRK655416 SRK720908:SRK720952 SRK786444:SRK786488 SRK851980:SRK852024 SRK917516:SRK917560 SRK983052:SRK983096 SRP11:SRP55 SRP65548:SRP65592 SRP131084:SRP131128 SRP196620:SRP196664 SRP262156:SRP262200 SRP327692:SRP327736 SRP393228:SRP393272 SRP458764:SRP458808 SRP524300:SRP524344 SRP589836:SRP589880 SRP655372:SRP655416 SRP720908:SRP720952 SRP786444:SRP786488 SRP851980:SRP852024 SRP917516:SRP917560 SRP983052:SRP983096 TBG11:TBG55 TBG65548:TBG65592 TBG131084:TBG131128 TBG196620:TBG196664 TBG262156:TBG262200 TBG327692:TBG327736 TBG393228:TBG393272 TBG458764:TBG458808 TBG524300:TBG524344 TBG589836:TBG589880 TBG655372:TBG655416 TBG720908:TBG720952 TBG786444:TBG786488 TBG851980:TBG852024 TBG917516:TBG917560 TBG983052:TBG983096 TBL11:TBL55 TBL65548:TBL65592 TBL131084:TBL131128 TBL196620:TBL196664 TBL262156:TBL262200 TBL327692:TBL327736 TBL393228:TBL393272 TBL458764:TBL458808 TBL524300:TBL524344 TBL589836:TBL589880 TBL655372:TBL655416 TBL720908:TBL720952 TBL786444:TBL786488 TBL851980:TBL852024 TBL917516:TBL917560 TBL983052:TBL983096 TLC11:TLC55 TLC65548:TLC65592 TLC131084:TLC131128 TLC196620:TLC196664 TLC262156:TLC262200 TLC327692:TLC327736 TLC393228:TLC393272 TLC458764:TLC458808 TLC524300:TLC524344 TLC589836:TLC589880 TLC655372:TLC655416 TLC720908:TLC720952 TLC786444:TLC786488 TLC851980:TLC852024 TLC917516:TLC917560 TLC983052:TLC983096 TLH11:TLH55 TLH65548:TLH65592 TLH131084:TLH131128 TLH196620:TLH196664 TLH262156:TLH262200 TLH327692:TLH327736 TLH393228:TLH393272 TLH458764:TLH458808 TLH524300:TLH524344 TLH589836:TLH589880 TLH655372:TLH655416 TLH720908:TLH720952 TLH786444:TLH786488 TLH851980:TLH852024 TLH917516:TLH917560 TLH983052:TLH983096 TUY11:TUY55 TUY65548:TUY65592 TUY131084:TUY131128 TUY196620:TUY196664 TUY262156:TUY262200 TUY327692:TUY327736 TUY393228:TUY393272 TUY458764:TUY458808 TUY524300:TUY524344 TUY589836:TUY589880 TUY655372:TUY655416 TUY720908:TUY720952 TUY786444:TUY786488 TUY851980:TUY852024 TUY917516:TUY917560 TUY983052:TUY983096 TVD11:TVD55 TVD65548:TVD65592 TVD131084:TVD131128 TVD196620:TVD196664 TVD262156:TVD262200 TVD327692:TVD327736 TVD393228:TVD393272 TVD458764:TVD458808 TVD524300:TVD524344 TVD589836:TVD589880 TVD655372:TVD655416 TVD720908:TVD720952 TVD786444:TVD786488 TVD851980:TVD852024 TVD917516:TVD917560 TVD983052:TVD983096 UEU11:UEU55 UEU65548:UEU65592 UEU131084:UEU131128 UEU196620:UEU196664 UEU262156:UEU262200 UEU327692:UEU327736 UEU393228:UEU393272 UEU458764:UEU458808 UEU524300:UEU524344 UEU589836:UEU589880 UEU655372:UEU655416 UEU720908:UEU720952 UEU786444:UEU786488 UEU851980:UEU852024 UEU917516:UEU917560 UEU983052:UEU983096 UEZ11:UEZ55 UEZ65548:UEZ65592 UEZ131084:UEZ131128 UEZ196620:UEZ196664 UEZ262156:UEZ262200 UEZ327692:UEZ327736 UEZ393228:UEZ393272 UEZ458764:UEZ458808 UEZ524300:UEZ524344 UEZ589836:UEZ589880 UEZ655372:UEZ655416 UEZ720908:UEZ720952 UEZ786444:UEZ786488 UEZ851980:UEZ852024 UEZ917516:UEZ917560 UEZ983052:UEZ983096 UOQ11:UOQ55 UOQ65548:UOQ65592 UOQ131084:UOQ131128 UOQ196620:UOQ196664 UOQ262156:UOQ262200 UOQ327692:UOQ327736 UOQ393228:UOQ393272 UOQ458764:UOQ458808 UOQ524300:UOQ524344 UOQ589836:UOQ589880 UOQ655372:UOQ655416 UOQ720908:UOQ720952 UOQ786444:UOQ786488 UOQ851980:UOQ852024 UOQ917516:UOQ917560 UOQ983052:UOQ983096 UOV11:UOV55 UOV65548:UOV65592 UOV131084:UOV131128 UOV196620:UOV196664 UOV262156:UOV262200 UOV327692:UOV327736 UOV393228:UOV393272 UOV458764:UOV458808 UOV524300:UOV524344 UOV589836:UOV589880 UOV655372:UOV655416 UOV720908:UOV720952 UOV786444:UOV786488 UOV851980:UOV852024 UOV917516:UOV917560 UOV983052:UOV983096 UYM11:UYM55 UYM65548:UYM65592 UYM131084:UYM131128 UYM196620:UYM196664 UYM262156:UYM262200 UYM327692:UYM327736 UYM393228:UYM393272 UYM458764:UYM458808 UYM524300:UYM524344 UYM589836:UYM589880 UYM655372:UYM655416 UYM720908:UYM720952 UYM786444:UYM786488 UYM851980:UYM852024 UYM917516:UYM917560 UYM983052:UYM983096 UYR11:UYR55 UYR65548:UYR65592 UYR131084:UYR131128 UYR196620:UYR196664 UYR262156:UYR262200 UYR327692:UYR327736 UYR393228:UYR393272 UYR458764:UYR458808 UYR524300:UYR524344 UYR589836:UYR589880 UYR655372:UYR655416 UYR720908:UYR720952 UYR786444:UYR786488 UYR851980:UYR852024 UYR917516:UYR917560 UYR983052:UYR983096 VII11:VII55 VII65548:VII65592 VII131084:VII131128 VII196620:VII196664 VII262156:VII262200 VII327692:VII327736 VII393228:VII393272 VII458764:VII458808 VII524300:VII524344 VII589836:VII589880 VII655372:VII655416 VII720908:VII720952 VII786444:VII786488 VII851980:VII852024 VII917516:VII917560 VII983052:VII983096 VIN11:VIN55 VIN65548:VIN65592 VIN131084:VIN131128 VIN196620:VIN196664 VIN262156:VIN262200 VIN327692:VIN327736 VIN393228:VIN393272 VIN458764:VIN458808 VIN524300:VIN524344 VIN589836:VIN589880 VIN655372:VIN655416 VIN720908:VIN720952 VIN786444:VIN786488 VIN851980:VIN852024 VIN917516:VIN917560 VIN983052:VIN983096 VSE11:VSE55 VSE65548:VSE65592 VSE131084:VSE131128 VSE196620:VSE196664 VSE262156:VSE262200 VSE327692:VSE327736 VSE393228:VSE393272 VSE458764:VSE458808 VSE524300:VSE524344 VSE589836:VSE589880 VSE655372:VSE655416 VSE720908:VSE720952 VSE786444:VSE786488 VSE851980:VSE852024 VSE917516:VSE917560 VSE983052:VSE983096 VSJ11:VSJ55 VSJ65548:VSJ65592 VSJ131084:VSJ131128 VSJ196620:VSJ196664 VSJ262156:VSJ262200 VSJ327692:VSJ327736 VSJ393228:VSJ393272 VSJ458764:VSJ458808 VSJ524300:VSJ524344 VSJ589836:VSJ589880 VSJ655372:VSJ655416 VSJ720908:VSJ720952 VSJ786444:VSJ786488 VSJ851980:VSJ852024 VSJ917516:VSJ917560 VSJ983052:VSJ983096 WCA11:WCA55 WCA65548:WCA65592 WCA131084:WCA131128 WCA196620:WCA196664 WCA262156:WCA262200 WCA327692:WCA327736 WCA393228:WCA393272 WCA458764:WCA458808 WCA524300:WCA524344 WCA589836:WCA589880 WCA655372:WCA655416 WCA720908:WCA720952 WCA786444:WCA786488 WCA851980:WCA852024 WCA917516:WCA917560 WCA983052:WCA983096 WCF11:WCF55 WCF65548:WCF65592 WCF131084:WCF131128 WCF196620:WCF196664 WCF262156:WCF262200 WCF327692:WCF327736 WCF393228:WCF393272 WCF458764:WCF458808 WCF524300:WCF524344 WCF589836:WCF589880 WCF655372:WCF655416 WCF720908:WCF720952 WCF786444:WCF786488 WCF851980:WCF852024 WCF917516:WCF917560 WCF983052:WCF983096 WLW11:WLW55 WLW65548:WLW65592 WLW131084:WLW131128 WLW196620:WLW196664 WLW262156:WLW262200 WLW327692:WLW327736 WLW393228:WLW393272 WLW458764:WLW458808 WLW524300:WLW524344 WLW589836:WLW589880 WLW655372:WLW655416 WLW720908:WLW720952 WLW786444:WLW786488 WLW851980:WLW852024 WLW917516:WLW917560 WLW983052:WLW983096 WMB11:WMB55 WMB65548:WMB65592 WMB131084:WMB131128 WMB196620:WMB196664 WMB262156:WMB262200 WMB327692:WMB327736 WMB393228:WMB393272 WMB458764:WMB458808 WMB524300:WMB524344 WMB589836:WMB589880 WMB655372:WMB655416 WMB720908:WMB720952 WMB786444:WMB786488 WMB851980:WMB852024 WMB917516:WMB917560 WMB983052:WMB983096 WVS11:WVS55 WVS65548:WVS65592 WVS131084:WVS131128 WVS196620:WVS196664 WVS262156:WVS262200 WVS327692:WVS327736 WVS393228:WVS393272 WVS458764:WVS458808 WVS524300:WVS524344 WVS589836:WVS589880 WVS655372:WVS655416 WVS720908:WVS720952 WVS786444:WVS786488 WVS851980:WVS852024 WVS917516:WVS917560 WVS983052:WVS983096 WVX11:WVX55 WVX65548:WVX65592 WVX131084:WVX131128 WVX196620:WVX196664 WVX262156:WVX262200 WVX327692:WVX327736 WVX393228:WVX393272 WVX458764:WVX458808 WVX524300:WVX524344 WVX589836:WVX589880 WVX655372:WVX655416 WVX720908:WVX720952 WVX786444:WVX786488 WVX851980:WVX852024 WVX917516:WVX917560 WVX983052:WVX983096">
      <formula1>"通过,失败,阻塞,无效,未执行"</formula1>
    </dataValidation>
    <dataValidation type="list" allowBlank="1" showInputMessage="1" showErrorMessage="1" sqref="E11:E94 E65548:E65592 E131084:E131128 E196620:E196664 E262156:E262200 E327692:E327736 E393228:E393272 E458764:E458808 E524300:E524344 E589836:E589880 E655372:E655416 E720908:E720952 E786444:E786488 E851980:E852024 E917516:E917560 E983052:E983096 JA11:JA55 JA65548:JA65592 JA131084:JA131128 JA196620:JA196664 JA262156:JA262200 JA327692:JA327736 JA393228:JA393272 JA458764:JA458808 JA524300:JA524344 JA589836:JA589880 JA655372:JA655416 JA720908:JA720952 JA786444:JA786488 JA851980:JA852024 JA917516:JA917560 JA983052:JA983096 SW11:SW55 SW65548:SW65592 SW131084:SW131128 SW196620:SW196664 SW262156:SW262200 SW327692:SW327736 SW393228:SW393272 SW458764:SW458808 SW524300:SW524344 SW589836:SW589880 SW655372:SW655416 SW720908:SW720952 SW786444:SW786488 SW851980:SW852024 SW917516:SW917560 SW983052:SW983096 ACS11:ACS55 ACS65548:ACS65592 ACS131084:ACS131128 ACS196620:ACS196664 ACS262156:ACS262200 ACS327692:ACS327736 ACS393228:ACS393272 ACS458764:ACS458808 ACS524300:ACS524344 ACS589836:ACS589880 ACS655372:ACS655416 ACS720908:ACS720952 ACS786444:ACS786488 ACS851980:ACS852024 ACS917516:ACS917560 ACS983052:ACS983096 AMO11:AMO55 AMO65548:AMO65592 AMO131084:AMO131128 AMO196620:AMO196664 AMO262156:AMO262200 AMO327692:AMO327736 AMO393228:AMO393272 AMO458764:AMO458808 AMO524300:AMO524344 AMO589836:AMO589880 AMO655372:AMO655416 AMO720908:AMO720952 AMO786444:AMO786488 AMO851980:AMO852024 AMO917516:AMO917560 AMO983052:AMO983096 AWK11:AWK55 AWK65548:AWK65592 AWK131084:AWK131128 AWK196620:AWK196664 AWK262156:AWK262200 AWK327692:AWK327736 AWK393228:AWK393272 AWK458764:AWK458808 AWK524300:AWK524344 AWK589836:AWK589880 AWK655372:AWK655416 AWK720908:AWK720952 AWK786444:AWK786488 AWK851980:AWK852024 AWK917516:AWK917560 AWK983052:AWK983096 BGG11:BGG55 BGG65548:BGG65592 BGG131084:BGG131128 BGG196620:BGG196664 BGG262156:BGG262200 BGG327692:BGG327736 BGG393228:BGG393272 BGG458764:BGG458808 BGG524300:BGG524344 BGG589836:BGG589880 BGG655372:BGG655416 BGG720908:BGG720952 BGG786444:BGG786488 BGG851980:BGG852024 BGG917516:BGG917560 BGG983052:BGG983096 BQC11:BQC55 BQC65548:BQC65592 BQC131084:BQC131128 BQC196620:BQC196664 BQC262156:BQC262200 BQC327692:BQC327736 BQC393228:BQC393272 BQC458764:BQC458808 BQC524300:BQC524344 BQC589836:BQC589880 BQC655372:BQC655416 BQC720908:BQC720952 BQC786444:BQC786488 BQC851980:BQC852024 BQC917516:BQC917560 BQC983052:BQC983096 BZY11:BZY55 BZY65548:BZY65592 BZY131084:BZY131128 BZY196620:BZY196664 BZY262156:BZY262200 BZY327692:BZY327736 BZY393228:BZY393272 BZY458764:BZY458808 BZY524300:BZY524344 BZY589836:BZY589880 BZY655372:BZY655416 BZY720908:BZY720952 BZY786444:BZY786488 BZY851980:BZY852024 BZY917516:BZY917560 BZY983052:BZY983096 CJU11:CJU55 CJU65548:CJU65592 CJU131084:CJU131128 CJU196620:CJU196664 CJU262156:CJU262200 CJU327692:CJU327736 CJU393228:CJU393272 CJU458764:CJU458808 CJU524300:CJU524344 CJU589836:CJU589880 CJU655372:CJU655416 CJU720908:CJU720952 CJU786444:CJU786488 CJU851980:CJU852024 CJU917516:CJU917560 CJU983052:CJU983096 CTQ11:CTQ55 CTQ65548:CTQ65592 CTQ131084:CTQ131128 CTQ196620:CTQ196664 CTQ262156:CTQ262200 CTQ327692:CTQ327736 CTQ393228:CTQ393272 CTQ458764:CTQ458808 CTQ524300:CTQ524344 CTQ589836:CTQ589880 CTQ655372:CTQ655416 CTQ720908:CTQ720952 CTQ786444:CTQ786488 CTQ851980:CTQ852024 CTQ917516:CTQ917560 CTQ983052:CTQ983096 DDM11:DDM55 DDM65548:DDM65592 DDM131084:DDM131128 DDM196620:DDM196664 DDM262156:DDM262200 DDM327692:DDM327736 DDM393228:DDM393272 DDM458764:DDM458808 DDM524300:DDM524344 DDM589836:DDM589880 DDM655372:DDM655416 DDM720908:DDM720952 DDM786444:DDM786488 DDM851980:DDM852024 DDM917516:DDM917560 DDM983052:DDM983096 DNI11:DNI55 DNI65548:DNI65592 DNI131084:DNI131128 DNI196620:DNI196664 DNI262156:DNI262200 DNI327692:DNI327736 DNI393228:DNI393272 DNI458764:DNI458808 DNI524300:DNI524344 DNI589836:DNI589880 DNI655372:DNI655416 DNI720908:DNI720952 DNI786444:DNI786488 DNI851980:DNI852024 DNI917516:DNI917560 DNI983052:DNI983096 DXE11:DXE55 DXE65548:DXE65592 DXE131084:DXE131128 DXE196620:DXE196664 DXE262156:DXE262200 DXE327692:DXE327736 DXE393228:DXE393272 DXE458764:DXE458808 DXE524300:DXE524344 DXE589836:DXE589880 DXE655372:DXE655416 DXE720908:DXE720952 DXE786444:DXE786488 DXE851980:DXE852024 DXE917516:DXE917560 DXE983052:DXE983096 EHA11:EHA55 EHA65548:EHA65592 EHA131084:EHA131128 EHA196620:EHA196664 EHA262156:EHA262200 EHA327692:EHA327736 EHA393228:EHA393272 EHA458764:EHA458808 EHA524300:EHA524344 EHA589836:EHA589880 EHA655372:EHA655416 EHA720908:EHA720952 EHA786444:EHA786488 EHA851980:EHA852024 EHA917516:EHA917560 EHA983052:EHA983096 EQW11:EQW55 EQW65548:EQW65592 EQW131084:EQW131128 EQW196620:EQW196664 EQW262156:EQW262200 EQW327692:EQW327736 EQW393228:EQW393272 EQW458764:EQW458808 EQW524300:EQW524344 EQW589836:EQW589880 EQW655372:EQW655416 EQW720908:EQW720952 EQW786444:EQW786488 EQW851980:EQW852024 EQW917516:EQW917560 EQW983052:EQW983096 FAS11:FAS55 FAS65548:FAS65592 FAS131084:FAS131128 FAS196620:FAS196664 FAS262156:FAS262200 FAS327692:FAS327736 FAS393228:FAS393272 FAS458764:FAS458808 FAS524300:FAS524344 FAS589836:FAS589880 FAS655372:FAS655416 FAS720908:FAS720952 FAS786444:FAS786488 FAS851980:FAS852024 FAS917516:FAS917560 FAS983052:FAS983096 FKO11:FKO55 FKO65548:FKO65592 FKO131084:FKO131128 FKO196620:FKO196664 FKO262156:FKO262200 FKO327692:FKO327736 FKO393228:FKO393272 FKO458764:FKO458808 FKO524300:FKO524344 FKO589836:FKO589880 FKO655372:FKO655416 FKO720908:FKO720952 FKO786444:FKO786488 FKO851980:FKO852024 FKO917516:FKO917560 FKO983052:FKO983096 FUK11:FUK55 FUK65548:FUK65592 FUK131084:FUK131128 FUK196620:FUK196664 FUK262156:FUK262200 FUK327692:FUK327736 FUK393228:FUK393272 FUK458764:FUK458808 FUK524300:FUK524344 FUK589836:FUK589880 FUK655372:FUK655416 FUK720908:FUK720952 FUK786444:FUK786488 FUK851980:FUK852024 FUK917516:FUK917560 FUK983052:FUK983096 GEG11:GEG55 GEG65548:GEG65592 GEG131084:GEG131128 GEG196620:GEG196664 GEG262156:GEG262200 GEG327692:GEG327736 GEG393228:GEG393272 GEG458764:GEG458808 GEG524300:GEG524344 GEG589836:GEG589880 GEG655372:GEG655416 GEG720908:GEG720952 GEG786444:GEG786488 GEG851980:GEG852024 GEG917516:GEG917560 GEG983052:GEG983096 GOC11:GOC55 GOC65548:GOC65592 GOC131084:GOC131128 GOC196620:GOC196664 GOC262156:GOC262200 GOC327692:GOC327736 GOC393228:GOC393272 GOC458764:GOC458808 GOC524300:GOC524344 GOC589836:GOC589880 GOC655372:GOC655416 GOC720908:GOC720952 GOC786444:GOC786488 GOC851980:GOC852024 GOC917516:GOC917560 GOC983052:GOC983096 GXY11:GXY55 GXY65548:GXY65592 GXY131084:GXY131128 GXY196620:GXY196664 GXY262156:GXY262200 GXY327692:GXY327736 GXY393228:GXY393272 GXY458764:GXY458808 GXY524300:GXY524344 GXY589836:GXY589880 GXY655372:GXY655416 GXY720908:GXY720952 GXY786444:GXY786488 GXY851980:GXY852024 GXY917516:GXY917560 GXY983052:GXY983096 HHU11:HHU55 HHU65548:HHU65592 HHU131084:HHU131128 HHU196620:HHU196664 HHU262156:HHU262200 HHU327692:HHU327736 HHU393228:HHU393272 HHU458764:HHU458808 HHU524300:HHU524344 HHU589836:HHU589880 HHU655372:HHU655416 HHU720908:HHU720952 HHU786444:HHU786488 HHU851980:HHU852024 HHU917516:HHU917560 HHU983052:HHU983096 HRQ11:HRQ55 HRQ65548:HRQ65592 HRQ131084:HRQ131128 HRQ196620:HRQ196664 HRQ262156:HRQ262200 HRQ327692:HRQ327736 HRQ393228:HRQ393272 HRQ458764:HRQ458808 HRQ524300:HRQ524344 HRQ589836:HRQ589880 HRQ655372:HRQ655416 HRQ720908:HRQ720952 HRQ786444:HRQ786488 HRQ851980:HRQ852024 HRQ917516:HRQ917560 HRQ983052:HRQ983096 IBM11:IBM55 IBM65548:IBM65592 IBM131084:IBM131128 IBM196620:IBM196664 IBM262156:IBM262200 IBM327692:IBM327736 IBM393228:IBM393272 IBM458764:IBM458808 IBM524300:IBM524344 IBM589836:IBM589880 IBM655372:IBM655416 IBM720908:IBM720952 IBM786444:IBM786488 IBM851980:IBM852024 IBM917516:IBM917560 IBM983052:IBM983096 ILI11:ILI55 ILI65548:ILI65592 ILI131084:ILI131128 ILI196620:ILI196664 ILI262156:ILI262200 ILI327692:ILI327736 ILI393228:ILI393272 ILI458764:ILI458808 ILI524300:ILI524344 ILI589836:ILI589880 ILI655372:ILI655416 ILI720908:ILI720952 ILI786444:ILI786488 ILI851980:ILI852024 ILI917516:ILI917560 ILI983052:ILI983096 IVE11:IVE55 IVE65548:IVE65592 IVE131084:IVE131128 IVE196620:IVE196664 IVE262156:IVE262200 IVE327692:IVE327736 IVE393228:IVE393272 IVE458764:IVE458808 IVE524300:IVE524344 IVE589836:IVE589880 IVE655372:IVE655416 IVE720908:IVE720952 IVE786444:IVE786488 IVE851980:IVE852024 IVE917516:IVE917560 IVE983052:IVE983096 JFA11:JFA55 JFA65548:JFA65592 JFA131084:JFA131128 JFA196620:JFA196664 JFA262156:JFA262200 JFA327692:JFA327736 JFA393228:JFA393272 JFA458764:JFA458808 JFA524300:JFA524344 JFA589836:JFA589880 JFA655372:JFA655416 JFA720908:JFA720952 JFA786444:JFA786488 JFA851980:JFA852024 JFA917516:JFA917560 JFA983052:JFA983096 JOW11:JOW55 JOW65548:JOW65592 JOW131084:JOW131128 JOW196620:JOW196664 JOW262156:JOW262200 JOW327692:JOW327736 JOW393228:JOW393272 JOW458764:JOW458808 JOW524300:JOW524344 JOW589836:JOW589880 JOW655372:JOW655416 JOW720908:JOW720952 JOW786444:JOW786488 JOW851980:JOW852024 JOW917516:JOW917560 JOW983052:JOW983096 JYS11:JYS55 JYS65548:JYS65592 JYS131084:JYS131128 JYS196620:JYS196664 JYS262156:JYS262200 JYS327692:JYS327736 JYS393228:JYS393272 JYS458764:JYS458808 JYS524300:JYS524344 JYS589836:JYS589880 JYS655372:JYS655416 JYS720908:JYS720952 JYS786444:JYS786488 JYS851980:JYS852024 JYS917516:JYS917560 JYS983052:JYS983096 KIO11:KIO55 KIO65548:KIO65592 KIO131084:KIO131128 KIO196620:KIO196664 KIO262156:KIO262200 KIO327692:KIO327736 KIO393228:KIO393272 KIO458764:KIO458808 KIO524300:KIO524344 KIO589836:KIO589880 KIO655372:KIO655416 KIO720908:KIO720952 KIO786444:KIO786488 KIO851980:KIO852024 KIO917516:KIO917560 KIO983052:KIO983096 KSK11:KSK55 KSK65548:KSK65592 KSK131084:KSK131128 KSK196620:KSK196664 KSK262156:KSK262200 KSK327692:KSK327736 KSK393228:KSK393272 KSK458764:KSK458808 KSK524300:KSK524344 KSK589836:KSK589880 KSK655372:KSK655416 KSK720908:KSK720952 KSK786444:KSK786488 KSK851980:KSK852024 KSK917516:KSK917560 KSK983052:KSK983096 LCG11:LCG55 LCG65548:LCG65592 LCG131084:LCG131128 LCG196620:LCG196664 LCG262156:LCG262200 LCG327692:LCG327736 LCG393228:LCG393272 LCG458764:LCG458808 LCG524300:LCG524344 LCG589836:LCG589880 LCG655372:LCG655416 LCG720908:LCG720952 LCG786444:LCG786488 LCG851980:LCG852024 LCG917516:LCG917560 LCG983052:LCG983096 LMC11:LMC55 LMC65548:LMC65592 LMC131084:LMC131128 LMC196620:LMC196664 LMC262156:LMC262200 LMC327692:LMC327736 LMC393228:LMC393272 LMC458764:LMC458808 LMC524300:LMC524344 LMC589836:LMC589880 LMC655372:LMC655416 LMC720908:LMC720952 LMC786444:LMC786488 LMC851980:LMC852024 LMC917516:LMC917560 LMC983052:LMC983096 LVY11:LVY55 LVY65548:LVY65592 LVY131084:LVY131128 LVY196620:LVY196664 LVY262156:LVY262200 LVY327692:LVY327736 LVY393228:LVY393272 LVY458764:LVY458808 LVY524300:LVY524344 LVY589836:LVY589880 LVY655372:LVY655416 LVY720908:LVY720952 LVY786444:LVY786488 LVY851980:LVY852024 LVY917516:LVY917560 LVY983052:LVY983096 MFU11:MFU55 MFU65548:MFU65592 MFU131084:MFU131128 MFU196620:MFU196664 MFU262156:MFU262200 MFU327692:MFU327736 MFU393228:MFU393272 MFU458764:MFU458808 MFU524300:MFU524344 MFU589836:MFU589880 MFU655372:MFU655416 MFU720908:MFU720952 MFU786444:MFU786488 MFU851980:MFU852024 MFU917516:MFU917560 MFU983052:MFU983096 MPQ11:MPQ55 MPQ65548:MPQ65592 MPQ131084:MPQ131128 MPQ196620:MPQ196664 MPQ262156:MPQ262200 MPQ327692:MPQ327736 MPQ393228:MPQ393272 MPQ458764:MPQ458808 MPQ524300:MPQ524344 MPQ589836:MPQ589880 MPQ655372:MPQ655416 MPQ720908:MPQ720952 MPQ786444:MPQ786488 MPQ851980:MPQ852024 MPQ917516:MPQ917560 MPQ983052:MPQ983096 MZM11:MZM55 MZM65548:MZM65592 MZM131084:MZM131128 MZM196620:MZM196664 MZM262156:MZM262200 MZM327692:MZM327736 MZM393228:MZM393272 MZM458764:MZM458808 MZM524300:MZM524344 MZM589836:MZM589880 MZM655372:MZM655416 MZM720908:MZM720952 MZM786444:MZM786488 MZM851980:MZM852024 MZM917516:MZM917560 MZM983052:MZM983096 NJI11:NJI55 NJI65548:NJI65592 NJI131084:NJI131128 NJI196620:NJI196664 NJI262156:NJI262200 NJI327692:NJI327736 NJI393228:NJI393272 NJI458764:NJI458808 NJI524300:NJI524344 NJI589836:NJI589880 NJI655372:NJI655416 NJI720908:NJI720952 NJI786444:NJI786488 NJI851980:NJI852024 NJI917516:NJI917560 NJI983052:NJI983096 NTE11:NTE55 NTE65548:NTE65592 NTE131084:NTE131128 NTE196620:NTE196664 NTE262156:NTE262200 NTE327692:NTE327736 NTE393228:NTE393272 NTE458764:NTE458808 NTE524300:NTE524344 NTE589836:NTE589880 NTE655372:NTE655416 NTE720908:NTE720952 NTE786444:NTE786488 NTE851980:NTE852024 NTE917516:NTE917560 NTE983052:NTE983096 ODA11:ODA55 ODA65548:ODA65592 ODA131084:ODA131128 ODA196620:ODA196664 ODA262156:ODA262200 ODA327692:ODA327736 ODA393228:ODA393272 ODA458764:ODA458808 ODA524300:ODA524344 ODA589836:ODA589880 ODA655372:ODA655416 ODA720908:ODA720952 ODA786444:ODA786488 ODA851980:ODA852024 ODA917516:ODA917560 ODA983052:ODA983096 OMW11:OMW55 OMW65548:OMW65592 OMW131084:OMW131128 OMW196620:OMW196664 OMW262156:OMW262200 OMW327692:OMW327736 OMW393228:OMW393272 OMW458764:OMW458808 OMW524300:OMW524344 OMW589836:OMW589880 OMW655372:OMW655416 OMW720908:OMW720952 OMW786444:OMW786488 OMW851980:OMW852024 OMW917516:OMW917560 OMW983052:OMW983096 OWS11:OWS55 OWS65548:OWS65592 OWS131084:OWS131128 OWS196620:OWS196664 OWS262156:OWS262200 OWS327692:OWS327736 OWS393228:OWS393272 OWS458764:OWS458808 OWS524300:OWS524344 OWS589836:OWS589880 OWS655372:OWS655416 OWS720908:OWS720952 OWS786444:OWS786488 OWS851980:OWS852024 OWS917516:OWS917560 OWS983052:OWS983096 PGO11:PGO55 PGO65548:PGO65592 PGO131084:PGO131128 PGO196620:PGO196664 PGO262156:PGO262200 PGO327692:PGO327736 PGO393228:PGO393272 PGO458764:PGO458808 PGO524300:PGO524344 PGO589836:PGO589880 PGO655372:PGO655416 PGO720908:PGO720952 PGO786444:PGO786488 PGO851980:PGO852024 PGO917516:PGO917560 PGO983052:PGO983096 PQK11:PQK55 PQK65548:PQK65592 PQK131084:PQK131128 PQK196620:PQK196664 PQK262156:PQK262200 PQK327692:PQK327736 PQK393228:PQK393272 PQK458764:PQK458808 PQK524300:PQK524344 PQK589836:PQK589880 PQK655372:PQK655416 PQK720908:PQK720952 PQK786444:PQK786488 PQK851980:PQK852024 PQK917516:PQK917560 PQK983052:PQK983096 QAG11:QAG55 QAG65548:QAG65592 QAG131084:QAG131128 QAG196620:QAG196664 QAG262156:QAG262200 QAG327692:QAG327736 QAG393228:QAG393272 QAG458764:QAG458808 QAG524300:QAG524344 QAG589836:QAG589880 QAG655372:QAG655416 QAG720908:QAG720952 QAG786444:QAG786488 QAG851980:QAG852024 QAG917516:QAG917560 QAG983052:QAG983096 QKC11:QKC55 QKC65548:QKC65592 QKC131084:QKC131128 QKC196620:QKC196664 QKC262156:QKC262200 QKC327692:QKC327736 QKC393228:QKC393272 QKC458764:QKC458808 QKC524300:QKC524344 QKC589836:QKC589880 QKC655372:QKC655416 QKC720908:QKC720952 QKC786444:QKC786488 QKC851980:QKC852024 QKC917516:QKC917560 QKC983052:QKC983096 QTY11:QTY55 QTY65548:QTY65592 QTY131084:QTY131128 QTY196620:QTY196664 QTY262156:QTY262200 QTY327692:QTY327736 QTY393228:QTY393272 QTY458764:QTY458808 QTY524300:QTY524344 QTY589836:QTY589880 QTY655372:QTY655416 QTY720908:QTY720952 QTY786444:QTY786488 QTY851980:QTY852024 QTY917516:QTY917560 QTY983052:QTY983096 RDU11:RDU55 RDU65548:RDU65592 RDU131084:RDU131128 RDU196620:RDU196664 RDU262156:RDU262200 RDU327692:RDU327736 RDU393228:RDU393272 RDU458764:RDU458808 RDU524300:RDU524344 RDU589836:RDU589880 RDU655372:RDU655416 RDU720908:RDU720952 RDU786444:RDU786488 RDU851980:RDU852024 RDU917516:RDU917560 RDU983052:RDU983096 RNQ11:RNQ55 RNQ65548:RNQ65592 RNQ131084:RNQ131128 RNQ196620:RNQ196664 RNQ262156:RNQ262200 RNQ327692:RNQ327736 RNQ393228:RNQ393272 RNQ458764:RNQ458808 RNQ524300:RNQ524344 RNQ589836:RNQ589880 RNQ655372:RNQ655416 RNQ720908:RNQ720952 RNQ786444:RNQ786488 RNQ851980:RNQ852024 RNQ917516:RNQ917560 RNQ983052:RNQ983096 RXM11:RXM55 RXM65548:RXM65592 RXM131084:RXM131128 RXM196620:RXM196664 RXM262156:RXM262200 RXM327692:RXM327736 RXM393228:RXM393272 RXM458764:RXM458808 RXM524300:RXM524344 RXM589836:RXM589880 RXM655372:RXM655416 RXM720908:RXM720952 RXM786444:RXM786488 RXM851980:RXM852024 RXM917516:RXM917560 RXM983052:RXM983096 SHI11:SHI55 SHI65548:SHI65592 SHI131084:SHI131128 SHI196620:SHI196664 SHI262156:SHI262200 SHI327692:SHI327736 SHI393228:SHI393272 SHI458764:SHI458808 SHI524300:SHI524344 SHI589836:SHI589880 SHI655372:SHI655416 SHI720908:SHI720952 SHI786444:SHI786488 SHI851980:SHI852024 SHI917516:SHI917560 SHI983052:SHI983096 SRE11:SRE55 SRE65548:SRE65592 SRE131084:SRE131128 SRE196620:SRE196664 SRE262156:SRE262200 SRE327692:SRE327736 SRE393228:SRE393272 SRE458764:SRE458808 SRE524300:SRE524344 SRE589836:SRE589880 SRE655372:SRE655416 SRE720908:SRE720952 SRE786444:SRE786488 SRE851980:SRE852024 SRE917516:SRE917560 SRE983052:SRE983096 TBA11:TBA55 TBA65548:TBA65592 TBA131084:TBA131128 TBA196620:TBA196664 TBA262156:TBA262200 TBA327692:TBA327736 TBA393228:TBA393272 TBA458764:TBA458808 TBA524300:TBA524344 TBA589836:TBA589880 TBA655372:TBA655416 TBA720908:TBA720952 TBA786444:TBA786488 TBA851980:TBA852024 TBA917516:TBA917560 TBA983052:TBA983096 TKW11:TKW55 TKW65548:TKW65592 TKW131084:TKW131128 TKW196620:TKW196664 TKW262156:TKW262200 TKW327692:TKW327736 TKW393228:TKW393272 TKW458764:TKW458808 TKW524300:TKW524344 TKW589836:TKW589880 TKW655372:TKW655416 TKW720908:TKW720952 TKW786444:TKW786488 TKW851980:TKW852024 TKW917516:TKW917560 TKW983052:TKW983096 TUS11:TUS55 TUS65548:TUS65592 TUS131084:TUS131128 TUS196620:TUS196664 TUS262156:TUS262200 TUS327692:TUS327736 TUS393228:TUS393272 TUS458764:TUS458808 TUS524300:TUS524344 TUS589836:TUS589880 TUS655372:TUS655416 TUS720908:TUS720952 TUS786444:TUS786488 TUS851980:TUS852024 TUS917516:TUS917560 TUS983052:TUS983096 UEO11:UEO55 UEO65548:UEO65592 UEO131084:UEO131128 UEO196620:UEO196664 UEO262156:UEO262200 UEO327692:UEO327736 UEO393228:UEO393272 UEO458764:UEO458808 UEO524300:UEO524344 UEO589836:UEO589880 UEO655372:UEO655416 UEO720908:UEO720952 UEO786444:UEO786488 UEO851980:UEO852024 UEO917516:UEO917560 UEO983052:UEO983096 UOK11:UOK55 UOK65548:UOK65592 UOK131084:UOK131128 UOK196620:UOK196664 UOK262156:UOK262200 UOK327692:UOK327736 UOK393228:UOK393272 UOK458764:UOK458808 UOK524300:UOK524344 UOK589836:UOK589880 UOK655372:UOK655416 UOK720908:UOK720952 UOK786444:UOK786488 UOK851980:UOK852024 UOK917516:UOK917560 UOK983052:UOK983096 UYG11:UYG55 UYG65548:UYG65592 UYG131084:UYG131128 UYG196620:UYG196664 UYG262156:UYG262200 UYG327692:UYG327736 UYG393228:UYG393272 UYG458764:UYG458808 UYG524300:UYG524344 UYG589836:UYG589880 UYG655372:UYG655416 UYG720908:UYG720952 UYG786444:UYG786488 UYG851980:UYG852024 UYG917516:UYG917560 UYG983052:UYG983096 VIC11:VIC55 VIC65548:VIC65592 VIC131084:VIC131128 VIC196620:VIC196664 VIC262156:VIC262200 VIC327692:VIC327736 VIC393228:VIC393272 VIC458764:VIC458808 VIC524300:VIC524344 VIC589836:VIC589880 VIC655372:VIC655416 VIC720908:VIC720952 VIC786444:VIC786488 VIC851980:VIC852024 VIC917516:VIC917560 VIC983052:VIC983096 VRY11:VRY55 VRY65548:VRY65592 VRY131084:VRY131128 VRY196620:VRY196664 VRY262156:VRY262200 VRY327692:VRY327736 VRY393228:VRY393272 VRY458764:VRY458808 VRY524300:VRY524344 VRY589836:VRY589880 VRY655372:VRY655416 VRY720908:VRY720952 VRY786444:VRY786488 VRY851980:VRY852024 VRY917516:VRY917560 VRY983052:VRY983096 WBU11:WBU55 WBU65548:WBU65592 WBU131084:WBU131128 WBU196620:WBU196664 WBU262156:WBU262200 WBU327692:WBU327736 WBU393228:WBU393272 WBU458764:WBU458808 WBU524300:WBU524344 WBU589836:WBU589880 WBU655372:WBU655416 WBU720908:WBU720952 WBU786444:WBU786488 WBU851980:WBU852024 WBU917516:WBU917560 WBU983052:WBU983096 WLQ11:WLQ55 WLQ65548:WLQ65592 WLQ131084:WLQ131128 WLQ196620:WLQ196664 WLQ262156:WLQ262200 WLQ327692:WLQ327736 WLQ393228:WLQ393272 WLQ458764:WLQ458808 WLQ524300:WLQ524344 WLQ589836:WLQ589880 WLQ655372:WLQ655416 WLQ720908:WLQ720952 WLQ786444:WLQ786488 WLQ851980:WLQ852024 WLQ917516:WLQ917560 WLQ983052:WLQ983096 WVM11:WVM55 WVM65548:WVM65592 WVM131084:WVM131128 WVM196620:WVM196664 WVM262156:WVM262200 WVM327692:WVM327736 WVM393228:WVM393272 WVM458764:WVM458808 WVM524300:WVM524344 WVM589836:WVM589880 WVM655372:WVM655416 WVM720908:WVM720952 WVM786444:WVM786488 WVM851980:WVM852024 WVM917516:WVM917560 WVM983052:WVM983096">
      <formula1>"正,反"</formula1>
    </dataValidation>
    <dataValidation type="list" allowBlank="1" showInputMessage="1" showErrorMessage="1" sqref="F11:F94 F65548:F65592 F131084:F131128 F196620:F196664 F262156:F262200 F327692:F327736 F393228:F393272 F458764:F458808 F524300:F524344 F589836:F589880 F655372:F655416 F720908:F720952 F786444:F786488 F851980:F852024 F917516:F917560 F983052:F983096 JB11:JB55 JB65548:JB65592 JB131084:JB131128 JB196620:JB196664 JB262156:JB262200 JB327692:JB327736 JB393228:JB393272 JB458764:JB458808 JB524300:JB524344 JB589836:JB589880 JB655372:JB655416 JB720908:JB720952 JB786444:JB786488 JB851980:JB852024 JB917516:JB917560 JB983052:JB983096 SX11:SX55 SX65548:SX65592 SX131084:SX131128 SX196620:SX196664 SX262156:SX262200 SX327692:SX327736 SX393228:SX393272 SX458764:SX458808 SX524300:SX524344 SX589836:SX589880 SX655372:SX655416 SX720908:SX720952 SX786444:SX786488 SX851980:SX852024 SX917516:SX917560 SX983052:SX983096 ACT11:ACT55 ACT65548:ACT65592 ACT131084:ACT131128 ACT196620:ACT196664 ACT262156:ACT262200 ACT327692:ACT327736 ACT393228:ACT393272 ACT458764:ACT458808 ACT524300:ACT524344 ACT589836:ACT589880 ACT655372:ACT655416 ACT720908:ACT720952 ACT786444:ACT786488 ACT851980:ACT852024 ACT917516:ACT917560 ACT983052:ACT983096 AMP11:AMP55 AMP65548:AMP65592 AMP131084:AMP131128 AMP196620:AMP196664 AMP262156:AMP262200 AMP327692:AMP327736 AMP393228:AMP393272 AMP458764:AMP458808 AMP524300:AMP524344 AMP589836:AMP589880 AMP655372:AMP655416 AMP720908:AMP720952 AMP786444:AMP786488 AMP851980:AMP852024 AMP917516:AMP917560 AMP983052:AMP983096 AWL11:AWL55 AWL65548:AWL65592 AWL131084:AWL131128 AWL196620:AWL196664 AWL262156:AWL262200 AWL327692:AWL327736 AWL393228:AWL393272 AWL458764:AWL458808 AWL524300:AWL524344 AWL589836:AWL589880 AWL655372:AWL655416 AWL720908:AWL720952 AWL786444:AWL786488 AWL851980:AWL852024 AWL917516:AWL917560 AWL983052:AWL983096 BGH11:BGH55 BGH65548:BGH65592 BGH131084:BGH131128 BGH196620:BGH196664 BGH262156:BGH262200 BGH327692:BGH327736 BGH393228:BGH393272 BGH458764:BGH458808 BGH524300:BGH524344 BGH589836:BGH589880 BGH655372:BGH655416 BGH720908:BGH720952 BGH786444:BGH786488 BGH851980:BGH852024 BGH917516:BGH917560 BGH983052:BGH983096 BQD11:BQD55 BQD65548:BQD65592 BQD131084:BQD131128 BQD196620:BQD196664 BQD262156:BQD262200 BQD327692:BQD327736 BQD393228:BQD393272 BQD458764:BQD458808 BQD524300:BQD524344 BQD589836:BQD589880 BQD655372:BQD655416 BQD720908:BQD720952 BQD786444:BQD786488 BQD851980:BQD852024 BQD917516:BQD917560 BQD983052:BQD983096 BZZ11:BZZ55 BZZ65548:BZZ65592 BZZ131084:BZZ131128 BZZ196620:BZZ196664 BZZ262156:BZZ262200 BZZ327692:BZZ327736 BZZ393228:BZZ393272 BZZ458764:BZZ458808 BZZ524300:BZZ524344 BZZ589836:BZZ589880 BZZ655372:BZZ655416 BZZ720908:BZZ720952 BZZ786444:BZZ786488 BZZ851980:BZZ852024 BZZ917516:BZZ917560 BZZ983052:BZZ983096 CJV11:CJV55 CJV65548:CJV65592 CJV131084:CJV131128 CJV196620:CJV196664 CJV262156:CJV262200 CJV327692:CJV327736 CJV393228:CJV393272 CJV458764:CJV458808 CJV524300:CJV524344 CJV589836:CJV589880 CJV655372:CJV655416 CJV720908:CJV720952 CJV786444:CJV786488 CJV851980:CJV852024 CJV917516:CJV917560 CJV983052:CJV983096 CTR11:CTR55 CTR65548:CTR65592 CTR131084:CTR131128 CTR196620:CTR196664 CTR262156:CTR262200 CTR327692:CTR327736 CTR393228:CTR393272 CTR458764:CTR458808 CTR524300:CTR524344 CTR589836:CTR589880 CTR655372:CTR655416 CTR720908:CTR720952 CTR786444:CTR786488 CTR851980:CTR852024 CTR917516:CTR917560 CTR983052:CTR983096 DDN11:DDN55 DDN65548:DDN65592 DDN131084:DDN131128 DDN196620:DDN196664 DDN262156:DDN262200 DDN327692:DDN327736 DDN393228:DDN393272 DDN458764:DDN458808 DDN524300:DDN524344 DDN589836:DDN589880 DDN655372:DDN655416 DDN720908:DDN720952 DDN786444:DDN786488 DDN851980:DDN852024 DDN917516:DDN917560 DDN983052:DDN983096 DNJ11:DNJ55 DNJ65548:DNJ65592 DNJ131084:DNJ131128 DNJ196620:DNJ196664 DNJ262156:DNJ262200 DNJ327692:DNJ327736 DNJ393228:DNJ393272 DNJ458764:DNJ458808 DNJ524300:DNJ524344 DNJ589836:DNJ589880 DNJ655372:DNJ655416 DNJ720908:DNJ720952 DNJ786444:DNJ786488 DNJ851980:DNJ852024 DNJ917516:DNJ917560 DNJ983052:DNJ983096 DXF11:DXF55 DXF65548:DXF65592 DXF131084:DXF131128 DXF196620:DXF196664 DXF262156:DXF262200 DXF327692:DXF327736 DXF393228:DXF393272 DXF458764:DXF458808 DXF524300:DXF524344 DXF589836:DXF589880 DXF655372:DXF655416 DXF720908:DXF720952 DXF786444:DXF786488 DXF851980:DXF852024 DXF917516:DXF917560 DXF983052:DXF983096 EHB11:EHB55 EHB65548:EHB65592 EHB131084:EHB131128 EHB196620:EHB196664 EHB262156:EHB262200 EHB327692:EHB327736 EHB393228:EHB393272 EHB458764:EHB458808 EHB524300:EHB524344 EHB589836:EHB589880 EHB655372:EHB655416 EHB720908:EHB720952 EHB786444:EHB786488 EHB851980:EHB852024 EHB917516:EHB917560 EHB983052:EHB983096 EQX11:EQX55 EQX65548:EQX65592 EQX131084:EQX131128 EQX196620:EQX196664 EQX262156:EQX262200 EQX327692:EQX327736 EQX393228:EQX393272 EQX458764:EQX458808 EQX524300:EQX524344 EQX589836:EQX589880 EQX655372:EQX655416 EQX720908:EQX720952 EQX786444:EQX786488 EQX851980:EQX852024 EQX917516:EQX917560 EQX983052:EQX983096 FAT11:FAT55 FAT65548:FAT65592 FAT131084:FAT131128 FAT196620:FAT196664 FAT262156:FAT262200 FAT327692:FAT327736 FAT393228:FAT393272 FAT458764:FAT458808 FAT524300:FAT524344 FAT589836:FAT589880 FAT655372:FAT655416 FAT720908:FAT720952 FAT786444:FAT786488 FAT851980:FAT852024 FAT917516:FAT917560 FAT983052:FAT983096 FKP11:FKP55 FKP65548:FKP65592 FKP131084:FKP131128 FKP196620:FKP196664 FKP262156:FKP262200 FKP327692:FKP327736 FKP393228:FKP393272 FKP458764:FKP458808 FKP524300:FKP524344 FKP589836:FKP589880 FKP655372:FKP655416 FKP720908:FKP720952 FKP786444:FKP786488 FKP851980:FKP852024 FKP917516:FKP917560 FKP983052:FKP983096 FUL11:FUL55 FUL65548:FUL65592 FUL131084:FUL131128 FUL196620:FUL196664 FUL262156:FUL262200 FUL327692:FUL327736 FUL393228:FUL393272 FUL458764:FUL458808 FUL524300:FUL524344 FUL589836:FUL589880 FUL655372:FUL655416 FUL720908:FUL720952 FUL786444:FUL786488 FUL851980:FUL852024 FUL917516:FUL917560 FUL983052:FUL983096 GEH11:GEH55 GEH65548:GEH65592 GEH131084:GEH131128 GEH196620:GEH196664 GEH262156:GEH262200 GEH327692:GEH327736 GEH393228:GEH393272 GEH458764:GEH458808 GEH524300:GEH524344 GEH589836:GEH589880 GEH655372:GEH655416 GEH720908:GEH720952 GEH786444:GEH786488 GEH851980:GEH852024 GEH917516:GEH917560 GEH983052:GEH983096 GOD11:GOD55 GOD65548:GOD65592 GOD131084:GOD131128 GOD196620:GOD196664 GOD262156:GOD262200 GOD327692:GOD327736 GOD393228:GOD393272 GOD458764:GOD458808 GOD524300:GOD524344 GOD589836:GOD589880 GOD655372:GOD655416 GOD720908:GOD720952 GOD786444:GOD786488 GOD851980:GOD852024 GOD917516:GOD917560 GOD983052:GOD983096 GXZ11:GXZ55 GXZ65548:GXZ65592 GXZ131084:GXZ131128 GXZ196620:GXZ196664 GXZ262156:GXZ262200 GXZ327692:GXZ327736 GXZ393228:GXZ393272 GXZ458764:GXZ458808 GXZ524300:GXZ524344 GXZ589836:GXZ589880 GXZ655372:GXZ655416 GXZ720908:GXZ720952 GXZ786444:GXZ786488 GXZ851980:GXZ852024 GXZ917516:GXZ917560 GXZ983052:GXZ983096 HHV11:HHV55 HHV65548:HHV65592 HHV131084:HHV131128 HHV196620:HHV196664 HHV262156:HHV262200 HHV327692:HHV327736 HHV393228:HHV393272 HHV458764:HHV458808 HHV524300:HHV524344 HHV589836:HHV589880 HHV655372:HHV655416 HHV720908:HHV720952 HHV786444:HHV786488 HHV851980:HHV852024 HHV917516:HHV917560 HHV983052:HHV983096 HRR11:HRR55 HRR65548:HRR65592 HRR131084:HRR131128 HRR196620:HRR196664 HRR262156:HRR262200 HRR327692:HRR327736 HRR393228:HRR393272 HRR458764:HRR458808 HRR524300:HRR524344 HRR589836:HRR589880 HRR655372:HRR655416 HRR720908:HRR720952 HRR786444:HRR786488 HRR851980:HRR852024 HRR917516:HRR917560 HRR983052:HRR983096 IBN11:IBN55 IBN65548:IBN65592 IBN131084:IBN131128 IBN196620:IBN196664 IBN262156:IBN262200 IBN327692:IBN327736 IBN393228:IBN393272 IBN458764:IBN458808 IBN524300:IBN524344 IBN589836:IBN589880 IBN655372:IBN655416 IBN720908:IBN720952 IBN786444:IBN786488 IBN851980:IBN852024 IBN917516:IBN917560 IBN983052:IBN983096 ILJ11:ILJ55 ILJ65548:ILJ65592 ILJ131084:ILJ131128 ILJ196620:ILJ196664 ILJ262156:ILJ262200 ILJ327692:ILJ327736 ILJ393228:ILJ393272 ILJ458764:ILJ458808 ILJ524300:ILJ524344 ILJ589836:ILJ589880 ILJ655372:ILJ655416 ILJ720908:ILJ720952 ILJ786444:ILJ786488 ILJ851980:ILJ852024 ILJ917516:ILJ917560 ILJ983052:ILJ983096 IVF11:IVF55 IVF65548:IVF65592 IVF131084:IVF131128 IVF196620:IVF196664 IVF262156:IVF262200 IVF327692:IVF327736 IVF393228:IVF393272 IVF458764:IVF458808 IVF524300:IVF524344 IVF589836:IVF589880 IVF655372:IVF655416 IVF720908:IVF720952 IVF786444:IVF786488 IVF851980:IVF852024 IVF917516:IVF917560 IVF983052:IVF983096 JFB11:JFB55 JFB65548:JFB65592 JFB131084:JFB131128 JFB196620:JFB196664 JFB262156:JFB262200 JFB327692:JFB327736 JFB393228:JFB393272 JFB458764:JFB458808 JFB524300:JFB524344 JFB589836:JFB589880 JFB655372:JFB655416 JFB720908:JFB720952 JFB786444:JFB786488 JFB851980:JFB852024 JFB917516:JFB917560 JFB983052:JFB983096 JOX11:JOX55 JOX65548:JOX65592 JOX131084:JOX131128 JOX196620:JOX196664 JOX262156:JOX262200 JOX327692:JOX327736 JOX393228:JOX393272 JOX458764:JOX458808 JOX524300:JOX524344 JOX589836:JOX589880 JOX655372:JOX655416 JOX720908:JOX720952 JOX786444:JOX786488 JOX851980:JOX852024 JOX917516:JOX917560 JOX983052:JOX983096 JYT11:JYT55 JYT65548:JYT65592 JYT131084:JYT131128 JYT196620:JYT196664 JYT262156:JYT262200 JYT327692:JYT327736 JYT393228:JYT393272 JYT458764:JYT458808 JYT524300:JYT524344 JYT589836:JYT589880 JYT655372:JYT655416 JYT720908:JYT720952 JYT786444:JYT786488 JYT851980:JYT852024 JYT917516:JYT917560 JYT983052:JYT983096 KIP11:KIP55 KIP65548:KIP65592 KIP131084:KIP131128 KIP196620:KIP196664 KIP262156:KIP262200 KIP327692:KIP327736 KIP393228:KIP393272 KIP458764:KIP458808 KIP524300:KIP524344 KIP589836:KIP589880 KIP655372:KIP655416 KIP720908:KIP720952 KIP786444:KIP786488 KIP851980:KIP852024 KIP917516:KIP917560 KIP983052:KIP983096 KSL11:KSL55 KSL65548:KSL65592 KSL131084:KSL131128 KSL196620:KSL196664 KSL262156:KSL262200 KSL327692:KSL327736 KSL393228:KSL393272 KSL458764:KSL458808 KSL524300:KSL524344 KSL589836:KSL589880 KSL655372:KSL655416 KSL720908:KSL720952 KSL786444:KSL786488 KSL851980:KSL852024 KSL917516:KSL917560 KSL983052:KSL983096 LCH11:LCH55 LCH65548:LCH65592 LCH131084:LCH131128 LCH196620:LCH196664 LCH262156:LCH262200 LCH327692:LCH327736 LCH393228:LCH393272 LCH458764:LCH458808 LCH524300:LCH524344 LCH589836:LCH589880 LCH655372:LCH655416 LCH720908:LCH720952 LCH786444:LCH786488 LCH851980:LCH852024 LCH917516:LCH917560 LCH983052:LCH983096 LMD11:LMD55 LMD65548:LMD65592 LMD131084:LMD131128 LMD196620:LMD196664 LMD262156:LMD262200 LMD327692:LMD327736 LMD393228:LMD393272 LMD458764:LMD458808 LMD524300:LMD524344 LMD589836:LMD589880 LMD655372:LMD655416 LMD720908:LMD720952 LMD786444:LMD786488 LMD851980:LMD852024 LMD917516:LMD917560 LMD983052:LMD983096 LVZ11:LVZ55 LVZ65548:LVZ65592 LVZ131084:LVZ131128 LVZ196620:LVZ196664 LVZ262156:LVZ262200 LVZ327692:LVZ327736 LVZ393228:LVZ393272 LVZ458764:LVZ458808 LVZ524300:LVZ524344 LVZ589836:LVZ589880 LVZ655372:LVZ655416 LVZ720908:LVZ720952 LVZ786444:LVZ786488 LVZ851980:LVZ852024 LVZ917516:LVZ917560 LVZ983052:LVZ983096 MFV11:MFV55 MFV65548:MFV65592 MFV131084:MFV131128 MFV196620:MFV196664 MFV262156:MFV262200 MFV327692:MFV327736 MFV393228:MFV393272 MFV458764:MFV458808 MFV524300:MFV524344 MFV589836:MFV589880 MFV655372:MFV655416 MFV720908:MFV720952 MFV786444:MFV786488 MFV851980:MFV852024 MFV917516:MFV917560 MFV983052:MFV983096 MPR11:MPR55 MPR65548:MPR65592 MPR131084:MPR131128 MPR196620:MPR196664 MPR262156:MPR262200 MPR327692:MPR327736 MPR393228:MPR393272 MPR458764:MPR458808 MPR524300:MPR524344 MPR589836:MPR589880 MPR655372:MPR655416 MPR720908:MPR720952 MPR786444:MPR786488 MPR851980:MPR852024 MPR917516:MPR917560 MPR983052:MPR983096 MZN11:MZN55 MZN65548:MZN65592 MZN131084:MZN131128 MZN196620:MZN196664 MZN262156:MZN262200 MZN327692:MZN327736 MZN393228:MZN393272 MZN458764:MZN458808 MZN524300:MZN524344 MZN589836:MZN589880 MZN655372:MZN655416 MZN720908:MZN720952 MZN786444:MZN786488 MZN851980:MZN852024 MZN917516:MZN917560 MZN983052:MZN983096 NJJ11:NJJ55 NJJ65548:NJJ65592 NJJ131084:NJJ131128 NJJ196620:NJJ196664 NJJ262156:NJJ262200 NJJ327692:NJJ327736 NJJ393228:NJJ393272 NJJ458764:NJJ458808 NJJ524300:NJJ524344 NJJ589836:NJJ589880 NJJ655372:NJJ655416 NJJ720908:NJJ720952 NJJ786444:NJJ786488 NJJ851980:NJJ852024 NJJ917516:NJJ917560 NJJ983052:NJJ983096 NTF11:NTF55 NTF65548:NTF65592 NTF131084:NTF131128 NTF196620:NTF196664 NTF262156:NTF262200 NTF327692:NTF327736 NTF393228:NTF393272 NTF458764:NTF458808 NTF524300:NTF524344 NTF589836:NTF589880 NTF655372:NTF655416 NTF720908:NTF720952 NTF786444:NTF786488 NTF851980:NTF852024 NTF917516:NTF917560 NTF983052:NTF983096 ODB11:ODB55 ODB65548:ODB65592 ODB131084:ODB131128 ODB196620:ODB196664 ODB262156:ODB262200 ODB327692:ODB327736 ODB393228:ODB393272 ODB458764:ODB458808 ODB524300:ODB524344 ODB589836:ODB589880 ODB655372:ODB655416 ODB720908:ODB720952 ODB786444:ODB786488 ODB851980:ODB852024 ODB917516:ODB917560 ODB983052:ODB983096 OMX11:OMX55 OMX65548:OMX65592 OMX131084:OMX131128 OMX196620:OMX196664 OMX262156:OMX262200 OMX327692:OMX327736 OMX393228:OMX393272 OMX458764:OMX458808 OMX524300:OMX524344 OMX589836:OMX589880 OMX655372:OMX655416 OMX720908:OMX720952 OMX786444:OMX786488 OMX851980:OMX852024 OMX917516:OMX917560 OMX983052:OMX983096 OWT11:OWT55 OWT65548:OWT65592 OWT131084:OWT131128 OWT196620:OWT196664 OWT262156:OWT262200 OWT327692:OWT327736 OWT393228:OWT393272 OWT458764:OWT458808 OWT524300:OWT524344 OWT589836:OWT589880 OWT655372:OWT655416 OWT720908:OWT720952 OWT786444:OWT786488 OWT851980:OWT852024 OWT917516:OWT917560 OWT983052:OWT983096 PGP11:PGP55 PGP65548:PGP65592 PGP131084:PGP131128 PGP196620:PGP196664 PGP262156:PGP262200 PGP327692:PGP327736 PGP393228:PGP393272 PGP458764:PGP458808 PGP524300:PGP524344 PGP589836:PGP589880 PGP655372:PGP655416 PGP720908:PGP720952 PGP786444:PGP786488 PGP851980:PGP852024 PGP917516:PGP917560 PGP983052:PGP983096 PQL11:PQL55 PQL65548:PQL65592 PQL131084:PQL131128 PQL196620:PQL196664 PQL262156:PQL262200 PQL327692:PQL327736 PQL393228:PQL393272 PQL458764:PQL458808 PQL524300:PQL524344 PQL589836:PQL589880 PQL655372:PQL655416 PQL720908:PQL720952 PQL786444:PQL786488 PQL851980:PQL852024 PQL917516:PQL917560 PQL983052:PQL983096 QAH11:QAH55 QAH65548:QAH65592 QAH131084:QAH131128 QAH196620:QAH196664 QAH262156:QAH262200 QAH327692:QAH327736 QAH393228:QAH393272 QAH458764:QAH458808 QAH524300:QAH524344 QAH589836:QAH589880 QAH655372:QAH655416 QAH720908:QAH720952 QAH786444:QAH786488 QAH851980:QAH852024 QAH917516:QAH917560 QAH983052:QAH983096 QKD11:QKD55 QKD65548:QKD65592 QKD131084:QKD131128 QKD196620:QKD196664 QKD262156:QKD262200 QKD327692:QKD327736 QKD393228:QKD393272 QKD458764:QKD458808 QKD524300:QKD524344 QKD589836:QKD589880 QKD655372:QKD655416 QKD720908:QKD720952 QKD786444:QKD786488 QKD851980:QKD852024 QKD917516:QKD917560 QKD983052:QKD983096 QTZ11:QTZ55 QTZ65548:QTZ65592 QTZ131084:QTZ131128 QTZ196620:QTZ196664 QTZ262156:QTZ262200 QTZ327692:QTZ327736 QTZ393228:QTZ393272 QTZ458764:QTZ458808 QTZ524300:QTZ524344 QTZ589836:QTZ589880 QTZ655372:QTZ655416 QTZ720908:QTZ720952 QTZ786444:QTZ786488 QTZ851980:QTZ852024 QTZ917516:QTZ917560 QTZ983052:QTZ983096 RDV11:RDV55 RDV65548:RDV65592 RDV131084:RDV131128 RDV196620:RDV196664 RDV262156:RDV262200 RDV327692:RDV327736 RDV393228:RDV393272 RDV458764:RDV458808 RDV524300:RDV524344 RDV589836:RDV589880 RDV655372:RDV655416 RDV720908:RDV720952 RDV786444:RDV786488 RDV851980:RDV852024 RDV917516:RDV917560 RDV983052:RDV983096 RNR11:RNR55 RNR65548:RNR65592 RNR131084:RNR131128 RNR196620:RNR196664 RNR262156:RNR262200 RNR327692:RNR327736 RNR393228:RNR393272 RNR458764:RNR458808 RNR524300:RNR524344 RNR589836:RNR589880 RNR655372:RNR655416 RNR720908:RNR720952 RNR786444:RNR786488 RNR851980:RNR852024 RNR917516:RNR917560 RNR983052:RNR983096 RXN11:RXN55 RXN65548:RXN65592 RXN131084:RXN131128 RXN196620:RXN196664 RXN262156:RXN262200 RXN327692:RXN327736 RXN393228:RXN393272 RXN458764:RXN458808 RXN524300:RXN524344 RXN589836:RXN589880 RXN655372:RXN655416 RXN720908:RXN720952 RXN786444:RXN786488 RXN851980:RXN852024 RXN917516:RXN917560 RXN983052:RXN983096 SHJ11:SHJ55 SHJ65548:SHJ65592 SHJ131084:SHJ131128 SHJ196620:SHJ196664 SHJ262156:SHJ262200 SHJ327692:SHJ327736 SHJ393228:SHJ393272 SHJ458764:SHJ458808 SHJ524300:SHJ524344 SHJ589836:SHJ589880 SHJ655372:SHJ655416 SHJ720908:SHJ720952 SHJ786444:SHJ786488 SHJ851980:SHJ852024 SHJ917516:SHJ917560 SHJ983052:SHJ983096 SRF11:SRF55 SRF65548:SRF65592 SRF131084:SRF131128 SRF196620:SRF196664 SRF262156:SRF262200 SRF327692:SRF327736 SRF393228:SRF393272 SRF458764:SRF458808 SRF524300:SRF524344 SRF589836:SRF589880 SRF655372:SRF655416 SRF720908:SRF720952 SRF786444:SRF786488 SRF851980:SRF852024 SRF917516:SRF917560 SRF983052:SRF983096 TBB11:TBB55 TBB65548:TBB65592 TBB131084:TBB131128 TBB196620:TBB196664 TBB262156:TBB262200 TBB327692:TBB327736 TBB393228:TBB393272 TBB458764:TBB458808 TBB524300:TBB524344 TBB589836:TBB589880 TBB655372:TBB655416 TBB720908:TBB720952 TBB786444:TBB786488 TBB851980:TBB852024 TBB917516:TBB917560 TBB983052:TBB983096 TKX11:TKX55 TKX65548:TKX65592 TKX131084:TKX131128 TKX196620:TKX196664 TKX262156:TKX262200 TKX327692:TKX327736 TKX393228:TKX393272 TKX458764:TKX458808 TKX524300:TKX524344 TKX589836:TKX589880 TKX655372:TKX655416 TKX720908:TKX720952 TKX786444:TKX786488 TKX851980:TKX852024 TKX917516:TKX917560 TKX983052:TKX983096 TUT11:TUT55 TUT65548:TUT65592 TUT131084:TUT131128 TUT196620:TUT196664 TUT262156:TUT262200 TUT327692:TUT327736 TUT393228:TUT393272 TUT458764:TUT458808 TUT524300:TUT524344 TUT589836:TUT589880 TUT655372:TUT655416 TUT720908:TUT720952 TUT786444:TUT786488 TUT851980:TUT852024 TUT917516:TUT917560 TUT983052:TUT983096 UEP11:UEP55 UEP65548:UEP65592 UEP131084:UEP131128 UEP196620:UEP196664 UEP262156:UEP262200 UEP327692:UEP327736 UEP393228:UEP393272 UEP458764:UEP458808 UEP524300:UEP524344 UEP589836:UEP589880 UEP655372:UEP655416 UEP720908:UEP720952 UEP786444:UEP786488 UEP851980:UEP852024 UEP917516:UEP917560 UEP983052:UEP983096 UOL11:UOL55 UOL65548:UOL65592 UOL131084:UOL131128 UOL196620:UOL196664 UOL262156:UOL262200 UOL327692:UOL327736 UOL393228:UOL393272 UOL458764:UOL458808 UOL524300:UOL524344 UOL589836:UOL589880 UOL655372:UOL655416 UOL720908:UOL720952 UOL786444:UOL786488 UOL851980:UOL852024 UOL917516:UOL917560 UOL983052:UOL983096 UYH11:UYH55 UYH65548:UYH65592 UYH131084:UYH131128 UYH196620:UYH196664 UYH262156:UYH262200 UYH327692:UYH327736 UYH393228:UYH393272 UYH458764:UYH458808 UYH524300:UYH524344 UYH589836:UYH589880 UYH655372:UYH655416 UYH720908:UYH720952 UYH786444:UYH786488 UYH851980:UYH852024 UYH917516:UYH917560 UYH983052:UYH983096 VID11:VID55 VID65548:VID65592 VID131084:VID131128 VID196620:VID196664 VID262156:VID262200 VID327692:VID327736 VID393228:VID393272 VID458764:VID458808 VID524300:VID524344 VID589836:VID589880 VID655372:VID655416 VID720908:VID720952 VID786444:VID786488 VID851980:VID852024 VID917516:VID917560 VID983052:VID983096 VRZ11:VRZ55 VRZ65548:VRZ65592 VRZ131084:VRZ131128 VRZ196620:VRZ196664 VRZ262156:VRZ262200 VRZ327692:VRZ327736 VRZ393228:VRZ393272 VRZ458764:VRZ458808 VRZ524300:VRZ524344 VRZ589836:VRZ589880 VRZ655372:VRZ655416 VRZ720908:VRZ720952 VRZ786444:VRZ786488 VRZ851980:VRZ852024 VRZ917516:VRZ917560 VRZ983052:VRZ983096 WBV11:WBV55 WBV65548:WBV65592 WBV131084:WBV131128 WBV196620:WBV196664 WBV262156:WBV262200 WBV327692:WBV327736 WBV393228:WBV393272 WBV458764:WBV458808 WBV524300:WBV524344 WBV589836:WBV589880 WBV655372:WBV655416 WBV720908:WBV720952 WBV786444:WBV786488 WBV851980:WBV852024 WBV917516:WBV917560 WBV983052:WBV983096 WLR11:WLR55 WLR65548:WLR65592 WLR131084:WLR131128 WLR196620:WLR196664 WLR262156:WLR262200 WLR327692:WLR327736 WLR393228:WLR393272 WLR458764:WLR458808 WLR524300:WLR524344 WLR589836:WLR589880 WLR655372:WLR655416 WLR720908:WLR720952 WLR786444:WLR786488 WLR851980:WLR852024 WLR917516:WLR917560 WLR983052:WLR983096 WVN11:WVN55 WVN65548:WVN65592 WVN131084:WVN131128 WVN196620:WVN196664 WVN262156:WVN262200 WVN327692:WVN327736 WVN393228:WVN393272 WVN458764:WVN458808 WVN524300:WVN524344 WVN589836:WVN589880 WVN655372:WVN655416 WVN720908:WVN720952 WVN786444:WVN786488 WVN851980:WVN852024 WVN917516:WVN917560 WVN983052:WVN983096">
      <formula1>"高,中,低"</formula1>
    </dataValidation>
    <dataValidation type="list" allowBlank="1" showInputMessage="1" showErrorMessage="1" sqref="G11:G94 G65548:G65592 G131084:G131128 G196620:G196664 G262156:G262200 G327692:G327736 G393228:G393272 G458764:G458808 G524300:G524344 G589836:G589880 G655372:G655416 G720908:G720952 G786444:G786488 G851980:G852024 G917516:G917560 G983052:G983096 JC11:JC55 JC65548:JC65592 JC131084:JC131128 JC196620:JC196664 JC262156:JC262200 JC327692:JC327736 JC393228:JC393272 JC458764:JC458808 JC524300:JC524344 JC589836:JC589880 JC655372:JC655416 JC720908:JC720952 JC786444:JC786488 JC851980:JC852024 JC917516:JC917560 JC983052:JC983096 SY11:SY55 SY65548:SY65592 SY131084:SY131128 SY196620:SY196664 SY262156:SY262200 SY327692:SY327736 SY393228:SY393272 SY458764:SY458808 SY524300:SY524344 SY589836:SY589880 SY655372:SY655416 SY720908:SY720952 SY786444:SY786488 SY851980:SY852024 SY917516:SY917560 SY983052:SY983096 ACU11:ACU55 ACU65548:ACU65592 ACU131084:ACU131128 ACU196620:ACU196664 ACU262156:ACU262200 ACU327692:ACU327736 ACU393228:ACU393272 ACU458764:ACU458808 ACU524300:ACU524344 ACU589836:ACU589880 ACU655372:ACU655416 ACU720908:ACU720952 ACU786444:ACU786488 ACU851980:ACU852024 ACU917516:ACU917560 ACU983052:ACU983096 AMQ11:AMQ55 AMQ65548:AMQ65592 AMQ131084:AMQ131128 AMQ196620:AMQ196664 AMQ262156:AMQ262200 AMQ327692:AMQ327736 AMQ393228:AMQ393272 AMQ458764:AMQ458808 AMQ524300:AMQ524344 AMQ589836:AMQ589880 AMQ655372:AMQ655416 AMQ720908:AMQ720952 AMQ786444:AMQ786488 AMQ851980:AMQ852024 AMQ917516:AMQ917560 AMQ983052:AMQ983096 AWM11:AWM55 AWM65548:AWM65592 AWM131084:AWM131128 AWM196620:AWM196664 AWM262156:AWM262200 AWM327692:AWM327736 AWM393228:AWM393272 AWM458764:AWM458808 AWM524300:AWM524344 AWM589836:AWM589880 AWM655372:AWM655416 AWM720908:AWM720952 AWM786444:AWM786488 AWM851980:AWM852024 AWM917516:AWM917560 AWM983052:AWM983096 BGI11:BGI55 BGI65548:BGI65592 BGI131084:BGI131128 BGI196620:BGI196664 BGI262156:BGI262200 BGI327692:BGI327736 BGI393228:BGI393272 BGI458764:BGI458808 BGI524300:BGI524344 BGI589836:BGI589880 BGI655372:BGI655416 BGI720908:BGI720952 BGI786444:BGI786488 BGI851980:BGI852024 BGI917516:BGI917560 BGI983052:BGI983096 BQE11:BQE55 BQE65548:BQE65592 BQE131084:BQE131128 BQE196620:BQE196664 BQE262156:BQE262200 BQE327692:BQE327736 BQE393228:BQE393272 BQE458764:BQE458808 BQE524300:BQE524344 BQE589836:BQE589880 BQE655372:BQE655416 BQE720908:BQE720952 BQE786444:BQE786488 BQE851980:BQE852024 BQE917516:BQE917560 BQE983052:BQE983096 CAA11:CAA55 CAA65548:CAA65592 CAA131084:CAA131128 CAA196620:CAA196664 CAA262156:CAA262200 CAA327692:CAA327736 CAA393228:CAA393272 CAA458764:CAA458808 CAA524300:CAA524344 CAA589836:CAA589880 CAA655372:CAA655416 CAA720908:CAA720952 CAA786444:CAA786488 CAA851980:CAA852024 CAA917516:CAA917560 CAA983052:CAA983096 CJW11:CJW55 CJW65548:CJW65592 CJW131084:CJW131128 CJW196620:CJW196664 CJW262156:CJW262200 CJW327692:CJW327736 CJW393228:CJW393272 CJW458764:CJW458808 CJW524300:CJW524344 CJW589836:CJW589880 CJW655372:CJW655416 CJW720908:CJW720952 CJW786444:CJW786488 CJW851980:CJW852024 CJW917516:CJW917560 CJW983052:CJW983096 CTS11:CTS55 CTS65548:CTS65592 CTS131084:CTS131128 CTS196620:CTS196664 CTS262156:CTS262200 CTS327692:CTS327736 CTS393228:CTS393272 CTS458764:CTS458808 CTS524300:CTS524344 CTS589836:CTS589880 CTS655372:CTS655416 CTS720908:CTS720952 CTS786444:CTS786488 CTS851980:CTS852024 CTS917516:CTS917560 CTS983052:CTS983096 DDO11:DDO55 DDO65548:DDO65592 DDO131084:DDO131128 DDO196620:DDO196664 DDO262156:DDO262200 DDO327692:DDO327736 DDO393228:DDO393272 DDO458764:DDO458808 DDO524300:DDO524344 DDO589836:DDO589880 DDO655372:DDO655416 DDO720908:DDO720952 DDO786444:DDO786488 DDO851980:DDO852024 DDO917516:DDO917560 DDO983052:DDO983096 DNK11:DNK55 DNK65548:DNK65592 DNK131084:DNK131128 DNK196620:DNK196664 DNK262156:DNK262200 DNK327692:DNK327736 DNK393228:DNK393272 DNK458764:DNK458808 DNK524300:DNK524344 DNK589836:DNK589880 DNK655372:DNK655416 DNK720908:DNK720952 DNK786444:DNK786488 DNK851980:DNK852024 DNK917516:DNK917560 DNK983052:DNK983096 DXG11:DXG55 DXG65548:DXG65592 DXG131084:DXG131128 DXG196620:DXG196664 DXG262156:DXG262200 DXG327692:DXG327736 DXG393228:DXG393272 DXG458764:DXG458808 DXG524300:DXG524344 DXG589836:DXG589880 DXG655372:DXG655416 DXG720908:DXG720952 DXG786444:DXG786488 DXG851980:DXG852024 DXG917516:DXG917560 DXG983052:DXG983096 EHC11:EHC55 EHC65548:EHC65592 EHC131084:EHC131128 EHC196620:EHC196664 EHC262156:EHC262200 EHC327692:EHC327736 EHC393228:EHC393272 EHC458764:EHC458808 EHC524300:EHC524344 EHC589836:EHC589880 EHC655372:EHC655416 EHC720908:EHC720952 EHC786444:EHC786488 EHC851980:EHC852024 EHC917516:EHC917560 EHC983052:EHC983096 EQY11:EQY55 EQY65548:EQY65592 EQY131084:EQY131128 EQY196620:EQY196664 EQY262156:EQY262200 EQY327692:EQY327736 EQY393228:EQY393272 EQY458764:EQY458808 EQY524300:EQY524344 EQY589836:EQY589880 EQY655372:EQY655416 EQY720908:EQY720952 EQY786444:EQY786488 EQY851980:EQY852024 EQY917516:EQY917560 EQY983052:EQY983096 FAU11:FAU55 FAU65548:FAU65592 FAU131084:FAU131128 FAU196620:FAU196664 FAU262156:FAU262200 FAU327692:FAU327736 FAU393228:FAU393272 FAU458764:FAU458808 FAU524300:FAU524344 FAU589836:FAU589880 FAU655372:FAU655416 FAU720908:FAU720952 FAU786444:FAU786488 FAU851980:FAU852024 FAU917516:FAU917560 FAU983052:FAU983096 FKQ11:FKQ55 FKQ65548:FKQ65592 FKQ131084:FKQ131128 FKQ196620:FKQ196664 FKQ262156:FKQ262200 FKQ327692:FKQ327736 FKQ393228:FKQ393272 FKQ458764:FKQ458808 FKQ524300:FKQ524344 FKQ589836:FKQ589880 FKQ655372:FKQ655416 FKQ720908:FKQ720952 FKQ786444:FKQ786488 FKQ851980:FKQ852024 FKQ917516:FKQ917560 FKQ983052:FKQ983096 FUM11:FUM55 FUM65548:FUM65592 FUM131084:FUM131128 FUM196620:FUM196664 FUM262156:FUM262200 FUM327692:FUM327736 FUM393228:FUM393272 FUM458764:FUM458808 FUM524300:FUM524344 FUM589836:FUM589880 FUM655372:FUM655416 FUM720908:FUM720952 FUM786444:FUM786488 FUM851980:FUM852024 FUM917516:FUM917560 FUM983052:FUM983096 GEI11:GEI55 GEI65548:GEI65592 GEI131084:GEI131128 GEI196620:GEI196664 GEI262156:GEI262200 GEI327692:GEI327736 GEI393228:GEI393272 GEI458764:GEI458808 GEI524300:GEI524344 GEI589836:GEI589880 GEI655372:GEI655416 GEI720908:GEI720952 GEI786444:GEI786488 GEI851980:GEI852024 GEI917516:GEI917560 GEI983052:GEI983096 GOE11:GOE55 GOE65548:GOE65592 GOE131084:GOE131128 GOE196620:GOE196664 GOE262156:GOE262200 GOE327692:GOE327736 GOE393228:GOE393272 GOE458764:GOE458808 GOE524300:GOE524344 GOE589836:GOE589880 GOE655372:GOE655416 GOE720908:GOE720952 GOE786444:GOE786488 GOE851980:GOE852024 GOE917516:GOE917560 GOE983052:GOE983096 GYA11:GYA55 GYA65548:GYA65592 GYA131084:GYA131128 GYA196620:GYA196664 GYA262156:GYA262200 GYA327692:GYA327736 GYA393228:GYA393272 GYA458764:GYA458808 GYA524300:GYA524344 GYA589836:GYA589880 GYA655372:GYA655416 GYA720908:GYA720952 GYA786444:GYA786488 GYA851980:GYA852024 GYA917516:GYA917560 GYA983052:GYA983096 HHW11:HHW55 HHW65548:HHW65592 HHW131084:HHW131128 HHW196620:HHW196664 HHW262156:HHW262200 HHW327692:HHW327736 HHW393228:HHW393272 HHW458764:HHW458808 HHW524300:HHW524344 HHW589836:HHW589880 HHW655372:HHW655416 HHW720908:HHW720952 HHW786444:HHW786488 HHW851980:HHW852024 HHW917516:HHW917560 HHW983052:HHW983096 HRS11:HRS55 HRS65548:HRS65592 HRS131084:HRS131128 HRS196620:HRS196664 HRS262156:HRS262200 HRS327692:HRS327736 HRS393228:HRS393272 HRS458764:HRS458808 HRS524300:HRS524344 HRS589836:HRS589880 HRS655372:HRS655416 HRS720908:HRS720952 HRS786444:HRS786488 HRS851980:HRS852024 HRS917516:HRS917560 HRS983052:HRS983096 IBO11:IBO55 IBO65548:IBO65592 IBO131084:IBO131128 IBO196620:IBO196664 IBO262156:IBO262200 IBO327692:IBO327736 IBO393228:IBO393272 IBO458764:IBO458808 IBO524300:IBO524344 IBO589836:IBO589880 IBO655372:IBO655416 IBO720908:IBO720952 IBO786444:IBO786488 IBO851980:IBO852024 IBO917516:IBO917560 IBO983052:IBO983096 ILK11:ILK55 ILK65548:ILK65592 ILK131084:ILK131128 ILK196620:ILK196664 ILK262156:ILK262200 ILK327692:ILK327736 ILK393228:ILK393272 ILK458764:ILK458808 ILK524300:ILK524344 ILK589836:ILK589880 ILK655372:ILK655416 ILK720908:ILK720952 ILK786444:ILK786488 ILK851980:ILK852024 ILK917516:ILK917560 ILK983052:ILK983096 IVG11:IVG55 IVG65548:IVG65592 IVG131084:IVG131128 IVG196620:IVG196664 IVG262156:IVG262200 IVG327692:IVG327736 IVG393228:IVG393272 IVG458764:IVG458808 IVG524300:IVG524344 IVG589836:IVG589880 IVG655372:IVG655416 IVG720908:IVG720952 IVG786444:IVG786488 IVG851980:IVG852024 IVG917516:IVG917560 IVG983052:IVG983096 JFC11:JFC55 JFC65548:JFC65592 JFC131084:JFC131128 JFC196620:JFC196664 JFC262156:JFC262200 JFC327692:JFC327736 JFC393228:JFC393272 JFC458764:JFC458808 JFC524300:JFC524344 JFC589836:JFC589880 JFC655372:JFC655416 JFC720908:JFC720952 JFC786444:JFC786488 JFC851980:JFC852024 JFC917516:JFC917560 JFC983052:JFC983096 JOY11:JOY55 JOY65548:JOY65592 JOY131084:JOY131128 JOY196620:JOY196664 JOY262156:JOY262200 JOY327692:JOY327736 JOY393228:JOY393272 JOY458764:JOY458808 JOY524300:JOY524344 JOY589836:JOY589880 JOY655372:JOY655416 JOY720908:JOY720952 JOY786444:JOY786488 JOY851980:JOY852024 JOY917516:JOY917560 JOY983052:JOY983096 JYU11:JYU55 JYU65548:JYU65592 JYU131084:JYU131128 JYU196620:JYU196664 JYU262156:JYU262200 JYU327692:JYU327736 JYU393228:JYU393272 JYU458764:JYU458808 JYU524300:JYU524344 JYU589836:JYU589880 JYU655372:JYU655416 JYU720908:JYU720952 JYU786444:JYU786488 JYU851980:JYU852024 JYU917516:JYU917560 JYU983052:JYU983096 KIQ11:KIQ55 KIQ65548:KIQ65592 KIQ131084:KIQ131128 KIQ196620:KIQ196664 KIQ262156:KIQ262200 KIQ327692:KIQ327736 KIQ393228:KIQ393272 KIQ458764:KIQ458808 KIQ524300:KIQ524344 KIQ589836:KIQ589880 KIQ655372:KIQ655416 KIQ720908:KIQ720952 KIQ786444:KIQ786488 KIQ851980:KIQ852024 KIQ917516:KIQ917560 KIQ983052:KIQ983096 KSM11:KSM55 KSM65548:KSM65592 KSM131084:KSM131128 KSM196620:KSM196664 KSM262156:KSM262200 KSM327692:KSM327736 KSM393228:KSM393272 KSM458764:KSM458808 KSM524300:KSM524344 KSM589836:KSM589880 KSM655372:KSM655416 KSM720908:KSM720952 KSM786444:KSM786488 KSM851980:KSM852024 KSM917516:KSM917560 KSM983052:KSM983096 LCI11:LCI55 LCI65548:LCI65592 LCI131084:LCI131128 LCI196620:LCI196664 LCI262156:LCI262200 LCI327692:LCI327736 LCI393228:LCI393272 LCI458764:LCI458808 LCI524300:LCI524344 LCI589836:LCI589880 LCI655372:LCI655416 LCI720908:LCI720952 LCI786444:LCI786488 LCI851980:LCI852024 LCI917516:LCI917560 LCI983052:LCI983096 LME11:LME55 LME65548:LME65592 LME131084:LME131128 LME196620:LME196664 LME262156:LME262200 LME327692:LME327736 LME393228:LME393272 LME458764:LME458808 LME524300:LME524344 LME589836:LME589880 LME655372:LME655416 LME720908:LME720952 LME786444:LME786488 LME851980:LME852024 LME917516:LME917560 LME983052:LME983096 LWA11:LWA55 LWA65548:LWA65592 LWA131084:LWA131128 LWA196620:LWA196664 LWA262156:LWA262200 LWA327692:LWA327736 LWA393228:LWA393272 LWA458764:LWA458808 LWA524300:LWA524344 LWA589836:LWA589880 LWA655372:LWA655416 LWA720908:LWA720952 LWA786444:LWA786488 LWA851980:LWA852024 LWA917516:LWA917560 LWA983052:LWA983096 MFW11:MFW55 MFW65548:MFW65592 MFW131084:MFW131128 MFW196620:MFW196664 MFW262156:MFW262200 MFW327692:MFW327736 MFW393228:MFW393272 MFW458764:MFW458808 MFW524300:MFW524344 MFW589836:MFW589880 MFW655372:MFW655416 MFW720908:MFW720952 MFW786444:MFW786488 MFW851980:MFW852024 MFW917516:MFW917560 MFW983052:MFW983096 MPS11:MPS55 MPS65548:MPS65592 MPS131084:MPS131128 MPS196620:MPS196664 MPS262156:MPS262200 MPS327692:MPS327736 MPS393228:MPS393272 MPS458764:MPS458808 MPS524300:MPS524344 MPS589836:MPS589880 MPS655372:MPS655416 MPS720908:MPS720952 MPS786444:MPS786488 MPS851980:MPS852024 MPS917516:MPS917560 MPS983052:MPS983096 MZO11:MZO55 MZO65548:MZO65592 MZO131084:MZO131128 MZO196620:MZO196664 MZO262156:MZO262200 MZO327692:MZO327736 MZO393228:MZO393272 MZO458764:MZO458808 MZO524300:MZO524344 MZO589836:MZO589880 MZO655372:MZO655416 MZO720908:MZO720952 MZO786444:MZO786488 MZO851980:MZO852024 MZO917516:MZO917560 MZO983052:MZO983096 NJK11:NJK55 NJK65548:NJK65592 NJK131084:NJK131128 NJK196620:NJK196664 NJK262156:NJK262200 NJK327692:NJK327736 NJK393228:NJK393272 NJK458764:NJK458808 NJK524300:NJK524344 NJK589836:NJK589880 NJK655372:NJK655416 NJK720908:NJK720952 NJK786444:NJK786488 NJK851980:NJK852024 NJK917516:NJK917560 NJK983052:NJK983096 NTG11:NTG55 NTG65548:NTG65592 NTG131084:NTG131128 NTG196620:NTG196664 NTG262156:NTG262200 NTG327692:NTG327736 NTG393228:NTG393272 NTG458764:NTG458808 NTG524300:NTG524344 NTG589836:NTG589880 NTG655372:NTG655416 NTG720908:NTG720952 NTG786444:NTG786488 NTG851980:NTG852024 NTG917516:NTG917560 NTG983052:NTG983096 ODC11:ODC55 ODC65548:ODC65592 ODC131084:ODC131128 ODC196620:ODC196664 ODC262156:ODC262200 ODC327692:ODC327736 ODC393228:ODC393272 ODC458764:ODC458808 ODC524300:ODC524344 ODC589836:ODC589880 ODC655372:ODC655416 ODC720908:ODC720952 ODC786444:ODC786488 ODC851980:ODC852024 ODC917516:ODC917560 ODC983052:ODC983096 OMY11:OMY55 OMY65548:OMY65592 OMY131084:OMY131128 OMY196620:OMY196664 OMY262156:OMY262200 OMY327692:OMY327736 OMY393228:OMY393272 OMY458764:OMY458808 OMY524300:OMY524344 OMY589836:OMY589880 OMY655372:OMY655416 OMY720908:OMY720952 OMY786444:OMY786488 OMY851980:OMY852024 OMY917516:OMY917560 OMY983052:OMY983096 OWU11:OWU55 OWU65548:OWU65592 OWU131084:OWU131128 OWU196620:OWU196664 OWU262156:OWU262200 OWU327692:OWU327736 OWU393228:OWU393272 OWU458764:OWU458808 OWU524300:OWU524344 OWU589836:OWU589880 OWU655372:OWU655416 OWU720908:OWU720952 OWU786444:OWU786488 OWU851980:OWU852024 OWU917516:OWU917560 OWU983052:OWU983096 PGQ11:PGQ55 PGQ65548:PGQ65592 PGQ131084:PGQ131128 PGQ196620:PGQ196664 PGQ262156:PGQ262200 PGQ327692:PGQ327736 PGQ393228:PGQ393272 PGQ458764:PGQ458808 PGQ524300:PGQ524344 PGQ589836:PGQ589880 PGQ655372:PGQ655416 PGQ720908:PGQ720952 PGQ786444:PGQ786488 PGQ851980:PGQ852024 PGQ917516:PGQ917560 PGQ983052:PGQ983096 PQM11:PQM55 PQM65548:PQM65592 PQM131084:PQM131128 PQM196620:PQM196664 PQM262156:PQM262200 PQM327692:PQM327736 PQM393228:PQM393272 PQM458764:PQM458808 PQM524300:PQM524344 PQM589836:PQM589880 PQM655372:PQM655416 PQM720908:PQM720952 PQM786444:PQM786488 PQM851980:PQM852024 PQM917516:PQM917560 PQM983052:PQM983096 QAI11:QAI55 QAI65548:QAI65592 QAI131084:QAI131128 QAI196620:QAI196664 QAI262156:QAI262200 QAI327692:QAI327736 QAI393228:QAI393272 QAI458764:QAI458808 QAI524300:QAI524344 QAI589836:QAI589880 QAI655372:QAI655416 QAI720908:QAI720952 QAI786444:QAI786488 QAI851980:QAI852024 QAI917516:QAI917560 QAI983052:QAI983096 QKE11:QKE55 QKE65548:QKE65592 QKE131084:QKE131128 QKE196620:QKE196664 QKE262156:QKE262200 QKE327692:QKE327736 QKE393228:QKE393272 QKE458764:QKE458808 QKE524300:QKE524344 QKE589836:QKE589880 QKE655372:QKE655416 QKE720908:QKE720952 QKE786444:QKE786488 QKE851980:QKE852024 QKE917516:QKE917560 QKE983052:QKE983096 QUA11:QUA55 QUA65548:QUA65592 QUA131084:QUA131128 QUA196620:QUA196664 QUA262156:QUA262200 QUA327692:QUA327736 QUA393228:QUA393272 QUA458764:QUA458808 QUA524300:QUA524344 QUA589836:QUA589880 QUA655372:QUA655416 QUA720908:QUA720952 QUA786444:QUA786488 QUA851980:QUA852024 QUA917516:QUA917560 QUA983052:QUA983096 RDW11:RDW55 RDW65548:RDW65592 RDW131084:RDW131128 RDW196620:RDW196664 RDW262156:RDW262200 RDW327692:RDW327736 RDW393228:RDW393272 RDW458764:RDW458808 RDW524300:RDW524344 RDW589836:RDW589880 RDW655372:RDW655416 RDW720908:RDW720952 RDW786444:RDW786488 RDW851980:RDW852024 RDW917516:RDW917560 RDW983052:RDW983096 RNS11:RNS55 RNS65548:RNS65592 RNS131084:RNS131128 RNS196620:RNS196664 RNS262156:RNS262200 RNS327692:RNS327736 RNS393228:RNS393272 RNS458764:RNS458808 RNS524300:RNS524344 RNS589836:RNS589880 RNS655372:RNS655416 RNS720908:RNS720952 RNS786444:RNS786488 RNS851980:RNS852024 RNS917516:RNS917560 RNS983052:RNS983096 RXO11:RXO55 RXO65548:RXO65592 RXO131084:RXO131128 RXO196620:RXO196664 RXO262156:RXO262200 RXO327692:RXO327736 RXO393228:RXO393272 RXO458764:RXO458808 RXO524300:RXO524344 RXO589836:RXO589880 RXO655372:RXO655416 RXO720908:RXO720952 RXO786444:RXO786488 RXO851980:RXO852024 RXO917516:RXO917560 RXO983052:RXO983096 SHK11:SHK55 SHK65548:SHK65592 SHK131084:SHK131128 SHK196620:SHK196664 SHK262156:SHK262200 SHK327692:SHK327736 SHK393228:SHK393272 SHK458764:SHK458808 SHK524300:SHK524344 SHK589836:SHK589880 SHK655372:SHK655416 SHK720908:SHK720952 SHK786444:SHK786488 SHK851980:SHK852024 SHK917516:SHK917560 SHK983052:SHK983096 SRG11:SRG55 SRG65548:SRG65592 SRG131084:SRG131128 SRG196620:SRG196664 SRG262156:SRG262200 SRG327692:SRG327736 SRG393228:SRG393272 SRG458764:SRG458808 SRG524300:SRG524344 SRG589836:SRG589880 SRG655372:SRG655416 SRG720908:SRG720952 SRG786444:SRG786488 SRG851980:SRG852024 SRG917516:SRG917560 SRG983052:SRG983096 TBC11:TBC55 TBC65548:TBC65592 TBC131084:TBC131128 TBC196620:TBC196664 TBC262156:TBC262200 TBC327692:TBC327736 TBC393228:TBC393272 TBC458764:TBC458808 TBC524300:TBC524344 TBC589836:TBC589880 TBC655372:TBC655416 TBC720908:TBC720952 TBC786444:TBC786488 TBC851980:TBC852024 TBC917516:TBC917560 TBC983052:TBC983096 TKY11:TKY55 TKY65548:TKY65592 TKY131084:TKY131128 TKY196620:TKY196664 TKY262156:TKY262200 TKY327692:TKY327736 TKY393228:TKY393272 TKY458764:TKY458808 TKY524300:TKY524344 TKY589836:TKY589880 TKY655372:TKY655416 TKY720908:TKY720952 TKY786444:TKY786488 TKY851980:TKY852024 TKY917516:TKY917560 TKY983052:TKY983096 TUU11:TUU55 TUU65548:TUU65592 TUU131084:TUU131128 TUU196620:TUU196664 TUU262156:TUU262200 TUU327692:TUU327736 TUU393228:TUU393272 TUU458764:TUU458808 TUU524300:TUU524344 TUU589836:TUU589880 TUU655372:TUU655416 TUU720908:TUU720952 TUU786444:TUU786488 TUU851980:TUU852024 TUU917516:TUU917560 TUU983052:TUU983096 UEQ11:UEQ55 UEQ65548:UEQ65592 UEQ131084:UEQ131128 UEQ196620:UEQ196664 UEQ262156:UEQ262200 UEQ327692:UEQ327736 UEQ393228:UEQ393272 UEQ458764:UEQ458808 UEQ524300:UEQ524344 UEQ589836:UEQ589880 UEQ655372:UEQ655416 UEQ720908:UEQ720952 UEQ786444:UEQ786488 UEQ851980:UEQ852024 UEQ917516:UEQ917560 UEQ983052:UEQ983096 UOM11:UOM55 UOM65548:UOM65592 UOM131084:UOM131128 UOM196620:UOM196664 UOM262156:UOM262200 UOM327692:UOM327736 UOM393228:UOM393272 UOM458764:UOM458808 UOM524300:UOM524344 UOM589836:UOM589880 UOM655372:UOM655416 UOM720908:UOM720952 UOM786444:UOM786488 UOM851980:UOM852024 UOM917516:UOM917560 UOM983052:UOM983096 UYI11:UYI55 UYI65548:UYI65592 UYI131084:UYI131128 UYI196620:UYI196664 UYI262156:UYI262200 UYI327692:UYI327736 UYI393228:UYI393272 UYI458764:UYI458808 UYI524300:UYI524344 UYI589836:UYI589880 UYI655372:UYI655416 UYI720908:UYI720952 UYI786444:UYI786488 UYI851980:UYI852024 UYI917516:UYI917560 UYI983052:UYI983096 VIE11:VIE55 VIE65548:VIE65592 VIE131084:VIE131128 VIE196620:VIE196664 VIE262156:VIE262200 VIE327692:VIE327736 VIE393228:VIE393272 VIE458764:VIE458808 VIE524300:VIE524344 VIE589836:VIE589880 VIE655372:VIE655416 VIE720908:VIE720952 VIE786444:VIE786488 VIE851980:VIE852024 VIE917516:VIE917560 VIE983052:VIE983096 VSA11:VSA55 VSA65548:VSA65592 VSA131084:VSA131128 VSA196620:VSA196664 VSA262156:VSA262200 VSA327692:VSA327736 VSA393228:VSA393272 VSA458764:VSA458808 VSA524300:VSA524344 VSA589836:VSA589880 VSA655372:VSA655416 VSA720908:VSA720952 VSA786444:VSA786488 VSA851980:VSA852024 VSA917516:VSA917560 VSA983052:VSA983096 WBW11:WBW55 WBW65548:WBW65592 WBW131084:WBW131128 WBW196620:WBW196664 WBW262156:WBW262200 WBW327692:WBW327736 WBW393228:WBW393272 WBW458764:WBW458808 WBW524300:WBW524344 WBW589836:WBW589880 WBW655372:WBW655416 WBW720908:WBW720952 WBW786444:WBW786488 WBW851980:WBW852024 WBW917516:WBW917560 WBW983052:WBW983096 WLS11:WLS55 WLS65548:WLS65592 WLS131084:WLS131128 WLS196620:WLS196664 WLS262156:WLS262200 WLS327692:WLS327736 WLS393228:WLS393272 WLS458764:WLS458808 WLS524300:WLS524344 WLS589836:WLS589880 WLS655372:WLS655416 WLS720908:WLS720952 WLS786444:WLS786488 WLS851980:WLS852024 WLS917516:WLS917560 WLS983052:WLS983096 WVO11:WVO55 WVO65548:WVO65592 WVO131084:WVO131128 WVO196620:WVO196664 WVO262156:WVO262200 WVO327692:WVO327736 WVO393228:WVO393272 WVO458764:WVO458808 WVO524300:WVO524344 WVO589836:WVO589880 WVO655372:WVO655416 WVO720908:WVO720952 WVO786444:WVO786488 WVO851980:WVO852024 WVO917516:WVO917560 WVO983052:WVO983096">
      <formula1>"是,否"</formula1>
    </dataValidation>
    <dataValidation allowBlank="1" showInputMessage="1" showErrorMessage="1" promptTitle="Revision" sqref="M5:M9 M65542:M65546 M131078:M131082 M196614:M196618 M262150:M262154 M327686:M327690 M393222:M393226 M458758:M458762 M524294:M524298 M589830:M589834 M655366:M655370 M720902:M720906 M786438:M786442 M851974:M851978 M917510:M917514 M983046:M983050 R5:R9 R65542:R65546 R131078:R131082 R196614:R196618 R262150:R262154 R327686:R327690 R393222:R393226 R458758:R458762 R524294:R524298 R589830:R589834 R655366:R655370 R720902:R720906 R786438:R786442 R851974:R851978 R917510:R917514 R983046:R983050 JI5:JI9 JI65542:JI65546 JI131078:JI131082 JI196614:JI196618 JI262150:JI262154 JI327686:JI327690 JI393222:JI393226 JI458758:JI458762 JI524294:JI524298 JI589830:JI589834 JI655366:JI655370 JI720902:JI720906 JI786438:JI786442 JI851974:JI851978 JI917510:JI917514 JI983046:JI983050 JN5:JN9 JN65542:JN65546 JN131078:JN131082 JN196614:JN196618 JN262150:JN262154 JN327686:JN327690 JN393222:JN393226 JN458758:JN458762 JN524294:JN524298 JN589830:JN589834 JN655366:JN655370 JN720902:JN720906 JN786438:JN786442 JN851974:JN851978 JN917510:JN917514 JN983046:JN983050 TE5:TE9 TE65542:TE65546 TE131078:TE131082 TE196614:TE196618 TE262150:TE262154 TE327686:TE327690 TE393222:TE393226 TE458758:TE458762 TE524294:TE524298 TE589830:TE589834 TE655366:TE655370 TE720902:TE720906 TE786438:TE786442 TE851974:TE851978 TE917510:TE917514 TE983046:TE983050 TJ5:TJ9 TJ65542:TJ65546 TJ131078:TJ131082 TJ196614:TJ196618 TJ262150:TJ262154 TJ327686:TJ327690 TJ393222:TJ393226 TJ458758:TJ458762 TJ524294:TJ524298 TJ589830:TJ589834 TJ655366:TJ655370 TJ720902:TJ720906 TJ786438:TJ786442 TJ851974:TJ851978 TJ917510:TJ917514 TJ983046:TJ983050 ADA5:ADA9 ADA65542:ADA65546 ADA131078:ADA131082 ADA196614:ADA196618 ADA262150:ADA262154 ADA327686:ADA327690 ADA393222:ADA393226 ADA458758:ADA458762 ADA524294:ADA524298 ADA589830:ADA589834 ADA655366:ADA655370 ADA720902:ADA720906 ADA786438:ADA786442 ADA851974:ADA851978 ADA917510:ADA917514 ADA983046:ADA983050 ADF5:ADF9 ADF65542:ADF65546 ADF131078:ADF131082 ADF196614:ADF196618 ADF262150:ADF262154 ADF327686:ADF327690 ADF393222:ADF393226 ADF458758:ADF458762 ADF524294:ADF524298 ADF589830:ADF589834 ADF655366:ADF655370 ADF720902:ADF720906 ADF786438:ADF786442 ADF851974:ADF851978 ADF917510:ADF917514 ADF983046:ADF983050 AMW5:AMW9 AMW65542:AMW65546 AMW131078:AMW131082 AMW196614:AMW196618 AMW262150:AMW262154 AMW327686:AMW327690 AMW393222:AMW393226 AMW458758:AMW458762 AMW524294:AMW524298 AMW589830:AMW589834 AMW655366:AMW655370 AMW720902:AMW720906 AMW786438:AMW786442 AMW851974:AMW851978 AMW917510:AMW917514 AMW983046:AMW983050 ANB5:ANB9 ANB65542:ANB65546 ANB131078:ANB131082 ANB196614:ANB196618 ANB262150:ANB262154 ANB327686:ANB327690 ANB393222:ANB393226 ANB458758:ANB458762 ANB524294:ANB524298 ANB589830:ANB589834 ANB655366:ANB655370 ANB720902:ANB720906 ANB786438:ANB786442 ANB851974:ANB851978 ANB917510:ANB917514 ANB983046:ANB983050 AWS5:AWS9 AWS65542:AWS65546 AWS131078:AWS131082 AWS196614:AWS196618 AWS262150:AWS262154 AWS327686:AWS327690 AWS393222:AWS393226 AWS458758:AWS458762 AWS524294:AWS524298 AWS589830:AWS589834 AWS655366:AWS655370 AWS720902:AWS720906 AWS786438:AWS786442 AWS851974:AWS851978 AWS917510:AWS917514 AWS983046:AWS983050 AWX5:AWX9 AWX65542:AWX65546 AWX131078:AWX131082 AWX196614:AWX196618 AWX262150:AWX262154 AWX327686:AWX327690 AWX393222:AWX393226 AWX458758:AWX458762 AWX524294:AWX524298 AWX589830:AWX589834 AWX655366:AWX655370 AWX720902:AWX720906 AWX786438:AWX786442 AWX851974:AWX851978 AWX917510:AWX917514 AWX983046:AWX983050 BGO5:BGO9 BGO65542:BGO65546 BGO131078:BGO131082 BGO196614:BGO196618 BGO262150:BGO262154 BGO327686:BGO327690 BGO393222:BGO393226 BGO458758:BGO458762 BGO524294:BGO524298 BGO589830:BGO589834 BGO655366:BGO655370 BGO720902:BGO720906 BGO786438:BGO786442 BGO851974:BGO851978 BGO917510:BGO917514 BGO983046:BGO983050 BGT5:BGT9 BGT65542:BGT65546 BGT131078:BGT131082 BGT196614:BGT196618 BGT262150:BGT262154 BGT327686:BGT327690 BGT393222:BGT393226 BGT458758:BGT458762 BGT524294:BGT524298 BGT589830:BGT589834 BGT655366:BGT655370 BGT720902:BGT720906 BGT786438:BGT786442 BGT851974:BGT851978 BGT917510:BGT917514 BGT983046:BGT983050 BQK5:BQK9 BQK65542:BQK65546 BQK131078:BQK131082 BQK196614:BQK196618 BQK262150:BQK262154 BQK327686:BQK327690 BQK393222:BQK393226 BQK458758:BQK458762 BQK524294:BQK524298 BQK589830:BQK589834 BQK655366:BQK655370 BQK720902:BQK720906 BQK786438:BQK786442 BQK851974:BQK851978 BQK917510:BQK917514 BQK983046:BQK983050 BQP5:BQP9 BQP65542:BQP65546 BQP131078:BQP131082 BQP196614:BQP196618 BQP262150:BQP262154 BQP327686:BQP327690 BQP393222:BQP393226 BQP458758:BQP458762 BQP524294:BQP524298 BQP589830:BQP589834 BQP655366:BQP655370 BQP720902:BQP720906 BQP786438:BQP786442 BQP851974:BQP851978 BQP917510:BQP917514 BQP983046:BQP983050 CAG5:CAG9 CAG65542:CAG65546 CAG131078:CAG131082 CAG196614:CAG196618 CAG262150:CAG262154 CAG327686:CAG327690 CAG393222:CAG393226 CAG458758:CAG458762 CAG524294:CAG524298 CAG589830:CAG589834 CAG655366:CAG655370 CAG720902:CAG720906 CAG786438:CAG786442 CAG851974:CAG851978 CAG917510:CAG917514 CAG983046:CAG983050 CAL5:CAL9 CAL65542:CAL65546 CAL131078:CAL131082 CAL196614:CAL196618 CAL262150:CAL262154 CAL327686:CAL327690 CAL393222:CAL393226 CAL458758:CAL458762 CAL524294:CAL524298 CAL589830:CAL589834 CAL655366:CAL655370 CAL720902:CAL720906 CAL786438:CAL786442 CAL851974:CAL851978 CAL917510:CAL917514 CAL983046:CAL983050 CKC5:CKC9 CKC65542:CKC65546 CKC131078:CKC131082 CKC196614:CKC196618 CKC262150:CKC262154 CKC327686:CKC327690 CKC393222:CKC393226 CKC458758:CKC458762 CKC524294:CKC524298 CKC589830:CKC589834 CKC655366:CKC655370 CKC720902:CKC720906 CKC786438:CKC786442 CKC851974:CKC851978 CKC917510:CKC917514 CKC983046:CKC983050 CKH5:CKH9 CKH65542:CKH65546 CKH131078:CKH131082 CKH196614:CKH196618 CKH262150:CKH262154 CKH327686:CKH327690 CKH393222:CKH393226 CKH458758:CKH458762 CKH524294:CKH524298 CKH589830:CKH589834 CKH655366:CKH655370 CKH720902:CKH720906 CKH786438:CKH786442 CKH851974:CKH851978 CKH917510:CKH917514 CKH983046:CKH983050 CTY5:CTY9 CTY65542:CTY65546 CTY131078:CTY131082 CTY196614:CTY196618 CTY262150:CTY262154 CTY327686:CTY327690 CTY393222:CTY393226 CTY458758:CTY458762 CTY524294:CTY524298 CTY589830:CTY589834 CTY655366:CTY655370 CTY720902:CTY720906 CTY786438:CTY786442 CTY851974:CTY851978 CTY917510:CTY917514 CTY983046:CTY983050 CUD5:CUD9 CUD65542:CUD65546 CUD131078:CUD131082 CUD196614:CUD196618 CUD262150:CUD262154 CUD327686:CUD327690 CUD393222:CUD393226 CUD458758:CUD458762 CUD524294:CUD524298 CUD589830:CUD589834 CUD655366:CUD655370 CUD720902:CUD720906 CUD786438:CUD786442 CUD851974:CUD851978 CUD917510:CUD917514 CUD983046:CUD983050 DDU5:DDU9 DDU65542:DDU65546 DDU131078:DDU131082 DDU196614:DDU196618 DDU262150:DDU262154 DDU327686:DDU327690 DDU393222:DDU393226 DDU458758:DDU458762 DDU524294:DDU524298 DDU589830:DDU589834 DDU655366:DDU655370 DDU720902:DDU720906 DDU786438:DDU786442 DDU851974:DDU851978 DDU917510:DDU917514 DDU983046:DDU983050 DDZ5:DDZ9 DDZ65542:DDZ65546 DDZ131078:DDZ131082 DDZ196614:DDZ196618 DDZ262150:DDZ262154 DDZ327686:DDZ327690 DDZ393222:DDZ393226 DDZ458758:DDZ458762 DDZ524294:DDZ524298 DDZ589830:DDZ589834 DDZ655366:DDZ655370 DDZ720902:DDZ720906 DDZ786438:DDZ786442 DDZ851974:DDZ851978 DDZ917510:DDZ917514 DDZ983046:DDZ983050 DNQ5:DNQ9 DNQ65542:DNQ65546 DNQ131078:DNQ131082 DNQ196614:DNQ196618 DNQ262150:DNQ262154 DNQ327686:DNQ327690 DNQ393222:DNQ393226 DNQ458758:DNQ458762 DNQ524294:DNQ524298 DNQ589830:DNQ589834 DNQ655366:DNQ655370 DNQ720902:DNQ720906 DNQ786438:DNQ786442 DNQ851974:DNQ851978 DNQ917510:DNQ917514 DNQ983046:DNQ983050 DNV5:DNV9 DNV65542:DNV65546 DNV131078:DNV131082 DNV196614:DNV196618 DNV262150:DNV262154 DNV327686:DNV327690 DNV393222:DNV393226 DNV458758:DNV458762 DNV524294:DNV524298 DNV589830:DNV589834 DNV655366:DNV655370 DNV720902:DNV720906 DNV786438:DNV786442 DNV851974:DNV851978 DNV917510:DNV917514 DNV983046:DNV983050 DXM5:DXM9 DXM65542:DXM65546 DXM131078:DXM131082 DXM196614:DXM196618 DXM262150:DXM262154 DXM327686:DXM327690 DXM393222:DXM393226 DXM458758:DXM458762 DXM524294:DXM524298 DXM589830:DXM589834 DXM655366:DXM655370 DXM720902:DXM720906 DXM786438:DXM786442 DXM851974:DXM851978 DXM917510:DXM917514 DXM983046:DXM983050 DXR5:DXR9 DXR65542:DXR65546 DXR131078:DXR131082 DXR196614:DXR196618 DXR262150:DXR262154 DXR327686:DXR327690 DXR393222:DXR393226 DXR458758:DXR458762 DXR524294:DXR524298 DXR589830:DXR589834 DXR655366:DXR655370 DXR720902:DXR720906 DXR786438:DXR786442 DXR851974:DXR851978 DXR917510:DXR917514 DXR983046:DXR983050 EHI5:EHI9 EHI65542:EHI65546 EHI131078:EHI131082 EHI196614:EHI196618 EHI262150:EHI262154 EHI327686:EHI327690 EHI393222:EHI393226 EHI458758:EHI458762 EHI524294:EHI524298 EHI589830:EHI589834 EHI655366:EHI655370 EHI720902:EHI720906 EHI786438:EHI786442 EHI851974:EHI851978 EHI917510:EHI917514 EHI983046:EHI983050 EHN5:EHN9 EHN65542:EHN65546 EHN131078:EHN131082 EHN196614:EHN196618 EHN262150:EHN262154 EHN327686:EHN327690 EHN393222:EHN393226 EHN458758:EHN458762 EHN524294:EHN524298 EHN589830:EHN589834 EHN655366:EHN655370 EHN720902:EHN720906 EHN786438:EHN786442 EHN851974:EHN851978 EHN917510:EHN917514 EHN983046:EHN983050 ERE5:ERE9 ERE65542:ERE65546 ERE131078:ERE131082 ERE196614:ERE196618 ERE262150:ERE262154 ERE327686:ERE327690 ERE393222:ERE393226 ERE458758:ERE458762 ERE524294:ERE524298 ERE589830:ERE589834 ERE655366:ERE655370 ERE720902:ERE720906 ERE786438:ERE786442 ERE851974:ERE851978 ERE917510:ERE917514 ERE983046:ERE983050 ERJ5:ERJ9 ERJ65542:ERJ65546 ERJ131078:ERJ131082 ERJ196614:ERJ196618 ERJ262150:ERJ262154 ERJ327686:ERJ327690 ERJ393222:ERJ393226 ERJ458758:ERJ458762 ERJ524294:ERJ524298 ERJ589830:ERJ589834 ERJ655366:ERJ655370 ERJ720902:ERJ720906 ERJ786438:ERJ786442 ERJ851974:ERJ851978 ERJ917510:ERJ917514 ERJ983046:ERJ983050 FBA5:FBA9 FBA65542:FBA65546 FBA131078:FBA131082 FBA196614:FBA196618 FBA262150:FBA262154 FBA327686:FBA327690 FBA393222:FBA393226 FBA458758:FBA458762 FBA524294:FBA524298 FBA589830:FBA589834 FBA655366:FBA655370 FBA720902:FBA720906 FBA786438:FBA786442 FBA851974:FBA851978 FBA917510:FBA917514 FBA983046:FBA983050 FBF5:FBF9 FBF65542:FBF65546 FBF131078:FBF131082 FBF196614:FBF196618 FBF262150:FBF262154 FBF327686:FBF327690 FBF393222:FBF393226 FBF458758:FBF458762 FBF524294:FBF524298 FBF589830:FBF589834 FBF655366:FBF655370 FBF720902:FBF720906 FBF786438:FBF786442 FBF851974:FBF851978 FBF917510:FBF917514 FBF983046:FBF983050 FKW5:FKW9 FKW65542:FKW65546 FKW131078:FKW131082 FKW196614:FKW196618 FKW262150:FKW262154 FKW327686:FKW327690 FKW393222:FKW393226 FKW458758:FKW458762 FKW524294:FKW524298 FKW589830:FKW589834 FKW655366:FKW655370 FKW720902:FKW720906 FKW786438:FKW786442 FKW851974:FKW851978 FKW917510:FKW917514 FKW983046:FKW983050 FLB5:FLB9 FLB65542:FLB65546 FLB131078:FLB131082 FLB196614:FLB196618 FLB262150:FLB262154 FLB327686:FLB327690 FLB393222:FLB393226 FLB458758:FLB458762 FLB524294:FLB524298 FLB589830:FLB589834 FLB655366:FLB655370 FLB720902:FLB720906 FLB786438:FLB786442 FLB851974:FLB851978 FLB917510:FLB917514 FLB983046:FLB983050 FUS5:FUS9 FUS65542:FUS65546 FUS131078:FUS131082 FUS196614:FUS196618 FUS262150:FUS262154 FUS327686:FUS327690 FUS393222:FUS393226 FUS458758:FUS458762 FUS524294:FUS524298 FUS589830:FUS589834 FUS655366:FUS655370 FUS720902:FUS720906 FUS786438:FUS786442 FUS851974:FUS851978 FUS917510:FUS917514 FUS983046:FUS983050 FUX5:FUX9 FUX65542:FUX65546 FUX131078:FUX131082 FUX196614:FUX196618 FUX262150:FUX262154 FUX327686:FUX327690 FUX393222:FUX393226 FUX458758:FUX458762 FUX524294:FUX524298 FUX589830:FUX589834 FUX655366:FUX655370 FUX720902:FUX720906 FUX786438:FUX786442 FUX851974:FUX851978 FUX917510:FUX917514 FUX983046:FUX983050 GEO5:GEO9 GEO65542:GEO65546 GEO131078:GEO131082 GEO196614:GEO196618 GEO262150:GEO262154 GEO327686:GEO327690 GEO393222:GEO393226 GEO458758:GEO458762 GEO524294:GEO524298 GEO589830:GEO589834 GEO655366:GEO655370 GEO720902:GEO720906 GEO786438:GEO786442 GEO851974:GEO851978 GEO917510:GEO917514 GEO983046:GEO983050 GET5:GET9 GET65542:GET65546 GET131078:GET131082 GET196614:GET196618 GET262150:GET262154 GET327686:GET327690 GET393222:GET393226 GET458758:GET458762 GET524294:GET524298 GET589830:GET589834 GET655366:GET655370 GET720902:GET720906 GET786438:GET786442 GET851974:GET851978 GET917510:GET917514 GET983046:GET983050 GOK5:GOK9 GOK65542:GOK65546 GOK131078:GOK131082 GOK196614:GOK196618 GOK262150:GOK262154 GOK327686:GOK327690 GOK393222:GOK393226 GOK458758:GOK458762 GOK524294:GOK524298 GOK589830:GOK589834 GOK655366:GOK655370 GOK720902:GOK720906 GOK786438:GOK786442 GOK851974:GOK851978 GOK917510:GOK917514 GOK983046:GOK983050 GOP5:GOP9 GOP65542:GOP65546 GOP131078:GOP131082 GOP196614:GOP196618 GOP262150:GOP262154 GOP327686:GOP327690 GOP393222:GOP393226 GOP458758:GOP458762 GOP524294:GOP524298 GOP589830:GOP589834 GOP655366:GOP655370 GOP720902:GOP720906 GOP786438:GOP786442 GOP851974:GOP851978 GOP917510:GOP917514 GOP983046:GOP983050 GYG5:GYG9 GYG65542:GYG65546 GYG131078:GYG131082 GYG196614:GYG196618 GYG262150:GYG262154 GYG327686:GYG327690 GYG393222:GYG393226 GYG458758:GYG458762 GYG524294:GYG524298 GYG589830:GYG589834 GYG655366:GYG655370 GYG720902:GYG720906 GYG786438:GYG786442 GYG851974:GYG851978 GYG917510:GYG917514 GYG983046:GYG983050 GYL5:GYL9 GYL65542:GYL65546 GYL131078:GYL131082 GYL196614:GYL196618 GYL262150:GYL262154 GYL327686:GYL327690 GYL393222:GYL393226 GYL458758:GYL458762 GYL524294:GYL524298 GYL589830:GYL589834 GYL655366:GYL655370 GYL720902:GYL720906 GYL786438:GYL786442 GYL851974:GYL851978 GYL917510:GYL917514 GYL983046:GYL983050 HIC5:HIC9 HIC65542:HIC65546 HIC131078:HIC131082 HIC196614:HIC196618 HIC262150:HIC262154 HIC327686:HIC327690 HIC393222:HIC393226 HIC458758:HIC458762 HIC524294:HIC524298 HIC589830:HIC589834 HIC655366:HIC655370 HIC720902:HIC720906 HIC786438:HIC786442 HIC851974:HIC851978 HIC917510:HIC917514 HIC983046:HIC983050 HIH5:HIH9 HIH65542:HIH65546 HIH131078:HIH131082 HIH196614:HIH196618 HIH262150:HIH262154 HIH327686:HIH327690 HIH393222:HIH393226 HIH458758:HIH458762 HIH524294:HIH524298 HIH589830:HIH589834 HIH655366:HIH655370 HIH720902:HIH720906 HIH786438:HIH786442 HIH851974:HIH851978 HIH917510:HIH917514 HIH983046:HIH983050 HRY5:HRY9 HRY65542:HRY65546 HRY131078:HRY131082 HRY196614:HRY196618 HRY262150:HRY262154 HRY327686:HRY327690 HRY393222:HRY393226 HRY458758:HRY458762 HRY524294:HRY524298 HRY589830:HRY589834 HRY655366:HRY655370 HRY720902:HRY720906 HRY786438:HRY786442 HRY851974:HRY851978 HRY917510:HRY917514 HRY983046:HRY983050 HSD5:HSD9 HSD65542:HSD65546 HSD131078:HSD131082 HSD196614:HSD196618 HSD262150:HSD262154 HSD327686:HSD327690 HSD393222:HSD393226 HSD458758:HSD458762 HSD524294:HSD524298 HSD589830:HSD589834 HSD655366:HSD655370 HSD720902:HSD720906 HSD786438:HSD786442 HSD851974:HSD851978 HSD917510:HSD917514 HSD983046:HSD983050 IBU5:IBU9 IBU65542:IBU65546 IBU131078:IBU131082 IBU196614:IBU196618 IBU262150:IBU262154 IBU327686:IBU327690 IBU393222:IBU393226 IBU458758:IBU458762 IBU524294:IBU524298 IBU589830:IBU589834 IBU655366:IBU655370 IBU720902:IBU720906 IBU786438:IBU786442 IBU851974:IBU851978 IBU917510:IBU917514 IBU983046:IBU983050 IBZ5:IBZ9 IBZ65542:IBZ65546 IBZ131078:IBZ131082 IBZ196614:IBZ196618 IBZ262150:IBZ262154 IBZ327686:IBZ327690 IBZ393222:IBZ393226 IBZ458758:IBZ458762 IBZ524294:IBZ524298 IBZ589830:IBZ589834 IBZ655366:IBZ655370 IBZ720902:IBZ720906 IBZ786438:IBZ786442 IBZ851974:IBZ851978 IBZ917510:IBZ917514 IBZ983046:IBZ983050 ILQ5:ILQ9 ILQ65542:ILQ65546 ILQ131078:ILQ131082 ILQ196614:ILQ196618 ILQ262150:ILQ262154 ILQ327686:ILQ327690 ILQ393222:ILQ393226 ILQ458758:ILQ458762 ILQ524294:ILQ524298 ILQ589830:ILQ589834 ILQ655366:ILQ655370 ILQ720902:ILQ720906 ILQ786438:ILQ786442 ILQ851974:ILQ851978 ILQ917510:ILQ917514 ILQ983046:ILQ983050 ILV5:ILV9 ILV65542:ILV65546 ILV131078:ILV131082 ILV196614:ILV196618 ILV262150:ILV262154 ILV327686:ILV327690 ILV393222:ILV393226 ILV458758:ILV458762 ILV524294:ILV524298 ILV589830:ILV589834 ILV655366:ILV655370 ILV720902:ILV720906 ILV786438:ILV786442 ILV851974:ILV851978 ILV917510:ILV917514 ILV983046:ILV983050 IVM5:IVM9 IVM65542:IVM65546 IVM131078:IVM131082 IVM196614:IVM196618 IVM262150:IVM262154 IVM327686:IVM327690 IVM393222:IVM393226 IVM458758:IVM458762 IVM524294:IVM524298 IVM589830:IVM589834 IVM655366:IVM655370 IVM720902:IVM720906 IVM786438:IVM786442 IVM851974:IVM851978 IVM917510:IVM917514 IVM983046:IVM983050 IVR5:IVR9 IVR65542:IVR65546 IVR131078:IVR131082 IVR196614:IVR196618 IVR262150:IVR262154 IVR327686:IVR327690 IVR393222:IVR393226 IVR458758:IVR458762 IVR524294:IVR524298 IVR589830:IVR589834 IVR655366:IVR655370 IVR720902:IVR720906 IVR786438:IVR786442 IVR851974:IVR851978 IVR917510:IVR917514 IVR983046:IVR983050 JFI5:JFI9 JFI65542:JFI65546 JFI131078:JFI131082 JFI196614:JFI196618 JFI262150:JFI262154 JFI327686:JFI327690 JFI393222:JFI393226 JFI458758:JFI458762 JFI524294:JFI524298 JFI589830:JFI589834 JFI655366:JFI655370 JFI720902:JFI720906 JFI786438:JFI786442 JFI851974:JFI851978 JFI917510:JFI917514 JFI983046:JFI983050 JFN5:JFN9 JFN65542:JFN65546 JFN131078:JFN131082 JFN196614:JFN196618 JFN262150:JFN262154 JFN327686:JFN327690 JFN393222:JFN393226 JFN458758:JFN458762 JFN524294:JFN524298 JFN589830:JFN589834 JFN655366:JFN655370 JFN720902:JFN720906 JFN786438:JFN786442 JFN851974:JFN851978 JFN917510:JFN917514 JFN983046:JFN983050 JPE5:JPE9 JPE65542:JPE65546 JPE131078:JPE131082 JPE196614:JPE196618 JPE262150:JPE262154 JPE327686:JPE327690 JPE393222:JPE393226 JPE458758:JPE458762 JPE524294:JPE524298 JPE589830:JPE589834 JPE655366:JPE655370 JPE720902:JPE720906 JPE786438:JPE786442 JPE851974:JPE851978 JPE917510:JPE917514 JPE983046:JPE983050 JPJ5:JPJ9 JPJ65542:JPJ65546 JPJ131078:JPJ131082 JPJ196614:JPJ196618 JPJ262150:JPJ262154 JPJ327686:JPJ327690 JPJ393222:JPJ393226 JPJ458758:JPJ458762 JPJ524294:JPJ524298 JPJ589830:JPJ589834 JPJ655366:JPJ655370 JPJ720902:JPJ720906 JPJ786438:JPJ786442 JPJ851974:JPJ851978 JPJ917510:JPJ917514 JPJ983046:JPJ983050 JZA5:JZA9 JZA65542:JZA65546 JZA131078:JZA131082 JZA196614:JZA196618 JZA262150:JZA262154 JZA327686:JZA327690 JZA393222:JZA393226 JZA458758:JZA458762 JZA524294:JZA524298 JZA589830:JZA589834 JZA655366:JZA655370 JZA720902:JZA720906 JZA786438:JZA786442 JZA851974:JZA851978 JZA917510:JZA917514 JZA983046:JZA983050 JZF5:JZF9 JZF65542:JZF65546 JZF131078:JZF131082 JZF196614:JZF196618 JZF262150:JZF262154 JZF327686:JZF327690 JZF393222:JZF393226 JZF458758:JZF458762 JZF524294:JZF524298 JZF589830:JZF589834 JZF655366:JZF655370 JZF720902:JZF720906 JZF786438:JZF786442 JZF851974:JZF851978 JZF917510:JZF917514 JZF983046:JZF983050 KIW5:KIW9 KIW65542:KIW65546 KIW131078:KIW131082 KIW196614:KIW196618 KIW262150:KIW262154 KIW327686:KIW327690 KIW393222:KIW393226 KIW458758:KIW458762 KIW524294:KIW524298 KIW589830:KIW589834 KIW655366:KIW655370 KIW720902:KIW720906 KIW786438:KIW786442 KIW851974:KIW851978 KIW917510:KIW917514 KIW983046:KIW983050 KJB5:KJB9 KJB65542:KJB65546 KJB131078:KJB131082 KJB196614:KJB196618 KJB262150:KJB262154 KJB327686:KJB327690 KJB393222:KJB393226 KJB458758:KJB458762 KJB524294:KJB524298 KJB589830:KJB589834 KJB655366:KJB655370 KJB720902:KJB720906 KJB786438:KJB786442 KJB851974:KJB851978 KJB917510:KJB917514 KJB983046:KJB983050 KSS5:KSS9 KSS65542:KSS65546 KSS131078:KSS131082 KSS196614:KSS196618 KSS262150:KSS262154 KSS327686:KSS327690 KSS393222:KSS393226 KSS458758:KSS458762 KSS524294:KSS524298 KSS589830:KSS589834 KSS655366:KSS655370 KSS720902:KSS720906 KSS786438:KSS786442 KSS851974:KSS851978 KSS917510:KSS917514 KSS983046:KSS983050 KSX5:KSX9 KSX65542:KSX65546 KSX131078:KSX131082 KSX196614:KSX196618 KSX262150:KSX262154 KSX327686:KSX327690 KSX393222:KSX393226 KSX458758:KSX458762 KSX524294:KSX524298 KSX589830:KSX589834 KSX655366:KSX655370 KSX720902:KSX720906 KSX786438:KSX786442 KSX851974:KSX851978 KSX917510:KSX917514 KSX983046:KSX983050 LCO5:LCO9 LCO65542:LCO65546 LCO131078:LCO131082 LCO196614:LCO196618 LCO262150:LCO262154 LCO327686:LCO327690 LCO393222:LCO393226 LCO458758:LCO458762 LCO524294:LCO524298 LCO589830:LCO589834 LCO655366:LCO655370 LCO720902:LCO720906 LCO786438:LCO786442 LCO851974:LCO851978 LCO917510:LCO917514 LCO983046:LCO983050 LCT5:LCT9 LCT65542:LCT65546 LCT131078:LCT131082 LCT196614:LCT196618 LCT262150:LCT262154 LCT327686:LCT327690 LCT393222:LCT393226 LCT458758:LCT458762 LCT524294:LCT524298 LCT589830:LCT589834 LCT655366:LCT655370 LCT720902:LCT720906 LCT786438:LCT786442 LCT851974:LCT851978 LCT917510:LCT917514 LCT983046:LCT983050 LMK5:LMK9 LMK65542:LMK65546 LMK131078:LMK131082 LMK196614:LMK196618 LMK262150:LMK262154 LMK327686:LMK327690 LMK393222:LMK393226 LMK458758:LMK458762 LMK524294:LMK524298 LMK589830:LMK589834 LMK655366:LMK655370 LMK720902:LMK720906 LMK786438:LMK786442 LMK851974:LMK851978 LMK917510:LMK917514 LMK983046:LMK983050 LMP5:LMP9 LMP65542:LMP65546 LMP131078:LMP131082 LMP196614:LMP196618 LMP262150:LMP262154 LMP327686:LMP327690 LMP393222:LMP393226 LMP458758:LMP458762 LMP524294:LMP524298 LMP589830:LMP589834 LMP655366:LMP655370 LMP720902:LMP720906 LMP786438:LMP786442 LMP851974:LMP851978 LMP917510:LMP917514 LMP983046:LMP983050 LWG5:LWG9 LWG65542:LWG65546 LWG131078:LWG131082 LWG196614:LWG196618 LWG262150:LWG262154 LWG327686:LWG327690 LWG393222:LWG393226 LWG458758:LWG458762 LWG524294:LWG524298 LWG589830:LWG589834 LWG655366:LWG655370 LWG720902:LWG720906 LWG786438:LWG786442 LWG851974:LWG851978 LWG917510:LWG917514 LWG983046:LWG983050 LWL5:LWL9 LWL65542:LWL65546 LWL131078:LWL131082 LWL196614:LWL196618 LWL262150:LWL262154 LWL327686:LWL327690 LWL393222:LWL393226 LWL458758:LWL458762 LWL524294:LWL524298 LWL589830:LWL589834 LWL655366:LWL655370 LWL720902:LWL720906 LWL786438:LWL786442 LWL851974:LWL851978 LWL917510:LWL917514 LWL983046:LWL983050 MGC5:MGC9 MGC65542:MGC65546 MGC131078:MGC131082 MGC196614:MGC196618 MGC262150:MGC262154 MGC327686:MGC327690 MGC393222:MGC393226 MGC458758:MGC458762 MGC524294:MGC524298 MGC589830:MGC589834 MGC655366:MGC655370 MGC720902:MGC720906 MGC786438:MGC786442 MGC851974:MGC851978 MGC917510:MGC917514 MGC983046:MGC983050 MGH5:MGH9 MGH65542:MGH65546 MGH131078:MGH131082 MGH196614:MGH196618 MGH262150:MGH262154 MGH327686:MGH327690 MGH393222:MGH393226 MGH458758:MGH458762 MGH524294:MGH524298 MGH589830:MGH589834 MGH655366:MGH655370 MGH720902:MGH720906 MGH786438:MGH786442 MGH851974:MGH851978 MGH917510:MGH917514 MGH983046:MGH983050 MPY5:MPY9 MPY65542:MPY65546 MPY131078:MPY131082 MPY196614:MPY196618 MPY262150:MPY262154 MPY327686:MPY327690 MPY393222:MPY393226 MPY458758:MPY458762 MPY524294:MPY524298 MPY589830:MPY589834 MPY655366:MPY655370 MPY720902:MPY720906 MPY786438:MPY786442 MPY851974:MPY851978 MPY917510:MPY917514 MPY983046:MPY983050 MQD5:MQD9 MQD65542:MQD65546 MQD131078:MQD131082 MQD196614:MQD196618 MQD262150:MQD262154 MQD327686:MQD327690 MQD393222:MQD393226 MQD458758:MQD458762 MQD524294:MQD524298 MQD589830:MQD589834 MQD655366:MQD655370 MQD720902:MQD720906 MQD786438:MQD786442 MQD851974:MQD851978 MQD917510:MQD917514 MQD983046:MQD983050 MZU5:MZU9 MZU65542:MZU65546 MZU131078:MZU131082 MZU196614:MZU196618 MZU262150:MZU262154 MZU327686:MZU327690 MZU393222:MZU393226 MZU458758:MZU458762 MZU524294:MZU524298 MZU589830:MZU589834 MZU655366:MZU655370 MZU720902:MZU720906 MZU786438:MZU786442 MZU851974:MZU851978 MZU917510:MZU917514 MZU983046:MZU983050 MZZ5:MZZ9 MZZ65542:MZZ65546 MZZ131078:MZZ131082 MZZ196614:MZZ196618 MZZ262150:MZZ262154 MZZ327686:MZZ327690 MZZ393222:MZZ393226 MZZ458758:MZZ458762 MZZ524294:MZZ524298 MZZ589830:MZZ589834 MZZ655366:MZZ655370 MZZ720902:MZZ720906 MZZ786438:MZZ786442 MZZ851974:MZZ851978 MZZ917510:MZZ917514 MZZ983046:MZZ983050 NJQ5:NJQ9 NJQ65542:NJQ65546 NJQ131078:NJQ131082 NJQ196614:NJQ196618 NJQ262150:NJQ262154 NJQ327686:NJQ327690 NJQ393222:NJQ393226 NJQ458758:NJQ458762 NJQ524294:NJQ524298 NJQ589830:NJQ589834 NJQ655366:NJQ655370 NJQ720902:NJQ720906 NJQ786438:NJQ786442 NJQ851974:NJQ851978 NJQ917510:NJQ917514 NJQ983046:NJQ983050 NJV5:NJV9 NJV65542:NJV65546 NJV131078:NJV131082 NJV196614:NJV196618 NJV262150:NJV262154 NJV327686:NJV327690 NJV393222:NJV393226 NJV458758:NJV458762 NJV524294:NJV524298 NJV589830:NJV589834 NJV655366:NJV655370 NJV720902:NJV720906 NJV786438:NJV786442 NJV851974:NJV851978 NJV917510:NJV917514 NJV983046:NJV983050 NTM5:NTM9 NTM65542:NTM65546 NTM131078:NTM131082 NTM196614:NTM196618 NTM262150:NTM262154 NTM327686:NTM327690 NTM393222:NTM393226 NTM458758:NTM458762 NTM524294:NTM524298 NTM589830:NTM589834 NTM655366:NTM655370 NTM720902:NTM720906 NTM786438:NTM786442 NTM851974:NTM851978 NTM917510:NTM917514 NTM983046:NTM983050 NTR5:NTR9 NTR65542:NTR65546 NTR131078:NTR131082 NTR196614:NTR196618 NTR262150:NTR262154 NTR327686:NTR327690 NTR393222:NTR393226 NTR458758:NTR458762 NTR524294:NTR524298 NTR589830:NTR589834 NTR655366:NTR655370 NTR720902:NTR720906 NTR786438:NTR786442 NTR851974:NTR851978 NTR917510:NTR917514 NTR983046:NTR983050 ODI5:ODI9 ODI65542:ODI65546 ODI131078:ODI131082 ODI196614:ODI196618 ODI262150:ODI262154 ODI327686:ODI327690 ODI393222:ODI393226 ODI458758:ODI458762 ODI524294:ODI524298 ODI589830:ODI589834 ODI655366:ODI655370 ODI720902:ODI720906 ODI786438:ODI786442 ODI851974:ODI851978 ODI917510:ODI917514 ODI983046:ODI983050 ODN5:ODN9 ODN65542:ODN65546 ODN131078:ODN131082 ODN196614:ODN196618 ODN262150:ODN262154 ODN327686:ODN327690 ODN393222:ODN393226 ODN458758:ODN458762 ODN524294:ODN524298 ODN589830:ODN589834 ODN655366:ODN655370 ODN720902:ODN720906 ODN786438:ODN786442 ODN851974:ODN851978 ODN917510:ODN917514 ODN983046:ODN983050 ONE5:ONE9 ONE65542:ONE65546 ONE131078:ONE131082 ONE196614:ONE196618 ONE262150:ONE262154 ONE327686:ONE327690 ONE393222:ONE393226 ONE458758:ONE458762 ONE524294:ONE524298 ONE589830:ONE589834 ONE655366:ONE655370 ONE720902:ONE720906 ONE786438:ONE786442 ONE851974:ONE851978 ONE917510:ONE917514 ONE983046:ONE983050 ONJ5:ONJ9 ONJ65542:ONJ65546 ONJ131078:ONJ131082 ONJ196614:ONJ196618 ONJ262150:ONJ262154 ONJ327686:ONJ327690 ONJ393222:ONJ393226 ONJ458758:ONJ458762 ONJ524294:ONJ524298 ONJ589830:ONJ589834 ONJ655366:ONJ655370 ONJ720902:ONJ720906 ONJ786438:ONJ786442 ONJ851974:ONJ851978 ONJ917510:ONJ917514 ONJ983046:ONJ983050 OXA5:OXA9 OXA65542:OXA65546 OXA131078:OXA131082 OXA196614:OXA196618 OXA262150:OXA262154 OXA327686:OXA327690 OXA393222:OXA393226 OXA458758:OXA458762 OXA524294:OXA524298 OXA589830:OXA589834 OXA655366:OXA655370 OXA720902:OXA720906 OXA786438:OXA786442 OXA851974:OXA851978 OXA917510:OXA917514 OXA983046:OXA983050 OXF5:OXF9 OXF65542:OXF65546 OXF131078:OXF131082 OXF196614:OXF196618 OXF262150:OXF262154 OXF327686:OXF327690 OXF393222:OXF393226 OXF458758:OXF458762 OXF524294:OXF524298 OXF589830:OXF589834 OXF655366:OXF655370 OXF720902:OXF720906 OXF786438:OXF786442 OXF851974:OXF851978 OXF917510:OXF917514 OXF983046:OXF983050 PGW5:PGW9 PGW65542:PGW65546 PGW131078:PGW131082 PGW196614:PGW196618 PGW262150:PGW262154 PGW327686:PGW327690 PGW393222:PGW393226 PGW458758:PGW458762 PGW524294:PGW524298 PGW589830:PGW589834 PGW655366:PGW655370 PGW720902:PGW720906 PGW786438:PGW786442 PGW851974:PGW851978 PGW917510:PGW917514 PGW983046:PGW983050 PHB5:PHB9 PHB65542:PHB65546 PHB131078:PHB131082 PHB196614:PHB196618 PHB262150:PHB262154 PHB327686:PHB327690 PHB393222:PHB393226 PHB458758:PHB458762 PHB524294:PHB524298 PHB589830:PHB589834 PHB655366:PHB655370 PHB720902:PHB720906 PHB786438:PHB786442 PHB851974:PHB851978 PHB917510:PHB917514 PHB983046:PHB983050 PQS5:PQS9 PQS65542:PQS65546 PQS131078:PQS131082 PQS196614:PQS196618 PQS262150:PQS262154 PQS327686:PQS327690 PQS393222:PQS393226 PQS458758:PQS458762 PQS524294:PQS524298 PQS589830:PQS589834 PQS655366:PQS655370 PQS720902:PQS720906 PQS786438:PQS786442 PQS851974:PQS851978 PQS917510:PQS917514 PQS983046:PQS983050 PQX5:PQX9 PQX65542:PQX65546 PQX131078:PQX131082 PQX196614:PQX196618 PQX262150:PQX262154 PQX327686:PQX327690 PQX393222:PQX393226 PQX458758:PQX458762 PQX524294:PQX524298 PQX589830:PQX589834 PQX655366:PQX655370 PQX720902:PQX720906 PQX786438:PQX786442 PQX851974:PQX851978 PQX917510:PQX917514 PQX983046:PQX983050 QAO5:QAO9 QAO65542:QAO65546 QAO131078:QAO131082 QAO196614:QAO196618 QAO262150:QAO262154 QAO327686:QAO327690 QAO393222:QAO393226 QAO458758:QAO458762 QAO524294:QAO524298 QAO589830:QAO589834 QAO655366:QAO655370 QAO720902:QAO720906 QAO786438:QAO786442 QAO851974:QAO851978 QAO917510:QAO917514 QAO983046:QAO983050 QAT5:QAT9 QAT65542:QAT65546 QAT131078:QAT131082 QAT196614:QAT196618 QAT262150:QAT262154 QAT327686:QAT327690 QAT393222:QAT393226 QAT458758:QAT458762 QAT524294:QAT524298 QAT589830:QAT589834 QAT655366:QAT655370 QAT720902:QAT720906 QAT786438:QAT786442 QAT851974:QAT851978 QAT917510:QAT917514 QAT983046:QAT983050 QKK5:QKK9 QKK65542:QKK65546 QKK131078:QKK131082 QKK196614:QKK196618 QKK262150:QKK262154 QKK327686:QKK327690 QKK393222:QKK393226 QKK458758:QKK458762 QKK524294:QKK524298 QKK589830:QKK589834 QKK655366:QKK655370 QKK720902:QKK720906 QKK786438:QKK786442 QKK851974:QKK851978 QKK917510:QKK917514 QKK983046:QKK983050 QKP5:QKP9 QKP65542:QKP65546 QKP131078:QKP131082 QKP196614:QKP196618 QKP262150:QKP262154 QKP327686:QKP327690 QKP393222:QKP393226 QKP458758:QKP458762 QKP524294:QKP524298 QKP589830:QKP589834 QKP655366:QKP655370 QKP720902:QKP720906 QKP786438:QKP786442 QKP851974:QKP851978 QKP917510:QKP917514 QKP983046:QKP983050 QUG5:QUG9 QUG65542:QUG65546 QUG131078:QUG131082 QUG196614:QUG196618 QUG262150:QUG262154 QUG327686:QUG327690 QUG393222:QUG393226 QUG458758:QUG458762 QUG524294:QUG524298 QUG589830:QUG589834 QUG655366:QUG655370 QUG720902:QUG720906 QUG786438:QUG786442 QUG851974:QUG851978 QUG917510:QUG917514 QUG983046:QUG983050 QUL5:QUL9 QUL65542:QUL65546 QUL131078:QUL131082 QUL196614:QUL196618 QUL262150:QUL262154 QUL327686:QUL327690 QUL393222:QUL393226 QUL458758:QUL458762 QUL524294:QUL524298 QUL589830:QUL589834 QUL655366:QUL655370 QUL720902:QUL720906 QUL786438:QUL786442 QUL851974:QUL851978 QUL917510:QUL917514 QUL983046:QUL983050 REC5:REC9 REC65542:REC65546 REC131078:REC131082 REC196614:REC196618 REC262150:REC262154 REC327686:REC327690 REC393222:REC393226 REC458758:REC458762 REC524294:REC524298 REC589830:REC589834 REC655366:REC655370 REC720902:REC720906 REC786438:REC786442 REC851974:REC851978 REC917510:REC917514 REC983046:REC983050 REH5:REH9 REH65542:REH65546 REH131078:REH131082 REH196614:REH196618 REH262150:REH262154 REH327686:REH327690 REH393222:REH393226 REH458758:REH458762 REH524294:REH524298 REH589830:REH589834 REH655366:REH655370 REH720902:REH720906 REH786438:REH786442 REH851974:REH851978 REH917510:REH917514 REH983046:REH983050 RNY5:RNY9 RNY65542:RNY65546 RNY131078:RNY131082 RNY196614:RNY196618 RNY262150:RNY262154 RNY327686:RNY327690 RNY393222:RNY393226 RNY458758:RNY458762 RNY524294:RNY524298 RNY589830:RNY589834 RNY655366:RNY655370 RNY720902:RNY720906 RNY786438:RNY786442 RNY851974:RNY851978 RNY917510:RNY917514 RNY983046:RNY983050 ROD5:ROD9 ROD65542:ROD65546 ROD131078:ROD131082 ROD196614:ROD196618 ROD262150:ROD262154 ROD327686:ROD327690 ROD393222:ROD393226 ROD458758:ROD458762 ROD524294:ROD524298 ROD589830:ROD589834 ROD655366:ROD655370 ROD720902:ROD720906 ROD786438:ROD786442 ROD851974:ROD851978 ROD917510:ROD917514 ROD983046:ROD983050 RXU5:RXU9 RXU65542:RXU65546 RXU131078:RXU131082 RXU196614:RXU196618 RXU262150:RXU262154 RXU327686:RXU327690 RXU393222:RXU393226 RXU458758:RXU458762 RXU524294:RXU524298 RXU589830:RXU589834 RXU655366:RXU655370 RXU720902:RXU720906 RXU786438:RXU786442 RXU851974:RXU851978 RXU917510:RXU917514 RXU983046:RXU983050 RXZ5:RXZ9 RXZ65542:RXZ65546 RXZ131078:RXZ131082 RXZ196614:RXZ196618 RXZ262150:RXZ262154 RXZ327686:RXZ327690 RXZ393222:RXZ393226 RXZ458758:RXZ458762 RXZ524294:RXZ524298 RXZ589830:RXZ589834 RXZ655366:RXZ655370 RXZ720902:RXZ720906 RXZ786438:RXZ786442 RXZ851974:RXZ851978 RXZ917510:RXZ917514 RXZ983046:RXZ983050 SHQ5:SHQ9 SHQ65542:SHQ65546 SHQ131078:SHQ131082 SHQ196614:SHQ196618 SHQ262150:SHQ262154 SHQ327686:SHQ327690 SHQ393222:SHQ393226 SHQ458758:SHQ458762 SHQ524294:SHQ524298 SHQ589830:SHQ589834 SHQ655366:SHQ655370 SHQ720902:SHQ720906 SHQ786438:SHQ786442 SHQ851974:SHQ851978 SHQ917510:SHQ917514 SHQ983046:SHQ983050 SHV5:SHV9 SHV65542:SHV65546 SHV131078:SHV131082 SHV196614:SHV196618 SHV262150:SHV262154 SHV327686:SHV327690 SHV393222:SHV393226 SHV458758:SHV458762 SHV524294:SHV524298 SHV589830:SHV589834 SHV655366:SHV655370 SHV720902:SHV720906 SHV786438:SHV786442 SHV851974:SHV851978 SHV917510:SHV917514 SHV983046:SHV983050 SRM5:SRM9 SRM65542:SRM65546 SRM131078:SRM131082 SRM196614:SRM196618 SRM262150:SRM262154 SRM327686:SRM327690 SRM393222:SRM393226 SRM458758:SRM458762 SRM524294:SRM524298 SRM589830:SRM589834 SRM655366:SRM655370 SRM720902:SRM720906 SRM786438:SRM786442 SRM851974:SRM851978 SRM917510:SRM917514 SRM983046:SRM983050 SRR5:SRR9 SRR65542:SRR65546 SRR131078:SRR131082 SRR196614:SRR196618 SRR262150:SRR262154 SRR327686:SRR327690 SRR393222:SRR393226 SRR458758:SRR458762 SRR524294:SRR524298 SRR589830:SRR589834 SRR655366:SRR655370 SRR720902:SRR720906 SRR786438:SRR786442 SRR851974:SRR851978 SRR917510:SRR917514 SRR983046:SRR983050 TBI5:TBI9 TBI65542:TBI65546 TBI131078:TBI131082 TBI196614:TBI196618 TBI262150:TBI262154 TBI327686:TBI327690 TBI393222:TBI393226 TBI458758:TBI458762 TBI524294:TBI524298 TBI589830:TBI589834 TBI655366:TBI655370 TBI720902:TBI720906 TBI786438:TBI786442 TBI851974:TBI851978 TBI917510:TBI917514 TBI983046:TBI983050 TBN5:TBN9 TBN65542:TBN65546 TBN131078:TBN131082 TBN196614:TBN196618 TBN262150:TBN262154 TBN327686:TBN327690 TBN393222:TBN393226 TBN458758:TBN458762 TBN524294:TBN524298 TBN589830:TBN589834 TBN655366:TBN655370 TBN720902:TBN720906 TBN786438:TBN786442 TBN851974:TBN851978 TBN917510:TBN917514 TBN983046:TBN983050 TLE5:TLE9 TLE65542:TLE65546 TLE131078:TLE131082 TLE196614:TLE196618 TLE262150:TLE262154 TLE327686:TLE327690 TLE393222:TLE393226 TLE458758:TLE458762 TLE524294:TLE524298 TLE589830:TLE589834 TLE655366:TLE655370 TLE720902:TLE720906 TLE786438:TLE786442 TLE851974:TLE851978 TLE917510:TLE917514 TLE983046:TLE983050 TLJ5:TLJ9 TLJ65542:TLJ65546 TLJ131078:TLJ131082 TLJ196614:TLJ196618 TLJ262150:TLJ262154 TLJ327686:TLJ327690 TLJ393222:TLJ393226 TLJ458758:TLJ458762 TLJ524294:TLJ524298 TLJ589830:TLJ589834 TLJ655366:TLJ655370 TLJ720902:TLJ720906 TLJ786438:TLJ786442 TLJ851974:TLJ851978 TLJ917510:TLJ917514 TLJ983046:TLJ983050 TVA5:TVA9 TVA65542:TVA65546 TVA131078:TVA131082 TVA196614:TVA196618 TVA262150:TVA262154 TVA327686:TVA327690 TVA393222:TVA393226 TVA458758:TVA458762 TVA524294:TVA524298 TVA589830:TVA589834 TVA655366:TVA655370 TVA720902:TVA720906 TVA786438:TVA786442 TVA851974:TVA851978 TVA917510:TVA917514 TVA983046:TVA983050 TVF5:TVF9 TVF65542:TVF65546 TVF131078:TVF131082 TVF196614:TVF196618 TVF262150:TVF262154 TVF327686:TVF327690 TVF393222:TVF393226 TVF458758:TVF458762 TVF524294:TVF524298 TVF589830:TVF589834 TVF655366:TVF655370 TVF720902:TVF720906 TVF786438:TVF786442 TVF851974:TVF851978 TVF917510:TVF917514 TVF983046:TVF983050 UEW5:UEW9 UEW65542:UEW65546 UEW131078:UEW131082 UEW196614:UEW196618 UEW262150:UEW262154 UEW327686:UEW327690 UEW393222:UEW393226 UEW458758:UEW458762 UEW524294:UEW524298 UEW589830:UEW589834 UEW655366:UEW655370 UEW720902:UEW720906 UEW786438:UEW786442 UEW851974:UEW851978 UEW917510:UEW917514 UEW983046:UEW983050 UFB5:UFB9 UFB65542:UFB65546 UFB131078:UFB131082 UFB196614:UFB196618 UFB262150:UFB262154 UFB327686:UFB327690 UFB393222:UFB393226 UFB458758:UFB458762 UFB524294:UFB524298 UFB589830:UFB589834 UFB655366:UFB655370 UFB720902:UFB720906 UFB786438:UFB786442 UFB851974:UFB851978 UFB917510:UFB917514 UFB983046:UFB983050 UOS5:UOS9 UOS65542:UOS65546 UOS131078:UOS131082 UOS196614:UOS196618 UOS262150:UOS262154 UOS327686:UOS327690 UOS393222:UOS393226 UOS458758:UOS458762 UOS524294:UOS524298 UOS589830:UOS589834 UOS655366:UOS655370 UOS720902:UOS720906 UOS786438:UOS786442 UOS851974:UOS851978 UOS917510:UOS917514 UOS983046:UOS983050 UOX5:UOX9 UOX65542:UOX65546 UOX131078:UOX131082 UOX196614:UOX196618 UOX262150:UOX262154 UOX327686:UOX327690 UOX393222:UOX393226 UOX458758:UOX458762 UOX524294:UOX524298 UOX589830:UOX589834 UOX655366:UOX655370 UOX720902:UOX720906 UOX786438:UOX786442 UOX851974:UOX851978 UOX917510:UOX917514 UOX983046:UOX983050 UYO5:UYO9 UYO65542:UYO65546 UYO131078:UYO131082 UYO196614:UYO196618 UYO262150:UYO262154 UYO327686:UYO327690 UYO393222:UYO393226 UYO458758:UYO458762 UYO524294:UYO524298 UYO589830:UYO589834 UYO655366:UYO655370 UYO720902:UYO720906 UYO786438:UYO786442 UYO851974:UYO851978 UYO917510:UYO917514 UYO983046:UYO983050 UYT5:UYT9 UYT65542:UYT65546 UYT131078:UYT131082 UYT196614:UYT196618 UYT262150:UYT262154 UYT327686:UYT327690 UYT393222:UYT393226 UYT458758:UYT458762 UYT524294:UYT524298 UYT589830:UYT589834 UYT655366:UYT655370 UYT720902:UYT720906 UYT786438:UYT786442 UYT851974:UYT851978 UYT917510:UYT917514 UYT983046:UYT983050 VIK5:VIK9 VIK65542:VIK65546 VIK131078:VIK131082 VIK196614:VIK196618 VIK262150:VIK262154 VIK327686:VIK327690 VIK393222:VIK393226 VIK458758:VIK458762 VIK524294:VIK524298 VIK589830:VIK589834 VIK655366:VIK655370 VIK720902:VIK720906 VIK786438:VIK786442 VIK851974:VIK851978 VIK917510:VIK917514 VIK983046:VIK983050 VIP5:VIP9 VIP65542:VIP65546 VIP131078:VIP131082 VIP196614:VIP196618 VIP262150:VIP262154 VIP327686:VIP327690 VIP393222:VIP393226 VIP458758:VIP458762 VIP524294:VIP524298 VIP589830:VIP589834 VIP655366:VIP655370 VIP720902:VIP720906 VIP786438:VIP786442 VIP851974:VIP851978 VIP917510:VIP917514 VIP983046:VIP983050 VSG5:VSG9 VSG65542:VSG65546 VSG131078:VSG131082 VSG196614:VSG196618 VSG262150:VSG262154 VSG327686:VSG327690 VSG393222:VSG393226 VSG458758:VSG458762 VSG524294:VSG524298 VSG589830:VSG589834 VSG655366:VSG655370 VSG720902:VSG720906 VSG786438:VSG786442 VSG851974:VSG851978 VSG917510:VSG917514 VSG983046:VSG983050 VSL5:VSL9 VSL65542:VSL65546 VSL131078:VSL131082 VSL196614:VSL196618 VSL262150:VSL262154 VSL327686:VSL327690 VSL393222:VSL393226 VSL458758:VSL458762 VSL524294:VSL524298 VSL589830:VSL589834 VSL655366:VSL655370 VSL720902:VSL720906 VSL786438:VSL786442 VSL851974:VSL851978 VSL917510:VSL917514 VSL983046:VSL983050 WCC5:WCC9 WCC65542:WCC65546 WCC131078:WCC131082 WCC196614:WCC196618 WCC262150:WCC262154 WCC327686:WCC327690 WCC393222:WCC393226 WCC458758:WCC458762 WCC524294:WCC524298 WCC589830:WCC589834 WCC655366:WCC655370 WCC720902:WCC720906 WCC786438:WCC786442 WCC851974:WCC851978 WCC917510:WCC917514 WCC983046:WCC983050 WCH5:WCH9 WCH65542:WCH65546 WCH131078:WCH131082 WCH196614:WCH196618 WCH262150:WCH262154 WCH327686:WCH327690 WCH393222:WCH393226 WCH458758:WCH458762 WCH524294:WCH524298 WCH589830:WCH589834 WCH655366:WCH655370 WCH720902:WCH720906 WCH786438:WCH786442 WCH851974:WCH851978 WCH917510:WCH917514 WCH983046:WCH983050 WLY5:WLY9 WLY65542:WLY65546 WLY131078:WLY131082 WLY196614:WLY196618 WLY262150:WLY262154 WLY327686:WLY327690 WLY393222:WLY393226 WLY458758:WLY458762 WLY524294:WLY524298 WLY589830:WLY589834 WLY655366:WLY655370 WLY720902:WLY720906 WLY786438:WLY786442 WLY851974:WLY851978 WLY917510:WLY917514 WLY983046:WLY983050 WMD5:WMD9 WMD65542:WMD65546 WMD131078:WMD131082 WMD196614:WMD196618 WMD262150:WMD262154 WMD327686:WMD327690 WMD393222:WMD393226 WMD458758:WMD458762 WMD524294:WMD524298 WMD589830:WMD589834 WMD655366:WMD655370 WMD720902:WMD720906 WMD786438:WMD786442 WMD851974:WMD851978 WMD917510:WMD917514 WMD983046:WMD983050 WVU5:WVU9 WVU65542:WVU65546 WVU131078:WVU131082 WVU196614:WVU196618 WVU262150:WVU262154 WVU327686:WVU327690 WVU393222:WVU393226 WVU458758:WVU458762 WVU524294:WVU524298 WVU589830:WVU589834 WVU655366:WVU655370 WVU720902:WVU720906 WVU786438:WVU786442 WVU851974:WVU851978 WVU917510:WVU917514 WVU983046:WVU983050 WVZ5:WVZ9 WVZ65542:WVZ65546 WVZ131078:WVZ131082 WVZ196614:WVZ196618 WVZ262150:WVZ262154 WVZ327686:WVZ327690 WVZ393222:WVZ393226 WVZ458758:WVZ458762 WVZ524294:WVZ524298 WVZ589830:WVZ589834 WVZ655366:WVZ655370 WVZ720902:WVZ720906 WVZ786438:WVZ786442 WVZ851974:WVZ851978 WVZ917510:WVZ917514 WVZ983046:WVZ983050"/>
  </dataValidations>
  <pageMargins left="0.69930555555555596" right="0.69930555555555596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77"/>
  <sheetViews>
    <sheetView topLeftCell="F67" workbookViewId="0">
      <selection activeCell="L79" sqref="L79"/>
    </sheetView>
  </sheetViews>
  <sheetFormatPr defaultColWidth="9" defaultRowHeight="16.5"/>
  <cols>
    <col min="1" max="1" width="2.625" style="1" customWidth="1"/>
    <col min="2" max="2" width="19.375" style="1" customWidth="1"/>
    <col min="3" max="3" width="22.5" style="1" customWidth="1"/>
    <col min="4" max="4" width="39.375" style="1" customWidth="1"/>
    <col min="5" max="6" width="9.375" style="1" customWidth="1"/>
    <col min="7" max="7" width="8.625" style="1" customWidth="1"/>
    <col min="8" max="8" width="20.5" style="1" customWidth="1"/>
    <col min="9" max="9" width="25" style="1" customWidth="1"/>
    <col min="10" max="10" width="39.2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9.375" style="1" customWidth="1"/>
    <col min="259" max="259" width="22.5" style="1" customWidth="1"/>
    <col min="260" max="260" width="66.625" style="1" customWidth="1"/>
    <col min="261" max="262" width="9.375" style="1" customWidth="1"/>
    <col min="263" max="263" width="8.625" style="1" customWidth="1"/>
    <col min="264" max="264" width="41.875" style="1" customWidth="1"/>
    <col min="265" max="265" width="36" style="1" customWidth="1"/>
    <col min="266" max="266" width="90.2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9.375" style="1" customWidth="1"/>
    <col min="515" max="515" width="22.5" style="1" customWidth="1"/>
    <col min="516" max="516" width="66.625" style="1" customWidth="1"/>
    <col min="517" max="518" width="9.375" style="1" customWidth="1"/>
    <col min="519" max="519" width="8.625" style="1" customWidth="1"/>
    <col min="520" max="520" width="41.875" style="1" customWidth="1"/>
    <col min="521" max="521" width="36" style="1" customWidth="1"/>
    <col min="522" max="522" width="90.2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9.375" style="1" customWidth="1"/>
    <col min="771" max="771" width="22.5" style="1" customWidth="1"/>
    <col min="772" max="772" width="66.625" style="1" customWidth="1"/>
    <col min="773" max="774" width="9.375" style="1" customWidth="1"/>
    <col min="775" max="775" width="8.625" style="1" customWidth="1"/>
    <col min="776" max="776" width="41.875" style="1" customWidth="1"/>
    <col min="777" max="777" width="36" style="1" customWidth="1"/>
    <col min="778" max="778" width="90.2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9.375" style="1" customWidth="1"/>
    <col min="1027" max="1027" width="22.5" style="1" customWidth="1"/>
    <col min="1028" max="1028" width="66.625" style="1" customWidth="1"/>
    <col min="1029" max="1030" width="9.375" style="1" customWidth="1"/>
    <col min="1031" max="1031" width="8.625" style="1" customWidth="1"/>
    <col min="1032" max="1032" width="41.875" style="1" customWidth="1"/>
    <col min="1033" max="1033" width="36" style="1" customWidth="1"/>
    <col min="1034" max="1034" width="90.2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9.375" style="1" customWidth="1"/>
    <col min="1283" max="1283" width="22.5" style="1" customWidth="1"/>
    <col min="1284" max="1284" width="66.625" style="1" customWidth="1"/>
    <col min="1285" max="1286" width="9.375" style="1" customWidth="1"/>
    <col min="1287" max="1287" width="8.625" style="1" customWidth="1"/>
    <col min="1288" max="1288" width="41.875" style="1" customWidth="1"/>
    <col min="1289" max="1289" width="36" style="1" customWidth="1"/>
    <col min="1290" max="1290" width="90.2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9.375" style="1" customWidth="1"/>
    <col min="1539" max="1539" width="22.5" style="1" customWidth="1"/>
    <col min="1540" max="1540" width="66.625" style="1" customWidth="1"/>
    <col min="1541" max="1542" width="9.375" style="1" customWidth="1"/>
    <col min="1543" max="1543" width="8.625" style="1" customWidth="1"/>
    <col min="1544" max="1544" width="41.875" style="1" customWidth="1"/>
    <col min="1545" max="1545" width="36" style="1" customWidth="1"/>
    <col min="1546" max="1546" width="90.2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9.375" style="1" customWidth="1"/>
    <col min="1795" max="1795" width="22.5" style="1" customWidth="1"/>
    <col min="1796" max="1796" width="66.625" style="1" customWidth="1"/>
    <col min="1797" max="1798" width="9.375" style="1" customWidth="1"/>
    <col min="1799" max="1799" width="8.625" style="1" customWidth="1"/>
    <col min="1800" max="1800" width="41.875" style="1" customWidth="1"/>
    <col min="1801" max="1801" width="36" style="1" customWidth="1"/>
    <col min="1802" max="1802" width="90.2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9.375" style="1" customWidth="1"/>
    <col min="2051" max="2051" width="22.5" style="1" customWidth="1"/>
    <col min="2052" max="2052" width="66.625" style="1" customWidth="1"/>
    <col min="2053" max="2054" width="9.375" style="1" customWidth="1"/>
    <col min="2055" max="2055" width="8.625" style="1" customWidth="1"/>
    <col min="2056" max="2056" width="41.875" style="1" customWidth="1"/>
    <col min="2057" max="2057" width="36" style="1" customWidth="1"/>
    <col min="2058" max="2058" width="90.2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9.375" style="1" customWidth="1"/>
    <col min="2307" max="2307" width="22.5" style="1" customWidth="1"/>
    <col min="2308" max="2308" width="66.625" style="1" customWidth="1"/>
    <col min="2309" max="2310" width="9.375" style="1" customWidth="1"/>
    <col min="2311" max="2311" width="8.625" style="1" customWidth="1"/>
    <col min="2312" max="2312" width="41.875" style="1" customWidth="1"/>
    <col min="2313" max="2313" width="36" style="1" customWidth="1"/>
    <col min="2314" max="2314" width="90.2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9.375" style="1" customWidth="1"/>
    <col min="2563" max="2563" width="22.5" style="1" customWidth="1"/>
    <col min="2564" max="2564" width="66.625" style="1" customWidth="1"/>
    <col min="2565" max="2566" width="9.375" style="1" customWidth="1"/>
    <col min="2567" max="2567" width="8.625" style="1" customWidth="1"/>
    <col min="2568" max="2568" width="41.875" style="1" customWidth="1"/>
    <col min="2569" max="2569" width="36" style="1" customWidth="1"/>
    <col min="2570" max="2570" width="90.2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9.375" style="1" customWidth="1"/>
    <col min="2819" max="2819" width="22.5" style="1" customWidth="1"/>
    <col min="2820" max="2820" width="66.625" style="1" customWidth="1"/>
    <col min="2821" max="2822" width="9.375" style="1" customWidth="1"/>
    <col min="2823" max="2823" width="8.625" style="1" customWidth="1"/>
    <col min="2824" max="2824" width="41.875" style="1" customWidth="1"/>
    <col min="2825" max="2825" width="36" style="1" customWidth="1"/>
    <col min="2826" max="2826" width="90.2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9.375" style="1" customWidth="1"/>
    <col min="3075" max="3075" width="22.5" style="1" customWidth="1"/>
    <col min="3076" max="3076" width="66.625" style="1" customWidth="1"/>
    <col min="3077" max="3078" width="9.375" style="1" customWidth="1"/>
    <col min="3079" max="3079" width="8.625" style="1" customWidth="1"/>
    <col min="3080" max="3080" width="41.875" style="1" customWidth="1"/>
    <col min="3081" max="3081" width="36" style="1" customWidth="1"/>
    <col min="3082" max="3082" width="90.2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9.375" style="1" customWidth="1"/>
    <col min="3331" max="3331" width="22.5" style="1" customWidth="1"/>
    <col min="3332" max="3332" width="66.625" style="1" customWidth="1"/>
    <col min="3333" max="3334" width="9.375" style="1" customWidth="1"/>
    <col min="3335" max="3335" width="8.625" style="1" customWidth="1"/>
    <col min="3336" max="3336" width="41.875" style="1" customWidth="1"/>
    <col min="3337" max="3337" width="36" style="1" customWidth="1"/>
    <col min="3338" max="3338" width="90.2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9.375" style="1" customWidth="1"/>
    <col min="3587" max="3587" width="22.5" style="1" customWidth="1"/>
    <col min="3588" max="3588" width="66.625" style="1" customWidth="1"/>
    <col min="3589" max="3590" width="9.375" style="1" customWidth="1"/>
    <col min="3591" max="3591" width="8.625" style="1" customWidth="1"/>
    <col min="3592" max="3592" width="41.875" style="1" customWidth="1"/>
    <col min="3593" max="3593" width="36" style="1" customWidth="1"/>
    <col min="3594" max="3594" width="90.2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9.375" style="1" customWidth="1"/>
    <col min="3843" max="3843" width="22.5" style="1" customWidth="1"/>
    <col min="3844" max="3844" width="66.625" style="1" customWidth="1"/>
    <col min="3845" max="3846" width="9.375" style="1" customWidth="1"/>
    <col min="3847" max="3847" width="8.625" style="1" customWidth="1"/>
    <col min="3848" max="3848" width="41.875" style="1" customWidth="1"/>
    <col min="3849" max="3849" width="36" style="1" customWidth="1"/>
    <col min="3850" max="3850" width="90.2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9.375" style="1" customWidth="1"/>
    <col min="4099" max="4099" width="22.5" style="1" customWidth="1"/>
    <col min="4100" max="4100" width="66.625" style="1" customWidth="1"/>
    <col min="4101" max="4102" width="9.375" style="1" customWidth="1"/>
    <col min="4103" max="4103" width="8.625" style="1" customWidth="1"/>
    <col min="4104" max="4104" width="41.875" style="1" customWidth="1"/>
    <col min="4105" max="4105" width="36" style="1" customWidth="1"/>
    <col min="4106" max="4106" width="90.2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9.375" style="1" customWidth="1"/>
    <col min="4355" max="4355" width="22.5" style="1" customWidth="1"/>
    <col min="4356" max="4356" width="66.625" style="1" customWidth="1"/>
    <col min="4357" max="4358" width="9.375" style="1" customWidth="1"/>
    <col min="4359" max="4359" width="8.625" style="1" customWidth="1"/>
    <col min="4360" max="4360" width="41.875" style="1" customWidth="1"/>
    <col min="4361" max="4361" width="36" style="1" customWidth="1"/>
    <col min="4362" max="4362" width="90.2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9.375" style="1" customWidth="1"/>
    <col min="4611" max="4611" width="22.5" style="1" customWidth="1"/>
    <col min="4612" max="4612" width="66.625" style="1" customWidth="1"/>
    <col min="4613" max="4614" width="9.375" style="1" customWidth="1"/>
    <col min="4615" max="4615" width="8.625" style="1" customWidth="1"/>
    <col min="4616" max="4616" width="41.875" style="1" customWidth="1"/>
    <col min="4617" max="4617" width="36" style="1" customWidth="1"/>
    <col min="4618" max="4618" width="90.2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9.375" style="1" customWidth="1"/>
    <col min="4867" max="4867" width="22.5" style="1" customWidth="1"/>
    <col min="4868" max="4868" width="66.625" style="1" customWidth="1"/>
    <col min="4869" max="4870" width="9.375" style="1" customWidth="1"/>
    <col min="4871" max="4871" width="8.625" style="1" customWidth="1"/>
    <col min="4872" max="4872" width="41.875" style="1" customWidth="1"/>
    <col min="4873" max="4873" width="36" style="1" customWidth="1"/>
    <col min="4874" max="4874" width="90.2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9.375" style="1" customWidth="1"/>
    <col min="5123" max="5123" width="22.5" style="1" customWidth="1"/>
    <col min="5124" max="5124" width="66.625" style="1" customWidth="1"/>
    <col min="5125" max="5126" width="9.375" style="1" customWidth="1"/>
    <col min="5127" max="5127" width="8.625" style="1" customWidth="1"/>
    <col min="5128" max="5128" width="41.875" style="1" customWidth="1"/>
    <col min="5129" max="5129" width="36" style="1" customWidth="1"/>
    <col min="5130" max="5130" width="90.2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9.375" style="1" customWidth="1"/>
    <col min="5379" max="5379" width="22.5" style="1" customWidth="1"/>
    <col min="5380" max="5380" width="66.625" style="1" customWidth="1"/>
    <col min="5381" max="5382" width="9.375" style="1" customWidth="1"/>
    <col min="5383" max="5383" width="8.625" style="1" customWidth="1"/>
    <col min="5384" max="5384" width="41.875" style="1" customWidth="1"/>
    <col min="5385" max="5385" width="36" style="1" customWidth="1"/>
    <col min="5386" max="5386" width="90.2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9.375" style="1" customWidth="1"/>
    <col min="5635" max="5635" width="22.5" style="1" customWidth="1"/>
    <col min="5636" max="5636" width="66.625" style="1" customWidth="1"/>
    <col min="5637" max="5638" width="9.375" style="1" customWidth="1"/>
    <col min="5639" max="5639" width="8.625" style="1" customWidth="1"/>
    <col min="5640" max="5640" width="41.875" style="1" customWidth="1"/>
    <col min="5641" max="5641" width="36" style="1" customWidth="1"/>
    <col min="5642" max="5642" width="90.2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9.375" style="1" customWidth="1"/>
    <col min="5891" max="5891" width="22.5" style="1" customWidth="1"/>
    <col min="5892" max="5892" width="66.625" style="1" customWidth="1"/>
    <col min="5893" max="5894" width="9.375" style="1" customWidth="1"/>
    <col min="5895" max="5895" width="8.625" style="1" customWidth="1"/>
    <col min="5896" max="5896" width="41.875" style="1" customWidth="1"/>
    <col min="5897" max="5897" width="36" style="1" customWidth="1"/>
    <col min="5898" max="5898" width="90.2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9.375" style="1" customWidth="1"/>
    <col min="6147" max="6147" width="22.5" style="1" customWidth="1"/>
    <col min="6148" max="6148" width="66.625" style="1" customWidth="1"/>
    <col min="6149" max="6150" width="9.375" style="1" customWidth="1"/>
    <col min="6151" max="6151" width="8.625" style="1" customWidth="1"/>
    <col min="6152" max="6152" width="41.875" style="1" customWidth="1"/>
    <col min="6153" max="6153" width="36" style="1" customWidth="1"/>
    <col min="6154" max="6154" width="90.2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9.375" style="1" customWidth="1"/>
    <col min="6403" max="6403" width="22.5" style="1" customWidth="1"/>
    <col min="6404" max="6404" width="66.625" style="1" customWidth="1"/>
    <col min="6405" max="6406" width="9.375" style="1" customWidth="1"/>
    <col min="6407" max="6407" width="8.625" style="1" customWidth="1"/>
    <col min="6408" max="6408" width="41.875" style="1" customWidth="1"/>
    <col min="6409" max="6409" width="36" style="1" customWidth="1"/>
    <col min="6410" max="6410" width="90.2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9.375" style="1" customWidth="1"/>
    <col min="6659" max="6659" width="22.5" style="1" customWidth="1"/>
    <col min="6660" max="6660" width="66.625" style="1" customWidth="1"/>
    <col min="6661" max="6662" width="9.375" style="1" customWidth="1"/>
    <col min="6663" max="6663" width="8.625" style="1" customWidth="1"/>
    <col min="6664" max="6664" width="41.875" style="1" customWidth="1"/>
    <col min="6665" max="6665" width="36" style="1" customWidth="1"/>
    <col min="6666" max="6666" width="90.2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9.375" style="1" customWidth="1"/>
    <col min="6915" max="6915" width="22.5" style="1" customWidth="1"/>
    <col min="6916" max="6916" width="66.625" style="1" customWidth="1"/>
    <col min="6917" max="6918" width="9.375" style="1" customWidth="1"/>
    <col min="6919" max="6919" width="8.625" style="1" customWidth="1"/>
    <col min="6920" max="6920" width="41.875" style="1" customWidth="1"/>
    <col min="6921" max="6921" width="36" style="1" customWidth="1"/>
    <col min="6922" max="6922" width="90.2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9.375" style="1" customWidth="1"/>
    <col min="7171" max="7171" width="22.5" style="1" customWidth="1"/>
    <col min="7172" max="7172" width="66.625" style="1" customWidth="1"/>
    <col min="7173" max="7174" width="9.375" style="1" customWidth="1"/>
    <col min="7175" max="7175" width="8.625" style="1" customWidth="1"/>
    <col min="7176" max="7176" width="41.875" style="1" customWidth="1"/>
    <col min="7177" max="7177" width="36" style="1" customWidth="1"/>
    <col min="7178" max="7178" width="90.2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9.375" style="1" customWidth="1"/>
    <col min="7427" max="7427" width="22.5" style="1" customWidth="1"/>
    <col min="7428" max="7428" width="66.625" style="1" customWidth="1"/>
    <col min="7429" max="7430" width="9.375" style="1" customWidth="1"/>
    <col min="7431" max="7431" width="8.625" style="1" customWidth="1"/>
    <col min="7432" max="7432" width="41.875" style="1" customWidth="1"/>
    <col min="7433" max="7433" width="36" style="1" customWidth="1"/>
    <col min="7434" max="7434" width="90.2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9.375" style="1" customWidth="1"/>
    <col min="7683" max="7683" width="22.5" style="1" customWidth="1"/>
    <col min="7684" max="7684" width="66.625" style="1" customWidth="1"/>
    <col min="7685" max="7686" width="9.375" style="1" customWidth="1"/>
    <col min="7687" max="7687" width="8.625" style="1" customWidth="1"/>
    <col min="7688" max="7688" width="41.875" style="1" customWidth="1"/>
    <col min="7689" max="7689" width="36" style="1" customWidth="1"/>
    <col min="7690" max="7690" width="90.2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9.375" style="1" customWidth="1"/>
    <col min="7939" max="7939" width="22.5" style="1" customWidth="1"/>
    <col min="7940" max="7940" width="66.625" style="1" customWidth="1"/>
    <col min="7941" max="7942" width="9.375" style="1" customWidth="1"/>
    <col min="7943" max="7943" width="8.625" style="1" customWidth="1"/>
    <col min="7944" max="7944" width="41.875" style="1" customWidth="1"/>
    <col min="7945" max="7945" width="36" style="1" customWidth="1"/>
    <col min="7946" max="7946" width="90.2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9.375" style="1" customWidth="1"/>
    <col min="8195" max="8195" width="22.5" style="1" customWidth="1"/>
    <col min="8196" max="8196" width="66.625" style="1" customWidth="1"/>
    <col min="8197" max="8198" width="9.375" style="1" customWidth="1"/>
    <col min="8199" max="8199" width="8.625" style="1" customWidth="1"/>
    <col min="8200" max="8200" width="41.875" style="1" customWidth="1"/>
    <col min="8201" max="8201" width="36" style="1" customWidth="1"/>
    <col min="8202" max="8202" width="90.2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9.375" style="1" customWidth="1"/>
    <col min="8451" max="8451" width="22.5" style="1" customWidth="1"/>
    <col min="8452" max="8452" width="66.625" style="1" customWidth="1"/>
    <col min="8453" max="8454" width="9.375" style="1" customWidth="1"/>
    <col min="8455" max="8455" width="8.625" style="1" customWidth="1"/>
    <col min="8456" max="8456" width="41.875" style="1" customWidth="1"/>
    <col min="8457" max="8457" width="36" style="1" customWidth="1"/>
    <col min="8458" max="8458" width="90.2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9.375" style="1" customWidth="1"/>
    <col min="8707" max="8707" width="22.5" style="1" customWidth="1"/>
    <col min="8708" max="8708" width="66.625" style="1" customWidth="1"/>
    <col min="8709" max="8710" width="9.375" style="1" customWidth="1"/>
    <col min="8711" max="8711" width="8.625" style="1" customWidth="1"/>
    <col min="8712" max="8712" width="41.875" style="1" customWidth="1"/>
    <col min="8713" max="8713" width="36" style="1" customWidth="1"/>
    <col min="8714" max="8714" width="90.2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9.375" style="1" customWidth="1"/>
    <col min="8963" max="8963" width="22.5" style="1" customWidth="1"/>
    <col min="8964" max="8964" width="66.625" style="1" customWidth="1"/>
    <col min="8965" max="8966" width="9.375" style="1" customWidth="1"/>
    <col min="8967" max="8967" width="8.625" style="1" customWidth="1"/>
    <col min="8968" max="8968" width="41.875" style="1" customWidth="1"/>
    <col min="8969" max="8969" width="36" style="1" customWidth="1"/>
    <col min="8970" max="8970" width="90.2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9.375" style="1" customWidth="1"/>
    <col min="9219" max="9219" width="22.5" style="1" customWidth="1"/>
    <col min="9220" max="9220" width="66.625" style="1" customWidth="1"/>
    <col min="9221" max="9222" width="9.375" style="1" customWidth="1"/>
    <col min="9223" max="9223" width="8.625" style="1" customWidth="1"/>
    <col min="9224" max="9224" width="41.875" style="1" customWidth="1"/>
    <col min="9225" max="9225" width="36" style="1" customWidth="1"/>
    <col min="9226" max="9226" width="90.2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9.375" style="1" customWidth="1"/>
    <col min="9475" max="9475" width="22.5" style="1" customWidth="1"/>
    <col min="9476" max="9476" width="66.625" style="1" customWidth="1"/>
    <col min="9477" max="9478" width="9.375" style="1" customWidth="1"/>
    <col min="9479" max="9479" width="8.625" style="1" customWidth="1"/>
    <col min="9480" max="9480" width="41.875" style="1" customWidth="1"/>
    <col min="9481" max="9481" width="36" style="1" customWidth="1"/>
    <col min="9482" max="9482" width="90.2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9.375" style="1" customWidth="1"/>
    <col min="9731" max="9731" width="22.5" style="1" customWidth="1"/>
    <col min="9732" max="9732" width="66.625" style="1" customWidth="1"/>
    <col min="9733" max="9734" width="9.375" style="1" customWidth="1"/>
    <col min="9735" max="9735" width="8.625" style="1" customWidth="1"/>
    <col min="9736" max="9736" width="41.875" style="1" customWidth="1"/>
    <col min="9737" max="9737" width="36" style="1" customWidth="1"/>
    <col min="9738" max="9738" width="90.2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9.375" style="1" customWidth="1"/>
    <col min="9987" max="9987" width="22.5" style="1" customWidth="1"/>
    <col min="9988" max="9988" width="66.625" style="1" customWidth="1"/>
    <col min="9989" max="9990" width="9.375" style="1" customWidth="1"/>
    <col min="9991" max="9991" width="8.625" style="1" customWidth="1"/>
    <col min="9992" max="9992" width="41.875" style="1" customWidth="1"/>
    <col min="9993" max="9993" width="36" style="1" customWidth="1"/>
    <col min="9994" max="9994" width="90.2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9.375" style="1" customWidth="1"/>
    <col min="10243" max="10243" width="22.5" style="1" customWidth="1"/>
    <col min="10244" max="10244" width="66.625" style="1" customWidth="1"/>
    <col min="10245" max="10246" width="9.375" style="1" customWidth="1"/>
    <col min="10247" max="10247" width="8.625" style="1" customWidth="1"/>
    <col min="10248" max="10248" width="41.875" style="1" customWidth="1"/>
    <col min="10249" max="10249" width="36" style="1" customWidth="1"/>
    <col min="10250" max="10250" width="90.2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9.375" style="1" customWidth="1"/>
    <col min="10499" max="10499" width="22.5" style="1" customWidth="1"/>
    <col min="10500" max="10500" width="66.625" style="1" customWidth="1"/>
    <col min="10501" max="10502" width="9.375" style="1" customWidth="1"/>
    <col min="10503" max="10503" width="8.625" style="1" customWidth="1"/>
    <col min="10504" max="10504" width="41.875" style="1" customWidth="1"/>
    <col min="10505" max="10505" width="36" style="1" customWidth="1"/>
    <col min="10506" max="10506" width="90.2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9.375" style="1" customWidth="1"/>
    <col min="10755" max="10755" width="22.5" style="1" customWidth="1"/>
    <col min="10756" max="10756" width="66.625" style="1" customWidth="1"/>
    <col min="10757" max="10758" width="9.375" style="1" customWidth="1"/>
    <col min="10759" max="10759" width="8.625" style="1" customWidth="1"/>
    <col min="10760" max="10760" width="41.875" style="1" customWidth="1"/>
    <col min="10761" max="10761" width="36" style="1" customWidth="1"/>
    <col min="10762" max="10762" width="90.2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9.375" style="1" customWidth="1"/>
    <col min="11011" max="11011" width="22.5" style="1" customWidth="1"/>
    <col min="11012" max="11012" width="66.625" style="1" customWidth="1"/>
    <col min="11013" max="11014" width="9.375" style="1" customWidth="1"/>
    <col min="11015" max="11015" width="8.625" style="1" customWidth="1"/>
    <col min="11016" max="11016" width="41.875" style="1" customWidth="1"/>
    <col min="11017" max="11017" width="36" style="1" customWidth="1"/>
    <col min="11018" max="11018" width="90.2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9.375" style="1" customWidth="1"/>
    <col min="11267" max="11267" width="22.5" style="1" customWidth="1"/>
    <col min="11268" max="11268" width="66.625" style="1" customWidth="1"/>
    <col min="11269" max="11270" width="9.375" style="1" customWidth="1"/>
    <col min="11271" max="11271" width="8.625" style="1" customWidth="1"/>
    <col min="11272" max="11272" width="41.875" style="1" customWidth="1"/>
    <col min="11273" max="11273" width="36" style="1" customWidth="1"/>
    <col min="11274" max="11274" width="90.2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9.375" style="1" customWidth="1"/>
    <col min="11523" max="11523" width="22.5" style="1" customWidth="1"/>
    <col min="11524" max="11524" width="66.625" style="1" customWidth="1"/>
    <col min="11525" max="11526" width="9.375" style="1" customWidth="1"/>
    <col min="11527" max="11527" width="8.625" style="1" customWidth="1"/>
    <col min="11528" max="11528" width="41.875" style="1" customWidth="1"/>
    <col min="11529" max="11529" width="36" style="1" customWidth="1"/>
    <col min="11530" max="11530" width="90.2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9.375" style="1" customWidth="1"/>
    <col min="11779" max="11779" width="22.5" style="1" customWidth="1"/>
    <col min="11780" max="11780" width="66.625" style="1" customWidth="1"/>
    <col min="11781" max="11782" width="9.375" style="1" customWidth="1"/>
    <col min="11783" max="11783" width="8.625" style="1" customWidth="1"/>
    <col min="11784" max="11784" width="41.875" style="1" customWidth="1"/>
    <col min="11785" max="11785" width="36" style="1" customWidth="1"/>
    <col min="11786" max="11786" width="90.2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9.375" style="1" customWidth="1"/>
    <col min="12035" max="12035" width="22.5" style="1" customWidth="1"/>
    <col min="12036" max="12036" width="66.625" style="1" customWidth="1"/>
    <col min="12037" max="12038" width="9.375" style="1" customWidth="1"/>
    <col min="12039" max="12039" width="8.625" style="1" customWidth="1"/>
    <col min="12040" max="12040" width="41.875" style="1" customWidth="1"/>
    <col min="12041" max="12041" width="36" style="1" customWidth="1"/>
    <col min="12042" max="12042" width="90.2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9.375" style="1" customWidth="1"/>
    <col min="12291" max="12291" width="22.5" style="1" customWidth="1"/>
    <col min="12292" max="12292" width="66.625" style="1" customWidth="1"/>
    <col min="12293" max="12294" width="9.375" style="1" customWidth="1"/>
    <col min="12295" max="12295" width="8.625" style="1" customWidth="1"/>
    <col min="12296" max="12296" width="41.875" style="1" customWidth="1"/>
    <col min="12297" max="12297" width="36" style="1" customWidth="1"/>
    <col min="12298" max="12298" width="90.2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9.375" style="1" customWidth="1"/>
    <col min="12547" max="12547" width="22.5" style="1" customWidth="1"/>
    <col min="12548" max="12548" width="66.625" style="1" customWidth="1"/>
    <col min="12549" max="12550" width="9.375" style="1" customWidth="1"/>
    <col min="12551" max="12551" width="8.625" style="1" customWidth="1"/>
    <col min="12552" max="12552" width="41.875" style="1" customWidth="1"/>
    <col min="12553" max="12553" width="36" style="1" customWidth="1"/>
    <col min="12554" max="12554" width="90.2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9.375" style="1" customWidth="1"/>
    <col min="12803" max="12803" width="22.5" style="1" customWidth="1"/>
    <col min="12804" max="12804" width="66.625" style="1" customWidth="1"/>
    <col min="12805" max="12806" width="9.375" style="1" customWidth="1"/>
    <col min="12807" max="12807" width="8.625" style="1" customWidth="1"/>
    <col min="12808" max="12808" width="41.875" style="1" customWidth="1"/>
    <col min="12809" max="12809" width="36" style="1" customWidth="1"/>
    <col min="12810" max="12810" width="90.2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9.375" style="1" customWidth="1"/>
    <col min="13059" max="13059" width="22.5" style="1" customWidth="1"/>
    <col min="13060" max="13060" width="66.625" style="1" customWidth="1"/>
    <col min="13061" max="13062" width="9.375" style="1" customWidth="1"/>
    <col min="13063" max="13063" width="8.625" style="1" customWidth="1"/>
    <col min="13064" max="13064" width="41.875" style="1" customWidth="1"/>
    <col min="13065" max="13065" width="36" style="1" customWidth="1"/>
    <col min="13066" max="13066" width="90.2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9.375" style="1" customWidth="1"/>
    <col min="13315" max="13315" width="22.5" style="1" customWidth="1"/>
    <col min="13316" max="13316" width="66.625" style="1" customWidth="1"/>
    <col min="13317" max="13318" width="9.375" style="1" customWidth="1"/>
    <col min="13319" max="13319" width="8.625" style="1" customWidth="1"/>
    <col min="13320" max="13320" width="41.875" style="1" customWidth="1"/>
    <col min="13321" max="13321" width="36" style="1" customWidth="1"/>
    <col min="13322" max="13322" width="90.2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9.375" style="1" customWidth="1"/>
    <col min="13571" max="13571" width="22.5" style="1" customWidth="1"/>
    <col min="13572" max="13572" width="66.625" style="1" customWidth="1"/>
    <col min="13573" max="13574" width="9.375" style="1" customWidth="1"/>
    <col min="13575" max="13575" width="8.625" style="1" customWidth="1"/>
    <col min="13576" max="13576" width="41.875" style="1" customWidth="1"/>
    <col min="13577" max="13577" width="36" style="1" customWidth="1"/>
    <col min="13578" max="13578" width="90.2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9.375" style="1" customWidth="1"/>
    <col min="13827" max="13827" width="22.5" style="1" customWidth="1"/>
    <col min="13828" max="13828" width="66.625" style="1" customWidth="1"/>
    <col min="13829" max="13830" width="9.375" style="1" customWidth="1"/>
    <col min="13831" max="13831" width="8.625" style="1" customWidth="1"/>
    <col min="13832" max="13832" width="41.875" style="1" customWidth="1"/>
    <col min="13833" max="13833" width="36" style="1" customWidth="1"/>
    <col min="13834" max="13834" width="90.2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9.375" style="1" customWidth="1"/>
    <col min="14083" max="14083" width="22.5" style="1" customWidth="1"/>
    <col min="14084" max="14084" width="66.625" style="1" customWidth="1"/>
    <col min="14085" max="14086" width="9.375" style="1" customWidth="1"/>
    <col min="14087" max="14087" width="8.625" style="1" customWidth="1"/>
    <col min="14088" max="14088" width="41.875" style="1" customWidth="1"/>
    <col min="14089" max="14089" width="36" style="1" customWidth="1"/>
    <col min="14090" max="14090" width="90.2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9.375" style="1" customWidth="1"/>
    <col min="14339" max="14339" width="22.5" style="1" customWidth="1"/>
    <col min="14340" max="14340" width="66.625" style="1" customWidth="1"/>
    <col min="14341" max="14342" width="9.375" style="1" customWidth="1"/>
    <col min="14343" max="14343" width="8.625" style="1" customWidth="1"/>
    <col min="14344" max="14344" width="41.875" style="1" customWidth="1"/>
    <col min="14345" max="14345" width="36" style="1" customWidth="1"/>
    <col min="14346" max="14346" width="90.2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9.375" style="1" customWidth="1"/>
    <col min="14595" max="14595" width="22.5" style="1" customWidth="1"/>
    <col min="14596" max="14596" width="66.625" style="1" customWidth="1"/>
    <col min="14597" max="14598" width="9.375" style="1" customWidth="1"/>
    <col min="14599" max="14599" width="8.625" style="1" customWidth="1"/>
    <col min="14600" max="14600" width="41.875" style="1" customWidth="1"/>
    <col min="14601" max="14601" width="36" style="1" customWidth="1"/>
    <col min="14602" max="14602" width="90.2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9.375" style="1" customWidth="1"/>
    <col min="14851" max="14851" width="22.5" style="1" customWidth="1"/>
    <col min="14852" max="14852" width="66.625" style="1" customWidth="1"/>
    <col min="14853" max="14854" width="9.375" style="1" customWidth="1"/>
    <col min="14855" max="14855" width="8.625" style="1" customWidth="1"/>
    <col min="14856" max="14856" width="41.875" style="1" customWidth="1"/>
    <col min="14857" max="14857" width="36" style="1" customWidth="1"/>
    <col min="14858" max="14858" width="90.2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9.375" style="1" customWidth="1"/>
    <col min="15107" max="15107" width="22.5" style="1" customWidth="1"/>
    <col min="15108" max="15108" width="66.625" style="1" customWidth="1"/>
    <col min="15109" max="15110" width="9.375" style="1" customWidth="1"/>
    <col min="15111" max="15111" width="8.625" style="1" customWidth="1"/>
    <col min="15112" max="15112" width="41.875" style="1" customWidth="1"/>
    <col min="15113" max="15113" width="36" style="1" customWidth="1"/>
    <col min="15114" max="15114" width="90.2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9.375" style="1" customWidth="1"/>
    <col min="15363" max="15363" width="22.5" style="1" customWidth="1"/>
    <col min="15364" max="15364" width="66.625" style="1" customWidth="1"/>
    <col min="15365" max="15366" width="9.375" style="1" customWidth="1"/>
    <col min="15367" max="15367" width="8.625" style="1" customWidth="1"/>
    <col min="15368" max="15368" width="41.875" style="1" customWidth="1"/>
    <col min="15369" max="15369" width="36" style="1" customWidth="1"/>
    <col min="15370" max="15370" width="90.2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9.375" style="1" customWidth="1"/>
    <col min="15619" max="15619" width="22.5" style="1" customWidth="1"/>
    <col min="15620" max="15620" width="66.625" style="1" customWidth="1"/>
    <col min="15621" max="15622" width="9.375" style="1" customWidth="1"/>
    <col min="15623" max="15623" width="8.625" style="1" customWidth="1"/>
    <col min="15624" max="15624" width="41.875" style="1" customWidth="1"/>
    <col min="15625" max="15625" width="36" style="1" customWidth="1"/>
    <col min="15626" max="15626" width="90.2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9.375" style="1" customWidth="1"/>
    <col min="15875" max="15875" width="22.5" style="1" customWidth="1"/>
    <col min="15876" max="15876" width="66.625" style="1" customWidth="1"/>
    <col min="15877" max="15878" width="9.375" style="1" customWidth="1"/>
    <col min="15879" max="15879" width="8.625" style="1" customWidth="1"/>
    <col min="15880" max="15880" width="41.875" style="1" customWidth="1"/>
    <col min="15881" max="15881" width="36" style="1" customWidth="1"/>
    <col min="15882" max="15882" width="90.2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9.375" style="1" customWidth="1"/>
    <col min="16131" max="16131" width="22.5" style="1" customWidth="1"/>
    <col min="16132" max="16132" width="66.625" style="1" customWidth="1"/>
    <col min="16133" max="16134" width="9.375" style="1" customWidth="1"/>
    <col min="16135" max="16135" width="8.625" style="1" customWidth="1"/>
    <col min="16136" max="16136" width="41.875" style="1" customWidth="1"/>
    <col min="16137" max="16137" width="36" style="1" customWidth="1"/>
    <col min="16138" max="16138" width="90.2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1612</v>
      </c>
      <c r="L1" s="386"/>
      <c r="M1" s="386"/>
      <c r="N1" s="387"/>
      <c r="O1" s="388"/>
      <c r="P1" s="385" t="s">
        <v>1613</v>
      </c>
      <c r="Q1" s="386"/>
      <c r="R1" s="386"/>
      <c r="S1" s="387"/>
      <c r="T1" s="388"/>
    </row>
    <row r="2" spans="2:20" ht="17.25">
      <c r="B2" s="6" t="s">
        <v>111</v>
      </c>
      <c r="C2" s="7"/>
      <c r="D2" s="5"/>
      <c r="E2" s="5"/>
      <c r="F2" s="5"/>
      <c r="G2" s="5"/>
      <c r="H2" s="5"/>
      <c r="I2" s="5"/>
      <c r="J2" s="20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</row>
    <row r="3" spans="2:20" ht="17.25">
      <c r="B3" s="6" t="s">
        <v>114</v>
      </c>
      <c r="C3" s="8"/>
      <c r="D3" s="5"/>
      <c r="E3" s="5"/>
      <c r="F3" s="5"/>
      <c r="G3" s="5"/>
      <c r="H3" s="5"/>
      <c r="I3" s="5"/>
      <c r="J3" s="20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5"/>
      <c r="E4" s="5"/>
      <c r="F4" s="5"/>
      <c r="G4" s="5"/>
      <c r="H4" s="5"/>
      <c r="I4" s="5"/>
      <c r="J4" s="20"/>
      <c r="K4" s="383" t="s">
        <v>118</v>
      </c>
      <c r="L4" s="384"/>
      <c r="M4" s="8">
        <f>COUNTA($D$11:$D$454)</f>
        <v>67</v>
      </c>
      <c r="N4" s="21" t="s">
        <v>119</v>
      </c>
      <c r="O4" s="22">
        <f>(M5+M6)/M4</f>
        <v>1</v>
      </c>
      <c r="P4" s="383" t="s">
        <v>118</v>
      </c>
      <c r="Q4" s="384"/>
      <c r="R4" s="8">
        <f>COUNTA($B$11:$B$195)</f>
        <v>5</v>
      </c>
      <c r="S4" s="21" t="s">
        <v>119</v>
      </c>
      <c r="T4" s="22">
        <f>(R5+R6)/R4</f>
        <v>5.2</v>
      </c>
    </row>
    <row r="5" spans="2:20">
      <c r="B5" s="6" t="s">
        <v>120</v>
      </c>
      <c r="C5" s="8"/>
      <c r="D5" s="5"/>
      <c r="E5" s="5"/>
      <c r="F5" s="5"/>
      <c r="G5" s="5"/>
      <c r="H5" s="5"/>
      <c r="I5" s="5"/>
      <c r="J5" s="20"/>
      <c r="K5" s="383" t="s">
        <v>121</v>
      </c>
      <c r="L5" s="384"/>
      <c r="M5" s="23">
        <f>COUNTIF(K11:K$195,"通过")</f>
        <v>67</v>
      </c>
      <c r="N5" s="21" t="s">
        <v>119</v>
      </c>
      <c r="O5" s="22">
        <f>M5/M4</f>
        <v>1</v>
      </c>
      <c r="P5" s="383" t="s">
        <v>121</v>
      </c>
      <c r="Q5" s="384"/>
      <c r="R5" s="23">
        <f>COUNTIF(P11:P$195,"通过")</f>
        <v>25</v>
      </c>
      <c r="S5" s="21" t="s">
        <v>119</v>
      </c>
      <c r="T5" s="22">
        <f>R5/R4</f>
        <v>5</v>
      </c>
    </row>
    <row r="6" spans="2:20">
      <c r="B6" s="6" t="s">
        <v>122</v>
      </c>
      <c r="C6" s="8"/>
      <c r="D6" s="5"/>
      <c r="E6" s="5"/>
      <c r="F6" s="5"/>
      <c r="G6" s="5"/>
      <c r="H6" s="5"/>
      <c r="I6" s="5"/>
      <c r="J6" s="20"/>
      <c r="K6" s="383" t="s">
        <v>123</v>
      </c>
      <c r="L6" s="384"/>
      <c r="M6" s="23">
        <f>COUNTIF(K11:K$194,"失败")</f>
        <v>0</v>
      </c>
      <c r="N6" s="21" t="s">
        <v>119</v>
      </c>
      <c r="O6" s="22">
        <f>M6/M4</f>
        <v>0</v>
      </c>
      <c r="P6" s="383" t="s">
        <v>123</v>
      </c>
      <c r="Q6" s="384"/>
      <c r="R6" s="23">
        <f>COUNTIF(P11:P$194,"失败")</f>
        <v>1</v>
      </c>
      <c r="S6" s="21" t="s">
        <v>119</v>
      </c>
      <c r="T6" s="22">
        <f>R6/R4</f>
        <v>0.2</v>
      </c>
    </row>
    <row r="7" spans="2:20">
      <c r="B7" s="6" t="s">
        <v>124</v>
      </c>
      <c r="C7" s="8"/>
      <c r="D7" s="5"/>
      <c r="E7" s="5"/>
      <c r="F7" s="5"/>
      <c r="G7" s="5"/>
      <c r="H7" s="5"/>
      <c r="I7" s="5"/>
      <c r="J7" s="20"/>
      <c r="K7" s="383" t="s">
        <v>125</v>
      </c>
      <c r="L7" s="384"/>
      <c r="M7" s="23">
        <f>COUNTIF(K11:K$194,"阻塞")</f>
        <v>0</v>
      </c>
      <c r="N7" s="21" t="s">
        <v>119</v>
      </c>
      <c r="O7" s="22">
        <f>M7/M4</f>
        <v>0</v>
      </c>
      <c r="P7" s="383" t="s">
        <v>125</v>
      </c>
      <c r="Q7" s="384"/>
      <c r="R7" s="23">
        <f>COUNTIF(P11:P$194,"阻塞")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126</v>
      </c>
      <c r="L8" s="384"/>
      <c r="M8" s="23">
        <f>COUNTIF(K11:K$194,"无效")</f>
        <v>0</v>
      </c>
      <c r="N8" s="21" t="s">
        <v>119</v>
      </c>
      <c r="O8" s="22">
        <f>M8/M4</f>
        <v>0</v>
      </c>
      <c r="P8" s="383" t="s">
        <v>126</v>
      </c>
      <c r="Q8" s="384"/>
      <c r="R8" s="23">
        <f>COUNTIF(P11:P$194,"无效")</f>
        <v>5</v>
      </c>
      <c r="S8" s="21" t="s">
        <v>119</v>
      </c>
      <c r="T8" s="22">
        <f>R8/R4</f>
        <v>1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127</v>
      </c>
      <c r="L9" s="384"/>
      <c r="M9" s="23">
        <f>COUNTIF(K11:K$194,"未执行")</f>
        <v>0</v>
      </c>
      <c r="N9" s="21" t="s">
        <v>119</v>
      </c>
      <c r="O9" s="22">
        <f>M9/M4</f>
        <v>0</v>
      </c>
      <c r="P9" s="383" t="s">
        <v>127</v>
      </c>
      <c r="Q9" s="384"/>
      <c r="R9" s="23">
        <f>COUNTIF(P11:P$194,"未执行")</f>
        <v>36</v>
      </c>
      <c r="S9" s="21" t="s">
        <v>119</v>
      </c>
      <c r="T9" s="22">
        <f>R9/R4</f>
        <v>7.2</v>
      </c>
    </row>
    <row r="10" spans="2:20" ht="32.25" customHeight="1">
      <c r="B10" s="10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24" t="s">
        <v>136</v>
      </c>
      <c r="K10" s="202" t="s">
        <v>137</v>
      </c>
      <c r="L10" s="10" t="s">
        <v>12</v>
      </c>
      <c r="M10" s="10" t="s">
        <v>138</v>
      </c>
      <c r="N10" s="203" t="s">
        <v>139</v>
      </c>
      <c r="O10" s="204" t="s">
        <v>140</v>
      </c>
      <c r="P10" s="202" t="s">
        <v>141</v>
      </c>
      <c r="Q10" s="10" t="s">
        <v>12</v>
      </c>
      <c r="R10" s="10" t="s">
        <v>138</v>
      </c>
      <c r="S10" s="203" t="s">
        <v>139</v>
      </c>
      <c r="T10" s="204" t="s">
        <v>140</v>
      </c>
    </row>
    <row r="11" spans="2:20" ht="79.5" customHeight="1">
      <c r="B11" s="377" t="s">
        <v>1864</v>
      </c>
      <c r="C11" s="8" t="s">
        <v>1865</v>
      </c>
      <c r="D11" s="13" t="s">
        <v>1866</v>
      </c>
      <c r="E11" s="8" t="s">
        <v>145</v>
      </c>
      <c r="F11" s="8" t="s">
        <v>178</v>
      </c>
      <c r="G11" s="13" t="s">
        <v>157</v>
      </c>
      <c r="H11" s="8"/>
      <c r="I11" s="13" t="s">
        <v>1867</v>
      </c>
      <c r="J11" s="205" t="s">
        <v>1868</v>
      </c>
      <c r="K11" s="206" t="s">
        <v>6</v>
      </c>
      <c r="L11" s="8"/>
      <c r="M11" s="8"/>
      <c r="N11" s="207"/>
      <c r="O11" s="208"/>
      <c r="P11" s="262" t="s">
        <v>6</v>
      </c>
      <c r="Q11" s="13"/>
      <c r="R11" s="8"/>
      <c r="S11" s="207"/>
      <c r="T11" s="208"/>
    </row>
    <row r="12" spans="2:20" ht="41.25" customHeight="1">
      <c r="B12" s="377"/>
      <c r="C12" s="8" t="s">
        <v>1869</v>
      </c>
      <c r="D12" s="13" t="s">
        <v>1251</v>
      </c>
      <c r="E12" s="8" t="s">
        <v>145</v>
      </c>
      <c r="F12" s="8" t="s">
        <v>178</v>
      </c>
      <c r="G12" s="13" t="s">
        <v>157</v>
      </c>
      <c r="H12" s="8"/>
      <c r="I12" s="13" t="s">
        <v>1252</v>
      </c>
      <c r="J12" s="205" t="s">
        <v>1870</v>
      </c>
      <c r="K12" s="206" t="s">
        <v>6</v>
      </c>
      <c r="L12" s="8"/>
      <c r="M12" s="8"/>
      <c r="N12" s="207"/>
      <c r="O12" s="208"/>
      <c r="P12" s="262" t="s">
        <v>6</v>
      </c>
      <c r="Q12" s="13"/>
      <c r="R12" s="8"/>
      <c r="S12" s="207"/>
      <c r="T12" s="208"/>
    </row>
    <row r="13" spans="2:20" ht="49.5">
      <c r="B13" s="377"/>
      <c r="C13" s="8" t="s">
        <v>1871</v>
      </c>
      <c r="D13" s="13" t="s">
        <v>1258</v>
      </c>
      <c r="E13" s="8" t="s">
        <v>145</v>
      </c>
      <c r="F13" s="8" t="s">
        <v>178</v>
      </c>
      <c r="G13" s="13" t="s">
        <v>157</v>
      </c>
      <c r="H13" s="8" t="s">
        <v>1872</v>
      </c>
      <c r="I13" s="13" t="s">
        <v>1260</v>
      </c>
      <c r="J13" s="55" t="s">
        <v>208</v>
      </c>
      <c r="K13" s="8" t="s">
        <v>6</v>
      </c>
      <c r="L13" s="8"/>
      <c r="M13" s="8"/>
      <c r="N13" s="8"/>
      <c r="O13" s="8"/>
      <c r="P13" s="262" t="s">
        <v>6</v>
      </c>
      <c r="Q13" s="13"/>
      <c r="R13" s="8"/>
      <c r="S13" s="8"/>
      <c r="T13" s="8"/>
    </row>
    <row r="14" spans="2:20" ht="33">
      <c r="B14" s="377"/>
      <c r="C14" s="8" t="s">
        <v>1873</v>
      </c>
      <c r="D14" s="13" t="s">
        <v>1874</v>
      </c>
      <c r="E14" s="8" t="s">
        <v>145</v>
      </c>
      <c r="F14" s="8" t="s">
        <v>178</v>
      </c>
      <c r="G14" s="13" t="s">
        <v>157</v>
      </c>
      <c r="H14" s="8" t="s">
        <v>1875</v>
      </c>
      <c r="I14" s="13" t="s">
        <v>1876</v>
      </c>
      <c r="J14" s="55" t="s">
        <v>1877</v>
      </c>
      <c r="K14" s="209" t="s">
        <v>6</v>
      </c>
      <c r="L14" s="8"/>
      <c r="M14" s="8"/>
      <c r="N14" s="207"/>
      <c r="O14" s="207"/>
      <c r="P14" s="262" t="s">
        <v>6</v>
      </c>
      <c r="Q14" s="13"/>
      <c r="R14" s="8"/>
      <c r="S14" s="207"/>
      <c r="T14" s="207"/>
    </row>
    <row r="15" spans="2:20" ht="66">
      <c r="B15" s="377"/>
      <c r="C15" s="8" t="s">
        <v>1878</v>
      </c>
      <c r="D15" s="13" t="s">
        <v>1879</v>
      </c>
      <c r="E15" s="8" t="s">
        <v>145</v>
      </c>
      <c r="F15" s="8" t="s">
        <v>178</v>
      </c>
      <c r="G15" s="13" t="s">
        <v>157</v>
      </c>
      <c r="H15" s="8"/>
      <c r="I15" s="13" t="s">
        <v>1880</v>
      </c>
      <c r="J15" s="55" t="s">
        <v>1881</v>
      </c>
      <c r="K15" s="209" t="s">
        <v>6</v>
      </c>
      <c r="L15" s="8"/>
      <c r="M15" s="8"/>
      <c r="N15" s="207"/>
      <c r="O15" s="207"/>
      <c r="P15" s="262" t="s">
        <v>6</v>
      </c>
      <c r="Q15" s="13"/>
      <c r="R15" s="8"/>
      <c r="S15" s="207"/>
      <c r="T15" s="207"/>
    </row>
    <row r="16" spans="2:20" ht="33">
      <c r="B16" s="377"/>
      <c r="C16" s="8" t="s">
        <v>1882</v>
      </c>
      <c r="D16" s="13" t="s">
        <v>1883</v>
      </c>
      <c r="E16" s="8" t="s">
        <v>145</v>
      </c>
      <c r="F16" s="8" t="s">
        <v>146</v>
      </c>
      <c r="G16" s="13" t="s">
        <v>147</v>
      </c>
      <c r="H16" s="8"/>
      <c r="I16" s="13" t="s">
        <v>1884</v>
      </c>
      <c r="J16" s="55" t="s">
        <v>1885</v>
      </c>
      <c r="K16" s="209" t="s">
        <v>6</v>
      </c>
      <c r="L16" s="8"/>
      <c r="M16" s="8"/>
      <c r="N16" s="207"/>
      <c r="O16" s="207"/>
      <c r="P16" s="262" t="s">
        <v>8</v>
      </c>
      <c r="Q16" s="13"/>
      <c r="R16" s="8"/>
      <c r="S16" s="207"/>
      <c r="T16" s="207"/>
    </row>
    <row r="17" spans="2:20" ht="33">
      <c r="B17" s="377"/>
      <c r="C17" s="8" t="s">
        <v>1886</v>
      </c>
      <c r="D17" s="13" t="s">
        <v>1887</v>
      </c>
      <c r="E17" s="8" t="s">
        <v>145</v>
      </c>
      <c r="F17" s="8" t="s">
        <v>146</v>
      </c>
      <c r="G17" s="13" t="s">
        <v>147</v>
      </c>
      <c r="H17" s="8" t="s">
        <v>1888</v>
      </c>
      <c r="I17" s="13" t="s">
        <v>1876</v>
      </c>
      <c r="J17" s="55" t="s">
        <v>1889</v>
      </c>
      <c r="K17" s="209" t="s">
        <v>6</v>
      </c>
      <c r="L17" s="8"/>
      <c r="M17" s="8"/>
      <c r="N17" s="207"/>
      <c r="O17" s="207"/>
      <c r="P17" s="262" t="s">
        <v>8</v>
      </c>
      <c r="Q17" s="13"/>
      <c r="R17" s="8"/>
      <c r="S17" s="207"/>
      <c r="T17" s="207"/>
    </row>
    <row r="18" spans="2:20" ht="49.5">
      <c r="B18" s="377"/>
      <c r="C18" s="8" t="s">
        <v>1890</v>
      </c>
      <c r="D18" s="13" t="s">
        <v>1891</v>
      </c>
      <c r="E18" s="8" t="s">
        <v>145</v>
      </c>
      <c r="F18" s="8" t="s">
        <v>178</v>
      </c>
      <c r="G18" s="13" t="s">
        <v>157</v>
      </c>
      <c r="H18" s="8"/>
      <c r="I18" s="13" t="s">
        <v>1892</v>
      </c>
      <c r="J18" s="55" t="s">
        <v>1893</v>
      </c>
      <c r="K18" s="209" t="s">
        <v>6</v>
      </c>
      <c r="L18" s="8"/>
      <c r="M18" s="8"/>
      <c r="N18" s="207"/>
      <c r="O18" s="207"/>
      <c r="P18" s="262" t="s">
        <v>6</v>
      </c>
      <c r="Q18" s="13"/>
      <c r="R18" s="8"/>
      <c r="S18" s="207"/>
      <c r="T18" s="207"/>
    </row>
    <row r="19" spans="2:20" ht="49.5">
      <c r="B19" s="377"/>
      <c r="C19" s="8" t="s">
        <v>1894</v>
      </c>
      <c r="D19" s="13" t="s">
        <v>1264</v>
      </c>
      <c r="E19" s="8" t="s">
        <v>190</v>
      </c>
      <c r="F19" s="8" t="s">
        <v>146</v>
      </c>
      <c r="G19" s="13" t="s">
        <v>147</v>
      </c>
      <c r="H19" s="8"/>
      <c r="I19" s="13" t="s">
        <v>1895</v>
      </c>
      <c r="J19" s="55" t="s">
        <v>1896</v>
      </c>
      <c r="K19" s="209" t="s">
        <v>6</v>
      </c>
      <c r="L19" s="8"/>
      <c r="M19" s="8"/>
      <c r="N19" s="207"/>
      <c r="O19" s="207"/>
      <c r="P19" s="262" t="s">
        <v>8</v>
      </c>
      <c r="Q19" s="13"/>
      <c r="R19" s="8"/>
      <c r="S19" s="207"/>
      <c r="T19" s="207"/>
    </row>
    <row r="20" spans="2:20" ht="49.5">
      <c r="B20" s="377"/>
      <c r="C20" s="8" t="s">
        <v>1897</v>
      </c>
      <c r="D20" s="13" t="s">
        <v>1898</v>
      </c>
      <c r="E20" s="8" t="s">
        <v>190</v>
      </c>
      <c r="F20" s="8" t="s">
        <v>146</v>
      </c>
      <c r="G20" s="13" t="s">
        <v>147</v>
      </c>
      <c r="H20" s="8"/>
      <c r="I20" s="13" t="s">
        <v>1899</v>
      </c>
      <c r="J20" s="55" t="s">
        <v>1900</v>
      </c>
      <c r="K20" s="209" t="s">
        <v>6</v>
      </c>
      <c r="L20" s="8"/>
      <c r="M20" s="8"/>
      <c r="N20" s="207"/>
      <c r="O20" s="207"/>
      <c r="P20" s="262" t="s">
        <v>8</v>
      </c>
      <c r="Q20" s="13"/>
      <c r="R20" s="8"/>
      <c r="S20" s="207"/>
      <c r="T20" s="207"/>
    </row>
    <row r="21" spans="2:20" ht="49.5">
      <c r="B21" s="377"/>
      <c r="C21" s="8" t="s">
        <v>1901</v>
      </c>
      <c r="D21" s="13" t="s">
        <v>1272</v>
      </c>
      <c r="E21" s="8" t="s">
        <v>145</v>
      </c>
      <c r="F21" s="8" t="s">
        <v>146</v>
      </c>
      <c r="G21" s="13" t="s">
        <v>147</v>
      </c>
      <c r="H21" s="8"/>
      <c r="I21" s="13" t="s">
        <v>1902</v>
      </c>
      <c r="J21" s="55" t="s">
        <v>1274</v>
      </c>
      <c r="K21" s="209" t="s">
        <v>6</v>
      </c>
      <c r="L21" s="8"/>
      <c r="M21" s="8"/>
      <c r="N21" s="207"/>
      <c r="O21" s="207"/>
      <c r="P21" s="262" t="s">
        <v>8</v>
      </c>
      <c r="Q21" s="13"/>
      <c r="R21" s="8"/>
      <c r="S21" s="207"/>
      <c r="T21" s="207"/>
    </row>
    <row r="22" spans="2:20" ht="66">
      <c r="B22" s="377"/>
      <c r="C22" s="8" t="s">
        <v>1903</v>
      </c>
      <c r="D22" s="13" t="s">
        <v>1904</v>
      </c>
      <c r="E22" s="8" t="s">
        <v>145</v>
      </c>
      <c r="F22" s="8" t="s">
        <v>146</v>
      </c>
      <c r="G22" s="13" t="s">
        <v>157</v>
      </c>
      <c r="H22" s="8"/>
      <c r="I22" s="13" t="s">
        <v>1905</v>
      </c>
      <c r="J22" s="55" t="s">
        <v>1906</v>
      </c>
      <c r="K22" s="209" t="s">
        <v>6</v>
      </c>
      <c r="L22" s="8"/>
      <c r="M22" s="8"/>
      <c r="N22" s="207"/>
      <c r="O22" s="207"/>
      <c r="P22" s="262" t="s">
        <v>6</v>
      </c>
      <c r="Q22" s="13"/>
      <c r="R22" s="8"/>
      <c r="S22" s="207"/>
      <c r="T22" s="207"/>
    </row>
    <row r="23" spans="2:20" ht="66">
      <c r="B23" s="377"/>
      <c r="C23" s="8" t="s">
        <v>1907</v>
      </c>
      <c r="D23" s="13" t="s">
        <v>1908</v>
      </c>
      <c r="E23" s="8" t="s">
        <v>145</v>
      </c>
      <c r="F23" s="8" t="s">
        <v>146</v>
      </c>
      <c r="G23" s="13" t="s">
        <v>147</v>
      </c>
      <c r="H23" s="8"/>
      <c r="I23" s="13" t="s">
        <v>1909</v>
      </c>
      <c r="J23" s="55" t="s">
        <v>1910</v>
      </c>
      <c r="K23" s="209" t="s">
        <v>6</v>
      </c>
      <c r="L23" s="8"/>
      <c r="M23" s="8"/>
      <c r="N23" s="207"/>
      <c r="O23" s="207"/>
      <c r="P23" s="262" t="s">
        <v>8</v>
      </c>
      <c r="Q23" s="13"/>
      <c r="R23" s="8"/>
      <c r="S23" s="207"/>
      <c r="T23" s="207"/>
    </row>
    <row r="24" spans="2:20" ht="33">
      <c r="B24" s="377"/>
      <c r="C24" s="8" t="s">
        <v>1911</v>
      </c>
      <c r="D24" s="13" t="s">
        <v>1912</v>
      </c>
      <c r="E24" s="8" t="s">
        <v>145</v>
      </c>
      <c r="F24" s="8" t="s">
        <v>146</v>
      </c>
      <c r="G24" s="13" t="s">
        <v>147</v>
      </c>
      <c r="H24" s="8"/>
      <c r="I24" s="13" t="s">
        <v>1913</v>
      </c>
      <c r="J24" s="55" t="s">
        <v>1274</v>
      </c>
      <c r="K24" s="209" t="s">
        <v>6</v>
      </c>
      <c r="L24" s="8"/>
      <c r="M24" s="8"/>
      <c r="N24" s="207"/>
      <c r="O24" s="207"/>
      <c r="P24" s="262" t="s">
        <v>8</v>
      </c>
      <c r="Q24" s="13"/>
      <c r="R24" s="8"/>
      <c r="S24" s="207"/>
      <c r="T24" s="207"/>
    </row>
    <row r="25" spans="2:20" ht="33">
      <c r="B25" s="378"/>
      <c r="C25" s="8" t="s">
        <v>1914</v>
      </c>
      <c r="D25" s="13" t="s">
        <v>1915</v>
      </c>
      <c r="E25" s="8" t="s">
        <v>145</v>
      </c>
      <c r="F25" s="8" t="s">
        <v>146</v>
      </c>
      <c r="G25" s="13" t="s">
        <v>147</v>
      </c>
      <c r="H25" s="8"/>
      <c r="I25" s="13" t="s">
        <v>1916</v>
      </c>
      <c r="J25" s="55" t="s">
        <v>1274</v>
      </c>
      <c r="K25" s="209" t="s">
        <v>6</v>
      </c>
      <c r="L25" s="8"/>
      <c r="M25" s="8"/>
      <c r="N25" s="207"/>
      <c r="O25" s="207"/>
      <c r="P25" s="262" t="s">
        <v>8</v>
      </c>
      <c r="Q25" s="13"/>
      <c r="R25" s="8"/>
      <c r="S25" s="207"/>
      <c r="T25" s="207"/>
    </row>
    <row r="26" spans="2:20" ht="156" customHeight="1">
      <c r="B26" s="376" t="s">
        <v>1917</v>
      </c>
      <c r="C26" s="8" t="s">
        <v>1918</v>
      </c>
      <c r="D26" s="13" t="s">
        <v>1919</v>
      </c>
      <c r="E26" s="8" t="s">
        <v>145</v>
      </c>
      <c r="F26" s="8" t="s">
        <v>178</v>
      </c>
      <c r="G26" s="13" t="s">
        <v>157</v>
      </c>
      <c r="H26" s="8"/>
      <c r="I26" s="13" t="s">
        <v>1920</v>
      </c>
      <c r="J26" s="55" t="s">
        <v>1921</v>
      </c>
      <c r="K26" s="209" t="s">
        <v>6</v>
      </c>
      <c r="L26" s="8"/>
      <c r="M26" s="8"/>
      <c r="N26" s="207"/>
      <c r="O26" s="207"/>
      <c r="P26" s="262" t="s">
        <v>6</v>
      </c>
      <c r="Q26" s="13"/>
      <c r="R26" s="8"/>
      <c r="S26" s="207"/>
      <c r="T26" s="207"/>
    </row>
    <row r="27" spans="2:20" ht="39.75" customHeight="1">
      <c r="B27" s="377"/>
      <c r="C27" s="8" t="s">
        <v>1922</v>
      </c>
      <c r="D27" s="13" t="s">
        <v>1923</v>
      </c>
      <c r="E27" s="8" t="s">
        <v>145</v>
      </c>
      <c r="F27" s="8" t="s">
        <v>178</v>
      </c>
      <c r="G27" s="13" t="s">
        <v>157</v>
      </c>
      <c r="H27" s="8"/>
      <c r="I27" s="13" t="s">
        <v>1924</v>
      </c>
      <c r="J27" s="205" t="s">
        <v>1925</v>
      </c>
      <c r="K27" s="209" t="s">
        <v>6</v>
      </c>
      <c r="L27" s="8"/>
      <c r="M27" s="8"/>
      <c r="N27" s="207"/>
      <c r="O27" s="207"/>
      <c r="P27" s="262" t="s">
        <v>6</v>
      </c>
      <c r="Q27" s="13"/>
      <c r="R27" s="8"/>
      <c r="S27" s="207"/>
      <c r="T27" s="207"/>
    </row>
    <row r="28" spans="2:20" ht="22.5" customHeight="1">
      <c r="B28" s="377"/>
      <c r="C28" s="8" t="s">
        <v>1926</v>
      </c>
      <c r="D28" s="13" t="s">
        <v>1927</v>
      </c>
      <c r="E28" s="8" t="s">
        <v>145</v>
      </c>
      <c r="F28" s="8" t="s">
        <v>146</v>
      </c>
      <c r="G28" s="13" t="s">
        <v>147</v>
      </c>
      <c r="H28" s="8"/>
      <c r="I28" s="13" t="s">
        <v>1928</v>
      </c>
      <c r="J28" s="205" t="s">
        <v>1929</v>
      </c>
      <c r="K28" s="209" t="s">
        <v>6</v>
      </c>
      <c r="L28" s="8"/>
      <c r="M28" s="8"/>
      <c r="N28" s="207"/>
      <c r="O28" s="208"/>
      <c r="P28" s="262" t="s">
        <v>8</v>
      </c>
      <c r="Q28" s="13"/>
      <c r="R28" s="8"/>
      <c r="S28" s="207"/>
      <c r="T28" s="208"/>
    </row>
    <row r="29" spans="2:20" ht="22.5" customHeight="1">
      <c r="B29" s="377"/>
      <c r="C29" s="8" t="s">
        <v>1930</v>
      </c>
      <c r="D29" s="13" t="s">
        <v>1931</v>
      </c>
      <c r="E29" s="8" t="s">
        <v>190</v>
      </c>
      <c r="F29" s="8" t="s">
        <v>178</v>
      </c>
      <c r="G29" s="13" t="s">
        <v>147</v>
      </c>
      <c r="H29" s="8"/>
      <c r="I29" s="13" t="s">
        <v>1932</v>
      </c>
      <c r="J29" s="205" t="s">
        <v>1933</v>
      </c>
      <c r="K29" s="209" t="s">
        <v>6</v>
      </c>
      <c r="L29" s="8"/>
      <c r="M29" s="8"/>
      <c r="N29" s="207"/>
      <c r="O29" s="207"/>
      <c r="P29" s="262" t="s">
        <v>8</v>
      </c>
      <c r="Q29" s="13"/>
      <c r="R29" s="8"/>
      <c r="S29" s="207"/>
      <c r="T29" s="207"/>
    </row>
    <row r="30" spans="2:20">
      <c r="B30" s="377"/>
      <c r="C30" s="8" t="s">
        <v>1934</v>
      </c>
      <c r="D30" s="13" t="s">
        <v>1935</v>
      </c>
      <c r="E30" s="8" t="s">
        <v>145</v>
      </c>
      <c r="F30" s="8" t="s">
        <v>178</v>
      </c>
      <c r="G30" s="13" t="s">
        <v>157</v>
      </c>
      <c r="H30" s="8"/>
      <c r="I30" s="13" t="s">
        <v>1936</v>
      </c>
      <c r="J30" s="55" t="s">
        <v>1937</v>
      </c>
      <c r="K30" s="209" t="s">
        <v>6</v>
      </c>
      <c r="L30" s="8"/>
      <c r="M30" s="8"/>
      <c r="N30" s="207"/>
      <c r="O30" s="207"/>
      <c r="P30" s="262" t="s">
        <v>6</v>
      </c>
      <c r="Q30" s="13"/>
      <c r="R30" s="8"/>
      <c r="S30" s="207"/>
      <c r="T30" s="207"/>
    </row>
    <row r="31" spans="2:20">
      <c r="B31" s="377"/>
      <c r="C31" s="8" t="s">
        <v>1938</v>
      </c>
      <c r="D31" s="13" t="s">
        <v>1939</v>
      </c>
      <c r="E31" s="8" t="s">
        <v>145</v>
      </c>
      <c r="F31" s="8" t="s">
        <v>178</v>
      </c>
      <c r="G31" s="13" t="s">
        <v>157</v>
      </c>
      <c r="H31" s="8"/>
      <c r="I31" s="13" t="s">
        <v>1940</v>
      </c>
      <c r="J31" s="55" t="s">
        <v>1937</v>
      </c>
      <c r="K31" s="209" t="s">
        <v>6</v>
      </c>
      <c r="L31" s="8"/>
      <c r="M31" s="8"/>
      <c r="N31" s="207"/>
      <c r="O31" s="207"/>
      <c r="P31" s="262" t="s">
        <v>6</v>
      </c>
      <c r="Q31" s="13"/>
      <c r="R31" s="8"/>
      <c r="S31" s="207"/>
      <c r="T31" s="207"/>
    </row>
    <row r="32" spans="2:20">
      <c r="B32" s="377"/>
      <c r="C32" s="8" t="s">
        <v>1941</v>
      </c>
      <c r="D32" s="13" t="s">
        <v>1319</v>
      </c>
      <c r="E32" s="8" t="s">
        <v>190</v>
      </c>
      <c r="F32" s="8" t="s">
        <v>146</v>
      </c>
      <c r="G32" s="13" t="s">
        <v>147</v>
      </c>
      <c r="H32" s="8"/>
      <c r="I32" s="13" t="s">
        <v>1942</v>
      </c>
      <c r="J32" s="55" t="s">
        <v>1703</v>
      </c>
      <c r="K32" s="209" t="s">
        <v>6</v>
      </c>
      <c r="L32" s="8"/>
      <c r="M32" s="8"/>
      <c r="N32" s="207"/>
      <c r="O32" s="207"/>
      <c r="P32" s="262" t="s">
        <v>8</v>
      </c>
      <c r="Q32" s="13"/>
      <c r="R32" s="8"/>
      <c r="S32" s="207"/>
      <c r="T32" s="207"/>
    </row>
    <row r="33" spans="2:20">
      <c r="B33" s="377"/>
      <c r="C33" s="8" t="s">
        <v>1943</v>
      </c>
      <c r="D33" s="13" t="s">
        <v>1322</v>
      </c>
      <c r="E33" s="8" t="s">
        <v>145</v>
      </c>
      <c r="F33" s="8" t="s">
        <v>146</v>
      </c>
      <c r="G33" s="13" t="s">
        <v>147</v>
      </c>
      <c r="H33" s="8"/>
      <c r="I33" s="13" t="s">
        <v>1944</v>
      </c>
      <c r="J33" s="55" t="s">
        <v>1703</v>
      </c>
      <c r="K33" s="209" t="s">
        <v>6</v>
      </c>
      <c r="L33" s="8"/>
      <c r="M33" s="8"/>
      <c r="N33" s="207"/>
      <c r="O33" s="207"/>
      <c r="P33" s="262" t="s">
        <v>8</v>
      </c>
      <c r="Q33" s="13"/>
      <c r="R33" s="8"/>
      <c r="S33" s="207"/>
      <c r="T33" s="207"/>
    </row>
    <row r="34" spans="2:20">
      <c r="B34" s="377"/>
      <c r="C34" s="8" t="s">
        <v>1945</v>
      </c>
      <c r="D34" s="13" t="s">
        <v>1325</v>
      </c>
      <c r="E34" s="8" t="s">
        <v>190</v>
      </c>
      <c r="F34" s="8" t="s">
        <v>146</v>
      </c>
      <c r="G34" s="13" t="s">
        <v>147</v>
      </c>
      <c r="H34" s="8"/>
      <c r="I34" s="13" t="s">
        <v>1946</v>
      </c>
      <c r="J34" s="55" t="s">
        <v>1703</v>
      </c>
      <c r="K34" s="209" t="s">
        <v>6</v>
      </c>
      <c r="L34" s="8"/>
      <c r="M34" s="8"/>
      <c r="N34" s="207"/>
      <c r="O34" s="207"/>
      <c r="P34" s="262" t="s">
        <v>8</v>
      </c>
      <c r="Q34" s="13"/>
      <c r="R34" s="8"/>
      <c r="S34" s="207"/>
      <c r="T34" s="207"/>
    </row>
    <row r="35" spans="2:20">
      <c r="B35" s="377"/>
      <c r="C35" s="8" t="s">
        <v>1947</v>
      </c>
      <c r="D35" s="13" t="s">
        <v>1948</v>
      </c>
      <c r="E35" s="8" t="s">
        <v>145</v>
      </c>
      <c r="F35" s="8" t="s">
        <v>146</v>
      </c>
      <c r="G35" s="13" t="s">
        <v>147</v>
      </c>
      <c r="H35" s="8"/>
      <c r="I35" s="13" t="s">
        <v>1936</v>
      </c>
      <c r="J35" s="55" t="s">
        <v>1949</v>
      </c>
      <c r="K35" s="209" t="s">
        <v>6</v>
      </c>
      <c r="L35" s="8"/>
      <c r="M35" s="8"/>
      <c r="N35" s="207"/>
      <c r="O35" s="207"/>
      <c r="P35" s="262" t="s">
        <v>8</v>
      </c>
      <c r="Q35" s="13"/>
      <c r="R35" s="8"/>
      <c r="S35" s="207"/>
      <c r="T35" s="207"/>
    </row>
    <row r="36" spans="2:20">
      <c r="B36" s="377"/>
      <c r="C36" s="8" t="s">
        <v>1950</v>
      </c>
      <c r="D36" s="13" t="s">
        <v>1951</v>
      </c>
      <c r="E36" s="8" t="s">
        <v>190</v>
      </c>
      <c r="F36" s="8" t="s">
        <v>146</v>
      </c>
      <c r="G36" s="13" t="s">
        <v>147</v>
      </c>
      <c r="H36" s="8"/>
      <c r="I36" s="13" t="s">
        <v>1940</v>
      </c>
      <c r="J36" s="55" t="s">
        <v>1949</v>
      </c>
      <c r="K36" s="209" t="s">
        <v>6</v>
      </c>
      <c r="L36" s="8"/>
      <c r="M36" s="8"/>
      <c r="N36" s="207"/>
      <c r="O36" s="207"/>
      <c r="P36" s="262" t="s">
        <v>8</v>
      </c>
      <c r="Q36" s="13"/>
      <c r="R36" s="8"/>
      <c r="S36" s="207"/>
      <c r="T36" s="207"/>
    </row>
    <row r="37" spans="2:20">
      <c r="B37" s="377"/>
      <c r="C37" s="8" t="s">
        <v>1952</v>
      </c>
      <c r="D37" s="13" t="s">
        <v>1953</v>
      </c>
      <c r="E37" s="8" t="s">
        <v>190</v>
      </c>
      <c r="F37" s="8" t="s">
        <v>146</v>
      </c>
      <c r="G37" s="13" t="s">
        <v>147</v>
      </c>
      <c r="H37" s="8"/>
      <c r="I37" s="13" t="s">
        <v>1942</v>
      </c>
      <c r="J37" s="55" t="s">
        <v>1954</v>
      </c>
      <c r="K37" s="209" t="s">
        <v>6</v>
      </c>
      <c r="L37" s="8"/>
      <c r="M37" s="8"/>
      <c r="N37" s="207"/>
      <c r="O37" s="207"/>
      <c r="P37" s="262" t="s">
        <v>8</v>
      </c>
      <c r="Q37" s="13"/>
      <c r="R37" s="8"/>
      <c r="S37" s="207"/>
      <c r="T37" s="207"/>
    </row>
    <row r="38" spans="2:20">
      <c r="B38" s="377"/>
      <c r="C38" s="8" t="s">
        <v>1955</v>
      </c>
      <c r="D38" s="13" t="s">
        <v>1956</v>
      </c>
      <c r="E38" s="8" t="s">
        <v>190</v>
      </c>
      <c r="F38" s="8" t="s">
        <v>146</v>
      </c>
      <c r="G38" s="13" t="s">
        <v>147</v>
      </c>
      <c r="H38" s="8"/>
      <c r="I38" s="13" t="s">
        <v>1957</v>
      </c>
      <c r="J38" s="55" t="s">
        <v>1954</v>
      </c>
      <c r="K38" s="209" t="s">
        <v>6</v>
      </c>
      <c r="L38" s="8"/>
      <c r="M38" s="8"/>
      <c r="N38" s="207"/>
      <c r="O38" s="207"/>
      <c r="P38" s="262" t="s">
        <v>8</v>
      </c>
      <c r="Q38" s="13"/>
      <c r="R38" s="8"/>
      <c r="S38" s="207"/>
      <c r="T38" s="207"/>
    </row>
    <row r="39" spans="2:20">
      <c r="B39" s="377"/>
      <c r="C39" s="8" t="s">
        <v>1958</v>
      </c>
      <c r="D39" s="13" t="s">
        <v>1959</v>
      </c>
      <c r="E39" s="8" t="s">
        <v>190</v>
      </c>
      <c r="F39" s="8" t="s">
        <v>146</v>
      </c>
      <c r="G39" s="13" t="s">
        <v>147</v>
      </c>
      <c r="H39" s="8"/>
      <c r="I39" s="13" t="s">
        <v>1959</v>
      </c>
      <c r="J39" s="55" t="s">
        <v>1954</v>
      </c>
      <c r="K39" s="209" t="s">
        <v>6</v>
      </c>
      <c r="L39" s="8"/>
      <c r="M39" s="8"/>
      <c r="N39" s="207"/>
      <c r="O39" s="207"/>
      <c r="P39" s="262" t="s">
        <v>8</v>
      </c>
      <c r="Q39" s="13"/>
      <c r="R39" s="8"/>
      <c r="S39" s="207"/>
      <c r="T39" s="207"/>
    </row>
    <row r="40" spans="2:20" ht="37.5" customHeight="1">
      <c r="B40" s="377"/>
      <c r="C40" s="8" t="s">
        <v>1960</v>
      </c>
      <c r="D40" s="13" t="s">
        <v>1961</v>
      </c>
      <c r="E40" s="8" t="s">
        <v>145</v>
      </c>
      <c r="F40" s="8" t="s">
        <v>146</v>
      </c>
      <c r="G40" s="13" t="s">
        <v>147</v>
      </c>
      <c r="H40" s="8"/>
      <c r="I40" s="13" t="s">
        <v>1962</v>
      </c>
      <c r="J40" s="205" t="s">
        <v>1963</v>
      </c>
      <c r="K40" s="209" t="s">
        <v>6</v>
      </c>
      <c r="L40" s="8"/>
      <c r="M40" s="8"/>
      <c r="N40" s="207"/>
      <c r="O40" s="208"/>
      <c r="P40" s="262" t="s">
        <v>8</v>
      </c>
      <c r="Q40" s="13"/>
      <c r="R40" s="8"/>
      <c r="S40" s="207"/>
      <c r="T40" s="208"/>
    </row>
    <row r="41" spans="2:20" ht="22.5" customHeight="1">
      <c r="B41" s="377"/>
      <c r="C41" s="8" t="s">
        <v>1964</v>
      </c>
      <c r="D41" s="13" t="s">
        <v>1927</v>
      </c>
      <c r="E41" s="8" t="s">
        <v>145</v>
      </c>
      <c r="F41" s="8" t="s">
        <v>146</v>
      </c>
      <c r="G41" s="13" t="s">
        <v>147</v>
      </c>
      <c r="H41" s="8"/>
      <c r="I41" s="13" t="s">
        <v>1928</v>
      </c>
      <c r="J41" s="205" t="s">
        <v>1929</v>
      </c>
      <c r="K41" s="209" t="s">
        <v>6</v>
      </c>
      <c r="L41" s="8"/>
      <c r="M41" s="8"/>
      <c r="N41" s="207"/>
      <c r="O41" s="208"/>
      <c r="P41" s="262" t="s">
        <v>8</v>
      </c>
      <c r="Q41" s="13"/>
      <c r="R41" s="8"/>
      <c r="S41" s="207"/>
      <c r="T41" s="208"/>
    </row>
    <row r="42" spans="2:20" ht="22.5" customHeight="1">
      <c r="B42" s="377"/>
      <c r="C42" s="8" t="s">
        <v>1965</v>
      </c>
      <c r="D42" s="13" t="s">
        <v>1966</v>
      </c>
      <c r="E42" s="8" t="s">
        <v>145</v>
      </c>
      <c r="F42" s="8" t="s">
        <v>178</v>
      </c>
      <c r="G42" s="13" t="s">
        <v>157</v>
      </c>
      <c r="H42" s="8"/>
      <c r="I42" s="13" t="s">
        <v>1932</v>
      </c>
      <c r="J42" s="205" t="s">
        <v>1967</v>
      </c>
      <c r="K42" s="209" t="s">
        <v>6</v>
      </c>
      <c r="L42" s="8"/>
      <c r="M42" s="8"/>
      <c r="N42" s="207"/>
      <c r="O42" s="207"/>
      <c r="P42" s="262" t="s">
        <v>6</v>
      </c>
      <c r="Q42" s="13"/>
      <c r="R42" s="8"/>
      <c r="S42" s="207"/>
      <c r="T42" s="207"/>
    </row>
    <row r="43" spans="2:20">
      <c r="B43" s="377"/>
      <c r="C43" s="8" t="s">
        <v>1968</v>
      </c>
      <c r="D43" s="239" t="s">
        <v>1969</v>
      </c>
      <c r="E43" s="43" t="s">
        <v>145</v>
      </c>
      <c r="F43" s="43" t="s">
        <v>146</v>
      </c>
      <c r="G43" s="156" t="s">
        <v>157</v>
      </c>
      <c r="H43" s="168"/>
      <c r="I43" s="156" t="s">
        <v>1970</v>
      </c>
      <c r="J43" s="255" t="s">
        <v>1971</v>
      </c>
      <c r="K43" s="256" t="s">
        <v>6</v>
      </c>
      <c r="L43" s="164"/>
      <c r="M43" s="8"/>
      <c r="N43" s="207"/>
      <c r="O43" s="207"/>
      <c r="P43" s="262" t="s">
        <v>6</v>
      </c>
      <c r="Q43" s="164"/>
      <c r="R43" s="8"/>
      <c r="S43" s="207"/>
      <c r="T43" s="207"/>
    </row>
    <row r="44" spans="2:20" ht="27.75" customHeight="1">
      <c r="B44" s="377"/>
      <c r="C44" s="8" t="s">
        <v>1972</v>
      </c>
      <c r="D44" s="239" t="s">
        <v>1973</v>
      </c>
      <c r="E44" s="43" t="s">
        <v>145</v>
      </c>
      <c r="F44" s="43" t="s">
        <v>178</v>
      </c>
      <c r="G44" s="156" t="s">
        <v>157</v>
      </c>
      <c r="H44" s="168"/>
      <c r="I44" s="156" t="s">
        <v>1974</v>
      </c>
      <c r="J44" s="255" t="s">
        <v>1975</v>
      </c>
      <c r="K44" s="256" t="s">
        <v>6</v>
      </c>
      <c r="L44" s="164"/>
      <c r="M44" s="8"/>
      <c r="N44" s="207"/>
      <c r="O44" s="208"/>
      <c r="P44" s="262" t="s">
        <v>6</v>
      </c>
      <c r="Q44" s="164"/>
      <c r="R44" s="8"/>
      <c r="S44" s="207"/>
      <c r="T44" s="208"/>
    </row>
    <row r="45" spans="2:20" ht="23.25" customHeight="1">
      <c r="B45" s="377"/>
      <c r="C45" s="8" t="s">
        <v>1976</v>
      </c>
      <c r="D45" s="239" t="s">
        <v>1977</v>
      </c>
      <c r="E45" s="43" t="s">
        <v>145</v>
      </c>
      <c r="F45" s="43" t="s">
        <v>178</v>
      </c>
      <c r="G45" s="156" t="s">
        <v>157</v>
      </c>
      <c r="H45" s="168"/>
      <c r="I45" s="156" t="s">
        <v>1978</v>
      </c>
      <c r="J45" s="255" t="s">
        <v>1979</v>
      </c>
      <c r="K45" s="256" t="s">
        <v>6</v>
      </c>
      <c r="L45" s="164"/>
      <c r="M45" s="8"/>
      <c r="N45" s="207"/>
      <c r="O45" s="208"/>
      <c r="P45" s="262" t="s">
        <v>6</v>
      </c>
      <c r="Q45" s="164"/>
      <c r="R45" s="8"/>
      <c r="S45" s="207"/>
      <c r="T45" s="208"/>
    </row>
    <row r="46" spans="2:20" ht="23.25" customHeight="1">
      <c r="B46" s="377"/>
      <c r="C46" s="8" t="s">
        <v>1980</v>
      </c>
      <c r="D46" s="13" t="s">
        <v>1981</v>
      </c>
      <c r="E46" s="8" t="s">
        <v>190</v>
      </c>
      <c r="F46" s="8" t="s">
        <v>162</v>
      </c>
      <c r="G46" s="13" t="s">
        <v>147</v>
      </c>
      <c r="H46" s="8"/>
      <c r="I46" s="13" t="s">
        <v>1982</v>
      </c>
      <c r="J46" s="205" t="s">
        <v>1983</v>
      </c>
      <c r="K46" s="209" t="s">
        <v>6</v>
      </c>
      <c r="L46" s="8"/>
      <c r="M46" s="8"/>
      <c r="N46" s="207"/>
      <c r="O46" s="208"/>
      <c r="P46" s="262" t="s">
        <v>8</v>
      </c>
      <c r="Q46" s="13"/>
      <c r="R46" s="8"/>
      <c r="S46" s="207"/>
      <c r="T46" s="208"/>
    </row>
    <row r="47" spans="2:20" ht="23.25" customHeight="1">
      <c r="B47" s="377"/>
      <c r="C47" s="8" t="s">
        <v>1984</v>
      </c>
      <c r="D47" s="13" t="s">
        <v>1985</v>
      </c>
      <c r="E47" s="8" t="s">
        <v>145</v>
      </c>
      <c r="F47" s="8" t="s">
        <v>178</v>
      </c>
      <c r="G47" s="13" t="s">
        <v>157</v>
      </c>
      <c r="H47" s="8"/>
      <c r="I47" s="13" t="s">
        <v>1986</v>
      </c>
      <c r="J47" s="55" t="s">
        <v>1987</v>
      </c>
      <c r="K47" s="209" t="s">
        <v>6</v>
      </c>
      <c r="L47" s="8"/>
      <c r="M47" s="8"/>
      <c r="N47" s="207"/>
      <c r="O47" s="208"/>
      <c r="P47" s="262" t="s">
        <v>6</v>
      </c>
      <c r="Q47" s="13" t="s">
        <v>1988</v>
      </c>
      <c r="R47" s="8"/>
      <c r="S47" s="207"/>
      <c r="T47" s="208"/>
    </row>
    <row r="48" spans="2:20" ht="39.75" customHeight="1">
      <c r="B48" s="376" t="s">
        <v>1989</v>
      </c>
      <c r="C48" s="8" t="s">
        <v>1990</v>
      </c>
      <c r="D48" s="13" t="s">
        <v>1991</v>
      </c>
      <c r="E48" s="8" t="s">
        <v>145</v>
      </c>
      <c r="F48" s="8" t="s">
        <v>178</v>
      </c>
      <c r="G48" s="13" t="s">
        <v>157</v>
      </c>
      <c r="H48" s="8"/>
      <c r="I48" s="13" t="s">
        <v>1991</v>
      </c>
      <c r="J48" s="205" t="s">
        <v>1992</v>
      </c>
      <c r="K48" s="209" t="s">
        <v>6</v>
      </c>
      <c r="L48" s="8"/>
      <c r="M48" s="8"/>
      <c r="N48" s="207"/>
      <c r="O48" s="207"/>
      <c r="P48" s="262" t="s">
        <v>6</v>
      </c>
      <c r="Q48" s="13"/>
      <c r="R48" s="8"/>
      <c r="S48" s="207"/>
      <c r="T48" s="207"/>
    </row>
    <row r="49" spans="2:20" ht="41.25" customHeight="1">
      <c r="B49" s="377"/>
      <c r="C49" s="8" t="s">
        <v>1993</v>
      </c>
      <c r="D49" s="13" t="s">
        <v>1994</v>
      </c>
      <c r="E49" s="8" t="s">
        <v>145</v>
      </c>
      <c r="F49" s="8" t="s">
        <v>178</v>
      </c>
      <c r="G49" s="13" t="s">
        <v>157</v>
      </c>
      <c r="H49" s="8"/>
      <c r="I49" s="13" t="s">
        <v>1995</v>
      </c>
      <c r="J49" s="205" t="s">
        <v>1996</v>
      </c>
      <c r="K49" s="209" t="s">
        <v>6</v>
      </c>
      <c r="L49" s="8"/>
      <c r="M49" s="8"/>
      <c r="N49" s="207"/>
      <c r="O49" s="208"/>
      <c r="P49" s="262" t="s">
        <v>6</v>
      </c>
      <c r="Q49" s="13"/>
      <c r="R49" s="8"/>
      <c r="S49" s="207"/>
      <c r="T49" s="208"/>
    </row>
    <row r="50" spans="2:20" ht="53.25" customHeight="1">
      <c r="B50" s="377"/>
      <c r="C50" s="8" t="s">
        <v>1997</v>
      </c>
      <c r="D50" s="13" t="s">
        <v>1998</v>
      </c>
      <c r="E50" s="8" t="s">
        <v>145</v>
      </c>
      <c r="F50" s="8" t="s">
        <v>178</v>
      </c>
      <c r="G50" s="13" t="s">
        <v>157</v>
      </c>
      <c r="H50" s="8"/>
      <c r="I50" s="13" t="s">
        <v>1999</v>
      </c>
      <c r="J50" s="205" t="s">
        <v>2000</v>
      </c>
      <c r="K50" s="209" t="s">
        <v>6</v>
      </c>
      <c r="L50" s="8"/>
      <c r="M50" s="8"/>
      <c r="N50" s="207"/>
      <c r="O50" s="208"/>
      <c r="P50" s="262" t="s">
        <v>10</v>
      </c>
      <c r="Q50" s="13"/>
      <c r="R50" s="8"/>
      <c r="S50" s="207"/>
      <c r="T50" s="208"/>
    </row>
    <row r="51" spans="2:20">
      <c r="B51" s="377"/>
      <c r="C51" s="8" t="s">
        <v>2001</v>
      </c>
      <c r="D51" s="13" t="s">
        <v>2002</v>
      </c>
      <c r="E51" s="8" t="s">
        <v>145</v>
      </c>
      <c r="F51" s="8" t="s">
        <v>178</v>
      </c>
      <c r="G51" s="13" t="s">
        <v>157</v>
      </c>
      <c r="H51" s="8"/>
      <c r="I51" s="13" t="s">
        <v>2003</v>
      </c>
      <c r="J51" s="205" t="s">
        <v>2004</v>
      </c>
      <c r="K51" s="209" t="s">
        <v>6</v>
      </c>
      <c r="L51" s="8"/>
      <c r="M51" s="8"/>
      <c r="N51" s="207"/>
      <c r="O51" s="207"/>
      <c r="P51" s="262" t="s">
        <v>10</v>
      </c>
      <c r="Q51" s="13"/>
      <c r="R51" s="8"/>
      <c r="S51" s="207"/>
      <c r="T51" s="207"/>
    </row>
    <row r="52" spans="2:20" ht="66">
      <c r="B52" s="377"/>
      <c r="C52" s="8" t="s">
        <v>2005</v>
      </c>
      <c r="D52" s="13" t="s">
        <v>2006</v>
      </c>
      <c r="E52" s="8" t="s">
        <v>145</v>
      </c>
      <c r="F52" s="8" t="s">
        <v>178</v>
      </c>
      <c r="G52" s="13" t="s">
        <v>157</v>
      </c>
      <c r="H52" s="8"/>
      <c r="I52" s="13" t="s">
        <v>2006</v>
      </c>
      <c r="J52" s="205" t="s">
        <v>2007</v>
      </c>
      <c r="K52" s="209" t="s">
        <v>6</v>
      </c>
      <c r="L52" s="8"/>
      <c r="M52" s="8"/>
      <c r="N52" s="207"/>
      <c r="O52" s="207"/>
      <c r="P52" s="262" t="s">
        <v>6</v>
      </c>
      <c r="Q52" s="13"/>
      <c r="R52" s="8"/>
      <c r="S52" s="207"/>
      <c r="T52" s="207"/>
    </row>
    <row r="53" spans="2:20" ht="66">
      <c r="B53" s="377"/>
      <c r="C53" s="8" t="s">
        <v>2008</v>
      </c>
      <c r="D53" s="13" t="s">
        <v>2009</v>
      </c>
      <c r="E53" s="8" t="s">
        <v>145</v>
      </c>
      <c r="F53" s="8" t="s">
        <v>178</v>
      </c>
      <c r="G53" s="13" t="s">
        <v>157</v>
      </c>
      <c r="H53" s="8"/>
      <c r="I53" s="13" t="s">
        <v>2009</v>
      </c>
      <c r="J53" s="205" t="s">
        <v>2010</v>
      </c>
      <c r="K53" s="209" t="s">
        <v>6</v>
      </c>
      <c r="L53" s="8"/>
      <c r="M53" s="8"/>
      <c r="N53" s="207"/>
      <c r="O53" s="207"/>
      <c r="P53" s="262" t="s">
        <v>6</v>
      </c>
      <c r="Q53" s="13"/>
      <c r="R53" s="8"/>
      <c r="S53" s="207"/>
      <c r="T53" s="207"/>
    </row>
    <row r="54" spans="2:20" ht="66">
      <c r="B54" s="377"/>
      <c r="C54" s="8" t="s">
        <v>2011</v>
      </c>
      <c r="D54" s="13" t="s">
        <v>2012</v>
      </c>
      <c r="E54" s="8" t="s">
        <v>145</v>
      </c>
      <c r="F54" s="8" t="s">
        <v>178</v>
      </c>
      <c r="G54" s="13" t="s">
        <v>157</v>
      </c>
      <c r="H54" s="8"/>
      <c r="I54" s="13" t="s">
        <v>2012</v>
      </c>
      <c r="J54" s="55" t="s">
        <v>2013</v>
      </c>
      <c r="K54" s="209" t="s">
        <v>6</v>
      </c>
      <c r="L54" s="8"/>
      <c r="M54" s="8"/>
      <c r="N54" s="207"/>
      <c r="O54" s="207"/>
      <c r="P54" s="262" t="s">
        <v>6</v>
      </c>
      <c r="Q54" s="13"/>
      <c r="R54" s="8"/>
      <c r="S54" s="207"/>
      <c r="T54" s="207"/>
    </row>
    <row r="55" spans="2:20" ht="33">
      <c r="B55" s="377"/>
      <c r="C55" s="8" t="s">
        <v>2014</v>
      </c>
      <c r="D55" s="13" t="s">
        <v>2015</v>
      </c>
      <c r="E55" s="8" t="s">
        <v>145</v>
      </c>
      <c r="F55" s="8" t="s">
        <v>146</v>
      </c>
      <c r="G55" s="13" t="s">
        <v>147</v>
      </c>
      <c r="H55" s="8"/>
      <c r="I55" s="13" t="s">
        <v>2016</v>
      </c>
      <c r="J55" s="55" t="s">
        <v>1703</v>
      </c>
      <c r="K55" s="209" t="s">
        <v>6</v>
      </c>
      <c r="L55" s="8"/>
      <c r="M55" s="8"/>
      <c r="N55" s="207"/>
      <c r="O55" s="207"/>
      <c r="P55" s="262" t="s">
        <v>8</v>
      </c>
      <c r="Q55" s="13"/>
      <c r="R55" s="8"/>
      <c r="S55" s="207"/>
      <c r="T55" s="207"/>
    </row>
    <row r="56" spans="2:20" ht="33">
      <c r="B56" s="377"/>
      <c r="C56" s="8" t="s">
        <v>2017</v>
      </c>
      <c r="D56" s="13" t="s">
        <v>2018</v>
      </c>
      <c r="E56" s="8" t="s">
        <v>145</v>
      </c>
      <c r="F56" s="8" t="s">
        <v>146</v>
      </c>
      <c r="G56" s="13" t="s">
        <v>147</v>
      </c>
      <c r="H56" s="8"/>
      <c r="I56" s="13" t="s">
        <v>2019</v>
      </c>
      <c r="J56" s="55" t="s">
        <v>1703</v>
      </c>
      <c r="K56" s="209" t="s">
        <v>6</v>
      </c>
      <c r="L56" s="8"/>
      <c r="M56" s="8"/>
      <c r="N56" s="207"/>
      <c r="O56" s="207"/>
      <c r="P56" s="262" t="s">
        <v>8</v>
      </c>
      <c r="Q56" s="13"/>
      <c r="R56" s="8"/>
      <c r="S56" s="207"/>
      <c r="T56" s="207"/>
    </row>
    <row r="57" spans="2:20" ht="16.5" customHeight="1">
      <c r="B57" s="377"/>
      <c r="C57" s="8" t="s">
        <v>2020</v>
      </c>
      <c r="D57" s="13" t="s">
        <v>2021</v>
      </c>
      <c r="E57" s="8" t="s">
        <v>145</v>
      </c>
      <c r="F57" s="8" t="s">
        <v>146</v>
      </c>
      <c r="G57" s="13" t="s">
        <v>147</v>
      </c>
      <c r="H57" s="8"/>
      <c r="I57" s="13" t="s">
        <v>2022</v>
      </c>
      <c r="J57" s="55" t="s">
        <v>1954</v>
      </c>
      <c r="K57" s="209" t="s">
        <v>6</v>
      </c>
      <c r="L57" s="8"/>
      <c r="M57" s="8"/>
      <c r="N57" s="207"/>
      <c r="O57" s="207"/>
      <c r="P57" s="262" t="s">
        <v>8</v>
      </c>
      <c r="Q57" s="13"/>
      <c r="R57" s="8"/>
      <c r="S57" s="207"/>
      <c r="T57" s="207"/>
    </row>
    <row r="58" spans="2:20" ht="16.5" customHeight="1">
      <c r="B58" s="377"/>
      <c r="C58" s="8" t="s">
        <v>2023</v>
      </c>
      <c r="D58" s="13" t="s">
        <v>2024</v>
      </c>
      <c r="E58" s="8" t="s">
        <v>145</v>
      </c>
      <c r="F58" s="8" t="s">
        <v>146</v>
      </c>
      <c r="G58" s="13" t="s">
        <v>147</v>
      </c>
      <c r="H58" s="8"/>
      <c r="I58" s="13" t="s">
        <v>2025</v>
      </c>
      <c r="J58" s="55" t="s">
        <v>1954</v>
      </c>
      <c r="K58" s="209" t="s">
        <v>6</v>
      </c>
      <c r="L58" s="8"/>
      <c r="M58" s="8"/>
      <c r="N58" s="207"/>
      <c r="O58" s="207"/>
      <c r="P58" s="262" t="s">
        <v>8</v>
      </c>
      <c r="Q58" s="13"/>
      <c r="R58" s="8"/>
      <c r="S58" s="207"/>
      <c r="T58" s="207"/>
    </row>
    <row r="59" spans="2:20" ht="16.5" customHeight="1">
      <c r="B59" s="377"/>
      <c r="C59" s="8" t="s">
        <v>2026</v>
      </c>
      <c r="D59" s="13" t="s">
        <v>2027</v>
      </c>
      <c r="E59" s="8" t="s">
        <v>145</v>
      </c>
      <c r="F59" s="8" t="s">
        <v>146</v>
      </c>
      <c r="G59" s="13" t="s">
        <v>147</v>
      </c>
      <c r="H59" s="8"/>
      <c r="I59" s="13" t="s">
        <v>2028</v>
      </c>
      <c r="J59" s="55" t="s">
        <v>2029</v>
      </c>
      <c r="K59" s="209" t="s">
        <v>6</v>
      </c>
      <c r="L59" s="8"/>
      <c r="M59" s="8"/>
      <c r="N59" s="207"/>
      <c r="O59" s="207"/>
      <c r="P59" s="262" t="s">
        <v>8</v>
      </c>
      <c r="Q59" s="13"/>
      <c r="R59" s="8"/>
      <c r="S59" s="207"/>
      <c r="T59" s="207"/>
    </row>
    <row r="60" spans="2:20" ht="37.5" customHeight="1">
      <c r="B60" s="377"/>
      <c r="C60" s="8" t="s">
        <v>2030</v>
      </c>
      <c r="D60" s="13" t="s">
        <v>2031</v>
      </c>
      <c r="E60" s="8" t="s">
        <v>145</v>
      </c>
      <c r="F60" s="8" t="s">
        <v>178</v>
      </c>
      <c r="G60" s="13" t="s">
        <v>157</v>
      </c>
      <c r="H60" s="8"/>
      <c r="I60" s="13" t="s">
        <v>2032</v>
      </c>
      <c r="J60" s="55" t="s">
        <v>2033</v>
      </c>
      <c r="K60" s="209" t="s">
        <v>6</v>
      </c>
      <c r="L60" s="8"/>
      <c r="M60" s="8"/>
      <c r="N60" s="207"/>
      <c r="O60" s="208"/>
      <c r="P60" s="262" t="s">
        <v>10</v>
      </c>
      <c r="Q60" s="13"/>
      <c r="R60" s="8"/>
      <c r="S60" s="207"/>
      <c r="T60" s="208"/>
    </row>
    <row r="61" spans="2:20" ht="22.5" customHeight="1">
      <c r="B61" s="377"/>
      <c r="C61" s="8" t="s">
        <v>2034</v>
      </c>
      <c r="D61" s="13" t="s">
        <v>2035</v>
      </c>
      <c r="E61" s="8" t="s">
        <v>145</v>
      </c>
      <c r="F61" s="8" t="s">
        <v>178</v>
      </c>
      <c r="G61" s="13" t="s">
        <v>157</v>
      </c>
      <c r="H61" s="8"/>
      <c r="I61" s="13" t="s">
        <v>2036</v>
      </c>
      <c r="J61" s="55" t="s">
        <v>2037</v>
      </c>
      <c r="K61" s="209" t="s">
        <v>6</v>
      </c>
      <c r="L61" s="8"/>
      <c r="M61" s="8"/>
      <c r="N61" s="207"/>
      <c r="O61" s="208"/>
      <c r="P61" s="262" t="s">
        <v>10</v>
      </c>
      <c r="Q61" s="13"/>
      <c r="R61" s="8"/>
      <c r="S61" s="207"/>
      <c r="T61" s="208"/>
    </row>
    <row r="62" spans="2:20" ht="22.5" customHeight="1">
      <c r="B62" s="377"/>
      <c r="C62" s="8" t="s">
        <v>2038</v>
      </c>
      <c r="D62" s="13" t="s">
        <v>2039</v>
      </c>
      <c r="E62" s="8" t="s">
        <v>145</v>
      </c>
      <c r="F62" s="8" t="s">
        <v>178</v>
      </c>
      <c r="G62" s="13" t="s">
        <v>157</v>
      </c>
      <c r="H62" s="8"/>
      <c r="I62" s="13" t="s">
        <v>2040</v>
      </c>
      <c r="J62" s="205" t="s">
        <v>2037</v>
      </c>
      <c r="K62" s="209" t="s">
        <v>6</v>
      </c>
      <c r="L62" s="8"/>
      <c r="M62" s="8"/>
      <c r="N62" s="207"/>
      <c r="O62" s="207"/>
      <c r="P62" s="262" t="s">
        <v>10</v>
      </c>
      <c r="Q62" s="13"/>
      <c r="R62" s="8"/>
      <c r="S62" s="207"/>
      <c r="T62" s="207"/>
    </row>
    <row r="63" spans="2:20" ht="49.5">
      <c r="B63" s="377"/>
      <c r="C63" s="8" t="s">
        <v>2041</v>
      </c>
      <c r="D63" s="13" t="s">
        <v>1961</v>
      </c>
      <c r="E63" s="8" t="s">
        <v>145</v>
      </c>
      <c r="F63" s="8" t="s">
        <v>146</v>
      </c>
      <c r="G63" s="13" t="s">
        <v>147</v>
      </c>
      <c r="H63" s="8"/>
      <c r="I63" s="13" t="s">
        <v>1962</v>
      </c>
      <c r="J63" s="205" t="s">
        <v>1963</v>
      </c>
      <c r="K63" s="209" t="s">
        <v>6</v>
      </c>
      <c r="L63" s="8"/>
      <c r="M63" s="8"/>
      <c r="N63" s="8"/>
      <c r="O63" s="8"/>
      <c r="P63" s="262" t="s">
        <v>8</v>
      </c>
      <c r="Q63" s="13"/>
      <c r="R63" s="8"/>
      <c r="S63" s="8"/>
      <c r="T63" s="8"/>
    </row>
    <row r="64" spans="2:20" ht="49.5">
      <c r="B64" s="377"/>
      <c r="C64" s="8" t="s">
        <v>2042</v>
      </c>
      <c r="D64" s="13" t="s">
        <v>1927</v>
      </c>
      <c r="E64" s="8" t="s">
        <v>145</v>
      </c>
      <c r="F64" s="8" t="s">
        <v>146</v>
      </c>
      <c r="G64" s="13" t="s">
        <v>147</v>
      </c>
      <c r="H64" s="8"/>
      <c r="I64" s="13" t="s">
        <v>1928</v>
      </c>
      <c r="J64" s="205" t="s">
        <v>1929</v>
      </c>
      <c r="K64" s="209" t="s">
        <v>6</v>
      </c>
      <c r="L64" s="8"/>
      <c r="P64" s="262" t="s">
        <v>8</v>
      </c>
      <c r="Q64" s="13"/>
    </row>
    <row r="65" spans="2:17">
      <c r="B65" s="377"/>
      <c r="C65" s="8" t="s">
        <v>2043</v>
      </c>
      <c r="D65" s="13" t="s">
        <v>1966</v>
      </c>
      <c r="E65" s="8" t="s">
        <v>145</v>
      </c>
      <c r="F65" s="8" t="s">
        <v>178</v>
      </c>
      <c r="G65" s="13" t="s">
        <v>157</v>
      </c>
      <c r="H65" s="8"/>
      <c r="I65" s="13" t="s">
        <v>2044</v>
      </c>
      <c r="J65" s="205" t="s">
        <v>2045</v>
      </c>
      <c r="K65" s="209" t="s">
        <v>6</v>
      </c>
      <c r="L65" s="8"/>
      <c r="P65" s="262" t="s">
        <v>6</v>
      </c>
      <c r="Q65" s="13"/>
    </row>
    <row r="66" spans="2:17" ht="49.5">
      <c r="B66" s="378"/>
      <c r="C66" s="8" t="s">
        <v>2046</v>
      </c>
      <c r="D66" s="13" t="s">
        <v>1401</v>
      </c>
      <c r="E66" s="8" t="s">
        <v>145</v>
      </c>
      <c r="F66" s="8" t="s">
        <v>178</v>
      </c>
      <c r="G66" s="13" t="s">
        <v>157</v>
      </c>
      <c r="H66" s="8" t="s">
        <v>2047</v>
      </c>
      <c r="I66" s="13" t="s">
        <v>1402</v>
      </c>
      <c r="J66" s="55" t="s">
        <v>1403</v>
      </c>
      <c r="K66" s="209" t="s">
        <v>6</v>
      </c>
      <c r="L66" s="8"/>
      <c r="P66" s="262" t="s">
        <v>6</v>
      </c>
      <c r="Q66" s="13"/>
    </row>
    <row r="67" spans="2:17">
      <c r="B67" s="393" t="s">
        <v>2048</v>
      </c>
      <c r="C67" s="8" t="s">
        <v>2049</v>
      </c>
      <c r="D67" s="261" t="s">
        <v>2050</v>
      </c>
      <c r="E67" s="43" t="s">
        <v>145</v>
      </c>
      <c r="F67" s="43" t="s">
        <v>146</v>
      </c>
      <c r="G67" s="156" t="s">
        <v>147</v>
      </c>
      <c r="H67" s="156"/>
      <c r="I67" s="261" t="s">
        <v>2050</v>
      </c>
      <c r="J67" s="252" t="s">
        <v>2051</v>
      </c>
      <c r="K67" s="43" t="s">
        <v>6</v>
      </c>
      <c r="L67" s="156"/>
      <c r="P67" s="262" t="s">
        <v>8</v>
      </c>
      <c r="Q67" s="156"/>
    </row>
    <row r="68" spans="2:17">
      <c r="B68" s="393"/>
      <c r="C68" s="8" t="s">
        <v>2052</v>
      </c>
      <c r="D68" s="261" t="s">
        <v>2053</v>
      </c>
      <c r="E68" s="43" t="s">
        <v>190</v>
      </c>
      <c r="F68" s="43" t="s">
        <v>162</v>
      </c>
      <c r="G68" s="156" t="s">
        <v>147</v>
      </c>
      <c r="H68" s="156"/>
      <c r="I68" s="261" t="s">
        <v>2053</v>
      </c>
      <c r="J68" s="252" t="s">
        <v>2051</v>
      </c>
      <c r="K68" s="43" t="s">
        <v>6</v>
      </c>
      <c r="L68" s="156"/>
      <c r="P68" s="262" t="s">
        <v>8</v>
      </c>
      <c r="Q68" s="156"/>
    </row>
    <row r="69" spans="2:17">
      <c r="B69" s="393"/>
      <c r="C69" s="8" t="s">
        <v>2054</v>
      </c>
      <c r="D69" s="261" t="s">
        <v>2055</v>
      </c>
      <c r="E69" s="43" t="s">
        <v>145</v>
      </c>
      <c r="F69" s="43" t="s">
        <v>146</v>
      </c>
      <c r="G69" s="156" t="s">
        <v>147</v>
      </c>
      <c r="H69" s="156"/>
      <c r="I69" s="261" t="s">
        <v>2055</v>
      </c>
      <c r="J69" s="252" t="s">
        <v>2051</v>
      </c>
      <c r="K69" s="43" t="s">
        <v>6</v>
      </c>
      <c r="L69" s="156"/>
      <c r="P69" s="262" t="s">
        <v>8</v>
      </c>
      <c r="Q69" s="156"/>
    </row>
    <row r="70" spans="2:17">
      <c r="B70" s="393"/>
      <c r="C70" s="8" t="s">
        <v>2056</v>
      </c>
      <c r="D70" s="261" t="s">
        <v>2057</v>
      </c>
      <c r="E70" s="43" t="s">
        <v>145</v>
      </c>
      <c r="F70" s="43" t="s">
        <v>146</v>
      </c>
      <c r="G70" s="156" t="s">
        <v>147</v>
      </c>
      <c r="H70" s="156"/>
      <c r="I70" s="261" t="s">
        <v>2057</v>
      </c>
      <c r="J70" s="252" t="s">
        <v>2051</v>
      </c>
      <c r="K70" s="43" t="s">
        <v>6</v>
      </c>
      <c r="L70" s="156"/>
      <c r="P70" s="262" t="s">
        <v>8</v>
      </c>
      <c r="Q70" s="156"/>
    </row>
    <row r="71" spans="2:17">
      <c r="B71" s="393"/>
      <c r="C71" s="8" t="s">
        <v>2058</v>
      </c>
      <c r="D71" s="261" t="s">
        <v>2059</v>
      </c>
      <c r="E71" s="43" t="s">
        <v>145</v>
      </c>
      <c r="F71" s="43" t="s">
        <v>146</v>
      </c>
      <c r="G71" s="156" t="s">
        <v>147</v>
      </c>
      <c r="H71" s="156"/>
      <c r="I71" s="261" t="s">
        <v>2059</v>
      </c>
      <c r="J71" s="252" t="s">
        <v>2051</v>
      </c>
      <c r="K71" s="43" t="s">
        <v>6</v>
      </c>
      <c r="L71" s="156"/>
      <c r="P71" s="262" t="s">
        <v>8</v>
      </c>
      <c r="Q71" s="156"/>
    </row>
    <row r="72" spans="2:17">
      <c r="B72" s="393"/>
      <c r="C72" s="8" t="s">
        <v>2060</v>
      </c>
      <c r="D72" s="261" t="s">
        <v>2061</v>
      </c>
      <c r="E72" s="43" t="s">
        <v>145</v>
      </c>
      <c r="F72" s="43" t="s">
        <v>146</v>
      </c>
      <c r="G72" s="156" t="s">
        <v>147</v>
      </c>
      <c r="H72" s="156"/>
      <c r="I72" s="261" t="s">
        <v>2061</v>
      </c>
      <c r="J72" s="252" t="s">
        <v>2051</v>
      </c>
      <c r="K72" s="43" t="s">
        <v>6</v>
      </c>
      <c r="L72" s="156"/>
      <c r="P72" s="262" t="s">
        <v>8</v>
      </c>
      <c r="Q72" s="156"/>
    </row>
    <row r="73" spans="2:17">
      <c r="B73" s="393"/>
      <c r="C73" s="8" t="s">
        <v>2062</v>
      </c>
      <c r="D73" s="261" t="s">
        <v>2063</v>
      </c>
      <c r="E73" s="43" t="s">
        <v>145</v>
      </c>
      <c r="F73" s="43" t="s">
        <v>146</v>
      </c>
      <c r="G73" s="156" t="s">
        <v>147</v>
      </c>
      <c r="H73" s="156"/>
      <c r="I73" s="261" t="s">
        <v>2063</v>
      </c>
      <c r="J73" s="252" t="s">
        <v>2051</v>
      </c>
      <c r="K73" s="43" t="s">
        <v>6</v>
      </c>
      <c r="L73" s="156"/>
      <c r="P73" s="262" t="s">
        <v>8</v>
      </c>
      <c r="Q73" s="156"/>
    </row>
    <row r="74" spans="2:17">
      <c r="B74" s="393"/>
      <c r="C74" s="8" t="s">
        <v>2064</v>
      </c>
      <c r="D74" s="261" t="s">
        <v>2065</v>
      </c>
      <c r="E74" s="43" t="s">
        <v>145</v>
      </c>
      <c r="F74" s="43" t="s">
        <v>146</v>
      </c>
      <c r="G74" s="156" t="s">
        <v>147</v>
      </c>
      <c r="H74" s="156"/>
      <c r="I74" s="261" t="s">
        <v>2065</v>
      </c>
      <c r="J74" s="252" t="s">
        <v>2051</v>
      </c>
      <c r="K74" s="43" t="s">
        <v>6</v>
      </c>
      <c r="L74" s="156"/>
      <c r="P74" s="262" t="s">
        <v>8</v>
      </c>
      <c r="Q74" s="156"/>
    </row>
    <row r="75" spans="2:17">
      <c r="B75" s="393"/>
      <c r="C75" s="8" t="s">
        <v>2066</v>
      </c>
      <c r="D75" s="261" t="s">
        <v>2067</v>
      </c>
      <c r="E75" s="43" t="s">
        <v>145</v>
      </c>
      <c r="F75" s="43" t="s">
        <v>178</v>
      </c>
      <c r="G75" s="156" t="s">
        <v>157</v>
      </c>
      <c r="H75" s="156"/>
      <c r="I75" s="261" t="s">
        <v>2067</v>
      </c>
      <c r="J75" s="252" t="s">
        <v>2051</v>
      </c>
      <c r="K75" s="43" t="s">
        <v>6</v>
      </c>
      <c r="L75" s="156"/>
      <c r="P75" s="262" t="s">
        <v>6</v>
      </c>
      <c r="Q75" s="156"/>
    </row>
    <row r="76" spans="2:17">
      <c r="B76" s="393"/>
      <c r="C76" s="8" t="s">
        <v>2068</v>
      </c>
      <c r="D76" s="261" t="s">
        <v>2069</v>
      </c>
      <c r="E76" s="43" t="s">
        <v>145</v>
      </c>
      <c r="F76" s="43" t="s">
        <v>178</v>
      </c>
      <c r="G76" s="156" t="s">
        <v>157</v>
      </c>
      <c r="H76" s="156"/>
      <c r="I76" s="261" t="s">
        <v>2069</v>
      </c>
      <c r="J76" s="252" t="s">
        <v>2051</v>
      </c>
      <c r="K76" s="43" t="s">
        <v>6</v>
      </c>
      <c r="L76" s="156"/>
      <c r="P76" s="262" t="s">
        <v>6</v>
      </c>
      <c r="Q76" s="156"/>
    </row>
    <row r="77" spans="2:17" ht="33">
      <c r="B77" s="43" t="s">
        <v>2070</v>
      </c>
      <c r="C77" s="8" t="s">
        <v>2071</v>
      </c>
      <c r="D77" s="261" t="s">
        <v>2072</v>
      </c>
      <c r="E77" s="43" t="s">
        <v>145</v>
      </c>
      <c r="F77" s="43" t="s">
        <v>178</v>
      </c>
      <c r="G77" s="156" t="s">
        <v>157</v>
      </c>
      <c r="H77" s="156"/>
      <c r="I77" s="261" t="s">
        <v>2073</v>
      </c>
      <c r="J77" s="252" t="s">
        <v>2074</v>
      </c>
      <c r="K77" s="43" t="s">
        <v>6</v>
      </c>
      <c r="L77" s="156"/>
      <c r="P77" s="262" t="s">
        <v>7</v>
      </c>
      <c r="Q77" s="156" t="s">
        <v>2075</v>
      </c>
    </row>
  </sheetData>
  <autoFilter ref="B10:T77"/>
  <mergeCells count="22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P7:Q7"/>
    <mergeCell ref="K8:L8"/>
    <mergeCell ref="P8:Q8"/>
    <mergeCell ref="K9:L9"/>
    <mergeCell ref="P9:Q9"/>
    <mergeCell ref="B11:B25"/>
    <mergeCell ref="B26:B47"/>
    <mergeCell ref="B48:B66"/>
    <mergeCell ref="B67:B76"/>
    <mergeCell ref="K7:L7"/>
  </mergeCells>
  <phoneticPr fontId="31" type="noConversion"/>
  <dataValidations count="5">
    <dataValidation type="list" allowBlank="1" showInputMessage="1" showErrorMessage="1" sqref="E11:E77 E65547:E65599 E131083:E131135 E196619:E196671 E262155:E262207 E327691:E327743 E393227:E393279 E458763:E458815 E524299:E524351 E589835:E589887 E655371:E655423 E720907:E720959 E786443:E786495 E851979:E852031 E917515:E917567 E983051:E983103 JA11:JA63 JA65547:JA65599 JA131083:JA131135 JA196619:JA196671 JA262155:JA262207 JA327691:JA327743 JA393227:JA393279 JA458763:JA458815 JA524299:JA524351 JA589835:JA589887 JA655371:JA655423 JA720907:JA720959 JA786443:JA786495 JA851979:JA852031 JA917515:JA917567 JA983051:JA983103 SW11:SW63 SW65547:SW65599 SW131083:SW131135 SW196619:SW196671 SW262155:SW262207 SW327691:SW327743 SW393227:SW393279 SW458763:SW458815 SW524299:SW524351 SW589835:SW589887 SW655371:SW655423 SW720907:SW720959 SW786443:SW786495 SW851979:SW852031 SW917515:SW917567 SW983051:SW983103 ACS11:ACS63 ACS65547:ACS65599 ACS131083:ACS131135 ACS196619:ACS196671 ACS262155:ACS262207 ACS327691:ACS327743 ACS393227:ACS393279 ACS458763:ACS458815 ACS524299:ACS524351 ACS589835:ACS589887 ACS655371:ACS655423 ACS720907:ACS720959 ACS786443:ACS786495 ACS851979:ACS852031 ACS917515:ACS917567 ACS983051:ACS983103 AMO11:AMO63 AMO65547:AMO65599 AMO131083:AMO131135 AMO196619:AMO196671 AMO262155:AMO262207 AMO327691:AMO327743 AMO393227:AMO393279 AMO458763:AMO458815 AMO524299:AMO524351 AMO589835:AMO589887 AMO655371:AMO655423 AMO720907:AMO720959 AMO786443:AMO786495 AMO851979:AMO852031 AMO917515:AMO917567 AMO983051:AMO983103 AWK11:AWK63 AWK65547:AWK65599 AWK131083:AWK131135 AWK196619:AWK196671 AWK262155:AWK262207 AWK327691:AWK327743 AWK393227:AWK393279 AWK458763:AWK458815 AWK524299:AWK524351 AWK589835:AWK589887 AWK655371:AWK655423 AWK720907:AWK720959 AWK786443:AWK786495 AWK851979:AWK852031 AWK917515:AWK917567 AWK983051:AWK983103 BGG11:BGG63 BGG65547:BGG65599 BGG131083:BGG131135 BGG196619:BGG196671 BGG262155:BGG262207 BGG327691:BGG327743 BGG393227:BGG393279 BGG458763:BGG458815 BGG524299:BGG524351 BGG589835:BGG589887 BGG655371:BGG655423 BGG720907:BGG720959 BGG786443:BGG786495 BGG851979:BGG852031 BGG917515:BGG917567 BGG983051:BGG983103 BQC11:BQC63 BQC65547:BQC65599 BQC131083:BQC131135 BQC196619:BQC196671 BQC262155:BQC262207 BQC327691:BQC327743 BQC393227:BQC393279 BQC458763:BQC458815 BQC524299:BQC524351 BQC589835:BQC589887 BQC655371:BQC655423 BQC720907:BQC720959 BQC786443:BQC786495 BQC851979:BQC852031 BQC917515:BQC917567 BQC983051:BQC983103 BZY11:BZY63 BZY65547:BZY65599 BZY131083:BZY131135 BZY196619:BZY196671 BZY262155:BZY262207 BZY327691:BZY327743 BZY393227:BZY393279 BZY458763:BZY458815 BZY524299:BZY524351 BZY589835:BZY589887 BZY655371:BZY655423 BZY720907:BZY720959 BZY786443:BZY786495 BZY851979:BZY852031 BZY917515:BZY917567 BZY983051:BZY983103 CJU11:CJU63 CJU65547:CJU65599 CJU131083:CJU131135 CJU196619:CJU196671 CJU262155:CJU262207 CJU327691:CJU327743 CJU393227:CJU393279 CJU458763:CJU458815 CJU524299:CJU524351 CJU589835:CJU589887 CJU655371:CJU655423 CJU720907:CJU720959 CJU786443:CJU786495 CJU851979:CJU852031 CJU917515:CJU917567 CJU983051:CJU983103 CTQ11:CTQ63 CTQ65547:CTQ65599 CTQ131083:CTQ131135 CTQ196619:CTQ196671 CTQ262155:CTQ262207 CTQ327691:CTQ327743 CTQ393227:CTQ393279 CTQ458763:CTQ458815 CTQ524299:CTQ524351 CTQ589835:CTQ589887 CTQ655371:CTQ655423 CTQ720907:CTQ720959 CTQ786443:CTQ786495 CTQ851979:CTQ852031 CTQ917515:CTQ917567 CTQ983051:CTQ983103 DDM11:DDM63 DDM65547:DDM65599 DDM131083:DDM131135 DDM196619:DDM196671 DDM262155:DDM262207 DDM327691:DDM327743 DDM393227:DDM393279 DDM458763:DDM458815 DDM524299:DDM524351 DDM589835:DDM589887 DDM655371:DDM655423 DDM720907:DDM720959 DDM786443:DDM786495 DDM851979:DDM852031 DDM917515:DDM917567 DDM983051:DDM983103 DNI11:DNI63 DNI65547:DNI65599 DNI131083:DNI131135 DNI196619:DNI196671 DNI262155:DNI262207 DNI327691:DNI327743 DNI393227:DNI393279 DNI458763:DNI458815 DNI524299:DNI524351 DNI589835:DNI589887 DNI655371:DNI655423 DNI720907:DNI720959 DNI786443:DNI786495 DNI851979:DNI852031 DNI917515:DNI917567 DNI983051:DNI983103 DXE11:DXE63 DXE65547:DXE65599 DXE131083:DXE131135 DXE196619:DXE196671 DXE262155:DXE262207 DXE327691:DXE327743 DXE393227:DXE393279 DXE458763:DXE458815 DXE524299:DXE524351 DXE589835:DXE589887 DXE655371:DXE655423 DXE720907:DXE720959 DXE786443:DXE786495 DXE851979:DXE852031 DXE917515:DXE917567 DXE983051:DXE983103 EHA11:EHA63 EHA65547:EHA65599 EHA131083:EHA131135 EHA196619:EHA196671 EHA262155:EHA262207 EHA327691:EHA327743 EHA393227:EHA393279 EHA458763:EHA458815 EHA524299:EHA524351 EHA589835:EHA589887 EHA655371:EHA655423 EHA720907:EHA720959 EHA786443:EHA786495 EHA851979:EHA852031 EHA917515:EHA917567 EHA983051:EHA983103 EQW11:EQW63 EQW65547:EQW65599 EQW131083:EQW131135 EQW196619:EQW196671 EQW262155:EQW262207 EQW327691:EQW327743 EQW393227:EQW393279 EQW458763:EQW458815 EQW524299:EQW524351 EQW589835:EQW589887 EQW655371:EQW655423 EQW720907:EQW720959 EQW786443:EQW786495 EQW851979:EQW852031 EQW917515:EQW917567 EQW983051:EQW983103 FAS11:FAS63 FAS65547:FAS65599 FAS131083:FAS131135 FAS196619:FAS196671 FAS262155:FAS262207 FAS327691:FAS327743 FAS393227:FAS393279 FAS458763:FAS458815 FAS524299:FAS524351 FAS589835:FAS589887 FAS655371:FAS655423 FAS720907:FAS720959 FAS786443:FAS786495 FAS851979:FAS852031 FAS917515:FAS917567 FAS983051:FAS983103 FKO11:FKO63 FKO65547:FKO65599 FKO131083:FKO131135 FKO196619:FKO196671 FKO262155:FKO262207 FKO327691:FKO327743 FKO393227:FKO393279 FKO458763:FKO458815 FKO524299:FKO524351 FKO589835:FKO589887 FKO655371:FKO655423 FKO720907:FKO720959 FKO786443:FKO786495 FKO851979:FKO852031 FKO917515:FKO917567 FKO983051:FKO983103 FUK11:FUK63 FUK65547:FUK65599 FUK131083:FUK131135 FUK196619:FUK196671 FUK262155:FUK262207 FUK327691:FUK327743 FUK393227:FUK393279 FUK458763:FUK458815 FUK524299:FUK524351 FUK589835:FUK589887 FUK655371:FUK655423 FUK720907:FUK720959 FUK786443:FUK786495 FUK851979:FUK852031 FUK917515:FUK917567 FUK983051:FUK983103 GEG11:GEG63 GEG65547:GEG65599 GEG131083:GEG131135 GEG196619:GEG196671 GEG262155:GEG262207 GEG327691:GEG327743 GEG393227:GEG393279 GEG458763:GEG458815 GEG524299:GEG524351 GEG589835:GEG589887 GEG655371:GEG655423 GEG720907:GEG720959 GEG786443:GEG786495 GEG851979:GEG852031 GEG917515:GEG917567 GEG983051:GEG983103 GOC11:GOC63 GOC65547:GOC65599 GOC131083:GOC131135 GOC196619:GOC196671 GOC262155:GOC262207 GOC327691:GOC327743 GOC393227:GOC393279 GOC458763:GOC458815 GOC524299:GOC524351 GOC589835:GOC589887 GOC655371:GOC655423 GOC720907:GOC720959 GOC786443:GOC786495 GOC851979:GOC852031 GOC917515:GOC917567 GOC983051:GOC983103 GXY11:GXY63 GXY65547:GXY65599 GXY131083:GXY131135 GXY196619:GXY196671 GXY262155:GXY262207 GXY327691:GXY327743 GXY393227:GXY393279 GXY458763:GXY458815 GXY524299:GXY524351 GXY589835:GXY589887 GXY655371:GXY655423 GXY720907:GXY720959 GXY786443:GXY786495 GXY851979:GXY852031 GXY917515:GXY917567 GXY983051:GXY983103 HHU11:HHU63 HHU65547:HHU65599 HHU131083:HHU131135 HHU196619:HHU196671 HHU262155:HHU262207 HHU327691:HHU327743 HHU393227:HHU393279 HHU458763:HHU458815 HHU524299:HHU524351 HHU589835:HHU589887 HHU655371:HHU655423 HHU720907:HHU720959 HHU786443:HHU786495 HHU851979:HHU852031 HHU917515:HHU917567 HHU983051:HHU983103 HRQ11:HRQ63 HRQ65547:HRQ65599 HRQ131083:HRQ131135 HRQ196619:HRQ196671 HRQ262155:HRQ262207 HRQ327691:HRQ327743 HRQ393227:HRQ393279 HRQ458763:HRQ458815 HRQ524299:HRQ524351 HRQ589835:HRQ589887 HRQ655371:HRQ655423 HRQ720907:HRQ720959 HRQ786443:HRQ786495 HRQ851979:HRQ852031 HRQ917515:HRQ917567 HRQ983051:HRQ983103 IBM11:IBM63 IBM65547:IBM65599 IBM131083:IBM131135 IBM196619:IBM196671 IBM262155:IBM262207 IBM327691:IBM327743 IBM393227:IBM393279 IBM458763:IBM458815 IBM524299:IBM524351 IBM589835:IBM589887 IBM655371:IBM655423 IBM720907:IBM720959 IBM786443:IBM786495 IBM851979:IBM852031 IBM917515:IBM917567 IBM983051:IBM983103 ILI11:ILI63 ILI65547:ILI65599 ILI131083:ILI131135 ILI196619:ILI196671 ILI262155:ILI262207 ILI327691:ILI327743 ILI393227:ILI393279 ILI458763:ILI458815 ILI524299:ILI524351 ILI589835:ILI589887 ILI655371:ILI655423 ILI720907:ILI720959 ILI786443:ILI786495 ILI851979:ILI852031 ILI917515:ILI917567 ILI983051:ILI983103 IVE11:IVE63 IVE65547:IVE65599 IVE131083:IVE131135 IVE196619:IVE196671 IVE262155:IVE262207 IVE327691:IVE327743 IVE393227:IVE393279 IVE458763:IVE458815 IVE524299:IVE524351 IVE589835:IVE589887 IVE655371:IVE655423 IVE720907:IVE720959 IVE786443:IVE786495 IVE851979:IVE852031 IVE917515:IVE917567 IVE983051:IVE983103 JFA11:JFA63 JFA65547:JFA65599 JFA131083:JFA131135 JFA196619:JFA196671 JFA262155:JFA262207 JFA327691:JFA327743 JFA393227:JFA393279 JFA458763:JFA458815 JFA524299:JFA524351 JFA589835:JFA589887 JFA655371:JFA655423 JFA720907:JFA720959 JFA786443:JFA786495 JFA851979:JFA852031 JFA917515:JFA917567 JFA983051:JFA983103 JOW11:JOW63 JOW65547:JOW65599 JOW131083:JOW131135 JOW196619:JOW196671 JOW262155:JOW262207 JOW327691:JOW327743 JOW393227:JOW393279 JOW458763:JOW458815 JOW524299:JOW524351 JOW589835:JOW589887 JOW655371:JOW655423 JOW720907:JOW720959 JOW786443:JOW786495 JOW851979:JOW852031 JOW917515:JOW917567 JOW983051:JOW983103 JYS11:JYS63 JYS65547:JYS65599 JYS131083:JYS131135 JYS196619:JYS196671 JYS262155:JYS262207 JYS327691:JYS327743 JYS393227:JYS393279 JYS458763:JYS458815 JYS524299:JYS524351 JYS589835:JYS589887 JYS655371:JYS655423 JYS720907:JYS720959 JYS786443:JYS786495 JYS851979:JYS852031 JYS917515:JYS917567 JYS983051:JYS983103 KIO11:KIO63 KIO65547:KIO65599 KIO131083:KIO131135 KIO196619:KIO196671 KIO262155:KIO262207 KIO327691:KIO327743 KIO393227:KIO393279 KIO458763:KIO458815 KIO524299:KIO524351 KIO589835:KIO589887 KIO655371:KIO655423 KIO720907:KIO720959 KIO786443:KIO786495 KIO851979:KIO852031 KIO917515:KIO917567 KIO983051:KIO983103 KSK11:KSK63 KSK65547:KSK65599 KSK131083:KSK131135 KSK196619:KSK196671 KSK262155:KSK262207 KSK327691:KSK327743 KSK393227:KSK393279 KSK458763:KSK458815 KSK524299:KSK524351 KSK589835:KSK589887 KSK655371:KSK655423 KSK720907:KSK720959 KSK786443:KSK786495 KSK851979:KSK852031 KSK917515:KSK917567 KSK983051:KSK983103 LCG11:LCG63 LCG65547:LCG65599 LCG131083:LCG131135 LCG196619:LCG196671 LCG262155:LCG262207 LCG327691:LCG327743 LCG393227:LCG393279 LCG458763:LCG458815 LCG524299:LCG524351 LCG589835:LCG589887 LCG655371:LCG655423 LCG720907:LCG720959 LCG786443:LCG786495 LCG851979:LCG852031 LCG917515:LCG917567 LCG983051:LCG983103 LMC11:LMC63 LMC65547:LMC65599 LMC131083:LMC131135 LMC196619:LMC196671 LMC262155:LMC262207 LMC327691:LMC327743 LMC393227:LMC393279 LMC458763:LMC458815 LMC524299:LMC524351 LMC589835:LMC589887 LMC655371:LMC655423 LMC720907:LMC720959 LMC786443:LMC786495 LMC851979:LMC852031 LMC917515:LMC917567 LMC983051:LMC983103 LVY11:LVY63 LVY65547:LVY65599 LVY131083:LVY131135 LVY196619:LVY196671 LVY262155:LVY262207 LVY327691:LVY327743 LVY393227:LVY393279 LVY458763:LVY458815 LVY524299:LVY524351 LVY589835:LVY589887 LVY655371:LVY655423 LVY720907:LVY720959 LVY786443:LVY786495 LVY851979:LVY852031 LVY917515:LVY917567 LVY983051:LVY983103 MFU11:MFU63 MFU65547:MFU65599 MFU131083:MFU131135 MFU196619:MFU196671 MFU262155:MFU262207 MFU327691:MFU327743 MFU393227:MFU393279 MFU458763:MFU458815 MFU524299:MFU524351 MFU589835:MFU589887 MFU655371:MFU655423 MFU720907:MFU720959 MFU786443:MFU786495 MFU851979:MFU852031 MFU917515:MFU917567 MFU983051:MFU983103 MPQ11:MPQ63 MPQ65547:MPQ65599 MPQ131083:MPQ131135 MPQ196619:MPQ196671 MPQ262155:MPQ262207 MPQ327691:MPQ327743 MPQ393227:MPQ393279 MPQ458763:MPQ458815 MPQ524299:MPQ524351 MPQ589835:MPQ589887 MPQ655371:MPQ655423 MPQ720907:MPQ720959 MPQ786443:MPQ786495 MPQ851979:MPQ852031 MPQ917515:MPQ917567 MPQ983051:MPQ983103 MZM11:MZM63 MZM65547:MZM65599 MZM131083:MZM131135 MZM196619:MZM196671 MZM262155:MZM262207 MZM327691:MZM327743 MZM393227:MZM393279 MZM458763:MZM458815 MZM524299:MZM524351 MZM589835:MZM589887 MZM655371:MZM655423 MZM720907:MZM720959 MZM786443:MZM786495 MZM851979:MZM852031 MZM917515:MZM917567 MZM983051:MZM983103 NJI11:NJI63 NJI65547:NJI65599 NJI131083:NJI131135 NJI196619:NJI196671 NJI262155:NJI262207 NJI327691:NJI327743 NJI393227:NJI393279 NJI458763:NJI458815 NJI524299:NJI524351 NJI589835:NJI589887 NJI655371:NJI655423 NJI720907:NJI720959 NJI786443:NJI786495 NJI851979:NJI852031 NJI917515:NJI917567 NJI983051:NJI983103 NTE11:NTE63 NTE65547:NTE65599 NTE131083:NTE131135 NTE196619:NTE196671 NTE262155:NTE262207 NTE327691:NTE327743 NTE393227:NTE393279 NTE458763:NTE458815 NTE524299:NTE524351 NTE589835:NTE589887 NTE655371:NTE655423 NTE720907:NTE720959 NTE786443:NTE786495 NTE851979:NTE852031 NTE917515:NTE917567 NTE983051:NTE983103 ODA11:ODA63 ODA65547:ODA65599 ODA131083:ODA131135 ODA196619:ODA196671 ODA262155:ODA262207 ODA327691:ODA327743 ODA393227:ODA393279 ODA458763:ODA458815 ODA524299:ODA524351 ODA589835:ODA589887 ODA655371:ODA655423 ODA720907:ODA720959 ODA786443:ODA786495 ODA851979:ODA852031 ODA917515:ODA917567 ODA983051:ODA983103 OMW11:OMW63 OMW65547:OMW65599 OMW131083:OMW131135 OMW196619:OMW196671 OMW262155:OMW262207 OMW327691:OMW327743 OMW393227:OMW393279 OMW458763:OMW458815 OMW524299:OMW524351 OMW589835:OMW589887 OMW655371:OMW655423 OMW720907:OMW720959 OMW786443:OMW786495 OMW851979:OMW852031 OMW917515:OMW917567 OMW983051:OMW983103 OWS11:OWS63 OWS65547:OWS65599 OWS131083:OWS131135 OWS196619:OWS196671 OWS262155:OWS262207 OWS327691:OWS327743 OWS393227:OWS393279 OWS458763:OWS458815 OWS524299:OWS524351 OWS589835:OWS589887 OWS655371:OWS655423 OWS720907:OWS720959 OWS786443:OWS786495 OWS851979:OWS852031 OWS917515:OWS917567 OWS983051:OWS983103 PGO11:PGO63 PGO65547:PGO65599 PGO131083:PGO131135 PGO196619:PGO196671 PGO262155:PGO262207 PGO327691:PGO327743 PGO393227:PGO393279 PGO458763:PGO458815 PGO524299:PGO524351 PGO589835:PGO589887 PGO655371:PGO655423 PGO720907:PGO720959 PGO786443:PGO786495 PGO851979:PGO852031 PGO917515:PGO917567 PGO983051:PGO983103 PQK11:PQK63 PQK65547:PQK65599 PQK131083:PQK131135 PQK196619:PQK196671 PQK262155:PQK262207 PQK327691:PQK327743 PQK393227:PQK393279 PQK458763:PQK458815 PQK524299:PQK524351 PQK589835:PQK589887 PQK655371:PQK655423 PQK720907:PQK720959 PQK786443:PQK786495 PQK851979:PQK852031 PQK917515:PQK917567 PQK983051:PQK983103 QAG11:QAG63 QAG65547:QAG65599 QAG131083:QAG131135 QAG196619:QAG196671 QAG262155:QAG262207 QAG327691:QAG327743 QAG393227:QAG393279 QAG458763:QAG458815 QAG524299:QAG524351 QAG589835:QAG589887 QAG655371:QAG655423 QAG720907:QAG720959 QAG786443:QAG786495 QAG851979:QAG852031 QAG917515:QAG917567 QAG983051:QAG983103 QKC11:QKC63 QKC65547:QKC65599 QKC131083:QKC131135 QKC196619:QKC196671 QKC262155:QKC262207 QKC327691:QKC327743 QKC393227:QKC393279 QKC458763:QKC458815 QKC524299:QKC524351 QKC589835:QKC589887 QKC655371:QKC655423 QKC720907:QKC720959 QKC786443:QKC786495 QKC851979:QKC852031 QKC917515:QKC917567 QKC983051:QKC983103 QTY11:QTY63 QTY65547:QTY65599 QTY131083:QTY131135 QTY196619:QTY196671 QTY262155:QTY262207 QTY327691:QTY327743 QTY393227:QTY393279 QTY458763:QTY458815 QTY524299:QTY524351 QTY589835:QTY589887 QTY655371:QTY655423 QTY720907:QTY720959 QTY786443:QTY786495 QTY851979:QTY852031 QTY917515:QTY917567 QTY983051:QTY983103 RDU11:RDU63 RDU65547:RDU65599 RDU131083:RDU131135 RDU196619:RDU196671 RDU262155:RDU262207 RDU327691:RDU327743 RDU393227:RDU393279 RDU458763:RDU458815 RDU524299:RDU524351 RDU589835:RDU589887 RDU655371:RDU655423 RDU720907:RDU720959 RDU786443:RDU786495 RDU851979:RDU852031 RDU917515:RDU917567 RDU983051:RDU983103 RNQ11:RNQ63 RNQ65547:RNQ65599 RNQ131083:RNQ131135 RNQ196619:RNQ196671 RNQ262155:RNQ262207 RNQ327691:RNQ327743 RNQ393227:RNQ393279 RNQ458763:RNQ458815 RNQ524299:RNQ524351 RNQ589835:RNQ589887 RNQ655371:RNQ655423 RNQ720907:RNQ720959 RNQ786443:RNQ786495 RNQ851979:RNQ852031 RNQ917515:RNQ917567 RNQ983051:RNQ983103 RXM11:RXM63 RXM65547:RXM65599 RXM131083:RXM131135 RXM196619:RXM196671 RXM262155:RXM262207 RXM327691:RXM327743 RXM393227:RXM393279 RXM458763:RXM458815 RXM524299:RXM524351 RXM589835:RXM589887 RXM655371:RXM655423 RXM720907:RXM720959 RXM786443:RXM786495 RXM851979:RXM852031 RXM917515:RXM917567 RXM983051:RXM983103 SHI11:SHI63 SHI65547:SHI65599 SHI131083:SHI131135 SHI196619:SHI196671 SHI262155:SHI262207 SHI327691:SHI327743 SHI393227:SHI393279 SHI458763:SHI458815 SHI524299:SHI524351 SHI589835:SHI589887 SHI655371:SHI655423 SHI720907:SHI720959 SHI786443:SHI786495 SHI851979:SHI852031 SHI917515:SHI917567 SHI983051:SHI983103 SRE11:SRE63 SRE65547:SRE65599 SRE131083:SRE131135 SRE196619:SRE196671 SRE262155:SRE262207 SRE327691:SRE327743 SRE393227:SRE393279 SRE458763:SRE458815 SRE524299:SRE524351 SRE589835:SRE589887 SRE655371:SRE655423 SRE720907:SRE720959 SRE786443:SRE786495 SRE851979:SRE852031 SRE917515:SRE917567 SRE983051:SRE983103 TBA11:TBA63 TBA65547:TBA65599 TBA131083:TBA131135 TBA196619:TBA196671 TBA262155:TBA262207 TBA327691:TBA327743 TBA393227:TBA393279 TBA458763:TBA458815 TBA524299:TBA524351 TBA589835:TBA589887 TBA655371:TBA655423 TBA720907:TBA720959 TBA786443:TBA786495 TBA851979:TBA852031 TBA917515:TBA917567 TBA983051:TBA983103 TKW11:TKW63 TKW65547:TKW65599 TKW131083:TKW131135 TKW196619:TKW196671 TKW262155:TKW262207 TKW327691:TKW327743 TKW393227:TKW393279 TKW458763:TKW458815 TKW524299:TKW524351 TKW589835:TKW589887 TKW655371:TKW655423 TKW720907:TKW720959 TKW786443:TKW786495 TKW851979:TKW852031 TKW917515:TKW917567 TKW983051:TKW983103 TUS11:TUS63 TUS65547:TUS65599 TUS131083:TUS131135 TUS196619:TUS196671 TUS262155:TUS262207 TUS327691:TUS327743 TUS393227:TUS393279 TUS458763:TUS458815 TUS524299:TUS524351 TUS589835:TUS589887 TUS655371:TUS655423 TUS720907:TUS720959 TUS786443:TUS786495 TUS851979:TUS852031 TUS917515:TUS917567 TUS983051:TUS983103 UEO11:UEO63 UEO65547:UEO65599 UEO131083:UEO131135 UEO196619:UEO196671 UEO262155:UEO262207 UEO327691:UEO327743 UEO393227:UEO393279 UEO458763:UEO458815 UEO524299:UEO524351 UEO589835:UEO589887 UEO655371:UEO655423 UEO720907:UEO720959 UEO786443:UEO786495 UEO851979:UEO852031 UEO917515:UEO917567 UEO983051:UEO983103 UOK11:UOK63 UOK65547:UOK65599 UOK131083:UOK131135 UOK196619:UOK196671 UOK262155:UOK262207 UOK327691:UOK327743 UOK393227:UOK393279 UOK458763:UOK458815 UOK524299:UOK524351 UOK589835:UOK589887 UOK655371:UOK655423 UOK720907:UOK720959 UOK786443:UOK786495 UOK851979:UOK852031 UOK917515:UOK917567 UOK983051:UOK983103 UYG11:UYG63 UYG65547:UYG65599 UYG131083:UYG131135 UYG196619:UYG196671 UYG262155:UYG262207 UYG327691:UYG327743 UYG393227:UYG393279 UYG458763:UYG458815 UYG524299:UYG524351 UYG589835:UYG589887 UYG655371:UYG655423 UYG720907:UYG720959 UYG786443:UYG786495 UYG851979:UYG852031 UYG917515:UYG917567 UYG983051:UYG983103 VIC11:VIC63 VIC65547:VIC65599 VIC131083:VIC131135 VIC196619:VIC196671 VIC262155:VIC262207 VIC327691:VIC327743 VIC393227:VIC393279 VIC458763:VIC458815 VIC524299:VIC524351 VIC589835:VIC589887 VIC655371:VIC655423 VIC720907:VIC720959 VIC786443:VIC786495 VIC851979:VIC852031 VIC917515:VIC917567 VIC983051:VIC983103 VRY11:VRY63 VRY65547:VRY65599 VRY131083:VRY131135 VRY196619:VRY196671 VRY262155:VRY262207 VRY327691:VRY327743 VRY393227:VRY393279 VRY458763:VRY458815 VRY524299:VRY524351 VRY589835:VRY589887 VRY655371:VRY655423 VRY720907:VRY720959 VRY786443:VRY786495 VRY851979:VRY852031 VRY917515:VRY917567 VRY983051:VRY983103 WBU11:WBU63 WBU65547:WBU65599 WBU131083:WBU131135 WBU196619:WBU196671 WBU262155:WBU262207 WBU327691:WBU327743 WBU393227:WBU393279 WBU458763:WBU458815 WBU524299:WBU524351 WBU589835:WBU589887 WBU655371:WBU655423 WBU720907:WBU720959 WBU786443:WBU786495 WBU851979:WBU852031 WBU917515:WBU917567 WBU983051:WBU983103 WLQ11:WLQ63 WLQ65547:WLQ65599 WLQ131083:WLQ131135 WLQ196619:WLQ196671 WLQ262155:WLQ262207 WLQ327691:WLQ327743 WLQ393227:WLQ393279 WLQ458763:WLQ458815 WLQ524299:WLQ524351 WLQ589835:WLQ589887 WLQ655371:WLQ655423 WLQ720907:WLQ720959 WLQ786443:WLQ786495 WLQ851979:WLQ852031 WLQ917515:WLQ917567 WLQ983051:WLQ983103 WVM11:WVM63 WVM65547:WVM65599 WVM131083:WVM131135 WVM196619:WVM196671 WVM262155:WVM262207 WVM327691:WVM327743 WVM393227:WVM393279 WVM458763:WVM458815 WVM524299:WVM524351 WVM589835:WVM589887 WVM655371:WVM655423 WVM720907:WVM720959 WVM786443:WVM786495 WVM851979:WVM852031 WVM917515:WVM917567 WVM983051:WVM983103">
      <formula1>"正,反"</formula1>
    </dataValidation>
    <dataValidation type="list" allowBlank="1" showInputMessage="1" showErrorMessage="1" sqref="F11:F77 F65547:F65599 F131083:F131135 F196619:F196671 F262155:F262207 F327691:F327743 F393227:F393279 F458763:F458815 F524299:F524351 F589835:F589887 F655371:F655423 F720907:F720959 F786443:F786495 F851979:F852031 F917515:F917567 F983051:F983103 JB11:JB63 JB65547:JB65599 JB131083:JB131135 JB196619:JB196671 JB262155:JB262207 JB327691:JB327743 JB393227:JB393279 JB458763:JB458815 JB524299:JB524351 JB589835:JB589887 JB655371:JB655423 JB720907:JB720959 JB786443:JB786495 JB851979:JB852031 JB917515:JB917567 JB983051:JB983103 SX11:SX63 SX65547:SX65599 SX131083:SX131135 SX196619:SX196671 SX262155:SX262207 SX327691:SX327743 SX393227:SX393279 SX458763:SX458815 SX524299:SX524351 SX589835:SX589887 SX655371:SX655423 SX720907:SX720959 SX786443:SX786495 SX851979:SX852031 SX917515:SX917567 SX983051:SX983103 ACT11:ACT63 ACT65547:ACT65599 ACT131083:ACT131135 ACT196619:ACT196671 ACT262155:ACT262207 ACT327691:ACT327743 ACT393227:ACT393279 ACT458763:ACT458815 ACT524299:ACT524351 ACT589835:ACT589887 ACT655371:ACT655423 ACT720907:ACT720959 ACT786443:ACT786495 ACT851979:ACT852031 ACT917515:ACT917567 ACT983051:ACT983103 AMP11:AMP63 AMP65547:AMP65599 AMP131083:AMP131135 AMP196619:AMP196671 AMP262155:AMP262207 AMP327691:AMP327743 AMP393227:AMP393279 AMP458763:AMP458815 AMP524299:AMP524351 AMP589835:AMP589887 AMP655371:AMP655423 AMP720907:AMP720959 AMP786443:AMP786495 AMP851979:AMP852031 AMP917515:AMP917567 AMP983051:AMP983103 AWL11:AWL63 AWL65547:AWL65599 AWL131083:AWL131135 AWL196619:AWL196671 AWL262155:AWL262207 AWL327691:AWL327743 AWL393227:AWL393279 AWL458763:AWL458815 AWL524299:AWL524351 AWL589835:AWL589887 AWL655371:AWL655423 AWL720907:AWL720959 AWL786443:AWL786495 AWL851979:AWL852031 AWL917515:AWL917567 AWL983051:AWL983103 BGH11:BGH63 BGH65547:BGH65599 BGH131083:BGH131135 BGH196619:BGH196671 BGH262155:BGH262207 BGH327691:BGH327743 BGH393227:BGH393279 BGH458763:BGH458815 BGH524299:BGH524351 BGH589835:BGH589887 BGH655371:BGH655423 BGH720907:BGH720959 BGH786443:BGH786495 BGH851979:BGH852031 BGH917515:BGH917567 BGH983051:BGH983103 BQD11:BQD63 BQD65547:BQD65599 BQD131083:BQD131135 BQD196619:BQD196671 BQD262155:BQD262207 BQD327691:BQD327743 BQD393227:BQD393279 BQD458763:BQD458815 BQD524299:BQD524351 BQD589835:BQD589887 BQD655371:BQD655423 BQD720907:BQD720959 BQD786443:BQD786495 BQD851979:BQD852031 BQD917515:BQD917567 BQD983051:BQD983103 BZZ11:BZZ63 BZZ65547:BZZ65599 BZZ131083:BZZ131135 BZZ196619:BZZ196671 BZZ262155:BZZ262207 BZZ327691:BZZ327743 BZZ393227:BZZ393279 BZZ458763:BZZ458815 BZZ524299:BZZ524351 BZZ589835:BZZ589887 BZZ655371:BZZ655423 BZZ720907:BZZ720959 BZZ786443:BZZ786495 BZZ851979:BZZ852031 BZZ917515:BZZ917567 BZZ983051:BZZ983103 CJV11:CJV63 CJV65547:CJV65599 CJV131083:CJV131135 CJV196619:CJV196671 CJV262155:CJV262207 CJV327691:CJV327743 CJV393227:CJV393279 CJV458763:CJV458815 CJV524299:CJV524351 CJV589835:CJV589887 CJV655371:CJV655423 CJV720907:CJV720959 CJV786443:CJV786495 CJV851979:CJV852031 CJV917515:CJV917567 CJV983051:CJV983103 CTR11:CTR63 CTR65547:CTR65599 CTR131083:CTR131135 CTR196619:CTR196671 CTR262155:CTR262207 CTR327691:CTR327743 CTR393227:CTR393279 CTR458763:CTR458815 CTR524299:CTR524351 CTR589835:CTR589887 CTR655371:CTR655423 CTR720907:CTR720959 CTR786443:CTR786495 CTR851979:CTR852031 CTR917515:CTR917567 CTR983051:CTR983103 DDN11:DDN63 DDN65547:DDN65599 DDN131083:DDN131135 DDN196619:DDN196671 DDN262155:DDN262207 DDN327691:DDN327743 DDN393227:DDN393279 DDN458763:DDN458815 DDN524299:DDN524351 DDN589835:DDN589887 DDN655371:DDN655423 DDN720907:DDN720959 DDN786443:DDN786495 DDN851979:DDN852031 DDN917515:DDN917567 DDN983051:DDN983103 DNJ11:DNJ63 DNJ65547:DNJ65599 DNJ131083:DNJ131135 DNJ196619:DNJ196671 DNJ262155:DNJ262207 DNJ327691:DNJ327743 DNJ393227:DNJ393279 DNJ458763:DNJ458815 DNJ524299:DNJ524351 DNJ589835:DNJ589887 DNJ655371:DNJ655423 DNJ720907:DNJ720959 DNJ786443:DNJ786495 DNJ851979:DNJ852031 DNJ917515:DNJ917567 DNJ983051:DNJ983103 DXF11:DXF63 DXF65547:DXF65599 DXF131083:DXF131135 DXF196619:DXF196671 DXF262155:DXF262207 DXF327691:DXF327743 DXF393227:DXF393279 DXF458763:DXF458815 DXF524299:DXF524351 DXF589835:DXF589887 DXF655371:DXF655423 DXF720907:DXF720959 DXF786443:DXF786495 DXF851979:DXF852031 DXF917515:DXF917567 DXF983051:DXF983103 EHB11:EHB63 EHB65547:EHB65599 EHB131083:EHB131135 EHB196619:EHB196671 EHB262155:EHB262207 EHB327691:EHB327743 EHB393227:EHB393279 EHB458763:EHB458815 EHB524299:EHB524351 EHB589835:EHB589887 EHB655371:EHB655423 EHB720907:EHB720959 EHB786443:EHB786495 EHB851979:EHB852031 EHB917515:EHB917567 EHB983051:EHB983103 EQX11:EQX63 EQX65547:EQX65599 EQX131083:EQX131135 EQX196619:EQX196671 EQX262155:EQX262207 EQX327691:EQX327743 EQX393227:EQX393279 EQX458763:EQX458815 EQX524299:EQX524351 EQX589835:EQX589887 EQX655371:EQX655423 EQX720907:EQX720959 EQX786443:EQX786495 EQX851979:EQX852031 EQX917515:EQX917567 EQX983051:EQX983103 FAT11:FAT63 FAT65547:FAT65599 FAT131083:FAT131135 FAT196619:FAT196671 FAT262155:FAT262207 FAT327691:FAT327743 FAT393227:FAT393279 FAT458763:FAT458815 FAT524299:FAT524351 FAT589835:FAT589887 FAT655371:FAT655423 FAT720907:FAT720959 FAT786443:FAT786495 FAT851979:FAT852031 FAT917515:FAT917567 FAT983051:FAT983103 FKP11:FKP63 FKP65547:FKP65599 FKP131083:FKP131135 FKP196619:FKP196671 FKP262155:FKP262207 FKP327691:FKP327743 FKP393227:FKP393279 FKP458763:FKP458815 FKP524299:FKP524351 FKP589835:FKP589887 FKP655371:FKP655423 FKP720907:FKP720959 FKP786443:FKP786495 FKP851979:FKP852031 FKP917515:FKP917567 FKP983051:FKP983103 FUL11:FUL63 FUL65547:FUL65599 FUL131083:FUL131135 FUL196619:FUL196671 FUL262155:FUL262207 FUL327691:FUL327743 FUL393227:FUL393279 FUL458763:FUL458815 FUL524299:FUL524351 FUL589835:FUL589887 FUL655371:FUL655423 FUL720907:FUL720959 FUL786443:FUL786495 FUL851979:FUL852031 FUL917515:FUL917567 FUL983051:FUL983103 GEH11:GEH63 GEH65547:GEH65599 GEH131083:GEH131135 GEH196619:GEH196671 GEH262155:GEH262207 GEH327691:GEH327743 GEH393227:GEH393279 GEH458763:GEH458815 GEH524299:GEH524351 GEH589835:GEH589887 GEH655371:GEH655423 GEH720907:GEH720959 GEH786443:GEH786495 GEH851979:GEH852031 GEH917515:GEH917567 GEH983051:GEH983103 GOD11:GOD63 GOD65547:GOD65599 GOD131083:GOD131135 GOD196619:GOD196671 GOD262155:GOD262207 GOD327691:GOD327743 GOD393227:GOD393279 GOD458763:GOD458815 GOD524299:GOD524351 GOD589835:GOD589887 GOD655371:GOD655423 GOD720907:GOD720959 GOD786443:GOD786495 GOD851979:GOD852031 GOD917515:GOD917567 GOD983051:GOD983103 GXZ11:GXZ63 GXZ65547:GXZ65599 GXZ131083:GXZ131135 GXZ196619:GXZ196671 GXZ262155:GXZ262207 GXZ327691:GXZ327743 GXZ393227:GXZ393279 GXZ458763:GXZ458815 GXZ524299:GXZ524351 GXZ589835:GXZ589887 GXZ655371:GXZ655423 GXZ720907:GXZ720959 GXZ786443:GXZ786495 GXZ851979:GXZ852031 GXZ917515:GXZ917567 GXZ983051:GXZ983103 HHV11:HHV63 HHV65547:HHV65599 HHV131083:HHV131135 HHV196619:HHV196671 HHV262155:HHV262207 HHV327691:HHV327743 HHV393227:HHV393279 HHV458763:HHV458815 HHV524299:HHV524351 HHV589835:HHV589887 HHV655371:HHV655423 HHV720907:HHV720959 HHV786443:HHV786495 HHV851979:HHV852031 HHV917515:HHV917567 HHV983051:HHV983103 HRR11:HRR63 HRR65547:HRR65599 HRR131083:HRR131135 HRR196619:HRR196671 HRR262155:HRR262207 HRR327691:HRR327743 HRR393227:HRR393279 HRR458763:HRR458815 HRR524299:HRR524351 HRR589835:HRR589887 HRR655371:HRR655423 HRR720907:HRR720959 HRR786443:HRR786495 HRR851979:HRR852031 HRR917515:HRR917567 HRR983051:HRR983103 IBN11:IBN63 IBN65547:IBN65599 IBN131083:IBN131135 IBN196619:IBN196671 IBN262155:IBN262207 IBN327691:IBN327743 IBN393227:IBN393279 IBN458763:IBN458815 IBN524299:IBN524351 IBN589835:IBN589887 IBN655371:IBN655423 IBN720907:IBN720959 IBN786443:IBN786495 IBN851979:IBN852031 IBN917515:IBN917567 IBN983051:IBN983103 ILJ11:ILJ63 ILJ65547:ILJ65599 ILJ131083:ILJ131135 ILJ196619:ILJ196671 ILJ262155:ILJ262207 ILJ327691:ILJ327743 ILJ393227:ILJ393279 ILJ458763:ILJ458815 ILJ524299:ILJ524351 ILJ589835:ILJ589887 ILJ655371:ILJ655423 ILJ720907:ILJ720959 ILJ786443:ILJ786495 ILJ851979:ILJ852031 ILJ917515:ILJ917567 ILJ983051:ILJ983103 IVF11:IVF63 IVF65547:IVF65599 IVF131083:IVF131135 IVF196619:IVF196671 IVF262155:IVF262207 IVF327691:IVF327743 IVF393227:IVF393279 IVF458763:IVF458815 IVF524299:IVF524351 IVF589835:IVF589887 IVF655371:IVF655423 IVF720907:IVF720959 IVF786443:IVF786495 IVF851979:IVF852031 IVF917515:IVF917567 IVF983051:IVF983103 JFB11:JFB63 JFB65547:JFB65599 JFB131083:JFB131135 JFB196619:JFB196671 JFB262155:JFB262207 JFB327691:JFB327743 JFB393227:JFB393279 JFB458763:JFB458815 JFB524299:JFB524351 JFB589835:JFB589887 JFB655371:JFB655423 JFB720907:JFB720959 JFB786443:JFB786495 JFB851979:JFB852031 JFB917515:JFB917567 JFB983051:JFB983103 JOX11:JOX63 JOX65547:JOX65599 JOX131083:JOX131135 JOX196619:JOX196671 JOX262155:JOX262207 JOX327691:JOX327743 JOX393227:JOX393279 JOX458763:JOX458815 JOX524299:JOX524351 JOX589835:JOX589887 JOX655371:JOX655423 JOX720907:JOX720959 JOX786443:JOX786495 JOX851979:JOX852031 JOX917515:JOX917567 JOX983051:JOX983103 JYT11:JYT63 JYT65547:JYT65599 JYT131083:JYT131135 JYT196619:JYT196671 JYT262155:JYT262207 JYT327691:JYT327743 JYT393227:JYT393279 JYT458763:JYT458815 JYT524299:JYT524351 JYT589835:JYT589887 JYT655371:JYT655423 JYT720907:JYT720959 JYT786443:JYT786495 JYT851979:JYT852031 JYT917515:JYT917567 JYT983051:JYT983103 KIP11:KIP63 KIP65547:KIP65599 KIP131083:KIP131135 KIP196619:KIP196671 KIP262155:KIP262207 KIP327691:KIP327743 KIP393227:KIP393279 KIP458763:KIP458815 KIP524299:KIP524351 KIP589835:KIP589887 KIP655371:KIP655423 KIP720907:KIP720959 KIP786443:KIP786495 KIP851979:KIP852031 KIP917515:KIP917567 KIP983051:KIP983103 KSL11:KSL63 KSL65547:KSL65599 KSL131083:KSL131135 KSL196619:KSL196671 KSL262155:KSL262207 KSL327691:KSL327743 KSL393227:KSL393279 KSL458763:KSL458815 KSL524299:KSL524351 KSL589835:KSL589887 KSL655371:KSL655423 KSL720907:KSL720959 KSL786443:KSL786495 KSL851979:KSL852031 KSL917515:KSL917567 KSL983051:KSL983103 LCH11:LCH63 LCH65547:LCH65599 LCH131083:LCH131135 LCH196619:LCH196671 LCH262155:LCH262207 LCH327691:LCH327743 LCH393227:LCH393279 LCH458763:LCH458815 LCH524299:LCH524351 LCH589835:LCH589887 LCH655371:LCH655423 LCH720907:LCH720959 LCH786443:LCH786495 LCH851979:LCH852031 LCH917515:LCH917567 LCH983051:LCH983103 LMD11:LMD63 LMD65547:LMD65599 LMD131083:LMD131135 LMD196619:LMD196671 LMD262155:LMD262207 LMD327691:LMD327743 LMD393227:LMD393279 LMD458763:LMD458815 LMD524299:LMD524351 LMD589835:LMD589887 LMD655371:LMD655423 LMD720907:LMD720959 LMD786443:LMD786495 LMD851979:LMD852031 LMD917515:LMD917567 LMD983051:LMD983103 LVZ11:LVZ63 LVZ65547:LVZ65599 LVZ131083:LVZ131135 LVZ196619:LVZ196671 LVZ262155:LVZ262207 LVZ327691:LVZ327743 LVZ393227:LVZ393279 LVZ458763:LVZ458815 LVZ524299:LVZ524351 LVZ589835:LVZ589887 LVZ655371:LVZ655423 LVZ720907:LVZ720959 LVZ786443:LVZ786495 LVZ851979:LVZ852031 LVZ917515:LVZ917567 LVZ983051:LVZ983103 MFV11:MFV63 MFV65547:MFV65599 MFV131083:MFV131135 MFV196619:MFV196671 MFV262155:MFV262207 MFV327691:MFV327743 MFV393227:MFV393279 MFV458763:MFV458815 MFV524299:MFV524351 MFV589835:MFV589887 MFV655371:MFV655423 MFV720907:MFV720959 MFV786443:MFV786495 MFV851979:MFV852031 MFV917515:MFV917567 MFV983051:MFV983103 MPR11:MPR63 MPR65547:MPR65599 MPR131083:MPR131135 MPR196619:MPR196671 MPR262155:MPR262207 MPR327691:MPR327743 MPR393227:MPR393279 MPR458763:MPR458815 MPR524299:MPR524351 MPR589835:MPR589887 MPR655371:MPR655423 MPR720907:MPR720959 MPR786443:MPR786495 MPR851979:MPR852031 MPR917515:MPR917567 MPR983051:MPR983103 MZN11:MZN63 MZN65547:MZN65599 MZN131083:MZN131135 MZN196619:MZN196671 MZN262155:MZN262207 MZN327691:MZN327743 MZN393227:MZN393279 MZN458763:MZN458815 MZN524299:MZN524351 MZN589835:MZN589887 MZN655371:MZN655423 MZN720907:MZN720959 MZN786443:MZN786495 MZN851979:MZN852031 MZN917515:MZN917567 MZN983051:MZN983103 NJJ11:NJJ63 NJJ65547:NJJ65599 NJJ131083:NJJ131135 NJJ196619:NJJ196671 NJJ262155:NJJ262207 NJJ327691:NJJ327743 NJJ393227:NJJ393279 NJJ458763:NJJ458815 NJJ524299:NJJ524351 NJJ589835:NJJ589887 NJJ655371:NJJ655423 NJJ720907:NJJ720959 NJJ786443:NJJ786495 NJJ851979:NJJ852031 NJJ917515:NJJ917567 NJJ983051:NJJ983103 NTF11:NTF63 NTF65547:NTF65599 NTF131083:NTF131135 NTF196619:NTF196671 NTF262155:NTF262207 NTF327691:NTF327743 NTF393227:NTF393279 NTF458763:NTF458815 NTF524299:NTF524351 NTF589835:NTF589887 NTF655371:NTF655423 NTF720907:NTF720959 NTF786443:NTF786495 NTF851979:NTF852031 NTF917515:NTF917567 NTF983051:NTF983103 ODB11:ODB63 ODB65547:ODB65599 ODB131083:ODB131135 ODB196619:ODB196671 ODB262155:ODB262207 ODB327691:ODB327743 ODB393227:ODB393279 ODB458763:ODB458815 ODB524299:ODB524351 ODB589835:ODB589887 ODB655371:ODB655423 ODB720907:ODB720959 ODB786443:ODB786495 ODB851979:ODB852031 ODB917515:ODB917567 ODB983051:ODB983103 OMX11:OMX63 OMX65547:OMX65599 OMX131083:OMX131135 OMX196619:OMX196671 OMX262155:OMX262207 OMX327691:OMX327743 OMX393227:OMX393279 OMX458763:OMX458815 OMX524299:OMX524351 OMX589835:OMX589887 OMX655371:OMX655423 OMX720907:OMX720959 OMX786443:OMX786495 OMX851979:OMX852031 OMX917515:OMX917567 OMX983051:OMX983103 OWT11:OWT63 OWT65547:OWT65599 OWT131083:OWT131135 OWT196619:OWT196671 OWT262155:OWT262207 OWT327691:OWT327743 OWT393227:OWT393279 OWT458763:OWT458815 OWT524299:OWT524351 OWT589835:OWT589887 OWT655371:OWT655423 OWT720907:OWT720959 OWT786443:OWT786495 OWT851979:OWT852031 OWT917515:OWT917567 OWT983051:OWT983103 PGP11:PGP63 PGP65547:PGP65599 PGP131083:PGP131135 PGP196619:PGP196671 PGP262155:PGP262207 PGP327691:PGP327743 PGP393227:PGP393279 PGP458763:PGP458815 PGP524299:PGP524351 PGP589835:PGP589887 PGP655371:PGP655423 PGP720907:PGP720959 PGP786443:PGP786495 PGP851979:PGP852031 PGP917515:PGP917567 PGP983051:PGP983103 PQL11:PQL63 PQL65547:PQL65599 PQL131083:PQL131135 PQL196619:PQL196671 PQL262155:PQL262207 PQL327691:PQL327743 PQL393227:PQL393279 PQL458763:PQL458815 PQL524299:PQL524351 PQL589835:PQL589887 PQL655371:PQL655423 PQL720907:PQL720959 PQL786443:PQL786495 PQL851979:PQL852031 PQL917515:PQL917567 PQL983051:PQL983103 QAH11:QAH63 QAH65547:QAH65599 QAH131083:QAH131135 QAH196619:QAH196671 QAH262155:QAH262207 QAH327691:QAH327743 QAH393227:QAH393279 QAH458763:QAH458815 QAH524299:QAH524351 QAH589835:QAH589887 QAH655371:QAH655423 QAH720907:QAH720959 QAH786443:QAH786495 QAH851979:QAH852031 QAH917515:QAH917567 QAH983051:QAH983103 QKD11:QKD63 QKD65547:QKD65599 QKD131083:QKD131135 QKD196619:QKD196671 QKD262155:QKD262207 QKD327691:QKD327743 QKD393227:QKD393279 QKD458763:QKD458815 QKD524299:QKD524351 QKD589835:QKD589887 QKD655371:QKD655423 QKD720907:QKD720959 QKD786443:QKD786495 QKD851979:QKD852031 QKD917515:QKD917567 QKD983051:QKD983103 QTZ11:QTZ63 QTZ65547:QTZ65599 QTZ131083:QTZ131135 QTZ196619:QTZ196671 QTZ262155:QTZ262207 QTZ327691:QTZ327743 QTZ393227:QTZ393279 QTZ458763:QTZ458815 QTZ524299:QTZ524351 QTZ589835:QTZ589887 QTZ655371:QTZ655423 QTZ720907:QTZ720959 QTZ786443:QTZ786495 QTZ851979:QTZ852031 QTZ917515:QTZ917567 QTZ983051:QTZ983103 RDV11:RDV63 RDV65547:RDV65599 RDV131083:RDV131135 RDV196619:RDV196671 RDV262155:RDV262207 RDV327691:RDV327743 RDV393227:RDV393279 RDV458763:RDV458815 RDV524299:RDV524351 RDV589835:RDV589887 RDV655371:RDV655423 RDV720907:RDV720959 RDV786443:RDV786495 RDV851979:RDV852031 RDV917515:RDV917567 RDV983051:RDV983103 RNR11:RNR63 RNR65547:RNR65599 RNR131083:RNR131135 RNR196619:RNR196671 RNR262155:RNR262207 RNR327691:RNR327743 RNR393227:RNR393279 RNR458763:RNR458815 RNR524299:RNR524351 RNR589835:RNR589887 RNR655371:RNR655423 RNR720907:RNR720959 RNR786443:RNR786495 RNR851979:RNR852031 RNR917515:RNR917567 RNR983051:RNR983103 RXN11:RXN63 RXN65547:RXN65599 RXN131083:RXN131135 RXN196619:RXN196671 RXN262155:RXN262207 RXN327691:RXN327743 RXN393227:RXN393279 RXN458763:RXN458815 RXN524299:RXN524351 RXN589835:RXN589887 RXN655371:RXN655423 RXN720907:RXN720959 RXN786443:RXN786495 RXN851979:RXN852031 RXN917515:RXN917567 RXN983051:RXN983103 SHJ11:SHJ63 SHJ65547:SHJ65599 SHJ131083:SHJ131135 SHJ196619:SHJ196671 SHJ262155:SHJ262207 SHJ327691:SHJ327743 SHJ393227:SHJ393279 SHJ458763:SHJ458815 SHJ524299:SHJ524351 SHJ589835:SHJ589887 SHJ655371:SHJ655423 SHJ720907:SHJ720959 SHJ786443:SHJ786495 SHJ851979:SHJ852031 SHJ917515:SHJ917567 SHJ983051:SHJ983103 SRF11:SRF63 SRF65547:SRF65599 SRF131083:SRF131135 SRF196619:SRF196671 SRF262155:SRF262207 SRF327691:SRF327743 SRF393227:SRF393279 SRF458763:SRF458815 SRF524299:SRF524351 SRF589835:SRF589887 SRF655371:SRF655423 SRF720907:SRF720959 SRF786443:SRF786495 SRF851979:SRF852031 SRF917515:SRF917567 SRF983051:SRF983103 TBB11:TBB63 TBB65547:TBB65599 TBB131083:TBB131135 TBB196619:TBB196671 TBB262155:TBB262207 TBB327691:TBB327743 TBB393227:TBB393279 TBB458763:TBB458815 TBB524299:TBB524351 TBB589835:TBB589887 TBB655371:TBB655423 TBB720907:TBB720959 TBB786443:TBB786495 TBB851979:TBB852031 TBB917515:TBB917567 TBB983051:TBB983103 TKX11:TKX63 TKX65547:TKX65599 TKX131083:TKX131135 TKX196619:TKX196671 TKX262155:TKX262207 TKX327691:TKX327743 TKX393227:TKX393279 TKX458763:TKX458815 TKX524299:TKX524351 TKX589835:TKX589887 TKX655371:TKX655423 TKX720907:TKX720959 TKX786443:TKX786495 TKX851979:TKX852031 TKX917515:TKX917567 TKX983051:TKX983103 TUT11:TUT63 TUT65547:TUT65599 TUT131083:TUT131135 TUT196619:TUT196671 TUT262155:TUT262207 TUT327691:TUT327743 TUT393227:TUT393279 TUT458763:TUT458815 TUT524299:TUT524351 TUT589835:TUT589887 TUT655371:TUT655423 TUT720907:TUT720959 TUT786443:TUT786495 TUT851979:TUT852031 TUT917515:TUT917567 TUT983051:TUT983103 UEP11:UEP63 UEP65547:UEP65599 UEP131083:UEP131135 UEP196619:UEP196671 UEP262155:UEP262207 UEP327691:UEP327743 UEP393227:UEP393279 UEP458763:UEP458815 UEP524299:UEP524351 UEP589835:UEP589887 UEP655371:UEP655423 UEP720907:UEP720959 UEP786443:UEP786495 UEP851979:UEP852031 UEP917515:UEP917567 UEP983051:UEP983103 UOL11:UOL63 UOL65547:UOL65599 UOL131083:UOL131135 UOL196619:UOL196671 UOL262155:UOL262207 UOL327691:UOL327743 UOL393227:UOL393279 UOL458763:UOL458815 UOL524299:UOL524351 UOL589835:UOL589887 UOL655371:UOL655423 UOL720907:UOL720959 UOL786443:UOL786495 UOL851979:UOL852031 UOL917515:UOL917567 UOL983051:UOL983103 UYH11:UYH63 UYH65547:UYH65599 UYH131083:UYH131135 UYH196619:UYH196671 UYH262155:UYH262207 UYH327691:UYH327743 UYH393227:UYH393279 UYH458763:UYH458815 UYH524299:UYH524351 UYH589835:UYH589887 UYH655371:UYH655423 UYH720907:UYH720959 UYH786443:UYH786495 UYH851979:UYH852031 UYH917515:UYH917567 UYH983051:UYH983103 VID11:VID63 VID65547:VID65599 VID131083:VID131135 VID196619:VID196671 VID262155:VID262207 VID327691:VID327743 VID393227:VID393279 VID458763:VID458815 VID524299:VID524351 VID589835:VID589887 VID655371:VID655423 VID720907:VID720959 VID786443:VID786495 VID851979:VID852031 VID917515:VID917567 VID983051:VID983103 VRZ11:VRZ63 VRZ65547:VRZ65599 VRZ131083:VRZ131135 VRZ196619:VRZ196671 VRZ262155:VRZ262207 VRZ327691:VRZ327743 VRZ393227:VRZ393279 VRZ458763:VRZ458815 VRZ524299:VRZ524351 VRZ589835:VRZ589887 VRZ655371:VRZ655423 VRZ720907:VRZ720959 VRZ786443:VRZ786495 VRZ851979:VRZ852031 VRZ917515:VRZ917567 VRZ983051:VRZ983103 WBV11:WBV63 WBV65547:WBV65599 WBV131083:WBV131135 WBV196619:WBV196671 WBV262155:WBV262207 WBV327691:WBV327743 WBV393227:WBV393279 WBV458763:WBV458815 WBV524299:WBV524351 WBV589835:WBV589887 WBV655371:WBV655423 WBV720907:WBV720959 WBV786443:WBV786495 WBV851979:WBV852031 WBV917515:WBV917567 WBV983051:WBV983103 WLR11:WLR63 WLR65547:WLR65599 WLR131083:WLR131135 WLR196619:WLR196671 WLR262155:WLR262207 WLR327691:WLR327743 WLR393227:WLR393279 WLR458763:WLR458815 WLR524299:WLR524351 WLR589835:WLR589887 WLR655371:WLR655423 WLR720907:WLR720959 WLR786443:WLR786495 WLR851979:WLR852031 WLR917515:WLR917567 WLR983051:WLR983103 WVN11:WVN63 WVN65547:WVN65599 WVN131083:WVN131135 WVN196619:WVN196671 WVN262155:WVN262207 WVN327691:WVN327743 WVN393227:WVN393279 WVN458763:WVN458815 WVN524299:WVN524351 WVN589835:WVN589887 WVN655371:WVN655423 WVN720907:WVN720959 WVN786443:WVN786495 WVN851979:WVN852031 WVN917515:WVN917567 WVN983051:WVN983103">
      <formula1>"高,中,低"</formula1>
    </dataValidation>
    <dataValidation type="list" allowBlank="1" showInputMessage="1" showErrorMessage="1" sqref="G11:G77 G65547:G65599 G131083:G131135 G196619:G196671 G262155:G262207 G327691:G327743 G393227:G393279 G458763:G458815 G524299:G524351 G589835:G589887 G655371:G655423 G720907:G720959 G786443:G786495 G851979:G852031 G917515:G917567 G983051:G983103 JC11:JC63 JC65547:JC65599 JC131083:JC131135 JC196619:JC196671 JC262155:JC262207 JC327691:JC327743 JC393227:JC393279 JC458763:JC458815 JC524299:JC524351 JC589835:JC589887 JC655371:JC655423 JC720907:JC720959 JC786443:JC786495 JC851979:JC852031 JC917515:JC917567 JC983051:JC983103 SY11:SY63 SY65547:SY65599 SY131083:SY131135 SY196619:SY196671 SY262155:SY262207 SY327691:SY327743 SY393227:SY393279 SY458763:SY458815 SY524299:SY524351 SY589835:SY589887 SY655371:SY655423 SY720907:SY720959 SY786443:SY786495 SY851979:SY852031 SY917515:SY917567 SY983051:SY983103 ACU11:ACU63 ACU65547:ACU65599 ACU131083:ACU131135 ACU196619:ACU196671 ACU262155:ACU262207 ACU327691:ACU327743 ACU393227:ACU393279 ACU458763:ACU458815 ACU524299:ACU524351 ACU589835:ACU589887 ACU655371:ACU655423 ACU720907:ACU720959 ACU786443:ACU786495 ACU851979:ACU852031 ACU917515:ACU917567 ACU983051:ACU983103 AMQ11:AMQ63 AMQ65547:AMQ65599 AMQ131083:AMQ131135 AMQ196619:AMQ196671 AMQ262155:AMQ262207 AMQ327691:AMQ327743 AMQ393227:AMQ393279 AMQ458763:AMQ458815 AMQ524299:AMQ524351 AMQ589835:AMQ589887 AMQ655371:AMQ655423 AMQ720907:AMQ720959 AMQ786443:AMQ786495 AMQ851979:AMQ852031 AMQ917515:AMQ917567 AMQ983051:AMQ983103 AWM11:AWM63 AWM65547:AWM65599 AWM131083:AWM131135 AWM196619:AWM196671 AWM262155:AWM262207 AWM327691:AWM327743 AWM393227:AWM393279 AWM458763:AWM458815 AWM524299:AWM524351 AWM589835:AWM589887 AWM655371:AWM655423 AWM720907:AWM720959 AWM786443:AWM786495 AWM851979:AWM852031 AWM917515:AWM917567 AWM983051:AWM983103 BGI11:BGI63 BGI65547:BGI65599 BGI131083:BGI131135 BGI196619:BGI196671 BGI262155:BGI262207 BGI327691:BGI327743 BGI393227:BGI393279 BGI458763:BGI458815 BGI524299:BGI524351 BGI589835:BGI589887 BGI655371:BGI655423 BGI720907:BGI720959 BGI786443:BGI786495 BGI851979:BGI852031 BGI917515:BGI917567 BGI983051:BGI983103 BQE11:BQE63 BQE65547:BQE65599 BQE131083:BQE131135 BQE196619:BQE196671 BQE262155:BQE262207 BQE327691:BQE327743 BQE393227:BQE393279 BQE458763:BQE458815 BQE524299:BQE524351 BQE589835:BQE589887 BQE655371:BQE655423 BQE720907:BQE720959 BQE786443:BQE786495 BQE851979:BQE852031 BQE917515:BQE917567 BQE983051:BQE983103 CAA11:CAA63 CAA65547:CAA65599 CAA131083:CAA131135 CAA196619:CAA196671 CAA262155:CAA262207 CAA327691:CAA327743 CAA393227:CAA393279 CAA458763:CAA458815 CAA524299:CAA524351 CAA589835:CAA589887 CAA655371:CAA655423 CAA720907:CAA720959 CAA786443:CAA786495 CAA851979:CAA852031 CAA917515:CAA917567 CAA983051:CAA983103 CJW11:CJW63 CJW65547:CJW65599 CJW131083:CJW131135 CJW196619:CJW196671 CJW262155:CJW262207 CJW327691:CJW327743 CJW393227:CJW393279 CJW458763:CJW458815 CJW524299:CJW524351 CJW589835:CJW589887 CJW655371:CJW655423 CJW720907:CJW720959 CJW786443:CJW786495 CJW851979:CJW852031 CJW917515:CJW917567 CJW983051:CJW983103 CTS11:CTS63 CTS65547:CTS65599 CTS131083:CTS131135 CTS196619:CTS196671 CTS262155:CTS262207 CTS327691:CTS327743 CTS393227:CTS393279 CTS458763:CTS458815 CTS524299:CTS524351 CTS589835:CTS589887 CTS655371:CTS655423 CTS720907:CTS720959 CTS786443:CTS786495 CTS851979:CTS852031 CTS917515:CTS917567 CTS983051:CTS983103 DDO11:DDO63 DDO65547:DDO65599 DDO131083:DDO131135 DDO196619:DDO196671 DDO262155:DDO262207 DDO327691:DDO327743 DDO393227:DDO393279 DDO458763:DDO458815 DDO524299:DDO524351 DDO589835:DDO589887 DDO655371:DDO655423 DDO720907:DDO720959 DDO786443:DDO786495 DDO851979:DDO852031 DDO917515:DDO917567 DDO983051:DDO983103 DNK11:DNK63 DNK65547:DNK65599 DNK131083:DNK131135 DNK196619:DNK196671 DNK262155:DNK262207 DNK327691:DNK327743 DNK393227:DNK393279 DNK458763:DNK458815 DNK524299:DNK524351 DNK589835:DNK589887 DNK655371:DNK655423 DNK720907:DNK720959 DNK786443:DNK786495 DNK851979:DNK852031 DNK917515:DNK917567 DNK983051:DNK983103 DXG11:DXG63 DXG65547:DXG65599 DXG131083:DXG131135 DXG196619:DXG196671 DXG262155:DXG262207 DXG327691:DXG327743 DXG393227:DXG393279 DXG458763:DXG458815 DXG524299:DXG524351 DXG589835:DXG589887 DXG655371:DXG655423 DXG720907:DXG720959 DXG786443:DXG786495 DXG851979:DXG852031 DXG917515:DXG917567 DXG983051:DXG983103 EHC11:EHC63 EHC65547:EHC65599 EHC131083:EHC131135 EHC196619:EHC196671 EHC262155:EHC262207 EHC327691:EHC327743 EHC393227:EHC393279 EHC458763:EHC458815 EHC524299:EHC524351 EHC589835:EHC589887 EHC655371:EHC655423 EHC720907:EHC720959 EHC786443:EHC786495 EHC851979:EHC852031 EHC917515:EHC917567 EHC983051:EHC983103 EQY11:EQY63 EQY65547:EQY65599 EQY131083:EQY131135 EQY196619:EQY196671 EQY262155:EQY262207 EQY327691:EQY327743 EQY393227:EQY393279 EQY458763:EQY458815 EQY524299:EQY524351 EQY589835:EQY589887 EQY655371:EQY655423 EQY720907:EQY720959 EQY786443:EQY786495 EQY851979:EQY852031 EQY917515:EQY917567 EQY983051:EQY983103 FAU11:FAU63 FAU65547:FAU65599 FAU131083:FAU131135 FAU196619:FAU196671 FAU262155:FAU262207 FAU327691:FAU327743 FAU393227:FAU393279 FAU458763:FAU458815 FAU524299:FAU524351 FAU589835:FAU589887 FAU655371:FAU655423 FAU720907:FAU720959 FAU786443:FAU786495 FAU851979:FAU852031 FAU917515:FAU917567 FAU983051:FAU983103 FKQ11:FKQ63 FKQ65547:FKQ65599 FKQ131083:FKQ131135 FKQ196619:FKQ196671 FKQ262155:FKQ262207 FKQ327691:FKQ327743 FKQ393227:FKQ393279 FKQ458763:FKQ458815 FKQ524299:FKQ524351 FKQ589835:FKQ589887 FKQ655371:FKQ655423 FKQ720907:FKQ720959 FKQ786443:FKQ786495 FKQ851979:FKQ852031 FKQ917515:FKQ917567 FKQ983051:FKQ983103 FUM11:FUM63 FUM65547:FUM65599 FUM131083:FUM131135 FUM196619:FUM196671 FUM262155:FUM262207 FUM327691:FUM327743 FUM393227:FUM393279 FUM458763:FUM458815 FUM524299:FUM524351 FUM589835:FUM589887 FUM655371:FUM655423 FUM720907:FUM720959 FUM786443:FUM786495 FUM851979:FUM852031 FUM917515:FUM917567 FUM983051:FUM983103 GEI11:GEI63 GEI65547:GEI65599 GEI131083:GEI131135 GEI196619:GEI196671 GEI262155:GEI262207 GEI327691:GEI327743 GEI393227:GEI393279 GEI458763:GEI458815 GEI524299:GEI524351 GEI589835:GEI589887 GEI655371:GEI655423 GEI720907:GEI720959 GEI786443:GEI786495 GEI851979:GEI852031 GEI917515:GEI917567 GEI983051:GEI983103 GOE11:GOE63 GOE65547:GOE65599 GOE131083:GOE131135 GOE196619:GOE196671 GOE262155:GOE262207 GOE327691:GOE327743 GOE393227:GOE393279 GOE458763:GOE458815 GOE524299:GOE524351 GOE589835:GOE589887 GOE655371:GOE655423 GOE720907:GOE720959 GOE786443:GOE786495 GOE851979:GOE852031 GOE917515:GOE917567 GOE983051:GOE983103 GYA11:GYA63 GYA65547:GYA65599 GYA131083:GYA131135 GYA196619:GYA196671 GYA262155:GYA262207 GYA327691:GYA327743 GYA393227:GYA393279 GYA458763:GYA458815 GYA524299:GYA524351 GYA589835:GYA589887 GYA655371:GYA655423 GYA720907:GYA720959 GYA786443:GYA786495 GYA851979:GYA852031 GYA917515:GYA917567 GYA983051:GYA983103 HHW11:HHW63 HHW65547:HHW65599 HHW131083:HHW131135 HHW196619:HHW196671 HHW262155:HHW262207 HHW327691:HHW327743 HHW393227:HHW393279 HHW458763:HHW458815 HHW524299:HHW524351 HHW589835:HHW589887 HHW655371:HHW655423 HHW720907:HHW720959 HHW786443:HHW786495 HHW851979:HHW852031 HHW917515:HHW917567 HHW983051:HHW983103 HRS11:HRS63 HRS65547:HRS65599 HRS131083:HRS131135 HRS196619:HRS196671 HRS262155:HRS262207 HRS327691:HRS327743 HRS393227:HRS393279 HRS458763:HRS458815 HRS524299:HRS524351 HRS589835:HRS589887 HRS655371:HRS655423 HRS720907:HRS720959 HRS786443:HRS786495 HRS851979:HRS852031 HRS917515:HRS917567 HRS983051:HRS983103 IBO11:IBO63 IBO65547:IBO65599 IBO131083:IBO131135 IBO196619:IBO196671 IBO262155:IBO262207 IBO327691:IBO327743 IBO393227:IBO393279 IBO458763:IBO458815 IBO524299:IBO524351 IBO589835:IBO589887 IBO655371:IBO655423 IBO720907:IBO720959 IBO786443:IBO786495 IBO851979:IBO852031 IBO917515:IBO917567 IBO983051:IBO983103 ILK11:ILK63 ILK65547:ILK65599 ILK131083:ILK131135 ILK196619:ILK196671 ILK262155:ILK262207 ILK327691:ILK327743 ILK393227:ILK393279 ILK458763:ILK458815 ILK524299:ILK524351 ILK589835:ILK589887 ILK655371:ILK655423 ILK720907:ILK720959 ILK786443:ILK786495 ILK851979:ILK852031 ILK917515:ILK917567 ILK983051:ILK983103 IVG11:IVG63 IVG65547:IVG65599 IVG131083:IVG131135 IVG196619:IVG196671 IVG262155:IVG262207 IVG327691:IVG327743 IVG393227:IVG393279 IVG458763:IVG458815 IVG524299:IVG524351 IVG589835:IVG589887 IVG655371:IVG655423 IVG720907:IVG720959 IVG786443:IVG786495 IVG851979:IVG852031 IVG917515:IVG917567 IVG983051:IVG983103 JFC11:JFC63 JFC65547:JFC65599 JFC131083:JFC131135 JFC196619:JFC196671 JFC262155:JFC262207 JFC327691:JFC327743 JFC393227:JFC393279 JFC458763:JFC458815 JFC524299:JFC524351 JFC589835:JFC589887 JFC655371:JFC655423 JFC720907:JFC720959 JFC786443:JFC786495 JFC851979:JFC852031 JFC917515:JFC917567 JFC983051:JFC983103 JOY11:JOY63 JOY65547:JOY65599 JOY131083:JOY131135 JOY196619:JOY196671 JOY262155:JOY262207 JOY327691:JOY327743 JOY393227:JOY393279 JOY458763:JOY458815 JOY524299:JOY524351 JOY589835:JOY589887 JOY655371:JOY655423 JOY720907:JOY720959 JOY786443:JOY786495 JOY851979:JOY852031 JOY917515:JOY917567 JOY983051:JOY983103 JYU11:JYU63 JYU65547:JYU65599 JYU131083:JYU131135 JYU196619:JYU196671 JYU262155:JYU262207 JYU327691:JYU327743 JYU393227:JYU393279 JYU458763:JYU458815 JYU524299:JYU524351 JYU589835:JYU589887 JYU655371:JYU655423 JYU720907:JYU720959 JYU786443:JYU786495 JYU851979:JYU852031 JYU917515:JYU917567 JYU983051:JYU983103 KIQ11:KIQ63 KIQ65547:KIQ65599 KIQ131083:KIQ131135 KIQ196619:KIQ196671 KIQ262155:KIQ262207 KIQ327691:KIQ327743 KIQ393227:KIQ393279 KIQ458763:KIQ458815 KIQ524299:KIQ524351 KIQ589835:KIQ589887 KIQ655371:KIQ655423 KIQ720907:KIQ720959 KIQ786443:KIQ786495 KIQ851979:KIQ852031 KIQ917515:KIQ917567 KIQ983051:KIQ983103 KSM11:KSM63 KSM65547:KSM65599 KSM131083:KSM131135 KSM196619:KSM196671 KSM262155:KSM262207 KSM327691:KSM327743 KSM393227:KSM393279 KSM458763:KSM458815 KSM524299:KSM524351 KSM589835:KSM589887 KSM655371:KSM655423 KSM720907:KSM720959 KSM786443:KSM786495 KSM851979:KSM852031 KSM917515:KSM917567 KSM983051:KSM983103 LCI11:LCI63 LCI65547:LCI65599 LCI131083:LCI131135 LCI196619:LCI196671 LCI262155:LCI262207 LCI327691:LCI327743 LCI393227:LCI393279 LCI458763:LCI458815 LCI524299:LCI524351 LCI589835:LCI589887 LCI655371:LCI655423 LCI720907:LCI720959 LCI786443:LCI786495 LCI851979:LCI852031 LCI917515:LCI917567 LCI983051:LCI983103 LME11:LME63 LME65547:LME65599 LME131083:LME131135 LME196619:LME196671 LME262155:LME262207 LME327691:LME327743 LME393227:LME393279 LME458763:LME458815 LME524299:LME524351 LME589835:LME589887 LME655371:LME655423 LME720907:LME720959 LME786443:LME786495 LME851979:LME852031 LME917515:LME917567 LME983051:LME983103 LWA11:LWA63 LWA65547:LWA65599 LWA131083:LWA131135 LWA196619:LWA196671 LWA262155:LWA262207 LWA327691:LWA327743 LWA393227:LWA393279 LWA458763:LWA458815 LWA524299:LWA524351 LWA589835:LWA589887 LWA655371:LWA655423 LWA720907:LWA720959 LWA786443:LWA786495 LWA851979:LWA852031 LWA917515:LWA917567 LWA983051:LWA983103 MFW11:MFW63 MFW65547:MFW65599 MFW131083:MFW131135 MFW196619:MFW196671 MFW262155:MFW262207 MFW327691:MFW327743 MFW393227:MFW393279 MFW458763:MFW458815 MFW524299:MFW524351 MFW589835:MFW589887 MFW655371:MFW655423 MFW720907:MFW720959 MFW786443:MFW786495 MFW851979:MFW852031 MFW917515:MFW917567 MFW983051:MFW983103 MPS11:MPS63 MPS65547:MPS65599 MPS131083:MPS131135 MPS196619:MPS196671 MPS262155:MPS262207 MPS327691:MPS327743 MPS393227:MPS393279 MPS458763:MPS458815 MPS524299:MPS524351 MPS589835:MPS589887 MPS655371:MPS655423 MPS720907:MPS720959 MPS786443:MPS786495 MPS851979:MPS852031 MPS917515:MPS917567 MPS983051:MPS983103 MZO11:MZO63 MZO65547:MZO65599 MZO131083:MZO131135 MZO196619:MZO196671 MZO262155:MZO262207 MZO327691:MZO327743 MZO393227:MZO393279 MZO458763:MZO458815 MZO524299:MZO524351 MZO589835:MZO589887 MZO655371:MZO655423 MZO720907:MZO720959 MZO786443:MZO786495 MZO851979:MZO852031 MZO917515:MZO917567 MZO983051:MZO983103 NJK11:NJK63 NJK65547:NJK65599 NJK131083:NJK131135 NJK196619:NJK196671 NJK262155:NJK262207 NJK327691:NJK327743 NJK393227:NJK393279 NJK458763:NJK458815 NJK524299:NJK524351 NJK589835:NJK589887 NJK655371:NJK655423 NJK720907:NJK720959 NJK786443:NJK786495 NJK851979:NJK852031 NJK917515:NJK917567 NJK983051:NJK983103 NTG11:NTG63 NTG65547:NTG65599 NTG131083:NTG131135 NTG196619:NTG196671 NTG262155:NTG262207 NTG327691:NTG327743 NTG393227:NTG393279 NTG458763:NTG458815 NTG524299:NTG524351 NTG589835:NTG589887 NTG655371:NTG655423 NTG720907:NTG720959 NTG786443:NTG786495 NTG851979:NTG852031 NTG917515:NTG917567 NTG983051:NTG983103 ODC11:ODC63 ODC65547:ODC65599 ODC131083:ODC131135 ODC196619:ODC196671 ODC262155:ODC262207 ODC327691:ODC327743 ODC393227:ODC393279 ODC458763:ODC458815 ODC524299:ODC524351 ODC589835:ODC589887 ODC655371:ODC655423 ODC720907:ODC720959 ODC786443:ODC786495 ODC851979:ODC852031 ODC917515:ODC917567 ODC983051:ODC983103 OMY11:OMY63 OMY65547:OMY65599 OMY131083:OMY131135 OMY196619:OMY196671 OMY262155:OMY262207 OMY327691:OMY327743 OMY393227:OMY393279 OMY458763:OMY458815 OMY524299:OMY524351 OMY589835:OMY589887 OMY655371:OMY655423 OMY720907:OMY720959 OMY786443:OMY786495 OMY851979:OMY852031 OMY917515:OMY917567 OMY983051:OMY983103 OWU11:OWU63 OWU65547:OWU65599 OWU131083:OWU131135 OWU196619:OWU196671 OWU262155:OWU262207 OWU327691:OWU327743 OWU393227:OWU393279 OWU458763:OWU458815 OWU524299:OWU524351 OWU589835:OWU589887 OWU655371:OWU655423 OWU720907:OWU720959 OWU786443:OWU786495 OWU851979:OWU852031 OWU917515:OWU917567 OWU983051:OWU983103 PGQ11:PGQ63 PGQ65547:PGQ65599 PGQ131083:PGQ131135 PGQ196619:PGQ196671 PGQ262155:PGQ262207 PGQ327691:PGQ327743 PGQ393227:PGQ393279 PGQ458763:PGQ458815 PGQ524299:PGQ524351 PGQ589835:PGQ589887 PGQ655371:PGQ655423 PGQ720907:PGQ720959 PGQ786443:PGQ786495 PGQ851979:PGQ852031 PGQ917515:PGQ917567 PGQ983051:PGQ983103 PQM11:PQM63 PQM65547:PQM65599 PQM131083:PQM131135 PQM196619:PQM196671 PQM262155:PQM262207 PQM327691:PQM327743 PQM393227:PQM393279 PQM458763:PQM458815 PQM524299:PQM524351 PQM589835:PQM589887 PQM655371:PQM655423 PQM720907:PQM720959 PQM786443:PQM786495 PQM851979:PQM852031 PQM917515:PQM917567 PQM983051:PQM983103 QAI11:QAI63 QAI65547:QAI65599 QAI131083:QAI131135 QAI196619:QAI196671 QAI262155:QAI262207 QAI327691:QAI327743 QAI393227:QAI393279 QAI458763:QAI458815 QAI524299:QAI524351 QAI589835:QAI589887 QAI655371:QAI655423 QAI720907:QAI720959 QAI786443:QAI786495 QAI851979:QAI852031 QAI917515:QAI917567 QAI983051:QAI983103 QKE11:QKE63 QKE65547:QKE65599 QKE131083:QKE131135 QKE196619:QKE196671 QKE262155:QKE262207 QKE327691:QKE327743 QKE393227:QKE393279 QKE458763:QKE458815 QKE524299:QKE524351 QKE589835:QKE589887 QKE655371:QKE655423 QKE720907:QKE720959 QKE786443:QKE786495 QKE851979:QKE852031 QKE917515:QKE917567 QKE983051:QKE983103 QUA11:QUA63 QUA65547:QUA65599 QUA131083:QUA131135 QUA196619:QUA196671 QUA262155:QUA262207 QUA327691:QUA327743 QUA393227:QUA393279 QUA458763:QUA458815 QUA524299:QUA524351 QUA589835:QUA589887 QUA655371:QUA655423 QUA720907:QUA720959 QUA786443:QUA786495 QUA851979:QUA852031 QUA917515:QUA917567 QUA983051:QUA983103 RDW11:RDW63 RDW65547:RDW65599 RDW131083:RDW131135 RDW196619:RDW196671 RDW262155:RDW262207 RDW327691:RDW327743 RDW393227:RDW393279 RDW458763:RDW458815 RDW524299:RDW524351 RDW589835:RDW589887 RDW655371:RDW655423 RDW720907:RDW720959 RDW786443:RDW786495 RDW851979:RDW852031 RDW917515:RDW917567 RDW983051:RDW983103 RNS11:RNS63 RNS65547:RNS65599 RNS131083:RNS131135 RNS196619:RNS196671 RNS262155:RNS262207 RNS327691:RNS327743 RNS393227:RNS393279 RNS458763:RNS458815 RNS524299:RNS524351 RNS589835:RNS589887 RNS655371:RNS655423 RNS720907:RNS720959 RNS786443:RNS786495 RNS851979:RNS852031 RNS917515:RNS917567 RNS983051:RNS983103 RXO11:RXO63 RXO65547:RXO65599 RXO131083:RXO131135 RXO196619:RXO196671 RXO262155:RXO262207 RXO327691:RXO327743 RXO393227:RXO393279 RXO458763:RXO458815 RXO524299:RXO524351 RXO589835:RXO589887 RXO655371:RXO655423 RXO720907:RXO720959 RXO786443:RXO786495 RXO851979:RXO852031 RXO917515:RXO917567 RXO983051:RXO983103 SHK11:SHK63 SHK65547:SHK65599 SHK131083:SHK131135 SHK196619:SHK196671 SHK262155:SHK262207 SHK327691:SHK327743 SHK393227:SHK393279 SHK458763:SHK458815 SHK524299:SHK524351 SHK589835:SHK589887 SHK655371:SHK655423 SHK720907:SHK720959 SHK786443:SHK786495 SHK851979:SHK852031 SHK917515:SHK917567 SHK983051:SHK983103 SRG11:SRG63 SRG65547:SRG65599 SRG131083:SRG131135 SRG196619:SRG196671 SRG262155:SRG262207 SRG327691:SRG327743 SRG393227:SRG393279 SRG458763:SRG458815 SRG524299:SRG524351 SRG589835:SRG589887 SRG655371:SRG655423 SRG720907:SRG720959 SRG786443:SRG786495 SRG851979:SRG852031 SRG917515:SRG917567 SRG983051:SRG983103 TBC11:TBC63 TBC65547:TBC65599 TBC131083:TBC131135 TBC196619:TBC196671 TBC262155:TBC262207 TBC327691:TBC327743 TBC393227:TBC393279 TBC458763:TBC458815 TBC524299:TBC524351 TBC589835:TBC589887 TBC655371:TBC655423 TBC720907:TBC720959 TBC786443:TBC786495 TBC851979:TBC852031 TBC917515:TBC917567 TBC983051:TBC983103 TKY11:TKY63 TKY65547:TKY65599 TKY131083:TKY131135 TKY196619:TKY196671 TKY262155:TKY262207 TKY327691:TKY327743 TKY393227:TKY393279 TKY458763:TKY458815 TKY524299:TKY524351 TKY589835:TKY589887 TKY655371:TKY655423 TKY720907:TKY720959 TKY786443:TKY786495 TKY851979:TKY852031 TKY917515:TKY917567 TKY983051:TKY983103 TUU11:TUU63 TUU65547:TUU65599 TUU131083:TUU131135 TUU196619:TUU196671 TUU262155:TUU262207 TUU327691:TUU327743 TUU393227:TUU393279 TUU458763:TUU458815 TUU524299:TUU524351 TUU589835:TUU589887 TUU655371:TUU655423 TUU720907:TUU720959 TUU786443:TUU786495 TUU851979:TUU852031 TUU917515:TUU917567 TUU983051:TUU983103 UEQ11:UEQ63 UEQ65547:UEQ65599 UEQ131083:UEQ131135 UEQ196619:UEQ196671 UEQ262155:UEQ262207 UEQ327691:UEQ327743 UEQ393227:UEQ393279 UEQ458763:UEQ458815 UEQ524299:UEQ524351 UEQ589835:UEQ589887 UEQ655371:UEQ655423 UEQ720907:UEQ720959 UEQ786443:UEQ786495 UEQ851979:UEQ852031 UEQ917515:UEQ917567 UEQ983051:UEQ983103 UOM11:UOM63 UOM65547:UOM65599 UOM131083:UOM131135 UOM196619:UOM196671 UOM262155:UOM262207 UOM327691:UOM327743 UOM393227:UOM393279 UOM458763:UOM458815 UOM524299:UOM524351 UOM589835:UOM589887 UOM655371:UOM655423 UOM720907:UOM720959 UOM786443:UOM786495 UOM851979:UOM852031 UOM917515:UOM917567 UOM983051:UOM983103 UYI11:UYI63 UYI65547:UYI65599 UYI131083:UYI131135 UYI196619:UYI196671 UYI262155:UYI262207 UYI327691:UYI327743 UYI393227:UYI393279 UYI458763:UYI458815 UYI524299:UYI524351 UYI589835:UYI589887 UYI655371:UYI655423 UYI720907:UYI720959 UYI786443:UYI786495 UYI851979:UYI852031 UYI917515:UYI917567 UYI983051:UYI983103 VIE11:VIE63 VIE65547:VIE65599 VIE131083:VIE131135 VIE196619:VIE196671 VIE262155:VIE262207 VIE327691:VIE327743 VIE393227:VIE393279 VIE458763:VIE458815 VIE524299:VIE524351 VIE589835:VIE589887 VIE655371:VIE655423 VIE720907:VIE720959 VIE786443:VIE786495 VIE851979:VIE852031 VIE917515:VIE917567 VIE983051:VIE983103 VSA11:VSA63 VSA65547:VSA65599 VSA131083:VSA131135 VSA196619:VSA196671 VSA262155:VSA262207 VSA327691:VSA327743 VSA393227:VSA393279 VSA458763:VSA458815 VSA524299:VSA524351 VSA589835:VSA589887 VSA655371:VSA655423 VSA720907:VSA720959 VSA786443:VSA786495 VSA851979:VSA852031 VSA917515:VSA917567 VSA983051:VSA983103 WBW11:WBW63 WBW65547:WBW65599 WBW131083:WBW131135 WBW196619:WBW196671 WBW262155:WBW262207 WBW327691:WBW327743 WBW393227:WBW393279 WBW458763:WBW458815 WBW524299:WBW524351 WBW589835:WBW589887 WBW655371:WBW655423 WBW720907:WBW720959 WBW786443:WBW786495 WBW851979:WBW852031 WBW917515:WBW917567 WBW983051:WBW983103 WLS11:WLS63 WLS65547:WLS65599 WLS131083:WLS131135 WLS196619:WLS196671 WLS262155:WLS262207 WLS327691:WLS327743 WLS393227:WLS393279 WLS458763:WLS458815 WLS524299:WLS524351 WLS589835:WLS589887 WLS655371:WLS655423 WLS720907:WLS720959 WLS786443:WLS786495 WLS851979:WLS852031 WLS917515:WLS917567 WLS983051:WLS983103 WVO11:WVO63 WVO65547:WVO65599 WVO131083:WVO131135 WVO196619:WVO196671 WVO262155:WVO262207 WVO327691:WVO327743 WVO393227:WVO393279 WVO458763:WVO458815 WVO524299:WVO524351 WVO589835:WVO589887 WVO655371:WVO655423 WVO720907:WVO720959 WVO786443:WVO786495 WVO851979:WVO852031 WVO917515:WVO917567 WVO983051:WVO983103">
      <formula1>"是,否"</formula1>
    </dataValidation>
    <dataValidation type="list" allowBlank="1" showInputMessage="1" showErrorMessage="1" sqref="K11:K77 K65547:K65599 K131083:K131135 K196619:K196671 K262155:K262207 K327691:K327743 K393227:K393279 K458763:K458815 K524299:K524351 K589835:K589887 K655371:K655423 K720907:K720959 K786443:K786495 K851979:K852031 K917515:K917567 K983051:K983103 P11:P77 P65547:P65599 P131083:P131135 P196619:P196671 P262155:P262207 P327691:P327743 P393227:P393279 P458763:P458815 P524299:P524351 P589835:P589887 P655371:P655423 P720907:P720959 P786443:P786495 P851979:P852031 P917515:P917567 P983051:P983103 JG11:JG63 JG65547:JG65599 JG131083:JG131135 JG196619:JG196671 JG262155:JG262207 JG327691:JG327743 JG393227:JG393279 JG458763:JG458815 JG524299:JG524351 JG589835:JG589887 JG655371:JG655423 JG720907:JG720959 JG786443:JG786495 JG851979:JG852031 JG917515:JG917567 JG983051:JG983103 JL11:JL63 JL65547:JL65599 JL131083:JL131135 JL196619:JL196671 JL262155:JL262207 JL327691:JL327743 JL393227:JL393279 JL458763:JL458815 JL524299:JL524351 JL589835:JL589887 JL655371:JL655423 JL720907:JL720959 JL786443:JL786495 JL851979:JL852031 JL917515:JL917567 JL983051:JL983103 TC11:TC63 TC65547:TC65599 TC131083:TC131135 TC196619:TC196671 TC262155:TC262207 TC327691:TC327743 TC393227:TC393279 TC458763:TC458815 TC524299:TC524351 TC589835:TC589887 TC655371:TC655423 TC720907:TC720959 TC786443:TC786495 TC851979:TC852031 TC917515:TC917567 TC983051:TC983103 TH11:TH63 TH65547:TH65599 TH131083:TH131135 TH196619:TH196671 TH262155:TH262207 TH327691:TH327743 TH393227:TH393279 TH458763:TH458815 TH524299:TH524351 TH589835:TH589887 TH655371:TH655423 TH720907:TH720959 TH786443:TH786495 TH851979:TH852031 TH917515:TH917567 TH983051:TH983103 ACY11:ACY63 ACY65547:ACY65599 ACY131083:ACY131135 ACY196619:ACY196671 ACY262155:ACY262207 ACY327691:ACY327743 ACY393227:ACY393279 ACY458763:ACY458815 ACY524299:ACY524351 ACY589835:ACY589887 ACY655371:ACY655423 ACY720907:ACY720959 ACY786443:ACY786495 ACY851979:ACY852031 ACY917515:ACY917567 ACY983051:ACY983103 ADD11:ADD63 ADD65547:ADD65599 ADD131083:ADD131135 ADD196619:ADD196671 ADD262155:ADD262207 ADD327691:ADD327743 ADD393227:ADD393279 ADD458763:ADD458815 ADD524299:ADD524351 ADD589835:ADD589887 ADD655371:ADD655423 ADD720907:ADD720959 ADD786443:ADD786495 ADD851979:ADD852031 ADD917515:ADD917567 ADD983051:ADD983103 AMU11:AMU63 AMU65547:AMU65599 AMU131083:AMU131135 AMU196619:AMU196671 AMU262155:AMU262207 AMU327691:AMU327743 AMU393227:AMU393279 AMU458763:AMU458815 AMU524299:AMU524351 AMU589835:AMU589887 AMU655371:AMU655423 AMU720907:AMU720959 AMU786443:AMU786495 AMU851979:AMU852031 AMU917515:AMU917567 AMU983051:AMU983103 AMZ11:AMZ63 AMZ65547:AMZ65599 AMZ131083:AMZ131135 AMZ196619:AMZ196671 AMZ262155:AMZ262207 AMZ327691:AMZ327743 AMZ393227:AMZ393279 AMZ458763:AMZ458815 AMZ524299:AMZ524351 AMZ589835:AMZ589887 AMZ655371:AMZ655423 AMZ720907:AMZ720959 AMZ786443:AMZ786495 AMZ851979:AMZ852031 AMZ917515:AMZ917567 AMZ983051:AMZ983103 AWQ11:AWQ63 AWQ65547:AWQ65599 AWQ131083:AWQ131135 AWQ196619:AWQ196671 AWQ262155:AWQ262207 AWQ327691:AWQ327743 AWQ393227:AWQ393279 AWQ458763:AWQ458815 AWQ524299:AWQ524351 AWQ589835:AWQ589887 AWQ655371:AWQ655423 AWQ720907:AWQ720959 AWQ786443:AWQ786495 AWQ851979:AWQ852031 AWQ917515:AWQ917567 AWQ983051:AWQ983103 AWV11:AWV63 AWV65547:AWV65599 AWV131083:AWV131135 AWV196619:AWV196671 AWV262155:AWV262207 AWV327691:AWV327743 AWV393227:AWV393279 AWV458763:AWV458815 AWV524299:AWV524351 AWV589835:AWV589887 AWV655371:AWV655423 AWV720907:AWV720959 AWV786443:AWV786495 AWV851979:AWV852031 AWV917515:AWV917567 AWV983051:AWV983103 BGM11:BGM63 BGM65547:BGM65599 BGM131083:BGM131135 BGM196619:BGM196671 BGM262155:BGM262207 BGM327691:BGM327743 BGM393227:BGM393279 BGM458763:BGM458815 BGM524299:BGM524351 BGM589835:BGM589887 BGM655371:BGM655423 BGM720907:BGM720959 BGM786443:BGM786495 BGM851979:BGM852031 BGM917515:BGM917567 BGM983051:BGM983103 BGR11:BGR63 BGR65547:BGR65599 BGR131083:BGR131135 BGR196619:BGR196671 BGR262155:BGR262207 BGR327691:BGR327743 BGR393227:BGR393279 BGR458763:BGR458815 BGR524299:BGR524351 BGR589835:BGR589887 BGR655371:BGR655423 BGR720907:BGR720959 BGR786443:BGR786495 BGR851979:BGR852031 BGR917515:BGR917567 BGR983051:BGR983103 BQI11:BQI63 BQI65547:BQI65599 BQI131083:BQI131135 BQI196619:BQI196671 BQI262155:BQI262207 BQI327691:BQI327743 BQI393227:BQI393279 BQI458763:BQI458815 BQI524299:BQI524351 BQI589835:BQI589887 BQI655371:BQI655423 BQI720907:BQI720959 BQI786443:BQI786495 BQI851979:BQI852031 BQI917515:BQI917567 BQI983051:BQI983103 BQN11:BQN63 BQN65547:BQN65599 BQN131083:BQN131135 BQN196619:BQN196671 BQN262155:BQN262207 BQN327691:BQN327743 BQN393227:BQN393279 BQN458763:BQN458815 BQN524299:BQN524351 BQN589835:BQN589887 BQN655371:BQN655423 BQN720907:BQN720959 BQN786443:BQN786495 BQN851979:BQN852031 BQN917515:BQN917567 BQN983051:BQN983103 CAE11:CAE63 CAE65547:CAE65599 CAE131083:CAE131135 CAE196619:CAE196671 CAE262155:CAE262207 CAE327691:CAE327743 CAE393227:CAE393279 CAE458763:CAE458815 CAE524299:CAE524351 CAE589835:CAE589887 CAE655371:CAE655423 CAE720907:CAE720959 CAE786443:CAE786495 CAE851979:CAE852031 CAE917515:CAE917567 CAE983051:CAE983103 CAJ11:CAJ63 CAJ65547:CAJ65599 CAJ131083:CAJ131135 CAJ196619:CAJ196671 CAJ262155:CAJ262207 CAJ327691:CAJ327743 CAJ393227:CAJ393279 CAJ458763:CAJ458815 CAJ524299:CAJ524351 CAJ589835:CAJ589887 CAJ655371:CAJ655423 CAJ720907:CAJ720959 CAJ786443:CAJ786495 CAJ851979:CAJ852031 CAJ917515:CAJ917567 CAJ983051:CAJ983103 CKA11:CKA63 CKA65547:CKA65599 CKA131083:CKA131135 CKA196619:CKA196671 CKA262155:CKA262207 CKA327691:CKA327743 CKA393227:CKA393279 CKA458763:CKA458815 CKA524299:CKA524351 CKA589835:CKA589887 CKA655371:CKA655423 CKA720907:CKA720959 CKA786443:CKA786495 CKA851979:CKA852031 CKA917515:CKA917567 CKA983051:CKA983103 CKF11:CKF63 CKF65547:CKF65599 CKF131083:CKF131135 CKF196619:CKF196671 CKF262155:CKF262207 CKF327691:CKF327743 CKF393227:CKF393279 CKF458763:CKF458815 CKF524299:CKF524351 CKF589835:CKF589887 CKF655371:CKF655423 CKF720907:CKF720959 CKF786443:CKF786495 CKF851979:CKF852031 CKF917515:CKF917567 CKF983051:CKF983103 CTW11:CTW63 CTW65547:CTW65599 CTW131083:CTW131135 CTW196619:CTW196671 CTW262155:CTW262207 CTW327691:CTW327743 CTW393227:CTW393279 CTW458763:CTW458815 CTW524299:CTW524351 CTW589835:CTW589887 CTW655371:CTW655423 CTW720907:CTW720959 CTW786443:CTW786495 CTW851979:CTW852031 CTW917515:CTW917567 CTW983051:CTW983103 CUB11:CUB63 CUB65547:CUB65599 CUB131083:CUB131135 CUB196619:CUB196671 CUB262155:CUB262207 CUB327691:CUB327743 CUB393227:CUB393279 CUB458763:CUB458815 CUB524299:CUB524351 CUB589835:CUB589887 CUB655371:CUB655423 CUB720907:CUB720959 CUB786443:CUB786495 CUB851979:CUB852031 CUB917515:CUB917567 CUB983051:CUB983103 DDS11:DDS63 DDS65547:DDS65599 DDS131083:DDS131135 DDS196619:DDS196671 DDS262155:DDS262207 DDS327691:DDS327743 DDS393227:DDS393279 DDS458763:DDS458815 DDS524299:DDS524351 DDS589835:DDS589887 DDS655371:DDS655423 DDS720907:DDS720959 DDS786443:DDS786495 DDS851979:DDS852031 DDS917515:DDS917567 DDS983051:DDS983103 DDX11:DDX63 DDX65547:DDX65599 DDX131083:DDX131135 DDX196619:DDX196671 DDX262155:DDX262207 DDX327691:DDX327743 DDX393227:DDX393279 DDX458763:DDX458815 DDX524299:DDX524351 DDX589835:DDX589887 DDX655371:DDX655423 DDX720907:DDX720959 DDX786443:DDX786495 DDX851979:DDX852031 DDX917515:DDX917567 DDX983051:DDX983103 DNO11:DNO63 DNO65547:DNO65599 DNO131083:DNO131135 DNO196619:DNO196671 DNO262155:DNO262207 DNO327691:DNO327743 DNO393227:DNO393279 DNO458763:DNO458815 DNO524299:DNO524351 DNO589835:DNO589887 DNO655371:DNO655423 DNO720907:DNO720959 DNO786443:DNO786495 DNO851979:DNO852031 DNO917515:DNO917567 DNO983051:DNO983103 DNT11:DNT63 DNT65547:DNT65599 DNT131083:DNT131135 DNT196619:DNT196671 DNT262155:DNT262207 DNT327691:DNT327743 DNT393227:DNT393279 DNT458763:DNT458815 DNT524299:DNT524351 DNT589835:DNT589887 DNT655371:DNT655423 DNT720907:DNT720959 DNT786443:DNT786495 DNT851979:DNT852031 DNT917515:DNT917567 DNT983051:DNT983103 DXK11:DXK63 DXK65547:DXK65599 DXK131083:DXK131135 DXK196619:DXK196671 DXK262155:DXK262207 DXK327691:DXK327743 DXK393227:DXK393279 DXK458763:DXK458815 DXK524299:DXK524351 DXK589835:DXK589887 DXK655371:DXK655423 DXK720907:DXK720959 DXK786443:DXK786495 DXK851979:DXK852031 DXK917515:DXK917567 DXK983051:DXK983103 DXP11:DXP63 DXP65547:DXP65599 DXP131083:DXP131135 DXP196619:DXP196671 DXP262155:DXP262207 DXP327691:DXP327743 DXP393227:DXP393279 DXP458763:DXP458815 DXP524299:DXP524351 DXP589835:DXP589887 DXP655371:DXP655423 DXP720907:DXP720959 DXP786443:DXP786495 DXP851979:DXP852031 DXP917515:DXP917567 DXP983051:DXP983103 EHG11:EHG63 EHG65547:EHG65599 EHG131083:EHG131135 EHG196619:EHG196671 EHG262155:EHG262207 EHG327691:EHG327743 EHG393227:EHG393279 EHG458763:EHG458815 EHG524299:EHG524351 EHG589835:EHG589887 EHG655371:EHG655423 EHG720907:EHG720959 EHG786443:EHG786495 EHG851979:EHG852031 EHG917515:EHG917567 EHG983051:EHG983103 EHL11:EHL63 EHL65547:EHL65599 EHL131083:EHL131135 EHL196619:EHL196671 EHL262155:EHL262207 EHL327691:EHL327743 EHL393227:EHL393279 EHL458763:EHL458815 EHL524299:EHL524351 EHL589835:EHL589887 EHL655371:EHL655423 EHL720907:EHL720959 EHL786443:EHL786495 EHL851979:EHL852031 EHL917515:EHL917567 EHL983051:EHL983103 ERC11:ERC63 ERC65547:ERC65599 ERC131083:ERC131135 ERC196619:ERC196671 ERC262155:ERC262207 ERC327691:ERC327743 ERC393227:ERC393279 ERC458763:ERC458815 ERC524299:ERC524351 ERC589835:ERC589887 ERC655371:ERC655423 ERC720907:ERC720959 ERC786443:ERC786495 ERC851979:ERC852031 ERC917515:ERC917567 ERC983051:ERC983103 ERH11:ERH63 ERH65547:ERH65599 ERH131083:ERH131135 ERH196619:ERH196671 ERH262155:ERH262207 ERH327691:ERH327743 ERH393227:ERH393279 ERH458763:ERH458815 ERH524299:ERH524351 ERH589835:ERH589887 ERH655371:ERH655423 ERH720907:ERH720959 ERH786443:ERH786495 ERH851979:ERH852031 ERH917515:ERH917567 ERH983051:ERH983103 FAY11:FAY63 FAY65547:FAY65599 FAY131083:FAY131135 FAY196619:FAY196671 FAY262155:FAY262207 FAY327691:FAY327743 FAY393227:FAY393279 FAY458763:FAY458815 FAY524299:FAY524351 FAY589835:FAY589887 FAY655371:FAY655423 FAY720907:FAY720959 FAY786443:FAY786495 FAY851979:FAY852031 FAY917515:FAY917567 FAY983051:FAY983103 FBD11:FBD63 FBD65547:FBD65599 FBD131083:FBD131135 FBD196619:FBD196671 FBD262155:FBD262207 FBD327691:FBD327743 FBD393227:FBD393279 FBD458763:FBD458815 FBD524299:FBD524351 FBD589835:FBD589887 FBD655371:FBD655423 FBD720907:FBD720959 FBD786443:FBD786495 FBD851979:FBD852031 FBD917515:FBD917567 FBD983051:FBD983103 FKU11:FKU63 FKU65547:FKU65599 FKU131083:FKU131135 FKU196619:FKU196671 FKU262155:FKU262207 FKU327691:FKU327743 FKU393227:FKU393279 FKU458763:FKU458815 FKU524299:FKU524351 FKU589835:FKU589887 FKU655371:FKU655423 FKU720907:FKU720959 FKU786443:FKU786495 FKU851979:FKU852031 FKU917515:FKU917567 FKU983051:FKU983103 FKZ11:FKZ63 FKZ65547:FKZ65599 FKZ131083:FKZ131135 FKZ196619:FKZ196671 FKZ262155:FKZ262207 FKZ327691:FKZ327743 FKZ393227:FKZ393279 FKZ458763:FKZ458815 FKZ524299:FKZ524351 FKZ589835:FKZ589887 FKZ655371:FKZ655423 FKZ720907:FKZ720959 FKZ786443:FKZ786495 FKZ851979:FKZ852031 FKZ917515:FKZ917567 FKZ983051:FKZ983103 FUQ11:FUQ63 FUQ65547:FUQ65599 FUQ131083:FUQ131135 FUQ196619:FUQ196671 FUQ262155:FUQ262207 FUQ327691:FUQ327743 FUQ393227:FUQ393279 FUQ458763:FUQ458815 FUQ524299:FUQ524351 FUQ589835:FUQ589887 FUQ655371:FUQ655423 FUQ720907:FUQ720959 FUQ786443:FUQ786495 FUQ851979:FUQ852031 FUQ917515:FUQ917567 FUQ983051:FUQ983103 FUV11:FUV63 FUV65547:FUV65599 FUV131083:FUV131135 FUV196619:FUV196671 FUV262155:FUV262207 FUV327691:FUV327743 FUV393227:FUV393279 FUV458763:FUV458815 FUV524299:FUV524351 FUV589835:FUV589887 FUV655371:FUV655423 FUV720907:FUV720959 FUV786443:FUV786495 FUV851979:FUV852031 FUV917515:FUV917567 FUV983051:FUV983103 GEM11:GEM63 GEM65547:GEM65599 GEM131083:GEM131135 GEM196619:GEM196671 GEM262155:GEM262207 GEM327691:GEM327743 GEM393227:GEM393279 GEM458763:GEM458815 GEM524299:GEM524351 GEM589835:GEM589887 GEM655371:GEM655423 GEM720907:GEM720959 GEM786443:GEM786495 GEM851979:GEM852031 GEM917515:GEM917567 GEM983051:GEM983103 GER11:GER63 GER65547:GER65599 GER131083:GER131135 GER196619:GER196671 GER262155:GER262207 GER327691:GER327743 GER393227:GER393279 GER458763:GER458815 GER524299:GER524351 GER589835:GER589887 GER655371:GER655423 GER720907:GER720959 GER786443:GER786495 GER851979:GER852031 GER917515:GER917567 GER983051:GER983103 GOI11:GOI63 GOI65547:GOI65599 GOI131083:GOI131135 GOI196619:GOI196671 GOI262155:GOI262207 GOI327691:GOI327743 GOI393227:GOI393279 GOI458763:GOI458815 GOI524299:GOI524351 GOI589835:GOI589887 GOI655371:GOI655423 GOI720907:GOI720959 GOI786443:GOI786495 GOI851979:GOI852031 GOI917515:GOI917567 GOI983051:GOI983103 GON11:GON63 GON65547:GON65599 GON131083:GON131135 GON196619:GON196671 GON262155:GON262207 GON327691:GON327743 GON393227:GON393279 GON458763:GON458815 GON524299:GON524351 GON589835:GON589887 GON655371:GON655423 GON720907:GON720959 GON786443:GON786495 GON851979:GON852031 GON917515:GON917567 GON983051:GON983103 GYE11:GYE63 GYE65547:GYE65599 GYE131083:GYE131135 GYE196619:GYE196671 GYE262155:GYE262207 GYE327691:GYE327743 GYE393227:GYE393279 GYE458763:GYE458815 GYE524299:GYE524351 GYE589835:GYE589887 GYE655371:GYE655423 GYE720907:GYE720959 GYE786443:GYE786495 GYE851979:GYE852031 GYE917515:GYE917567 GYE983051:GYE983103 GYJ11:GYJ63 GYJ65547:GYJ65599 GYJ131083:GYJ131135 GYJ196619:GYJ196671 GYJ262155:GYJ262207 GYJ327691:GYJ327743 GYJ393227:GYJ393279 GYJ458763:GYJ458815 GYJ524299:GYJ524351 GYJ589835:GYJ589887 GYJ655371:GYJ655423 GYJ720907:GYJ720959 GYJ786443:GYJ786495 GYJ851979:GYJ852031 GYJ917515:GYJ917567 GYJ983051:GYJ983103 HIA11:HIA63 HIA65547:HIA65599 HIA131083:HIA131135 HIA196619:HIA196671 HIA262155:HIA262207 HIA327691:HIA327743 HIA393227:HIA393279 HIA458763:HIA458815 HIA524299:HIA524351 HIA589835:HIA589887 HIA655371:HIA655423 HIA720907:HIA720959 HIA786443:HIA786495 HIA851979:HIA852031 HIA917515:HIA917567 HIA983051:HIA983103 HIF11:HIF63 HIF65547:HIF65599 HIF131083:HIF131135 HIF196619:HIF196671 HIF262155:HIF262207 HIF327691:HIF327743 HIF393227:HIF393279 HIF458763:HIF458815 HIF524299:HIF524351 HIF589835:HIF589887 HIF655371:HIF655423 HIF720907:HIF720959 HIF786443:HIF786495 HIF851979:HIF852031 HIF917515:HIF917567 HIF983051:HIF983103 HRW11:HRW63 HRW65547:HRW65599 HRW131083:HRW131135 HRW196619:HRW196671 HRW262155:HRW262207 HRW327691:HRW327743 HRW393227:HRW393279 HRW458763:HRW458815 HRW524299:HRW524351 HRW589835:HRW589887 HRW655371:HRW655423 HRW720907:HRW720959 HRW786443:HRW786495 HRW851979:HRW852031 HRW917515:HRW917567 HRW983051:HRW983103 HSB11:HSB63 HSB65547:HSB65599 HSB131083:HSB131135 HSB196619:HSB196671 HSB262155:HSB262207 HSB327691:HSB327743 HSB393227:HSB393279 HSB458763:HSB458815 HSB524299:HSB524351 HSB589835:HSB589887 HSB655371:HSB655423 HSB720907:HSB720959 HSB786443:HSB786495 HSB851979:HSB852031 HSB917515:HSB917567 HSB983051:HSB983103 IBS11:IBS63 IBS65547:IBS65599 IBS131083:IBS131135 IBS196619:IBS196671 IBS262155:IBS262207 IBS327691:IBS327743 IBS393227:IBS393279 IBS458763:IBS458815 IBS524299:IBS524351 IBS589835:IBS589887 IBS655371:IBS655423 IBS720907:IBS720959 IBS786443:IBS786495 IBS851979:IBS852031 IBS917515:IBS917567 IBS983051:IBS983103 IBX11:IBX63 IBX65547:IBX65599 IBX131083:IBX131135 IBX196619:IBX196671 IBX262155:IBX262207 IBX327691:IBX327743 IBX393227:IBX393279 IBX458763:IBX458815 IBX524299:IBX524351 IBX589835:IBX589887 IBX655371:IBX655423 IBX720907:IBX720959 IBX786443:IBX786495 IBX851979:IBX852031 IBX917515:IBX917567 IBX983051:IBX983103 ILO11:ILO63 ILO65547:ILO65599 ILO131083:ILO131135 ILO196619:ILO196671 ILO262155:ILO262207 ILO327691:ILO327743 ILO393227:ILO393279 ILO458763:ILO458815 ILO524299:ILO524351 ILO589835:ILO589887 ILO655371:ILO655423 ILO720907:ILO720959 ILO786443:ILO786495 ILO851979:ILO852031 ILO917515:ILO917567 ILO983051:ILO983103 ILT11:ILT63 ILT65547:ILT65599 ILT131083:ILT131135 ILT196619:ILT196671 ILT262155:ILT262207 ILT327691:ILT327743 ILT393227:ILT393279 ILT458763:ILT458815 ILT524299:ILT524351 ILT589835:ILT589887 ILT655371:ILT655423 ILT720907:ILT720959 ILT786443:ILT786495 ILT851979:ILT852031 ILT917515:ILT917567 ILT983051:ILT983103 IVK11:IVK63 IVK65547:IVK65599 IVK131083:IVK131135 IVK196619:IVK196671 IVK262155:IVK262207 IVK327691:IVK327743 IVK393227:IVK393279 IVK458763:IVK458815 IVK524299:IVK524351 IVK589835:IVK589887 IVK655371:IVK655423 IVK720907:IVK720959 IVK786443:IVK786495 IVK851979:IVK852031 IVK917515:IVK917567 IVK983051:IVK983103 IVP11:IVP63 IVP65547:IVP65599 IVP131083:IVP131135 IVP196619:IVP196671 IVP262155:IVP262207 IVP327691:IVP327743 IVP393227:IVP393279 IVP458763:IVP458815 IVP524299:IVP524351 IVP589835:IVP589887 IVP655371:IVP655423 IVP720907:IVP720959 IVP786443:IVP786495 IVP851979:IVP852031 IVP917515:IVP917567 IVP983051:IVP983103 JFG11:JFG63 JFG65547:JFG65599 JFG131083:JFG131135 JFG196619:JFG196671 JFG262155:JFG262207 JFG327691:JFG327743 JFG393227:JFG393279 JFG458763:JFG458815 JFG524299:JFG524351 JFG589835:JFG589887 JFG655371:JFG655423 JFG720907:JFG720959 JFG786443:JFG786495 JFG851979:JFG852031 JFG917515:JFG917567 JFG983051:JFG983103 JFL11:JFL63 JFL65547:JFL65599 JFL131083:JFL131135 JFL196619:JFL196671 JFL262155:JFL262207 JFL327691:JFL327743 JFL393227:JFL393279 JFL458763:JFL458815 JFL524299:JFL524351 JFL589835:JFL589887 JFL655371:JFL655423 JFL720907:JFL720959 JFL786443:JFL786495 JFL851979:JFL852031 JFL917515:JFL917567 JFL983051:JFL983103 JPC11:JPC63 JPC65547:JPC65599 JPC131083:JPC131135 JPC196619:JPC196671 JPC262155:JPC262207 JPC327691:JPC327743 JPC393227:JPC393279 JPC458763:JPC458815 JPC524299:JPC524351 JPC589835:JPC589887 JPC655371:JPC655423 JPC720907:JPC720959 JPC786443:JPC786495 JPC851979:JPC852031 JPC917515:JPC917567 JPC983051:JPC983103 JPH11:JPH63 JPH65547:JPH65599 JPH131083:JPH131135 JPH196619:JPH196671 JPH262155:JPH262207 JPH327691:JPH327743 JPH393227:JPH393279 JPH458763:JPH458815 JPH524299:JPH524351 JPH589835:JPH589887 JPH655371:JPH655423 JPH720907:JPH720959 JPH786443:JPH786495 JPH851979:JPH852031 JPH917515:JPH917567 JPH983051:JPH983103 JYY11:JYY63 JYY65547:JYY65599 JYY131083:JYY131135 JYY196619:JYY196671 JYY262155:JYY262207 JYY327691:JYY327743 JYY393227:JYY393279 JYY458763:JYY458815 JYY524299:JYY524351 JYY589835:JYY589887 JYY655371:JYY655423 JYY720907:JYY720959 JYY786443:JYY786495 JYY851979:JYY852031 JYY917515:JYY917567 JYY983051:JYY983103 JZD11:JZD63 JZD65547:JZD65599 JZD131083:JZD131135 JZD196619:JZD196671 JZD262155:JZD262207 JZD327691:JZD327743 JZD393227:JZD393279 JZD458763:JZD458815 JZD524299:JZD524351 JZD589835:JZD589887 JZD655371:JZD655423 JZD720907:JZD720959 JZD786443:JZD786495 JZD851979:JZD852031 JZD917515:JZD917567 JZD983051:JZD983103 KIU11:KIU63 KIU65547:KIU65599 KIU131083:KIU131135 KIU196619:KIU196671 KIU262155:KIU262207 KIU327691:KIU327743 KIU393227:KIU393279 KIU458763:KIU458815 KIU524299:KIU524351 KIU589835:KIU589887 KIU655371:KIU655423 KIU720907:KIU720959 KIU786443:KIU786495 KIU851979:KIU852031 KIU917515:KIU917567 KIU983051:KIU983103 KIZ11:KIZ63 KIZ65547:KIZ65599 KIZ131083:KIZ131135 KIZ196619:KIZ196671 KIZ262155:KIZ262207 KIZ327691:KIZ327743 KIZ393227:KIZ393279 KIZ458763:KIZ458815 KIZ524299:KIZ524351 KIZ589835:KIZ589887 KIZ655371:KIZ655423 KIZ720907:KIZ720959 KIZ786443:KIZ786495 KIZ851979:KIZ852031 KIZ917515:KIZ917567 KIZ983051:KIZ983103 KSQ11:KSQ63 KSQ65547:KSQ65599 KSQ131083:KSQ131135 KSQ196619:KSQ196671 KSQ262155:KSQ262207 KSQ327691:KSQ327743 KSQ393227:KSQ393279 KSQ458763:KSQ458815 KSQ524299:KSQ524351 KSQ589835:KSQ589887 KSQ655371:KSQ655423 KSQ720907:KSQ720959 KSQ786443:KSQ786495 KSQ851979:KSQ852031 KSQ917515:KSQ917567 KSQ983051:KSQ983103 KSV11:KSV63 KSV65547:KSV65599 KSV131083:KSV131135 KSV196619:KSV196671 KSV262155:KSV262207 KSV327691:KSV327743 KSV393227:KSV393279 KSV458763:KSV458815 KSV524299:KSV524351 KSV589835:KSV589887 KSV655371:KSV655423 KSV720907:KSV720959 KSV786443:KSV786495 KSV851979:KSV852031 KSV917515:KSV917567 KSV983051:KSV983103 LCM11:LCM63 LCM65547:LCM65599 LCM131083:LCM131135 LCM196619:LCM196671 LCM262155:LCM262207 LCM327691:LCM327743 LCM393227:LCM393279 LCM458763:LCM458815 LCM524299:LCM524351 LCM589835:LCM589887 LCM655371:LCM655423 LCM720907:LCM720959 LCM786443:LCM786495 LCM851979:LCM852031 LCM917515:LCM917567 LCM983051:LCM983103 LCR11:LCR63 LCR65547:LCR65599 LCR131083:LCR131135 LCR196619:LCR196671 LCR262155:LCR262207 LCR327691:LCR327743 LCR393227:LCR393279 LCR458763:LCR458815 LCR524299:LCR524351 LCR589835:LCR589887 LCR655371:LCR655423 LCR720907:LCR720959 LCR786443:LCR786495 LCR851979:LCR852031 LCR917515:LCR917567 LCR983051:LCR983103 LMI11:LMI63 LMI65547:LMI65599 LMI131083:LMI131135 LMI196619:LMI196671 LMI262155:LMI262207 LMI327691:LMI327743 LMI393227:LMI393279 LMI458763:LMI458815 LMI524299:LMI524351 LMI589835:LMI589887 LMI655371:LMI655423 LMI720907:LMI720959 LMI786443:LMI786495 LMI851979:LMI852031 LMI917515:LMI917567 LMI983051:LMI983103 LMN11:LMN63 LMN65547:LMN65599 LMN131083:LMN131135 LMN196619:LMN196671 LMN262155:LMN262207 LMN327691:LMN327743 LMN393227:LMN393279 LMN458763:LMN458815 LMN524299:LMN524351 LMN589835:LMN589887 LMN655371:LMN655423 LMN720907:LMN720959 LMN786443:LMN786495 LMN851979:LMN852031 LMN917515:LMN917567 LMN983051:LMN983103 LWE11:LWE63 LWE65547:LWE65599 LWE131083:LWE131135 LWE196619:LWE196671 LWE262155:LWE262207 LWE327691:LWE327743 LWE393227:LWE393279 LWE458763:LWE458815 LWE524299:LWE524351 LWE589835:LWE589887 LWE655371:LWE655423 LWE720907:LWE720959 LWE786443:LWE786495 LWE851979:LWE852031 LWE917515:LWE917567 LWE983051:LWE983103 LWJ11:LWJ63 LWJ65547:LWJ65599 LWJ131083:LWJ131135 LWJ196619:LWJ196671 LWJ262155:LWJ262207 LWJ327691:LWJ327743 LWJ393227:LWJ393279 LWJ458763:LWJ458815 LWJ524299:LWJ524351 LWJ589835:LWJ589887 LWJ655371:LWJ655423 LWJ720907:LWJ720959 LWJ786443:LWJ786495 LWJ851979:LWJ852031 LWJ917515:LWJ917567 LWJ983051:LWJ983103 MGA11:MGA63 MGA65547:MGA65599 MGA131083:MGA131135 MGA196619:MGA196671 MGA262155:MGA262207 MGA327691:MGA327743 MGA393227:MGA393279 MGA458763:MGA458815 MGA524299:MGA524351 MGA589835:MGA589887 MGA655371:MGA655423 MGA720907:MGA720959 MGA786443:MGA786495 MGA851979:MGA852031 MGA917515:MGA917567 MGA983051:MGA983103 MGF11:MGF63 MGF65547:MGF65599 MGF131083:MGF131135 MGF196619:MGF196671 MGF262155:MGF262207 MGF327691:MGF327743 MGF393227:MGF393279 MGF458763:MGF458815 MGF524299:MGF524351 MGF589835:MGF589887 MGF655371:MGF655423 MGF720907:MGF720959 MGF786443:MGF786495 MGF851979:MGF852031 MGF917515:MGF917567 MGF983051:MGF983103 MPW11:MPW63 MPW65547:MPW65599 MPW131083:MPW131135 MPW196619:MPW196671 MPW262155:MPW262207 MPW327691:MPW327743 MPW393227:MPW393279 MPW458763:MPW458815 MPW524299:MPW524351 MPW589835:MPW589887 MPW655371:MPW655423 MPW720907:MPW720959 MPW786443:MPW786495 MPW851979:MPW852031 MPW917515:MPW917567 MPW983051:MPW983103 MQB11:MQB63 MQB65547:MQB65599 MQB131083:MQB131135 MQB196619:MQB196671 MQB262155:MQB262207 MQB327691:MQB327743 MQB393227:MQB393279 MQB458763:MQB458815 MQB524299:MQB524351 MQB589835:MQB589887 MQB655371:MQB655423 MQB720907:MQB720959 MQB786443:MQB786495 MQB851979:MQB852031 MQB917515:MQB917567 MQB983051:MQB983103 MZS11:MZS63 MZS65547:MZS65599 MZS131083:MZS131135 MZS196619:MZS196671 MZS262155:MZS262207 MZS327691:MZS327743 MZS393227:MZS393279 MZS458763:MZS458815 MZS524299:MZS524351 MZS589835:MZS589887 MZS655371:MZS655423 MZS720907:MZS720959 MZS786443:MZS786495 MZS851979:MZS852031 MZS917515:MZS917567 MZS983051:MZS983103 MZX11:MZX63 MZX65547:MZX65599 MZX131083:MZX131135 MZX196619:MZX196671 MZX262155:MZX262207 MZX327691:MZX327743 MZX393227:MZX393279 MZX458763:MZX458815 MZX524299:MZX524351 MZX589835:MZX589887 MZX655371:MZX655423 MZX720907:MZX720959 MZX786443:MZX786495 MZX851979:MZX852031 MZX917515:MZX917567 MZX983051:MZX983103 NJO11:NJO63 NJO65547:NJO65599 NJO131083:NJO131135 NJO196619:NJO196671 NJO262155:NJO262207 NJO327691:NJO327743 NJO393227:NJO393279 NJO458763:NJO458815 NJO524299:NJO524351 NJO589835:NJO589887 NJO655371:NJO655423 NJO720907:NJO720959 NJO786443:NJO786495 NJO851979:NJO852031 NJO917515:NJO917567 NJO983051:NJO983103 NJT11:NJT63 NJT65547:NJT65599 NJT131083:NJT131135 NJT196619:NJT196671 NJT262155:NJT262207 NJT327691:NJT327743 NJT393227:NJT393279 NJT458763:NJT458815 NJT524299:NJT524351 NJT589835:NJT589887 NJT655371:NJT655423 NJT720907:NJT720959 NJT786443:NJT786495 NJT851979:NJT852031 NJT917515:NJT917567 NJT983051:NJT983103 NTK11:NTK63 NTK65547:NTK65599 NTK131083:NTK131135 NTK196619:NTK196671 NTK262155:NTK262207 NTK327691:NTK327743 NTK393227:NTK393279 NTK458763:NTK458815 NTK524299:NTK524351 NTK589835:NTK589887 NTK655371:NTK655423 NTK720907:NTK720959 NTK786443:NTK786495 NTK851979:NTK852031 NTK917515:NTK917567 NTK983051:NTK983103 NTP11:NTP63 NTP65547:NTP65599 NTP131083:NTP131135 NTP196619:NTP196671 NTP262155:NTP262207 NTP327691:NTP327743 NTP393227:NTP393279 NTP458763:NTP458815 NTP524299:NTP524351 NTP589835:NTP589887 NTP655371:NTP655423 NTP720907:NTP720959 NTP786443:NTP786495 NTP851979:NTP852031 NTP917515:NTP917567 NTP983051:NTP983103 ODG11:ODG63 ODG65547:ODG65599 ODG131083:ODG131135 ODG196619:ODG196671 ODG262155:ODG262207 ODG327691:ODG327743 ODG393227:ODG393279 ODG458763:ODG458815 ODG524299:ODG524351 ODG589835:ODG589887 ODG655371:ODG655423 ODG720907:ODG720959 ODG786443:ODG786495 ODG851979:ODG852031 ODG917515:ODG917567 ODG983051:ODG983103 ODL11:ODL63 ODL65547:ODL65599 ODL131083:ODL131135 ODL196619:ODL196671 ODL262155:ODL262207 ODL327691:ODL327743 ODL393227:ODL393279 ODL458763:ODL458815 ODL524299:ODL524351 ODL589835:ODL589887 ODL655371:ODL655423 ODL720907:ODL720959 ODL786443:ODL786495 ODL851979:ODL852031 ODL917515:ODL917567 ODL983051:ODL983103 ONC11:ONC63 ONC65547:ONC65599 ONC131083:ONC131135 ONC196619:ONC196671 ONC262155:ONC262207 ONC327691:ONC327743 ONC393227:ONC393279 ONC458763:ONC458815 ONC524299:ONC524351 ONC589835:ONC589887 ONC655371:ONC655423 ONC720907:ONC720959 ONC786443:ONC786495 ONC851979:ONC852031 ONC917515:ONC917567 ONC983051:ONC983103 ONH11:ONH63 ONH65547:ONH65599 ONH131083:ONH131135 ONH196619:ONH196671 ONH262155:ONH262207 ONH327691:ONH327743 ONH393227:ONH393279 ONH458763:ONH458815 ONH524299:ONH524351 ONH589835:ONH589887 ONH655371:ONH655423 ONH720907:ONH720959 ONH786443:ONH786495 ONH851979:ONH852031 ONH917515:ONH917567 ONH983051:ONH983103 OWY11:OWY63 OWY65547:OWY65599 OWY131083:OWY131135 OWY196619:OWY196671 OWY262155:OWY262207 OWY327691:OWY327743 OWY393227:OWY393279 OWY458763:OWY458815 OWY524299:OWY524351 OWY589835:OWY589887 OWY655371:OWY655423 OWY720907:OWY720959 OWY786443:OWY786495 OWY851979:OWY852031 OWY917515:OWY917567 OWY983051:OWY983103 OXD11:OXD63 OXD65547:OXD65599 OXD131083:OXD131135 OXD196619:OXD196671 OXD262155:OXD262207 OXD327691:OXD327743 OXD393227:OXD393279 OXD458763:OXD458815 OXD524299:OXD524351 OXD589835:OXD589887 OXD655371:OXD655423 OXD720907:OXD720959 OXD786443:OXD786495 OXD851979:OXD852031 OXD917515:OXD917567 OXD983051:OXD983103 PGU11:PGU63 PGU65547:PGU65599 PGU131083:PGU131135 PGU196619:PGU196671 PGU262155:PGU262207 PGU327691:PGU327743 PGU393227:PGU393279 PGU458763:PGU458815 PGU524299:PGU524351 PGU589835:PGU589887 PGU655371:PGU655423 PGU720907:PGU720959 PGU786443:PGU786495 PGU851979:PGU852031 PGU917515:PGU917567 PGU983051:PGU983103 PGZ11:PGZ63 PGZ65547:PGZ65599 PGZ131083:PGZ131135 PGZ196619:PGZ196671 PGZ262155:PGZ262207 PGZ327691:PGZ327743 PGZ393227:PGZ393279 PGZ458763:PGZ458815 PGZ524299:PGZ524351 PGZ589835:PGZ589887 PGZ655371:PGZ655423 PGZ720907:PGZ720959 PGZ786443:PGZ786495 PGZ851979:PGZ852031 PGZ917515:PGZ917567 PGZ983051:PGZ983103 PQQ11:PQQ63 PQQ65547:PQQ65599 PQQ131083:PQQ131135 PQQ196619:PQQ196671 PQQ262155:PQQ262207 PQQ327691:PQQ327743 PQQ393227:PQQ393279 PQQ458763:PQQ458815 PQQ524299:PQQ524351 PQQ589835:PQQ589887 PQQ655371:PQQ655423 PQQ720907:PQQ720959 PQQ786443:PQQ786495 PQQ851979:PQQ852031 PQQ917515:PQQ917567 PQQ983051:PQQ983103 PQV11:PQV63 PQV65547:PQV65599 PQV131083:PQV131135 PQV196619:PQV196671 PQV262155:PQV262207 PQV327691:PQV327743 PQV393227:PQV393279 PQV458763:PQV458815 PQV524299:PQV524351 PQV589835:PQV589887 PQV655371:PQV655423 PQV720907:PQV720959 PQV786443:PQV786495 PQV851979:PQV852031 PQV917515:PQV917567 PQV983051:PQV983103 QAM11:QAM63 QAM65547:QAM65599 QAM131083:QAM131135 QAM196619:QAM196671 QAM262155:QAM262207 QAM327691:QAM327743 QAM393227:QAM393279 QAM458763:QAM458815 QAM524299:QAM524351 QAM589835:QAM589887 QAM655371:QAM655423 QAM720907:QAM720959 QAM786443:QAM786495 QAM851979:QAM852031 QAM917515:QAM917567 QAM983051:QAM983103 QAR11:QAR63 QAR65547:QAR65599 QAR131083:QAR131135 QAR196619:QAR196671 QAR262155:QAR262207 QAR327691:QAR327743 QAR393227:QAR393279 QAR458763:QAR458815 QAR524299:QAR524351 QAR589835:QAR589887 QAR655371:QAR655423 QAR720907:QAR720959 QAR786443:QAR786495 QAR851979:QAR852031 QAR917515:QAR917567 QAR983051:QAR983103 QKI11:QKI63 QKI65547:QKI65599 QKI131083:QKI131135 QKI196619:QKI196671 QKI262155:QKI262207 QKI327691:QKI327743 QKI393227:QKI393279 QKI458763:QKI458815 QKI524299:QKI524351 QKI589835:QKI589887 QKI655371:QKI655423 QKI720907:QKI720959 QKI786443:QKI786495 QKI851979:QKI852031 QKI917515:QKI917567 QKI983051:QKI983103 QKN11:QKN63 QKN65547:QKN65599 QKN131083:QKN131135 QKN196619:QKN196671 QKN262155:QKN262207 QKN327691:QKN327743 QKN393227:QKN393279 QKN458763:QKN458815 QKN524299:QKN524351 QKN589835:QKN589887 QKN655371:QKN655423 QKN720907:QKN720959 QKN786443:QKN786495 QKN851979:QKN852031 QKN917515:QKN917567 QKN983051:QKN983103 QUE11:QUE63 QUE65547:QUE65599 QUE131083:QUE131135 QUE196619:QUE196671 QUE262155:QUE262207 QUE327691:QUE327743 QUE393227:QUE393279 QUE458763:QUE458815 QUE524299:QUE524351 QUE589835:QUE589887 QUE655371:QUE655423 QUE720907:QUE720959 QUE786443:QUE786495 QUE851979:QUE852031 QUE917515:QUE917567 QUE983051:QUE983103 QUJ11:QUJ63 QUJ65547:QUJ65599 QUJ131083:QUJ131135 QUJ196619:QUJ196671 QUJ262155:QUJ262207 QUJ327691:QUJ327743 QUJ393227:QUJ393279 QUJ458763:QUJ458815 QUJ524299:QUJ524351 QUJ589835:QUJ589887 QUJ655371:QUJ655423 QUJ720907:QUJ720959 QUJ786443:QUJ786495 QUJ851979:QUJ852031 QUJ917515:QUJ917567 QUJ983051:QUJ983103 REA11:REA63 REA65547:REA65599 REA131083:REA131135 REA196619:REA196671 REA262155:REA262207 REA327691:REA327743 REA393227:REA393279 REA458763:REA458815 REA524299:REA524351 REA589835:REA589887 REA655371:REA655423 REA720907:REA720959 REA786443:REA786495 REA851979:REA852031 REA917515:REA917567 REA983051:REA983103 REF11:REF63 REF65547:REF65599 REF131083:REF131135 REF196619:REF196671 REF262155:REF262207 REF327691:REF327743 REF393227:REF393279 REF458763:REF458815 REF524299:REF524351 REF589835:REF589887 REF655371:REF655423 REF720907:REF720959 REF786443:REF786495 REF851979:REF852031 REF917515:REF917567 REF983051:REF983103 RNW11:RNW63 RNW65547:RNW65599 RNW131083:RNW131135 RNW196619:RNW196671 RNW262155:RNW262207 RNW327691:RNW327743 RNW393227:RNW393279 RNW458763:RNW458815 RNW524299:RNW524351 RNW589835:RNW589887 RNW655371:RNW655423 RNW720907:RNW720959 RNW786443:RNW786495 RNW851979:RNW852031 RNW917515:RNW917567 RNW983051:RNW983103 ROB11:ROB63 ROB65547:ROB65599 ROB131083:ROB131135 ROB196619:ROB196671 ROB262155:ROB262207 ROB327691:ROB327743 ROB393227:ROB393279 ROB458763:ROB458815 ROB524299:ROB524351 ROB589835:ROB589887 ROB655371:ROB655423 ROB720907:ROB720959 ROB786443:ROB786495 ROB851979:ROB852031 ROB917515:ROB917567 ROB983051:ROB983103 RXS11:RXS63 RXS65547:RXS65599 RXS131083:RXS131135 RXS196619:RXS196671 RXS262155:RXS262207 RXS327691:RXS327743 RXS393227:RXS393279 RXS458763:RXS458815 RXS524299:RXS524351 RXS589835:RXS589887 RXS655371:RXS655423 RXS720907:RXS720959 RXS786443:RXS786495 RXS851979:RXS852031 RXS917515:RXS917567 RXS983051:RXS983103 RXX11:RXX63 RXX65547:RXX65599 RXX131083:RXX131135 RXX196619:RXX196671 RXX262155:RXX262207 RXX327691:RXX327743 RXX393227:RXX393279 RXX458763:RXX458815 RXX524299:RXX524351 RXX589835:RXX589887 RXX655371:RXX655423 RXX720907:RXX720959 RXX786443:RXX786495 RXX851979:RXX852031 RXX917515:RXX917567 RXX983051:RXX983103 SHO11:SHO63 SHO65547:SHO65599 SHO131083:SHO131135 SHO196619:SHO196671 SHO262155:SHO262207 SHO327691:SHO327743 SHO393227:SHO393279 SHO458763:SHO458815 SHO524299:SHO524351 SHO589835:SHO589887 SHO655371:SHO655423 SHO720907:SHO720959 SHO786443:SHO786495 SHO851979:SHO852031 SHO917515:SHO917567 SHO983051:SHO983103 SHT11:SHT63 SHT65547:SHT65599 SHT131083:SHT131135 SHT196619:SHT196671 SHT262155:SHT262207 SHT327691:SHT327743 SHT393227:SHT393279 SHT458763:SHT458815 SHT524299:SHT524351 SHT589835:SHT589887 SHT655371:SHT655423 SHT720907:SHT720959 SHT786443:SHT786495 SHT851979:SHT852031 SHT917515:SHT917567 SHT983051:SHT983103 SRK11:SRK63 SRK65547:SRK65599 SRK131083:SRK131135 SRK196619:SRK196671 SRK262155:SRK262207 SRK327691:SRK327743 SRK393227:SRK393279 SRK458763:SRK458815 SRK524299:SRK524351 SRK589835:SRK589887 SRK655371:SRK655423 SRK720907:SRK720959 SRK786443:SRK786495 SRK851979:SRK852031 SRK917515:SRK917567 SRK983051:SRK983103 SRP11:SRP63 SRP65547:SRP65599 SRP131083:SRP131135 SRP196619:SRP196671 SRP262155:SRP262207 SRP327691:SRP327743 SRP393227:SRP393279 SRP458763:SRP458815 SRP524299:SRP524351 SRP589835:SRP589887 SRP655371:SRP655423 SRP720907:SRP720959 SRP786443:SRP786495 SRP851979:SRP852031 SRP917515:SRP917567 SRP983051:SRP983103 TBG11:TBG63 TBG65547:TBG65599 TBG131083:TBG131135 TBG196619:TBG196671 TBG262155:TBG262207 TBG327691:TBG327743 TBG393227:TBG393279 TBG458763:TBG458815 TBG524299:TBG524351 TBG589835:TBG589887 TBG655371:TBG655423 TBG720907:TBG720959 TBG786443:TBG786495 TBG851979:TBG852031 TBG917515:TBG917567 TBG983051:TBG983103 TBL11:TBL63 TBL65547:TBL65599 TBL131083:TBL131135 TBL196619:TBL196671 TBL262155:TBL262207 TBL327691:TBL327743 TBL393227:TBL393279 TBL458763:TBL458815 TBL524299:TBL524351 TBL589835:TBL589887 TBL655371:TBL655423 TBL720907:TBL720959 TBL786443:TBL786495 TBL851979:TBL852031 TBL917515:TBL917567 TBL983051:TBL983103 TLC11:TLC63 TLC65547:TLC65599 TLC131083:TLC131135 TLC196619:TLC196671 TLC262155:TLC262207 TLC327691:TLC327743 TLC393227:TLC393279 TLC458763:TLC458815 TLC524299:TLC524351 TLC589835:TLC589887 TLC655371:TLC655423 TLC720907:TLC720959 TLC786443:TLC786495 TLC851979:TLC852031 TLC917515:TLC917567 TLC983051:TLC983103 TLH11:TLH63 TLH65547:TLH65599 TLH131083:TLH131135 TLH196619:TLH196671 TLH262155:TLH262207 TLH327691:TLH327743 TLH393227:TLH393279 TLH458763:TLH458815 TLH524299:TLH524351 TLH589835:TLH589887 TLH655371:TLH655423 TLH720907:TLH720959 TLH786443:TLH786495 TLH851979:TLH852031 TLH917515:TLH917567 TLH983051:TLH983103 TUY11:TUY63 TUY65547:TUY65599 TUY131083:TUY131135 TUY196619:TUY196671 TUY262155:TUY262207 TUY327691:TUY327743 TUY393227:TUY393279 TUY458763:TUY458815 TUY524299:TUY524351 TUY589835:TUY589887 TUY655371:TUY655423 TUY720907:TUY720959 TUY786443:TUY786495 TUY851979:TUY852031 TUY917515:TUY917567 TUY983051:TUY983103 TVD11:TVD63 TVD65547:TVD65599 TVD131083:TVD131135 TVD196619:TVD196671 TVD262155:TVD262207 TVD327691:TVD327743 TVD393227:TVD393279 TVD458763:TVD458815 TVD524299:TVD524351 TVD589835:TVD589887 TVD655371:TVD655423 TVD720907:TVD720959 TVD786443:TVD786495 TVD851979:TVD852031 TVD917515:TVD917567 TVD983051:TVD983103 UEU11:UEU63 UEU65547:UEU65599 UEU131083:UEU131135 UEU196619:UEU196671 UEU262155:UEU262207 UEU327691:UEU327743 UEU393227:UEU393279 UEU458763:UEU458815 UEU524299:UEU524351 UEU589835:UEU589887 UEU655371:UEU655423 UEU720907:UEU720959 UEU786443:UEU786495 UEU851979:UEU852031 UEU917515:UEU917567 UEU983051:UEU983103 UEZ11:UEZ63 UEZ65547:UEZ65599 UEZ131083:UEZ131135 UEZ196619:UEZ196671 UEZ262155:UEZ262207 UEZ327691:UEZ327743 UEZ393227:UEZ393279 UEZ458763:UEZ458815 UEZ524299:UEZ524351 UEZ589835:UEZ589887 UEZ655371:UEZ655423 UEZ720907:UEZ720959 UEZ786443:UEZ786495 UEZ851979:UEZ852031 UEZ917515:UEZ917567 UEZ983051:UEZ983103 UOQ11:UOQ63 UOQ65547:UOQ65599 UOQ131083:UOQ131135 UOQ196619:UOQ196671 UOQ262155:UOQ262207 UOQ327691:UOQ327743 UOQ393227:UOQ393279 UOQ458763:UOQ458815 UOQ524299:UOQ524351 UOQ589835:UOQ589887 UOQ655371:UOQ655423 UOQ720907:UOQ720959 UOQ786443:UOQ786495 UOQ851979:UOQ852031 UOQ917515:UOQ917567 UOQ983051:UOQ983103 UOV11:UOV63 UOV65547:UOV65599 UOV131083:UOV131135 UOV196619:UOV196671 UOV262155:UOV262207 UOV327691:UOV327743 UOV393227:UOV393279 UOV458763:UOV458815 UOV524299:UOV524351 UOV589835:UOV589887 UOV655371:UOV655423 UOV720907:UOV720959 UOV786443:UOV786495 UOV851979:UOV852031 UOV917515:UOV917567 UOV983051:UOV983103 UYM11:UYM63 UYM65547:UYM65599 UYM131083:UYM131135 UYM196619:UYM196671 UYM262155:UYM262207 UYM327691:UYM327743 UYM393227:UYM393279 UYM458763:UYM458815 UYM524299:UYM524351 UYM589835:UYM589887 UYM655371:UYM655423 UYM720907:UYM720959 UYM786443:UYM786495 UYM851979:UYM852031 UYM917515:UYM917567 UYM983051:UYM983103 UYR11:UYR63 UYR65547:UYR65599 UYR131083:UYR131135 UYR196619:UYR196671 UYR262155:UYR262207 UYR327691:UYR327743 UYR393227:UYR393279 UYR458763:UYR458815 UYR524299:UYR524351 UYR589835:UYR589887 UYR655371:UYR655423 UYR720907:UYR720959 UYR786443:UYR786495 UYR851979:UYR852031 UYR917515:UYR917567 UYR983051:UYR983103 VII11:VII63 VII65547:VII65599 VII131083:VII131135 VII196619:VII196671 VII262155:VII262207 VII327691:VII327743 VII393227:VII393279 VII458763:VII458815 VII524299:VII524351 VII589835:VII589887 VII655371:VII655423 VII720907:VII720959 VII786443:VII786495 VII851979:VII852031 VII917515:VII917567 VII983051:VII983103 VIN11:VIN63 VIN65547:VIN65599 VIN131083:VIN131135 VIN196619:VIN196671 VIN262155:VIN262207 VIN327691:VIN327743 VIN393227:VIN393279 VIN458763:VIN458815 VIN524299:VIN524351 VIN589835:VIN589887 VIN655371:VIN655423 VIN720907:VIN720959 VIN786443:VIN786495 VIN851979:VIN852031 VIN917515:VIN917567 VIN983051:VIN983103 VSE11:VSE63 VSE65547:VSE65599 VSE131083:VSE131135 VSE196619:VSE196671 VSE262155:VSE262207 VSE327691:VSE327743 VSE393227:VSE393279 VSE458763:VSE458815 VSE524299:VSE524351 VSE589835:VSE589887 VSE655371:VSE655423 VSE720907:VSE720959 VSE786443:VSE786495 VSE851979:VSE852031 VSE917515:VSE917567 VSE983051:VSE983103 VSJ11:VSJ63 VSJ65547:VSJ65599 VSJ131083:VSJ131135 VSJ196619:VSJ196671 VSJ262155:VSJ262207 VSJ327691:VSJ327743 VSJ393227:VSJ393279 VSJ458763:VSJ458815 VSJ524299:VSJ524351 VSJ589835:VSJ589887 VSJ655371:VSJ655423 VSJ720907:VSJ720959 VSJ786443:VSJ786495 VSJ851979:VSJ852031 VSJ917515:VSJ917567 VSJ983051:VSJ983103 WCA11:WCA63 WCA65547:WCA65599 WCA131083:WCA131135 WCA196619:WCA196671 WCA262155:WCA262207 WCA327691:WCA327743 WCA393227:WCA393279 WCA458763:WCA458815 WCA524299:WCA524351 WCA589835:WCA589887 WCA655371:WCA655423 WCA720907:WCA720959 WCA786443:WCA786495 WCA851979:WCA852031 WCA917515:WCA917567 WCA983051:WCA983103 WCF11:WCF63 WCF65547:WCF65599 WCF131083:WCF131135 WCF196619:WCF196671 WCF262155:WCF262207 WCF327691:WCF327743 WCF393227:WCF393279 WCF458763:WCF458815 WCF524299:WCF524351 WCF589835:WCF589887 WCF655371:WCF655423 WCF720907:WCF720959 WCF786443:WCF786495 WCF851979:WCF852031 WCF917515:WCF917567 WCF983051:WCF983103 WLW11:WLW63 WLW65547:WLW65599 WLW131083:WLW131135 WLW196619:WLW196671 WLW262155:WLW262207 WLW327691:WLW327743 WLW393227:WLW393279 WLW458763:WLW458815 WLW524299:WLW524351 WLW589835:WLW589887 WLW655371:WLW655423 WLW720907:WLW720959 WLW786443:WLW786495 WLW851979:WLW852031 WLW917515:WLW917567 WLW983051:WLW983103 WMB11:WMB63 WMB65547:WMB65599 WMB131083:WMB131135 WMB196619:WMB196671 WMB262155:WMB262207 WMB327691:WMB327743 WMB393227:WMB393279 WMB458763:WMB458815 WMB524299:WMB524351 WMB589835:WMB589887 WMB655371:WMB655423 WMB720907:WMB720959 WMB786443:WMB786495 WMB851979:WMB852031 WMB917515:WMB917567 WMB983051:WMB983103 WVS11:WVS63 WVS65547:WVS65599 WVS131083:WVS131135 WVS196619:WVS196671 WVS262155:WVS262207 WVS327691:WVS327743 WVS393227:WVS393279 WVS458763:WVS458815 WVS524299:WVS524351 WVS589835:WVS589887 WVS655371:WVS655423 WVS720907:WVS720959 WVS786443:WVS786495 WVS851979:WVS852031 WVS917515:WVS917567 WVS983051:WVS983103 WVX11:WVX63 WVX65547:WVX65599 WVX131083:WVX131135 WVX196619:WVX196671 WVX262155:WVX262207 WVX327691:WVX327743 WVX393227:WVX393279 WVX458763:WVX458815 WVX524299:WVX524351 WVX589835:WVX589887 WVX655371:WVX655423 WVX720907:WVX720959 WVX786443:WVX786495 WVX851979:WVX852031 WVX917515:WVX917567 WVX983051:WVX983103">
      <formula1>"通过,失败,阻塞,无效,未执行"</formula1>
    </dataValidation>
    <dataValidation allowBlank="1" showInputMessage="1" showErrorMessage="1" promptTitle="Revision" sqref="M5:M9 M65541:M65545 M131077:M131081 M196613:M196617 M262149:M262153 M327685:M327689 M393221:M393225 M458757:M458761 M524293:M524297 M589829:M589833 M655365:M655369 M720901:M720905 M786437:M786441 M851973:M851977 M917509:M917513 M983045:M983049 R5:R9 R65541:R65545 R131077:R131081 R196613:R196617 R262149:R262153 R327685:R327689 R393221:R393225 R458757:R458761 R524293:R524297 R589829:R589833 R655365:R655369 R720901:R720905 R786437:R786441 R851973:R851977 R917509:R917513 R983045:R983049 JI5:JI9 JI65541:JI65545 JI131077:JI131081 JI196613:JI196617 JI262149:JI262153 JI327685:JI327689 JI393221:JI393225 JI458757:JI458761 JI524293:JI524297 JI589829:JI589833 JI655365:JI655369 JI720901:JI720905 JI786437:JI786441 JI851973:JI851977 JI917509:JI917513 JI983045:JI983049 JN5:JN9 JN65541:JN65545 JN131077:JN131081 JN196613:JN196617 JN262149:JN262153 JN327685:JN327689 JN393221:JN393225 JN458757:JN458761 JN524293:JN524297 JN589829:JN589833 JN655365:JN655369 JN720901:JN720905 JN786437:JN786441 JN851973:JN851977 JN917509:JN917513 JN983045:JN983049 TE5:TE9 TE65541:TE65545 TE131077:TE131081 TE196613:TE196617 TE262149:TE262153 TE327685:TE327689 TE393221:TE393225 TE458757:TE458761 TE524293:TE524297 TE589829:TE589833 TE655365:TE655369 TE720901:TE720905 TE786437:TE786441 TE851973:TE851977 TE917509:TE917513 TE983045:TE983049 TJ5:TJ9 TJ65541:TJ65545 TJ131077:TJ131081 TJ196613:TJ196617 TJ262149:TJ262153 TJ327685:TJ327689 TJ393221:TJ393225 TJ458757:TJ458761 TJ524293:TJ524297 TJ589829:TJ589833 TJ655365:TJ655369 TJ720901:TJ720905 TJ786437:TJ786441 TJ851973:TJ851977 TJ917509:TJ917513 TJ983045:TJ983049 ADA5:ADA9 ADA65541:ADA65545 ADA131077:ADA131081 ADA196613:ADA196617 ADA262149:ADA262153 ADA327685:ADA327689 ADA393221:ADA393225 ADA458757:ADA458761 ADA524293:ADA524297 ADA589829:ADA589833 ADA655365:ADA655369 ADA720901:ADA720905 ADA786437:ADA786441 ADA851973:ADA851977 ADA917509:ADA917513 ADA983045:ADA983049 ADF5:ADF9 ADF65541:ADF65545 ADF131077:ADF131081 ADF196613:ADF196617 ADF262149:ADF262153 ADF327685:ADF327689 ADF393221:ADF393225 ADF458757:ADF458761 ADF524293:ADF524297 ADF589829:ADF589833 ADF655365:ADF655369 ADF720901:ADF720905 ADF786437:ADF786441 ADF851973:ADF851977 ADF917509:ADF917513 ADF983045:ADF983049 AMW5:AMW9 AMW65541:AMW65545 AMW131077:AMW131081 AMW196613:AMW196617 AMW262149:AMW262153 AMW327685:AMW327689 AMW393221:AMW393225 AMW458757:AMW458761 AMW524293:AMW524297 AMW589829:AMW589833 AMW655365:AMW655369 AMW720901:AMW720905 AMW786437:AMW786441 AMW851973:AMW851977 AMW917509:AMW917513 AMW983045:AMW983049 ANB5:ANB9 ANB65541:ANB65545 ANB131077:ANB131081 ANB196613:ANB196617 ANB262149:ANB262153 ANB327685:ANB327689 ANB393221:ANB393225 ANB458757:ANB458761 ANB524293:ANB524297 ANB589829:ANB589833 ANB655365:ANB655369 ANB720901:ANB720905 ANB786437:ANB786441 ANB851973:ANB851977 ANB917509:ANB917513 ANB983045:ANB983049 AWS5:AWS9 AWS65541:AWS65545 AWS131077:AWS131081 AWS196613:AWS196617 AWS262149:AWS262153 AWS327685:AWS327689 AWS393221:AWS393225 AWS458757:AWS458761 AWS524293:AWS524297 AWS589829:AWS589833 AWS655365:AWS655369 AWS720901:AWS720905 AWS786437:AWS786441 AWS851973:AWS851977 AWS917509:AWS917513 AWS983045:AWS983049 AWX5:AWX9 AWX65541:AWX65545 AWX131077:AWX131081 AWX196613:AWX196617 AWX262149:AWX262153 AWX327685:AWX327689 AWX393221:AWX393225 AWX458757:AWX458761 AWX524293:AWX524297 AWX589829:AWX589833 AWX655365:AWX655369 AWX720901:AWX720905 AWX786437:AWX786441 AWX851973:AWX851977 AWX917509:AWX917513 AWX983045:AWX983049 BGO5:BGO9 BGO65541:BGO65545 BGO131077:BGO131081 BGO196613:BGO196617 BGO262149:BGO262153 BGO327685:BGO327689 BGO393221:BGO393225 BGO458757:BGO458761 BGO524293:BGO524297 BGO589829:BGO589833 BGO655365:BGO655369 BGO720901:BGO720905 BGO786437:BGO786441 BGO851973:BGO851977 BGO917509:BGO917513 BGO983045:BGO983049 BGT5:BGT9 BGT65541:BGT65545 BGT131077:BGT131081 BGT196613:BGT196617 BGT262149:BGT262153 BGT327685:BGT327689 BGT393221:BGT393225 BGT458757:BGT458761 BGT524293:BGT524297 BGT589829:BGT589833 BGT655365:BGT655369 BGT720901:BGT720905 BGT786437:BGT786441 BGT851973:BGT851977 BGT917509:BGT917513 BGT983045:BGT983049 BQK5:BQK9 BQK65541:BQK65545 BQK131077:BQK131081 BQK196613:BQK196617 BQK262149:BQK262153 BQK327685:BQK327689 BQK393221:BQK393225 BQK458757:BQK458761 BQK524293:BQK524297 BQK589829:BQK589833 BQK655365:BQK655369 BQK720901:BQK720905 BQK786437:BQK786441 BQK851973:BQK851977 BQK917509:BQK917513 BQK983045:BQK983049 BQP5:BQP9 BQP65541:BQP65545 BQP131077:BQP131081 BQP196613:BQP196617 BQP262149:BQP262153 BQP327685:BQP327689 BQP393221:BQP393225 BQP458757:BQP458761 BQP524293:BQP524297 BQP589829:BQP589833 BQP655365:BQP655369 BQP720901:BQP720905 BQP786437:BQP786441 BQP851973:BQP851977 BQP917509:BQP917513 BQP983045:BQP983049 CAG5:CAG9 CAG65541:CAG65545 CAG131077:CAG131081 CAG196613:CAG196617 CAG262149:CAG262153 CAG327685:CAG327689 CAG393221:CAG393225 CAG458757:CAG458761 CAG524293:CAG524297 CAG589829:CAG589833 CAG655365:CAG655369 CAG720901:CAG720905 CAG786437:CAG786441 CAG851973:CAG851977 CAG917509:CAG917513 CAG983045:CAG983049 CAL5:CAL9 CAL65541:CAL65545 CAL131077:CAL131081 CAL196613:CAL196617 CAL262149:CAL262153 CAL327685:CAL327689 CAL393221:CAL393225 CAL458757:CAL458761 CAL524293:CAL524297 CAL589829:CAL589833 CAL655365:CAL655369 CAL720901:CAL720905 CAL786437:CAL786441 CAL851973:CAL851977 CAL917509:CAL917513 CAL983045:CAL983049 CKC5:CKC9 CKC65541:CKC65545 CKC131077:CKC131081 CKC196613:CKC196617 CKC262149:CKC262153 CKC327685:CKC327689 CKC393221:CKC393225 CKC458757:CKC458761 CKC524293:CKC524297 CKC589829:CKC589833 CKC655365:CKC655369 CKC720901:CKC720905 CKC786437:CKC786441 CKC851973:CKC851977 CKC917509:CKC917513 CKC983045:CKC983049 CKH5:CKH9 CKH65541:CKH65545 CKH131077:CKH131081 CKH196613:CKH196617 CKH262149:CKH262153 CKH327685:CKH327689 CKH393221:CKH393225 CKH458757:CKH458761 CKH524293:CKH524297 CKH589829:CKH589833 CKH655365:CKH655369 CKH720901:CKH720905 CKH786437:CKH786441 CKH851973:CKH851977 CKH917509:CKH917513 CKH983045:CKH983049 CTY5:CTY9 CTY65541:CTY65545 CTY131077:CTY131081 CTY196613:CTY196617 CTY262149:CTY262153 CTY327685:CTY327689 CTY393221:CTY393225 CTY458757:CTY458761 CTY524293:CTY524297 CTY589829:CTY589833 CTY655365:CTY655369 CTY720901:CTY720905 CTY786437:CTY786441 CTY851973:CTY851977 CTY917509:CTY917513 CTY983045:CTY983049 CUD5:CUD9 CUD65541:CUD65545 CUD131077:CUD131081 CUD196613:CUD196617 CUD262149:CUD262153 CUD327685:CUD327689 CUD393221:CUD393225 CUD458757:CUD458761 CUD524293:CUD524297 CUD589829:CUD589833 CUD655365:CUD655369 CUD720901:CUD720905 CUD786437:CUD786441 CUD851973:CUD851977 CUD917509:CUD917513 CUD983045:CUD983049 DDU5:DDU9 DDU65541:DDU65545 DDU131077:DDU131081 DDU196613:DDU196617 DDU262149:DDU262153 DDU327685:DDU327689 DDU393221:DDU393225 DDU458757:DDU458761 DDU524293:DDU524297 DDU589829:DDU589833 DDU655365:DDU655369 DDU720901:DDU720905 DDU786437:DDU786441 DDU851973:DDU851977 DDU917509:DDU917513 DDU983045:DDU983049 DDZ5:DDZ9 DDZ65541:DDZ65545 DDZ131077:DDZ131081 DDZ196613:DDZ196617 DDZ262149:DDZ262153 DDZ327685:DDZ327689 DDZ393221:DDZ393225 DDZ458757:DDZ458761 DDZ524293:DDZ524297 DDZ589829:DDZ589833 DDZ655365:DDZ655369 DDZ720901:DDZ720905 DDZ786437:DDZ786441 DDZ851973:DDZ851977 DDZ917509:DDZ917513 DDZ983045:DDZ983049 DNQ5:DNQ9 DNQ65541:DNQ65545 DNQ131077:DNQ131081 DNQ196613:DNQ196617 DNQ262149:DNQ262153 DNQ327685:DNQ327689 DNQ393221:DNQ393225 DNQ458757:DNQ458761 DNQ524293:DNQ524297 DNQ589829:DNQ589833 DNQ655365:DNQ655369 DNQ720901:DNQ720905 DNQ786437:DNQ786441 DNQ851973:DNQ851977 DNQ917509:DNQ917513 DNQ983045:DNQ983049 DNV5:DNV9 DNV65541:DNV65545 DNV131077:DNV131081 DNV196613:DNV196617 DNV262149:DNV262153 DNV327685:DNV327689 DNV393221:DNV393225 DNV458757:DNV458761 DNV524293:DNV524297 DNV589829:DNV589833 DNV655365:DNV655369 DNV720901:DNV720905 DNV786437:DNV786441 DNV851973:DNV851977 DNV917509:DNV917513 DNV983045:DNV983049 DXM5:DXM9 DXM65541:DXM65545 DXM131077:DXM131081 DXM196613:DXM196617 DXM262149:DXM262153 DXM327685:DXM327689 DXM393221:DXM393225 DXM458757:DXM458761 DXM524293:DXM524297 DXM589829:DXM589833 DXM655365:DXM655369 DXM720901:DXM720905 DXM786437:DXM786441 DXM851973:DXM851977 DXM917509:DXM917513 DXM983045:DXM983049 DXR5:DXR9 DXR65541:DXR65545 DXR131077:DXR131081 DXR196613:DXR196617 DXR262149:DXR262153 DXR327685:DXR327689 DXR393221:DXR393225 DXR458757:DXR458761 DXR524293:DXR524297 DXR589829:DXR589833 DXR655365:DXR655369 DXR720901:DXR720905 DXR786437:DXR786441 DXR851973:DXR851977 DXR917509:DXR917513 DXR983045:DXR983049 EHI5:EHI9 EHI65541:EHI65545 EHI131077:EHI131081 EHI196613:EHI196617 EHI262149:EHI262153 EHI327685:EHI327689 EHI393221:EHI393225 EHI458757:EHI458761 EHI524293:EHI524297 EHI589829:EHI589833 EHI655365:EHI655369 EHI720901:EHI720905 EHI786437:EHI786441 EHI851973:EHI851977 EHI917509:EHI917513 EHI983045:EHI983049 EHN5:EHN9 EHN65541:EHN65545 EHN131077:EHN131081 EHN196613:EHN196617 EHN262149:EHN262153 EHN327685:EHN327689 EHN393221:EHN393225 EHN458757:EHN458761 EHN524293:EHN524297 EHN589829:EHN589833 EHN655365:EHN655369 EHN720901:EHN720905 EHN786437:EHN786441 EHN851973:EHN851977 EHN917509:EHN917513 EHN983045:EHN983049 ERE5:ERE9 ERE65541:ERE65545 ERE131077:ERE131081 ERE196613:ERE196617 ERE262149:ERE262153 ERE327685:ERE327689 ERE393221:ERE393225 ERE458757:ERE458761 ERE524293:ERE524297 ERE589829:ERE589833 ERE655365:ERE655369 ERE720901:ERE720905 ERE786437:ERE786441 ERE851973:ERE851977 ERE917509:ERE917513 ERE983045:ERE983049 ERJ5:ERJ9 ERJ65541:ERJ65545 ERJ131077:ERJ131081 ERJ196613:ERJ196617 ERJ262149:ERJ262153 ERJ327685:ERJ327689 ERJ393221:ERJ393225 ERJ458757:ERJ458761 ERJ524293:ERJ524297 ERJ589829:ERJ589833 ERJ655365:ERJ655369 ERJ720901:ERJ720905 ERJ786437:ERJ786441 ERJ851973:ERJ851977 ERJ917509:ERJ917513 ERJ983045:ERJ983049 FBA5:FBA9 FBA65541:FBA65545 FBA131077:FBA131081 FBA196613:FBA196617 FBA262149:FBA262153 FBA327685:FBA327689 FBA393221:FBA393225 FBA458757:FBA458761 FBA524293:FBA524297 FBA589829:FBA589833 FBA655365:FBA655369 FBA720901:FBA720905 FBA786437:FBA786441 FBA851973:FBA851977 FBA917509:FBA917513 FBA983045:FBA983049 FBF5:FBF9 FBF65541:FBF65545 FBF131077:FBF131081 FBF196613:FBF196617 FBF262149:FBF262153 FBF327685:FBF327689 FBF393221:FBF393225 FBF458757:FBF458761 FBF524293:FBF524297 FBF589829:FBF589833 FBF655365:FBF655369 FBF720901:FBF720905 FBF786437:FBF786441 FBF851973:FBF851977 FBF917509:FBF917513 FBF983045:FBF983049 FKW5:FKW9 FKW65541:FKW65545 FKW131077:FKW131081 FKW196613:FKW196617 FKW262149:FKW262153 FKW327685:FKW327689 FKW393221:FKW393225 FKW458757:FKW458761 FKW524293:FKW524297 FKW589829:FKW589833 FKW655365:FKW655369 FKW720901:FKW720905 FKW786437:FKW786441 FKW851973:FKW851977 FKW917509:FKW917513 FKW983045:FKW983049 FLB5:FLB9 FLB65541:FLB65545 FLB131077:FLB131081 FLB196613:FLB196617 FLB262149:FLB262153 FLB327685:FLB327689 FLB393221:FLB393225 FLB458757:FLB458761 FLB524293:FLB524297 FLB589829:FLB589833 FLB655365:FLB655369 FLB720901:FLB720905 FLB786437:FLB786441 FLB851973:FLB851977 FLB917509:FLB917513 FLB983045:FLB983049 FUS5:FUS9 FUS65541:FUS65545 FUS131077:FUS131081 FUS196613:FUS196617 FUS262149:FUS262153 FUS327685:FUS327689 FUS393221:FUS393225 FUS458757:FUS458761 FUS524293:FUS524297 FUS589829:FUS589833 FUS655365:FUS655369 FUS720901:FUS720905 FUS786437:FUS786441 FUS851973:FUS851977 FUS917509:FUS917513 FUS983045:FUS983049 FUX5:FUX9 FUX65541:FUX65545 FUX131077:FUX131081 FUX196613:FUX196617 FUX262149:FUX262153 FUX327685:FUX327689 FUX393221:FUX393225 FUX458757:FUX458761 FUX524293:FUX524297 FUX589829:FUX589833 FUX655365:FUX655369 FUX720901:FUX720905 FUX786437:FUX786441 FUX851973:FUX851977 FUX917509:FUX917513 FUX983045:FUX983049 GEO5:GEO9 GEO65541:GEO65545 GEO131077:GEO131081 GEO196613:GEO196617 GEO262149:GEO262153 GEO327685:GEO327689 GEO393221:GEO393225 GEO458757:GEO458761 GEO524293:GEO524297 GEO589829:GEO589833 GEO655365:GEO655369 GEO720901:GEO720905 GEO786437:GEO786441 GEO851973:GEO851977 GEO917509:GEO917513 GEO983045:GEO983049 GET5:GET9 GET65541:GET65545 GET131077:GET131081 GET196613:GET196617 GET262149:GET262153 GET327685:GET327689 GET393221:GET393225 GET458757:GET458761 GET524293:GET524297 GET589829:GET589833 GET655365:GET655369 GET720901:GET720905 GET786437:GET786441 GET851973:GET851977 GET917509:GET917513 GET983045:GET983049 GOK5:GOK9 GOK65541:GOK65545 GOK131077:GOK131081 GOK196613:GOK196617 GOK262149:GOK262153 GOK327685:GOK327689 GOK393221:GOK393225 GOK458757:GOK458761 GOK524293:GOK524297 GOK589829:GOK589833 GOK655365:GOK655369 GOK720901:GOK720905 GOK786437:GOK786441 GOK851973:GOK851977 GOK917509:GOK917513 GOK983045:GOK983049 GOP5:GOP9 GOP65541:GOP65545 GOP131077:GOP131081 GOP196613:GOP196617 GOP262149:GOP262153 GOP327685:GOP327689 GOP393221:GOP393225 GOP458757:GOP458761 GOP524293:GOP524297 GOP589829:GOP589833 GOP655365:GOP655369 GOP720901:GOP720905 GOP786437:GOP786441 GOP851973:GOP851977 GOP917509:GOP917513 GOP983045:GOP983049 GYG5:GYG9 GYG65541:GYG65545 GYG131077:GYG131081 GYG196613:GYG196617 GYG262149:GYG262153 GYG327685:GYG327689 GYG393221:GYG393225 GYG458757:GYG458761 GYG524293:GYG524297 GYG589829:GYG589833 GYG655365:GYG655369 GYG720901:GYG720905 GYG786437:GYG786441 GYG851973:GYG851977 GYG917509:GYG917513 GYG983045:GYG983049 GYL5:GYL9 GYL65541:GYL65545 GYL131077:GYL131081 GYL196613:GYL196617 GYL262149:GYL262153 GYL327685:GYL327689 GYL393221:GYL393225 GYL458757:GYL458761 GYL524293:GYL524297 GYL589829:GYL589833 GYL655365:GYL655369 GYL720901:GYL720905 GYL786437:GYL786441 GYL851973:GYL851977 GYL917509:GYL917513 GYL983045:GYL983049 HIC5:HIC9 HIC65541:HIC65545 HIC131077:HIC131081 HIC196613:HIC196617 HIC262149:HIC262153 HIC327685:HIC327689 HIC393221:HIC393225 HIC458757:HIC458761 HIC524293:HIC524297 HIC589829:HIC589833 HIC655365:HIC655369 HIC720901:HIC720905 HIC786437:HIC786441 HIC851973:HIC851977 HIC917509:HIC917513 HIC983045:HIC983049 HIH5:HIH9 HIH65541:HIH65545 HIH131077:HIH131081 HIH196613:HIH196617 HIH262149:HIH262153 HIH327685:HIH327689 HIH393221:HIH393225 HIH458757:HIH458761 HIH524293:HIH524297 HIH589829:HIH589833 HIH655365:HIH655369 HIH720901:HIH720905 HIH786437:HIH786441 HIH851973:HIH851977 HIH917509:HIH917513 HIH983045:HIH983049 HRY5:HRY9 HRY65541:HRY65545 HRY131077:HRY131081 HRY196613:HRY196617 HRY262149:HRY262153 HRY327685:HRY327689 HRY393221:HRY393225 HRY458757:HRY458761 HRY524293:HRY524297 HRY589829:HRY589833 HRY655365:HRY655369 HRY720901:HRY720905 HRY786437:HRY786441 HRY851973:HRY851977 HRY917509:HRY917513 HRY983045:HRY983049 HSD5:HSD9 HSD65541:HSD65545 HSD131077:HSD131081 HSD196613:HSD196617 HSD262149:HSD262153 HSD327685:HSD327689 HSD393221:HSD393225 HSD458757:HSD458761 HSD524293:HSD524297 HSD589829:HSD589833 HSD655365:HSD655369 HSD720901:HSD720905 HSD786437:HSD786441 HSD851973:HSD851977 HSD917509:HSD917513 HSD983045:HSD983049 IBU5:IBU9 IBU65541:IBU65545 IBU131077:IBU131081 IBU196613:IBU196617 IBU262149:IBU262153 IBU327685:IBU327689 IBU393221:IBU393225 IBU458757:IBU458761 IBU524293:IBU524297 IBU589829:IBU589833 IBU655365:IBU655369 IBU720901:IBU720905 IBU786437:IBU786441 IBU851973:IBU851977 IBU917509:IBU917513 IBU983045:IBU983049 IBZ5:IBZ9 IBZ65541:IBZ65545 IBZ131077:IBZ131081 IBZ196613:IBZ196617 IBZ262149:IBZ262153 IBZ327685:IBZ327689 IBZ393221:IBZ393225 IBZ458757:IBZ458761 IBZ524293:IBZ524297 IBZ589829:IBZ589833 IBZ655365:IBZ655369 IBZ720901:IBZ720905 IBZ786437:IBZ786441 IBZ851973:IBZ851977 IBZ917509:IBZ917513 IBZ983045:IBZ983049 ILQ5:ILQ9 ILQ65541:ILQ65545 ILQ131077:ILQ131081 ILQ196613:ILQ196617 ILQ262149:ILQ262153 ILQ327685:ILQ327689 ILQ393221:ILQ393225 ILQ458757:ILQ458761 ILQ524293:ILQ524297 ILQ589829:ILQ589833 ILQ655365:ILQ655369 ILQ720901:ILQ720905 ILQ786437:ILQ786441 ILQ851973:ILQ851977 ILQ917509:ILQ917513 ILQ983045:ILQ983049 ILV5:ILV9 ILV65541:ILV65545 ILV131077:ILV131081 ILV196613:ILV196617 ILV262149:ILV262153 ILV327685:ILV327689 ILV393221:ILV393225 ILV458757:ILV458761 ILV524293:ILV524297 ILV589829:ILV589833 ILV655365:ILV655369 ILV720901:ILV720905 ILV786437:ILV786441 ILV851973:ILV851977 ILV917509:ILV917513 ILV983045:ILV983049 IVM5:IVM9 IVM65541:IVM65545 IVM131077:IVM131081 IVM196613:IVM196617 IVM262149:IVM262153 IVM327685:IVM327689 IVM393221:IVM393225 IVM458757:IVM458761 IVM524293:IVM524297 IVM589829:IVM589833 IVM655365:IVM655369 IVM720901:IVM720905 IVM786437:IVM786441 IVM851973:IVM851977 IVM917509:IVM917513 IVM983045:IVM983049 IVR5:IVR9 IVR65541:IVR65545 IVR131077:IVR131081 IVR196613:IVR196617 IVR262149:IVR262153 IVR327685:IVR327689 IVR393221:IVR393225 IVR458757:IVR458761 IVR524293:IVR524297 IVR589829:IVR589833 IVR655365:IVR655369 IVR720901:IVR720905 IVR786437:IVR786441 IVR851973:IVR851977 IVR917509:IVR917513 IVR983045:IVR983049 JFI5:JFI9 JFI65541:JFI65545 JFI131077:JFI131081 JFI196613:JFI196617 JFI262149:JFI262153 JFI327685:JFI327689 JFI393221:JFI393225 JFI458757:JFI458761 JFI524293:JFI524297 JFI589829:JFI589833 JFI655365:JFI655369 JFI720901:JFI720905 JFI786437:JFI786441 JFI851973:JFI851977 JFI917509:JFI917513 JFI983045:JFI983049 JFN5:JFN9 JFN65541:JFN65545 JFN131077:JFN131081 JFN196613:JFN196617 JFN262149:JFN262153 JFN327685:JFN327689 JFN393221:JFN393225 JFN458757:JFN458761 JFN524293:JFN524297 JFN589829:JFN589833 JFN655365:JFN655369 JFN720901:JFN720905 JFN786437:JFN786441 JFN851973:JFN851977 JFN917509:JFN917513 JFN983045:JFN983049 JPE5:JPE9 JPE65541:JPE65545 JPE131077:JPE131081 JPE196613:JPE196617 JPE262149:JPE262153 JPE327685:JPE327689 JPE393221:JPE393225 JPE458757:JPE458761 JPE524293:JPE524297 JPE589829:JPE589833 JPE655365:JPE655369 JPE720901:JPE720905 JPE786437:JPE786441 JPE851973:JPE851977 JPE917509:JPE917513 JPE983045:JPE983049 JPJ5:JPJ9 JPJ65541:JPJ65545 JPJ131077:JPJ131081 JPJ196613:JPJ196617 JPJ262149:JPJ262153 JPJ327685:JPJ327689 JPJ393221:JPJ393225 JPJ458757:JPJ458761 JPJ524293:JPJ524297 JPJ589829:JPJ589833 JPJ655365:JPJ655369 JPJ720901:JPJ720905 JPJ786437:JPJ786441 JPJ851973:JPJ851977 JPJ917509:JPJ917513 JPJ983045:JPJ983049 JZA5:JZA9 JZA65541:JZA65545 JZA131077:JZA131081 JZA196613:JZA196617 JZA262149:JZA262153 JZA327685:JZA327689 JZA393221:JZA393225 JZA458757:JZA458761 JZA524293:JZA524297 JZA589829:JZA589833 JZA655365:JZA655369 JZA720901:JZA720905 JZA786437:JZA786441 JZA851973:JZA851977 JZA917509:JZA917513 JZA983045:JZA983049 JZF5:JZF9 JZF65541:JZF65545 JZF131077:JZF131081 JZF196613:JZF196617 JZF262149:JZF262153 JZF327685:JZF327689 JZF393221:JZF393225 JZF458757:JZF458761 JZF524293:JZF524297 JZF589829:JZF589833 JZF655365:JZF655369 JZF720901:JZF720905 JZF786437:JZF786441 JZF851973:JZF851977 JZF917509:JZF917513 JZF983045:JZF983049 KIW5:KIW9 KIW65541:KIW65545 KIW131077:KIW131081 KIW196613:KIW196617 KIW262149:KIW262153 KIW327685:KIW327689 KIW393221:KIW393225 KIW458757:KIW458761 KIW524293:KIW524297 KIW589829:KIW589833 KIW655365:KIW655369 KIW720901:KIW720905 KIW786437:KIW786441 KIW851973:KIW851977 KIW917509:KIW917513 KIW983045:KIW983049 KJB5:KJB9 KJB65541:KJB65545 KJB131077:KJB131081 KJB196613:KJB196617 KJB262149:KJB262153 KJB327685:KJB327689 KJB393221:KJB393225 KJB458757:KJB458761 KJB524293:KJB524297 KJB589829:KJB589833 KJB655365:KJB655369 KJB720901:KJB720905 KJB786437:KJB786441 KJB851973:KJB851977 KJB917509:KJB917513 KJB983045:KJB983049 KSS5:KSS9 KSS65541:KSS65545 KSS131077:KSS131081 KSS196613:KSS196617 KSS262149:KSS262153 KSS327685:KSS327689 KSS393221:KSS393225 KSS458757:KSS458761 KSS524293:KSS524297 KSS589829:KSS589833 KSS655365:KSS655369 KSS720901:KSS720905 KSS786437:KSS786441 KSS851973:KSS851977 KSS917509:KSS917513 KSS983045:KSS983049 KSX5:KSX9 KSX65541:KSX65545 KSX131077:KSX131081 KSX196613:KSX196617 KSX262149:KSX262153 KSX327685:KSX327689 KSX393221:KSX393225 KSX458757:KSX458761 KSX524293:KSX524297 KSX589829:KSX589833 KSX655365:KSX655369 KSX720901:KSX720905 KSX786437:KSX786441 KSX851973:KSX851977 KSX917509:KSX917513 KSX983045:KSX983049 LCO5:LCO9 LCO65541:LCO65545 LCO131077:LCO131081 LCO196613:LCO196617 LCO262149:LCO262153 LCO327685:LCO327689 LCO393221:LCO393225 LCO458757:LCO458761 LCO524293:LCO524297 LCO589829:LCO589833 LCO655365:LCO655369 LCO720901:LCO720905 LCO786437:LCO786441 LCO851973:LCO851977 LCO917509:LCO917513 LCO983045:LCO983049 LCT5:LCT9 LCT65541:LCT65545 LCT131077:LCT131081 LCT196613:LCT196617 LCT262149:LCT262153 LCT327685:LCT327689 LCT393221:LCT393225 LCT458757:LCT458761 LCT524293:LCT524297 LCT589829:LCT589833 LCT655365:LCT655369 LCT720901:LCT720905 LCT786437:LCT786441 LCT851973:LCT851977 LCT917509:LCT917513 LCT983045:LCT983049 LMK5:LMK9 LMK65541:LMK65545 LMK131077:LMK131081 LMK196613:LMK196617 LMK262149:LMK262153 LMK327685:LMK327689 LMK393221:LMK393225 LMK458757:LMK458761 LMK524293:LMK524297 LMK589829:LMK589833 LMK655365:LMK655369 LMK720901:LMK720905 LMK786437:LMK786441 LMK851973:LMK851977 LMK917509:LMK917513 LMK983045:LMK983049 LMP5:LMP9 LMP65541:LMP65545 LMP131077:LMP131081 LMP196613:LMP196617 LMP262149:LMP262153 LMP327685:LMP327689 LMP393221:LMP393225 LMP458757:LMP458761 LMP524293:LMP524297 LMP589829:LMP589833 LMP655365:LMP655369 LMP720901:LMP720905 LMP786437:LMP786441 LMP851973:LMP851977 LMP917509:LMP917513 LMP983045:LMP983049 LWG5:LWG9 LWG65541:LWG65545 LWG131077:LWG131081 LWG196613:LWG196617 LWG262149:LWG262153 LWG327685:LWG327689 LWG393221:LWG393225 LWG458757:LWG458761 LWG524293:LWG524297 LWG589829:LWG589833 LWG655365:LWG655369 LWG720901:LWG720905 LWG786437:LWG786441 LWG851973:LWG851977 LWG917509:LWG917513 LWG983045:LWG983049 LWL5:LWL9 LWL65541:LWL65545 LWL131077:LWL131081 LWL196613:LWL196617 LWL262149:LWL262153 LWL327685:LWL327689 LWL393221:LWL393225 LWL458757:LWL458761 LWL524293:LWL524297 LWL589829:LWL589833 LWL655365:LWL655369 LWL720901:LWL720905 LWL786437:LWL786441 LWL851973:LWL851977 LWL917509:LWL917513 LWL983045:LWL983049 MGC5:MGC9 MGC65541:MGC65545 MGC131077:MGC131081 MGC196613:MGC196617 MGC262149:MGC262153 MGC327685:MGC327689 MGC393221:MGC393225 MGC458757:MGC458761 MGC524293:MGC524297 MGC589829:MGC589833 MGC655365:MGC655369 MGC720901:MGC720905 MGC786437:MGC786441 MGC851973:MGC851977 MGC917509:MGC917513 MGC983045:MGC983049 MGH5:MGH9 MGH65541:MGH65545 MGH131077:MGH131081 MGH196613:MGH196617 MGH262149:MGH262153 MGH327685:MGH327689 MGH393221:MGH393225 MGH458757:MGH458761 MGH524293:MGH524297 MGH589829:MGH589833 MGH655365:MGH655369 MGH720901:MGH720905 MGH786437:MGH786441 MGH851973:MGH851977 MGH917509:MGH917513 MGH983045:MGH983049 MPY5:MPY9 MPY65541:MPY65545 MPY131077:MPY131081 MPY196613:MPY196617 MPY262149:MPY262153 MPY327685:MPY327689 MPY393221:MPY393225 MPY458757:MPY458761 MPY524293:MPY524297 MPY589829:MPY589833 MPY655365:MPY655369 MPY720901:MPY720905 MPY786437:MPY786441 MPY851973:MPY851977 MPY917509:MPY917513 MPY983045:MPY983049 MQD5:MQD9 MQD65541:MQD65545 MQD131077:MQD131081 MQD196613:MQD196617 MQD262149:MQD262153 MQD327685:MQD327689 MQD393221:MQD393225 MQD458757:MQD458761 MQD524293:MQD524297 MQD589829:MQD589833 MQD655365:MQD655369 MQD720901:MQD720905 MQD786437:MQD786441 MQD851973:MQD851977 MQD917509:MQD917513 MQD983045:MQD983049 MZU5:MZU9 MZU65541:MZU65545 MZU131077:MZU131081 MZU196613:MZU196617 MZU262149:MZU262153 MZU327685:MZU327689 MZU393221:MZU393225 MZU458757:MZU458761 MZU524293:MZU524297 MZU589829:MZU589833 MZU655365:MZU655369 MZU720901:MZU720905 MZU786437:MZU786441 MZU851973:MZU851977 MZU917509:MZU917513 MZU983045:MZU983049 MZZ5:MZZ9 MZZ65541:MZZ65545 MZZ131077:MZZ131081 MZZ196613:MZZ196617 MZZ262149:MZZ262153 MZZ327685:MZZ327689 MZZ393221:MZZ393225 MZZ458757:MZZ458761 MZZ524293:MZZ524297 MZZ589829:MZZ589833 MZZ655365:MZZ655369 MZZ720901:MZZ720905 MZZ786437:MZZ786441 MZZ851973:MZZ851977 MZZ917509:MZZ917513 MZZ983045:MZZ983049 NJQ5:NJQ9 NJQ65541:NJQ65545 NJQ131077:NJQ131081 NJQ196613:NJQ196617 NJQ262149:NJQ262153 NJQ327685:NJQ327689 NJQ393221:NJQ393225 NJQ458757:NJQ458761 NJQ524293:NJQ524297 NJQ589829:NJQ589833 NJQ655365:NJQ655369 NJQ720901:NJQ720905 NJQ786437:NJQ786441 NJQ851973:NJQ851977 NJQ917509:NJQ917513 NJQ983045:NJQ983049 NJV5:NJV9 NJV65541:NJV65545 NJV131077:NJV131081 NJV196613:NJV196617 NJV262149:NJV262153 NJV327685:NJV327689 NJV393221:NJV393225 NJV458757:NJV458761 NJV524293:NJV524297 NJV589829:NJV589833 NJV655365:NJV655369 NJV720901:NJV720905 NJV786437:NJV786441 NJV851973:NJV851977 NJV917509:NJV917513 NJV983045:NJV983049 NTM5:NTM9 NTM65541:NTM65545 NTM131077:NTM131081 NTM196613:NTM196617 NTM262149:NTM262153 NTM327685:NTM327689 NTM393221:NTM393225 NTM458757:NTM458761 NTM524293:NTM524297 NTM589829:NTM589833 NTM655365:NTM655369 NTM720901:NTM720905 NTM786437:NTM786441 NTM851973:NTM851977 NTM917509:NTM917513 NTM983045:NTM983049 NTR5:NTR9 NTR65541:NTR65545 NTR131077:NTR131081 NTR196613:NTR196617 NTR262149:NTR262153 NTR327685:NTR327689 NTR393221:NTR393225 NTR458757:NTR458761 NTR524293:NTR524297 NTR589829:NTR589833 NTR655365:NTR655369 NTR720901:NTR720905 NTR786437:NTR786441 NTR851973:NTR851977 NTR917509:NTR917513 NTR983045:NTR983049 ODI5:ODI9 ODI65541:ODI65545 ODI131077:ODI131081 ODI196613:ODI196617 ODI262149:ODI262153 ODI327685:ODI327689 ODI393221:ODI393225 ODI458757:ODI458761 ODI524293:ODI524297 ODI589829:ODI589833 ODI655365:ODI655369 ODI720901:ODI720905 ODI786437:ODI786441 ODI851973:ODI851977 ODI917509:ODI917513 ODI983045:ODI983049 ODN5:ODN9 ODN65541:ODN65545 ODN131077:ODN131081 ODN196613:ODN196617 ODN262149:ODN262153 ODN327685:ODN327689 ODN393221:ODN393225 ODN458757:ODN458761 ODN524293:ODN524297 ODN589829:ODN589833 ODN655365:ODN655369 ODN720901:ODN720905 ODN786437:ODN786441 ODN851973:ODN851977 ODN917509:ODN917513 ODN983045:ODN983049 ONE5:ONE9 ONE65541:ONE65545 ONE131077:ONE131081 ONE196613:ONE196617 ONE262149:ONE262153 ONE327685:ONE327689 ONE393221:ONE393225 ONE458757:ONE458761 ONE524293:ONE524297 ONE589829:ONE589833 ONE655365:ONE655369 ONE720901:ONE720905 ONE786437:ONE786441 ONE851973:ONE851977 ONE917509:ONE917513 ONE983045:ONE983049 ONJ5:ONJ9 ONJ65541:ONJ65545 ONJ131077:ONJ131081 ONJ196613:ONJ196617 ONJ262149:ONJ262153 ONJ327685:ONJ327689 ONJ393221:ONJ393225 ONJ458757:ONJ458761 ONJ524293:ONJ524297 ONJ589829:ONJ589833 ONJ655365:ONJ655369 ONJ720901:ONJ720905 ONJ786437:ONJ786441 ONJ851973:ONJ851977 ONJ917509:ONJ917513 ONJ983045:ONJ983049 OXA5:OXA9 OXA65541:OXA65545 OXA131077:OXA131081 OXA196613:OXA196617 OXA262149:OXA262153 OXA327685:OXA327689 OXA393221:OXA393225 OXA458757:OXA458761 OXA524293:OXA524297 OXA589829:OXA589833 OXA655365:OXA655369 OXA720901:OXA720905 OXA786437:OXA786441 OXA851973:OXA851977 OXA917509:OXA917513 OXA983045:OXA983049 OXF5:OXF9 OXF65541:OXF65545 OXF131077:OXF131081 OXF196613:OXF196617 OXF262149:OXF262153 OXF327685:OXF327689 OXF393221:OXF393225 OXF458757:OXF458761 OXF524293:OXF524297 OXF589829:OXF589833 OXF655365:OXF655369 OXF720901:OXF720905 OXF786437:OXF786441 OXF851973:OXF851977 OXF917509:OXF917513 OXF983045:OXF983049 PGW5:PGW9 PGW65541:PGW65545 PGW131077:PGW131081 PGW196613:PGW196617 PGW262149:PGW262153 PGW327685:PGW327689 PGW393221:PGW393225 PGW458757:PGW458761 PGW524293:PGW524297 PGW589829:PGW589833 PGW655365:PGW655369 PGW720901:PGW720905 PGW786437:PGW786441 PGW851973:PGW851977 PGW917509:PGW917513 PGW983045:PGW983049 PHB5:PHB9 PHB65541:PHB65545 PHB131077:PHB131081 PHB196613:PHB196617 PHB262149:PHB262153 PHB327685:PHB327689 PHB393221:PHB393225 PHB458757:PHB458761 PHB524293:PHB524297 PHB589829:PHB589833 PHB655365:PHB655369 PHB720901:PHB720905 PHB786437:PHB786441 PHB851973:PHB851977 PHB917509:PHB917513 PHB983045:PHB983049 PQS5:PQS9 PQS65541:PQS65545 PQS131077:PQS131081 PQS196613:PQS196617 PQS262149:PQS262153 PQS327685:PQS327689 PQS393221:PQS393225 PQS458757:PQS458761 PQS524293:PQS524297 PQS589829:PQS589833 PQS655365:PQS655369 PQS720901:PQS720905 PQS786437:PQS786441 PQS851973:PQS851977 PQS917509:PQS917513 PQS983045:PQS983049 PQX5:PQX9 PQX65541:PQX65545 PQX131077:PQX131081 PQX196613:PQX196617 PQX262149:PQX262153 PQX327685:PQX327689 PQX393221:PQX393225 PQX458757:PQX458761 PQX524293:PQX524297 PQX589829:PQX589833 PQX655365:PQX655369 PQX720901:PQX720905 PQX786437:PQX786441 PQX851973:PQX851977 PQX917509:PQX917513 PQX983045:PQX983049 QAO5:QAO9 QAO65541:QAO65545 QAO131077:QAO131081 QAO196613:QAO196617 QAO262149:QAO262153 QAO327685:QAO327689 QAO393221:QAO393225 QAO458757:QAO458761 QAO524293:QAO524297 QAO589829:QAO589833 QAO655365:QAO655369 QAO720901:QAO720905 QAO786437:QAO786441 QAO851973:QAO851977 QAO917509:QAO917513 QAO983045:QAO983049 QAT5:QAT9 QAT65541:QAT65545 QAT131077:QAT131081 QAT196613:QAT196617 QAT262149:QAT262153 QAT327685:QAT327689 QAT393221:QAT393225 QAT458757:QAT458761 QAT524293:QAT524297 QAT589829:QAT589833 QAT655365:QAT655369 QAT720901:QAT720905 QAT786437:QAT786441 QAT851973:QAT851977 QAT917509:QAT917513 QAT983045:QAT983049 QKK5:QKK9 QKK65541:QKK65545 QKK131077:QKK131081 QKK196613:QKK196617 QKK262149:QKK262153 QKK327685:QKK327689 QKK393221:QKK393225 QKK458757:QKK458761 QKK524293:QKK524297 QKK589829:QKK589833 QKK655365:QKK655369 QKK720901:QKK720905 QKK786437:QKK786441 QKK851973:QKK851977 QKK917509:QKK917513 QKK983045:QKK983049 QKP5:QKP9 QKP65541:QKP65545 QKP131077:QKP131081 QKP196613:QKP196617 QKP262149:QKP262153 QKP327685:QKP327689 QKP393221:QKP393225 QKP458757:QKP458761 QKP524293:QKP524297 QKP589829:QKP589833 QKP655365:QKP655369 QKP720901:QKP720905 QKP786437:QKP786441 QKP851973:QKP851977 QKP917509:QKP917513 QKP983045:QKP983049 QUG5:QUG9 QUG65541:QUG65545 QUG131077:QUG131081 QUG196613:QUG196617 QUG262149:QUG262153 QUG327685:QUG327689 QUG393221:QUG393225 QUG458757:QUG458761 QUG524293:QUG524297 QUG589829:QUG589833 QUG655365:QUG655369 QUG720901:QUG720905 QUG786437:QUG786441 QUG851973:QUG851977 QUG917509:QUG917513 QUG983045:QUG983049 QUL5:QUL9 QUL65541:QUL65545 QUL131077:QUL131081 QUL196613:QUL196617 QUL262149:QUL262153 QUL327685:QUL327689 QUL393221:QUL393225 QUL458757:QUL458761 QUL524293:QUL524297 QUL589829:QUL589833 QUL655365:QUL655369 QUL720901:QUL720905 QUL786437:QUL786441 QUL851973:QUL851977 QUL917509:QUL917513 QUL983045:QUL983049 REC5:REC9 REC65541:REC65545 REC131077:REC131081 REC196613:REC196617 REC262149:REC262153 REC327685:REC327689 REC393221:REC393225 REC458757:REC458761 REC524293:REC524297 REC589829:REC589833 REC655365:REC655369 REC720901:REC720905 REC786437:REC786441 REC851973:REC851977 REC917509:REC917513 REC983045:REC983049 REH5:REH9 REH65541:REH65545 REH131077:REH131081 REH196613:REH196617 REH262149:REH262153 REH327685:REH327689 REH393221:REH393225 REH458757:REH458761 REH524293:REH524297 REH589829:REH589833 REH655365:REH655369 REH720901:REH720905 REH786437:REH786441 REH851973:REH851977 REH917509:REH917513 REH983045:REH983049 RNY5:RNY9 RNY65541:RNY65545 RNY131077:RNY131081 RNY196613:RNY196617 RNY262149:RNY262153 RNY327685:RNY327689 RNY393221:RNY393225 RNY458757:RNY458761 RNY524293:RNY524297 RNY589829:RNY589833 RNY655365:RNY655369 RNY720901:RNY720905 RNY786437:RNY786441 RNY851973:RNY851977 RNY917509:RNY917513 RNY983045:RNY983049 ROD5:ROD9 ROD65541:ROD65545 ROD131077:ROD131081 ROD196613:ROD196617 ROD262149:ROD262153 ROD327685:ROD327689 ROD393221:ROD393225 ROD458757:ROD458761 ROD524293:ROD524297 ROD589829:ROD589833 ROD655365:ROD655369 ROD720901:ROD720905 ROD786437:ROD786441 ROD851973:ROD851977 ROD917509:ROD917513 ROD983045:ROD983049 RXU5:RXU9 RXU65541:RXU65545 RXU131077:RXU131081 RXU196613:RXU196617 RXU262149:RXU262153 RXU327685:RXU327689 RXU393221:RXU393225 RXU458757:RXU458761 RXU524293:RXU524297 RXU589829:RXU589833 RXU655365:RXU655369 RXU720901:RXU720905 RXU786437:RXU786441 RXU851973:RXU851977 RXU917509:RXU917513 RXU983045:RXU983049 RXZ5:RXZ9 RXZ65541:RXZ65545 RXZ131077:RXZ131081 RXZ196613:RXZ196617 RXZ262149:RXZ262153 RXZ327685:RXZ327689 RXZ393221:RXZ393225 RXZ458757:RXZ458761 RXZ524293:RXZ524297 RXZ589829:RXZ589833 RXZ655365:RXZ655369 RXZ720901:RXZ720905 RXZ786437:RXZ786441 RXZ851973:RXZ851977 RXZ917509:RXZ917513 RXZ983045:RXZ983049 SHQ5:SHQ9 SHQ65541:SHQ65545 SHQ131077:SHQ131081 SHQ196613:SHQ196617 SHQ262149:SHQ262153 SHQ327685:SHQ327689 SHQ393221:SHQ393225 SHQ458757:SHQ458761 SHQ524293:SHQ524297 SHQ589829:SHQ589833 SHQ655365:SHQ655369 SHQ720901:SHQ720905 SHQ786437:SHQ786441 SHQ851973:SHQ851977 SHQ917509:SHQ917513 SHQ983045:SHQ983049 SHV5:SHV9 SHV65541:SHV65545 SHV131077:SHV131081 SHV196613:SHV196617 SHV262149:SHV262153 SHV327685:SHV327689 SHV393221:SHV393225 SHV458757:SHV458761 SHV524293:SHV524297 SHV589829:SHV589833 SHV655365:SHV655369 SHV720901:SHV720905 SHV786437:SHV786441 SHV851973:SHV851977 SHV917509:SHV917513 SHV983045:SHV983049 SRM5:SRM9 SRM65541:SRM65545 SRM131077:SRM131081 SRM196613:SRM196617 SRM262149:SRM262153 SRM327685:SRM327689 SRM393221:SRM393225 SRM458757:SRM458761 SRM524293:SRM524297 SRM589829:SRM589833 SRM655365:SRM655369 SRM720901:SRM720905 SRM786437:SRM786441 SRM851973:SRM851977 SRM917509:SRM917513 SRM983045:SRM983049 SRR5:SRR9 SRR65541:SRR65545 SRR131077:SRR131081 SRR196613:SRR196617 SRR262149:SRR262153 SRR327685:SRR327689 SRR393221:SRR393225 SRR458757:SRR458761 SRR524293:SRR524297 SRR589829:SRR589833 SRR655365:SRR655369 SRR720901:SRR720905 SRR786437:SRR786441 SRR851973:SRR851977 SRR917509:SRR917513 SRR983045:SRR983049 TBI5:TBI9 TBI65541:TBI65545 TBI131077:TBI131081 TBI196613:TBI196617 TBI262149:TBI262153 TBI327685:TBI327689 TBI393221:TBI393225 TBI458757:TBI458761 TBI524293:TBI524297 TBI589829:TBI589833 TBI655365:TBI655369 TBI720901:TBI720905 TBI786437:TBI786441 TBI851973:TBI851977 TBI917509:TBI917513 TBI983045:TBI983049 TBN5:TBN9 TBN65541:TBN65545 TBN131077:TBN131081 TBN196613:TBN196617 TBN262149:TBN262153 TBN327685:TBN327689 TBN393221:TBN393225 TBN458757:TBN458761 TBN524293:TBN524297 TBN589829:TBN589833 TBN655365:TBN655369 TBN720901:TBN720905 TBN786437:TBN786441 TBN851973:TBN851977 TBN917509:TBN917513 TBN983045:TBN983049 TLE5:TLE9 TLE65541:TLE65545 TLE131077:TLE131081 TLE196613:TLE196617 TLE262149:TLE262153 TLE327685:TLE327689 TLE393221:TLE393225 TLE458757:TLE458761 TLE524293:TLE524297 TLE589829:TLE589833 TLE655365:TLE655369 TLE720901:TLE720905 TLE786437:TLE786441 TLE851973:TLE851977 TLE917509:TLE917513 TLE983045:TLE983049 TLJ5:TLJ9 TLJ65541:TLJ65545 TLJ131077:TLJ131081 TLJ196613:TLJ196617 TLJ262149:TLJ262153 TLJ327685:TLJ327689 TLJ393221:TLJ393225 TLJ458757:TLJ458761 TLJ524293:TLJ524297 TLJ589829:TLJ589833 TLJ655365:TLJ655369 TLJ720901:TLJ720905 TLJ786437:TLJ786441 TLJ851973:TLJ851977 TLJ917509:TLJ917513 TLJ983045:TLJ983049 TVA5:TVA9 TVA65541:TVA65545 TVA131077:TVA131081 TVA196613:TVA196617 TVA262149:TVA262153 TVA327685:TVA327689 TVA393221:TVA393225 TVA458757:TVA458761 TVA524293:TVA524297 TVA589829:TVA589833 TVA655365:TVA655369 TVA720901:TVA720905 TVA786437:TVA786441 TVA851973:TVA851977 TVA917509:TVA917513 TVA983045:TVA983049 TVF5:TVF9 TVF65541:TVF65545 TVF131077:TVF131081 TVF196613:TVF196617 TVF262149:TVF262153 TVF327685:TVF327689 TVF393221:TVF393225 TVF458757:TVF458761 TVF524293:TVF524297 TVF589829:TVF589833 TVF655365:TVF655369 TVF720901:TVF720905 TVF786437:TVF786441 TVF851973:TVF851977 TVF917509:TVF917513 TVF983045:TVF983049 UEW5:UEW9 UEW65541:UEW65545 UEW131077:UEW131081 UEW196613:UEW196617 UEW262149:UEW262153 UEW327685:UEW327689 UEW393221:UEW393225 UEW458757:UEW458761 UEW524293:UEW524297 UEW589829:UEW589833 UEW655365:UEW655369 UEW720901:UEW720905 UEW786437:UEW786441 UEW851973:UEW851977 UEW917509:UEW917513 UEW983045:UEW983049 UFB5:UFB9 UFB65541:UFB65545 UFB131077:UFB131081 UFB196613:UFB196617 UFB262149:UFB262153 UFB327685:UFB327689 UFB393221:UFB393225 UFB458757:UFB458761 UFB524293:UFB524297 UFB589829:UFB589833 UFB655365:UFB655369 UFB720901:UFB720905 UFB786437:UFB786441 UFB851973:UFB851977 UFB917509:UFB917513 UFB983045:UFB983049 UOS5:UOS9 UOS65541:UOS65545 UOS131077:UOS131081 UOS196613:UOS196617 UOS262149:UOS262153 UOS327685:UOS327689 UOS393221:UOS393225 UOS458757:UOS458761 UOS524293:UOS524297 UOS589829:UOS589833 UOS655365:UOS655369 UOS720901:UOS720905 UOS786437:UOS786441 UOS851973:UOS851977 UOS917509:UOS917513 UOS983045:UOS983049 UOX5:UOX9 UOX65541:UOX65545 UOX131077:UOX131081 UOX196613:UOX196617 UOX262149:UOX262153 UOX327685:UOX327689 UOX393221:UOX393225 UOX458757:UOX458761 UOX524293:UOX524297 UOX589829:UOX589833 UOX655365:UOX655369 UOX720901:UOX720905 UOX786437:UOX786441 UOX851973:UOX851977 UOX917509:UOX917513 UOX983045:UOX983049 UYO5:UYO9 UYO65541:UYO65545 UYO131077:UYO131081 UYO196613:UYO196617 UYO262149:UYO262153 UYO327685:UYO327689 UYO393221:UYO393225 UYO458757:UYO458761 UYO524293:UYO524297 UYO589829:UYO589833 UYO655365:UYO655369 UYO720901:UYO720905 UYO786437:UYO786441 UYO851973:UYO851977 UYO917509:UYO917513 UYO983045:UYO983049 UYT5:UYT9 UYT65541:UYT65545 UYT131077:UYT131081 UYT196613:UYT196617 UYT262149:UYT262153 UYT327685:UYT327689 UYT393221:UYT393225 UYT458757:UYT458761 UYT524293:UYT524297 UYT589829:UYT589833 UYT655365:UYT655369 UYT720901:UYT720905 UYT786437:UYT786441 UYT851973:UYT851977 UYT917509:UYT917513 UYT983045:UYT983049 VIK5:VIK9 VIK65541:VIK65545 VIK131077:VIK131081 VIK196613:VIK196617 VIK262149:VIK262153 VIK327685:VIK327689 VIK393221:VIK393225 VIK458757:VIK458761 VIK524293:VIK524297 VIK589829:VIK589833 VIK655365:VIK655369 VIK720901:VIK720905 VIK786437:VIK786441 VIK851973:VIK851977 VIK917509:VIK917513 VIK983045:VIK983049 VIP5:VIP9 VIP65541:VIP65545 VIP131077:VIP131081 VIP196613:VIP196617 VIP262149:VIP262153 VIP327685:VIP327689 VIP393221:VIP393225 VIP458757:VIP458761 VIP524293:VIP524297 VIP589829:VIP589833 VIP655365:VIP655369 VIP720901:VIP720905 VIP786437:VIP786441 VIP851973:VIP851977 VIP917509:VIP917513 VIP983045:VIP983049 VSG5:VSG9 VSG65541:VSG65545 VSG131077:VSG131081 VSG196613:VSG196617 VSG262149:VSG262153 VSG327685:VSG327689 VSG393221:VSG393225 VSG458757:VSG458761 VSG524293:VSG524297 VSG589829:VSG589833 VSG655365:VSG655369 VSG720901:VSG720905 VSG786437:VSG786441 VSG851973:VSG851977 VSG917509:VSG917513 VSG983045:VSG983049 VSL5:VSL9 VSL65541:VSL65545 VSL131077:VSL131081 VSL196613:VSL196617 VSL262149:VSL262153 VSL327685:VSL327689 VSL393221:VSL393225 VSL458757:VSL458761 VSL524293:VSL524297 VSL589829:VSL589833 VSL655365:VSL655369 VSL720901:VSL720905 VSL786437:VSL786441 VSL851973:VSL851977 VSL917509:VSL917513 VSL983045:VSL983049 WCC5:WCC9 WCC65541:WCC65545 WCC131077:WCC131081 WCC196613:WCC196617 WCC262149:WCC262153 WCC327685:WCC327689 WCC393221:WCC393225 WCC458757:WCC458761 WCC524293:WCC524297 WCC589829:WCC589833 WCC655365:WCC655369 WCC720901:WCC720905 WCC786437:WCC786441 WCC851973:WCC851977 WCC917509:WCC917513 WCC983045:WCC983049 WCH5:WCH9 WCH65541:WCH65545 WCH131077:WCH131081 WCH196613:WCH196617 WCH262149:WCH262153 WCH327685:WCH327689 WCH393221:WCH393225 WCH458757:WCH458761 WCH524293:WCH524297 WCH589829:WCH589833 WCH655365:WCH655369 WCH720901:WCH720905 WCH786437:WCH786441 WCH851973:WCH851977 WCH917509:WCH917513 WCH983045:WCH983049 WLY5:WLY9 WLY65541:WLY65545 WLY131077:WLY131081 WLY196613:WLY196617 WLY262149:WLY262153 WLY327685:WLY327689 WLY393221:WLY393225 WLY458757:WLY458761 WLY524293:WLY524297 WLY589829:WLY589833 WLY655365:WLY655369 WLY720901:WLY720905 WLY786437:WLY786441 WLY851973:WLY851977 WLY917509:WLY917513 WLY983045:WLY983049 WMD5:WMD9 WMD65541:WMD65545 WMD131077:WMD131081 WMD196613:WMD196617 WMD262149:WMD262153 WMD327685:WMD327689 WMD393221:WMD393225 WMD458757:WMD458761 WMD524293:WMD524297 WMD589829:WMD589833 WMD655365:WMD655369 WMD720901:WMD720905 WMD786437:WMD786441 WMD851973:WMD851977 WMD917509:WMD917513 WMD983045:WMD983049 WVU5:WVU9 WVU65541:WVU65545 WVU131077:WVU131081 WVU196613:WVU196617 WVU262149:WVU262153 WVU327685:WVU327689 WVU393221:WVU393225 WVU458757:WVU458761 WVU524293:WVU524297 WVU589829:WVU589833 WVU655365:WVU655369 WVU720901:WVU720905 WVU786437:WVU786441 WVU851973:WVU851977 WVU917509:WVU917513 WVU983045:WVU983049 WVZ5:WVZ9 WVZ65541:WVZ65545 WVZ131077:WVZ131081 WVZ196613:WVZ196617 WVZ262149:WVZ262153 WVZ327685:WVZ327689 WVZ393221:WVZ393225 WVZ458757:WVZ458761 WVZ524293:WVZ524297 WVZ589829:WVZ589833 WVZ655365:WVZ655369 WVZ720901:WVZ720905 WVZ786437:WVZ786441 WVZ851973:WVZ851977 WVZ917509:WVZ917513 WVZ983045:WVZ983049"/>
  </dataValidations>
  <pageMargins left="0.69930555555555596" right="0.69930555555555596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81"/>
  <sheetViews>
    <sheetView topLeftCell="I1" workbookViewId="0">
      <selection activeCell="K81" sqref="K11:K81"/>
    </sheetView>
  </sheetViews>
  <sheetFormatPr defaultColWidth="9" defaultRowHeight="16.5"/>
  <cols>
    <col min="1" max="1" width="2.625" style="37" customWidth="1"/>
    <col min="2" max="2" width="19.375" style="37" customWidth="1"/>
    <col min="3" max="3" width="22.5" style="37" customWidth="1"/>
    <col min="4" max="4" width="50.5" style="37" customWidth="1"/>
    <col min="5" max="5" width="10.625" style="37" customWidth="1"/>
    <col min="6" max="6" width="6.375" style="37" customWidth="1"/>
    <col min="7" max="7" width="8.375" style="37" customWidth="1"/>
    <col min="8" max="8" width="25.125" style="157" customWidth="1"/>
    <col min="9" max="9" width="46.625" style="37" customWidth="1"/>
    <col min="10" max="10" width="57.125" style="38" customWidth="1"/>
    <col min="11" max="11" width="9.375" style="37" customWidth="1"/>
    <col min="12" max="15" width="9" style="37"/>
    <col min="16" max="16" width="9.375" style="37" customWidth="1"/>
    <col min="17" max="256" width="9" style="37"/>
    <col min="257" max="257" width="2.625" style="37" customWidth="1"/>
    <col min="258" max="258" width="19.375" style="37" customWidth="1"/>
    <col min="259" max="259" width="22.5" style="37" customWidth="1"/>
    <col min="260" max="260" width="50.5" style="37" customWidth="1"/>
    <col min="261" max="261" width="10.625" style="37" customWidth="1"/>
    <col min="262" max="262" width="6.375" style="37" customWidth="1"/>
    <col min="263" max="263" width="8.375" style="37" customWidth="1"/>
    <col min="264" max="264" width="25.125" style="37" customWidth="1"/>
    <col min="265" max="265" width="46.625" style="37" customWidth="1"/>
    <col min="266" max="266" width="57.125" style="37" customWidth="1"/>
    <col min="267" max="267" width="9.375" style="37" customWidth="1"/>
    <col min="268" max="271" width="9" style="37"/>
    <col min="272" max="272" width="9.375" style="37" customWidth="1"/>
    <col min="273" max="512" width="9" style="37"/>
    <col min="513" max="513" width="2.625" style="37" customWidth="1"/>
    <col min="514" max="514" width="19.375" style="37" customWidth="1"/>
    <col min="515" max="515" width="22.5" style="37" customWidth="1"/>
    <col min="516" max="516" width="50.5" style="37" customWidth="1"/>
    <col min="517" max="517" width="10.625" style="37" customWidth="1"/>
    <col min="518" max="518" width="6.375" style="37" customWidth="1"/>
    <col min="519" max="519" width="8.375" style="37" customWidth="1"/>
    <col min="520" max="520" width="25.125" style="37" customWidth="1"/>
    <col min="521" max="521" width="46.625" style="37" customWidth="1"/>
    <col min="522" max="522" width="57.125" style="37" customWidth="1"/>
    <col min="523" max="523" width="9.375" style="37" customWidth="1"/>
    <col min="524" max="527" width="9" style="37"/>
    <col min="528" max="528" width="9.375" style="37" customWidth="1"/>
    <col min="529" max="768" width="9" style="37"/>
    <col min="769" max="769" width="2.625" style="37" customWidth="1"/>
    <col min="770" max="770" width="19.375" style="37" customWidth="1"/>
    <col min="771" max="771" width="22.5" style="37" customWidth="1"/>
    <col min="772" max="772" width="50.5" style="37" customWidth="1"/>
    <col min="773" max="773" width="10.625" style="37" customWidth="1"/>
    <col min="774" max="774" width="6.375" style="37" customWidth="1"/>
    <col min="775" max="775" width="8.375" style="37" customWidth="1"/>
    <col min="776" max="776" width="25.125" style="37" customWidth="1"/>
    <col min="777" max="777" width="46.625" style="37" customWidth="1"/>
    <col min="778" max="778" width="57.125" style="37" customWidth="1"/>
    <col min="779" max="779" width="9.375" style="37" customWidth="1"/>
    <col min="780" max="783" width="9" style="37"/>
    <col min="784" max="784" width="9.375" style="37" customWidth="1"/>
    <col min="785" max="1024" width="9" style="37"/>
    <col min="1025" max="1025" width="2.625" style="37" customWidth="1"/>
    <col min="1026" max="1026" width="19.375" style="37" customWidth="1"/>
    <col min="1027" max="1027" width="22.5" style="37" customWidth="1"/>
    <col min="1028" max="1028" width="50.5" style="37" customWidth="1"/>
    <col min="1029" max="1029" width="10.625" style="37" customWidth="1"/>
    <col min="1030" max="1030" width="6.375" style="37" customWidth="1"/>
    <col min="1031" max="1031" width="8.375" style="37" customWidth="1"/>
    <col min="1032" max="1032" width="25.125" style="37" customWidth="1"/>
    <col min="1033" max="1033" width="46.625" style="37" customWidth="1"/>
    <col min="1034" max="1034" width="57.125" style="37" customWidth="1"/>
    <col min="1035" max="1035" width="9.375" style="37" customWidth="1"/>
    <col min="1036" max="1039" width="9" style="37"/>
    <col min="1040" max="1040" width="9.375" style="37" customWidth="1"/>
    <col min="1041" max="1280" width="9" style="37"/>
    <col min="1281" max="1281" width="2.625" style="37" customWidth="1"/>
    <col min="1282" max="1282" width="19.375" style="37" customWidth="1"/>
    <col min="1283" max="1283" width="22.5" style="37" customWidth="1"/>
    <col min="1284" max="1284" width="50.5" style="37" customWidth="1"/>
    <col min="1285" max="1285" width="10.625" style="37" customWidth="1"/>
    <col min="1286" max="1286" width="6.375" style="37" customWidth="1"/>
    <col min="1287" max="1287" width="8.375" style="37" customWidth="1"/>
    <col min="1288" max="1288" width="25.125" style="37" customWidth="1"/>
    <col min="1289" max="1289" width="46.625" style="37" customWidth="1"/>
    <col min="1290" max="1290" width="57.125" style="37" customWidth="1"/>
    <col min="1291" max="1291" width="9.375" style="37" customWidth="1"/>
    <col min="1292" max="1295" width="9" style="37"/>
    <col min="1296" max="1296" width="9.375" style="37" customWidth="1"/>
    <col min="1297" max="1536" width="9" style="37"/>
    <col min="1537" max="1537" width="2.625" style="37" customWidth="1"/>
    <col min="1538" max="1538" width="19.375" style="37" customWidth="1"/>
    <col min="1539" max="1539" width="22.5" style="37" customWidth="1"/>
    <col min="1540" max="1540" width="50.5" style="37" customWidth="1"/>
    <col min="1541" max="1541" width="10.625" style="37" customWidth="1"/>
    <col min="1542" max="1542" width="6.375" style="37" customWidth="1"/>
    <col min="1543" max="1543" width="8.375" style="37" customWidth="1"/>
    <col min="1544" max="1544" width="25.125" style="37" customWidth="1"/>
    <col min="1545" max="1545" width="46.625" style="37" customWidth="1"/>
    <col min="1546" max="1546" width="57.125" style="37" customWidth="1"/>
    <col min="1547" max="1547" width="9.375" style="37" customWidth="1"/>
    <col min="1548" max="1551" width="9" style="37"/>
    <col min="1552" max="1552" width="9.375" style="37" customWidth="1"/>
    <col min="1553" max="1792" width="9" style="37"/>
    <col min="1793" max="1793" width="2.625" style="37" customWidth="1"/>
    <col min="1794" max="1794" width="19.375" style="37" customWidth="1"/>
    <col min="1795" max="1795" width="22.5" style="37" customWidth="1"/>
    <col min="1796" max="1796" width="50.5" style="37" customWidth="1"/>
    <col min="1797" max="1797" width="10.625" style="37" customWidth="1"/>
    <col min="1798" max="1798" width="6.375" style="37" customWidth="1"/>
    <col min="1799" max="1799" width="8.375" style="37" customWidth="1"/>
    <col min="1800" max="1800" width="25.125" style="37" customWidth="1"/>
    <col min="1801" max="1801" width="46.625" style="37" customWidth="1"/>
    <col min="1802" max="1802" width="57.125" style="37" customWidth="1"/>
    <col min="1803" max="1803" width="9.375" style="37" customWidth="1"/>
    <col min="1804" max="1807" width="9" style="37"/>
    <col min="1808" max="1808" width="9.375" style="37" customWidth="1"/>
    <col min="1809" max="2048" width="9" style="37"/>
    <col min="2049" max="2049" width="2.625" style="37" customWidth="1"/>
    <col min="2050" max="2050" width="19.375" style="37" customWidth="1"/>
    <col min="2051" max="2051" width="22.5" style="37" customWidth="1"/>
    <col min="2052" max="2052" width="50.5" style="37" customWidth="1"/>
    <col min="2053" max="2053" width="10.625" style="37" customWidth="1"/>
    <col min="2054" max="2054" width="6.375" style="37" customWidth="1"/>
    <col min="2055" max="2055" width="8.375" style="37" customWidth="1"/>
    <col min="2056" max="2056" width="25.125" style="37" customWidth="1"/>
    <col min="2057" max="2057" width="46.625" style="37" customWidth="1"/>
    <col min="2058" max="2058" width="57.125" style="37" customWidth="1"/>
    <col min="2059" max="2059" width="9.375" style="37" customWidth="1"/>
    <col min="2060" max="2063" width="9" style="37"/>
    <col min="2064" max="2064" width="9.375" style="37" customWidth="1"/>
    <col min="2065" max="2304" width="9" style="37"/>
    <col min="2305" max="2305" width="2.625" style="37" customWidth="1"/>
    <col min="2306" max="2306" width="19.375" style="37" customWidth="1"/>
    <col min="2307" max="2307" width="22.5" style="37" customWidth="1"/>
    <col min="2308" max="2308" width="50.5" style="37" customWidth="1"/>
    <col min="2309" max="2309" width="10.625" style="37" customWidth="1"/>
    <col min="2310" max="2310" width="6.375" style="37" customWidth="1"/>
    <col min="2311" max="2311" width="8.375" style="37" customWidth="1"/>
    <col min="2312" max="2312" width="25.125" style="37" customWidth="1"/>
    <col min="2313" max="2313" width="46.625" style="37" customWidth="1"/>
    <col min="2314" max="2314" width="57.125" style="37" customWidth="1"/>
    <col min="2315" max="2315" width="9.375" style="37" customWidth="1"/>
    <col min="2316" max="2319" width="9" style="37"/>
    <col min="2320" max="2320" width="9.375" style="37" customWidth="1"/>
    <col min="2321" max="2560" width="9" style="37"/>
    <col min="2561" max="2561" width="2.625" style="37" customWidth="1"/>
    <col min="2562" max="2562" width="19.375" style="37" customWidth="1"/>
    <col min="2563" max="2563" width="22.5" style="37" customWidth="1"/>
    <col min="2564" max="2564" width="50.5" style="37" customWidth="1"/>
    <col min="2565" max="2565" width="10.625" style="37" customWidth="1"/>
    <col min="2566" max="2566" width="6.375" style="37" customWidth="1"/>
    <col min="2567" max="2567" width="8.375" style="37" customWidth="1"/>
    <col min="2568" max="2568" width="25.125" style="37" customWidth="1"/>
    <col min="2569" max="2569" width="46.625" style="37" customWidth="1"/>
    <col min="2570" max="2570" width="57.125" style="37" customWidth="1"/>
    <col min="2571" max="2571" width="9.375" style="37" customWidth="1"/>
    <col min="2572" max="2575" width="9" style="37"/>
    <col min="2576" max="2576" width="9.375" style="37" customWidth="1"/>
    <col min="2577" max="2816" width="9" style="37"/>
    <col min="2817" max="2817" width="2.625" style="37" customWidth="1"/>
    <col min="2818" max="2818" width="19.375" style="37" customWidth="1"/>
    <col min="2819" max="2819" width="22.5" style="37" customWidth="1"/>
    <col min="2820" max="2820" width="50.5" style="37" customWidth="1"/>
    <col min="2821" max="2821" width="10.625" style="37" customWidth="1"/>
    <col min="2822" max="2822" width="6.375" style="37" customWidth="1"/>
    <col min="2823" max="2823" width="8.375" style="37" customWidth="1"/>
    <col min="2824" max="2824" width="25.125" style="37" customWidth="1"/>
    <col min="2825" max="2825" width="46.625" style="37" customWidth="1"/>
    <col min="2826" max="2826" width="57.125" style="37" customWidth="1"/>
    <col min="2827" max="2827" width="9.375" style="37" customWidth="1"/>
    <col min="2828" max="2831" width="9" style="37"/>
    <col min="2832" max="2832" width="9.375" style="37" customWidth="1"/>
    <col min="2833" max="3072" width="9" style="37"/>
    <col min="3073" max="3073" width="2.625" style="37" customWidth="1"/>
    <col min="3074" max="3074" width="19.375" style="37" customWidth="1"/>
    <col min="3075" max="3075" width="22.5" style="37" customWidth="1"/>
    <col min="3076" max="3076" width="50.5" style="37" customWidth="1"/>
    <col min="3077" max="3077" width="10.625" style="37" customWidth="1"/>
    <col min="3078" max="3078" width="6.375" style="37" customWidth="1"/>
    <col min="3079" max="3079" width="8.375" style="37" customWidth="1"/>
    <col min="3080" max="3080" width="25.125" style="37" customWidth="1"/>
    <col min="3081" max="3081" width="46.625" style="37" customWidth="1"/>
    <col min="3082" max="3082" width="57.125" style="37" customWidth="1"/>
    <col min="3083" max="3083" width="9.375" style="37" customWidth="1"/>
    <col min="3084" max="3087" width="9" style="37"/>
    <col min="3088" max="3088" width="9.375" style="37" customWidth="1"/>
    <col min="3089" max="3328" width="9" style="37"/>
    <col min="3329" max="3329" width="2.625" style="37" customWidth="1"/>
    <col min="3330" max="3330" width="19.375" style="37" customWidth="1"/>
    <col min="3331" max="3331" width="22.5" style="37" customWidth="1"/>
    <col min="3332" max="3332" width="50.5" style="37" customWidth="1"/>
    <col min="3333" max="3333" width="10.625" style="37" customWidth="1"/>
    <col min="3334" max="3334" width="6.375" style="37" customWidth="1"/>
    <col min="3335" max="3335" width="8.375" style="37" customWidth="1"/>
    <col min="3336" max="3336" width="25.125" style="37" customWidth="1"/>
    <col min="3337" max="3337" width="46.625" style="37" customWidth="1"/>
    <col min="3338" max="3338" width="57.125" style="37" customWidth="1"/>
    <col min="3339" max="3339" width="9.375" style="37" customWidth="1"/>
    <col min="3340" max="3343" width="9" style="37"/>
    <col min="3344" max="3344" width="9.375" style="37" customWidth="1"/>
    <col min="3345" max="3584" width="9" style="37"/>
    <col min="3585" max="3585" width="2.625" style="37" customWidth="1"/>
    <col min="3586" max="3586" width="19.375" style="37" customWidth="1"/>
    <col min="3587" max="3587" width="22.5" style="37" customWidth="1"/>
    <col min="3588" max="3588" width="50.5" style="37" customWidth="1"/>
    <col min="3589" max="3589" width="10.625" style="37" customWidth="1"/>
    <col min="3590" max="3590" width="6.375" style="37" customWidth="1"/>
    <col min="3591" max="3591" width="8.375" style="37" customWidth="1"/>
    <col min="3592" max="3592" width="25.125" style="37" customWidth="1"/>
    <col min="3593" max="3593" width="46.625" style="37" customWidth="1"/>
    <col min="3594" max="3594" width="57.125" style="37" customWidth="1"/>
    <col min="3595" max="3595" width="9.375" style="37" customWidth="1"/>
    <col min="3596" max="3599" width="9" style="37"/>
    <col min="3600" max="3600" width="9.375" style="37" customWidth="1"/>
    <col min="3601" max="3840" width="9" style="37"/>
    <col min="3841" max="3841" width="2.625" style="37" customWidth="1"/>
    <col min="3842" max="3842" width="19.375" style="37" customWidth="1"/>
    <col min="3843" max="3843" width="22.5" style="37" customWidth="1"/>
    <col min="3844" max="3844" width="50.5" style="37" customWidth="1"/>
    <col min="3845" max="3845" width="10.625" style="37" customWidth="1"/>
    <col min="3846" max="3846" width="6.375" style="37" customWidth="1"/>
    <col min="3847" max="3847" width="8.375" style="37" customWidth="1"/>
    <col min="3848" max="3848" width="25.125" style="37" customWidth="1"/>
    <col min="3849" max="3849" width="46.625" style="37" customWidth="1"/>
    <col min="3850" max="3850" width="57.125" style="37" customWidth="1"/>
    <col min="3851" max="3851" width="9.375" style="37" customWidth="1"/>
    <col min="3852" max="3855" width="9" style="37"/>
    <col min="3856" max="3856" width="9.375" style="37" customWidth="1"/>
    <col min="3857" max="4096" width="9" style="37"/>
    <col min="4097" max="4097" width="2.625" style="37" customWidth="1"/>
    <col min="4098" max="4098" width="19.375" style="37" customWidth="1"/>
    <col min="4099" max="4099" width="22.5" style="37" customWidth="1"/>
    <col min="4100" max="4100" width="50.5" style="37" customWidth="1"/>
    <col min="4101" max="4101" width="10.625" style="37" customWidth="1"/>
    <col min="4102" max="4102" width="6.375" style="37" customWidth="1"/>
    <col min="4103" max="4103" width="8.375" style="37" customWidth="1"/>
    <col min="4104" max="4104" width="25.125" style="37" customWidth="1"/>
    <col min="4105" max="4105" width="46.625" style="37" customWidth="1"/>
    <col min="4106" max="4106" width="57.125" style="37" customWidth="1"/>
    <col min="4107" max="4107" width="9.375" style="37" customWidth="1"/>
    <col min="4108" max="4111" width="9" style="37"/>
    <col min="4112" max="4112" width="9.375" style="37" customWidth="1"/>
    <col min="4113" max="4352" width="9" style="37"/>
    <col min="4353" max="4353" width="2.625" style="37" customWidth="1"/>
    <col min="4354" max="4354" width="19.375" style="37" customWidth="1"/>
    <col min="4355" max="4355" width="22.5" style="37" customWidth="1"/>
    <col min="4356" max="4356" width="50.5" style="37" customWidth="1"/>
    <col min="4357" max="4357" width="10.625" style="37" customWidth="1"/>
    <col min="4358" max="4358" width="6.375" style="37" customWidth="1"/>
    <col min="4359" max="4359" width="8.375" style="37" customWidth="1"/>
    <col min="4360" max="4360" width="25.125" style="37" customWidth="1"/>
    <col min="4361" max="4361" width="46.625" style="37" customWidth="1"/>
    <col min="4362" max="4362" width="57.125" style="37" customWidth="1"/>
    <col min="4363" max="4363" width="9.375" style="37" customWidth="1"/>
    <col min="4364" max="4367" width="9" style="37"/>
    <col min="4368" max="4368" width="9.375" style="37" customWidth="1"/>
    <col min="4369" max="4608" width="9" style="37"/>
    <col min="4609" max="4609" width="2.625" style="37" customWidth="1"/>
    <col min="4610" max="4610" width="19.375" style="37" customWidth="1"/>
    <col min="4611" max="4611" width="22.5" style="37" customWidth="1"/>
    <col min="4612" max="4612" width="50.5" style="37" customWidth="1"/>
    <col min="4613" max="4613" width="10.625" style="37" customWidth="1"/>
    <col min="4614" max="4614" width="6.375" style="37" customWidth="1"/>
    <col min="4615" max="4615" width="8.375" style="37" customWidth="1"/>
    <col min="4616" max="4616" width="25.125" style="37" customWidth="1"/>
    <col min="4617" max="4617" width="46.625" style="37" customWidth="1"/>
    <col min="4618" max="4618" width="57.125" style="37" customWidth="1"/>
    <col min="4619" max="4619" width="9.375" style="37" customWidth="1"/>
    <col min="4620" max="4623" width="9" style="37"/>
    <col min="4624" max="4624" width="9.375" style="37" customWidth="1"/>
    <col min="4625" max="4864" width="9" style="37"/>
    <col min="4865" max="4865" width="2.625" style="37" customWidth="1"/>
    <col min="4866" max="4866" width="19.375" style="37" customWidth="1"/>
    <col min="4867" max="4867" width="22.5" style="37" customWidth="1"/>
    <col min="4868" max="4868" width="50.5" style="37" customWidth="1"/>
    <col min="4869" max="4869" width="10.625" style="37" customWidth="1"/>
    <col min="4870" max="4870" width="6.375" style="37" customWidth="1"/>
    <col min="4871" max="4871" width="8.375" style="37" customWidth="1"/>
    <col min="4872" max="4872" width="25.125" style="37" customWidth="1"/>
    <col min="4873" max="4873" width="46.625" style="37" customWidth="1"/>
    <col min="4874" max="4874" width="57.125" style="37" customWidth="1"/>
    <col min="4875" max="4875" width="9.375" style="37" customWidth="1"/>
    <col min="4876" max="4879" width="9" style="37"/>
    <col min="4880" max="4880" width="9.375" style="37" customWidth="1"/>
    <col min="4881" max="5120" width="9" style="37"/>
    <col min="5121" max="5121" width="2.625" style="37" customWidth="1"/>
    <col min="5122" max="5122" width="19.375" style="37" customWidth="1"/>
    <col min="5123" max="5123" width="22.5" style="37" customWidth="1"/>
    <col min="5124" max="5124" width="50.5" style="37" customWidth="1"/>
    <col min="5125" max="5125" width="10.625" style="37" customWidth="1"/>
    <col min="5126" max="5126" width="6.375" style="37" customWidth="1"/>
    <col min="5127" max="5127" width="8.375" style="37" customWidth="1"/>
    <col min="5128" max="5128" width="25.125" style="37" customWidth="1"/>
    <col min="5129" max="5129" width="46.625" style="37" customWidth="1"/>
    <col min="5130" max="5130" width="57.125" style="37" customWidth="1"/>
    <col min="5131" max="5131" width="9.375" style="37" customWidth="1"/>
    <col min="5132" max="5135" width="9" style="37"/>
    <col min="5136" max="5136" width="9.375" style="37" customWidth="1"/>
    <col min="5137" max="5376" width="9" style="37"/>
    <col min="5377" max="5377" width="2.625" style="37" customWidth="1"/>
    <col min="5378" max="5378" width="19.375" style="37" customWidth="1"/>
    <col min="5379" max="5379" width="22.5" style="37" customWidth="1"/>
    <col min="5380" max="5380" width="50.5" style="37" customWidth="1"/>
    <col min="5381" max="5381" width="10.625" style="37" customWidth="1"/>
    <col min="5382" max="5382" width="6.375" style="37" customWidth="1"/>
    <col min="5383" max="5383" width="8.375" style="37" customWidth="1"/>
    <col min="5384" max="5384" width="25.125" style="37" customWidth="1"/>
    <col min="5385" max="5385" width="46.625" style="37" customWidth="1"/>
    <col min="5386" max="5386" width="57.125" style="37" customWidth="1"/>
    <col min="5387" max="5387" width="9.375" style="37" customWidth="1"/>
    <col min="5388" max="5391" width="9" style="37"/>
    <col min="5392" max="5392" width="9.375" style="37" customWidth="1"/>
    <col min="5393" max="5632" width="9" style="37"/>
    <col min="5633" max="5633" width="2.625" style="37" customWidth="1"/>
    <col min="5634" max="5634" width="19.375" style="37" customWidth="1"/>
    <col min="5635" max="5635" width="22.5" style="37" customWidth="1"/>
    <col min="5636" max="5636" width="50.5" style="37" customWidth="1"/>
    <col min="5637" max="5637" width="10.625" style="37" customWidth="1"/>
    <col min="5638" max="5638" width="6.375" style="37" customWidth="1"/>
    <col min="5639" max="5639" width="8.375" style="37" customWidth="1"/>
    <col min="5640" max="5640" width="25.125" style="37" customWidth="1"/>
    <col min="5641" max="5641" width="46.625" style="37" customWidth="1"/>
    <col min="5642" max="5642" width="57.125" style="37" customWidth="1"/>
    <col min="5643" max="5643" width="9.375" style="37" customWidth="1"/>
    <col min="5644" max="5647" width="9" style="37"/>
    <col min="5648" max="5648" width="9.375" style="37" customWidth="1"/>
    <col min="5649" max="5888" width="9" style="37"/>
    <col min="5889" max="5889" width="2.625" style="37" customWidth="1"/>
    <col min="5890" max="5890" width="19.375" style="37" customWidth="1"/>
    <col min="5891" max="5891" width="22.5" style="37" customWidth="1"/>
    <col min="5892" max="5892" width="50.5" style="37" customWidth="1"/>
    <col min="5893" max="5893" width="10.625" style="37" customWidth="1"/>
    <col min="5894" max="5894" width="6.375" style="37" customWidth="1"/>
    <col min="5895" max="5895" width="8.375" style="37" customWidth="1"/>
    <col min="5896" max="5896" width="25.125" style="37" customWidth="1"/>
    <col min="5897" max="5897" width="46.625" style="37" customWidth="1"/>
    <col min="5898" max="5898" width="57.125" style="37" customWidth="1"/>
    <col min="5899" max="5899" width="9.375" style="37" customWidth="1"/>
    <col min="5900" max="5903" width="9" style="37"/>
    <col min="5904" max="5904" width="9.375" style="37" customWidth="1"/>
    <col min="5905" max="6144" width="9" style="37"/>
    <col min="6145" max="6145" width="2.625" style="37" customWidth="1"/>
    <col min="6146" max="6146" width="19.375" style="37" customWidth="1"/>
    <col min="6147" max="6147" width="22.5" style="37" customWidth="1"/>
    <col min="6148" max="6148" width="50.5" style="37" customWidth="1"/>
    <col min="6149" max="6149" width="10.625" style="37" customWidth="1"/>
    <col min="6150" max="6150" width="6.375" style="37" customWidth="1"/>
    <col min="6151" max="6151" width="8.375" style="37" customWidth="1"/>
    <col min="6152" max="6152" width="25.125" style="37" customWidth="1"/>
    <col min="6153" max="6153" width="46.625" style="37" customWidth="1"/>
    <col min="6154" max="6154" width="57.125" style="37" customWidth="1"/>
    <col min="6155" max="6155" width="9.375" style="37" customWidth="1"/>
    <col min="6156" max="6159" width="9" style="37"/>
    <col min="6160" max="6160" width="9.375" style="37" customWidth="1"/>
    <col min="6161" max="6400" width="9" style="37"/>
    <col min="6401" max="6401" width="2.625" style="37" customWidth="1"/>
    <col min="6402" max="6402" width="19.375" style="37" customWidth="1"/>
    <col min="6403" max="6403" width="22.5" style="37" customWidth="1"/>
    <col min="6404" max="6404" width="50.5" style="37" customWidth="1"/>
    <col min="6405" max="6405" width="10.625" style="37" customWidth="1"/>
    <col min="6406" max="6406" width="6.375" style="37" customWidth="1"/>
    <col min="6407" max="6407" width="8.375" style="37" customWidth="1"/>
    <col min="6408" max="6408" width="25.125" style="37" customWidth="1"/>
    <col min="6409" max="6409" width="46.625" style="37" customWidth="1"/>
    <col min="6410" max="6410" width="57.125" style="37" customWidth="1"/>
    <col min="6411" max="6411" width="9.375" style="37" customWidth="1"/>
    <col min="6412" max="6415" width="9" style="37"/>
    <col min="6416" max="6416" width="9.375" style="37" customWidth="1"/>
    <col min="6417" max="6656" width="9" style="37"/>
    <col min="6657" max="6657" width="2.625" style="37" customWidth="1"/>
    <col min="6658" max="6658" width="19.375" style="37" customWidth="1"/>
    <col min="6659" max="6659" width="22.5" style="37" customWidth="1"/>
    <col min="6660" max="6660" width="50.5" style="37" customWidth="1"/>
    <col min="6661" max="6661" width="10.625" style="37" customWidth="1"/>
    <col min="6662" max="6662" width="6.375" style="37" customWidth="1"/>
    <col min="6663" max="6663" width="8.375" style="37" customWidth="1"/>
    <col min="6664" max="6664" width="25.125" style="37" customWidth="1"/>
    <col min="6665" max="6665" width="46.625" style="37" customWidth="1"/>
    <col min="6666" max="6666" width="57.125" style="37" customWidth="1"/>
    <col min="6667" max="6667" width="9.375" style="37" customWidth="1"/>
    <col min="6668" max="6671" width="9" style="37"/>
    <col min="6672" max="6672" width="9.375" style="37" customWidth="1"/>
    <col min="6673" max="6912" width="9" style="37"/>
    <col min="6913" max="6913" width="2.625" style="37" customWidth="1"/>
    <col min="6914" max="6914" width="19.375" style="37" customWidth="1"/>
    <col min="6915" max="6915" width="22.5" style="37" customWidth="1"/>
    <col min="6916" max="6916" width="50.5" style="37" customWidth="1"/>
    <col min="6917" max="6917" width="10.625" style="37" customWidth="1"/>
    <col min="6918" max="6918" width="6.375" style="37" customWidth="1"/>
    <col min="6919" max="6919" width="8.375" style="37" customWidth="1"/>
    <col min="6920" max="6920" width="25.125" style="37" customWidth="1"/>
    <col min="6921" max="6921" width="46.625" style="37" customWidth="1"/>
    <col min="6922" max="6922" width="57.125" style="37" customWidth="1"/>
    <col min="6923" max="6923" width="9.375" style="37" customWidth="1"/>
    <col min="6924" max="6927" width="9" style="37"/>
    <col min="6928" max="6928" width="9.375" style="37" customWidth="1"/>
    <col min="6929" max="7168" width="9" style="37"/>
    <col min="7169" max="7169" width="2.625" style="37" customWidth="1"/>
    <col min="7170" max="7170" width="19.375" style="37" customWidth="1"/>
    <col min="7171" max="7171" width="22.5" style="37" customWidth="1"/>
    <col min="7172" max="7172" width="50.5" style="37" customWidth="1"/>
    <col min="7173" max="7173" width="10.625" style="37" customWidth="1"/>
    <col min="7174" max="7174" width="6.375" style="37" customWidth="1"/>
    <col min="7175" max="7175" width="8.375" style="37" customWidth="1"/>
    <col min="7176" max="7176" width="25.125" style="37" customWidth="1"/>
    <col min="7177" max="7177" width="46.625" style="37" customWidth="1"/>
    <col min="7178" max="7178" width="57.125" style="37" customWidth="1"/>
    <col min="7179" max="7179" width="9.375" style="37" customWidth="1"/>
    <col min="7180" max="7183" width="9" style="37"/>
    <col min="7184" max="7184" width="9.375" style="37" customWidth="1"/>
    <col min="7185" max="7424" width="9" style="37"/>
    <col min="7425" max="7425" width="2.625" style="37" customWidth="1"/>
    <col min="7426" max="7426" width="19.375" style="37" customWidth="1"/>
    <col min="7427" max="7427" width="22.5" style="37" customWidth="1"/>
    <col min="7428" max="7428" width="50.5" style="37" customWidth="1"/>
    <col min="7429" max="7429" width="10.625" style="37" customWidth="1"/>
    <col min="7430" max="7430" width="6.375" style="37" customWidth="1"/>
    <col min="7431" max="7431" width="8.375" style="37" customWidth="1"/>
    <col min="7432" max="7432" width="25.125" style="37" customWidth="1"/>
    <col min="7433" max="7433" width="46.625" style="37" customWidth="1"/>
    <col min="7434" max="7434" width="57.125" style="37" customWidth="1"/>
    <col min="7435" max="7435" width="9.375" style="37" customWidth="1"/>
    <col min="7436" max="7439" width="9" style="37"/>
    <col min="7440" max="7440" width="9.375" style="37" customWidth="1"/>
    <col min="7441" max="7680" width="9" style="37"/>
    <col min="7681" max="7681" width="2.625" style="37" customWidth="1"/>
    <col min="7682" max="7682" width="19.375" style="37" customWidth="1"/>
    <col min="7683" max="7683" width="22.5" style="37" customWidth="1"/>
    <col min="7684" max="7684" width="50.5" style="37" customWidth="1"/>
    <col min="7685" max="7685" width="10.625" style="37" customWidth="1"/>
    <col min="7686" max="7686" width="6.375" style="37" customWidth="1"/>
    <col min="7687" max="7687" width="8.375" style="37" customWidth="1"/>
    <col min="7688" max="7688" width="25.125" style="37" customWidth="1"/>
    <col min="7689" max="7689" width="46.625" style="37" customWidth="1"/>
    <col min="7690" max="7690" width="57.125" style="37" customWidth="1"/>
    <col min="7691" max="7691" width="9.375" style="37" customWidth="1"/>
    <col min="7692" max="7695" width="9" style="37"/>
    <col min="7696" max="7696" width="9.375" style="37" customWidth="1"/>
    <col min="7697" max="7936" width="9" style="37"/>
    <col min="7937" max="7937" width="2.625" style="37" customWidth="1"/>
    <col min="7938" max="7938" width="19.375" style="37" customWidth="1"/>
    <col min="7939" max="7939" width="22.5" style="37" customWidth="1"/>
    <col min="7940" max="7940" width="50.5" style="37" customWidth="1"/>
    <col min="7941" max="7941" width="10.625" style="37" customWidth="1"/>
    <col min="7942" max="7942" width="6.375" style="37" customWidth="1"/>
    <col min="7943" max="7943" width="8.375" style="37" customWidth="1"/>
    <col min="7944" max="7944" width="25.125" style="37" customWidth="1"/>
    <col min="7945" max="7945" width="46.625" style="37" customWidth="1"/>
    <col min="7946" max="7946" width="57.125" style="37" customWidth="1"/>
    <col min="7947" max="7947" width="9.375" style="37" customWidth="1"/>
    <col min="7948" max="7951" width="9" style="37"/>
    <col min="7952" max="7952" width="9.375" style="37" customWidth="1"/>
    <col min="7953" max="8192" width="9" style="37"/>
    <col min="8193" max="8193" width="2.625" style="37" customWidth="1"/>
    <col min="8194" max="8194" width="19.375" style="37" customWidth="1"/>
    <col min="8195" max="8195" width="22.5" style="37" customWidth="1"/>
    <col min="8196" max="8196" width="50.5" style="37" customWidth="1"/>
    <col min="8197" max="8197" width="10.625" style="37" customWidth="1"/>
    <col min="8198" max="8198" width="6.375" style="37" customWidth="1"/>
    <col min="8199" max="8199" width="8.375" style="37" customWidth="1"/>
    <col min="8200" max="8200" width="25.125" style="37" customWidth="1"/>
    <col min="8201" max="8201" width="46.625" style="37" customWidth="1"/>
    <col min="8202" max="8202" width="57.125" style="37" customWidth="1"/>
    <col min="8203" max="8203" width="9.375" style="37" customWidth="1"/>
    <col min="8204" max="8207" width="9" style="37"/>
    <col min="8208" max="8208" width="9.375" style="37" customWidth="1"/>
    <col min="8209" max="8448" width="9" style="37"/>
    <col min="8449" max="8449" width="2.625" style="37" customWidth="1"/>
    <col min="8450" max="8450" width="19.375" style="37" customWidth="1"/>
    <col min="8451" max="8451" width="22.5" style="37" customWidth="1"/>
    <col min="8452" max="8452" width="50.5" style="37" customWidth="1"/>
    <col min="8453" max="8453" width="10.625" style="37" customWidth="1"/>
    <col min="8454" max="8454" width="6.375" style="37" customWidth="1"/>
    <col min="8455" max="8455" width="8.375" style="37" customWidth="1"/>
    <col min="8456" max="8456" width="25.125" style="37" customWidth="1"/>
    <col min="8457" max="8457" width="46.625" style="37" customWidth="1"/>
    <col min="8458" max="8458" width="57.125" style="37" customWidth="1"/>
    <col min="8459" max="8459" width="9.375" style="37" customWidth="1"/>
    <col min="8460" max="8463" width="9" style="37"/>
    <col min="8464" max="8464" width="9.375" style="37" customWidth="1"/>
    <col min="8465" max="8704" width="9" style="37"/>
    <col min="8705" max="8705" width="2.625" style="37" customWidth="1"/>
    <col min="8706" max="8706" width="19.375" style="37" customWidth="1"/>
    <col min="8707" max="8707" width="22.5" style="37" customWidth="1"/>
    <col min="8708" max="8708" width="50.5" style="37" customWidth="1"/>
    <col min="8709" max="8709" width="10.625" style="37" customWidth="1"/>
    <col min="8710" max="8710" width="6.375" style="37" customWidth="1"/>
    <col min="8711" max="8711" width="8.375" style="37" customWidth="1"/>
    <col min="8712" max="8712" width="25.125" style="37" customWidth="1"/>
    <col min="8713" max="8713" width="46.625" style="37" customWidth="1"/>
    <col min="8714" max="8714" width="57.125" style="37" customWidth="1"/>
    <col min="8715" max="8715" width="9.375" style="37" customWidth="1"/>
    <col min="8716" max="8719" width="9" style="37"/>
    <col min="8720" max="8720" width="9.375" style="37" customWidth="1"/>
    <col min="8721" max="8960" width="9" style="37"/>
    <col min="8961" max="8961" width="2.625" style="37" customWidth="1"/>
    <col min="8962" max="8962" width="19.375" style="37" customWidth="1"/>
    <col min="8963" max="8963" width="22.5" style="37" customWidth="1"/>
    <col min="8964" max="8964" width="50.5" style="37" customWidth="1"/>
    <col min="8965" max="8965" width="10.625" style="37" customWidth="1"/>
    <col min="8966" max="8966" width="6.375" style="37" customWidth="1"/>
    <col min="8967" max="8967" width="8.375" style="37" customWidth="1"/>
    <col min="8968" max="8968" width="25.125" style="37" customWidth="1"/>
    <col min="8969" max="8969" width="46.625" style="37" customWidth="1"/>
    <col min="8970" max="8970" width="57.125" style="37" customWidth="1"/>
    <col min="8971" max="8971" width="9.375" style="37" customWidth="1"/>
    <col min="8972" max="8975" width="9" style="37"/>
    <col min="8976" max="8976" width="9.375" style="37" customWidth="1"/>
    <col min="8977" max="9216" width="9" style="37"/>
    <col min="9217" max="9217" width="2.625" style="37" customWidth="1"/>
    <col min="9218" max="9218" width="19.375" style="37" customWidth="1"/>
    <col min="9219" max="9219" width="22.5" style="37" customWidth="1"/>
    <col min="9220" max="9220" width="50.5" style="37" customWidth="1"/>
    <col min="9221" max="9221" width="10.625" style="37" customWidth="1"/>
    <col min="9222" max="9222" width="6.375" style="37" customWidth="1"/>
    <col min="9223" max="9223" width="8.375" style="37" customWidth="1"/>
    <col min="9224" max="9224" width="25.125" style="37" customWidth="1"/>
    <col min="9225" max="9225" width="46.625" style="37" customWidth="1"/>
    <col min="9226" max="9226" width="57.125" style="37" customWidth="1"/>
    <col min="9227" max="9227" width="9.375" style="37" customWidth="1"/>
    <col min="9228" max="9231" width="9" style="37"/>
    <col min="9232" max="9232" width="9.375" style="37" customWidth="1"/>
    <col min="9233" max="9472" width="9" style="37"/>
    <col min="9473" max="9473" width="2.625" style="37" customWidth="1"/>
    <col min="9474" max="9474" width="19.375" style="37" customWidth="1"/>
    <col min="9475" max="9475" width="22.5" style="37" customWidth="1"/>
    <col min="9476" max="9476" width="50.5" style="37" customWidth="1"/>
    <col min="9477" max="9477" width="10.625" style="37" customWidth="1"/>
    <col min="9478" max="9478" width="6.375" style="37" customWidth="1"/>
    <col min="9479" max="9479" width="8.375" style="37" customWidth="1"/>
    <col min="9480" max="9480" width="25.125" style="37" customWidth="1"/>
    <col min="9481" max="9481" width="46.625" style="37" customWidth="1"/>
    <col min="9482" max="9482" width="57.125" style="37" customWidth="1"/>
    <col min="9483" max="9483" width="9.375" style="37" customWidth="1"/>
    <col min="9484" max="9487" width="9" style="37"/>
    <col min="9488" max="9488" width="9.375" style="37" customWidth="1"/>
    <col min="9489" max="9728" width="9" style="37"/>
    <col min="9729" max="9729" width="2.625" style="37" customWidth="1"/>
    <col min="9730" max="9730" width="19.375" style="37" customWidth="1"/>
    <col min="9731" max="9731" width="22.5" style="37" customWidth="1"/>
    <col min="9732" max="9732" width="50.5" style="37" customWidth="1"/>
    <col min="9733" max="9733" width="10.625" style="37" customWidth="1"/>
    <col min="9734" max="9734" width="6.375" style="37" customWidth="1"/>
    <col min="9735" max="9735" width="8.375" style="37" customWidth="1"/>
    <col min="9736" max="9736" width="25.125" style="37" customWidth="1"/>
    <col min="9737" max="9737" width="46.625" style="37" customWidth="1"/>
    <col min="9738" max="9738" width="57.125" style="37" customWidth="1"/>
    <col min="9739" max="9739" width="9.375" style="37" customWidth="1"/>
    <col min="9740" max="9743" width="9" style="37"/>
    <col min="9744" max="9744" width="9.375" style="37" customWidth="1"/>
    <col min="9745" max="9984" width="9" style="37"/>
    <col min="9985" max="9985" width="2.625" style="37" customWidth="1"/>
    <col min="9986" max="9986" width="19.375" style="37" customWidth="1"/>
    <col min="9987" max="9987" width="22.5" style="37" customWidth="1"/>
    <col min="9988" max="9988" width="50.5" style="37" customWidth="1"/>
    <col min="9989" max="9989" width="10.625" style="37" customWidth="1"/>
    <col min="9990" max="9990" width="6.375" style="37" customWidth="1"/>
    <col min="9991" max="9991" width="8.375" style="37" customWidth="1"/>
    <col min="9992" max="9992" width="25.125" style="37" customWidth="1"/>
    <col min="9993" max="9993" width="46.625" style="37" customWidth="1"/>
    <col min="9994" max="9994" width="57.125" style="37" customWidth="1"/>
    <col min="9995" max="9995" width="9.375" style="37" customWidth="1"/>
    <col min="9996" max="9999" width="9" style="37"/>
    <col min="10000" max="10000" width="9.375" style="37" customWidth="1"/>
    <col min="10001" max="10240" width="9" style="37"/>
    <col min="10241" max="10241" width="2.625" style="37" customWidth="1"/>
    <col min="10242" max="10242" width="19.375" style="37" customWidth="1"/>
    <col min="10243" max="10243" width="22.5" style="37" customWidth="1"/>
    <col min="10244" max="10244" width="50.5" style="37" customWidth="1"/>
    <col min="10245" max="10245" width="10.625" style="37" customWidth="1"/>
    <col min="10246" max="10246" width="6.375" style="37" customWidth="1"/>
    <col min="10247" max="10247" width="8.375" style="37" customWidth="1"/>
    <col min="10248" max="10248" width="25.125" style="37" customWidth="1"/>
    <col min="10249" max="10249" width="46.625" style="37" customWidth="1"/>
    <col min="10250" max="10250" width="57.125" style="37" customWidth="1"/>
    <col min="10251" max="10251" width="9.375" style="37" customWidth="1"/>
    <col min="10252" max="10255" width="9" style="37"/>
    <col min="10256" max="10256" width="9.375" style="37" customWidth="1"/>
    <col min="10257" max="10496" width="9" style="37"/>
    <col min="10497" max="10497" width="2.625" style="37" customWidth="1"/>
    <col min="10498" max="10498" width="19.375" style="37" customWidth="1"/>
    <col min="10499" max="10499" width="22.5" style="37" customWidth="1"/>
    <col min="10500" max="10500" width="50.5" style="37" customWidth="1"/>
    <col min="10501" max="10501" width="10.625" style="37" customWidth="1"/>
    <col min="10502" max="10502" width="6.375" style="37" customWidth="1"/>
    <col min="10503" max="10503" width="8.375" style="37" customWidth="1"/>
    <col min="10504" max="10504" width="25.125" style="37" customWidth="1"/>
    <col min="10505" max="10505" width="46.625" style="37" customWidth="1"/>
    <col min="10506" max="10506" width="57.125" style="37" customWidth="1"/>
    <col min="10507" max="10507" width="9.375" style="37" customWidth="1"/>
    <col min="10508" max="10511" width="9" style="37"/>
    <col min="10512" max="10512" width="9.375" style="37" customWidth="1"/>
    <col min="10513" max="10752" width="9" style="37"/>
    <col min="10753" max="10753" width="2.625" style="37" customWidth="1"/>
    <col min="10754" max="10754" width="19.375" style="37" customWidth="1"/>
    <col min="10755" max="10755" width="22.5" style="37" customWidth="1"/>
    <col min="10756" max="10756" width="50.5" style="37" customWidth="1"/>
    <col min="10757" max="10757" width="10.625" style="37" customWidth="1"/>
    <col min="10758" max="10758" width="6.375" style="37" customWidth="1"/>
    <col min="10759" max="10759" width="8.375" style="37" customWidth="1"/>
    <col min="10760" max="10760" width="25.125" style="37" customWidth="1"/>
    <col min="10761" max="10761" width="46.625" style="37" customWidth="1"/>
    <col min="10762" max="10762" width="57.125" style="37" customWidth="1"/>
    <col min="10763" max="10763" width="9.375" style="37" customWidth="1"/>
    <col min="10764" max="10767" width="9" style="37"/>
    <col min="10768" max="10768" width="9.375" style="37" customWidth="1"/>
    <col min="10769" max="11008" width="9" style="37"/>
    <col min="11009" max="11009" width="2.625" style="37" customWidth="1"/>
    <col min="11010" max="11010" width="19.375" style="37" customWidth="1"/>
    <col min="11011" max="11011" width="22.5" style="37" customWidth="1"/>
    <col min="11012" max="11012" width="50.5" style="37" customWidth="1"/>
    <col min="11013" max="11013" width="10.625" style="37" customWidth="1"/>
    <col min="11014" max="11014" width="6.375" style="37" customWidth="1"/>
    <col min="11015" max="11015" width="8.375" style="37" customWidth="1"/>
    <col min="11016" max="11016" width="25.125" style="37" customWidth="1"/>
    <col min="11017" max="11017" width="46.625" style="37" customWidth="1"/>
    <col min="11018" max="11018" width="57.125" style="37" customWidth="1"/>
    <col min="11019" max="11019" width="9.375" style="37" customWidth="1"/>
    <col min="11020" max="11023" width="9" style="37"/>
    <col min="11024" max="11024" width="9.375" style="37" customWidth="1"/>
    <col min="11025" max="11264" width="9" style="37"/>
    <col min="11265" max="11265" width="2.625" style="37" customWidth="1"/>
    <col min="11266" max="11266" width="19.375" style="37" customWidth="1"/>
    <col min="11267" max="11267" width="22.5" style="37" customWidth="1"/>
    <col min="11268" max="11268" width="50.5" style="37" customWidth="1"/>
    <col min="11269" max="11269" width="10.625" style="37" customWidth="1"/>
    <col min="11270" max="11270" width="6.375" style="37" customWidth="1"/>
    <col min="11271" max="11271" width="8.375" style="37" customWidth="1"/>
    <col min="11272" max="11272" width="25.125" style="37" customWidth="1"/>
    <col min="11273" max="11273" width="46.625" style="37" customWidth="1"/>
    <col min="11274" max="11274" width="57.125" style="37" customWidth="1"/>
    <col min="11275" max="11275" width="9.375" style="37" customWidth="1"/>
    <col min="11276" max="11279" width="9" style="37"/>
    <col min="11280" max="11280" width="9.375" style="37" customWidth="1"/>
    <col min="11281" max="11520" width="9" style="37"/>
    <col min="11521" max="11521" width="2.625" style="37" customWidth="1"/>
    <col min="11522" max="11522" width="19.375" style="37" customWidth="1"/>
    <col min="11523" max="11523" width="22.5" style="37" customWidth="1"/>
    <col min="11524" max="11524" width="50.5" style="37" customWidth="1"/>
    <col min="11525" max="11525" width="10.625" style="37" customWidth="1"/>
    <col min="11526" max="11526" width="6.375" style="37" customWidth="1"/>
    <col min="11527" max="11527" width="8.375" style="37" customWidth="1"/>
    <col min="11528" max="11528" width="25.125" style="37" customWidth="1"/>
    <col min="11529" max="11529" width="46.625" style="37" customWidth="1"/>
    <col min="11530" max="11530" width="57.125" style="37" customWidth="1"/>
    <col min="11531" max="11531" width="9.375" style="37" customWidth="1"/>
    <col min="11532" max="11535" width="9" style="37"/>
    <col min="11536" max="11536" width="9.375" style="37" customWidth="1"/>
    <col min="11537" max="11776" width="9" style="37"/>
    <col min="11777" max="11777" width="2.625" style="37" customWidth="1"/>
    <col min="11778" max="11778" width="19.375" style="37" customWidth="1"/>
    <col min="11779" max="11779" width="22.5" style="37" customWidth="1"/>
    <col min="11780" max="11780" width="50.5" style="37" customWidth="1"/>
    <col min="11781" max="11781" width="10.625" style="37" customWidth="1"/>
    <col min="11782" max="11782" width="6.375" style="37" customWidth="1"/>
    <col min="11783" max="11783" width="8.375" style="37" customWidth="1"/>
    <col min="11784" max="11784" width="25.125" style="37" customWidth="1"/>
    <col min="11785" max="11785" width="46.625" style="37" customWidth="1"/>
    <col min="11786" max="11786" width="57.125" style="37" customWidth="1"/>
    <col min="11787" max="11787" width="9.375" style="37" customWidth="1"/>
    <col min="11788" max="11791" width="9" style="37"/>
    <col min="11792" max="11792" width="9.375" style="37" customWidth="1"/>
    <col min="11793" max="12032" width="9" style="37"/>
    <col min="12033" max="12033" width="2.625" style="37" customWidth="1"/>
    <col min="12034" max="12034" width="19.375" style="37" customWidth="1"/>
    <col min="12035" max="12035" width="22.5" style="37" customWidth="1"/>
    <col min="12036" max="12036" width="50.5" style="37" customWidth="1"/>
    <col min="12037" max="12037" width="10.625" style="37" customWidth="1"/>
    <col min="12038" max="12038" width="6.375" style="37" customWidth="1"/>
    <col min="12039" max="12039" width="8.375" style="37" customWidth="1"/>
    <col min="12040" max="12040" width="25.125" style="37" customWidth="1"/>
    <col min="12041" max="12041" width="46.625" style="37" customWidth="1"/>
    <col min="12042" max="12042" width="57.125" style="37" customWidth="1"/>
    <col min="12043" max="12043" width="9.375" style="37" customWidth="1"/>
    <col min="12044" max="12047" width="9" style="37"/>
    <col min="12048" max="12048" width="9.375" style="37" customWidth="1"/>
    <col min="12049" max="12288" width="9" style="37"/>
    <col min="12289" max="12289" width="2.625" style="37" customWidth="1"/>
    <col min="12290" max="12290" width="19.375" style="37" customWidth="1"/>
    <col min="12291" max="12291" width="22.5" style="37" customWidth="1"/>
    <col min="12292" max="12292" width="50.5" style="37" customWidth="1"/>
    <col min="12293" max="12293" width="10.625" style="37" customWidth="1"/>
    <col min="12294" max="12294" width="6.375" style="37" customWidth="1"/>
    <col min="12295" max="12295" width="8.375" style="37" customWidth="1"/>
    <col min="12296" max="12296" width="25.125" style="37" customWidth="1"/>
    <col min="12297" max="12297" width="46.625" style="37" customWidth="1"/>
    <col min="12298" max="12298" width="57.125" style="37" customWidth="1"/>
    <col min="12299" max="12299" width="9.375" style="37" customWidth="1"/>
    <col min="12300" max="12303" width="9" style="37"/>
    <col min="12304" max="12304" width="9.375" style="37" customWidth="1"/>
    <col min="12305" max="12544" width="9" style="37"/>
    <col min="12545" max="12545" width="2.625" style="37" customWidth="1"/>
    <col min="12546" max="12546" width="19.375" style="37" customWidth="1"/>
    <col min="12547" max="12547" width="22.5" style="37" customWidth="1"/>
    <col min="12548" max="12548" width="50.5" style="37" customWidth="1"/>
    <col min="12549" max="12549" width="10.625" style="37" customWidth="1"/>
    <col min="12550" max="12550" width="6.375" style="37" customWidth="1"/>
    <col min="12551" max="12551" width="8.375" style="37" customWidth="1"/>
    <col min="12552" max="12552" width="25.125" style="37" customWidth="1"/>
    <col min="12553" max="12553" width="46.625" style="37" customWidth="1"/>
    <col min="12554" max="12554" width="57.125" style="37" customWidth="1"/>
    <col min="12555" max="12555" width="9.375" style="37" customWidth="1"/>
    <col min="12556" max="12559" width="9" style="37"/>
    <col min="12560" max="12560" width="9.375" style="37" customWidth="1"/>
    <col min="12561" max="12800" width="9" style="37"/>
    <col min="12801" max="12801" width="2.625" style="37" customWidth="1"/>
    <col min="12802" max="12802" width="19.375" style="37" customWidth="1"/>
    <col min="12803" max="12803" width="22.5" style="37" customWidth="1"/>
    <col min="12804" max="12804" width="50.5" style="37" customWidth="1"/>
    <col min="12805" max="12805" width="10.625" style="37" customWidth="1"/>
    <col min="12806" max="12806" width="6.375" style="37" customWidth="1"/>
    <col min="12807" max="12807" width="8.375" style="37" customWidth="1"/>
    <col min="12808" max="12808" width="25.125" style="37" customWidth="1"/>
    <col min="12809" max="12809" width="46.625" style="37" customWidth="1"/>
    <col min="12810" max="12810" width="57.125" style="37" customWidth="1"/>
    <col min="12811" max="12811" width="9.375" style="37" customWidth="1"/>
    <col min="12812" max="12815" width="9" style="37"/>
    <col min="12816" max="12816" width="9.375" style="37" customWidth="1"/>
    <col min="12817" max="13056" width="9" style="37"/>
    <col min="13057" max="13057" width="2.625" style="37" customWidth="1"/>
    <col min="13058" max="13058" width="19.375" style="37" customWidth="1"/>
    <col min="13059" max="13059" width="22.5" style="37" customWidth="1"/>
    <col min="13060" max="13060" width="50.5" style="37" customWidth="1"/>
    <col min="13061" max="13061" width="10.625" style="37" customWidth="1"/>
    <col min="13062" max="13062" width="6.375" style="37" customWidth="1"/>
    <col min="13063" max="13063" width="8.375" style="37" customWidth="1"/>
    <col min="13064" max="13064" width="25.125" style="37" customWidth="1"/>
    <col min="13065" max="13065" width="46.625" style="37" customWidth="1"/>
    <col min="13066" max="13066" width="57.125" style="37" customWidth="1"/>
    <col min="13067" max="13067" width="9.375" style="37" customWidth="1"/>
    <col min="13068" max="13071" width="9" style="37"/>
    <col min="13072" max="13072" width="9.375" style="37" customWidth="1"/>
    <col min="13073" max="13312" width="9" style="37"/>
    <col min="13313" max="13313" width="2.625" style="37" customWidth="1"/>
    <col min="13314" max="13314" width="19.375" style="37" customWidth="1"/>
    <col min="13315" max="13315" width="22.5" style="37" customWidth="1"/>
    <col min="13316" max="13316" width="50.5" style="37" customWidth="1"/>
    <col min="13317" max="13317" width="10.625" style="37" customWidth="1"/>
    <col min="13318" max="13318" width="6.375" style="37" customWidth="1"/>
    <col min="13319" max="13319" width="8.375" style="37" customWidth="1"/>
    <col min="13320" max="13320" width="25.125" style="37" customWidth="1"/>
    <col min="13321" max="13321" width="46.625" style="37" customWidth="1"/>
    <col min="13322" max="13322" width="57.125" style="37" customWidth="1"/>
    <col min="13323" max="13323" width="9.375" style="37" customWidth="1"/>
    <col min="13324" max="13327" width="9" style="37"/>
    <col min="13328" max="13328" width="9.375" style="37" customWidth="1"/>
    <col min="13329" max="13568" width="9" style="37"/>
    <col min="13569" max="13569" width="2.625" style="37" customWidth="1"/>
    <col min="13570" max="13570" width="19.375" style="37" customWidth="1"/>
    <col min="13571" max="13571" width="22.5" style="37" customWidth="1"/>
    <col min="13572" max="13572" width="50.5" style="37" customWidth="1"/>
    <col min="13573" max="13573" width="10.625" style="37" customWidth="1"/>
    <col min="13574" max="13574" width="6.375" style="37" customWidth="1"/>
    <col min="13575" max="13575" width="8.375" style="37" customWidth="1"/>
    <col min="13576" max="13576" width="25.125" style="37" customWidth="1"/>
    <col min="13577" max="13577" width="46.625" style="37" customWidth="1"/>
    <col min="13578" max="13578" width="57.125" style="37" customWidth="1"/>
    <col min="13579" max="13579" width="9.375" style="37" customWidth="1"/>
    <col min="13580" max="13583" width="9" style="37"/>
    <col min="13584" max="13584" width="9.375" style="37" customWidth="1"/>
    <col min="13585" max="13824" width="9" style="37"/>
    <col min="13825" max="13825" width="2.625" style="37" customWidth="1"/>
    <col min="13826" max="13826" width="19.375" style="37" customWidth="1"/>
    <col min="13827" max="13827" width="22.5" style="37" customWidth="1"/>
    <col min="13828" max="13828" width="50.5" style="37" customWidth="1"/>
    <col min="13829" max="13829" width="10.625" style="37" customWidth="1"/>
    <col min="13830" max="13830" width="6.375" style="37" customWidth="1"/>
    <col min="13831" max="13831" width="8.375" style="37" customWidth="1"/>
    <col min="13832" max="13832" width="25.125" style="37" customWidth="1"/>
    <col min="13833" max="13833" width="46.625" style="37" customWidth="1"/>
    <col min="13834" max="13834" width="57.125" style="37" customWidth="1"/>
    <col min="13835" max="13835" width="9.375" style="37" customWidth="1"/>
    <col min="13836" max="13839" width="9" style="37"/>
    <col min="13840" max="13840" width="9.375" style="37" customWidth="1"/>
    <col min="13841" max="14080" width="9" style="37"/>
    <col min="14081" max="14081" width="2.625" style="37" customWidth="1"/>
    <col min="14082" max="14082" width="19.375" style="37" customWidth="1"/>
    <col min="14083" max="14083" width="22.5" style="37" customWidth="1"/>
    <col min="14084" max="14084" width="50.5" style="37" customWidth="1"/>
    <col min="14085" max="14085" width="10.625" style="37" customWidth="1"/>
    <col min="14086" max="14086" width="6.375" style="37" customWidth="1"/>
    <col min="14087" max="14087" width="8.375" style="37" customWidth="1"/>
    <col min="14088" max="14088" width="25.125" style="37" customWidth="1"/>
    <col min="14089" max="14089" width="46.625" style="37" customWidth="1"/>
    <col min="14090" max="14090" width="57.125" style="37" customWidth="1"/>
    <col min="14091" max="14091" width="9.375" style="37" customWidth="1"/>
    <col min="14092" max="14095" width="9" style="37"/>
    <col min="14096" max="14096" width="9.375" style="37" customWidth="1"/>
    <col min="14097" max="14336" width="9" style="37"/>
    <col min="14337" max="14337" width="2.625" style="37" customWidth="1"/>
    <col min="14338" max="14338" width="19.375" style="37" customWidth="1"/>
    <col min="14339" max="14339" width="22.5" style="37" customWidth="1"/>
    <col min="14340" max="14340" width="50.5" style="37" customWidth="1"/>
    <col min="14341" max="14341" width="10.625" style="37" customWidth="1"/>
    <col min="14342" max="14342" width="6.375" style="37" customWidth="1"/>
    <col min="14343" max="14343" width="8.375" style="37" customWidth="1"/>
    <col min="14344" max="14344" width="25.125" style="37" customWidth="1"/>
    <col min="14345" max="14345" width="46.625" style="37" customWidth="1"/>
    <col min="14346" max="14346" width="57.125" style="37" customWidth="1"/>
    <col min="14347" max="14347" width="9.375" style="37" customWidth="1"/>
    <col min="14348" max="14351" width="9" style="37"/>
    <col min="14352" max="14352" width="9.375" style="37" customWidth="1"/>
    <col min="14353" max="14592" width="9" style="37"/>
    <col min="14593" max="14593" width="2.625" style="37" customWidth="1"/>
    <col min="14594" max="14594" width="19.375" style="37" customWidth="1"/>
    <col min="14595" max="14595" width="22.5" style="37" customWidth="1"/>
    <col min="14596" max="14596" width="50.5" style="37" customWidth="1"/>
    <col min="14597" max="14597" width="10.625" style="37" customWidth="1"/>
    <col min="14598" max="14598" width="6.375" style="37" customWidth="1"/>
    <col min="14599" max="14599" width="8.375" style="37" customWidth="1"/>
    <col min="14600" max="14600" width="25.125" style="37" customWidth="1"/>
    <col min="14601" max="14601" width="46.625" style="37" customWidth="1"/>
    <col min="14602" max="14602" width="57.125" style="37" customWidth="1"/>
    <col min="14603" max="14603" width="9.375" style="37" customWidth="1"/>
    <col min="14604" max="14607" width="9" style="37"/>
    <col min="14608" max="14608" width="9.375" style="37" customWidth="1"/>
    <col min="14609" max="14848" width="9" style="37"/>
    <col min="14849" max="14849" width="2.625" style="37" customWidth="1"/>
    <col min="14850" max="14850" width="19.375" style="37" customWidth="1"/>
    <col min="14851" max="14851" width="22.5" style="37" customWidth="1"/>
    <col min="14852" max="14852" width="50.5" style="37" customWidth="1"/>
    <col min="14853" max="14853" width="10.625" style="37" customWidth="1"/>
    <col min="14854" max="14854" width="6.375" style="37" customWidth="1"/>
    <col min="14855" max="14855" width="8.375" style="37" customWidth="1"/>
    <col min="14856" max="14856" width="25.125" style="37" customWidth="1"/>
    <col min="14857" max="14857" width="46.625" style="37" customWidth="1"/>
    <col min="14858" max="14858" width="57.125" style="37" customWidth="1"/>
    <col min="14859" max="14859" width="9.375" style="37" customWidth="1"/>
    <col min="14860" max="14863" width="9" style="37"/>
    <col min="14864" max="14864" width="9.375" style="37" customWidth="1"/>
    <col min="14865" max="15104" width="9" style="37"/>
    <col min="15105" max="15105" width="2.625" style="37" customWidth="1"/>
    <col min="15106" max="15106" width="19.375" style="37" customWidth="1"/>
    <col min="15107" max="15107" width="22.5" style="37" customWidth="1"/>
    <col min="15108" max="15108" width="50.5" style="37" customWidth="1"/>
    <col min="15109" max="15109" width="10.625" style="37" customWidth="1"/>
    <col min="15110" max="15110" width="6.375" style="37" customWidth="1"/>
    <col min="15111" max="15111" width="8.375" style="37" customWidth="1"/>
    <col min="15112" max="15112" width="25.125" style="37" customWidth="1"/>
    <col min="15113" max="15113" width="46.625" style="37" customWidth="1"/>
    <col min="15114" max="15114" width="57.125" style="37" customWidth="1"/>
    <col min="15115" max="15115" width="9.375" style="37" customWidth="1"/>
    <col min="15116" max="15119" width="9" style="37"/>
    <col min="15120" max="15120" width="9.375" style="37" customWidth="1"/>
    <col min="15121" max="15360" width="9" style="37"/>
    <col min="15361" max="15361" width="2.625" style="37" customWidth="1"/>
    <col min="15362" max="15362" width="19.375" style="37" customWidth="1"/>
    <col min="15363" max="15363" width="22.5" style="37" customWidth="1"/>
    <col min="15364" max="15364" width="50.5" style="37" customWidth="1"/>
    <col min="15365" max="15365" width="10.625" style="37" customWidth="1"/>
    <col min="15366" max="15366" width="6.375" style="37" customWidth="1"/>
    <col min="15367" max="15367" width="8.375" style="37" customWidth="1"/>
    <col min="15368" max="15368" width="25.125" style="37" customWidth="1"/>
    <col min="15369" max="15369" width="46.625" style="37" customWidth="1"/>
    <col min="15370" max="15370" width="57.125" style="37" customWidth="1"/>
    <col min="15371" max="15371" width="9.375" style="37" customWidth="1"/>
    <col min="15372" max="15375" width="9" style="37"/>
    <col min="15376" max="15376" width="9.375" style="37" customWidth="1"/>
    <col min="15377" max="15616" width="9" style="37"/>
    <col min="15617" max="15617" width="2.625" style="37" customWidth="1"/>
    <col min="15618" max="15618" width="19.375" style="37" customWidth="1"/>
    <col min="15619" max="15619" width="22.5" style="37" customWidth="1"/>
    <col min="15620" max="15620" width="50.5" style="37" customWidth="1"/>
    <col min="15621" max="15621" width="10.625" style="37" customWidth="1"/>
    <col min="15622" max="15622" width="6.375" style="37" customWidth="1"/>
    <col min="15623" max="15623" width="8.375" style="37" customWidth="1"/>
    <col min="15624" max="15624" width="25.125" style="37" customWidth="1"/>
    <col min="15625" max="15625" width="46.625" style="37" customWidth="1"/>
    <col min="15626" max="15626" width="57.125" style="37" customWidth="1"/>
    <col min="15627" max="15627" width="9.375" style="37" customWidth="1"/>
    <col min="15628" max="15631" width="9" style="37"/>
    <col min="15632" max="15632" width="9.375" style="37" customWidth="1"/>
    <col min="15633" max="15872" width="9" style="37"/>
    <col min="15873" max="15873" width="2.625" style="37" customWidth="1"/>
    <col min="15874" max="15874" width="19.375" style="37" customWidth="1"/>
    <col min="15875" max="15875" width="22.5" style="37" customWidth="1"/>
    <col min="15876" max="15876" width="50.5" style="37" customWidth="1"/>
    <col min="15877" max="15877" width="10.625" style="37" customWidth="1"/>
    <col min="15878" max="15878" width="6.375" style="37" customWidth="1"/>
    <col min="15879" max="15879" width="8.375" style="37" customWidth="1"/>
    <col min="15880" max="15880" width="25.125" style="37" customWidth="1"/>
    <col min="15881" max="15881" width="46.625" style="37" customWidth="1"/>
    <col min="15882" max="15882" width="57.125" style="37" customWidth="1"/>
    <col min="15883" max="15883" width="9.375" style="37" customWidth="1"/>
    <col min="15884" max="15887" width="9" style="37"/>
    <col min="15888" max="15888" width="9.375" style="37" customWidth="1"/>
    <col min="15889" max="16128" width="9" style="37"/>
    <col min="16129" max="16129" width="2.625" style="37" customWidth="1"/>
    <col min="16130" max="16130" width="19.375" style="37" customWidth="1"/>
    <col min="16131" max="16131" width="22.5" style="37" customWidth="1"/>
    <col min="16132" max="16132" width="50.5" style="37" customWidth="1"/>
    <col min="16133" max="16133" width="10.625" style="37" customWidth="1"/>
    <col min="16134" max="16134" width="6.375" style="37" customWidth="1"/>
    <col min="16135" max="16135" width="8.375" style="37" customWidth="1"/>
    <col min="16136" max="16136" width="25.125" style="37" customWidth="1"/>
    <col min="16137" max="16137" width="46.625" style="37" customWidth="1"/>
    <col min="16138" max="16138" width="57.125" style="37" customWidth="1"/>
    <col min="16139" max="16139" width="9.375" style="37" customWidth="1"/>
    <col min="16140" max="16143" width="9" style="37"/>
    <col min="16144" max="16144" width="9.375" style="37" customWidth="1"/>
    <col min="16145" max="16384" width="9" style="37"/>
  </cols>
  <sheetData>
    <row r="1" spans="2:20" ht="17.25">
      <c r="B1" s="39"/>
      <c r="C1" s="40"/>
      <c r="D1" s="40"/>
      <c r="E1" s="40"/>
      <c r="F1" s="40"/>
      <c r="G1" s="40"/>
      <c r="H1" s="160"/>
      <c r="I1" s="40"/>
      <c r="J1" s="48"/>
      <c r="K1" s="405" t="s">
        <v>1612</v>
      </c>
      <c r="L1" s="406"/>
      <c r="M1" s="406"/>
      <c r="N1" s="407"/>
      <c r="O1" s="408"/>
      <c r="P1" s="405" t="s">
        <v>1613</v>
      </c>
      <c r="Q1" s="406"/>
      <c r="R1" s="406"/>
      <c r="S1" s="407"/>
      <c r="T1" s="408"/>
    </row>
    <row r="2" spans="2:20" ht="17.25">
      <c r="B2" s="41" t="s">
        <v>111</v>
      </c>
      <c r="C2" s="42"/>
      <c r="D2" s="40"/>
      <c r="E2" s="40"/>
      <c r="F2" s="40"/>
      <c r="G2" s="40"/>
      <c r="H2" s="160"/>
      <c r="I2" s="40"/>
      <c r="J2" s="48"/>
      <c r="K2" s="403" t="s">
        <v>209</v>
      </c>
      <c r="L2" s="409"/>
      <c r="M2" s="409"/>
      <c r="N2" s="410"/>
      <c r="O2" s="411"/>
      <c r="P2" s="403" t="s">
        <v>210</v>
      </c>
      <c r="Q2" s="409"/>
      <c r="R2" s="409"/>
      <c r="S2" s="410"/>
      <c r="T2" s="411"/>
    </row>
    <row r="3" spans="2:20" ht="17.25">
      <c r="B3" s="41" t="s">
        <v>114</v>
      </c>
      <c r="C3" s="43"/>
      <c r="D3" s="40"/>
      <c r="E3" s="40"/>
      <c r="F3" s="40"/>
      <c r="G3" s="40"/>
      <c r="H3" s="160"/>
      <c r="I3" s="40"/>
      <c r="J3" s="48"/>
      <c r="K3" s="403" t="s">
        <v>115</v>
      </c>
      <c r="L3" s="409"/>
      <c r="M3" s="409"/>
      <c r="N3" s="410"/>
      <c r="O3" s="411"/>
      <c r="P3" s="403" t="s">
        <v>116</v>
      </c>
      <c r="Q3" s="409"/>
      <c r="R3" s="409"/>
      <c r="S3" s="410"/>
      <c r="T3" s="411"/>
    </row>
    <row r="4" spans="2:20">
      <c r="B4" s="41" t="s">
        <v>117</v>
      </c>
      <c r="C4" s="43"/>
      <c r="D4" s="40"/>
      <c r="E4" s="40"/>
      <c r="F4" s="40"/>
      <c r="G4" s="40"/>
      <c r="H4" s="160"/>
      <c r="I4" s="40"/>
      <c r="J4" s="48"/>
      <c r="K4" s="403" t="s">
        <v>118</v>
      </c>
      <c r="L4" s="404"/>
      <c r="M4" s="43">
        <f>COUNTA($D$11:$D$480)</f>
        <v>71</v>
      </c>
      <c r="N4" s="49" t="s">
        <v>119</v>
      </c>
      <c r="O4" s="50">
        <f>(M5+M6)/M4</f>
        <v>0.94366197183098588</v>
      </c>
      <c r="P4" s="403" t="s">
        <v>118</v>
      </c>
      <c r="Q4" s="404"/>
      <c r="R4" s="43">
        <f>COUNTA($B$11:$B$221)</f>
        <v>9</v>
      </c>
      <c r="S4" s="49" t="s">
        <v>119</v>
      </c>
      <c r="T4" s="50">
        <f>(R5+R6)/R4</f>
        <v>0</v>
      </c>
    </row>
    <row r="5" spans="2:20">
      <c r="B5" s="41" t="s">
        <v>120</v>
      </c>
      <c r="C5" s="43"/>
      <c r="D5" s="40"/>
      <c r="E5" s="40"/>
      <c r="F5" s="40"/>
      <c r="G5" s="40"/>
      <c r="H5" s="160"/>
      <c r="I5" s="40"/>
      <c r="J5" s="48"/>
      <c r="K5" s="403" t="s">
        <v>121</v>
      </c>
      <c r="L5" s="404"/>
      <c r="M5" s="23">
        <f>COUNTIF(K11:K$221,"通过")</f>
        <v>66</v>
      </c>
      <c r="N5" s="49" t="s">
        <v>119</v>
      </c>
      <c r="O5" s="50">
        <f>M5/M4</f>
        <v>0.92957746478873238</v>
      </c>
      <c r="P5" s="403" t="s">
        <v>121</v>
      </c>
      <c r="Q5" s="404"/>
      <c r="R5" s="23">
        <f>COUNTIF(P11:P$221,"通过")</f>
        <v>0</v>
      </c>
      <c r="S5" s="49" t="s">
        <v>119</v>
      </c>
      <c r="T5" s="50">
        <f>R5/R4</f>
        <v>0</v>
      </c>
    </row>
    <row r="6" spans="2:20">
      <c r="B6" s="41" t="s">
        <v>122</v>
      </c>
      <c r="C6" s="43"/>
      <c r="D6" s="40"/>
      <c r="E6" s="40"/>
      <c r="F6" s="40"/>
      <c r="G6" s="40"/>
      <c r="H6" s="160"/>
      <c r="I6" s="40"/>
      <c r="J6" s="48"/>
      <c r="K6" s="403" t="s">
        <v>123</v>
      </c>
      <c r="L6" s="404"/>
      <c r="M6" s="23">
        <f>COUNTIF(K11:K$220,"失败")</f>
        <v>1</v>
      </c>
      <c r="N6" s="49" t="s">
        <v>119</v>
      </c>
      <c r="O6" s="50">
        <f>M6/M4</f>
        <v>1.4084507042253521E-2</v>
      </c>
      <c r="P6" s="403" t="s">
        <v>123</v>
      </c>
      <c r="Q6" s="404"/>
      <c r="R6" s="23">
        <f>COUNTIF(P11:P$220,"失败")</f>
        <v>0</v>
      </c>
      <c r="S6" s="49" t="s">
        <v>119</v>
      </c>
      <c r="T6" s="50">
        <f>R6/R4</f>
        <v>0</v>
      </c>
    </row>
    <row r="7" spans="2:20">
      <c r="B7" s="41" t="s">
        <v>124</v>
      </c>
      <c r="C7" s="43"/>
      <c r="D7" s="40"/>
      <c r="E7" s="40"/>
      <c r="F7" s="40"/>
      <c r="G7" s="40"/>
      <c r="H7" s="160"/>
      <c r="I7" s="40"/>
      <c r="J7" s="48"/>
      <c r="K7" s="403" t="s">
        <v>125</v>
      </c>
      <c r="L7" s="404"/>
      <c r="M7" s="23">
        <f>COUNTIF(K11:K$220,"阻塞")</f>
        <v>0</v>
      </c>
      <c r="N7" s="49" t="s">
        <v>119</v>
      </c>
      <c r="O7" s="50">
        <f>M7/M4</f>
        <v>0</v>
      </c>
      <c r="P7" s="403" t="s">
        <v>125</v>
      </c>
      <c r="Q7" s="404"/>
      <c r="R7" s="23">
        <f>COUNTIF(P11:P$220,"阻塞")</f>
        <v>0</v>
      </c>
      <c r="S7" s="49" t="s">
        <v>119</v>
      </c>
      <c r="T7" s="50">
        <f>R7/R4</f>
        <v>0</v>
      </c>
    </row>
    <row r="8" spans="2:20">
      <c r="B8" s="39"/>
      <c r="C8" s="40"/>
      <c r="D8" s="40"/>
      <c r="E8" s="40"/>
      <c r="F8" s="40"/>
      <c r="G8" s="40"/>
      <c r="H8" s="160"/>
      <c r="I8" s="40"/>
      <c r="J8" s="48"/>
      <c r="K8" s="403" t="s">
        <v>126</v>
      </c>
      <c r="L8" s="404"/>
      <c r="M8" s="23">
        <f>COUNTIF(K11:K$220,"无效")</f>
        <v>4</v>
      </c>
      <c r="N8" s="49" t="s">
        <v>119</v>
      </c>
      <c r="O8" s="50">
        <f>M8/M4</f>
        <v>5.6338028169014086E-2</v>
      </c>
      <c r="P8" s="403" t="s">
        <v>126</v>
      </c>
      <c r="Q8" s="404"/>
      <c r="R8" s="23">
        <f>COUNTIF(P11:P$220,"无效")</f>
        <v>0</v>
      </c>
      <c r="S8" s="49" t="s">
        <v>119</v>
      </c>
      <c r="T8" s="50">
        <f>R8/R4</f>
        <v>0</v>
      </c>
    </row>
    <row r="9" spans="2:20">
      <c r="B9" s="39"/>
      <c r="C9" s="40"/>
      <c r="D9" s="40"/>
      <c r="E9" s="40"/>
      <c r="F9" s="40"/>
      <c r="G9" s="40"/>
      <c r="H9" s="160"/>
      <c r="I9" s="40"/>
      <c r="J9" s="48"/>
      <c r="K9" s="403" t="s">
        <v>127</v>
      </c>
      <c r="L9" s="404"/>
      <c r="M9" s="23">
        <f>COUNTIF(K11:K$220,"未执行")</f>
        <v>0</v>
      </c>
      <c r="N9" s="49" t="s">
        <v>119</v>
      </c>
      <c r="O9" s="50">
        <f>M9/M4</f>
        <v>0</v>
      </c>
      <c r="P9" s="403" t="s">
        <v>127</v>
      </c>
      <c r="Q9" s="404"/>
      <c r="R9" s="23">
        <f>COUNTIF(P11:P$220,"未执行")</f>
        <v>1</v>
      </c>
      <c r="S9" s="49" t="s">
        <v>119</v>
      </c>
      <c r="T9" s="50">
        <f>R9/R4</f>
        <v>0.1111111111111111</v>
      </c>
    </row>
    <row r="10" spans="2:20" ht="32.25" customHeight="1">
      <c r="B10" s="44" t="s">
        <v>128</v>
      </c>
      <c r="C10" s="44" t="s">
        <v>129</v>
      </c>
      <c r="D10" s="44" t="s">
        <v>130</v>
      </c>
      <c r="E10" s="44" t="s">
        <v>131</v>
      </c>
      <c r="F10" s="44" t="s">
        <v>132</v>
      </c>
      <c r="G10" s="45" t="s">
        <v>133</v>
      </c>
      <c r="H10" s="163" t="s">
        <v>134</v>
      </c>
      <c r="I10" s="44" t="s">
        <v>135</v>
      </c>
      <c r="J10" s="51" t="s">
        <v>136</v>
      </c>
      <c r="K10" s="52" t="s">
        <v>137</v>
      </c>
      <c r="L10" s="44" t="s">
        <v>12</v>
      </c>
      <c r="M10" s="44" t="s">
        <v>138</v>
      </c>
      <c r="N10" s="53" t="s">
        <v>139</v>
      </c>
      <c r="O10" s="54" t="s">
        <v>140</v>
      </c>
      <c r="P10" s="52" t="s">
        <v>141</v>
      </c>
      <c r="Q10" s="44" t="s">
        <v>12</v>
      </c>
      <c r="R10" s="44" t="s">
        <v>138</v>
      </c>
      <c r="S10" s="53" t="s">
        <v>139</v>
      </c>
      <c r="T10" s="54" t="s">
        <v>140</v>
      </c>
    </row>
    <row r="11" spans="2:20" ht="36" customHeight="1">
      <c r="B11" s="394" t="s">
        <v>2076</v>
      </c>
      <c r="C11" s="231" t="s">
        <v>2077</v>
      </c>
      <c r="D11" s="231" t="s">
        <v>2078</v>
      </c>
      <c r="E11" s="231" t="s">
        <v>145</v>
      </c>
      <c r="F11" s="231" t="s">
        <v>178</v>
      </c>
      <c r="G11" s="231" t="s">
        <v>157</v>
      </c>
      <c r="H11" s="165"/>
      <c r="I11" s="165" t="s">
        <v>2079</v>
      </c>
      <c r="J11" s="177" t="s">
        <v>2080</v>
      </c>
      <c r="K11" s="245" t="s">
        <v>6</v>
      </c>
      <c r="L11" s="164"/>
      <c r="M11" s="231"/>
      <c r="N11" s="246"/>
      <c r="O11" s="247"/>
      <c r="P11" s="245" t="s">
        <v>8</v>
      </c>
      <c r="Q11" s="231"/>
      <c r="R11" s="231"/>
      <c r="S11" s="246"/>
      <c r="T11" s="247"/>
    </row>
    <row r="12" spans="2:20" ht="57.75" customHeight="1">
      <c r="B12" s="395"/>
      <c r="C12" s="231" t="s">
        <v>2081</v>
      </c>
      <c r="D12" s="231" t="s">
        <v>2082</v>
      </c>
      <c r="E12" s="231" t="s">
        <v>145</v>
      </c>
      <c r="F12" s="231" t="s">
        <v>146</v>
      </c>
      <c r="G12" s="231" t="s">
        <v>147</v>
      </c>
      <c r="H12" s="165"/>
      <c r="I12" s="165" t="s">
        <v>2083</v>
      </c>
      <c r="J12" s="177" t="s">
        <v>2084</v>
      </c>
      <c r="K12" s="245" t="s">
        <v>6</v>
      </c>
      <c r="L12" s="164"/>
      <c r="M12" s="231"/>
      <c r="N12" s="246"/>
      <c r="O12" s="247"/>
      <c r="P12" s="245"/>
      <c r="Q12" s="231"/>
      <c r="R12" s="231"/>
      <c r="S12" s="246"/>
      <c r="T12" s="247"/>
    </row>
    <row r="13" spans="2:20" ht="60.75" customHeight="1">
      <c r="B13" s="395"/>
      <c r="C13" s="231" t="s">
        <v>2085</v>
      </c>
      <c r="D13" s="231" t="s">
        <v>2086</v>
      </c>
      <c r="E13" s="231" t="s">
        <v>145</v>
      </c>
      <c r="F13" s="231" t="s">
        <v>146</v>
      </c>
      <c r="G13" s="231" t="s">
        <v>157</v>
      </c>
      <c r="H13" s="165"/>
      <c r="I13" s="165" t="s">
        <v>2087</v>
      </c>
      <c r="J13" s="177" t="s">
        <v>2088</v>
      </c>
      <c r="K13" s="245" t="s">
        <v>6</v>
      </c>
      <c r="L13" s="164"/>
      <c r="M13" s="231"/>
      <c r="N13" s="246"/>
      <c r="O13" s="247"/>
      <c r="P13" s="245"/>
      <c r="Q13" s="231"/>
      <c r="R13" s="231"/>
      <c r="S13" s="246"/>
      <c r="T13" s="247"/>
    </row>
    <row r="14" spans="2:20" ht="52.5" customHeight="1">
      <c r="B14" s="395"/>
      <c r="C14" s="231" t="s">
        <v>2089</v>
      </c>
      <c r="D14" s="231" t="s">
        <v>2090</v>
      </c>
      <c r="E14" s="231" t="s">
        <v>145</v>
      </c>
      <c r="F14" s="231" t="s">
        <v>178</v>
      </c>
      <c r="G14" s="231" t="s">
        <v>157</v>
      </c>
      <c r="H14" s="165"/>
      <c r="I14" s="165" t="s">
        <v>2091</v>
      </c>
      <c r="J14" s="177" t="s">
        <v>2092</v>
      </c>
      <c r="K14" s="245" t="s">
        <v>7</v>
      </c>
      <c r="L14" s="164" t="s">
        <v>2093</v>
      </c>
      <c r="M14" s="231"/>
      <c r="N14" s="246"/>
      <c r="O14" s="247"/>
      <c r="P14" s="245"/>
      <c r="Q14" s="231"/>
      <c r="R14" s="231"/>
      <c r="S14" s="246"/>
      <c r="T14" s="247"/>
    </row>
    <row r="15" spans="2:20" ht="54" customHeight="1">
      <c r="B15" s="395"/>
      <c r="C15" s="231" t="s">
        <v>2094</v>
      </c>
      <c r="D15" s="231" t="s">
        <v>2095</v>
      </c>
      <c r="E15" s="231" t="s">
        <v>145</v>
      </c>
      <c r="F15" s="231" t="s">
        <v>146</v>
      </c>
      <c r="G15" s="231" t="s">
        <v>157</v>
      </c>
      <c r="H15" s="165"/>
      <c r="I15" s="165" t="s">
        <v>2096</v>
      </c>
      <c r="J15" s="177" t="s">
        <v>2097</v>
      </c>
      <c r="K15" s="245" t="s">
        <v>6</v>
      </c>
      <c r="L15" s="164"/>
      <c r="M15" s="231"/>
      <c r="N15" s="246"/>
      <c r="O15" s="247"/>
      <c r="P15" s="245"/>
      <c r="Q15" s="231"/>
      <c r="R15" s="231"/>
      <c r="S15" s="246"/>
      <c r="T15" s="247"/>
    </row>
    <row r="16" spans="2:20" ht="54" customHeight="1">
      <c r="B16" s="395"/>
      <c r="C16" s="231" t="s">
        <v>2098</v>
      </c>
      <c r="D16" s="231" t="s">
        <v>2099</v>
      </c>
      <c r="E16" s="231" t="s">
        <v>145</v>
      </c>
      <c r="F16" s="231" t="s">
        <v>178</v>
      </c>
      <c r="G16" s="231" t="s">
        <v>157</v>
      </c>
      <c r="H16" s="165"/>
      <c r="I16" s="165" t="s">
        <v>2100</v>
      </c>
      <c r="J16" s="177" t="s">
        <v>2097</v>
      </c>
      <c r="K16" s="245" t="s">
        <v>6</v>
      </c>
      <c r="L16" s="164"/>
      <c r="M16" s="231"/>
      <c r="N16" s="246"/>
      <c r="O16" s="247"/>
      <c r="P16" s="245"/>
      <c r="Q16" s="231"/>
      <c r="R16" s="231"/>
      <c r="S16" s="246"/>
      <c r="T16" s="247"/>
    </row>
    <row r="17" spans="2:20" ht="89.25" customHeight="1">
      <c r="B17" s="395"/>
      <c r="C17" s="231" t="s">
        <v>2101</v>
      </c>
      <c r="D17" s="43" t="s">
        <v>2102</v>
      </c>
      <c r="E17" s="43" t="s">
        <v>145</v>
      </c>
      <c r="F17" s="43" t="s">
        <v>178</v>
      </c>
      <c r="G17" s="43" t="s">
        <v>157</v>
      </c>
      <c r="H17" s="162"/>
      <c r="I17" s="162" t="s">
        <v>2103</v>
      </c>
      <c r="J17" s="181" t="s">
        <v>2097</v>
      </c>
      <c r="K17" s="245" t="s">
        <v>10</v>
      </c>
      <c r="L17" s="164"/>
      <c r="M17" s="243"/>
      <c r="N17" s="248"/>
      <c r="O17" s="249"/>
      <c r="P17" s="250"/>
      <c r="Q17" s="243"/>
      <c r="R17" s="243"/>
      <c r="S17" s="248"/>
      <c r="T17" s="249"/>
    </row>
    <row r="18" spans="2:20" s="43" customFormat="1" ht="101.25" customHeight="1">
      <c r="B18" s="395"/>
      <c r="C18" s="231" t="s">
        <v>2104</v>
      </c>
      <c r="D18" s="43" t="s">
        <v>2105</v>
      </c>
      <c r="E18" s="43" t="s">
        <v>145</v>
      </c>
      <c r="F18" s="43" t="s">
        <v>178</v>
      </c>
      <c r="G18" s="43" t="s">
        <v>157</v>
      </c>
      <c r="H18" s="162"/>
      <c r="I18" s="162" t="s">
        <v>2106</v>
      </c>
      <c r="J18" s="181" t="s">
        <v>2097</v>
      </c>
      <c r="K18" s="245" t="s">
        <v>10</v>
      </c>
      <c r="L18" s="164"/>
    </row>
    <row r="19" spans="2:20" s="43" customFormat="1" ht="23.25" customHeight="1">
      <c r="B19" s="396"/>
      <c r="C19" s="231" t="s">
        <v>2107</v>
      </c>
      <c r="D19" s="43" t="s">
        <v>2108</v>
      </c>
      <c r="E19" s="43" t="s">
        <v>145</v>
      </c>
      <c r="F19" s="43" t="s">
        <v>178</v>
      </c>
      <c r="G19" s="43" t="s">
        <v>157</v>
      </c>
      <c r="H19" s="162"/>
      <c r="I19" s="162" t="s">
        <v>2109</v>
      </c>
      <c r="J19" s="181" t="s">
        <v>2097</v>
      </c>
      <c r="K19" s="245" t="s">
        <v>10</v>
      </c>
      <c r="L19" s="164"/>
    </row>
    <row r="20" spans="2:20" s="239" customFormat="1" ht="61.5" customHeight="1">
      <c r="B20" s="393" t="s">
        <v>2110</v>
      </c>
      <c r="C20" s="231" t="s">
        <v>2111</v>
      </c>
      <c r="D20" s="243" t="s">
        <v>2112</v>
      </c>
      <c r="E20" s="243" t="s">
        <v>145</v>
      </c>
      <c r="F20" s="243" t="s">
        <v>178</v>
      </c>
      <c r="G20" s="243" t="s">
        <v>157</v>
      </c>
      <c r="H20" s="168"/>
      <c r="I20" s="167" t="s">
        <v>2113</v>
      </c>
      <c r="J20" s="182" t="s">
        <v>2114</v>
      </c>
      <c r="K20" s="251" t="s">
        <v>6</v>
      </c>
      <c r="L20" s="167"/>
    </row>
    <row r="21" spans="2:20" s="239" customFormat="1" ht="41.25" customHeight="1">
      <c r="B21" s="393"/>
      <c r="C21" s="231" t="s">
        <v>2115</v>
      </c>
      <c r="D21" s="43" t="s">
        <v>2116</v>
      </c>
      <c r="E21" s="43" t="s">
        <v>145</v>
      </c>
      <c r="F21" s="43" t="s">
        <v>178</v>
      </c>
      <c r="G21" s="43" t="s">
        <v>157</v>
      </c>
      <c r="H21" s="162"/>
      <c r="I21" s="156" t="s">
        <v>2117</v>
      </c>
      <c r="J21" s="183" t="s">
        <v>2114</v>
      </c>
      <c r="K21" s="43" t="s">
        <v>6</v>
      </c>
      <c r="L21" s="156"/>
    </row>
    <row r="22" spans="2:20" s="43" customFormat="1" ht="37.5" customHeight="1">
      <c r="B22" s="393"/>
      <c r="C22" s="231" t="s">
        <v>2118</v>
      </c>
      <c r="D22" s="43" t="s">
        <v>2119</v>
      </c>
      <c r="E22" s="43" t="s">
        <v>145</v>
      </c>
      <c r="F22" s="43" t="s">
        <v>178</v>
      </c>
      <c r="G22" s="43" t="s">
        <v>157</v>
      </c>
      <c r="H22" s="162"/>
      <c r="I22" s="156" t="s">
        <v>2120</v>
      </c>
      <c r="J22" s="252" t="s">
        <v>2121</v>
      </c>
      <c r="K22" s="43" t="s">
        <v>6</v>
      </c>
      <c r="L22" s="156"/>
    </row>
    <row r="23" spans="2:20" s="43" customFormat="1" ht="39.75" customHeight="1">
      <c r="B23" s="393"/>
      <c r="C23" s="231" t="s">
        <v>2122</v>
      </c>
      <c r="D23" s="239" t="s">
        <v>2123</v>
      </c>
      <c r="E23" s="239" t="s">
        <v>145</v>
      </c>
      <c r="F23" s="239" t="s">
        <v>178</v>
      </c>
      <c r="G23" s="239" t="s">
        <v>157</v>
      </c>
      <c r="H23" s="162"/>
      <c r="I23" s="156" t="s">
        <v>2124</v>
      </c>
      <c r="J23" s="252" t="s">
        <v>2125</v>
      </c>
      <c r="K23" s="43" t="s">
        <v>6</v>
      </c>
      <c r="L23" s="156"/>
    </row>
    <row r="24" spans="2:20" s="43" customFormat="1" ht="39" customHeight="1">
      <c r="B24" s="393"/>
      <c r="C24" s="231" t="s">
        <v>2126</v>
      </c>
      <c r="D24" s="239" t="s">
        <v>2127</v>
      </c>
      <c r="E24" s="239" t="s">
        <v>145</v>
      </c>
      <c r="F24" s="239" t="s">
        <v>146</v>
      </c>
      <c r="G24" s="239" t="s">
        <v>147</v>
      </c>
      <c r="H24" s="162"/>
      <c r="I24" s="156" t="s">
        <v>2128</v>
      </c>
      <c r="J24" s="252" t="s">
        <v>2129</v>
      </c>
      <c r="K24" s="43" t="s">
        <v>6</v>
      </c>
      <c r="L24" s="156"/>
    </row>
    <row r="25" spans="2:20" ht="39" customHeight="1">
      <c r="B25" s="393"/>
      <c r="C25" s="231" t="s">
        <v>2130</v>
      </c>
      <c r="D25" s="239" t="s">
        <v>2131</v>
      </c>
      <c r="E25" s="43" t="s">
        <v>145</v>
      </c>
      <c r="F25" s="43" t="s">
        <v>146</v>
      </c>
      <c r="G25" s="43" t="s">
        <v>147</v>
      </c>
      <c r="H25" s="162"/>
      <c r="I25" s="156" t="s">
        <v>2132</v>
      </c>
      <c r="J25" s="252" t="s">
        <v>2133</v>
      </c>
      <c r="K25" s="43" t="s">
        <v>6</v>
      </c>
      <c r="L25" s="156"/>
      <c r="M25" s="43"/>
      <c r="N25" s="253"/>
      <c r="O25" s="254"/>
      <c r="P25" s="245"/>
      <c r="Q25" s="43"/>
      <c r="R25" s="43"/>
      <c r="S25" s="253"/>
      <c r="T25" s="254"/>
    </row>
    <row r="26" spans="2:20" ht="48.75" customHeight="1">
      <c r="B26" s="393"/>
      <c r="C26" s="231" t="s">
        <v>2134</v>
      </c>
      <c r="D26" s="239" t="s">
        <v>2135</v>
      </c>
      <c r="E26" s="43" t="s">
        <v>145</v>
      </c>
      <c r="F26" s="43" t="s">
        <v>146</v>
      </c>
      <c r="G26" s="43" t="s">
        <v>147</v>
      </c>
      <c r="H26" s="162"/>
      <c r="I26" s="156" t="s">
        <v>2136</v>
      </c>
      <c r="J26" s="252" t="s">
        <v>2137</v>
      </c>
      <c r="K26" s="43" t="s">
        <v>6</v>
      </c>
      <c r="L26" s="156"/>
      <c r="M26" s="231"/>
      <c r="N26" s="246"/>
      <c r="O26" s="247"/>
      <c r="P26" s="245"/>
      <c r="Q26" s="231"/>
      <c r="R26" s="231"/>
      <c r="S26" s="246"/>
      <c r="T26" s="247"/>
    </row>
    <row r="27" spans="2:20" ht="39" customHeight="1">
      <c r="B27" s="393"/>
      <c r="C27" s="231" t="s">
        <v>2138</v>
      </c>
      <c r="D27" s="239" t="s">
        <v>2139</v>
      </c>
      <c r="E27" s="43" t="s">
        <v>145</v>
      </c>
      <c r="F27" s="43" t="s">
        <v>146</v>
      </c>
      <c r="G27" s="43" t="s">
        <v>157</v>
      </c>
      <c r="H27" s="162"/>
      <c r="I27" s="156" t="s">
        <v>2140</v>
      </c>
      <c r="J27" s="252" t="s">
        <v>2141</v>
      </c>
      <c r="K27" s="43" t="s">
        <v>6</v>
      </c>
      <c r="L27" s="156"/>
      <c r="M27" s="231"/>
      <c r="N27" s="246"/>
      <c r="O27" s="247"/>
      <c r="P27" s="245"/>
      <c r="Q27" s="231"/>
      <c r="R27" s="231"/>
      <c r="S27" s="246"/>
      <c r="T27" s="247"/>
    </row>
    <row r="28" spans="2:20" ht="55.5" customHeight="1">
      <c r="B28" s="393"/>
      <c r="C28" s="231" t="s">
        <v>2142</v>
      </c>
      <c r="D28" s="239" t="s">
        <v>2143</v>
      </c>
      <c r="E28" s="43" t="s">
        <v>145</v>
      </c>
      <c r="F28" s="43" t="s">
        <v>178</v>
      </c>
      <c r="G28" s="43" t="s">
        <v>157</v>
      </c>
      <c r="H28" s="162"/>
      <c r="I28" s="156" t="s">
        <v>2144</v>
      </c>
      <c r="J28" s="252" t="s">
        <v>2145</v>
      </c>
      <c r="K28" s="245" t="s">
        <v>6</v>
      </c>
      <c r="L28" s="156"/>
      <c r="M28" s="43"/>
      <c r="N28" s="253"/>
      <c r="O28" s="254"/>
      <c r="P28" s="245"/>
      <c r="Q28" s="43"/>
      <c r="R28" s="43"/>
      <c r="S28" s="253"/>
      <c r="T28" s="254"/>
    </row>
    <row r="29" spans="2:20" ht="39" customHeight="1">
      <c r="B29" s="241"/>
      <c r="C29" s="231" t="s">
        <v>2146</v>
      </c>
      <c r="D29" s="239" t="s">
        <v>1969</v>
      </c>
      <c r="E29" s="43" t="s">
        <v>145</v>
      </c>
      <c r="F29" s="43" t="s">
        <v>146</v>
      </c>
      <c r="G29" s="43" t="s">
        <v>157</v>
      </c>
      <c r="H29" s="168"/>
      <c r="I29" s="156" t="s">
        <v>1970</v>
      </c>
      <c r="J29" s="255" t="s">
        <v>1971</v>
      </c>
      <c r="K29" s="256" t="s">
        <v>6</v>
      </c>
      <c r="L29" s="164"/>
      <c r="M29" s="43"/>
      <c r="N29" s="253"/>
      <c r="O29" s="254"/>
      <c r="P29" s="245"/>
      <c r="Q29" s="43"/>
      <c r="R29" s="43"/>
      <c r="S29" s="253"/>
      <c r="T29" s="254"/>
    </row>
    <row r="30" spans="2:20" ht="39" customHeight="1">
      <c r="B30" s="241"/>
      <c r="C30" s="231" t="s">
        <v>2147</v>
      </c>
      <c r="D30" s="239" t="s">
        <v>1973</v>
      </c>
      <c r="E30" s="43" t="s">
        <v>145</v>
      </c>
      <c r="F30" s="43" t="s">
        <v>178</v>
      </c>
      <c r="G30" s="43" t="s">
        <v>157</v>
      </c>
      <c r="H30" s="168"/>
      <c r="I30" s="156" t="s">
        <v>1974</v>
      </c>
      <c r="J30" s="255" t="s">
        <v>1975</v>
      </c>
      <c r="K30" s="256" t="s">
        <v>6</v>
      </c>
      <c r="L30" s="164"/>
      <c r="M30" s="43"/>
      <c r="N30" s="253"/>
      <c r="O30" s="254"/>
      <c r="P30" s="245"/>
      <c r="Q30" s="43"/>
      <c r="R30" s="43"/>
      <c r="S30" s="253"/>
      <c r="T30" s="254"/>
    </row>
    <row r="31" spans="2:20" ht="39" customHeight="1">
      <c r="B31" s="241"/>
      <c r="C31" s="231" t="s">
        <v>2148</v>
      </c>
      <c r="D31" s="239" t="s">
        <v>1977</v>
      </c>
      <c r="E31" s="43" t="s">
        <v>145</v>
      </c>
      <c r="F31" s="43" t="s">
        <v>178</v>
      </c>
      <c r="G31" s="43" t="s">
        <v>157</v>
      </c>
      <c r="H31" s="168"/>
      <c r="I31" s="156" t="s">
        <v>1978</v>
      </c>
      <c r="J31" s="255" t="s">
        <v>1979</v>
      </c>
      <c r="K31" s="256" t="s">
        <v>6</v>
      </c>
      <c r="L31" s="164"/>
      <c r="M31" s="43"/>
      <c r="N31" s="253"/>
      <c r="O31" s="254"/>
      <c r="P31" s="245"/>
      <c r="Q31" s="43"/>
      <c r="R31" s="43"/>
      <c r="S31" s="253"/>
      <c r="T31" s="254"/>
    </row>
    <row r="32" spans="2:20" ht="36" customHeight="1">
      <c r="B32" s="394" t="s">
        <v>2149</v>
      </c>
      <c r="C32" s="231" t="s">
        <v>2150</v>
      </c>
      <c r="D32" s="239" t="s">
        <v>2151</v>
      </c>
      <c r="E32" s="43" t="s">
        <v>145</v>
      </c>
      <c r="F32" s="43" t="s">
        <v>178</v>
      </c>
      <c r="G32" s="43" t="s">
        <v>157</v>
      </c>
      <c r="H32" s="397"/>
      <c r="I32" s="156" t="s">
        <v>2152</v>
      </c>
      <c r="J32" s="184" t="s">
        <v>2153</v>
      </c>
      <c r="K32" s="256" t="s">
        <v>6</v>
      </c>
      <c r="L32" s="164"/>
      <c r="M32" s="43"/>
      <c r="N32" s="253"/>
      <c r="O32" s="254"/>
      <c r="P32" s="245"/>
      <c r="Q32" s="43"/>
      <c r="R32" s="43"/>
      <c r="S32" s="253"/>
      <c r="T32" s="254"/>
    </row>
    <row r="33" spans="2:20" ht="36" customHeight="1">
      <c r="B33" s="395"/>
      <c r="C33" s="231" t="s">
        <v>2154</v>
      </c>
      <c r="D33" s="239" t="s">
        <v>2155</v>
      </c>
      <c r="E33" s="43" t="s">
        <v>145</v>
      </c>
      <c r="F33" s="43" t="s">
        <v>146</v>
      </c>
      <c r="G33" s="43" t="s">
        <v>147</v>
      </c>
      <c r="H33" s="398"/>
      <c r="I33" s="156" t="s">
        <v>2156</v>
      </c>
      <c r="J33" s="252" t="s">
        <v>2157</v>
      </c>
      <c r="K33" s="256" t="s">
        <v>6</v>
      </c>
      <c r="L33" s="164"/>
      <c r="M33" s="43"/>
      <c r="N33" s="253"/>
      <c r="O33" s="254"/>
      <c r="P33" s="245"/>
      <c r="Q33" s="43"/>
      <c r="R33" s="43"/>
      <c r="S33" s="253"/>
      <c r="T33" s="254"/>
    </row>
    <row r="34" spans="2:20" s="240" customFormat="1" ht="41.25" customHeight="1">
      <c r="B34" s="395"/>
      <c r="C34" s="231" t="s">
        <v>2158</v>
      </c>
      <c r="D34" s="239" t="s">
        <v>2159</v>
      </c>
      <c r="E34" s="43" t="s">
        <v>145</v>
      </c>
      <c r="F34" s="43" t="s">
        <v>178</v>
      </c>
      <c r="G34" s="43" t="s">
        <v>147</v>
      </c>
      <c r="H34" s="398"/>
      <c r="I34" s="156" t="s">
        <v>2160</v>
      </c>
      <c r="J34" s="252" t="s">
        <v>2161</v>
      </c>
      <c r="K34" s="256" t="s">
        <v>10</v>
      </c>
      <c r="L34" s="156"/>
      <c r="M34" s="239"/>
      <c r="N34" s="257"/>
      <c r="O34" s="258"/>
      <c r="P34" s="259"/>
      <c r="Q34" s="239"/>
      <c r="R34" s="239"/>
      <c r="S34" s="257"/>
      <c r="T34" s="258"/>
    </row>
    <row r="35" spans="2:20" ht="39" customHeight="1">
      <c r="B35" s="395"/>
      <c r="C35" s="231" t="s">
        <v>2162</v>
      </c>
      <c r="D35" s="239" t="s">
        <v>2163</v>
      </c>
      <c r="E35" s="43" t="s">
        <v>145</v>
      </c>
      <c r="F35" s="43" t="s">
        <v>162</v>
      </c>
      <c r="G35" s="43" t="s">
        <v>147</v>
      </c>
      <c r="H35" s="398"/>
      <c r="I35" s="156" t="s">
        <v>2164</v>
      </c>
      <c r="J35" s="252" t="s">
        <v>2165</v>
      </c>
      <c r="K35" s="256" t="s">
        <v>6</v>
      </c>
      <c r="L35" s="156"/>
      <c r="M35" s="43"/>
      <c r="N35" s="253"/>
      <c r="O35" s="254"/>
      <c r="P35" s="245"/>
      <c r="Q35" s="43"/>
      <c r="R35" s="43"/>
      <c r="S35" s="253"/>
      <c r="T35" s="254"/>
    </row>
    <row r="36" spans="2:20" ht="64.5" customHeight="1">
      <c r="B36" s="395"/>
      <c r="C36" s="231" t="s">
        <v>2166</v>
      </c>
      <c r="D36" s="239" t="s">
        <v>2167</v>
      </c>
      <c r="E36" s="43" t="s">
        <v>145</v>
      </c>
      <c r="F36" s="43" t="s">
        <v>146</v>
      </c>
      <c r="G36" s="43" t="s">
        <v>147</v>
      </c>
      <c r="H36" s="398"/>
      <c r="I36" s="156" t="s">
        <v>2168</v>
      </c>
      <c r="J36" s="252" t="s">
        <v>2169</v>
      </c>
      <c r="K36" s="256" t="s">
        <v>6</v>
      </c>
      <c r="L36" s="156"/>
      <c r="M36" s="43"/>
      <c r="N36" s="253"/>
      <c r="O36" s="254"/>
      <c r="P36" s="245"/>
      <c r="Q36" s="43"/>
      <c r="R36" s="43"/>
      <c r="S36" s="253"/>
      <c r="T36" s="254"/>
    </row>
    <row r="37" spans="2:20" ht="40.5" customHeight="1">
      <c r="B37" s="395"/>
      <c r="C37" s="231" t="s">
        <v>2170</v>
      </c>
      <c r="D37" s="239" t="s">
        <v>2171</v>
      </c>
      <c r="E37" s="43" t="s">
        <v>145</v>
      </c>
      <c r="F37" s="43" t="s">
        <v>162</v>
      </c>
      <c r="G37" s="43" t="s">
        <v>147</v>
      </c>
      <c r="H37" s="398"/>
      <c r="I37" s="156" t="s">
        <v>2172</v>
      </c>
      <c r="J37" s="252" t="s">
        <v>2173</v>
      </c>
      <c r="K37" s="256" t="s">
        <v>6</v>
      </c>
      <c r="L37" s="156"/>
      <c r="M37" s="43"/>
      <c r="N37" s="253"/>
      <c r="O37" s="254"/>
      <c r="P37" s="245"/>
      <c r="Q37" s="43"/>
      <c r="R37" s="43"/>
      <c r="S37" s="253"/>
      <c r="T37" s="254"/>
    </row>
    <row r="38" spans="2:20" s="240" customFormat="1" ht="41.25" customHeight="1">
      <c r="B38" s="395"/>
      <c r="C38" s="231" t="s">
        <v>2174</v>
      </c>
      <c r="D38" s="239" t="s">
        <v>2175</v>
      </c>
      <c r="E38" s="43" t="s">
        <v>145</v>
      </c>
      <c r="F38" s="43" t="s">
        <v>162</v>
      </c>
      <c r="G38" s="43" t="s">
        <v>147</v>
      </c>
      <c r="H38" s="398"/>
      <c r="I38" s="156" t="s">
        <v>2176</v>
      </c>
      <c r="J38" s="252" t="s">
        <v>2177</v>
      </c>
      <c r="K38" s="256" t="s">
        <v>6</v>
      </c>
      <c r="L38" s="156"/>
      <c r="M38" s="239"/>
      <c r="N38" s="257"/>
      <c r="O38" s="258"/>
      <c r="P38" s="259"/>
      <c r="Q38" s="239"/>
      <c r="R38" s="239"/>
      <c r="S38" s="257"/>
      <c r="T38" s="258"/>
    </row>
    <row r="39" spans="2:20" ht="39" customHeight="1">
      <c r="B39" s="395"/>
      <c r="C39" s="231" t="s">
        <v>2178</v>
      </c>
      <c r="D39" s="239" t="s">
        <v>2179</v>
      </c>
      <c r="E39" s="43" t="s">
        <v>145</v>
      </c>
      <c r="F39" s="43" t="s">
        <v>178</v>
      </c>
      <c r="G39" s="43" t="s">
        <v>157</v>
      </c>
      <c r="H39" s="398"/>
      <c r="I39" s="156" t="s">
        <v>2180</v>
      </c>
      <c r="J39" s="252" t="s">
        <v>2181</v>
      </c>
      <c r="K39" s="256" t="s">
        <v>6</v>
      </c>
      <c r="L39" s="156"/>
      <c r="M39" s="43"/>
      <c r="N39" s="253"/>
      <c r="O39" s="254"/>
      <c r="P39" s="245"/>
      <c r="Q39" s="43"/>
      <c r="R39" s="43"/>
      <c r="S39" s="253"/>
      <c r="T39" s="254"/>
    </row>
    <row r="40" spans="2:20" ht="40.5" customHeight="1">
      <c r="B40" s="396"/>
      <c r="C40" s="231" t="s">
        <v>2182</v>
      </c>
      <c r="D40" s="239" t="s">
        <v>2183</v>
      </c>
      <c r="E40" s="43" t="s">
        <v>145</v>
      </c>
      <c r="F40" s="43" t="s">
        <v>146</v>
      </c>
      <c r="G40" s="43" t="s">
        <v>147</v>
      </c>
      <c r="H40" s="399"/>
      <c r="I40" s="156" t="s">
        <v>2184</v>
      </c>
      <c r="J40" s="252" t="s">
        <v>2185</v>
      </c>
      <c r="K40" s="256" t="s">
        <v>6</v>
      </c>
      <c r="L40" s="156"/>
      <c r="M40" s="43"/>
      <c r="N40" s="253"/>
      <c r="O40" s="254"/>
      <c r="P40" s="245"/>
      <c r="Q40" s="43"/>
      <c r="R40" s="43"/>
      <c r="S40" s="253"/>
      <c r="T40" s="254"/>
    </row>
    <row r="41" spans="2:20" ht="40.5" customHeight="1">
      <c r="B41" s="394" t="s">
        <v>2186</v>
      </c>
      <c r="C41" s="231" t="s">
        <v>2187</v>
      </c>
      <c r="D41" s="244" t="s">
        <v>2151</v>
      </c>
      <c r="E41" s="231" t="s">
        <v>145</v>
      </c>
      <c r="F41" s="231" t="s">
        <v>178</v>
      </c>
      <c r="G41" s="231" t="s">
        <v>147</v>
      </c>
      <c r="H41" s="400"/>
      <c r="I41" s="164" t="s">
        <v>2188</v>
      </c>
      <c r="J41" s="184" t="s">
        <v>2189</v>
      </c>
      <c r="K41" s="245" t="s">
        <v>6</v>
      </c>
      <c r="L41" s="156"/>
      <c r="M41" s="43"/>
      <c r="N41" s="253"/>
      <c r="O41" s="254"/>
      <c r="P41" s="245"/>
      <c r="Q41" s="43"/>
      <c r="R41" s="43"/>
      <c r="S41" s="253"/>
      <c r="T41" s="254"/>
    </row>
    <row r="42" spans="2:20" ht="39" customHeight="1">
      <c r="B42" s="395"/>
      <c r="C42" s="231" t="s">
        <v>2190</v>
      </c>
      <c r="D42" s="239" t="s">
        <v>2191</v>
      </c>
      <c r="E42" s="239" t="s">
        <v>145</v>
      </c>
      <c r="F42" s="239" t="s">
        <v>146</v>
      </c>
      <c r="G42" s="239" t="s">
        <v>147</v>
      </c>
      <c r="H42" s="401"/>
      <c r="I42" s="156" t="s">
        <v>2128</v>
      </c>
      <c r="J42" s="260" t="s">
        <v>2129</v>
      </c>
      <c r="K42" s="245" t="s">
        <v>6</v>
      </c>
      <c r="L42" s="156"/>
      <c r="M42" s="43"/>
      <c r="N42" s="253"/>
      <c r="O42" s="254"/>
      <c r="P42" s="245"/>
      <c r="Q42" s="43"/>
      <c r="R42" s="43"/>
      <c r="S42" s="253"/>
      <c r="T42" s="254"/>
    </row>
    <row r="43" spans="2:20" ht="39" customHeight="1">
      <c r="B43" s="395"/>
      <c r="C43" s="231" t="s">
        <v>2192</v>
      </c>
      <c r="D43" s="239" t="s">
        <v>2193</v>
      </c>
      <c r="E43" s="43" t="s">
        <v>145</v>
      </c>
      <c r="F43" s="43" t="s">
        <v>146</v>
      </c>
      <c r="G43" s="43" t="s">
        <v>147</v>
      </c>
      <c r="H43" s="401"/>
      <c r="I43" s="156" t="s">
        <v>2194</v>
      </c>
      <c r="J43" s="260" t="s">
        <v>2157</v>
      </c>
      <c r="K43" s="245" t="s">
        <v>6</v>
      </c>
      <c r="L43" s="156"/>
      <c r="M43" s="43"/>
      <c r="N43" s="253"/>
      <c r="O43" s="254"/>
      <c r="P43" s="245"/>
      <c r="Q43" s="43"/>
      <c r="R43" s="43"/>
      <c r="S43" s="253"/>
      <c r="T43" s="254"/>
    </row>
    <row r="44" spans="2:20" ht="39" customHeight="1">
      <c r="B44" s="395"/>
      <c r="C44" s="231" t="s">
        <v>2195</v>
      </c>
      <c r="D44" s="239" t="s">
        <v>2196</v>
      </c>
      <c r="E44" s="43" t="s">
        <v>145</v>
      </c>
      <c r="F44" s="43" t="s">
        <v>178</v>
      </c>
      <c r="G44" s="43" t="s">
        <v>157</v>
      </c>
      <c r="H44" s="401"/>
      <c r="I44" s="156" t="s">
        <v>2197</v>
      </c>
      <c r="J44" s="252" t="s">
        <v>2198</v>
      </c>
      <c r="K44" s="43" t="s">
        <v>6</v>
      </c>
      <c r="L44" s="156"/>
      <c r="M44" s="43"/>
      <c r="N44" s="253"/>
      <c r="O44" s="254"/>
      <c r="P44" s="245"/>
      <c r="Q44" s="43"/>
      <c r="R44" s="43"/>
      <c r="S44" s="253"/>
      <c r="T44" s="254"/>
    </row>
    <row r="45" spans="2:20" ht="90" customHeight="1">
      <c r="B45" s="395"/>
      <c r="C45" s="231" t="s">
        <v>2199</v>
      </c>
      <c r="D45" s="239" t="s">
        <v>2200</v>
      </c>
      <c r="E45" s="43" t="s">
        <v>145</v>
      </c>
      <c r="F45" s="43" t="s">
        <v>162</v>
      </c>
      <c r="G45" s="43" t="s">
        <v>147</v>
      </c>
      <c r="H45" s="401"/>
      <c r="I45" s="156" t="s">
        <v>2201</v>
      </c>
      <c r="J45" s="252" t="s">
        <v>2202</v>
      </c>
      <c r="K45" s="43" t="s">
        <v>6</v>
      </c>
      <c r="L45" s="156"/>
      <c r="M45" s="43"/>
      <c r="N45" s="253"/>
      <c r="O45" s="254"/>
      <c r="P45" s="245"/>
      <c r="Q45" s="43"/>
      <c r="R45" s="43"/>
      <c r="S45" s="253"/>
      <c r="T45" s="254"/>
    </row>
    <row r="46" spans="2:20" ht="90" customHeight="1">
      <c r="B46" s="395"/>
      <c r="C46" s="231" t="s">
        <v>2203</v>
      </c>
      <c r="D46" s="239" t="s">
        <v>2204</v>
      </c>
      <c r="E46" s="239" t="s">
        <v>145</v>
      </c>
      <c r="F46" s="239" t="s">
        <v>146</v>
      </c>
      <c r="G46" s="239" t="s">
        <v>147</v>
      </c>
      <c r="H46" s="401"/>
      <c r="I46" s="156" t="s">
        <v>2205</v>
      </c>
      <c r="J46" s="252" t="s">
        <v>2206</v>
      </c>
      <c r="K46" s="43" t="s">
        <v>6</v>
      </c>
      <c r="L46" s="156"/>
      <c r="M46" s="43"/>
      <c r="N46" s="253"/>
      <c r="O46" s="254"/>
      <c r="P46" s="245"/>
      <c r="Q46" s="43"/>
      <c r="R46" s="43"/>
      <c r="S46" s="253"/>
      <c r="T46" s="254"/>
    </row>
    <row r="47" spans="2:20" ht="60.75" customHeight="1">
      <c r="B47" s="395"/>
      <c r="C47" s="231" t="s">
        <v>2207</v>
      </c>
      <c r="D47" s="239" t="s">
        <v>2208</v>
      </c>
      <c r="E47" s="43" t="s">
        <v>145</v>
      </c>
      <c r="F47" s="43" t="s">
        <v>146</v>
      </c>
      <c r="G47" s="43" t="s">
        <v>147</v>
      </c>
      <c r="H47" s="401"/>
      <c r="I47" s="156" t="s">
        <v>2209</v>
      </c>
      <c r="J47" s="252" t="s">
        <v>2169</v>
      </c>
      <c r="K47" s="43" t="s">
        <v>6</v>
      </c>
      <c r="L47" s="156"/>
      <c r="M47" s="43"/>
      <c r="N47" s="253"/>
      <c r="O47" s="254"/>
      <c r="P47" s="245"/>
      <c r="Q47" s="43"/>
      <c r="R47" s="43"/>
      <c r="S47" s="253"/>
      <c r="T47" s="254"/>
    </row>
    <row r="48" spans="2:20" ht="53.25" customHeight="1">
      <c r="B48" s="395"/>
      <c r="C48" s="231" t="s">
        <v>2210</v>
      </c>
      <c r="D48" s="239" t="s">
        <v>2211</v>
      </c>
      <c r="E48" s="43" t="s">
        <v>145</v>
      </c>
      <c r="F48" s="43" t="s">
        <v>178</v>
      </c>
      <c r="G48" s="43" t="s">
        <v>157</v>
      </c>
      <c r="H48" s="401"/>
      <c r="I48" s="156" t="s">
        <v>2212</v>
      </c>
      <c r="J48" s="252" t="s">
        <v>2213</v>
      </c>
      <c r="K48" s="43" t="s">
        <v>6</v>
      </c>
      <c r="L48" s="156"/>
      <c r="M48" s="43"/>
      <c r="N48" s="253"/>
      <c r="O48" s="254"/>
      <c r="P48" s="245"/>
      <c r="Q48" s="43"/>
      <c r="R48" s="43"/>
      <c r="S48" s="253"/>
      <c r="T48" s="254"/>
    </row>
    <row r="49" spans="2:20" ht="53.25" customHeight="1">
      <c r="B49" s="395"/>
      <c r="C49" s="231" t="s">
        <v>2214</v>
      </c>
      <c r="D49" s="239" t="s">
        <v>2215</v>
      </c>
      <c r="E49" s="43" t="s">
        <v>145</v>
      </c>
      <c r="F49" s="43" t="s">
        <v>162</v>
      </c>
      <c r="G49" s="43" t="s">
        <v>147</v>
      </c>
      <c r="H49" s="401"/>
      <c r="I49" s="156" t="s">
        <v>2216</v>
      </c>
      <c r="J49" s="252" t="s">
        <v>2217</v>
      </c>
      <c r="K49" s="43" t="s">
        <v>6</v>
      </c>
      <c r="L49" s="156"/>
      <c r="M49" s="43"/>
      <c r="N49" s="253"/>
      <c r="O49" s="254"/>
      <c r="P49" s="245"/>
      <c r="Q49" s="43"/>
      <c r="R49" s="43"/>
      <c r="S49" s="253"/>
      <c r="T49" s="254"/>
    </row>
    <row r="50" spans="2:20" ht="41.25" customHeight="1">
      <c r="B50" s="395"/>
      <c r="C50" s="231" t="s">
        <v>2218</v>
      </c>
      <c r="D50" s="239" t="s">
        <v>2219</v>
      </c>
      <c r="E50" s="43" t="s">
        <v>145</v>
      </c>
      <c r="F50" s="43" t="s">
        <v>162</v>
      </c>
      <c r="G50" s="43" t="s">
        <v>147</v>
      </c>
      <c r="H50" s="401"/>
      <c r="I50" s="156" t="s">
        <v>2164</v>
      </c>
      <c r="J50" s="252" t="s">
        <v>2165</v>
      </c>
      <c r="K50" s="43" t="s">
        <v>6</v>
      </c>
      <c r="L50" s="156"/>
      <c r="M50" s="43"/>
      <c r="N50" s="253"/>
      <c r="O50" s="254"/>
      <c r="P50" s="245"/>
      <c r="Q50" s="43"/>
      <c r="R50" s="43"/>
      <c r="S50" s="253"/>
      <c r="T50" s="254"/>
    </row>
    <row r="51" spans="2:20" ht="41.25" customHeight="1">
      <c r="B51" s="396"/>
      <c r="C51" s="231" t="s">
        <v>2220</v>
      </c>
      <c r="D51" s="239" t="s">
        <v>2183</v>
      </c>
      <c r="E51" s="43" t="s">
        <v>145</v>
      </c>
      <c r="F51" s="43" t="s">
        <v>146</v>
      </c>
      <c r="G51" s="43" t="s">
        <v>147</v>
      </c>
      <c r="H51" s="402"/>
      <c r="I51" s="156" t="s">
        <v>2184</v>
      </c>
      <c r="J51" s="252" t="s">
        <v>2185</v>
      </c>
      <c r="K51" s="43" t="s">
        <v>6</v>
      </c>
      <c r="L51" s="156"/>
      <c r="M51" s="43"/>
      <c r="N51" s="253"/>
      <c r="O51" s="254"/>
      <c r="P51" s="245"/>
      <c r="Q51" s="43"/>
      <c r="R51" s="43"/>
      <c r="S51" s="253"/>
      <c r="T51" s="254"/>
    </row>
    <row r="52" spans="2:20" ht="41.25" customHeight="1">
      <c r="B52" s="394" t="s">
        <v>2221</v>
      </c>
      <c r="C52" s="231" t="s">
        <v>2222</v>
      </c>
      <c r="D52" s="239" t="s">
        <v>2223</v>
      </c>
      <c r="E52" s="43" t="s">
        <v>145</v>
      </c>
      <c r="F52" s="43" t="s">
        <v>178</v>
      </c>
      <c r="G52" s="43" t="s">
        <v>157</v>
      </c>
      <c r="H52" s="400" t="s">
        <v>2224</v>
      </c>
      <c r="I52" s="156" t="s">
        <v>2225</v>
      </c>
      <c r="J52" s="252" t="s">
        <v>2226</v>
      </c>
      <c r="K52" s="43" t="s">
        <v>6</v>
      </c>
      <c r="L52" s="156"/>
      <c r="M52" s="43"/>
      <c r="N52" s="253"/>
      <c r="O52" s="253"/>
      <c r="P52" s="256"/>
      <c r="Q52" s="43"/>
      <c r="R52" s="43"/>
      <c r="S52" s="253"/>
      <c r="T52" s="253"/>
    </row>
    <row r="53" spans="2:20" ht="41.25" customHeight="1">
      <c r="B53" s="395"/>
      <c r="C53" s="231" t="s">
        <v>2227</v>
      </c>
      <c r="D53" s="239" t="s">
        <v>2228</v>
      </c>
      <c r="E53" s="43" t="s">
        <v>145</v>
      </c>
      <c r="F53" s="43" t="s">
        <v>178</v>
      </c>
      <c r="G53" s="43" t="s">
        <v>157</v>
      </c>
      <c r="H53" s="401"/>
      <c r="I53" s="156" t="s">
        <v>2229</v>
      </c>
      <c r="J53" s="183" t="s">
        <v>2230</v>
      </c>
      <c r="K53" s="43" t="s">
        <v>6</v>
      </c>
      <c r="L53" s="156"/>
      <c r="M53" s="43"/>
      <c r="N53" s="253"/>
      <c r="O53" s="253"/>
      <c r="P53" s="256"/>
      <c r="Q53" s="43"/>
      <c r="R53" s="43"/>
      <c r="S53" s="253"/>
      <c r="T53" s="253"/>
    </row>
    <row r="54" spans="2:20" ht="41.25" customHeight="1">
      <c r="B54" s="395"/>
      <c r="C54" s="231" t="s">
        <v>2231</v>
      </c>
      <c r="D54" s="239" t="s">
        <v>2232</v>
      </c>
      <c r="E54" s="43" t="s">
        <v>190</v>
      </c>
      <c r="F54" s="43" t="s">
        <v>162</v>
      </c>
      <c r="G54" s="43" t="s">
        <v>147</v>
      </c>
      <c r="H54" s="401"/>
      <c r="I54" s="156" t="s">
        <v>2233</v>
      </c>
      <c r="J54" s="183" t="s">
        <v>2234</v>
      </c>
      <c r="K54" s="43" t="s">
        <v>6</v>
      </c>
      <c r="L54" s="156"/>
      <c r="M54" s="43"/>
      <c r="N54" s="253"/>
      <c r="O54" s="253"/>
      <c r="P54" s="256"/>
      <c r="Q54" s="43"/>
      <c r="R54" s="43"/>
      <c r="S54" s="253"/>
      <c r="T54" s="253"/>
    </row>
    <row r="55" spans="2:20" ht="41.25" customHeight="1">
      <c r="B55" s="395"/>
      <c r="C55" s="231" t="s">
        <v>2235</v>
      </c>
      <c r="D55" s="239" t="s">
        <v>2236</v>
      </c>
      <c r="E55" s="43" t="s">
        <v>145</v>
      </c>
      <c r="F55" s="43" t="s">
        <v>178</v>
      </c>
      <c r="G55" s="43" t="s">
        <v>157</v>
      </c>
      <c r="H55" s="401"/>
      <c r="I55" s="156" t="s">
        <v>2237</v>
      </c>
      <c r="J55" s="183" t="s">
        <v>2238</v>
      </c>
      <c r="K55" s="43" t="s">
        <v>6</v>
      </c>
      <c r="L55" s="156"/>
      <c r="M55" s="43"/>
      <c r="N55" s="253"/>
      <c r="O55" s="253"/>
      <c r="P55" s="256"/>
      <c r="Q55" s="43"/>
      <c r="R55" s="43"/>
      <c r="S55" s="253"/>
      <c r="T55" s="253"/>
    </row>
    <row r="56" spans="2:20" ht="41.25" customHeight="1">
      <c r="B56" s="395"/>
      <c r="C56" s="231" t="s">
        <v>2239</v>
      </c>
      <c r="D56" s="239" t="s">
        <v>2240</v>
      </c>
      <c r="E56" s="43" t="s">
        <v>190</v>
      </c>
      <c r="F56" s="43" t="s">
        <v>146</v>
      </c>
      <c r="G56" s="43" t="s">
        <v>147</v>
      </c>
      <c r="H56" s="402"/>
      <c r="I56" s="156" t="s">
        <v>2241</v>
      </c>
      <c r="J56" s="183" t="s">
        <v>2242</v>
      </c>
      <c r="K56" s="43" t="s">
        <v>6</v>
      </c>
      <c r="L56" s="156"/>
      <c r="M56" s="43"/>
      <c r="N56" s="253"/>
      <c r="O56" s="253"/>
      <c r="P56" s="256"/>
      <c r="Q56" s="43"/>
      <c r="R56" s="43"/>
      <c r="S56" s="253"/>
      <c r="T56" s="253"/>
    </row>
    <row r="57" spans="2:20" ht="41.25" customHeight="1">
      <c r="B57" s="395"/>
      <c r="C57" s="231" t="s">
        <v>2243</v>
      </c>
      <c r="D57" s="239" t="s">
        <v>2244</v>
      </c>
      <c r="E57" s="43" t="s">
        <v>190</v>
      </c>
      <c r="F57" s="43" t="s">
        <v>146</v>
      </c>
      <c r="G57" s="43" t="s">
        <v>147</v>
      </c>
      <c r="H57" s="166" t="s">
        <v>2245</v>
      </c>
      <c r="I57" s="156" t="s">
        <v>2225</v>
      </c>
      <c r="J57" s="183" t="s">
        <v>2246</v>
      </c>
      <c r="K57" s="43" t="s">
        <v>6</v>
      </c>
      <c r="L57" s="156"/>
      <c r="M57" s="43"/>
      <c r="N57" s="253"/>
      <c r="O57" s="253"/>
      <c r="P57" s="256"/>
      <c r="Q57" s="43"/>
      <c r="R57" s="43"/>
      <c r="S57" s="253"/>
      <c r="T57" s="253"/>
    </row>
    <row r="58" spans="2:20" ht="41.25" customHeight="1">
      <c r="B58" s="242"/>
      <c r="C58" s="231" t="s">
        <v>2247</v>
      </c>
      <c r="D58" s="239" t="s">
        <v>2248</v>
      </c>
      <c r="E58" s="43" t="s">
        <v>190</v>
      </c>
      <c r="F58" s="43" t="s">
        <v>162</v>
      </c>
      <c r="G58" s="43" t="s">
        <v>147</v>
      </c>
      <c r="H58" s="166"/>
      <c r="I58" s="156" t="s">
        <v>2249</v>
      </c>
      <c r="J58" t="s">
        <v>2246</v>
      </c>
      <c r="K58" s="43" t="s">
        <v>6</v>
      </c>
      <c r="L58" s="156"/>
      <c r="M58" s="43"/>
      <c r="N58" s="253"/>
      <c r="O58" s="253"/>
      <c r="P58" s="256"/>
      <c r="Q58" s="43"/>
      <c r="R58" s="43"/>
      <c r="S58" s="253"/>
      <c r="T58" s="253"/>
    </row>
    <row r="59" spans="2:20" ht="41.25" customHeight="1">
      <c r="B59" s="394" t="s">
        <v>2250</v>
      </c>
      <c r="C59" s="231" t="s">
        <v>2251</v>
      </c>
      <c r="D59" s="43" t="s">
        <v>2252</v>
      </c>
      <c r="E59" s="43" t="s">
        <v>145</v>
      </c>
      <c r="F59" s="43" t="s">
        <v>178</v>
      </c>
      <c r="G59" s="43" t="s">
        <v>157</v>
      </c>
      <c r="H59" s="156" t="s">
        <v>2253</v>
      </c>
      <c r="I59" s="156" t="s">
        <v>2254</v>
      </c>
      <c r="J59" s="183" t="s">
        <v>2255</v>
      </c>
      <c r="K59" s="43" t="s">
        <v>6</v>
      </c>
      <c r="L59" s="156"/>
      <c r="M59" s="43"/>
      <c r="N59" s="253"/>
      <c r="O59" s="253"/>
      <c r="P59" s="256"/>
      <c r="Q59" s="43"/>
      <c r="R59" s="43"/>
      <c r="S59" s="253"/>
      <c r="T59" s="253"/>
    </row>
    <row r="60" spans="2:20" ht="33">
      <c r="B60" s="395"/>
      <c r="C60" s="231" t="s">
        <v>2256</v>
      </c>
      <c r="D60" s="43" t="s">
        <v>2257</v>
      </c>
      <c r="E60" s="43" t="s">
        <v>145</v>
      </c>
      <c r="F60" s="43" t="s">
        <v>178</v>
      </c>
      <c r="G60" s="43" t="s">
        <v>157</v>
      </c>
      <c r="H60" s="156" t="s">
        <v>2258</v>
      </c>
      <c r="I60" s="156" t="s">
        <v>2254</v>
      </c>
      <c r="J60" s="183" t="s">
        <v>2259</v>
      </c>
      <c r="K60" s="43" t="s">
        <v>6</v>
      </c>
      <c r="L60" s="156"/>
      <c r="M60" s="43"/>
      <c r="N60" s="253"/>
      <c r="O60" s="253"/>
      <c r="P60" s="256"/>
      <c r="Q60" s="43"/>
      <c r="R60" s="43"/>
      <c r="S60" s="253"/>
      <c r="T60" s="253"/>
    </row>
    <row r="61" spans="2:20">
      <c r="B61" s="395"/>
      <c r="C61" s="231" t="s">
        <v>2260</v>
      </c>
      <c r="D61" s="43" t="s">
        <v>2261</v>
      </c>
      <c r="E61" s="43" t="s">
        <v>145</v>
      </c>
      <c r="F61" s="43" t="s">
        <v>146</v>
      </c>
      <c r="G61" s="43" t="s">
        <v>147</v>
      </c>
      <c r="H61" s="156"/>
      <c r="I61" s="156" t="s">
        <v>2262</v>
      </c>
      <c r="J61" s="156" t="s">
        <v>2263</v>
      </c>
      <c r="K61" s="43" t="s">
        <v>6</v>
      </c>
      <c r="L61" s="156"/>
    </row>
    <row r="62" spans="2:20">
      <c r="B62" s="395"/>
      <c r="C62" s="231" t="s">
        <v>2264</v>
      </c>
      <c r="D62" s="43" t="s">
        <v>2265</v>
      </c>
      <c r="E62" s="43" t="s">
        <v>145</v>
      </c>
      <c r="F62" s="43" t="s">
        <v>178</v>
      </c>
      <c r="G62" s="43" t="s">
        <v>157</v>
      </c>
      <c r="H62" s="156"/>
      <c r="I62" s="156" t="s">
        <v>2266</v>
      </c>
      <c r="J62" s="156" t="s">
        <v>2267</v>
      </c>
      <c r="K62" s="43" t="s">
        <v>6</v>
      </c>
      <c r="L62" s="156"/>
    </row>
    <row r="63" spans="2:20">
      <c r="B63" s="395"/>
      <c r="C63" s="231" t="s">
        <v>2268</v>
      </c>
      <c r="D63" s="43" t="s">
        <v>2269</v>
      </c>
      <c r="E63" s="43" t="s">
        <v>145</v>
      </c>
      <c r="F63" s="43" t="s">
        <v>146</v>
      </c>
      <c r="G63" s="43" t="s">
        <v>147</v>
      </c>
      <c r="H63" s="156"/>
      <c r="I63" s="156" t="s">
        <v>2270</v>
      </c>
      <c r="J63" s="156" t="s">
        <v>2263</v>
      </c>
      <c r="K63" s="43" t="s">
        <v>6</v>
      </c>
      <c r="L63" s="156"/>
    </row>
    <row r="64" spans="2:20">
      <c r="B64" s="396"/>
      <c r="C64" s="231" t="s">
        <v>2271</v>
      </c>
      <c r="D64" s="43" t="s">
        <v>2272</v>
      </c>
      <c r="E64" s="43" t="s">
        <v>145</v>
      </c>
      <c r="F64" s="43" t="s">
        <v>162</v>
      </c>
      <c r="G64" s="43" t="s">
        <v>147</v>
      </c>
      <c r="H64" s="156"/>
      <c r="I64" s="156" t="s">
        <v>2273</v>
      </c>
      <c r="J64" s="156" t="s">
        <v>2263</v>
      </c>
      <c r="K64" s="43" t="s">
        <v>6</v>
      </c>
      <c r="L64" s="156"/>
    </row>
    <row r="65" spans="2:12">
      <c r="B65" s="394" t="s">
        <v>2274</v>
      </c>
      <c r="C65" s="231" t="s">
        <v>2275</v>
      </c>
      <c r="D65" s="43" t="s">
        <v>2276</v>
      </c>
      <c r="E65" s="43" t="s">
        <v>145</v>
      </c>
      <c r="F65" s="43" t="s">
        <v>178</v>
      </c>
      <c r="G65" s="43" t="s">
        <v>157</v>
      </c>
      <c r="H65" s="156"/>
      <c r="I65" s="156" t="s">
        <v>2277</v>
      </c>
      <c r="J65" s="156" t="s">
        <v>2278</v>
      </c>
      <c r="K65" s="43" t="s">
        <v>6</v>
      </c>
      <c r="L65" s="156"/>
    </row>
    <row r="66" spans="2:12">
      <c r="B66" s="395"/>
      <c r="C66" s="231" t="s">
        <v>2279</v>
      </c>
      <c r="D66" s="43" t="s">
        <v>2280</v>
      </c>
      <c r="E66" s="43" t="s">
        <v>145</v>
      </c>
      <c r="F66" s="43" t="s">
        <v>178</v>
      </c>
      <c r="G66" s="43" t="s">
        <v>157</v>
      </c>
      <c r="H66" s="156"/>
      <c r="I66" s="156" t="s">
        <v>2281</v>
      </c>
      <c r="J66" s="156" t="s">
        <v>2282</v>
      </c>
      <c r="K66" s="43" t="s">
        <v>6</v>
      </c>
      <c r="L66" s="156"/>
    </row>
    <row r="67" spans="2:12">
      <c r="B67" s="395"/>
      <c r="C67" s="231" t="s">
        <v>2283</v>
      </c>
      <c r="D67" s="43" t="s">
        <v>2284</v>
      </c>
      <c r="E67" s="43" t="s">
        <v>145</v>
      </c>
      <c r="F67" s="43" t="s">
        <v>178</v>
      </c>
      <c r="G67" s="43" t="s">
        <v>157</v>
      </c>
      <c r="H67" s="156"/>
      <c r="I67" s="156" t="s">
        <v>2285</v>
      </c>
      <c r="J67" s="156" t="s">
        <v>2286</v>
      </c>
      <c r="K67" s="43" t="s">
        <v>6</v>
      </c>
      <c r="L67" s="156"/>
    </row>
    <row r="68" spans="2:12">
      <c r="B68" s="395"/>
      <c r="C68" s="231" t="s">
        <v>2287</v>
      </c>
      <c r="D68" s="43" t="s">
        <v>2288</v>
      </c>
      <c r="E68" s="43" t="s">
        <v>145</v>
      </c>
      <c r="F68" s="43" t="s">
        <v>178</v>
      </c>
      <c r="G68" s="43" t="s">
        <v>157</v>
      </c>
      <c r="H68" s="156"/>
      <c r="I68" s="156" t="s">
        <v>2288</v>
      </c>
      <c r="J68" s="156" t="s">
        <v>2289</v>
      </c>
      <c r="K68" s="43" t="s">
        <v>6</v>
      </c>
      <c r="L68" s="156"/>
    </row>
    <row r="69" spans="2:12">
      <c r="B69" s="396"/>
      <c r="C69" s="231" t="s">
        <v>2290</v>
      </c>
      <c r="D69" s="43" t="s">
        <v>2291</v>
      </c>
      <c r="E69" s="43" t="s">
        <v>145</v>
      </c>
      <c r="F69" s="43" t="s">
        <v>178</v>
      </c>
      <c r="G69" s="43" t="s">
        <v>157</v>
      </c>
      <c r="H69" s="156"/>
      <c r="I69" s="156" t="s">
        <v>2292</v>
      </c>
      <c r="J69" s="156" t="s">
        <v>2293</v>
      </c>
      <c r="K69" s="43" t="s">
        <v>6</v>
      </c>
      <c r="L69" s="156"/>
    </row>
    <row r="70" spans="2:12">
      <c r="B70" s="393" t="s">
        <v>2048</v>
      </c>
      <c r="C70" s="231" t="s">
        <v>2294</v>
      </c>
      <c r="D70" s="261" t="s">
        <v>2295</v>
      </c>
      <c r="E70" s="43" t="s">
        <v>145</v>
      </c>
      <c r="F70" s="43" t="s">
        <v>146</v>
      </c>
      <c r="G70" s="43" t="s">
        <v>147</v>
      </c>
      <c r="H70" s="156"/>
      <c r="I70" s="261" t="s">
        <v>2295</v>
      </c>
      <c r="J70" s="252" t="s">
        <v>2051</v>
      </c>
      <c r="K70" s="43" t="s">
        <v>6</v>
      </c>
      <c r="L70" s="156"/>
    </row>
    <row r="71" spans="2:12">
      <c r="B71" s="393"/>
      <c r="C71" s="231" t="s">
        <v>2296</v>
      </c>
      <c r="D71" s="261" t="s">
        <v>2297</v>
      </c>
      <c r="E71" s="43" t="s">
        <v>190</v>
      </c>
      <c r="F71" s="43" t="s">
        <v>162</v>
      </c>
      <c r="G71" s="43" t="s">
        <v>147</v>
      </c>
      <c r="H71" s="156"/>
      <c r="I71" s="261" t="s">
        <v>2297</v>
      </c>
      <c r="J71" s="252" t="s">
        <v>2051</v>
      </c>
      <c r="K71" s="43" t="s">
        <v>6</v>
      </c>
      <c r="L71" s="156"/>
    </row>
    <row r="72" spans="2:12">
      <c r="B72" s="393"/>
      <c r="C72" s="231" t="s">
        <v>2298</v>
      </c>
      <c r="D72" s="261" t="s">
        <v>2299</v>
      </c>
      <c r="E72" s="43" t="s">
        <v>145</v>
      </c>
      <c r="F72" s="43" t="s">
        <v>146</v>
      </c>
      <c r="G72" s="43" t="s">
        <v>147</v>
      </c>
      <c r="H72" s="156"/>
      <c r="I72" s="261" t="s">
        <v>2299</v>
      </c>
      <c r="J72" s="252" t="s">
        <v>2051</v>
      </c>
      <c r="K72" s="43" t="s">
        <v>6</v>
      </c>
      <c r="L72" s="156"/>
    </row>
    <row r="73" spans="2:12">
      <c r="B73" s="393"/>
      <c r="C73" s="231" t="s">
        <v>2300</v>
      </c>
      <c r="D73" s="261" t="s">
        <v>2301</v>
      </c>
      <c r="E73" s="43" t="s">
        <v>145</v>
      </c>
      <c r="F73" s="43" t="s">
        <v>146</v>
      </c>
      <c r="G73" s="43" t="s">
        <v>147</v>
      </c>
      <c r="H73" s="156"/>
      <c r="I73" s="261" t="s">
        <v>2301</v>
      </c>
      <c r="J73" s="252" t="s">
        <v>2051</v>
      </c>
      <c r="K73" s="43" t="s">
        <v>6</v>
      </c>
      <c r="L73" s="156"/>
    </row>
    <row r="74" spans="2:12">
      <c r="B74" s="393"/>
      <c r="C74" s="231" t="s">
        <v>2302</v>
      </c>
      <c r="D74" s="261" t="s">
        <v>2059</v>
      </c>
      <c r="E74" s="43" t="s">
        <v>145</v>
      </c>
      <c r="F74" s="43" t="s">
        <v>146</v>
      </c>
      <c r="G74" s="43" t="s">
        <v>147</v>
      </c>
      <c r="H74" s="156"/>
      <c r="I74" s="261" t="s">
        <v>2059</v>
      </c>
      <c r="J74" s="252" t="s">
        <v>2051</v>
      </c>
      <c r="K74" s="43" t="s">
        <v>6</v>
      </c>
      <c r="L74" s="156"/>
    </row>
    <row r="75" spans="2:12">
      <c r="B75" s="393"/>
      <c r="C75" s="231" t="s">
        <v>2303</v>
      </c>
      <c r="D75" s="261" t="s">
        <v>2304</v>
      </c>
      <c r="E75" s="43" t="s">
        <v>145</v>
      </c>
      <c r="F75" s="43" t="s">
        <v>146</v>
      </c>
      <c r="G75" s="43" t="s">
        <v>147</v>
      </c>
      <c r="H75" s="156"/>
      <c r="I75" s="261" t="s">
        <v>2304</v>
      </c>
      <c r="J75" s="252" t="s">
        <v>2051</v>
      </c>
      <c r="K75" s="43" t="s">
        <v>6</v>
      </c>
      <c r="L75" s="156"/>
    </row>
    <row r="76" spans="2:12">
      <c r="B76" s="393"/>
      <c r="C76" s="231" t="s">
        <v>2305</v>
      </c>
      <c r="D76" s="261" t="s">
        <v>2061</v>
      </c>
      <c r="E76" s="43" t="s">
        <v>145</v>
      </c>
      <c r="F76" s="43" t="s">
        <v>146</v>
      </c>
      <c r="G76" s="43" t="s">
        <v>147</v>
      </c>
      <c r="H76" s="156"/>
      <c r="I76" s="261" t="s">
        <v>2061</v>
      </c>
      <c r="J76" s="252" t="s">
        <v>2051</v>
      </c>
      <c r="K76" s="43" t="s">
        <v>6</v>
      </c>
      <c r="L76" s="156"/>
    </row>
    <row r="77" spans="2:12">
      <c r="B77" s="393"/>
      <c r="C77" s="231" t="s">
        <v>2306</v>
      </c>
      <c r="D77" s="261" t="s">
        <v>2063</v>
      </c>
      <c r="E77" s="43" t="s">
        <v>145</v>
      </c>
      <c r="F77" s="43" t="s">
        <v>146</v>
      </c>
      <c r="G77" s="43" t="s">
        <v>147</v>
      </c>
      <c r="H77" s="156"/>
      <c r="I77" s="261" t="s">
        <v>2063</v>
      </c>
      <c r="J77" s="252" t="s">
        <v>2051</v>
      </c>
      <c r="K77" s="43" t="s">
        <v>6</v>
      </c>
      <c r="L77" s="156"/>
    </row>
    <row r="78" spans="2:12" ht="49.5">
      <c r="B78" s="393"/>
      <c r="C78" s="231" t="s">
        <v>2307</v>
      </c>
      <c r="D78" s="261" t="s">
        <v>2065</v>
      </c>
      <c r="E78" s="43" t="s">
        <v>145</v>
      </c>
      <c r="F78" s="43" t="s">
        <v>146</v>
      </c>
      <c r="G78" s="43" t="s">
        <v>147</v>
      </c>
      <c r="H78" s="156"/>
      <c r="I78" s="261" t="s">
        <v>2065</v>
      </c>
      <c r="J78" s="252" t="s">
        <v>2051</v>
      </c>
      <c r="K78" s="43" t="s">
        <v>6</v>
      </c>
      <c r="L78" s="156" t="s">
        <v>2308</v>
      </c>
    </row>
    <row r="79" spans="2:12">
      <c r="B79" s="393"/>
      <c r="C79" s="231" t="s">
        <v>2309</v>
      </c>
      <c r="D79" s="261" t="s">
        <v>2067</v>
      </c>
      <c r="E79" s="43" t="s">
        <v>145</v>
      </c>
      <c r="F79" s="43" t="s">
        <v>178</v>
      </c>
      <c r="G79" s="43" t="s">
        <v>157</v>
      </c>
      <c r="H79" s="156"/>
      <c r="I79" s="261" t="s">
        <v>2067</v>
      </c>
      <c r="J79" s="252" t="s">
        <v>2051</v>
      </c>
      <c r="K79" s="43" t="s">
        <v>6</v>
      </c>
      <c r="L79" s="156"/>
    </row>
    <row r="80" spans="2:12">
      <c r="B80" s="393"/>
      <c r="C80" s="231" t="s">
        <v>2310</v>
      </c>
      <c r="D80" s="261" t="s">
        <v>2069</v>
      </c>
      <c r="E80" s="43" t="s">
        <v>145</v>
      </c>
      <c r="F80" s="43" t="s">
        <v>178</v>
      </c>
      <c r="G80" s="43" t="s">
        <v>157</v>
      </c>
      <c r="H80" s="156"/>
      <c r="I80" s="261" t="s">
        <v>2069</v>
      </c>
      <c r="J80" s="252" t="s">
        <v>2051</v>
      </c>
      <c r="K80" s="43" t="s">
        <v>6</v>
      </c>
      <c r="L80" s="156"/>
    </row>
    <row r="81" spans="2:12">
      <c r="B81" s="43" t="s">
        <v>2311</v>
      </c>
      <c r="C81" s="231" t="s">
        <v>2312</v>
      </c>
      <c r="D81" s="261" t="s">
        <v>2072</v>
      </c>
      <c r="E81" s="43" t="s">
        <v>145</v>
      </c>
      <c r="F81" s="43" t="s">
        <v>178</v>
      </c>
      <c r="G81" s="43" t="s">
        <v>157</v>
      </c>
      <c r="H81" s="156"/>
      <c r="I81" s="261" t="s">
        <v>2073</v>
      </c>
      <c r="J81" s="252" t="s">
        <v>2074</v>
      </c>
      <c r="K81" s="43" t="s">
        <v>6</v>
      </c>
      <c r="L81" s="156"/>
    </row>
  </sheetData>
  <mergeCells count="29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19"/>
    <mergeCell ref="B20:B28"/>
    <mergeCell ref="B32:B40"/>
    <mergeCell ref="B41:B51"/>
    <mergeCell ref="B52:B57"/>
    <mergeCell ref="B59:B64"/>
    <mergeCell ref="B65:B69"/>
    <mergeCell ref="B70:B80"/>
    <mergeCell ref="H32:H40"/>
    <mergeCell ref="H41:H51"/>
    <mergeCell ref="H52:H56"/>
  </mergeCells>
  <phoneticPr fontId="31" type="noConversion"/>
  <dataValidations count="5">
    <dataValidation type="list" allowBlank="1" showInputMessage="1" showErrorMessage="1" sqref="E11:E81 E65547:E65596 E131083:E131132 E196619:E196668 E262155:E262204 E327691:E327740 E393227:E393276 E458763:E458812 E524299:E524348 E589835:E589884 E655371:E655420 E720907:E720956 E786443:E786492 E851979:E852028 E917515:E917564 E983051:E983100 JA11:JA60 JA65547:JA65596 JA131083:JA131132 JA196619:JA196668 JA262155:JA262204 JA327691:JA327740 JA393227:JA393276 JA458763:JA458812 JA524299:JA524348 JA589835:JA589884 JA655371:JA655420 JA720907:JA720956 JA786443:JA786492 JA851979:JA852028 JA917515:JA917564 JA983051:JA983100 SW11:SW60 SW65547:SW65596 SW131083:SW131132 SW196619:SW196668 SW262155:SW262204 SW327691:SW327740 SW393227:SW393276 SW458763:SW458812 SW524299:SW524348 SW589835:SW589884 SW655371:SW655420 SW720907:SW720956 SW786443:SW786492 SW851979:SW852028 SW917515:SW917564 SW983051:SW983100 ACS11:ACS60 ACS65547:ACS65596 ACS131083:ACS131132 ACS196619:ACS196668 ACS262155:ACS262204 ACS327691:ACS327740 ACS393227:ACS393276 ACS458763:ACS458812 ACS524299:ACS524348 ACS589835:ACS589884 ACS655371:ACS655420 ACS720907:ACS720956 ACS786443:ACS786492 ACS851979:ACS852028 ACS917515:ACS917564 ACS983051:ACS983100 AMO11:AMO60 AMO65547:AMO65596 AMO131083:AMO131132 AMO196619:AMO196668 AMO262155:AMO262204 AMO327691:AMO327740 AMO393227:AMO393276 AMO458763:AMO458812 AMO524299:AMO524348 AMO589835:AMO589884 AMO655371:AMO655420 AMO720907:AMO720956 AMO786443:AMO786492 AMO851979:AMO852028 AMO917515:AMO917564 AMO983051:AMO983100 AWK11:AWK60 AWK65547:AWK65596 AWK131083:AWK131132 AWK196619:AWK196668 AWK262155:AWK262204 AWK327691:AWK327740 AWK393227:AWK393276 AWK458763:AWK458812 AWK524299:AWK524348 AWK589835:AWK589884 AWK655371:AWK655420 AWK720907:AWK720956 AWK786443:AWK786492 AWK851979:AWK852028 AWK917515:AWK917564 AWK983051:AWK983100 BGG11:BGG60 BGG65547:BGG65596 BGG131083:BGG131132 BGG196619:BGG196668 BGG262155:BGG262204 BGG327691:BGG327740 BGG393227:BGG393276 BGG458763:BGG458812 BGG524299:BGG524348 BGG589835:BGG589884 BGG655371:BGG655420 BGG720907:BGG720956 BGG786443:BGG786492 BGG851979:BGG852028 BGG917515:BGG917564 BGG983051:BGG983100 BQC11:BQC60 BQC65547:BQC65596 BQC131083:BQC131132 BQC196619:BQC196668 BQC262155:BQC262204 BQC327691:BQC327740 BQC393227:BQC393276 BQC458763:BQC458812 BQC524299:BQC524348 BQC589835:BQC589884 BQC655371:BQC655420 BQC720907:BQC720956 BQC786443:BQC786492 BQC851979:BQC852028 BQC917515:BQC917564 BQC983051:BQC983100 BZY11:BZY60 BZY65547:BZY65596 BZY131083:BZY131132 BZY196619:BZY196668 BZY262155:BZY262204 BZY327691:BZY327740 BZY393227:BZY393276 BZY458763:BZY458812 BZY524299:BZY524348 BZY589835:BZY589884 BZY655371:BZY655420 BZY720907:BZY720956 BZY786443:BZY786492 BZY851979:BZY852028 BZY917515:BZY917564 BZY983051:BZY983100 CJU11:CJU60 CJU65547:CJU65596 CJU131083:CJU131132 CJU196619:CJU196668 CJU262155:CJU262204 CJU327691:CJU327740 CJU393227:CJU393276 CJU458763:CJU458812 CJU524299:CJU524348 CJU589835:CJU589884 CJU655371:CJU655420 CJU720907:CJU720956 CJU786443:CJU786492 CJU851979:CJU852028 CJU917515:CJU917564 CJU983051:CJU983100 CTQ11:CTQ60 CTQ65547:CTQ65596 CTQ131083:CTQ131132 CTQ196619:CTQ196668 CTQ262155:CTQ262204 CTQ327691:CTQ327740 CTQ393227:CTQ393276 CTQ458763:CTQ458812 CTQ524299:CTQ524348 CTQ589835:CTQ589884 CTQ655371:CTQ655420 CTQ720907:CTQ720956 CTQ786443:CTQ786492 CTQ851979:CTQ852028 CTQ917515:CTQ917564 CTQ983051:CTQ983100 DDM11:DDM60 DDM65547:DDM65596 DDM131083:DDM131132 DDM196619:DDM196668 DDM262155:DDM262204 DDM327691:DDM327740 DDM393227:DDM393276 DDM458763:DDM458812 DDM524299:DDM524348 DDM589835:DDM589884 DDM655371:DDM655420 DDM720907:DDM720956 DDM786443:DDM786492 DDM851979:DDM852028 DDM917515:DDM917564 DDM983051:DDM983100 DNI11:DNI60 DNI65547:DNI65596 DNI131083:DNI131132 DNI196619:DNI196668 DNI262155:DNI262204 DNI327691:DNI327740 DNI393227:DNI393276 DNI458763:DNI458812 DNI524299:DNI524348 DNI589835:DNI589884 DNI655371:DNI655420 DNI720907:DNI720956 DNI786443:DNI786492 DNI851979:DNI852028 DNI917515:DNI917564 DNI983051:DNI983100 DXE11:DXE60 DXE65547:DXE65596 DXE131083:DXE131132 DXE196619:DXE196668 DXE262155:DXE262204 DXE327691:DXE327740 DXE393227:DXE393276 DXE458763:DXE458812 DXE524299:DXE524348 DXE589835:DXE589884 DXE655371:DXE655420 DXE720907:DXE720956 DXE786443:DXE786492 DXE851979:DXE852028 DXE917515:DXE917564 DXE983051:DXE983100 EHA11:EHA60 EHA65547:EHA65596 EHA131083:EHA131132 EHA196619:EHA196668 EHA262155:EHA262204 EHA327691:EHA327740 EHA393227:EHA393276 EHA458763:EHA458812 EHA524299:EHA524348 EHA589835:EHA589884 EHA655371:EHA655420 EHA720907:EHA720956 EHA786443:EHA786492 EHA851979:EHA852028 EHA917515:EHA917564 EHA983051:EHA983100 EQW11:EQW60 EQW65547:EQW65596 EQW131083:EQW131132 EQW196619:EQW196668 EQW262155:EQW262204 EQW327691:EQW327740 EQW393227:EQW393276 EQW458763:EQW458812 EQW524299:EQW524348 EQW589835:EQW589884 EQW655371:EQW655420 EQW720907:EQW720956 EQW786443:EQW786492 EQW851979:EQW852028 EQW917515:EQW917564 EQW983051:EQW983100 FAS11:FAS60 FAS65547:FAS65596 FAS131083:FAS131132 FAS196619:FAS196668 FAS262155:FAS262204 FAS327691:FAS327740 FAS393227:FAS393276 FAS458763:FAS458812 FAS524299:FAS524348 FAS589835:FAS589884 FAS655371:FAS655420 FAS720907:FAS720956 FAS786443:FAS786492 FAS851979:FAS852028 FAS917515:FAS917564 FAS983051:FAS983100 FKO11:FKO60 FKO65547:FKO65596 FKO131083:FKO131132 FKO196619:FKO196668 FKO262155:FKO262204 FKO327691:FKO327740 FKO393227:FKO393276 FKO458763:FKO458812 FKO524299:FKO524348 FKO589835:FKO589884 FKO655371:FKO655420 FKO720907:FKO720956 FKO786443:FKO786492 FKO851979:FKO852028 FKO917515:FKO917564 FKO983051:FKO983100 FUK11:FUK60 FUK65547:FUK65596 FUK131083:FUK131132 FUK196619:FUK196668 FUK262155:FUK262204 FUK327691:FUK327740 FUK393227:FUK393276 FUK458763:FUK458812 FUK524299:FUK524348 FUK589835:FUK589884 FUK655371:FUK655420 FUK720907:FUK720956 FUK786443:FUK786492 FUK851979:FUK852028 FUK917515:FUK917564 FUK983051:FUK983100 GEG11:GEG60 GEG65547:GEG65596 GEG131083:GEG131132 GEG196619:GEG196668 GEG262155:GEG262204 GEG327691:GEG327740 GEG393227:GEG393276 GEG458763:GEG458812 GEG524299:GEG524348 GEG589835:GEG589884 GEG655371:GEG655420 GEG720907:GEG720956 GEG786443:GEG786492 GEG851979:GEG852028 GEG917515:GEG917564 GEG983051:GEG983100 GOC11:GOC60 GOC65547:GOC65596 GOC131083:GOC131132 GOC196619:GOC196668 GOC262155:GOC262204 GOC327691:GOC327740 GOC393227:GOC393276 GOC458763:GOC458812 GOC524299:GOC524348 GOC589835:GOC589884 GOC655371:GOC655420 GOC720907:GOC720956 GOC786443:GOC786492 GOC851979:GOC852028 GOC917515:GOC917564 GOC983051:GOC983100 GXY11:GXY60 GXY65547:GXY65596 GXY131083:GXY131132 GXY196619:GXY196668 GXY262155:GXY262204 GXY327691:GXY327740 GXY393227:GXY393276 GXY458763:GXY458812 GXY524299:GXY524348 GXY589835:GXY589884 GXY655371:GXY655420 GXY720907:GXY720956 GXY786443:GXY786492 GXY851979:GXY852028 GXY917515:GXY917564 GXY983051:GXY983100 HHU11:HHU60 HHU65547:HHU65596 HHU131083:HHU131132 HHU196619:HHU196668 HHU262155:HHU262204 HHU327691:HHU327740 HHU393227:HHU393276 HHU458763:HHU458812 HHU524299:HHU524348 HHU589835:HHU589884 HHU655371:HHU655420 HHU720907:HHU720956 HHU786443:HHU786492 HHU851979:HHU852028 HHU917515:HHU917564 HHU983051:HHU983100 HRQ11:HRQ60 HRQ65547:HRQ65596 HRQ131083:HRQ131132 HRQ196619:HRQ196668 HRQ262155:HRQ262204 HRQ327691:HRQ327740 HRQ393227:HRQ393276 HRQ458763:HRQ458812 HRQ524299:HRQ524348 HRQ589835:HRQ589884 HRQ655371:HRQ655420 HRQ720907:HRQ720956 HRQ786443:HRQ786492 HRQ851979:HRQ852028 HRQ917515:HRQ917564 HRQ983051:HRQ983100 IBM11:IBM60 IBM65547:IBM65596 IBM131083:IBM131132 IBM196619:IBM196668 IBM262155:IBM262204 IBM327691:IBM327740 IBM393227:IBM393276 IBM458763:IBM458812 IBM524299:IBM524348 IBM589835:IBM589884 IBM655371:IBM655420 IBM720907:IBM720956 IBM786443:IBM786492 IBM851979:IBM852028 IBM917515:IBM917564 IBM983051:IBM983100 ILI11:ILI60 ILI65547:ILI65596 ILI131083:ILI131132 ILI196619:ILI196668 ILI262155:ILI262204 ILI327691:ILI327740 ILI393227:ILI393276 ILI458763:ILI458812 ILI524299:ILI524348 ILI589835:ILI589884 ILI655371:ILI655420 ILI720907:ILI720956 ILI786443:ILI786492 ILI851979:ILI852028 ILI917515:ILI917564 ILI983051:ILI983100 IVE11:IVE60 IVE65547:IVE65596 IVE131083:IVE131132 IVE196619:IVE196668 IVE262155:IVE262204 IVE327691:IVE327740 IVE393227:IVE393276 IVE458763:IVE458812 IVE524299:IVE524348 IVE589835:IVE589884 IVE655371:IVE655420 IVE720907:IVE720956 IVE786443:IVE786492 IVE851979:IVE852028 IVE917515:IVE917564 IVE983051:IVE983100 JFA11:JFA60 JFA65547:JFA65596 JFA131083:JFA131132 JFA196619:JFA196668 JFA262155:JFA262204 JFA327691:JFA327740 JFA393227:JFA393276 JFA458763:JFA458812 JFA524299:JFA524348 JFA589835:JFA589884 JFA655371:JFA655420 JFA720907:JFA720956 JFA786443:JFA786492 JFA851979:JFA852028 JFA917515:JFA917564 JFA983051:JFA983100 JOW11:JOW60 JOW65547:JOW65596 JOW131083:JOW131132 JOW196619:JOW196668 JOW262155:JOW262204 JOW327691:JOW327740 JOW393227:JOW393276 JOW458763:JOW458812 JOW524299:JOW524348 JOW589835:JOW589884 JOW655371:JOW655420 JOW720907:JOW720956 JOW786443:JOW786492 JOW851979:JOW852028 JOW917515:JOW917564 JOW983051:JOW983100 JYS11:JYS60 JYS65547:JYS65596 JYS131083:JYS131132 JYS196619:JYS196668 JYS262155:JYS262204 JYS327691:JYS327740 JYS393227:JYS393276 JYS458763:JYS458812 JYS524299:JYS524348 JYS589835:JYS589884 JYS655371:JYS655420 JYS720907:JYS720956 JYS786443:JYS786492 JYS851979:JYS852028 JYS917515:JYS917564 JYS983051:JYS983100 KIO11:KIO60 KIO65547:KIO65596 KIO131083:KIO131132 KIO196619:KIO196668 KIO262155:KIO262204 KIO327691:KIO327740 KIO393227:KIO393276 KIO458763:KIO458812 KIO524299:KIO524348 KIO589835:KIO589884 KIO655371:KIO655420 KIO720907:KIO720956 KIO786443:KIO786492 KIO851979:KIO852028 KIO917515:KIO917564 KIO983051:KIO983100 KSK11:KSK60 KSK65547:KSK65596 KSK131083:KSK131132 KSK196619:KSK196668 KSK262155:KSK262204 KSK327691:KSK327740 KSK393227:KSK393276 KSK458763:KSK458812 KSK524299:KSK524348 KSK589835:KSK589884 KSK655371:KSK655420 KSK720907:KSK720956 KSK786443:KSK786492 KSK851979:KSK852028 KSK917515:KSK917564 KSK983051:KSK983100 LCG11:LCG60 LCG65547:LCG65596 LCG131083:LCG131132 LCG196619:LCG196668 LCG262155:LCG262204 LCG327691:LCG327740 LCG393227:LCG393276 LCG458763:LCG458812 LCG524299:LCG524348 LCG589835:LCG589884 LCG655371:LCG655420 LCG720907:LCG720956 LCG786443:LCG786492 LCG851979:LCG852028 LCG917515:LCG917564 LCG983051:LCG983100 LMC11:LMC60 LMC65547:LMC65596 LMC131083:LMC131132 LMC196619:LMC196668 LMC262155:LMC262204 LMC327691:LMC327740 LMC393227:LMC393276 LMC458763:LMC458812 LMC524299:LMC524348 LMC589835:LMC589884 LMC655371:LMC655420 LMC720907:LMC720956 LMC786443:LMC786492 LMC851979:LMC852028 LMC917515:LMC917564 LMC983051:LMC983100 LVY11:LVY60 LVY65547:LVY65596 LVY131083:LVY131132 LVY196619:LVY196668 LVY262155:LVY262204 LVY327691:LVY327740 LVY393227:LVY393276 LVY458763:LVY458812 LVY524299:LVY524348 LVY589835:LVY589884 LVY655371:LVY655420 LVY720907:LVY720956 LVY786443:LVY786492 LVY851979:LVY852028 LVY917515:LVY917564 LVY983051:LVY983100 MFU11:MFU60 MFU65547:MFU65596 MFU131083:MFU131132 MFU196619:MFU196668 MFU262155:MFU262204 MFU327691:MFU327740 MFU393227:MFU393276 MFU458763:MFU458812 MFU524299:MFU524348 MFU589835:MFU589884 MFU655371:MFU655420 MFU720907:MFU720956 MFU786443:MFU786492 MFU851979:MFU852028 MFU917515:MFU917564 MFU983051:MFU983100 MPQ11:MPQ60 MPQ65547:MPQ65596 MPQ131083:MPQ131132 MPQ196619:MPQ196668 MPQ262155:MPQ262204 MPQ327691:MPQ327740 MPQ393227:MPQ393276 MPQ458763:MPQ458812 MPQ524299:MPQ524348 MPQ589835:MPQ589884 MPQ655371:MPQ655420 MPQ720907:MPQ720956 MPQ786443:MPQ786492 MPQ851979:MPQ852028 MPQ917515:MPQ917564 MPQ983051:MPQ983100 MZM11:MZM60 MZM65547:MZM65596 MZM131083:MZM131132 MZM196619:MZM196668 MZM262155:MZM262204 MZM327691:MZM327740 MZM393227:MZM393276 MZM458763:MZM458812 MZM524299:MZM524348 MZM589835:MZM589884 MZM655371:MZM655420 MZM720907:MZM720956 MZM786443:MZM786492 MZM851979:MZM852028 MZM917515:MZM917564 MZM983051:MZM983100 NJI11:NJI60 NJI65547:NJI65596 NJI131083:NJI131132 NJI196619:NJI196668 NJI262155:NJI262204 NJI327691:NJI327740 NJI393227:NJI393276 NJI458763:NJI458812 NJI524299:NJI524348 NJI589835:NJI589884 NJI655371:NJI655420 NJI720907:NJI720956 NJI786443:NJI786492 NJI851979:NJI852028 NJI917515:NJI917564 NJI983051:NJI983100 NTE11:NTE60 NTE65547:NTE65596 NTE131083:NTE131132 NTE196619:NTE196668 NTE262155:NTE262204 NTE327691:NTE327740 NTE393227:NTE393276 NTE458763:NTE458812 NTE524299:NTE524348 NTE589835:NTE589884 NTE655371:NTE655420 NTE720907:NTE720956 NTE786443:NTE786492 NTE851979:NTE852028 NTE917515:NTE917564 NTE983051:NTE983100 ODA11:ODA60 ODA65547:ODA65596 ODA131083:ODA131132 ODA196619:ODA196668 ODA262155:ODA262204 ODA327691:ODA327740 ODA393227:ODA393276 ODA458763:ODA458812 ODA524299:ODA524348 ODA589835:ODA589884 ODA655371:ODA655420 ODA720907:ODA720956 ODA786443:ODA786492 ODA851979:ODA852028 ODA917515:ODA917564 ODA983051:ODA983100 OMW11:OMW60 OMW65547:OMW65596 OMW131083:OMW131132 OMW196619:OMW196668 OMW262155:OMW262204 OMW327691:OMW327740 OMW393227:OMW393276 OMW458763:OMW458812 OMW524299:OMW524348 OMW589835:OMW589884 OMW655371:OMW655420 OMW720907:OMW720956 OMW786443:OMW786492 OMW851979:OMW852028 OMW917515:OMW917564 OMW983051:OMW983100 OWS11:OWS60 OWS65547:OWS65596 OWS131083:OWS131132 OWS196619:OWS196668 OWS262155:OWS262204 OWS327691:OWS327740 OWS393227:OWS393276 OWS458763:OWS458812 OWS524299:OWS524348 OWS589835:OWS589884 OWS655371:OWS655420 OWS720907:OWS720956 OWS786443:OWS786492 OWS851979:OWS852028 OWS917515:OWS917564 OWS983051:OWS983100 PGO11:PGO60 PGO65547:PGO65596 PGO131083:PGO131132 PGO196619:PGO196668 PGO262155:PGO262204 PGO327691:PGO327740 PGO393227:PGO393276 PGO458763:PGO458812 PGO524299:PGO524348 PGO589835:PGO589884 PGO655371:PGO655420 PGO720907:PGO720956 PGO786443:PGO786492 PGO851979:PGO852028 PGO917515:PGO917564 PGO983051:PGO983100 PQK11:PQK60 PQK65547:PQK65596 PQK131083:PQK131132 PQK196619:PQK196668 PQK262155:PQK262204 PQK327691:PQK327740 PQK393227:PQK393276 PQK458763:PQK458812 PQK524299:PQK524348 PQK589835:PQK589884 PQK655371:PQK655420 PQK720907:PQK720956 PQK786443:PQK786492 PQK851979:PQK852028 PQK917515:PQK917564 PQK983051:PQK983100 QAG11:QAG60 QAG65547:QAG65596 QAG131083:QAG131132 QAG196619:QAG196668 QAG262155:QAG262204 QAG327691:QAG327740 QAG393227:QAG393276 QAG458763:QAG458812 QAG524299:QAG524348 QAG589835:QAG589884 QAG655371:QAG655420 QAG720907:QAG720956 QAG786443:QAG786492 QAG851979:QAG852028 QAG917515:QAG917564 QAG983051:QAG983100 QKC11:QKC60 QKC65547:QKC65596 QKC131083:QKC131132 QKC196619:QKC196668 QKC262155:QKC262204 QKC327691:QKC327740 QKC393227:QKC393276 QKC458763:QKC458812 QKC524299:QKC524348 QKC589835:QKC589884 QKC655371:QKC655420 QKC720907:QKC720956 QKC786443:QKC786492 QKC851979:QKC852028 QKC917515:QKC917564 QKC983051:QKC983100 QTY11:QTY60 QTY65547:QTY65596 QTY131083:QTY131132 QTY196619:QTY196668 QTY262155:QTY262204 QTY327691:QTY327740 QTY393227:QTY393276 QTY458763:QTY458812 QTY524299:QTY524348 QTY589835:QTY589884 QTY655371:QTY655420 QTY720907:QTY720956 QTY786443:QTY786492 QTY851979:QTY852028 QTY917515:QTY917564 QTY983051:QTY983100 RDU11:RDU60 RDU65547:RDU65596 RDU131083:RDU131132 RDU196619:RDU196668 RDU262155:RDU262204 RDU327691:RDU327740 RDU393227:RDU393276 RDU458763:RDU458812 RDU524299:RDU524348 RDU589835:RDU589884 RDU655371:RDU655420 RDU720907:RDU720956 RDU786443:RDU786492 RDU851979:RDU852028 RDU917515:RDU917564 RDU983051:RDU983100 RNQ11:RNQ60 RNQ65547:RNQ65596 RNQ131083:RNQ131132 RNQ196619:RNQ196668 RNQ262155:RNQ262204 RNQ327691:RNQ327740 RNQ393227:RNQ393276 RNQ458763:RNQ458812 RNQ524299:RNQ524348 RNQ589835:RNQ589884 RNQ655371:RNQ655420 RNQ720907:RNQ720956 RNQ786443:RNQ786492 RNQ851979:RNQ852028 RNQ917515:RNQ917564 RNQ983051:RNQ983100 RXM11:RXM60 RXM65547:RXM65596 RXM131083:RXM131132 RXM196619:RXM196668 RXM262155:RXM262204 RXM327691:RXM327740 RXM393227:RXM393276 RXM458763:RXM458812 RXM524299:RXM524348 RXM589835:RXM589884 RXM655371:RXM655420 RXM720907:RXM720956 RXM786443:RXM786492 RXM851979:RXM852028 RXM917515:RXM917564 RXM983051:RXM983100 SHI11:SHI60 SHI65547:SHI65596 SHI131083:SHI131132 SHI196619:SHI196668 SHI262155:SHI262204 SHI327691:SHI327740 SHI393227:SHI393276 SHI458763:SHI458812 SHI524299:SHI524348 SHI589835:SHI589884 SHI655371:SHI655420 SHI720907:SHI720956 SHI786443:SHI786492 SHI851979:SHI852028 SHI917515:SHI917564 SHI983051:SHI983100 SRE11:SRE60 SRE65547:SRE65596 SRE131083:SRE131132 SRE196619:SRE196668 SRE262155:SRE262204 SRE327691:SRE327740 SRE393227:SRE393276 SRE458763:SRE458812 SRE524299:SRE524348 SRE589835:SRE589884 SRE655371:SRE655420 SRE720907:SRE720956 SRE786443:SRE786492 SRE851979:SRE852028 SRE917515:SRE917564 SRE983051:SRE983100 TBA11:TBA60 TBA65547:TBA65596 TBA131083:TBA131132 TBA196619:TBA196668 TBA262155:TBA262204 TBA327691:TBA327740 TBA393227:TBA393276 TBA458763:TBA458812 TBA524299:TBA524348 TBA589835:TBA589884 TBA655371:TBA655420 TBA720907:TBA720956 TBA786443:TBA786492 TBA851979:TBA852028 TBA917515:TBA917564 TBA983051:TBA983100 TKW11:TKW60 TKW65547:TKW65596 TKW131083:TKW131132 TKW196619:TKW196668 TKW262155:TKW262204 TKW327691:TKW327740 TKW393227:TKW393276 TKW458763:TKW458812 TKW524299:TKW524348 TKW589835:TKW589884 TKW655371:TKW655420 TKW720907:TKW720956 TKW786443:TKW786492 TKW851979:TKW852028 TKW917515:TKW917564 TKW983051:TKW983100 TUS11:TUS60 TUS65547:TUS65596 TUS131083:TUS131132 TUS196619:TUS196668 TUS262155:TUS262204 TUS327691:TUS327740 TUS393227:TUS393276 TUS458763:TUS458812 TUS524299:TUS524348 TUS589835:TUS589884 TUS655371:TUS655420 TUS720907:TUS720956 TUS786443:TUS786492 TUS851979:TUS852028 TUS917515:TUS917564 TUS983051:TUS983100 UEO11:UEO60 UEO65547:UEO65596 UEO131083:UEO131132 UEO196619:UEO196668 UEO262155:UEO262204 UEO327691:UEO327740 UEO393227:UEO393276 UEO458763:UEO458812 UEO524299:UEO524348 UEO589835:UEO589884 UEO655371:UEO655420 UEO720907:UEO720956 UEO786443:UEO786492 UEO851979:UEO852028 UEO917515:UEO917564 UEO983051:UEO983100 UOK11:UOK60 UOK65547:UOK65596 UOK131083:UOK131132 UOK196619:UOK196668 UOK262155:UOK262204 UOK327691:UOK327740 UOK393227:UOK393276 UOK458763:UOK458812 UOK524299:UOK524348 UOK589835:UOK589884 UOK655371:UOK655420 UOK720907:UOK720956 UOK786443:UOK786492 UOK851979:UOK852028 UOK917515:UOK917564 UOK983051:UOK983100 UYG11:UYG60 UYG65547:UYG65596 UYG131083:UYG131132 UYG196619:UYG196668 UYG262155:UYG262204 UYG327691:UYG327740 UYG393227:UYG393276 UYG458763:UYG458812 UYG524299:UYG524348 UYG589835:UYG589884 UYG655371:UYG655420 UYG720907:UYG720956 UYG786443:UYG786492 UYG851979:UYG852028 UYG917515:UYG917564 UYG983051:UYG983100 VIC11:VIC60 VIC65547:VIC65596 VIC131083:VIC131132 VIC196619:VIC196668 VIC262155:VIC262204 VIC327691:VIC327740 VIC393227:VIC393276 VIC458763:VIC458812 VIC524299:VIC524348 VIC589835:VIC589884 VIC655371:VIC655420 VIC720907:VIC720956 VIC786443:VIC786492 VIC851979:VIC852028 VIC917515:VIC917564 VIC983051:VIC983100 VRY11:VRY60 VRY65547:VRY65596 VRY131083:VRY131132 VRY196619:VRY196668 VRY262155:VRY262204 VRY327691:VRY327740 VRY393227:VRY393276 VRY458763:VRY458812 VRY524299:VRY524348 VRY589835:VRY589884 VRY655371:VRY655420 VRY720907:VRY720956 VRY786443:VRY786492 VRY851979:VRY852028 VRY917515:VRY917564 VRY983051:VRY983100 WBU11:WBU60 WBU65547:WBU65596 WBU131083:WBU131132 WBU196619:WBU196668 WBU262155:WBU262204 WBU327691:WBU327740 WBU393227:WBU393276 WBU458763:WBU458812 WBU524299:WBU524348 WBU589835:WBU589884 WBU655371:WBU655420 WBU720907:WBU720956 WBU786443:WBU786492 WBU851979:WBU852028 WBU917515:WBU917564 WBU983051:WBU983100 WLQ11:WLQ60 WLQ65547:WLQ65596 WLQ131083:WLQ131132 WLQ196619:WLQ196668 WLQ262155:WLQ262204 WLQ327691:WLQ327740 WLQ393227:WLQ393276 WLQ458763:WLQ458812 WLQ524299:WLQ524348 WLQ589835:WLQ589884 WLQ655371:WLQ655420 WLQ720907:WLQ720956 WLQ786443:WLQ786492 WLQ851979:WLQ852028 WLQ917515:WLQ917564 WLQ983051:WLQ983100 WVM11:WVM60 WVM65547:WVM65596 WVM131083:WVM131132 WVM196619:WVM196668 WVM262155:WVM262204 WVM327691:WVM327740 WVM393227:WVM393276 WVM458763:WVM458812 WVM524299:WVM524348 WVM589835:WVM589884 WVM655371:WVM655420 WVM720907:WVM720956 WVM786443:WVM786492 WVM851979:WVM852028 WVM917515:WVM917564 WVM983051:WVM983100">
      <formula1>"正,反"</formula1>
    </dataValidation>
    <dataValidation type="list" allowBlank="1" showInputMessage="1" showErrorMessage="1" sqref="F11:F81 F65547:F65596 F131083:F131132 F196619:F196668 F262155:F262204 F327691:F327740 F393227:F393276 F458763:F458812 F524299:F524348 F589835:F589884 F655371:F655420 F720907:F720956 F786443:F786492 F851979:F852028 F917515:F917564 F983051:F983100 JB11:JB60 JB65547:JB65596 JB131083:JB131132 JB196619:JB196668 JB262155:JB262204 JB327691:JB327740 JB393227:JB393276 JB458763:JB458812 JB524299:JB524348 JB589835:JB589884 JB655371:JB655420 JB720907:JB720956 JB786443:JB786492 JB851979:JB852028 JB917515:JB917564 JB983051:JB983100 SX11:SX60 SX65547:SX65596 SX131083:SX131132 SX196619:SX196668 SX262155:SX262204 SX327691:SX327740 SX393227:SX393276 SX458763:SX458812 SX524299:SX524348 SX589835:SX589884 SX655371:SX655420 SX720907:SX720956 SX786443:SX786492 SX851979:SX852028 SX917515:SX917564 SX983051:SX983100 ACT11:ACT60 ACT65547:ACT65596 ACT131083:ACT131132 ACT196619:ACT196668 ACT262155:ACT262204 ACT327691:ACT327740 ACT393227:ACT393276 ACT458763:ACT458812 ACT524299:ACT524348 ACT589835:ACT589884 ACT655371:ACT655420 ACT720907:ACT720956 ACT786443:ACT786492 ACT851979:ACT852028 ACT917515:ACT917564 ACT983051:ACT983100 AMP11:AMP60 AMP65547:AMP65596 AMP131083:AMP131132 AMP196619:AMP196668 AMP262155:AMP262204 AMP327691:AMP327740 AMP393227:AMP393276 AMP458763:AMP458812 AMP524299:AMP524348 AMP589835:AMP589884 AMP655371:AMP655420 AMP720907:AMP720956 AMP786443:AMP786492 AMP851979:AMP852028 AMP917515:AMP917564 AMP983051:AMP983100 AWL11:AWL60 AWL65547:AWL65596 AWL131083:AWL131132 AWL196619:AWL196668 AWL262155:AWL262204 AWL327691:AWL327740 AWL393227:AWL393276 AWL458763:AWL458812 AWL524299:AWL524348 AWL589835:AWL589884 AWL655371:AWL655420 AWL720907:AWL720956 AWL786443:AWL786492 AWL851979:AWL852028 AWL917515:AWL917564 AWL983051:AWL983100 BGH11:BGH60 BGH65547:BGH65596 BGH131083:BGH131132 BGH196619:BGH196668 BGH262155:BGH262204 BGH327691:BGH327740 BGH393227:BGH393276 BGH458763:BGH458812 BGH524299:BGH524348 BGH589835:BGH589884 BGH655371:BGH655420 BGH720907:BGH720956 BGH786443:BGH786492 BGH851979:BGH852028 BGH917515:BGH917564 BGH983051:BGH983100 BQD11:BQD60 BQD65547:BQD65596 BQD131083:BQD131132 BQD196619:BQD196668 BQD262155:BQD262204 BQD327691:BQD327740 BQD393227:BQD393276 BQD458763:BQD458812 BQD524299:BQD524348 BQD589835:BQD589884 BQD655371:BQD655420 BQD720907:BQD720956 BQD786443:BQD786492 BQD851979:BQD852028 BQD917515:BQD917564 BQD983051:BQD983100 BZZ11:BZZ60 BZZ65547:BZZ65596 BZZ131083:BZZ131132 BZZ196619:BZZ196668 BZZ262155:BZZ262204 BZZ327691:BZZ327740 BZZ393227:BZZ393276 BZZ458763:BZZ458812 BZZ524299:BZZ524348 BZZ589835:BZZ589884 BZZ655371:BZZ655420 BZZ720907:BZZ720956 BZZ786443:BZZ786492 BZZ851979:BZZ852028 BZZ917515:BZZ917564 BZZ983051:BZZ983100 CJV11:CJV60 CJV65547:CJV65596 CJV131083:CJV131132 CJV196619:CJV196668 CJV262155:CJV262204 CJV327691:CJV327740 CJV393227:CJV393276 CJV458763:CJV458812 CJV524299:CJV524348 CJV589835:CJV589884 CJV655371:CJV655420 CJV720907:CJV720956 CJV786443:CJV786492 CJV851979:CJV852028 CJV917515:CJV917564 CJV983051:CJV983100 CTR11:CTR60 CTR65547:CTR65596 CTR131083:CTR131132 CTR196619:CTR196668 CTR262155:CTR262204 CTR327691:CTR327740 CTR393227:CTR393276 CTR458763:CTR458812 CTR524299:CTR524348 CTR589835:CTR589884 CTR655371:CTR655420 CTR720907:CTR720956 CTR786443:CTR786492 CTR851979:CTR852028 CTR917515:CTR917564 CTR983051:CTR983100 DDN11:DDN60 DDN65547:DDN65596 DDN131083:DDN131132 DDN196619:DDN196668 DDN262155:DDN262204 DDN327691:DDN327740 DDN393227:DDN393276 DDN458763:DDN458812 DDN524299:DDN524348 DDN589835:DDN589884 DDN655371:DDN655420 DDN720907:DDN720956 DDN786443:DDN786492 DDN851979:DDN852028 DDN917515:DDN917564 DDN983051:DDN983100 DNJ11:DNJ60 DNJ65547:DNJ65596 DNJ131083:DNJ131132 DNJ196619:DNJ196668 DNJ262155:DNJ262204 DNJ327691:DNJ327740 DNJ393227:DNJ393276 DNJ458763:DNJ458812 DNJ524299:DNJ524348 DNJ589835:DNJ589884 DNJ655371:DNJ655420 DNJ720907:DNJ720956 DNJ786443:DNJ786492 DNJ851979:DNJ852028 DNJ917515:DNJ917564 DNJ983051:DNJ983100 DXF11:DXF60 DXF65547:DXF65596 DXF131083:DXF131132 DXF196619:DXF196668 DXF262155:DXF262204 DXF327691:DXF327740 DXF393227:DXF393276 DXF458763:DXF458812 DXF524299:DXF524348 DXF589835:DXF589884 DXF655371:DXF655420 DXF720907:DXF720956 DXF786443:DXF786492 DXF851979:DXF852028 DXF917515:DXF917564 DXF983051:DXF983100 EHB11:EHB60 EHB65547:EHB65596 EHB131083:EHB131132 EHB196619:EHB196668 EHB262155:EHB262204 EHB327691:EHB327740 EHB393227:EHB393276 EHB458763:EHB458812 EHB524299:EHB524348 EHB589835:EHB589884 EHB655371:EHB655420 EHB720907:EHB720956 EHB786443:EHB786492 EHB851979:EHB852028 EHB917515:EHB917564 EHB983051:EHB983100 EQX11:EQX60 EQX65547:EQX65596 EQX131083:EQX131132 EQX196619:EQX196668 EQX262155:EQX262204 EQX327691:EQX327740 EQX393227:EQX393276 EQX458763:EQX458812 EQX524299:EQX524348 EQX589835:EQX589884 EQX655371:EQX655420 EQX720907:EQX720956 EQX786443:EQX786492 EQX851979:EQX852028 EQX917515:EQX917564 EQX983051:EQX983100 FAT11:FAT60 FAT65547:FAT65596 FAT131083:FAT131132 FAT196619:FAT196668 FAT262155:FAT262204 FAT327691:FAT327740 FAT393227:FAT393276 FAT458763:FAT458812 FAT524299:FAT524348 FAT589835:FAT589884 FAT655371:FAT655420 FAT720907:FAT720956 FAT786443:FAT786492 FAT851979:FAT852028 FAT917515:FAT917564 FAT983051:FAT983100 FKP11:FKP60 FKP65547:FKP65596 FKP131083:FKP131132 FKP196619:FKP196668 FKP262155:FKP262204 FKP327691:FKP327740 FKP393227:FKP393276 FKP458763:FKP458812 FKP524299:FKP524348 FKP589835:FKP589884 FKP655371:FKP655420 FKP720907:FKP720956 FKP786443:FKP786492 FKP851979:FKP852028 FKP917515:FKP917564 FKP983051:FKP983100 FUL11:FUL60 FUL65547:FUL65596 FUL131083:FUL131132 FUL196619:FUL196668 FUL262155:FUL262204 FUL327691:FUL327740 FUL393227:FUL393276 FUL458763:FUL458812 FUL524299:FUL524348 FUL589835:FUL589884 FUL655371:FUL655420 FUL720907:FUL720956 FUL786443:FUL786492 FUL851979:FUL852028 FUL917515:FUL917564 FUL983051:FUL983100 GEH11:GEH60 GEH65547:GEH65596 GEH131083:GEH131132 GEH196619:GEH196668 GEH262155:GEH262204 GEH327691:GEH327740 GEH393227:GEH393276 GEH458763:GEH458812 GEH524299:GEH524348 GEH589835:GEH589884 GEH655371:GEH655420 GEH720907:GEH720956 GEH786443:GEH786492 GEH851979:GEH852028 GEH917515:GEH917564 GEH983051:GEH983100 GOD11:GOD60 GOD65547:GOD65596 GOD131083:GOD131132 GOD196619:GOD196668 GOD262155:GOD262204 GOD327691:GOD327740 GOD393227:GOD393276 GOD458763:GOD458812 GOD524299:GOD524348 GOD589835:GOD589884 GOD655371:GOD655420 GOD720907:GOD720956 GOD786443:GOD786492 GOD851979:GOD852028 GOD917515:GOD917564 GOD983051:GOD983100 GXZ11:GXZ60 GXZ65547:GXZ65596 GXZ131083:GXZ131132 GXZ196619:GXZ196668 GXZ262155:GXZ262204 GXZ327691:GXZ327740 GXZ393227:GXZ393276 GXZ458763:GXZ458812 GXZ524299:GXZ524348 GXZ589835:GXZ589884 GXZ655371:GXZ655420 GXZ720907:GXZ720956 GXZ786443:GXZ786492 GXZ851979:GXZ852028 GXZ917515:GXZ917564 GXZ983051:GXZ983100 HHV11:HHV60 HHV65547:HHV65596 HHV131083:HHV131132 HHV196619:HHV196668 HHV262155:HHV262204 HHV327691:HHV327740 HHV393227:HHV393276 HHV458763:HHV458812 HHV524299:HHV524348 HHV589835:HHV589884 HHV655371:HHV655420 HHV720907:HHV720956 HHV786443:HHV786492 HHV851979:HHV852028 HHV917515:HHV917564 HHV983051:HHV983100 HRR11:HRR60 HRR65547:HRR65596 HRR131083:HRR131132 HRR196619:HRR196668 HRR262155:HRR262204 HRR327691:HRR327740 HRR393227:HRR393276 HRR458763:HRR458812 HRR524299:HRR524348 HRR589835:HRR589884 HRR655371:HRR655420 HRR720907:HRR720956 HRR786443:HRR786492 HRR851979:HRR852028 HRR917515:HRR917564 HRR983051:HRR983100 IBN11:IBN60 IBN65547:IBN65596 IBN131083:IBN131132 IBN196619:IBN196668 IBN262155:IBN262204 IBN327691:IBN327740 IBN393227:IBN393276 IBN458763:IBN458812 IBN524299:IBN524348 IBN589835:IBN589884 IBN655371:IBN655420 IBN720907:IBN720956 IBN786443:IBN786492 IBN851979:IBN852028 IBN917515:IBN917564 IBN983051:IBN983100 ILJ11:ILJ60 ILJ65547:ILJ65596 ILJ131083:ILJ131132 ILJ196619:ILJ196668 ILJ262155:ILJ262204 ILJ327691:ILJ327740 ILJ393227:ILJ393276 ILJ458763:ILJ458812 ILJ524299:ILJ524348 ILJ589835:ILJ589884 ILJ655371:ILJ655420 ILJ720907:ILJ720956 ILJ786443:ILJ786492 ILJ851979:ILJ852028 ILJ917515:ILJ917564 ILJ983051:ILJ983100 IVF11:IVF60 IVF65547:IVF65596 IVF131083:IVF131132 IVF196619:IVF196668 IVF262155:IVF262204 IVF327691:IVF327740 IVF393227:IVF393276 IVF458763:IVF458812 IVF524299:IVF524348 IVF589835:IVF589884 IVF655371:IVF655420 IVF720907:IVF720956 IVF786443:IVF786492 IVF851979:IVF852028 IVF917515:IVF917564 IVF983051:IVF983100 JFB11:JFB60 JFB65547:JFB65596 JFB131083:JFB131132 JFB196619:JFB196668 JFB262155:JFB262204 JFB327691:JFB327740 JFB393227:JFB393276 JFB458763:JFB458812 JFB524299:JFB524348 JFB589835:JFB589884 JFB655371:JFB655420 JFB720907:JFB720956 JFB786443:JFB786492 JFB851979:JFB852028 JFB917515:JFB917564 JFB983051:JFB983100 JOX11:JOX60 JOX65547:JOX65596 JOX131083:JOX131132 JOX196619:JOX196668 JOX262155:JOX262204 JOX327691:JOX327740 JOX393227:JOX393276 JOX458763:JOX458812 JOX524299:JOX524348 JOX589835:JOX589884 JOX655371:JOX655420 JOX720907:JOX720956 JOX786443:JOX786492 JOX851979:JOX852028 JOX917515:JOX917564 JOX983051:JOX983100 JYT11:JYT60 JYT65547:JYT65596 JYT131083:JYT131132 JYT196619:JYT196668 JYT262155:JYT262204 JYT327691:JYT327740 JYT393227:JYT393276 JYT458763:JYT458812 JYT524299:JYT524348 JYT589835:JYT589884 JYT655371:JYT655420 JYT720907:JYT720956 JYT786443:JYT786492 JYT851979:JYT852028 JYT917515:JYT917564 JYT983051:JYT983100 KIP11:KIP60 KIP65547:KIP65596 KIP131083:KIP131132 KIP196619:KIP196668 KIP262155:KIP262204 KIP327691:KIP327740 KIP393227:KIP393276 KIP458763:KIP458812 KIP524299:KIP524348 KIP589835:KIP589884 KIP655371:KIP655420 KIP720907:KIP720956 KIP786443:KIP786492 KIP851979:KIP852028 KIP917515:KIP917564 KIP983051:KIP983100 KSL11:KSL60 KSL65547:KSL65596 KSL131083:KSL131132 KSL196619:KSL196668 KSL262155:KSL262204 KSL327691:KSL327740 KSL393227:KSL393276 KSL458763:KSL458812 KSL524299:KSL524348 KSL589835:KSL589884 KSL655371:KSL655420 KSL720907:KSL720956 KSL786443:KSL786492 KSL851979:KSL852028 KSL917515:KSL917564 KSL983051:KSL983100 LCH11:LCH60 LCH65547:LCH65596 LCH131083:LCH131132 LCH196619:LCH196668 LCH262155:LCH262204 LCH327691:LCH327740 LCH393227:LCH393276 LCH458763:LCH458812 LCH524299:LCH524348 LCH589835:LCH589884 LCH655371:LCH655420 LCH720907:LCH720956 LCH786443:LCH786492 LCH851979:LCH852028 LCH917515:LCH917564 LCH983051:LCH983100 LMD11:LMD60 LMD65547:LMD65596 LMD131083:LMD131132 LMD196619:LMD196668 LMD262155:LMD262204 LMD327691:LMD327740 LMD393227:LMD393276 LMD458763:LMD458812 LMD524299:LMD524348 LMD589835:LMD589884 LMD655371:LMD655420 LMD720907:LMD720956 LMD786443:LMD786492 LMD851979:LMD852028 LMD917515:LMD917564 LMD983051:LMD983100 LVZ11:LVZ60 LVZ65547:LVZ65596 LVZ131083:LVZ131132 LVZ196619:LVZ196668 LVZ262155:LVZ262204 LVZ327691:LVZ327740 LVZ393227:LVZ393276 LVZ458763:LVZ458812 LVZ524299:LVZ524348 LVZ589835:LVZ589884 LVZ655371:LVZ655420 LVZ720907:LVZ720956 LVZ786443:LVZ786492 LVZ851979:LVZ852028 LVZ917515:LVZ917564 LVZ983051:LVZ983100 MFV11:MFV60 MFV65547:MFV65596 MFV131083:MFV131132 MFV196619:MFV196668 MFV262155:MFV262204 MFV327691:MFV327740 MFV393227:MFV393276 MFV458763:MFV458812 MFV524299:MFV524348 MFV589835:MFV589884 MFV655371:MFV655420 MFV720907:MFV720956 MFV786443:MFV786492 MFV851979:MFV852028 MFV917515:MFV917564 MFV983051:MFV983100 MPR11:MPR60 MPR65547:MPR65596 MPR131083:MPR131132 MPR196619:MPR196668 MPR262155:MPR262204 MPR327691:MPR327740 MPR393227:MPR393276 MPR458763:MPR458812 MPR524299:MPR524348 MPR589835:MPR589884 MPR655371:MPR655420 MPR720907:MPR720956 MPR786443:MPR786492 MPR851979:MPR852028 MPR917515:MPR917564 MPR983051:MPR983100 MZN11:MZN60 MZN65547:MZN65596 MZN131083:MZN131132 MZN196619:MZN196668 MZN262155:MZN262204 MZN327691:MZN327740 MZN393227:MZN393276 MZN458763:MZN458812 MZN524299:MZN524348 MZN589835:MZN589884 MZN655371:MZN655420 MZN720907:MZN720956 MZN786443:MZN786492 MZN851979:MZN852028 MZN917515:MZN917564 MZN983051:MZN983100 NJJ11:NJJ60 NJJ65547:NJJ65596 NJJ131083:NJJ131132 NJJ196619:NJJ196668 NJJ262155:NJJ262204 NJJ327691:NJJ327740 NJJ393227:NJJ393276 NJJ458763:NJJ458812 NJJ524299:NJJ524348 NJJ589835:NJJ589884 NJJ655371:NJJ655420 NJJ720907:NJJ720956 NJJ786443:NJJ786492 NJJ851979:NJJ852028 NJJ917515:NJJ917564 NJJ983051:NJJ983100 NTF11:NTF60 NTF65547:NTF65596 NTF131083:NTF131132 NTF196619:NTF196668 NTF262155:NTF262204 NTF327691:NTF327740 NTF393227:NTF393276 NTF458763:NTF458812 NTF524299:NTF524348 NTF589835:NTF589884 NTF655371:NTF655420 NTF720907:NTF720956 NTF786443:NTF786492 NTF851979:NTF852028 NTF917515:NTF917564 NTF983051:NTF983100 ODB11:ODB60 ODB65547:ODB65596 ODB131083:ODB131132 ODB196619:ODB196668 ODB262155:ODB262204 ODB327691:ODB327740 ODB393227:ODB393276 ODB458763:ODB458812 ODB524299:ODB524348 ODB589835:ODB589884 ODB655371:ODB655420 ODB720907:ODB720956 ODB786443:ODB786492 ODB851979:ODB852028 ODB917515:ODB917564 ODB983051:ODB983100 OMX11:OMX60 OMX65547:OMX65596 OMX131083:OMX131132 OMX196619:OMX196668 OMX262155:OMX262204 OMX327691:OMX327740 OMX393227:OMX393276 OMX458763:OMX458812 OMX524299:OMX524348 OMX589835:OMX589884 OMX655371:OMX655420 OMX720907:OMX720956 OMX786443:OMX786492 OMX851979:OMX852028 OMX917515:OMX917564 OMX983051:OMX983100 OWT11:OWT60 OWT65547:OWT65596 OWT131083:OWT131132 OWT196619:OWT196668 OWT262155:OWT262204 OWT327691:OWT327740 OWT393227:OWT393276 OWT458763:OWT458812 OWT524299:OWT524348 OWT589835:OWT589884 OWT655371:OWT655420 OWT720907:OWT720956 OWT786443:OWT786492 OWT851979:OWT852028 OWT917515:OWT917564 OWT983051:OWT983100 PGP11:PGP60 PGP65547:PGP65596 PGP131083:PGP131132 PGP196619:PGP196668 PGP262155:PGP262204 PGP327691:PGP327740 PGP393227:PGP393276 PGP458763:PGP458812 PGP524299:PGP524348 PGP589835:PGP589884 PGP655371:PGP655420 PGP720907:PGP720956 PGP786443:PGP786492 PGP851979:PGP852028 PGP917515:PGP917564 PGP983051:PGP983100 PQL11:PQL60 PQL65547:PQL65596 PQL131083:PQL131132 PQL196619:PQL196668 PQL262155:PQL262204 PQL327691:PQL327740 PQL393227:PQL393276 PQL458763:PQL458812 PQL524299:PQL524348 PQL589835:PQL589884 PQL655371:PQL655420 PQL720907:PQL720956 PQL786443:PQL786492 PQL851979:PQL852028 PQL917515:PQL917564 PQL983051:PQL983100 QAH11:QAH60 QAH65547:QAH65596 QAH131083:QAH131132 QAH196619:QAH196668 QAH262155:QAH262204 QAH327691:QAH327740 QAH393227:QAH393276 QAH458763:QAH458812 QAH524299:QAH524348 QAH589835:QAH589884 QAH655371:QAH655420 QAH720907:QAH720956 QAH786443:QAH786492 QAH851979:QAH852028 QAH917515:QAH917564 QAH983051:QAH983100 QKD11:QKD60 QKD65547:QKD65596 QKD131083:QKD131132 QKD196619:QKD196668 QKD262155:QKD262204 QKD327691:QKD327740 QKD393227:QKD393276 QKD458763:QKD458812 QKD524299:QKD524348 QKD589835:QKD589884 QKD655371:QKD655420 QKD720907:QKD720956 QKD786443:QKD786492 QKD851979:QKD852028 QKD917515:QKD917564 QKD983051:QKD983100 QTZ11:QTZ60 QTZ65547:QTZ65596 QTZ131083:QTZ131132 QTZ196619:QTZ196668 QTZ262155:QTZ262204 QTZ327691:QTZ327740 QTZ393227:QTZ393276 QTZ458763:QTZ458812 QTZ524299:QTZ524348 QTZ589835:QTZ589884 QTZ655371:QTZ655420 QTZ720907:QTZ720956 QTZ786443:QTZ786492 QTZ851979:QTZ852028 QTZ917515:QTZ917564 QTZ983051:QTZ983100 RDV11:RDV60 RDV65547:RDV65596 RDV131083:RDV131132 RDV196619:RDV196668 RDV262155:RDV262204 RDV327691:RDV327740 RDV393227:RDV393276 RDV458763:RDV458812 RDV524299:RDV524348 RDV589835:RDV589884 RDV655371:RDV655420 RDV720907:RDV720956 RDV786443:RDV786492 RDV851979:RDV852028 RDV917515:RDV917564 RDV983051:RDV983100 RNR11:RNR60 RNR65547:RNR65596 RNR131083:RNR131132 RNR196619:RNR196668 RNR262155:RNR262204 RNR327691:RNR327740 RNR393227:RNR393276 RNR458763:RNR458812 RNR524299:RNR524348 RNR589835:RNR589884 RNR655371:RNR655420 RNR720907:RNR720956 RNR786443:RNR786492 RNR851979:RNR852028 RNR917515:RNR917564 RNR983051:RNR983100 RXN11:RXN60 RXN65547:RXN65596 RXN131083:RXN131132 RXN196619:RXN196668 RXN262155:RXN262204 RXN327691:RXN327740 RXN393227:RXN393276 RXN458763:RXN458812 RXN524299:RXN524348 RXN589835:RXN589884 RXN655371:RXN655420 RXN720907:RXN720956 RXN786443:RXN786492 RXN851979:RXN852028 RXN917515:RXN917564 RXN983051:RXN983100 SHJ11:SHJ60 SHJ65547:SHJ65596 SHJ131083:SHJ131132 SHJ196619:SHJ196668 SHJ262155:SHJ262204 SHJ327691:SHJ327740 SHJ393227:SHJ393276 SHJ458763:SHJ458812 SHJ524299:SHJ524348 SHJ589835:SHJ589884 SHJ655371:SHJ655420 SHJ720907:SHJ720956 SHJ786443:SHJ786492 SHJ851979:SHJ852028 SHJ917515:SHJ917564 SHJ983051:SHJ983100 SRF11:SRF60 SRF65547:SRF65596 SRF131083:SRF131132 SRF196619:SRF196668 SRF262155:SRF262204 SRF327691:SRF327740 SRF393227:SRF393276 SRF458763:SRF458812 SRF524299:SRF524348 SRF589835:SRF589884 SRF655371:SRF655420 SRF720907:SRF720956 SRF786443:SRF786492 SRF851979:SRF852028 SRF917515:SRF917564 SRF983051:SRF983100 TBB11:TBB60 TBB65547:TBB65596 TBB131083:TBB131132 TBB196619:TBB196668 TBB262155:TBB262204 TBB327691:TBB327740 TBB393227:TBB393276 TBB458763:TBB458812 TBB524299:TBB524348 TBB589835:TBB589884 TBB655371:TBB655420 TBB720907:TBB720956 TBB786443:TBB786492 TBB851979:TBB852028 TBB917515:TBB917564 TBB983051:TBB983100 TKX11:TKX60 TKX65547:TKX65596 TKX131083:TKX131132 TKX196619:TKX196668 TKX262155:TKX262204 TKX327691:TKX327740 TKX393227:TKX393276 TKX458763:TKX458812 TKX524299:TKX524348 TKX589835:TKX589884 TKX655371:TKX655420 TKX720907:TKX720956 TKX786443:TKX786492 TKX851979:TKX852028 TKX917515:TKX917564 TKX983051:TKX983100 TUT11:TUT60 TUT65547:TUT65596 TUT131083:TUT131132 TUT196619:TUT196668 TUT262155:TUT262204 TUT327691:TUT327740 TUT393227:TUT393276 TUT458763:TUT458812 TUT524299:TUT524348 TUT589835:TUT589884 TUT655371:TUT655420 TUT720907:TUT720956 TUT786443:TUT786492 TUT851979:TUT852028 TUT917515:TUT917564 TUT983051:TUT983100 UEP11:UEP60 UEP65547:UEP65596 UEP131083:UEP131132 UEP196619:UEP196668 UEP262155:UEP262204 UEP327691:UEP327740 UEP393227:UEP393276 UEP458763:UEP458812 UEP524299:UEP524348 UEP589835:UEP589884 UEP655371:UEP655420 UEP720907:UEP720956 UEP786443:UEP786492 UEP851979:UEP852028 UEP917515:UEP917564 UEP983051:UEP983100 UOL11:UOL60 UOL65547:UOL65596 UOL131083:UOL131132 UOL196619:UOL196668 UOL262155:UOL262204 UOL327691:UOL327740 UOL393227:UOL393276 UOL458763:UOL458812 UOL524299:UOL524348 UOL589835:UOL589884 UOL655371:UOL655420 UOL720907:UOL720956 UOL786443:UOL786492 UOL851979:UOL852028 UOL917515:UOL917564 UOL983051:UOL983100 UYH11:UYH60 UYH65547:UYH65596 UYH131083:UYH131132 UYH196619:UYH196668 UYH262155:UYH262204 UYH327691:UYH327740 UYH393227:UYH393276 UYH458763:UYH458812 UYH524299:UYH524348 UYH589835:UYH589884 UYH655371:UYH655420 UYH720907:UYH720956 UYH786443:UYH786492 UYH851979:UYH852028 UYH917515:UYH917564 UYH983051:UYH983100 VID11:VID60 VID65547:VID65596 VID131083:VID131132 VID196619:VID196668 VID262155:VID262204 VID327691:VID327740 VID393227:VID393276 VID458763:VID458812 VID524299:VID524348 VID589835:VID589884 VID655371:VID655420 VID720907:VID720956 VID786443:VID786492 VID851979:VID852028 VID917515:VID917564 VID983051:VID983100 VRZ11:VRZ60 VRZ65547:VRZ65596 VRZ131083:VRZ131132 VRZ196619:VRZ196668 VRZ262155:VRZ262204 VRZ327691:VRZ327740 VRZ393227:VRZ393276 VRZ458763:VRZ458812 VRZ524299:VRZ524348 VRZ589835:VRZ589884 VRZ655371:VRZ655420 VRZ720907:VRZ720956 VRZ786443:VRZ786492 VRZ851979:VRZ852028 VRZ917515:VRZ917564 VRZ983051:VRZ983100 WBV11:WBV60 WBV65547:WBV65596 WBV131083:WBV131132 WBV196619:WBV196668 WBV262155:WBV262204 WBV327691:WBV327740 WBV393227:WBV393276 WBV458763:WBV458812 WBV524299:WBV524348 WBV589835:WBV589884 WBV655371:WBV655420 WBV720907:WBV720956 WBV786443:WBV786492 WBV851979:WBV852028 WBV917515:WBV917564 WBV983051:WBV983100 WLR11:WLR60 WLR65547:WLR65596 WLR131083:WLR131132 WLR196619:WLR196668 WLR262155:WLR262204 WLR327691:WLR327740 WLR393227:WLR393276 WLR458763:WLR458812 WLR524299:WLR524348 WLR589835:WLR589884 WLR655371:WLR655420 WLR720907:WLR720956 WLR786443:WLR786492 WLR851979:WLR852028 WLR917515:WLR917564 WLR983051:WLR983100 WVN11:WVN60 WVN65547:WVN65596 WVN131083:WVN131132 WVN196619:WVN196668 WVN262155:WVN262204 WVN327691:WVN327740 WVN393227:WVN393276 WVN458763:WVN458812 WVN524299:WVN524348 WVN589835:WVN589884 WVN655371:WVN655420 WVN720907:WVN720956 WVN786443:WVN786492 WVN851979:WVN852028 WVN917515:WVN917564 WVN983051:WVN983100">
      <formula1>"高,中,低"</formula1>
    </dataValidation>
    <dataValidation type="list" allowBlank="1" showInputMessage="1" showErrorMessage="1" sqref="G11:G81 G65547:G65596 G131083:G131132 G196619:G196668 G262155:G262204 G327691:G327740 G393227:G393276 G458763:G458812 G524299:G524348 G589835:G589884 G655371:G655420 G720907:G720956 G786443:G786492 G851979:G852028 G917515:G917564 G983051:G983100 JC11:JC60 JC65547:JC65596 JC131083:JC131132 JC196619:JC196668 JC262155:JC262204 JC327691:JC327740 JC393227:JC393276 JC458763:JC458812 JC524299:JC524348 JC589835:JC589884 JC655371:JC655420 JC720907:JC720956 JC786443:JC786492 JC851979:JC852028 JC917515:JC917564 JC983051:JC983100 SY11:SY60 SY65547:SY65596 SY131083:SY131132 SY196619:SY196668 SY262155:SY262204 SY327691:SY327740 SY393227:SY393276 SY458763:SY458812 SY524299:SY524348 SY589835:SY589884 SY655371:SY655420 SY720907:SY720956 SY786443:SY786492 SY851979:SY852028 SY917515:SY917564 SY983051:SY983100 ACU11:ACU60 ACU65547:ACU65596 ACU131083:ACU131132 ACU196619:ACU196668 ACU262155:ACU262204 ACU327691:ACU327740 ACU393227:ACU393276 ACU458763:ACU458812 ACU524299:ACU524348 ACU589835:ACU589884 ACU655371:ACU655420 ACU720907:ACU720956 ACU786443:ACU786492 ACU851979:ACU852028 ACU917515:ACU917564 ACU983051:ACU983100 AMQ11:AMQ60 AMQ65547:AMQ65596 AMQ131083:AMQ131132 AMQ196619:AMQ196668 AMQ262155:AMQ262204 AMQ327691:AMQ327740 AMQ393227:AMQ393276 AMQ458763:AMQ458812 AMQ524299:AMQ524348 AMQ589835:AMQ589884 AMQ655371:AMQ655420 AMQ720907:AMQ720956 AMQ786443:AMQ786492 AMQ851979:AMQ852028 AMQ917515:AMQ917564 AMQ983051:AMQ983100 AWM11:AWM60 AWM65547:AWM65596 AWM131083:AWM131132 AWM196619:AWM196668 AWM262155:AWM262204 AWM327691:AWM327740 AWM393227:AWM393276 AWM458763:AWM458812 AWM524299:AWM524348 AWM589835:AWM589884 AWM655371:AWM655420 AWM720907:AWM720956 AWM786443:AWM786492 AWM851979:AWM852028 AWM917515:AWM917564 AWM983051:AWM983100 BGI11:BGI60 BGI65547:BGI65596 BGI131083:BGI131132 BGI196619:BGI196668 BGI262155:BGI262204 BGI327691:BGI327740 BGI393227:BGI393276 BGI458763:BGI458812 BGI524299:BGI524348 BGI589835:BGI589884 BGI655371:BGI655420 BGI720907:BGI720956 BGI786443:BGI786492 BGI851979:BGI852028 BGI917515:BGI917564 BGI983051:BGI983100 BQE11:BQE60 BQE65547:BQE65596 BQE131083:BQE131132 BQE196619:BQE196668 BQE262155:BQE262204 BQE327691:BQE327740 BQE393227:BQE393276 BQE458763:BQE458812 BQE524299:BQE524348 BQE589835:BQE589884 BQE655371:BQE655420 BQE720907:BQE720956 BQE786443:BQE786492 BQE851979:BQE852028 BQE917515:BQE917564 BQE983051:BQE983100 CAA11:CAA60 CAA65547:CAA65596 CAA131083:CAA131132 CAA196619:CAA196668 CAA262155:CAA262204 CAA327691:CAA327740 CAA393227:CAA393276 CAA458763:CAA458812 CAA524299:CAA524348 CAA589835:CAA589884 CAA655371:CAA655420 CAA720907:CAA720956 CAA786443:CAA786492 CAA851979:CAA852028 CAA917515:CAA917564 CAA983051:CAA983100 CJW11:CJW60 CJW65547:CJW65596 CJW131083:CJW131132 CJW196619:CJW196668 CJW262155:CJW262204 CJW327691:CJW327740 CJW393227:CJW393276 CJW458763:CJW458812 CJW524299:CJW524348 CJW589835:CJW589884 CJW655371:CJW655420 CJW720907:CJW720956 CJW786443:CJW786492 CJW851979:CJW852028 CJW917515:CJW917564 CJW983051:CJW983100 CTS11:CTS60 CTS65547:CTS65596 CTS131083:CTS131132 CTS196619:CTS196668 CTS262155:CTS262204 CTS327691:CTS327740 CTS393227:CTS393276 CTS458763:CTS458812 CTS524299:CTS524348 CTS589835:CTS589884 CTS655371:CTS655420 CTS720907:CTS720956 CTS786443:CTS786492 CTS851979:CTS852028 CTS917515:CTS917564 CTS983051:CTS983100 DDO11:DDO60 DDO65547:DDO65596 DDO131083:DDO131132 DDO196619:DDO196668 DDO262155:DDO262204 DDO327691:DDO327740 DDO393227:DDO393276 DDO458763:DDO458812 DDO524299:DDO524348 DDO589835:DDO589884 DDO655371:DDO655420 DDO720907:DDO720956 DDO786443:DDO786492 DDO851979:DDO852028 DDO917515:DDO917564 DDO983051:DDO983100 DNK11:DNK60 DNK65547:DNK65596 DNK131083:DNK131132 DNK196619:DNK196668 DNK262155:DNK262204 DNK327691:DNK327740 DNK393227:DNK393276 DNK458763:DNK458812 DNK524299:DNK524348 DNK589835:DNK589884 DNK655371:DNK655420 DNK720907:DNK720956 DNK786443:DNK786492 DNK851979:DNK852028 DNK917515:DNK917564 DNK983051:DNK983100 DXG11:DXG60 DXG65547:DXG65596 DXG131083:DXG131132 DXG196619:DXG196668 DXG262155:DXG262204 DXG327691:DXG327740 DXG393227:DXG393276 DXG458763:DXG458812 DXG524299:DXG524348 DXG589835:DXG589884 DXG655371:DXG655420 DXG720907:DXG720956 DXG786443:DXG786492 DXG851979:DXG852028 DXG917515:DXG917564 DXG983051:DXG983100 EHC11:EHC60 EHC65547:EHC65596 EHC131083:EHC131132 EHC196619:EHC196668 EHC262155:EHC262204 EHC327691:EHC327740 EHC393227:EHC393276 EHC458763:EHC458812 EHC524299:EHC524348 EHC589835:EHC589884 EHC655371:EHC655420 EHC720907:EHC720956 EHC786443:EHC786492 EHC851979:EHC852028 EHC917515:EHC917564 EHC983051:EHC983100 EQY11:EQY60 EQY65547:EQY65596 EQY131083:EQY131132 EQY196619:EQY196668 EQY262155:EQY262204 EQY327691:EQY327740 EQY393227:EQY393276 EQY458763:EQY458812 EQY524299:EQY524348 EQY589835:EQY589884 EQY655371:EQY655420 EQY720907:EQY720956 EQY786443:EQY786492 EQY851979:EQY852028 EQY917515:EQY917564 EQY983051:EQY983100 FAU11:FAU60 FAU65547:FAU65596 FAU131083:FAU131132 FAU196619:FAU196668 FAU262155:FAU262204 FAU327691:FAU327740 FAU393227:FAU393276 FAU458763:FAU458812 FAU524299:FAU524348 FAU589835:FAU589884 FAU655371:FAU655420 FAU720907:FAU720956 FAU786443:FAU786492 FAU851979:FAU852028 FAU917515:FAU917564 FAU983051:FAU983100 FKQ11:FKQ60 FKQ65547:FKQ65596 FKQ131083:FKQ131132 FKQ196619:FKQ196668 FKQ262155:FKQ262204 FKQ327691:FKQ327740 FKQ393227:FKQ393276 FKQ458763:FKQ458812 FKQ524299:FKQ524348 FKQ589835:FKQ589884 FKQ655371:FKQ655420 FKQ720907:FKQ720956 FKQ786443:FKQ786492 FKQ851979:FKQ852028 FKQ917515:FKQ917564 FKQ983051:FKQ983100 FUM11:FUM60 FUM65547:FUM65596 FUM131083:FUM131132 FUM196619:FUM196668 FUM262155:FUM262204 FUM327691:FUM327740 FUM393227:FUM393276 FUM458763:FUM458812 FUM524299:FUM524348 FUM589835:FUM589884 FUM655371:FUM655420 FUM720907:FUM720956 FUM786443:FUM786492 FUM851979:FUM852028 FUM917515:FUM917564 FUM983051:FUM983100 GEI11:GEI60 GEI65547:GEI65596 GEI131083:GEI131132 GEI196619:GEI196668 GEI262155:GEI262204 GEI327691:GEI327740 GEI393227:GEI393276 GEI458763:GEI458812 GEI524299:GEI524348 GEI589835:GEI589884 GEI655371:GEI655420 GEI720907:GEI720956 GEI786443:GEI786492 GEI851979:GEI852028 GEI917515:GEI917564 GEI983051:GEI983100 GOE11:GOE60 GOE65547:GOE65596 GOE131083:GOE131132 GOE196619:GOE196668 GOE262155:GOE262204 GOE327691:GOE327740 GOE393227:GOE393276 GOE458763:GOE458812 GOE524299:GOE524348 GOE589835:GOE589884 GOE655371:GOE655420 GOE720907:GOE720956 GOE786443:GOE786492 GOE851979:GOE852028 GOE917515:GOE917564 GOE983051:GOE983100 GYA11:GYA60 GYA65547:GYA65596 GYA131083:GYA131132 GYA196619:GYA196668 GYA262155:GYA262204 GYA327691:GYA327740 GYA393227:GYA393276 GYA458763:GYA458812 GYA524299:GYA524348 GYA589835:GYA589884 GYA655371:GYA655420 GYA720907:GYA720956 GYA786443:GYA786492 GYA851979:GYA852028 GYA917515:GYA917564 GYA983051:GYA983100 HHW11:HHW60 HHW65547:HHW65596 HHW131083:HHW131132 HHW196619:HHW196668 HHW262155:HHW262204 HHW327691:HHW327740 HHW393227:HHW393276 HHW458763:HHW458812 HHW524299:HHW524348 HHW589835:HHW589884 HHW655371:HHW655420 HHW720907:HHW720956 HHW786443:HHW786492 HHW851979:HHW852028 HHW917515:HHW917564 HHW983051:HHW983100 HRS11:HRS60 HRS65547:HRS65596 HRS131083:HRS131132 HRS196619:HRS196668 HRS262155:HRS262204 HRS327691:HRS327740 HRS393227:HRS393276 HRS458763:HRS458812 HRS524299:HRS524348 HRS589835:HRS589884 HRS655371:HRS655420 HRS720907:HRS720956 HRS786443:HRS786492 HRS851979:HRS852028 HRS917515:HRS917564 HRS983051:HRS983100 IBO11:IBO60 IBO65547:IBO65596 IBO131083:IBO131132 IBO196619:IBO196668 IBO262155:IBO262204 IBO327691:IBO327740 IBO393227:IBO393276 IBO458763:IBO458812 IBO524299:IBO524348 IBO589835:IBO589884 IBO655371:IBO655420 IBO720907:IBO720956 IBO786443:IBO786492 IBO851979:IBO852028 IBO917515:IBO917564 IBO983051:IBO983100 ILK11:ILK60 ILK65547:ILK65596 ILK131083:ILK131132 ILK196619:ILK196668 ILK262155:ILK262204 ILK327691:ILK327740 ILK393227:ILK393276 ILK458763:ILK458812 ILK524299:ILK524348 ILK589835:ILK589884 ILK655371:ILK655420 ILK720907:ILK720956 ILK786443:ILK786492 ILK851979:ILK852028 ILK917515:ILK917564 ILK983051:ILK983100 IVG11:IVG60 IVG65547:IVG65596 IVG131083:IVG131132 IVG196619:IVG196668 IVG262155:IVG262204 IVG327691:IVG327740 IVG393227:IVG393276 IVG458763:IVG458812 IVG524299:IVG524348 IVG589835:IVG589884 IVG655371:IVG655420 IVG720907:IVG720956 IVG786443:IVG786492 IVG851979:IVG852028 IVG917515:IVG917564 IVG983051:IVG983100 JFC11:JFC60 JFC65547:JFC65596 JFC131083:JFC131132 JFC196619:JFC196668 JFC262155:JFC262204 JFC327691:JFC327740 JFC393227:JFC393276 JFC458763:JFC458812 JFC524299:JFC524348 JFC589835:JFC589884 JFC655371:JFC655420 JFC720907:JFC720956 JFC786443:JFC786492 JFC851979:JFC852028 JFC917515:JFC917564 JFC983051:JFC983100 JOY11:JOY60 JOY65547:JOY65596 JOY131083:JOY131132 JOY196619:JOY196668 JOY262155:JOY262204 JOY327691:JOY327740 JOY393227:JOY393276 JOY458763:JOY458812 JOY524299:JOY524348 JOY589835:JOY589884 JOY655371:JOY655420 JOY720907:JOY720956 JOY786443:JOY786492 JOY851979:JOY852028 JOY917515:JOY917564 JOY983051:JOY983100 JYU11:JYU60 JYU65547:JYU65596 JYU131083:JYU131132 JYU196619:JYU196668 JYU262155:JYU262204 JYU327691:JYU327740 JYU393227:JYU393276 JYU458763:JYU458812 JYU524299:JYU524348 JYU589835:JYU589884 JYU655371:JYU655420 JYU720907:JYU720956 JYU786443:JYU786492 JYU851979:JYU852028 JYU917515:JYU917564 JYU983051:JYU983100 KIQ11:KIQ60 KIQ65547:KIQ65596 KIQ131083:KIQ131132 KIQ196619:KIQ196668 KIQ262155:KIQ262204 KIQ327691:KIQ327740 KIQ393227:KIQ393276 KIQ458763:KIQ458812 KIQ524299:KIQ524348 KIQ589835:KIQ589884 KIQ655371:KIQ655420 KIQ720907:KIQ720956 KIQ786443:KIQ786492 KIQ851979:KIQ852028 KIQ917515:KIQ917564 KIQ983051:KIQ983100 KSM11:KSM60 KSM65547:KSM65596 KSM131083:KSM131132 KSM196619:KSM196668 KSM262155:KSM262204 KSM327691:KSM327740 KSM393227:KSM393276 KSM458763:KSM458812 KSM524299:KSM524348 KSM589835:KSM589884 KSM655371:KSM655420 KSM720907:KSM720956 KSM786443:KSM786492 KSM851979:KSM852028 KSM917515:KSM917564 KSM983051:KSM983100 LCI11:LCI60 LCI65547:LCI65596 LCI131083:LCI131132 LCI196619:LCI196668 LCI262155:LCI262204 LCI327691:LCI327740 LCI393227:LCI393276 LCI458763:LCI458812 LCI524299:LCI524348 LCI589835:LCI589884 LCI655371:LCI655420 LCI720907:LCI720956 LCI786443:LCI786492 LCI851979:LCI852028 LCI917515:LCI917564 LCI983051:LCI983100 LME11:LME60 LME65547:LME65596 LME131083:LME131132 LME196619:LME196668 LME262155:LME262204 LME327691:LME327740 LME393227:LME393276 LME458763:LME458812 LME524299:LME524348 LME589835:LME589884 LME655371:LME655420 LME720907:LME720956 LME786443:LME786492 LME851979:LME852028 LME917515:LME917564 LME983051:LME983100 LWA11:LWA60 LWA65547:LWA65596 LWA131083:LWA131132 LWA196619:LWA196668 LWA262155:LWA262204 LWA327691:LWA327740 LWA393227:LWA393276 LWA458763:LWA458812 LWA524299:LWA524348 LWA589835:LWA589884 LWA655371:LWA655420 LWA720907:LWA720956 LWA786443:LWA786492 LWA851979:LWA852028 LWA917515:LWA917564 LWA983051:LWA983100 MFW11:MFW60 MFW65547:MFW65596 MFW131083:MFW131132 MFW196619:MFW196668 MFW262155:MFW262204 MFW327691:MFW327740 MFW393227:MFW393276 MFW458763:MFW458812 MFW524299:MFW524348 MFW589835:MFW589884 MFW655371:MFW655420 MFW720907:MFW720956 MFW786443:MFW786492 MFW851979:MFW852028 MFW917515:MFW917564 MFW983051:MFW983100 MPS11:MPS60 MPS65547:MPS65596 MPS131083:MPS131132 MPS196619:MPS196668 MPS262155:MPS262204 MPS327691:MPS327740 MPS393227:MPS393276 MPS458763:MPS458812 MPS524299:MPS524348 MPS589835:MPS589884 MPS655371:MPS655420 MPS720907:MPS720956 MPS786443:MPS786492 MPS851979:MPS852028 MPS917515:MPS917564 MPS983051:MPS983100 MZO11:MZO60 MZO65547:MZO65596 MZO131083:MZO131132 MZO196619:MZO196668 MZO262155:MZO262204 MZO327691:MZO327740 MZO393227:MZO393276 MZO458763:MZO458812 MZO524299:MZO524348 MZO589835:MZO589884 MZO655371:MZO655420 MZO720907:MZO720956 MZO786443:MZO786492 MZO851979:MZO852028 MZO917515:MZO917564 MZO983051:MZO983100 NJK11:NJK60 NJK65547:NJK65596 NJK131083:NJK131132 NJK196619:NJK196668 NJK262155:NJK262204 NJK327691:NJK327740 NJK393227:NJK393276 NJK458763:NJK458812 NJK524299:NJK524348 NJK589835:NJK589884 NJK655371:NJK655420 NJK720907:NJK720956 NJK786443:NJK786492 NJK851979:NJK852028 NJK917515:NJK917564 NJK983051:NJK983100 NTG11:NTG60 NTG65547:NTG65596 NTG131083:NTG131132 NTG196619:NTG196668 NTG262155:NTG262204 NTG327691:NTG327740 NTG393227:NTG393276 NTG458763:NTG458812 NTG524299:NTG524348 NTG589835:NTG589884 NTG655371:NTG655420 NTG720907:NTG720956 NTG786443:NTG786492 NTG851979:NTG852028 NTG917515:NTG917564 NTG983051:NTG983100 ODC11:ODC60 ODC65547:ODC65596 ODC131083:ODC131132 ODC196619:ODC196668 ODC262155:ODC262204 ODC327691:ODC327740 ODC393227:ODC393276 ODC458763:ODC458812 ODC524299:ODC524348 ODC589835:ODC589884 ODC655371:ODC655420 ODC720907:ODC720956 ODC786443:ODC786492 ODC851979:ODC852028 ODC917515:ODC917564 ODC983051:ODC983100 OMY11:OMY60 OMY65547:OMY65596 OMY131083:OMY131132 OMY196619:OMY196668 OMY262155:OMY262204 OMY327691:OMY327740 OMY393227:OMY393276 OMY458763:OMY458812 OMY524299:OMY524348 OMY589835:OMY589884 OMY655371:OMY655420 OMY720907:OMY720956 OMY786443:OMY786492 OMY851979:OMY852028 OMY917515:OMY917564 OMY983051:OMY983100 OWU11:OWU60 OWU65547:OWU65596 OWU131083:OWU131132 OWU196619:OWU196668 OWU262155:OWU262204 OWU327691:OWU327740 OWU393227:OWU393276 OWU458763:OWU458812 OWU524299:OWU524348 OWU589835:OWU589884 OWU655371:OWU655420 OWU720907:OWU720956 OWU786443:OWU786492 OWU851979:OWU852028 OWU917515:OWU917564 OWU983051:OWU983100 PGQ11:PGQ60 PGQ65547:PGQ65596 PGQ131083:PGQ131132 PGQ196619:PGQ196668 PGQ262155:PGQ262204 PGQ327691:PGQ327740 PGQ393227:PGQ393276 PGQ458763:PGQ458812 PGQ524299:PGQ524348 PGQ589835:PGQ589884 PGQ655371:PGQ655420 PGQ720907:PGQ720956 PGQ786443:PGQ786492 PGQ851979:PGQ852028 PGQ917515:PGQ917564 PGQ983051:PGQ983100 PQM11:PQM60 PQM65547:PQM65596 PQM131083:PQM131132 PQM196619:PQM196668 PQM262155:PQM262204 PQM327691:PQM327740 PQM393227:PQM393276 PQM458763:PQM458812 PQM524299:PQM524348 PQM589835:PQM589884 PQM655371:PQM655420 PQM720907:PQM720956 PQM786443:PQM786492 PQM851979:PQM852028 PQM917515:PQM917564 PQM983051:PQM983100 QAI11:QAI60 QAI65547:QAI65596 QAI131083:QAI131132 QAI196619:QAI196668 QAI262155:QAI262204 QAI327691:QAI327740 QAI393227:QAI393276 QAI458763:QAI458812 QAI524299:QAI524348 QAI589835:QAI589884 QAI655371:QAI655420 QAI720907:QAI720956 QAI786443:QAI786492 QAI851979:QAI852028 QAI917515:QAI917564 QAI983051:QAI983100 QKE11:QKE60 QKE65547:QKE65596 QKE131083:QKE131132 QKE196619:QKE196668 QKE262155:QKE262204 QKE327691:QKE327740 QKE393227:QKE393276 QKE458763:QKE458812 QKE524299:QKE524348 QKE589835:QKE589884 QKE655371:QKE655420 QKE720907:QKE720956 QKE786443:QKE786492 QKE851979:QKE852028 QKE917515:QKE917564 QKE983051:QKE983100 QUA11:QUA60 QUA65547:QUA65596 QUA131083:QUA131132 QUA196619:QUA196668 QUA262155:QUA262204 QUA327691:QUA327740 QUA393227:QUA393276 QUA458763:QUA458812 QUA524299:QUA524348 QUA589835:QUA589884 QUA655371:QUA655420 QUA720907:QUA720956 QUA786443:QUA786492 QUA851979:QUA852028 QUA917515:QUA917564 QUA983051:QUA983100 RDW11:RDW60 RDW65547:RDW65596 RDW131083:RDW131132 RDW196619:RDW196668 RDW262155:RDW262204 RDW327691:RDW327740 RDW393227:RDW393276 RDW458763:RDW458812 RDW524299:RDW524348 RDW589835:RDW589884 RDW655371:RDW655420 RDW720907:RDW720956 RDW786443:RDW786492 RDW851979:RDW852028 RDW917515:RDW917564 RDW983051:RDW983100 RNS11:RNS60 RNS65547:RNS65596 RNS131083:RNS131132 RNS196619:RNS196668 RNS262155:RNS262204 RNS327691:RNS327740 RNS393227:RNS393276 RNS458763:RNS458812 RNS524299:RNS524348 RNS589835:RNS589884 RNS655371:RNS655420 RNS720907:RNS720956 RNS786443:RNS786492 RNS851979:RNS852028 RNS917515:RNS917564 RNS983051:RNS983100 RXO11:RXO60 RXO65547:RXO65596 RXO131083:RXO131132 RXO196619:RXO196668 RXO262155:RXO262204 RXO327691:RXO327740 RXO393227:RXO393276 RXO458763:RXO458812 RXO524299:RXO524348 RXO589835:RXO589884 RXO655371:RXO655420 RXO720907:RXO720956 RXO786443:RXO786492 RXO851979:RXO852028 RXO917515:RXO917564 RXO983051:RXO983100 SHK11:SHK60 SHK65547:SHK65596 SHK131083:SHK131132 SHK196619:SHK196668 SHK262155:SHK262204 SHK327691:SHK327740 SHK393227:SHK393276 SHK458763:SHK458812 SHK524299:SHK524348 SHK589835:SHK589884 SHK655371:SHK655420 SHK720907:SHK720956 SHK786443:SHK786492 SHK851979:SHK852028 SHK917515:SHK917564 SHK983051:SHK983100 SRG11:SRG60 SRG65547:SRG65596 SRG131083:SRG131132 SRG196619:SRG196668 SRG262155:SRG262204 SRG327691:SRG327740 SRG393227:SRG393276 SRG458763:SRG458812 SRG524299:SRG524348 SRG589835:SRG589884 SRG655371:SRG655420 SRG720907:SRG720956 SRG786443:SRG786492 SRG851979:SRG852028 SRG917515:SRG917564 SRG983051:SRG983100 TBC11:TBC60 TBC65547:TBC65596 TBC131083:TBC131132 TBC196619:TBC196668 TBC262155:TBC262204 TBC327691:TBC327740 TBC393227:TBC393276 TBC458763:TBC458812 TBC524299:TBC524348 TBC589835:TBC589884 TBC655371:TBC655420 TBC720907:TBC720956 TBC786443:TBC786492 TBC851979:TBC852028 TBC917515:TBC917564 TBC983051:TBC983100 TKY11:TKY60 TKY65547:TKY65596 TKY131083:TKY131132 TKY196619:TKY196668 TKY262155:TKY262204 TKY327691:TKY327740 TKY393227:TKY393276 TKY458763:TKY458812 TKY524299:TKY524348 TKY589835:TKY589884 TKY655371:TKY655420 TKY720907:TKY720956 TKY786443:TKY786492 TKY851979:TKY852028 TKY917515:TKY917564 TKY983051:TKY983100 TUU11:TUU60 TUU65547:TUU65596 TUU131083:TUU131132 TUU196619:TUU196668 TUU262155:TUU262204 TUU327691:TUU327740 TUU393227:TUU393276 TUU458763:TUU458812 TUU524299:TUU524348 TUU589835:TUU589884 TUU655371:TUU655420 TUU720907:TUU720956 TUU786443:TUU786492 TUU851979:TUU852028 TUU917515:TUU917564 TUU983051:TUU983100 UEQ11:UEQ60 UEQ65547:UEQ65596 UEQ131083:UEQ131132 UEQ196619:UEQ196668 UEQ262155:UEQ262204 UEQ327691:UEQ327740 UEQ393227:UEQ393276 UEQ458763:UEQ458812 UEQ524299:UEQ524348 UEQ589835:UEQ589884 UEQ655371:UEQ655420 UEQ720907:UEQ720956 UEQ786443:UEQ786492 UEQ851979:UEQ852028 UEQ917515:UEQ917564 UEQ983051:UEQ983100 UOM11:UOM60 UOM65547:UOM65596 UOM131083:UOM131132 UOM196619:UOM196668 UOM262155:UOM262204 UOM327691:UOM327740 UOM393227:UOM393276 UOM458763:UOM458812 UOM524299:UOM524348 UOM589835:UOM589884 UOM655371:UOM655420 UOM720907:UOM720956 UOM786443:UOM786492 UOM851979:UOM852028 UOM917515:UOM917564 UOM983051:UOM983100 UYI11:UYI60 UYI65547:UYI65596 UYI131083:UYI131132 UYI196619:UYI196668 UYI262155:UYI262204 UYI327691:UYI327740 UYI393227:UYI393276 UYI458763:UYI458812 UYI524299:UYI524348 UYI589835:UYI589884 UYI655371:UYI655420 UYI720907:UYI720956 UYI786443:UYI786492 UYI851979:UYI852028 UYI917515:UYI917564 UYI983051:UYI983100 VIE11:VIE60 VIE65547:VIE65596 VIE131083:VIE131132 VIE196619:VIE196668 VIE262155:VIE262204 VIE327691:VIE327740 VIE393227:VIE393276 VIE458763:VIE458812 VIE524299:VIE524348 VIE589835:VIE589884 VIE655371:VIE655420 VIE720907:VIE720956 VIE786443:VIE786492 VIE851979:VIE852028 VIE917515:VIE917564 VIE983051:VIE983100 VSA11:VSA60 VSA65547:VSA65596 VSA131083:VSA131132 VSA196619:VSA196668 VSA262155:VSA262204 VSA327691:VSA327740 VSA393227:VSA393276 VSA458763:VSA458812 VSA524299:VSA524348 VSA589835:VSA589884 VSA655371:VSA655420 VSA720907:VSA720956 VSA786443:VSA786492 VSA851979:VSA852028 VSA917515:VSA917564 VSA983051:VSA983100 WBW11:WBW60 WBW65547:WBW65596 WBW131083:WBW131132 WBW196619:WBW196668 WBW262155:WBW262204 WBW327691:WBW327740 WBW393227:WBW393276 WBW458763:WBW458812 WBW524299:WBW524348 WBW589835:WBW589884 WBW655371:WBW655420 WBW720907:WBW720956 WBW786443:WBW786492 WBW851979:WBW852028 WBW917515:WBW917564 WBW983051:WBW983100 WLS11:WLS60 WLS65547:WLS65596 WLS131083:WLS131132 WLS196619:WLS196668 WLS262155:WLS262204 WLS327691:WLS327740 WLS393227:WLS393276 WLS458763:WLS458812 WLS524299:WLS524348 WLS589835:WLS589884 WLS655371:WLS655420 WLS720907:WLS720956 WLS786443:WLS786492 WLS851979:WLS852028 WLS917515:WLS917564 WLS983051:WLS983100 WVO11:WVO60 WVO65547:WVO65596 WVO131083:WVO131132 WVO196619:WVO196668 WVO262155:WVO262204 WVO327691:WVO327740 WVO393227:WVO393276 WVO458763:WVO458812 WVO524299:WVO524348 WVO589835:WVO589884 WVO655371:WVO655420 WVO720907:WVO720956 WVO786443:WVO786492 WVO851979:WVO852028 WVO917515:WVO917564 WVO983051:WVO983100">
      <formula1>"是,否"</formula1>
    </dataValidation>
    <dataValidation type="list" allowBlank="1" showInputMessage="1" showErrorMessage="1" sqref="K11:K81 K65547:K65573 K131083:K131109 K196619:K196645 K262155:K262181 K327691:K327717 K393227:K393253 K458763:K458789 K524299:K524325 K589835:K589861 K655371:K655397 K720907:K720933 K786443:K786469 K851979:K852005 K917515:K917541 K983051:K983077 P11:P60 P65547:P65596 P131083:P131132 P196619:P196668 P262155:P262204 P327691:P327740 P393227:P393276 P458763:P458812 P524299:P524348 P589835:P589884 P655371:P655420 P720907:P720956 P786443:P786492 P851979:P852028 P917515:P917564 P983051:P983100 JG11:JG37 JG65547:JG65573 JG131083:JG131109 JG196619:JG196645 JG262155:JG262181 JG327691:JG327717 JG393227:JG393253 JG458763:JG458789 JG524299:JG524325 JG589835:JG589861 JG655371:JG655397 JG720907:JG720933 JG786443:JG786469 JG851979:JG852005 JG917515:JG917541 JG983051:JG983077 JL11:JL60 JL65547:JL65596 JL131083:JL131132 JL196619:JL196668 JL262155:JL262204 JL327691:JL327740 JL393227:JL393276 JL458763:JL458812 JL524299:JL524348 JL589835:JL589884 JL655371:JL655420 JL720907:JL720956 JL786443:JL786492 JL851979:JL852028 JL917515:JL917564 JL983051:JL983100 TC11:TC37 TC65547:TC65573 TC131083:TC131109 TC196619:TC196645 TC262155:TC262181 TC327691:TC327717 TC393227:TC393253 TC458763:TC458789 TC524299:TC524325 TC589835:TC589861 TC655371:TC655397 TC720907:TC720933 TC786443:TC786469 TC851979:TC852005 TC917515:TC917541 TC983051:TC983077 TH11:TH60 TH65547:TH65596 TH131083:TH131132 TH196619:TH196668 TH262155:TH262204 TH327691:TH327740 TH393227:TH393276 TH458763:TH458812 TH524299:TH524348 TH589835:TH589884 TH655371:TH655420 TH720907:TH720956 TH786443:TH786492 TH851979:TH852028 TH917515:TH917564 TH983051:TH983100 ACY11:ACY37 ACY65547:ACY65573 ACY131083:ACY131109 ACY196619:ACY196645 ACY262155:ACY262181 ACY327691:ACY327717 ACY393227:ACY393253 ACY458763:ACY458789 ACY524299:ACY524325 ACY589835:ACY589861 ACY655371:ACY655397 ACY720907:ACY720933 ACY786443:ACY786469 ACY851979:ACY852005 ACY917515:ACY917541 ACY983051:ACY983077 ADD11:ADD60 ADD65547:ADD65596 ADD131083:ADD131132 ADD196619:ADD196668 ADD262155:ADD262204 ADD327691:ADD327740 ADD393227:ADD393276 ADD458763:ADD458812 ADD524299:ADD524348 ADD589835:ADD589884 ADD655371:ADD655420 ADD720907:ADD720956 ADD786443:ADD786492 ADD851979:ADD852028 ADD917515:ADD917564 ADD983051:ADD983100 AMU11:AMU37 AMU65547:AMU65573 AMU131083:AMU131109 AMU196619:AMU196645 AMU262155:AMU262181 AMU327691:AMU327717 AMU393227:AMU393253 AMU458763:AMU458789 AMU524299:AMU524325 AMU589835:AMU589861 AMU655371:AMU655397 AMU720907:AMU720933 AMU786443:AMU786469 AMU851979:AMU852005 AMU917515:AMU917541 AMU983051:AMU983077 AMZ11:AMZ60 AMZ65547:AMZ65596 AMZ131083:AMZ131132 AMZ196619:AMZ196668 AMZ262155:AMZ262204 AMZ327691:AMZ327740 AMZ393227:AMZ393276 AMZ458763:AMZ458812 AMZ524299:AMZ524348 AMZ589835:AMZ589884 AMZ655371:AMZ655420 AMZ720907:AMZ720956 AMZ786443:AMZ786492 AMZ851979:AMZ852028 AMZ917515:AMZ917564 AMZ983051:AMZ983100 AWQ11:AWQ37 AWQ65547:AWQ65573 AWQ131083:AWQ131109 AWQ196619:AWQ196645 AWQ262155:AWQ262181 AWQ327691:AWQ327717 AWQ393227:AWQ393253 AWQ458763:AWQ458789 AWQ524299:AWQ524325 AWQ589835:AWQ589861 AWQ655371:AWQ655397 AWQ720907:AWQ720933 AWQ786443:AWQ786469 AWQ851979:AWQ852005 AWQ917515:AWQ917541 AWQ983051:AWQ983077 AWV11:AWV60 AWV65547:AWV65596 AWV131083:AWV131132 AWV196619:AWV196668 AWV262155:AWV262204 AWV327691:AWV327740 AWV393227:AWV393276 AWV458763:AWV458812 AWV524299:AWV524348 AWV589835:AWV589884 AWV655371:AWV655420 AWV720907:AWV720956 AWV786443:AWV786492 AWV851979:AWV852028 AWV917515:AWV917564 AWV983051:AWV983100 BGM11:BGM37 BGM65547:BGM65573 BGM131083:BGM131109 BGM196619:BGM196645 BGM262155:BGM262181 BGM327691:BGM327717 BGM393227:BGM393253 BGM458763:BGM458789 BGM524299:BGM524325 BGM589835:BGM589861 BGM655371:BGM655397 BGM720907:BGM720933 BGM786443:BGM786469 BGM851979:BGM852005 BGM917515:BGM917541 BGM983051:BGM983077 BGR11:BGR60 BGR65547:BGR65596 BGR131083:BGR131132 BGR196619:BGR196668 BGR262155:BGR262204 BGR327691:BGR327740 BGR393227:BGR393276 BGR458763:BGR458812 BGR524299:BGR524348 BGR589835:BGR589884 BGR655371:BGR655420 BGR720907:BGR720956 BGR786443:BGR786492 BGR851979:BGR852028 BGR917515:BGR917564 BGR983051:BGR983100 BQI11:BQI37 BQI65547:BQI65573 BQI131083:BQI131109 BQI196619:BQI196645 BQI262155:BQI262181 BQI327691:BQI327717 BQI393227:BQI393253 BQI458763:BQI458789 BQI524299:BQI524325 BQI589835:BQI589861 BQI655371:BQI655397 BQI720907:BQI720933 BQI786443:BQI786469 BQI851979:BQI852005 BQI917515:BQI917541 BQI983051:BQI983077 BQN11:BQN60 BQN65547:BQN65596 BQN131083:BQN131132 BQN196619:BQN196668 BQN262155:BQN262204 BQN327691:BQN327740 BQN393227:BQN393276 BQN458763:BQN458812 BQN524299:BQN524348 BQN589835:BQN589884 BQN655371:BQN655420 BQN720907:BQN720956 BQN786443:BQN786492 BQN851979:BQN852028 BQN917515:BQN917564 BQN983051:BQN983100 CAE11:CAE37 CAE65547:CAE65573 CAE131083:CAE131109 CAE196619:CAE196645 CAE262155:CAE262181 CAE327691:CAE327717 CAE393227:CAE393253 CAE458763:CAE458789 CAE524299:CAE524325 CAE589835:CAE589861 CAE655371:CAE655397 CAE720907:CAE720933 CAE786443:CAE786469 CAE851979:CAE852005 CAE917515:CAE917541 CAE983051:CAE983077 CAJ11:CAJ60 CAJ65547:CAJ65596 CAJ131083:CAJ131132 CAJ196619:CAJ196668 CAJ262155:CAJ262204 CAJ327691:CAJ327740 CAJ393227:CAJ393276 CAJ458763:CAJ458812 CAJ524299:CAJ524348 CAJ589835:CAJ589884 CAJ655371:CAJ655420 CAJ720907:CAJ720956 CAJ786443:CAJ786492 CAJ851979:CAJ852028 CAJ917515:CAJ917564 CAJ983051:CAJ983100 CKA11:CKA37 CKA65547:CKA65573 CKA131083:CKA131109 CKA196619:CKA196645 CKA262155:CKA262181 CKA327691:CKA327717 CKA393227:CKA393253 CKA458763:CKA458789 CKA524299:CKA524325 CKA589835:CKA589861 CKA655371:CKA655397 CKA720907:CKA720933 CKA786443:CKA786469 CKA851979:CKA852005 CKA917515:CKA917541 CKA983051:CKA983077 CKF11:CKF60 CKF65547:CKF65596 CKF131083:CKF131132 CKF196619:CKF196668 CKF262155:CKF262204 CKF327691:CKF327740 CKF393227:CKF393276 CKF458763:CKF458812 CKF524299:CKF524348 CKF589835:CKF589884 CKF655371:CKF655420 CKF720907:CKF720956 CKF786443:CKF786492 CKF851979:CKF852028 CKF917515:CKF917564 CKF983051:CKF983100 CTW11:CTW37 CTW65547:CTW65573 CTW131083:CTW131109 CTW196619:CTW196645 CTW262155:CTW262181 CTW327691:CTW327717 CTW393227:CTW393253 CTW458763:CTW458789 CTW524299:CTW524325 CTW589835:CTW589861 CTW655371:CTW655397 CTW720907:CTW720933 CTW786443:CTW786469 CTW851979:CTW852005 CTW917515:CTW917541 CTW983051:CTW983077 CUB11:CUB60 CUB65547:CUB65596 CUB131083:CUB131132 CUB196619:CUB196668 CUB262155:CUB262204 CUB327691:CUB327740 CUB393227:CUB393276 CUB458763:CUB458812 CUB524299:CUB524348 CUB589835:CUB589884 CUB655371:CUB655420 CUB720907:CUB720956 CUB786443:CUB786492 CUB851979:CUB852028 CUB917515:CUB917564 CUB983051:CUB983100 DDS11:DDS37 DDS65547:DDS65573 DDS131083:DDS131109 DDS196619:DDS196645 DDS262155:DDS262181 DDS327691:DDS327717 DDS393227:DDS393253 DDS458763:DDS458789 DDS524299:DDS524325 DDS589835:DDS589861 DDS655371:DDS655397 DDS720907:DDS720933 DDS786443:DDS786469 DDS851979:DDS852005 DDS917515:DDS917541 DDS983051:DDS983077 DDX11:DDX60 DDX65547:DDX65596 DDX131083:DDX131132 DDX196619:DDX196668 DDX262155:DDX262204 DDX327691:DDX327740 DDX393227:DDX393276 DDX458763:DDX458812 DDX524299:DDX524348 DDX589835:DDX589884 DDX655371:DDX655420 DDX720907:DDX720956 DDX786443:DDX786492 DDX851979:DDX852028 DDX917515:DDX917564 DDX983051:DDX983100 DNO11:DNO37 DNO65547:DNO65573 DNO131083:DNO131109 DNO196619:DNO196645 DNO262155:DNO262181 DNO327691:DNO327717 DNO393227:DNO393253 DNO458763:DNO458789 DNO524299:DNO524325 DNO589835:DNO589861 DNO655371:DNO655397 DNO720907:DNO720933 DNO786443:DNO786469 DNO851979:DNO852005 DNO917515:DNO917541 DNO983051:DNO983077 DNT11:DNT60 DNT65547:DNT65596 DNT131083:DNT131132 DNT196619:DNT196668 DNT262155:DNT262204 DNT327691:DNT327740 DNT393227:DNT393276 DNT458763:DNT458812 DNT524299:DNT524348 DNT589835:DNT589884 DNT655371:DNT655420 DNT720907:DNT720956 DNT786443:DNT786492 DNT851979:DNT852028 DNT917515:DNT917564 DNT983051:DNT983100 DXK11:DXK37 DXK65547:DXK65573 DXK131083:DXK131109 DXK196619:DXK196645 DXK262155:DXK262181 DXK327691:DXK327717 DXK393227:DXK393253 DXK458763:DXK458789 DXK524299:DXK524325 DXK589835:DXK589861 DXK655371:DXK655397 DXK720907:DXK720933 DXK786443:DXK786469 DXK851979:DXK852005 DXK917515:DXK917541 DXK983051:DXK983077 DXP11:DXP60 DXP65547:DXP65596 DXP131083:DXP131132 DXP196619:DXP196668 DXP262155:DXP262204 DXP327691:DXP327740 DXP393227:DXP393276 DXP458763:DXP458812 DXP524299:DXP524348 DXP589835:DXP589884 DXP655371:DXP655420 DXP720907:DXP720956 DXP786443:DXP786492 DXP851979:DXP852028 DXP917515:DXP917564 DXP983051:DXP983100 EHG11:EHG37 EHG65547:EHG65573 EHG131083:EHG131109 EHG196619:EHG196645 EHG262155:EHG262181 EHG327691:EHG327717 EHG393227:EHG393253 EHG458763:EHG458789 EHG524299:EHG524325 EHG589835:EHG589861 EHG655371:EHG655397 EHG720907:EHG720933 EHG786443:EHG786469 EHG851979:EHG852005 EHG917515:EHG917541 EHG983051:EHG983077 EHL11:EHL60 EHL65547:EHL65596 EHL131083:EHL131132 EHL196619:EHL196668 EHL262155:EHL262204 EHL327691:EHL327740 EHL393227:EHL393276 EHL458763:EHL458812 EHL524299:EHL524348 EHL589835:EHL589884 EHL655371:EHL655420 EHL720907:EHL720956 EHL786443:EHL786492 EHL851979:EHL852028 EHL917515:EHL917564 EHL983051:EHL983100 ERC11:ERC37 ERC65547:ERC65573 ERC131083:ERC131109 ERC196619:ERC196645 ERC262155:ERC262181 ERC327691:ERC327717 ERC393227:ERC393253 ERC458763:ERC458789 ERC524299:ERC524325 ERC589835:ERC589861 ERC655371:ERC655397 ERC720907:ERC720933 ERC786443:ERC786469 ERC851979:ERC852005 ERC917515:ERC917541 ERC983051:ERC983077 ERH11:ERH60 ERH65547:ERH65596 ERH131083:ERH131132 ERH196619:ERH196668 ERH262155:ERH262204 ERH327691:ERH327740 ERH393227:ERH393276 ERH458763:ERH458812 ERH524299:ERH524348 ERH589835:ERH589884 ERH655371:ERH655420 ERH720907:ERH720956 ERH786443:ERH786492 ERH851979:ERH852028 ERH917515:ERH917564 ERH983051:ERH983100 FAY11:FAY37 FAY65547:FAY65573 FAY131083:FAY131109 FAY196619:FAY196645 FAY262155:FAY262181 FAY327691:FAY327717 FAY393227:FAY393253 FAY458763:FAY458789 FAY524299:FAY524325 FAY589835:FAY589861 FAY655371:FAY655397 FAY720907:FAY720933 FAY786443:FAY786469 FAY851979:FAY852005 FAY917515:FAY917541 FAY983051:FAY983077 FBD11:FBD60 FBD65547:FBD65596 FBD131083:FBD131132 FBD196619:FBD196668 FBD262155:FBD262204 FBD327691:FBD327740 FBD393227:FBD393276 FBD458763:FBD458812 FBD524299:FBD524348 FBD589835:FBD589884 FBD655371:FBD655420 FBD720907:FBD720956 FBD786443:FBD786492 FBD851979:FBD852028 FBD917515:FBD917564 FBD983051:FBD983100 FKU11:FKU37 FKU65547:FKU65573 FKU131083:FKU131109 FKU196619:FKU196645 FKU262155:FKU262181 FKU327691:FKU327717 FKU393227:FKU393253 FKU458763:FKU458789 FKU524299:FKU524325 FKU589835:FKU589861 FKU655371:FKU655397 FKU720907:FKU720933 FKU786443:FKU786469 FKU851979:FKU852005 FKU917515:FKU917541 FKU983051:FKU983077 FKZ11:FKZ60 FKZ65547:FKZ65596 FKZ131083:FKZ131132 FKZ196619:FKZ196668 FKZ262155:FKZ262204 FKZ327691:FKZ327740 FKZ393227:FKZ393276 FKZ458763:FKZ458812 FKZ524299:FKZ524348 FKZ589835:FKZ589884 FKZ655371:FKZ655420 FKZ720907:FKZ720956 FKZ786443:FKZ786492 FKZ851979:FKZ852028 FKZ917515:FKZ917564 FKZ983051:FKZ983100 FUQ11:FUQ37 FUQ65547:FUQ65573 FUQ131083:FUQ131109 FUQ196619:FUQ196645 FUQ262155:FUQ262181 FUQ327691:FUQ327717 FUQ393227:FUQ393253 FUQ458763:FUQ458789 FUQ524299:FUQ524325 FUQ589835:FUQ589861 FUQ655371:FUQ655397 FUQ720907:FUQ720933 FUQ786443:FUQ786469 FUQ851979:FUQ852005 FUQ917515:FUQ917541 FUQ983051:FUQ983077 FUV11:FUV60 FUV65547:FUV65596 FUV131083:FUV131132 FUV196619:FUV196668 FUV262155:FUV262204 FUV327691:FUV327740 FUV393227:FUV393276 FUV458763:FUV458812 FUV524299:FUV524348 FUV589835:FUV589884 FUV655371:FUV655420 FUV720907:FUV720956 FUV786443:FUV786492 FUV851979:FUV852028 FUV917515:FUV917564 FUV983051:FUV983100 GEM11:GEM37 GEM65547:GEM65573 GEM131083:GEM131109 GEM196619:GEM196645 GEM262155:GEM262181 GEM327691:GEM327717 GEM393227:GEM393253 GEM458763:GEM458789 GEM524299:GEM524325 GEM589835:GEM589861 GEM655371:GEM655397 GEM720907:GEM720933 GEM786443:GEM786469 GEM851979:GEM852005 GEM917515:GEM917541 GEM983051:GEM983077 GER11:GER60 GER65547:GER65596 GER131083:GER131132 GER196619:GER196668 GER262155:GER262204 GER327691:GER327740 GER393227:GER393276 GER458763:GER458812 GER524299:GER524348 GER589835:GER589884 GER655371:GER655420 GER720907:GER720956 GER786443:GER786492 GER851979:GER852028 GER917515:GER917564 GER983051:GER983100 GOI11:GOI37 GOI65547:GOI65573 GOI131083:GOI131109 GOI196619:GOI196645 GOI262155:GOI262181 GOI327691:GOI327717 GOI393227:GOI393253 GOI458763:GOI458789 GOI524299:GOI524325 GOI589835:GOI589861 GOI655371:GOI655397 GOI720907:GOI720933 GOI786443:GOI786469 GOI851979:GOI852005 GOI917515:GOI917541 GOI983051:GOI983077 GON11:GON60 GON65547:GON65596 GON131083:GON131132 GON196619:GON196668 GON262155:GON262204 GON327691:GON327740 GON393227:GON393276 GON458763:GON458812 GON524299:GON524348 GON589835:GON589884 GON655371:GON655420 GON720907:GON720956 GON786443:GON786492 GON851979:GON852028 GON917515:GON917564 GON983051:GON983100 GYE11:GYE37 GYE65547:GYE65573 GYE131083:GYE131109 GYE196619:GYE196645 GYE262155:GYE262181 GYE327691:GYE327717 GYE393227:GYE393253 GYE458763:GYE458789 GYE524299:GYE524325 GYE589835:GYE589861 GYE655371:GYE655397 GYE720907:GYE720933 GYE786443:GYE786469 GYE851979:GYE852005 GYE917515:GYE917541 GYE983051:GYE983077 GYJ11:GYJ60 GYJ65547:GYJ65596 GYJ131083:GYJ131132 GYJ196619:GYJ196668 GYJ262155:GYJ262204 GYJ327691:GYJ327740 GYJ393227:GYJ393276 GYJ458763:GYJ458812 GYJ524299:GYJ524348 GYJ589835:GYJ589884 GYJ655371:GYJ655420 GYJ720907:GYJ720956 GYJ786443:GYJ786492 GYJ851979:GYJ852028 GYJ917515:GYJ917564 GYJ983051:GYJ983100 HIA11:HIA37 HIA65547:HIA65573 HIA131083:HIA131109 HIA196619:HIA196645 HIA262155:HIA262181 HIA327691:HIA327717 HIA393227:HIA393253 HIA458763:HIA458789 HIA524299:HIA524325 HIA589835:HIA589861 HIA655371:HIA655397 HIA720907:HIA720933 HIA786443:HIA786469 HIA851979:HIA852005 HIA917515:HIA917541 HIA983051:HIA983077 HIF11:HIF60 HIF65547:HIF65596 HIF131083:HIF131132 HIF196619:HIF196668 HIF262155:HIF262204 HIF327691:HIF327740 HIF393227:HIF393276 HIF458763:HIF458812 HIF524299:HIF524348 HIF589835:HIF589884 HIF655371:HIF655420 HIF720907:HIF720956 HIF786443:HIF786492 HIF851979:HIF852028 HIF917515:HIF917564 HIF983051:HIF983100 HRW11:HRW37 HRW65547:HRW65573 HRW131083:HRW131109 HRW196619:HRW196645 HRW262155:HRW262181 HRW327691:HRW327717 HRW393227:HRW393253 HRW458763:HRW458789 HRW524299:HRW524325 HRW589835:HRW589861 HRW655371:HRW655397 HRW720907:HRW720933 HRW786443:HRW786469 HRW851979:HRW852005 HRW917515:HRW917541 HRW983051:HRW983077 HSB11:HSB60 HSB65547:HSB65596 HSB131083:HSB131132 HSB196619:HSB196668 HSB262155:HSB262204 HSB327691:HSB327740 HSB393227:HSB393276 HSB458763:HSB458812 HSB524299:HSB524348 HSB589835:HSB589884 HSB655371:HSB655420 HSB720907:HSB720956 HSB786443:HSB786492 HSB851979:HSB852028 HSB917515:HSB917564 HSB983051:HSB983100 IBS11:IBS37 IBS65547:IBS65573 IBS131083:IBS131109 IBS196619:IBS196645 IBS262155:IBS262181 IBS327691:IBS327717 IBS393227:IBS393253 IBS458763:IBS458789 IBS524299:IBS524325 IBS589835:IBS589861 IBS655371:IBS655397 IBS720907:IBS720933 IBS786443:IBS786469 IBS851979:IBS852005 IBS917515:IBS917541 IBS983051:IBS983077 IBX11:IBX60 IBX65547:IBX65596 IBX131083:IBX131132 IBX196619:IBX196668 IBX262155:IBX262204 IBX327691:IBX327740 IBX393227:IBX393276 IBX458763:IBX458812 IBX524299:IBX524348 IBX589835:IBX589884 IBX655371:IBX655420 IBX720907:IBX720956 IBX786443:IBX786492 IBX851979:IBX852028 IBX917515:IBX917564 IBX983051:IBX983100 ILO11:ILO37 ILO65547:ILO65573 ILO131083:ILO131109 ILO196619:ILO196645 ILO262155:ILO262181 ILO327691:ILO327717 ILO393227:ILO393253 ILO458763:ILO458789 ILO524299:ILO524325 ILO589835:ILO589861 ILO655371:ILO655397 ILO720907:ILO720933 ILO786443:ILO786469 ILO851979:ILO852005 ILO917515:ILO917541 ILO983051:ILO983077 ILT11:ILT60 ILT65547:ILT65596 ILT131083:ILT131132 ILT196619:ILT196668 ILT262155:ILT262204 ILT327691:ILT327740 ILT393227:ILT393276 ILT458763:ILT458812 ILT524299:ILT524348 ILT589835:ILT589884 ILT655371:ILT655420 ILT720907:ILT720956 ILT786443:ILT786492 ILT851979:ILT852028 ILT917515:ILT917564 ILT983051:ILT983100 IVK11:IVK37 IVK65547:IVK65573 IVK131083:IVK131109 IVK196619:IVK196645 IVK262155:IVK262181 IVK327691:IVK327717 IVK393227:IVK393253 IVK458763:IVK458789 IVK524299:IVK524325 IVK589835:IVK589861 IVK655371:IVK655397 IVK720907:IVK720933 IVK786443:IVK786469 IVK851979:IVK852005 IVK917515:IVK917541 IVK983051:IVK983077 IVP11:IVP60 IVP65547:IVP65596 IVP131083:IVP131132 IVP196619:IVP196668 IVP262155:IVP262204 IVP327691:IVP327740 IVP393227:IVP393276 IVP458763:IVP458812 IVP524299:IVP524348 IVP589835:IVP589884 IVP655371:IVP655420 IVP720907:IVP720956 IVP786443:IVP786492 IVP851979:IVP852028 IVP917515:IVP917564 IVP983051:IVP983100 JFG11:JFG37 JFG65547:JFG65573 JFG131083:JFG131109 JFG196619:JFG196645 JFG262155:JFG262181 JFG327691:JFG327717 JFG393227:JFG393253 JFG458763:JFG458789 JFG524299:JFG524325 JFG589835:JFG589861 JFG655371:JFG655397 JFG720907:JFG720933 JFG786443:JFG786469 JFG851979:JFG852005 JFG917515:JFG917541 JFG983051:JFG983077 JFL11:JFL60 JFL65547:JFL65596 JFL131083:JFL131132 JFL196619:JFL196668 JFL262155:JFL262204 JFL327691:JFL327740 JFL393227:JFL393276 JFL458763:JFL458812 JFL524299:JFL524348 JFL589835:JFL589884 JFL655371:JFL655420 JFL720907:JFL720956 JFL786443:JFL786492 JFL851979:JFL852028 JFL917515:JFL917564 JFL983051:JFL983100 JPC11:JPC37 JPC65547:JPC65573 JPC131083:JPC131109 JPC196619:JPC196645 JPC262155:JPC262181 JPC327691:JPC327717 JPC393227:JPC393253 JPC458763:JPC458789 JPC524299:JPC524325 JPC589835:JPC589861 JPC655371:JPC655397 JPC720907:JPC720933 JPC786443:JPC786469 JPC851979:JPC852005 JPC917515:JPC917541 JPC983051:JPC983077 JPH11:JPH60 JPH65547:JPH65596 JPH131083:JPH131132 JPH196619:JPH196668 JPH262155:JPH262204 JPH327691:JPH327740 JPH393227:JPH393276 JPH458763:JPH458812 JPH524299:JPH524348 JPH589835:JPH589884 JPH655371:JPH655420 JPH720907:JPH720956 JPH786443:JPH786492 JPH851979:JPH852028 JPH917515:JPH917564 JPH983051:JPH983100 JYY11:JYY37 JYY65547:JYY65573 JYY131083:JYY131109 JYY196619:JYY196645 JYY262155:JYY262181 JYY327691:JYY327717 JYY393227:JYY393253 JYY458763:JYY458789 JYY524299:JYY524325 JYY589835:JYY589861 JYY655371:JYY655397 JYY720907:JYY720933 JYY786443:JYY786469 JYY851979:JYY852005 JYY917515:JYY917541 JYY983051:JYY983077 JZD11:JZD60 JZD65547:JZD65596 JZD131083:JZD131132 JZD196619:JZD196668 JZD262155:JZD262204 JZD327691:JZD327740 JZD393227:JZD393276 JZD458763:JZD458812 JZD524299:JZD524348 JZD589835:JZD589884 JZD655371:JZD655420 JZD720907:JZD720956 JZD786443:JZD786492 JZD851979:JZD852028 JZD917515:JZD917564 JZD983051:JZD983100 KIU11:KIU37 KIU65547:KIU65573 KIU131083:KIU131109 KIU196619:KIU196645 KIU262155:KIU262181 KIU327691:KIU327717 KIU393227:KIU393253 KIU458763:KIU458789 KIU524299:KIU524325 KIU589835:KIU589861 KIU655371:KIU655397 KIU720907:KIU720933 KIU786443:KIU786469 KIU851979:KIU852005 KIU917515:KIU917541 KIU983051:KIU983077 KIZ11:KIZ60 KIZ65547:KIZ65596 KIZ131083:KIZ131132 KIZ196619:KIZ196668 KIZ262155:KIZ262204 KIZ327691:KIZ327740 KIZ393227:KIZ393276 KIZ458763:KIZ458812 KIZ524299:KIZ524348 KIZ589835:KIZ589884 KIZ655371:KIZ655420 KIZ720907:KIZ720956 KIZ786443:KIZ786492 KIZ851979:KIZ852028 KIZ917515:KIZ917564 KIZ983051:KIZ983100 KSQ11:KSQ37 KSQ65547:KSQ65573 KSQ131083:KSQ131109 KSQ196619:KSQ196645 KSQ262155:KSQ262181 KSQ327691:KSQ327717 KSQ393227:KSQ393253 KSQ458763:KSQ458789 KSQ524299:KSQ524325 KSQ589835:KSQ589861 KSQ655371:KSQ655397 KSQ720907:KSQ720933 KSQ786443:KSQ786469 KSQ851979:KSQ852005 KSQ917515:KSQ917541 KSQ983051:KSQ983077 KSV11:KSV60 KSV65547:KSV65596 KSV131083:KSV131132 KSV196619:KSV196668 KSV262155:KSV262204 KSV327691:KSV327740 KSV393227:KSV393276 KSV458763:KSV458812 KSV524299:KSV524348 KSV589835:KSV589884 KSV655371:KSV655420 KSV720907:KSV720956 KSV786443:KSV786492 KSV851979:KSV852028 KSV917515:KSV917564 KSV983051:KSV983100 LCM11:LCM37 LCM65547:LCM65573 LCM131083:LCM131109 LCM196619:LCM196645 LCM262155:LCM262181 LCM327691:LCM327717 LCM393227:LCM393253 LCM458763:LCM458789 LCM524299:LCM524325 LCM589835:LCM589861 LCM655371:LCM655397 LCM720907:LCM720933 LCM786443:LCM786469 LCM851979:LCM852005 LCM917515:LCM917541 LCM983051:LCM983077 LCR11:LCR60 LCR65547:LCR65596 LCR131083:LCR131132 LCR196619:LCR196668 LCR262155:LCR262204 LCR327691:LCR327740 LCR393227:LCR393276 LCR458763:LCR458812 LCR524299:LCR524348 LCR589835:LCR589884 LCR655371:LCR655420 LCR720907:LCR720956 LCR786443:LCR786492 LCR851979:LCR852028 LCR917515:LCR917564 LCR983051:LCR983100 LMI11:LMI37 LMI65547:LMI65573 LMI131083:LMI131109 LMI196619:LMI196645 LMI262155:LMI262181 LMI327691:LMI327717 LMI393227:LMI393253 LMI458763:LMI458789 LMI524299:LMI524325 LMI589835:LMI589861 LMI655371:LMI655397 LMI720907:LMI720933 LMI786443:LMI786469 LMI851979:LMI852005 LMI917515:LMI917541 LMI983051:LMI983077 LMN11:LMN60 LMN65547:LMN65596 LMN131083:LMN131132 LMN196619:LMN196668 LMN262155:LMN262204 LMN327691:LMN327740 LMN393227:LMN393276 LMN458763:LMN458812 LMN524299:LMN524348 LMN589835:LMN589884 LMN655371:LMN655420 LMN720907:LMN720956 LMN786443:LMN786492 LMN851979:LMN852028 LMN917515:LMN917564 LMN983051:LMN983100 LWE11:LWE37 LWE65547:LWE65573 LWE131083:LWE131109 LWE196619:LWE196645 LWE262155:LWE262181 LWE327691:LWE327717 LWE393227:LWE393253 LWE458763:LWE458789 LWE524299:LWE524325 LWE589835:LWE589861 LWE655371:LWE655397 LWE720907:LWE720933 LWE786443:LWE786469 LWE851979:LWE852005 LWE917515:LWE917541 LWE983051:LWE983077 LWJ11:LWJ60 LWJ65547:LWJ65596 LWJ131083:LWJ131132 LWJ196619:LWJ196668 LWJ262155:LWJ262204 LWJ327691:LWJ327740 LWJ393227:LWJ393276 LWJ458763:LWJ458812 LWJ524299:LWJ524348 LWJ589835:LWJ589884 LWJ655371:LWJ655420 LWJ720907:LWJ720956 LWJ786443:LWJ786492 LWJ851979:LWJ852028 LWJ917515:LWJ917564 LWJ983051:LWJ983100 MGA11:MGA37 MGA65547:MGA65573 MGA131083:MGA131109 MGA196619:MGA196645 MGA262155:MGA262181 MGA327691:MGA327717 MGA393227:MGA393253 MGA458763:MGA458789 MGA524299:MGA524325 MGA589835:MGA589861 MGA655371:MGA655397 MGA720907:MGA720933 MGA786443:MGA786469 MGA851979:MGA852005 MGA917515:MGA917541 MGA983051:MGA983077 MGF11:MGF60 MGF65547:MGF65596 MGF131083:MGF131132 MGF196619:MGF196668 MGF262155:MGF262204 MGF327691:MGF327740 MGF393227:MGF393276 MGF458763:MGF458812 MGF524299:MGF524348 MGF589835:MGF589884 MGF655371:MGF655420 MGF720907:MGF720956 MGF786443:MGF786492 MGF851979:MGF852028 MGF917515:MGF917564 MGF983051:MGF983100 MPW11:MPW37 MPW65547:MPW65573 MPW131083:MPW131109 MPW196619:MPW196645 MPW262155:MPW262181 MPW327691:MPW327717 MPW393227:MPW393253 MPW458763:MPW458789 MPW524299:MPW524325 MPW589835:MPW589861 MPW655371:MPW655397 MPW720907:MPW720933 MPW786443:MPW786469 MPW851979:MPW852005 MPW917515:MPW917541 MPW983051:MPW983077 MQB11:MQB60 MQB65547:MQB65596 MQB131083:MQB131132 MQB196619:MQB196668 MQB262155:MQB262204 MQB327691:MQB327740 MQB393227:MQB393276 MQB458763:MQB458812 MQB524299:MQB524348 MQB589835:MQB589884 MQB655371:MQB655420 MQB720907:MQB720956 MQB786443:MQB786492 MQB851979:MQB852028 MQB917515:MQB917564 MQB983051:MQB983100 MZS11:MZS37 MZS65547:MZS65573 MZS131083:MZS131109 MZS196619:MZS196645 MZS262155:MZS262181 MZS327691:MZS327717 MZS393227:MZS393253 MZS458763:MZS458789 MZS524299:MZS524325 MZS589835:MZS589861 MZS655371:MZS655397 MZS720907:MZS720933 MZS786443:MZS786469 MZS851979:MZS852005 MZS917515:MZS917541 MZS983051:MZS983077 MZX11:MZX60 MZX65547:MZX65596 MZX131083:MZX131132 MZX196619:MZX196668 MZX262155:MZX262204 MZX327691:MZX327740 MZX393227:MZX393276 MZX458763:MZX458812 MZX524299:MZX524348 MZX589835:MZX589884 MZX655371:MZX655420 MZX720907:MZX720956 MZX786443:MZX786492 MZX851979:MZX852028 MZX917515:MZX917564 MZX983051:MZX983100 NJO11:NJO37 NJO65547:NJO65573 NJO131083:NJO131109 NJO196619:NJO196645 NJO262155:NJO262181 NJO327691:NJO327717 NJO393227:NJO393253 NJO458763:NJO458789 NJO524299:NJO524325 NJO589835:NJO589861 NJO655371:NJO655397 NJO720907:NJO720933 NJO786443:NJO786469 NJO851979:NJO852005 NJO917515:NJO917541 NJO983051:NJO983077 NJT11:NJT60 NJT65547:NJT65596 NJT131083:NJT131132 NJT196619:NJT196668 NJT262155:NJT262204 NJT327691:NJT327740 NJT393227:NJT393276 NJT458763:NJT458812 NJT524299:NJT524348 NJT589835:NJT589884 NJT655371:NJT655420 NJT720907:NJT720956 NJT786443:NJT786492 NJT851979:NJT852028 NJT917515:NJT917564 NJT983051:NJT983100 NTK11:NTK37 NTK65547:NTK65573 NTK131083:NTK131109 NTK196619:NTK196645 NTK262155:NTK262181 NTK327691:NTK327717 NTK393227:NTK393253 NTK458763:NTK458789 NTK524299:NTK524325 NTK589835:NTK589861 NTK655371:NTK655397 NTK720907:NTK720933 NTK786443:NTK786469 NTK851979:NTK852005 NTK917515:NTK917541 NTK983051:NTK983077 NTP11:NTP60 NTP65547:NTP65596 NTP131083:NTP131132 NTP196619:NTP196668 NTP262155:NTP262204 NTP327691:NTP327740 NTP393227:NTP393276 NTP458763:NTP458812 NTP524299:NTP524348 NTP589835:NTP589884 NTP655371:NTP655420 NTP720907:NTP720956 NTP786443:NTP786492 NTP851979:NTP852028 NTP917515:NTP917564 NTP983051:NTP983100 ODG11:ODG37 ODG65547:ODG65573 ODG131083:ODG131109 ODG196619:ODG196645 ODG262155:ODG262181 ODG327691:ODG327717 ODG393227:ODG393253 ODG458763:ODG458789 ODG524299:ODG524325 ODG589835:ODG589861 ODG655371:ODG655397 ODG720907:ODG720933 ODG786443:ODG786469 ODG851979:ODG852005 ODG917515:ODG917541 ODG983051:ODG983077 ODL11:ODL60 ODL65547:ODL65596 ODL131083:ODL131132 ODL196619:ODL196668 ODL262155:ODL262204 ODL327691:ODL327740 ODL393227:ODL393276 ODL458763:ODL458812 ODL524299:ODL524348 ODL589835:ODL589884 ODL655371:ODL655420 ODL720907:ODL720956 ODL786443:ODL786492 ODL851979:ODL852028 ODL917515:ODL917564 ODL983051:ODL983100 ONC11:ONC37 ONC65547:ONC65573 ONC131083:ONC131109 ONC196619:ONC196645 ONC262155:ONC262181 ONC327691:ONC327717 ONC393227:ONC393253 ONC458763:ONC458789 ONC524299:ONC524325 ONC589835:ONC589861 ONC655371:ONC655397 ONC720907:ONC720933 ONC786443:ONC786469 ONC851979:ONC852005 ONC917515:ONC917541 ONC983051:ONC983077 ONH11:ONH60 ONH65547:ONH65596 ONH131083:ONH131132 ONH196619:ONH196668 ONH262155:ONH262204 ONH327691:ONH327740 ONH393227:ONH393276 ONH458763:ONH458812 ONH524299:ONH524348 ONH589835:ONH589884 ONH655371:ONH655420 ONH720907:ONH720956 ONH786443:ONH786492 ONH851979:ONH852028 ONH917515:ONH917564 ONH983051:ONH983100 OWY11:OWY37 OWY65547:OWY65573 OWY131083:OWY131109 OWY196619:OWY196645 OWY262155:OWY262181 OWY327691:OWY327717 OWY393227:OWY393253 OWY458763:OWY458789 OWY524299:OWY524325 OWY589835:OWY589861 OWY655371:OWY655397 OWY720907:OWY720933 OWY786443:OWY786469 OWY851979:OWY852005 OWY917515:OWY917541 OWY983051:OWY983077 OXD11:OXD60 OXD65547:OXD65596 OXD131083:OXD131132 OXD196619:OXD196668 OXD262155:OXD262204 OXD327691:OXD327740 OXD393227:OXD393276 OXD458763:OXD458812 OXD524299:OXD524348 OXD589835:OXD589884 OXD655371:OXD655420 OXD720907:OXD720956 OXD786443:OXD786492 OXD851979:OXD852028 OXD917515:OXD917564 OXD983051:OXD983100 PGU11:PGU37 PGU65547:PGU65573 PGU131083:PGU131109 PGU196619:PGU196645 PGU262155:PGU262181 PGU327691:PGU327717 PGU393227:PGU393253 PGU458763:PGU458789 PGU524299:PGU524325 PGU589835:PGU589861 PGU655371:PGU655397 PGU720907:PGU720933 PGU786443:PGU786469 PGU851979:PGU852005 PGU917515:PGU917541 PGU983051:PGU983077 PGZ11:PGZ60 PGZ65547:PGZ65596 PGZ131083:PGZ131132 PGZ196619:PGZ196668 PGZ262155:PGZ262204 PGZ327691:PGZ327740 PGZ393227:PGZ393276 PGZ458763:PGZ458812 PGZ524299:PGZ524348 PGZ589835:PGZ589884 PGZ655371:PGZ655420 PGZ720907:PGZ720956 PGZ786443:PGZ786492 PGZ851979:PGZ852028 PGZ917515:PGZ917564 PGZ983051:PGZ983100 PQQ11:PQQ37 PQQ65547:PQQ65573 PQQ131083:PQQ131109 PQQ196619:PQQ196645 PQQ262155:PQQ262181 PQQ327691:PQQ327717 PQQ393227:PQQ393253 PQQ458763:PQQ458789 PQQ524299:PQQ524325 PQQ589835:PQQ589861 PQQ655371:PQQ655397 PQQ720907:PQQ720933 PQQ786443:PQQ786469 PQQ851979:PQQ852005 PQQ917515:PQQ917541 PQQ983051:PQQ983077 PQV11:PQV60 PQV65547:PQV65596 PQV131083:PQV131132 PQV196619:PQV196668 PQV262155:PQV262204 PQV327691:PQV327740 PQV393227:PQV393276 PQV458763:PQV458812 PQV524299:PQV524348 PQV589835:PQV589884 PQV655371:PQV655420 PQV720907:PQV720956 PQV786443:PQV786492 PQV851979:PQV852028 PQV917515:PQV917564 PQV983051:PQV983100 QAM11:QAM37 QAM65547:QAM65573 QAM131083:QAM131109 QAM196619:QAM196645 QAM262155:QAM262181 QAM327691:QAM327717 QAM393227:QAM393253 QAM458763:QAM458789 QAM524299:QAM524325 QAM589835:QAM589861 QAM655371:QAM655397 QAM720907:QAM720933 QAM786443:QAM786469 QAM851979:QAM852005 QAM917515:QAM917541 QAM983051:QAM983077 QAR11:QAR60 QAR65547:QAR65596 QAR131083:QAR131132 QAR196619:QAR196668 QAR262155:QAR262204 QAR327691:QAR327740 QAR393227:QAR393276 QAR458763:QAR458812 QAR524299:QAR524348 QAR589835:QAR589884 QAR655371:QAR655420 QAR720907:QAR720956 QAR786443:QAR786492 QAR851979:QAR852028 QAR917515:QAR917564 QAR983051:QAR983100 QKI11:QKI37 QKI65547:QKI65573 QKI131083:QKI131109 QKI196619:QKI196645 QKI262155:QKI262181 QKI327691:QKI327717 QKI393227:QKI393253 QKI458763:QKI458789 QKI524299:QKI524325 QKI589835:QKI589861 QKI655371:QKI655397 QKI720907:QKI720933 QKI786443:QKI786469 QKI851979:QKI852005 QKI917515:QKI917541 QKI983051:QKI983077 QKN11:QKN60 QKN65547:QKN65596 QKN131083:QKN131132 QKN196619:QKN196668 QKN262155:QKN262204 QKN327691:QKN327740 QKN393227:QKN393276 QKN458763:QKN458812 QKN524299:QKN524348 QKN589835:QKN589884 QKN655371:QKN655420 QKN720907:QKN720956 QKN786443:QKN786492 QKN851979:QKN852028 QKN917515:QKN917564 QKN983051:QKN983100 QUE11:QUE37 QUE65547:QUE65573 QUE131083:QUE131109 QUE196619:QUE196645 QUE262155:QUE262181 QUE327691:QUE327717 QUE393227:QUE393253 QUE458763:QUE458789 QUE524299:QUE524325 QUE589835:QUE589861 QUE655371:QUE655397 QUE720907:QUE720933 QUE786443:QUE786469 QUE851979:QUE852005 QUE917515:QUE917541 QUE983051:QUE983077 QUJ11:QUJ60 QUJ65547:QUJ65596 QUJ131083:QUJ131132 QUJ196619:QUJ196668 QUJ262155:QUJ262204 QUJ327691:QUJ327740 QUJ393227:QUJ393276 QUJ458763:QUJ458812 QUJ524299:QUJ524348 QUJ589835:QUJ589884 QUJ655371:QUJ655420 QUJ720907:QUJ720956 QUJ786443:QUJ786492 QUJ851979:QUJ852028 QUJ917515:QUJ917564 QUJ983051:QUJ983100 REA11:REA37 REA65547:REA65573 REA131083:REA131109 REA196619:REA196645 REA262155:REA262181 REA327691:REA327717 REA393227:REA393253 REA458763:REA458789 REA524299:REA524325 REA589835:REA589861 REA655371:REA655397 REA720907:REA720933 REA786443:REA786469 REA851979:REA852005 REA917515:REA917541 REA983051:REA983077 REF11:REF60 REF65547:REF65596 REF131083:REF131132 REF196619:REF196668 REF262155:REF262204 REF327691:REF327740 REF393227:REF393276 REF458763:REF458812 REF524299:REF524348 REF589835:REF589884 REF655371:REF655420 REF720907:REF720956 REF786443:REF786492 REF851979:REF852028 REF917515:REF917564 REF983051:REF983100 RNW11:RNW37 RNW65547:RNW65573 RNW131083:RNW131109 RNW196619:RNW196645 RNW262155:RNW262181 RNW327691:RNW327717 RNW393227:RNW393253 RNW458763:RNW458789 RNW524299:RNW524325 RNW589835:RNW589861 RNW655371:RNW655397 RNW720907:RNW720933 RNW786443:RNW786469 RNW851979:RNW852005 RNW917515:RNW917541 RNW983051:RNW983077 ROB11:ROB60 ROB65547:ROB65596 ROB131083:ROB131132 ROB196619:ROB196668 ROB262155:ROB262204 ROB327691:ROB327740 ROB393227:ROB393276 ROB458763:ROB458812 ROB524299:ROB524348 ROB589835:ROB589884 ROB655371:ROB655420 ROB720907:ROB720956 ROB786443:ROB786492 ROB851979:ROB852028 ROB917515:ROB917564 ROB983051:ROB983100 RXS11:RXS37 RXS65547:RXS65573 RXS131083:RXS131109 RXS196619:RXS196645 RXS262155:RXS262181 RXS327691:RXS327717 RXS393227:RXS393253 RXS458763:RXS458789 RXS524299:RXS524325 RXS589835:RXS589861 RXS655371:RXS655397 RXS720907:RXS720933 RXS786443:RXS786469 RXS851979:RXS852005 RXS917515:RXS917541 RXS983051:RXS983077 RXX11:RXX60 RXX65547:RXX65596 RXX131083:RXX131132 RXX196619:RXX196668 RXX262155:RXX262204 RXX327691:RXX327740 RXX393227:RXX393276 RXX458763:RXX458812 RXX524299:RXX524348 RXX589835:RXX589884 RXX655371:RXX655420 RXX720907:RXX720956 RXX786443:RXX786492 RXX851979:RXX852028 RXX917515:RXX917564 RXX983051:RXX983100 SHO11:SHO37 SHO65547:SHO65573 SHO131083:SHO131109 SHO196619:SHO196645 SHO262155:SHO262181 SHO327691:SHO327717 SHO393227:SHO393253 SHO458763:SHO458789 SHO524299:SHO524325 SHO589835:SHO589861 SHO655371:SHO655397 SHO720907:SHO720933 SHO786443:SHO786469 SHO851979:SHO852005 SHO917515:SHO917541 SHO983051:SHO983077 SHT11:SHT60 SHT65547:SHT65596 SHT131083:SHT131132 SHT196619:SHT196668 SHT262155:SHT262204 SHT327691:SHT327740 SHT393227:SHT393276 SHT458763:SHT458812 SHT524299:SHT524348 SHT589835:SHT589884 SHT655371:SHT655420 SHT720907:SHT720956 SHT786443:SHT786492 SHT851979:SHT852028 SHT917515:SHT917564 SHT983051:SHT983100 SRK11:SRK37 SRK65547:SRK65573 SRK131083:SRK131109 SRK196619:SRK196645 SRK262155:SRK262181 SRK327691:SRK327717 SRK393227:SRK393253 SRK458763:SRK458789 SRK524299:SRK524325 SRK589835:SRK589861 SRK655371:SRK655397 SRK720907:SRK720933 SRK786443:SRK786469 SRK851979:SRK852005 SRK917515:SRK917541 SRK983051:SRK983077 SRP11:SRP60 SRP65547:SRP65596 SRP131083:SRP131132 SRP196619:SRP196668 SRP262155:SRP262204 SRP327691:SRP327740 SRP393227:SRP393276 SRP458763:SRP458812 SRP524299:SRP524348 SRP589835:SRP589884 SRP655371:SRP655420 SRP720907:SRP720956 SRP786443:SRP786492 SRP851979:SRP852028 SRP917515:SRP917564 SRP983051:SRP983100 TBG11:TBG37 TBG65547:TBG65573 TBG131083:TBG131109 TBG196619:TBG196645 TBG262155:TBG262181 TBG327691:TBG327717 TBG393227:TBG393253 TBG458763:TBG458789 TBG524299:TBG524325 TBG589835:TBG589861 TBG655371:TBG655397 TBG720907:TBG720933 TBG786443:TBG786469 TBG851979:TBG852005 TBG917515:TBG917541 TBG983051:TBG983077 TBL11:TBL60 TBL65547:TBL65596 TBL131083:TBL131132 TBL196619:TBL196668 TBL262155:TBL262204 TBL327691:TBL327740 TBL393227:TBL393276 TBL458763:TBL458812 TBL524299:TBL524348 TBL589835:TBL589884 TBL655371:TBL655420 TBL720907:TBL720956 TBL786443:TBL786492 TBL851979:TBL852028 TBL917515:TBL917564 TBL983051:TBL983100 TLC11:TLC37 TLC65547:TLC65573 TLC131083:TLC131109 TLC196619:TLC196645 TLC262155:TLC262181 TLC327691:TLC327717 TLC393227:TLC393253 TLC458763:TLC458789 TLC524299:TLC524325 TLC589835:TLC589861 TLC655371:TLC655397 TLC720907:TLC720933 TLC786443:TLC786469 TLC851979:TLC852005 TLC917515:TLC917541 TLC983051:TLC983077 TLH11:TLH60 TLH65547:TLH65596 TLH131083:TLH131132 TLH196619:TLH196668 TLH262155:TLH262204 TLH327691:TLH327740 TLH393227:TLH393276 TLH458763:TLH458812 TLH524299:TLH524348 TLH589835:TLH589884 TLH655371:TLH655420 TLH720907:TLH720956 TLH786443:TLH786492 TLH851979:TLH852028 TLH917515:TLH917564 TLH983051:TLH983100 TUY11:TUY37 TUY65547:TUY65573 TUY131083:TUY131109 TUY196619:TUY196645 TUY262155:TUY262181 TUY327691:TUY327717 TUY393227:TUY393253 TUY458763:TUY458789 TUY524299:TUY524325 TUY589835:TUY589861 TUY655371:TUY655397 TUY720907:TUY720933 TUY786443:TUY786469 TUY851979:TUY852005 TUY917515:TUY917541 TUY983051:TUY983077 TVD11:TVD60 TVD65547:TVD65596 TVD131083:TVD131132 TVD196619:TVD196668 TVD262155:TVD262204 TVD327691:TVD327740 TVD393227:TVD393276 TVD458763:TVD458812 TVD524299:TVD524348 TVD589835:TVD589884 TVD655371:TVD655420 TVD720907:TVD720956 TVD786443:TVD786492 TVD851979:TVD852028 TVD917515:TVD917564 TVD983051:TVD983100 UEU11:UEU37 UEU65547:UEU65573 UEU131083:UEU131109 UEU196619:UEU196645 UEU262155:UEU262181 UEU327691:UEU327717 UEU393227:UEU393253 UEU458763:UEU458789 UEU524299:UEU524325 UEU589835:UEU589861 UEU655371:UEU655397 UEU720907:UEU720933 UEU786443:UEU786469 UEU851979:UEU852005 UEU917515:UEU917541 UEU983051:UEU983077 UEZ11:UEZ60 UEZ65547:UEZ65596 UEZ131083:UEZ131132 UEZ196619:UEZ196668 UEZ262155:UEZ262204 UEZ327691:UEZ327740 UEZ393227:UEZ393276 UEZ458763:UEZ458812 UEZ524299:UEZ524348 UEZ589835:UEZ589884 UEZ655371:UEZ655420 UEZ720907:UEZ720956 UEZ786443:UEZ786492 UEZ851979:UEZ852028 UEZ917515:UEZ917564 UEZ983051:UEZ983100 UOQ11:UOQ37 UOQ65547:UOQ65573 UOQ131083:UOQ131109 UOQ196619:UOQ196645 UOQ262155:UOQ262181 UOQ327691:UOQ327717 UOQ393227:UOQ393253 UOQ458763:UOQ458789 UOQ524299:UOQ524325 UOQ589835:UOQ589861 UOQ655371:UOQ655397 UOQ720907:UOQ720933 UOQ786443:UOQ786469 UOQ851979:UOQ852005 UOQ917515:UOQ917541 UOQ983051:UOQ983077 UOV11:UOV60 UOV65547:UOV65596 UOV131083:UOV131132 UOV196619:UOV196668 UOV262155:UOV262204 UOV327691:UOV327740 UOV393227:UOV393276 UOV458763:UOV458812 UOV524299:UOV524348 UOV589835:UOV589884 UOV655371:UOV655420 UOV720907:UOV720956 UOV786443:UOV786492 UOV851979:UOV852028 UOV917515:UOV917564 UOV983051:UOV983100 UYM11:UYM37 UYM65547:UYM65573 UYM131083:UYM131109 UYM196619:UYM196645 UYM262155:UYM262181 UYM327691:UYM327717 UYM393227:UYM393253 UYM458763:UYM458789 UYM524299:UYM524325 UYM589835:UYM589861 UYM655371:UYM655397 UYM720907:UYM720933 UYM786443:UYM786469 UYM851979:UYM852005 UYM917515:UYM917541 UYM983051:UYM983077 UYR11:UYR60 UYR65547:UYR65596 UYR131083:UYR131132 UYR196619:UYR196668 UYR262155:UYR262204 UYR327691:UYR327740 UYR393227:UYR393276 UYR458763:UYR458812 UYR524299:UYR524348 UYR589835:UYR589884 UYR655371:UYR655420 UYR720907:UYR720956 UYR786443:UYR786492 UYR851979:UYR852028 UYR917515:UYR917564 UYR983051:UYR983100 VII11:VII37 VII65547:VII65573 VII131083:VII131109 VII196619:VII196645 VII262155:VII262181 VII327691:VII327717 VII393227:VII393253 VII458763:VII458789 VII524299:VII524325 VII589835:VII589861 VII655371:VII655397 VII720907:VII720933 VII786443:VII786469 VII851979:VII852005 VII917515:VII917541 VII983051:VII983077 VIN11:VIN60 VIN65547:VIN65596 VIN131083:VIN131132 VIN196619:VIN196668 VIN262155:VIN262204 VIN327691:VIN327740 VIN393227:VIN393276 VIN458763:VIN458812 VIN524299:VIN524348 VIN589835:VIN589884 VIN655371:VIN655420 VIN720907:VIN720956 VIN786443:VIN786492 VIN851979:VIN852028 VIN917515:VIN917564 VIN983051:VIN983100 VSE11:VSE37 VSE65547:VSE65573 VSE131083:VSE131109 VSE196619:VSE196645 VSE262155:VSE262181 VSE327691:VSE327717 VSE393227:VSE393253 VSE458763:VSE458789 VSE524299:VSE524325 VSE589835:VSE589861 VSE655371:VSE655397 VSE720907:VSE720933 VSE786443:VSE786469 VSE851979:VSE852005 VSE917515:VSE917541 VSE983051:VSE983077 VSJ11:VSJ60 VSJ65547:VSJ65596 VSJ131083:VSJ131132 VSJ196619:VSJ196668 VSJ262155:VSJ262204 VSJ327691:VSJ327740 VSJ393227:VSJ393276 VSJ458763:VSJ458812 VSJ524299:VSJ524348 VSJ589835:VSJ589884 VSJ655371:VSJ655420 VSJ720907:VSJ720956 VSJ786443:VSJ786492 VSJ851979:VSJ852028 VSJ917515:VSJ917564 VSJ983051:VSJ983100 WCA11:WCA37 WCA65547:WCA65573 WCA131083:WCA131109 WCA196619:WCA196645 WCA262155:WCA262181 WCA327691:WCA327717 WCA393227:WCA393253 WCA458763:WCA458789 WCA524299:WCA524325 WCA589835:WCA589861 WCA655371:WCA655397 WCA720907:WCA720933 WCA786443:WCA786469 WCA851979:WCA852005 WCA917515:WCA917541 WCA983051:WCA983077 WCF11:WCF60 WCF65547:WCF65596 WCF131083:WCF131132 WCF196619:WCF196668 WCF262155:WCF262204 WCF327691:WCF327740 WCF393227:WCF393276 WCF458763:WCF458812 WCF524299:WCF524348 WCF589835:WCF589884 WCF655371:WCF655420 WCF720907:WCF720956 WCF786443:WCF786492 WCF851979:WCF852028 WCF917515:WCF917564 WCF983051:WCF983100 WLW11:WLW37 WLW65547:WLW65573 WLW131083:WLW131109 WLW196619:WLW196645 WLW262155:WLW262181 WLW327691:WLW327717 WLW393227:WLW393253 WLW458763:WLW458789 WLW524299:WLW524325 WLW589835:WLW589861 WLW655371:WLW655397 WLW720907:WLW720933 WLW786443:WLW786469 WLW851979:WLW852005 WLW917515:WLW917541 WLW983051:WLW983077 WMB11:WMB60 WMB65547:WMB65596 WMB131083:WMB131132 WMB196619:WMB196668 WMB262155:WMB262204 WMB327691:WMB327740 WMB393227:WMB393276 WMB458763:WMB458812 WMB524299:WMB524348 WMB589835:WMB589884 WMB655371:WMB655420 WMB720907:WMB720956 WMB786443:WMB786492 WMB851979:WMB852028 WMB917515:WMB917564 WMB983051:WMB983100 WVS11:WVS37 WVS65547:WVS65573 WVS131083:WVS131109 WVS196619:WVS196645 WVS262155:WVS262181 WVS327691:WVS327717 WVS393227:WVS393253 WVS458763:WVS458789 WVS524299:WVS524325 WVS589835:WVS589861 WVS655371:WVS655397 WVS720907:WVS720933 WVS786443:WVS786469 WVS851979:WVS852005 WVS917515:WVS917541 WVS983051:WVS983077 WVX11:WVX60 WVX65547:WVX65596 WVX131083:WVX131132 WVX196619:WVX196668 WVX262155:WVX262204 WVX327691:WVX327740 WVX393227:WVX393276 WVX458763:WVX458812 WVX524299:WVX524348 WVX589835:WVX589884 WVX655371:WVX655420 WVX720907:WVX720956 WVX786443:WVX786492 WVX851979:WVX852028 WVX917515:WVX917564 WVX983051:WVX983100">
      <formula1>"通过,失败,阻塞,无效,未执行"</formula1>
    </dataValidation>
    <dataValidation allowBlank="1" showInputMessage="1" showErrorMessage="1" promptTitle="Revision" sqref="M5:M9 M65541:M65545 M131077:M131081 M196613:M196617 M262149:M262153 M327685:M327689 M393221:M393225 M458757:M458761 M524293:M524297 M589829:M589833 M655365:M655369 M720901:M720905 M786437:M786441 M851973:M851977 M917509:M917513 M983045:M983049 R5:R9 R65541:R65545 R131077:R131081 R196613:R196617 R262149:R262153 R327685:R327689 R393221:R393225 R458757:R458761 R524293:R524297 R589829:R589833 R655365:R655369 R720901:R720905 R786437:R786441 R851973:R851977 R917509:R917513 R983045:R983049 JI5:JI9 JI65541:JI65545 JI131077:JI131081 JI196613:JI196617 JI262149:JI262153 JI327685:JI327689 JI393221:JI393225 JI458757:JI458761 JI524293:JI524297 JI589829:JI589833 JI655365:JI655369 JI720901:JI720905 JI786437:JI786441 JI851973:JI851977 JI917509:JI917513 JI983045:JI983049 JN5:JN9 JN65541:JN65545 JN131077:JN131081 JN196613:JN196617 JN262149:JN262153 JN327685:JN327689 JN393221:JN393225 JN458757:JN458761 JN524293:JN524297 JN589829:JN589833 JN655365:JN655369 JN720901:JN720905 JN786437:JN786441 JN851973:JN851977 JN917509:JN917513 JN983045:JN983049 TE5:TE9 TE65541:TE65545 TE131077:TE131081 TE196613:TE196617 TE262149:TE262153 TE327685:TE327689 TE393221:TE393225 TE458757:TE458761 TE524293:TE524297 TE589829:TE589833 TE655365:TE655369 TE720901:TE720905 TE786437:TE786441 TE851973:TE851977 TE917509:TE917513 TE983045:TE983049 TJ5:TJ9 TJ65541:TJ65545 TJ131077:TJ131081 TJ196613:TJ196617 TJ262149:TJ262153 TJ327685:TJ327689 TJ393221:TJ393225 TJ458757:TJ458761 TJ524293:TJ524297 TJ589829:TJ589833 TJ655365:TJ655369 TJ720901:TJ720905 TJ786437:TJ786441 TJ851973:TJ851977 TJ917509:TJ917513 TJ983045:TJ983049 ADA5:ADA9 ADA65541:ADA65545 ADA131077:ADA131081 ADA196613:ADA196617 ADA262149:ADA262153 ADA327685:ADA327689 ADA393221:ADA393225 ADA458757:ADA458761 ADA524293:ADA524297 ADA589829:ADA589833 ADA655365:ADA655369 ADA720901:ADA720905 ADA786437:ADA786441 ADA851973:ADA851977 ADA917509:ADA917513 ADA983045:ADA983049 ADF5:ADF9 ADF65541:ADF65545 ADF131077:ADF131081 ADF196613:ADF196617 ADF262149:ADF262153 ADF327685:ADF327689 ADF393221:ADF393225 ADF458757:ADF458761 ADF524293:ADF524297 ADF589829:ADF589833 ADF655365:ADF655369 ADF720901:ADF720905 ADF786437:ADF786441 ADF851973:ADF851977 ADF917509:ADF917513 ADF983045:ADF983049 AMW5:AMW9 AMW65541:AMW65545 AMW131077:AMW131081 AMW196613:AMW196617 AMW262149:AMW262153 AMW327685:AMW327689 AMW393221:AMW393225 AMW458757:AMW458761 AMW524293:AMW524297 AMW589829:AMW589833 AMW655365:AMW655369 AMW720901:AMW720905 AMW786437:AMW786441 AMW851973:AMW851977 AMW917509:AMW917513 AMW983045:AMW983049 ANB5:ANB9 ANB65541:ANB65545 ANB131077:ANB131081 ANB196613:ANB196617 ANB262149:ANB262153 ANB327685:ANB327689 ANB393221:ANB393225 ANB458757:ANB458761 ANB524293:ANB524297 ANB589829:ANB589833 ANB655365:ANB655369 ANB720901:ANB720905 ANB786437:ANB786441 ANB851973:ANB851977 ANB917509:ANB917513 ANB983045:ANB983049 AWS5:AWS9 AWS65541:AWS65545 AWS131077:AWS131081 AWS196613:AWS196617 AWS262149:AWS262153 AWS327685:AWS327689 AWS393221:AWS393225 AWS458757:AWS458761 AWS524293:AWS524297 AWS589829:AWS589833 AWS655365:AWS655369 AWS720901:AWS720905 AWS786437:AWS786441 AWS851973:AWS851977 AWS917509:AWS917513 AWS983045:AWS983049 AWX5:AWX9 AWX65541:AWX65545 AWX131077:AWX131081 AWX196613:AWX196617 AWX262149:AWX262153 AWX327685:AWX327689 AWX393221:AWX393225 AWX458757:AWX458761 AWX524293:AWX524297 AWX589829:AWX589833 AWX655365:AWX655369 AWX720901:AWX720905 AWX786437:AWX786441 AWX851973:AWX851977 AWX917509:AWX917513 AWX983045:AWX983049 BGO5:BGO9 BGO65541:BGO65545 BGO131077:BGO131081 BGO196613:BGO196617 BGO262149:BGO262153 BGO327685:BGO327689 BGO393221:BGO393225 BGO458757:BGO458761 BGO524293:BGO524297 BGO589829:BGO589833 BGO655365:BGO655369 BGO720901:BGO720905 BGO786437:BGO786441 BGO851973:BGO851977 BGO917509:BGO917513 BGO983045:BGO983049 BGT5:BGT9 BGT65541:BGT65545 BGT131077:BGT131081 BGT196613:BGT196617 BGT262149:BGT262153 BGT327685:BGT327689 BGT393221:BGT393225 BGT458757:BGT458761 BGT524293:BGT524297 BGT589829:BGT589833 BGT655365:BGT655369 BGT720901:BGT720905 BGT786437:BGT786441 BGT851973:BGT851977 BGT917509:BGT917513 BGT983045:BGT983049 BQK5:BQK9 BQK65541:BQK65545 BQK131077:BQK131081 BQK196613:BQK196617 BQK262149:BQK262153 BQK327685:BQK327689 BQK393221:BQK393225 BQK458757:BQK458761 BQK524293:BQK524297 BQK589829:BQK589833 BQK655365:BQK655369 BQK720901:BQK720905 BQK786437:BQK786441 BQK851973:BQK851977 BQK917509:BQK917513 BQK983045:BQK983049 BQP5:BQP9 BQP65541:BQP65545 BQP131077:BQP131081 BQP196613:BQP196617 BQP262149:BQP262153 BQP327685:BQP327689 BQP393221:BQP393225 BQP458757:BQP458761 BQP524293:BQP524297 BQP589829:BQP589833 BQP655365:BQP655369 BQP720901:BQP720905 BQP786437:BQP786441 BQP851973:BQP851977 BQP917509:BQP917513 BQP983045:BQP983049 CAG5:CAG9 CAG65541:CAG65545 CAG131077:CAG131081 CAG196613:CAG196617 CAG262149:CAG262153 CAG327685:CAG327689 CAG393221:CAG393225 CAG458757:CAG458761 CAG524293:CAG524297 CAG589829:CAG589833 CAG655365:CAG655369 CAG720901:CAG720905 CAG786437:CAG786441 CAG851973:CAG851977 CAG917509:CAG917513 CAG983045:CAG983049 CAL5:CAL9 CAL65541:CAL65545 CAL131077:CAL131081 CAL196613:CAL196617 CAL262149:CAL262153 CAL327685:CAL327689 CAL393221:CAL393225 CAL458757:CAL458761 CAL524293:CAL524297 CAL589829:CAL589833 CAL655365:CAL655369 CAL720901:CAL720905 CAL786437:CAL786441 CAL851973:CAL851977 CAL917509:CAL917513 CAL983045:CAL983049 CKC5:CKC9 CKC65541:CKC65545 CKC131077:CKC131081 CKC196613:CKC196617 CKC262149:CKC262153 CKC327685:CKC327689 CKC393221:CKC393225 CKC458757:CKC458761 CKC524293:CKC524297 CKC589829:CKC589833 CKC655365:CKC655369 CKC720901:CKC720905 CKC786437:CKC786441 CKC851973:CKC851977 CKC917509:CKC917513 CKC983045:CKC983049 CKH5:CKH9 CKH65541:CKH65545 CKH131077:CKH131081 CKH196613:CKH196617 CKH262149:CKH262153 CKH327685:CKH327689 CKH393221:CKH393225 CKH458757:CKH458761 CKH524293:CKH524297 CKH589829:CKH589833 CKH655365:CKH655369 CKH720901:CKH720905 CKH786437:CKH786441 CKH851973:CKH851977 CKH917509:CKH917513 CKH983045:CKH983049 CTY5:CTY9 CTY65541:CTY65545 CTY131077:CTY131081 CTY196613:CTY196617 CTY262149:CTY262153 CTY327685:CTY327689 CTY393221:CTY393225 CTY458757:CTY458761 CTY524293:CTY524297 CTY589829:CTY589833 CTY655365:CTY655369 CTY720901:CTY720905 CTY786437:CTY786441 CTY851973:CTY851977 CTY917509:CTY917513 CTY983045:CTY983049 CUD5:CUD9 CUD65541:CUD65545 CUD131077:CUD131081 CUD196613:CUD196617 CUD262149:CUD262153 CUD327685:CUD327689 CUD393221:CUD393225 CUD458757:CUD458761 CUD524293:CUD524297 CUD589829:CUD589833 CUD655365:CUD655369 CUD720901:CUD720905 CUD786437:CUD786441 CUD851973:CUD851977 CUD917509:CUD917513 CUD983045:CUD983049 DDU5:DDU9 DDU65541:DDU65545 DDU131077:DDU131081 DDU196613:DDU196617 DDU262149:DDU262153 DDU327685:DDU327689 DDU393221:DDU393225 DDU458757:DDU458761 DDU524293:DDU524297 DDU589829:DDU589833 DDU655365:DDU655369 DDU720901:DDU720905 DDU786437:DDU786441 DDU851973:DDU851977 DDU917509:DDU917513 DDU983045:DDU983049 DDZ5:DDZ9 DDZ65541:DDZ65545 DDZ131077:DDZ131081 DDZ196613:DDZ196617 DDZ262149:DDZ262153 DDZ327685:DDZ327689 DDZ393221:DDZ393225 DDZ458757:DDZ458761 DDZ524293:DDZ524297 DDZ589829:DDZ589833 DDZ655365:DDZ655369 DDZ720901:DDZ720905 DDZ786437:DDZ786441 DDZ851973:DDZ851977 DDZ917509:DDZ917513 DDZ983045:DDZ983049 DNQ5:DNQ9 DNQ65541:DNQ65545 DNQ131077:DNQ131081 DNQ196613:DNQ196617 DNQ262149:DNQ262153 DNQ327685:DNQ327689 DNQ393221:DNQ393225 DNQ458757:DNQ458761 DNQ524293:DNQ524297 DNQ589829:DNQ589833 DNQ655365:DNQ655369 DNQ720901:DNQ720905 DNQ786437:DNQ786441 DNQ851973:DNQ851977 DNQ917509:DNQ917513 DNQ983045:DNQ983049 DNV5:DNV9 DNV65541:DNV65545 DNV131077:DNV131081 DNV196613:DNV196617 DNV262149:DNV262153 DNV327685:DNV327689 DNV393221:DNV393225 DNV458757:DNV458761 DNV524293:DNV524297 DNV589829:DNV589833 DNV655365:DNV655369 DNV720901:DNV720905 DNV786437:DNV786441 DNV851973:DNV851977 DNV917509:DNV917513 DNV983045:DNV983049 DXM5:DXM9 DXM65541:DXM65545 DXM131077:DXM131081 DXM196613:DXM196617 DXM262149:DXM262153 DXM327685:DXM327689 DXM393221:DXM393225 DXM458757:DXM458761 DXM524293:DXM524297 DXM589829:DXM589833 DXM655365:DXM655369 DXM720901:DXM720905 DXM786437:DXM786441 DXM851973:DXM851977 DXM917509:DXM917513 DXM983045:DXM983049 DXR5:DXR9 DXR65541:DXR65545 DXR131077:DXR131081 DXR196613:DXR196617 DXR262149:DXR262153 DXR327685:DXR327689 DXR393221:DXR393225 DXR458757:DXR458761 DXR524293:DXR524297 DXR589829:DXR589833 DXR655365:DXR655369 DXR720901:DXR720905 DXR786437:DXR786441 DXR851973:DXR851977 DXR917509:DXR917513 DXR983045:DXR983049 EHI5:EHI9 EHI65541:EHI65545 EHI131077:EHI131081 EHI196613:EHI196617 EHI262149:EHI262153 EHI327685:EHI327689 EHI393221:EHI393225 EHI458757:EHI458761 EHI524293:EHI524297 EHI589829:EHI589833 EHI655365:EHI655369 EHI720901:EHI720905 EHI786437:EHI786441 EHI851973:EHI851977 EHI917509:EHI917513 EHI983045:EHI983049 EHN5:EHN9 EHN65541:EHN65545 EHN131077:EHN131081 EHN196613:EHN196617 EHN262149:EHN262153 EHN327685:EHN327689 EHN393221:EHN393225 EHN458757:EHN458761 EHN524293:EHN524297 EHN589829:EHN589833 EHN655365:EHN655369 EHN720901:EHN720905 EHN786437:EHN786441 EHN851973:EHN851977 EHN917509:EHN917513 EHN983045:EHN983049 ERE5:ERE9 ERE65541:ERE65545 ERE131077:ERE131081 ERE196613:ERE196617 ERE262149:ERE262153 ERE327685:ERE327689 ERE393221:ERE393225 ERE458757:ERE458761 ERE524293:ERE524297 ERE589829:ERE589833 ERE655365:ERE655369 ERE720901:ERE720905 ERE786437:ERE786441 ERE851973:ERE851977 ERE917509:ERE917513 ERE983045:ERE983049 ERJ5:ERJ9 ERJ65541:ERJ65545 ERJ131077:ERJ131081 ERJ196613:ERJ196617 ERJ262149:ERJ262153 ERJ327685:ERJ327689 ERJ393221:ERJ393225 ERJ458757:ERJ458761 ERJ524293:ERJ524297 ERJ589829:ERJ589833 ERJ655365:ERJ655369 ERJ720901:ERJ720905 ERJ786437:ERJ786441 ERJ851973:ERJ851977 ERJ917509:ERJ917513 ERJ983045:ERJ983049 FBA5:FBA9 FBA65541:FBA65545 FBA131077:FBA131081 FBA196613:FBA196617 FBA262149:FBA262153 FBA327685:FBA327689 FBA393221:FBA393225 FBA458757:FBA458761 FBA524293:FBA524297 FBA589829:FBA589833 FBA655365:FBA655369 FBA720901:FBA720905 FBA786437:FBA786441 FBA851973:FBA851977 FBA917509:FBA917513 FBA983045:FBA983049 FBF5:FBF9 FBF65541:FBF65545 FBF131077:FBF131081 FBF196613:FBF196617 FBF262149:FBF262153 FBF327685:FBF327689 FBF393221:FBF393225 FBF458757:FBF458761 FBF524293:FBF524297 FBF589829:FBF589833 FBF655365:FBF655369 FBF720901:FBF720905 FBF786437:FBF786441 FBF851973:FBF851977 FBF917509:FBF917513 FBF983045:FBF983049 FKW5:FKW9 FKW65541:FKW65545 FKW131077:FKW131081 FKW196613:FKW196617 FKW262149:FKW262153 FKW327685:FKW327689 FKW393221:FKW393225 FKW458757:FKW458761 FKW524293:FKW524297 FKW589829:FKW589833 FKW655365:FKW655369 FKW720901:FKW720905 FKW786437:FKW786441 FKW851973:FKW851977 FKW917509:FKW917513 FKW983045:FKW983049 FLB5:FLB9 FLB65541:FLB65545 FLB131077:FLB131081 FLB196613:FLB196617 FLB262149:FLB262153 FLB327685:FLB327689 FLB393221:FLB393225 FLB458757:FLB458761 FLB524293:FLB524297 FLB589829:FLB589833 FLB655365:FLB655369 FLB720901:FLB720905 FLB786437:FLB786441 FLB851973:FLB851977 FLB917509:FLB917513 FLB983045:FLB983049 FUS5:FUS9 FUS65541:FUS65545 FUS131077:FUS131081 FUS196613:FUS196617 FUS262149:FUS262153 FUS327685:FUS327689 FUS393221:FUS393225 FUS458757:FUS458761 FUS524293:FUS524297 FUS589829:FUS589833 FUS655365:FUS655369 FUS720901:FUS720905 FUS786437:FUS786441 FUS851973:FUS851977 FUS917509:FUS917513 FUS983045:FUS983049 FUX5:FUX9 FUX65541:FUX65545 FUX131077:FUX131081 FUX196613:FUX196617 FUX262149:FUX262153 FUX327685:FUX327689 FUX393221:FUX393225 FUX458757:FUX458761 FUX524293:FUX524297 FUX589829:FUX589833 FUX655365:FUX655369 FUX720901:FUX720905 FUX786437:FUX786441 FUX851973:FUX851977 FUX917509:FUX917513 FUX983045:FUX983049 GEO5:GEO9 GEO65541:GEO65545 GEO131077:GEO131081 GEO196613:GEO196617 GEO262149:GEO262153 GEO327685:GEO327689 GEO393221:GEO393225 GEO458757:GEO458761 GEO524293:GEO524297 GEO589829:GEO589833 GEO655365:GEO655369 GEO720901:GEO720905 GEO786437:GEO786441 GEO851973:GEO851977 GEO917509:GEO917513 GEO983045:GEO983049 GET5:GET9 GET65541:GET65545 GET131077:GET131081 GET196613:GET196617 GET262149:GET262153 GET327685:GET327689 GET393221:GET393225 GET458757:GET458761 GET524293:GET524297 GET589829:GET589833 GET655365:GET655369 GET720901:GET720905 GET786437:GET786441 GET851973:GET851977 GET917509:GET917513 GET983045:GET983049 GOK5:GOK9 GOK65541:GOK65545 GOK131077:GOK131081 GOK196613:GOK196617 GOK262149:GOK262153 GOK327685:GOK327689 GOK393221:GOK393225 GOK458757:GOK458761 GOK524293:GOK524297 GOK589829:GOK589833 GOK655365:GOK655369 GOK720901:GOK720905 GOK786437:GOK786441 GOK851973:GOK851977 GOK917509:GOK917513 GOK983045:GOK983049 GOP5:GOP9 GOP65541:GOP65545 GOP131077:GOP131081 GOP196613:GOP196617 GOP262149:GOP262153 GOP327685:GOP327689 GOP393221:GOP393225 GOP458757:GOP458761 GOP524293:GOP524297 GOP589829:GOP589833 GOP655365:GOP655369 GOP720901:GOP720905 GOP786437:GOP786441 GOP851973:GOP851977 GOP917509:GOP917513 GOP983045:GOP983049 GYG5:GYG9 GYG65541:GYG65545 GYG131077:GYG131081 GYG196613:GYG196617 GYG262149:GYG262153 GYG327685:GYG327689 GYG393221:GYG393225 GYG458757:GYG458761 GYG524293:GYG524297 GYG589829:GYG589833 GYG655365:GYG655369 GYG720901:GYG720905 GYG786437:GYG786441 GYG851973:GYG851977 GYG917509:GYG917513 GYG983045:GYG983049 GYL5:GYL9 GYL65541:GYL65545 GYL131077:GYL131081 GYL196613:GYL196617 GYL262149:GYL262153 GYL327685:GYL327689 GYL393221:GYL393225 GYL458757:GYL458761 GYL524293:GYL524297 GYL589829:GYL589833 GYL655365:GYL655369 GYL720901:GYL720905 GYL786437:GYL786441 GYL851973:GYL851977 GYL917509:GYL917513 GYL983045:GYL983049 HIC5:HIC9 HIC65541:HIC65545 HIC131077:HIC131081 HIC196613:HIC196617 HIC262149:HIC262153 HIC327685:HIC327689 HIC393221:HIC393225 HIC458757:HIC458761 HIC524293:HIC524297 HIC589829:HIC589833 HIC655365:HIC655369 HIC720901:HIC720905 HIC786437:HIC786441 HIC851973:HIC851977 HIC917509:HIC917513 HIC983045:HIC983049 HIH5:HIH9 HIH65541:HIH65545 HIH131077:HIH131081 HIH196613:HIH196617 HIH262149:HIH262153 HIH327685:HIH327689 HIH393221:HIH393225 HIH458757:HIH458761 HIH524293:HIH524297 HIH589829:HIH589833 HIH655365:HIH655369 HIH720901:HIH720905 HIH786437:HIH786441 HIH851973:HIH851977 HIH917509:HIH917513 HIH983045:HIH983049 HRY5:HRY9 HRY65541:HRY65545 HRY131077:HRY131081 HRY196613:HRY196617 HRY262149:HRY262153 HRY327685:HRY327689 HRY393221:HRY393225 HRY458757:HRY458761 HRY524293:HRY524297 HRY589829:HRY589833 HRY655365:HRY655369 HRY720901:HRY720905 HRY786437:HRY786441 HRY851973:HRY851977 HRY917509:HRY917513 HRY983045:HRY983049 HSD5:HSD9 HSD65541:HSD65545 HSD131077:HSD131081 HSD196613:HSD196617 HSD262149:HSD262153 HSD327685:HSD327689 HSD393221:HSD393225 HSD458757:HSD458761 HSD524293:HSD524297 HSD589829:HSD589833 HSD655365:HSD655369 HSD720901:HSD720905 HSD786437:HSD786441 HSD851973:HSD851977 HSD917509:HSD917513 HSD983045:HSD983049 IBU5:IBU9 IBU65541:IBU65545 IBU131077:IBU131081 IBU196613:IBU196617 IBU262149:IBU262153 IBU327685:IBU327689 IBU393221:IBU393225 IBU458757:IBU458761 IBU524293:IBU524297 IBU589829:IBU589833 IBU655365:IBU655369 IBU720901:IBU720905 IBU786437:IBU786441 IBU851973:IBU851977 IBU917509:IBU917513 IBU983045:IBU983049 IBZ5:IBZ9 IBZ65541:IBZ65545 IBZ131077:IBZ131081 IBZ196613:IBZ196617 IBZ262149:IBZ262153 IBZ327685:IBZ327689 IBZ393221:IBZ393225 IBZ458757:IBZ458761 IBZ524293:IBZ524297 IBZ589829:IBZ589833 IBZ655365:IBZ655369 IBZ720901:IBZ720905 IBZ786437:IBZ786441 IBZ851973:IBZ851977 IBZ917509:IBZ917513 IBZ983045:IBZ983049 ILQ5:ILQ9 ILQ65541:ILQ65545 ILQ131077:ILQ131081 ILQ196613:ILQ196617 ILQ262149:ILQ262153 ILQ327685:ILQ327689 ILQ393221:ILQ393225 ILQ458757:ILQ458761 ILQ524293:ILQ524297 ILQ589829:ILQ589833 ILQ655365:ILQ655369 ILQ720901:ILQ720905 ILQ786437:ILQ786441 ILQ851973:ILQ851977 ILQ917509:ILQ917513 ILQ983045:ILQ983049 ILV5:ILV9 ILV65541:ILV65545 ILV131077:ILV131081 ILV196613:ILV196617 ILV262149:ILV262153 ILV327685:ILV327689 ILV393221:ILV393225 ILV458757:ILV458761 ILV524293:ILV524297 ILV589829:ILV589833 ILV655365:ILV655369 ILV720901:ILV720905 ILV786437:ILV786441 ILV851973:ILV851977 ILV917509:ILV917513 ILV983045:ILV983049 IVM5:IVM9 IVM65541:IVM65545 IVM131077:IVM131081 IVM196613:IVM196617 IVM262149:IVM262153 IVM327685:IVM327689 IVM393221:IVM393225 IVM458757:IVM458761 IVM524293:IVM524297 IVM589829:IVM589833 IVM655365:IVM655369 IVM720901:IVM720905 IVM786437:IVM786441 IVM851973:IVM851977 IVM917509:IVM917513 IVM983045:IVM983049 IVR5:IVR9 IVR65541:IVR65545 IVR131077:IVR131081 IVR196613:IVR196617 IVR262149:IVR262153 IVR327685:IVR327689 IVR393221:IVR393225 IVR458757:IVR458761 IVR524293:IVR524297 IVR589829:IVR589833 IVR655365:IVR655369 IVR720901:IVR720905 IVR786437:IVR786441 IVR851973:IVR851977 IVR917509:IVR917513 IVR983045:IVR983049 JFI5:JFI9 JFI65541:JFI65545 JFI131077:JFI131081 JFI196613:JFI196617 JFI262149:JFI262153 JFI327685:JFI327689 JFI393221:JFI393225 JFI458757:JFI458761 JFI524293:JFI524297 JFI589829:JFI589833 JFI655365:JFI655369 JFI720901:JFI720905 JFI786437:JFI786441 JFI851973:JFI851977 JFI917509:JFI917513 JFI983045:JFI983049 JFN5:JFN9 JFN65541:JFN65545 JFN131077:JFN131081 JFN196613:JFN196617 JFN262149:JFN262153 JFN327685:JFN327689 JFN393221:JFN393225 JFN458757:JFN458761 JFN524293:JFN524297 JFN589829:JFN589833 JFN655365:JFN655369 JFN720901:JFN720905 JFN786437:JFN786441 JFN851973:JFN851977 JFN917509:JFN917513 JFN983045:JFN983049 JPE5:JPE9 JPE65541:JPE65545 JPE131077:JPE131081 JPE196613:JPE196617 JPE262149:JPE262153 JPE327685:JPE327689 JPE393221:JPE393225 JPE458757:JPE458761 JPE524293:JPE524297 JPE589829:JPE589833 JPE655365:JPE655369 JPE720901:JPE720905 JPE786437:JPE786441 JPE851973:JPE851977 JPE917509:JPE917513 JPE983045:JPE983049 JPJ5:JPJ9 JPJ65541:JPJ65545 JPJ131077:JPJ131081 JPJ196613:JPJ196617 JPJ262149:JPJ262153 JPJ327685:JPJ327689 JPJ393221:JPJ393225 JPJ458757:JPJ458761 JPJ524293:JPJ524297 JPJ589829:JPJ589833 JPJ655365:JPJ655369 JPJ720901:JPJ720905 JPJ786437:JPJ786441 JPJ851973:JPJ851977 JPJ917509:JPJ917513 JPJ983045:JPJ983049 JZA5:JZA9 JZA65541:JZA65545 JZA131077:JZA131081 JZA196613:JZA196617 JZA262149:JZA262153 JZA327685:JZA327689 JZA393221:JZA393225 JZA458757:JZA458761 JZA524293:JZA524297 JZA589829:JZA589833 JZA655365:JZA655369 JZA720901:JZA720905 JZA786437:JZA786441 JZA851973:JZA851977 JZA917509:JZA917513 JZA983045:JZA983049 JZF5:JZF9 JZF65541:JZF65545 JZF131077:JZF131081 JZF196613:JZF196617 JZF262149:JZF262153 JZF327685:JZF327689 JZF393221:JZF393225 JZF458757:JZF458761 JZF524293:JZF524297 JZF589829:JZF589833 JZF655365:JZF655369 JZF720901:JZF720905 JZF786437:JZF786441 JZF851973:JZF851977 JZF917509:JZF917513 JZF983045:JZF983049 KIW5:KIW9 KIW65541:KIW65545 KIW131077:KIW131081 KIW196613:KIW196617 KIW262149:KIW262153 KIW327685:KIW327689 KIW393221:KIW393225 KIW458757:KIW458761 KIW524293:KIW524297 KIW589829:KIW589833 KIW655365:KIW655369 KIW720901:KIW720905 KIW786437:KIW786441 KIW851973:KIW851977 KIW917509:KIW917513 KIW983045:KIW983049 KJB5:KJB9 KJB65541:KJB65545 KJB131077:KJB131081 KJB196613:KJB196617 KJB262149:KJB262153 KJB327685:KJB327689 KJB393221:KJB393225 KJB458757:KJB458761 KJB524293:KJB524297 KJB589829:KJB589833 KJB655365:KJB655369 KJB720901:KJB720905 KJB786437:KJB786441 KJB851973:KJB851977 KJB917509:KJB917513 KJB983045:KJB983049 KSS5:KSS9 KSS65541:KSS65545 KSS131077:KSS131081 KSS196613:KSS196617 KSS262149:KSS262153 KSS327685:KSS327689 KSS393221:KSS393225 KSS458757:KSS458761 KSS524293:KSS524297 KSS589829:KSS589833 KSS655365:KSS655369 KSS720901:KSS720905 KSS786437:KSS786441 KSS851973:KSS851977 KSS917509:KSS917513 KSS983045:KSS983049 KSX5:KSX9 KSX65541:KSX65545 KSX131077:KSX131081 KSX196613:KSX196617 KSX262149:KSX262153 KSX327685:KSX327689 KSX393221:KSX393225 KSX458757:KSX458761 KSX524293:KSX524297 KSX589829:KSX589833 KSX655365:KSX655369 KSX720901:KSX720905 KSX786437:KSX786441 KSX851973:KSX851977 KSX917509:KSX917513 KSX983045:KSX983049 LCO5:LCO9 LCO65541:LCO65545 LCO131077:LCO131081 LCO196613:LCO196617 LCO262149:LCO262153 LCO327685:LCO327689 LCO393221:LCO393225 LCO458757:LCO458761 LCO524293:LCO524297 LCO589829:LCO589833 LCO655365:LCO655369 LCO720901:LCO720905 LCO786437:LCO786441 LCO851973:LCO851977 LCO917509:LCO917513 LCO983045:LCO983049 LCT5:LCT9 LCT65541:LCT65545 LCT131077:LCT131081 LCT196613:LCT196617 LCT262149:LCT262153 LCT327685:LCT327689 LCT393221:LCT393225 LCT458757:LCT458761 LCT524293:LCT524297 LCT589829:LCT589833 LCT655365:LCT655369 LCT720901:LCT720905 LCT786437:LCT786441 LCT851973:LCT851977 LCT917509:LCT917513 LCT983045:LCT983049 LMK5:LMK9 LMK65541:LMK65545 LMK131077:LMK131081 LMK196613:LMK196617 LMK262149:LMK262153 LMK327685:LMK327689 LMK393221:LMK393225 LMK458757:LMK458761 LMK524293:LMK524297 LMK589829:LMK589833 LMK655365:LMK655369 LMK720901:LMK720905 LMK786437:LMK786441 LMK851973:LMK851977 LMK917509:LMK917513 LMK983045:LMK983049 LMP5:LMP9 LMP65541:LMP65545 LMP131077:LMP131081 LMP196613:LMP196617 LMP262149:LMP262153 LMP327685:LMP327689 LMP393221:LMP393225 LMP458757:LMP458761 LMP524293:LMP524297 LMP589829:LMP589833 LMP655365:LMP655369 LMP720901:LMP720905 LMP786437:LMP786441 LMP851973:LMP851977 LMP917509:LMP917513 LMP983045:LMP983049 LWG5:LWG9 LWG65541:LWG65545 LWG131077:LWG131081 LWG196613:LWG196617 LWG262149:LWG262153 LWG327685:LWG327689 LWG393221:LWG393225 LWG458757:LWG458761 LWG524293:LWG524297 LWG589829:LWG589833 LWG655365:LWG655369 LWG720901:LWG720905 LWG786437:LWG786441 LWG851973:LWG851977 LWG917509:LWG917513 LWG983045:LWG983049 LWL5:LWL9 LWL65541:LWL65545 LWL131077:LWL131081 LWL196613:LWL196617 LWL262149:LWL262153 LWL327685:LWL327689 LWL393221:LWL393225 LWL458757:LWL458761 LWL524293:LWL524297 LWL589829:LWL589833 LWL655365:LWL655369 LWL720901:LWL720905 LWL786437:LWL786441 LWL851973:LWL851977 LWL917509:LWL917513 LWL983045:LWL983049 MGC5:MGC9 MGC65541:MGC65545 MGC131077:MGC131081 MGC196613:MGC196617 MGC262149:MGC262153 MGC327685:MGC327689 MGC393221:MGC393225 MGC458757:MGC458761 MGC524293:MGC524297 MGC589829:MGC589833 MGC655365:MGC655369 MGC720901:MGC720905 MGC786437:MGC786441 MGC851973:MGC851977 MGC917509:MGC917513 MGC983045:MGC983049 MGH5:MGH9 MGH65541:MGH65545 MGH131077:MGH131081 MGH196613:MGH196617 MGH262149:MGH262153 MGH327685:MGH327689 MGH393221:MGH393225 MGH458757:MGH458761 MGH524293:MGH524297 MGH589829:MGH589833 MGH655365:MGH655369 MGH720901:MGH720905 MGH786437:MGH786441 MGH851973:MGH851977 MGH917509:MGH917513 MGH983045:MGH983049 MPY5:MPY9 MPY65541:MPY65545 MPY131077:MPY131081 MPY196613:MPY196617 MPY262149:MPY262153 MPY327685:MPY327689 MPY393221:MPY393225 MPY458757:MPY458761 MPY524293:MPY524297 MPY589829:MPY589833 MPY655365:MPY655369 MPY720901:MPY720905 MPY786437:MPY786441 MPY851973:MPY851977 MPY917509:MPY917513 MPY983045:MPY983049 MQD5:MQD9 MQD65541:MQD65545 MQD131077:MQD131081 MQD196613:MQD196617 MQD262149:MQD262153 MQD327685:MQD327689 MQD393221:MQD393225 MQD458757:MQD458761 MQD524293:MQD524297 MQD589829:MQD589833 MQD655365:MQD655369 MQD720901:MQD720905 MQD786437:MQD786441 MQD851973:MQD851977 MQD917509:MQD917513 MQD983045:MQD983049 MZU5:MZU9 MZU65541:MZU65545 MZU131077:MZU131081 MZU196613:MZU196617 MZU262149:MZU262153 MZU327685:MZU327689 MZU393221:MZU393225 MZU458757:MZU458761 MZU524293:MZU524297 MZU589829:MZU589833 MZU655365:MZU655369 MZU720901:MZU720905 MZU786437:MZU786441 MZU851973:MZU851977 MZU917509:MZU917513 MZU983045:MZU983049 MZZ5:MZZ9 MZZ65541:MZZ65545 MZZ131077:MZZ131081 MZZ196613:MZZ196617 MZZ262149:MZZ262153 MZZ327685:MZZ327689 MZZ393221:MZZ393225 MZZ458757:MZZ458761 MZZ524293:MZZ524297 MZZ589829:MZZ589833 MZZ655365:MZZ655369 MZZ720901:MZZ720905 MZZ786437:MZZ786441 MZZ851973:MZZ851977 MZZ917509:MZZ917513 MZZ983045:MZZ983049 NJQ5:NJQ9 NJQ65541:NJQ65545 NJQ131077:NJQ131081 NJQ196613:NJQ196617 NJQ262149:NJQ262153 NJQ327685:NJQ327689 NJQ393221:NJQ393225 NJQ458757:NJQ458761 NJQ524293:NJQ524297 NJQ589829:NJQ589833 NJQ655365:NJQ655369 NJQ720901:NJQ720905 NJQ786437:NJQ786441 NJQ851973:NJQ851977 NJQ917509:NJQ917513 NJQ983045:NJQ983049 NJV5:NJV9 NJV65541:NJV65545 NJV131077:NJV131081 NJV196613:NJV196617 NJV262149:NJV262153 NJV327685:NJV327689 NJV393221:NJV393225 NJV458757:NJV458761 NJV524293:NJV524297 NJV589829:NJV589833 NJV655365:NJV655369 NJV720901:NJV720905 NJV786437:NJV786441 NJV851973:NJV851977 NJV917509:NJV917513 NJV983045:NJV983049 NTM5:NTM9 NTM65541:NTM65545 NTM131077:NTM131081 NTM196613:NTM196617 NTM262149:NTM262153 NTM327685:NTM327689 NTM393221:NTM393225 NTM458757:NTM458761 NTM524293:NTM524297 NTM589829:NTM589833 NTM655365:NTM655369 NTM720901:NTM720905 NTM786437:NTM786441 NTM851973:NTM851977 NTM917509:NTM917513 NTM983045:NTM983049 NTR5:NTR9 NTR65541:NTR65545 NTR131077:NTR131081 NTR196613:NTR196617 NTR262149:NTR262153 NTR327685:NTR327689 NTR393221:NTR393225 NTR458757:NTR458761 NTR524293:NTR524297 NTR589829:NTR589833 NTR655365:NTR655369 NTR720901:NTR720905 NTR786437:NTR786441 NTR851973:NTR851977 NTR917509:NTR917513 NTR983045:NTR983049 ODI5:ODI9 ODI65541:ODI65545 ODI131077:ODI131081 ODI196613:ODI196617 ODI262149:ODI262153 ODI327685:ODI327689 ODI393221:ODI393225 ODI458757:ODI458761 ODI524293:ODI524297 ODI589829:ODI589833 ODI655365:ODI655369 ODI720901:ODI720905 ODI786437:ODI786441 ODI851973:ODI851977 ODI917509:ODI917513 ODI983045:ODI983049 ODN5:ODN9 ODN65541:ODN65545 ODN131077:ODN131081 ODN196613:ODN196617 ODN262149:ODN262153 ODN327685:ODN327689 ODN393221:ODN393225 ODN458757:ODN458761 ODN524293:ODN524297 ODN589829:ODN589833 ODN655365:ODN655369 ODN720901:ODN720905 ODN786437:ODN786441 ODN851973:ODN851977 ODN917509:ODN917513 ODN983045:ODN983049 ONE5:ONE9 ONE65541:ONE65545 ONE131077:ONE131081 ONE196613:ONE196617 ONE262149:ONE262153 ONE327685:ONE327689 ONE393221:ONE393225 ONE458757:ONE458761 ONE524293:ONE524297 ONE589829:ONE589833 ONE655365:ONE655369 ONE720901:ONE720905 ONE786437:ONE786441 ONE851973:ONE851977 ONE917509:ONE917513 ONE983045:ONE983049 ONJ5:ONJ9 ONJ65541:ONJ65545 ONJ131077:ONJ131081 ONJ196613:ONJ196617 ONJ262149:ONJ262153 ONJ327685:ONJ327689 ONJ393221:ONJ393225 ONJ458757:ONJ458761 ONJ524293:ONJ524297 ONJ589829:ONJ589833 ONJ655365:ONJ655369 ONJ720901:ONJ720905 ONJ786437:ONJ786441 ONJ851973:ONJ851977 ONJ917509:ONJ917513 ONJ983045:ONJ983049 OXA5:OXA9 OXA65541:OXA65545 OXA131077:OXA131081 OXA196613:OXA196617 OXA262149:OXA262153 OXA327685:OXA327689 OXA393221:OXA393225 OXA458757:OXA458761 OXA524293:OXA524297 OXA589829:OXA589833 OXA655365:OXA655369 OXA720901:OXA720905 OXA786437:OXA786441 OXA851973:OXA851977 OXA917509:OXA917513 OXA983045:OXA983049 OXF5:OXF9 OXF65541:OXF65545 OXF131077:OXF131081 OXF196613:OXF196617 OXF262149:OXF262153 OXF327685:OXF327689 OXF393221:OXF393225 OXF458757:OXF458761 OXF524293:OXF524297 OXF589829:OXF589833 OXF655365:OXF655369 OXF720901:OXF720905 OXF786437:OXF786441 OXF851973:OXF851977 OXF917509:OXF917513 OXF983045:OXF983049 PGW5:PGW9 PGW65541:PGW65545 PGW131077:PGW131081 PGW196613:PGW196617 PGW262149:PGW262153 PGW327685:PGW327689 PGW393221:PGW393225 PGW458757:PGW458761 PGW524293:PGW524297 PGW589829:PGW589833 PGW655365:PGW655369 PGW720901:PGW720905 PGW786437:PGW786441 PGW851973:PGW851977 PGW917509:PGW917513 PGW983045:PGW983049 PHB5:PHB9 PHB65541:PHB65545 PHB131077:PHB131081 PHB196613:PHB196617 PHB262149:PHB262153 PHB327685:PHB327689 PHB393221:PHB393225 PHB458757:PHB458761 PHB524293:PHB524297 PHB589829:PHB589833 PHB655365:PHB655369 PHB720901:PHB720905 PHB786437:PHB786441 PHB851973:PHB851977 PHB917509:PHB917513 PHB983045:PHB983049 PQS5:PQS9 PQS65541:PQS65545 PQS131077:PQS131081 PQS196613:PQS196617 PQS262149:PQS262153 PQS327685:PQS327689 PQS393221:PQS393225 PQS458757:PQS458761 PQS524293:PQS524297 PQS589829:PQS589833 PQS655365:PQS655369 PQS720901:PQS720905 PQS786437:PQS786441 PQS851973:PQS851977 PQS917509:PQS917513 PQS983045:PQS983049 PQX5:PQX9 PQX65541:PQX65545 PQX131077:PQX131081 PQX196613:PQX196617 PQX262149:PQX262153 PQX327685:PQX327689 PQX393221:PQX393225 PQX458757:PQX458761 PQX524293:PQX524297 PQX589829:PQX589833 PQX655365:PQX655369 PQX720901:PQX720905 PQX786437:PQX786441 PQX851973:PQX851977 PQX917509:PQX917513 PQX983045:PQX983049 QAO5:QAO9 QAO65541:QAO65545 QAO131077:QAO131081 QAO196613:QAO196617 QAO262149:QAO262153 QAO327685:QAO327689 QAO393221:QAO393225 QAO458757:QAO458761 QAO524293:QAO524297 QAO589829:QAO589833 QAO655365:QAO655369 QAO720901:QAO720905 QAO786437:QAO786441 QAO851973:QAO851977 QAO917509:QAO917513 QAO983045:QAO983049 QAT5:QAT9 QAT65541:QAT65545 QAT131077:QAT131081 QAT196613:QAT196617 QAT262149:QAT262153 QAT327685:QAT327689 QAT393221:QAT393225 QAT458757:QAT458761 QAT524293:QAT524297 QAT589829:QAT589833 QAT655365:QAT655369 QAT720901:QAT720905 QAT786437:QAT786441 QAT851973:QAT851977 QAT917509:QAT917513 QAT983045:QAT983049 QKK5:QKK9 QKK65541:QKK65545 QKK131077:QKK131081 QKK196613:QKK196617 QKK262149:QKK262153 QKK327685:QKK327689 QKK393221:QKK393225 QKK458757:QKK458761 QKK524293:QKK524297 QKK589829:QKK589833 QKK655365:QKK655369 QKK720901:QKK720905 QKK786437:QKK786441 QKK851973:QKK851977 QKK917509:QKK917513 QKK983045:QKK983049 QKP5:QKP9 QKP65541:QKP65545 QKP131077:QKP131081 QKP196613:QKP196617 QKP262149:QKP262153 QKP327685:QKP327689 QKP393221:QKP393225 QKP458757:QKP458761 QKP524293:QKP524297 QKP589829:QKP589833 QKP655365:QKP655369 QKP720901:QKP720905 QKP786437:QKP786441 QKP851973:QKP851977 QKP917509:QKP917513 QKP983045:QKP983049 QUG5:QUG9 QUG65541:QUG65545 QUG131077:QUG131081 QUG196613:QUG196617 QUG262149:QUG262153 QUG327685:QUG327689 QUG393221:QUG393225 QUG458757:QUG458761 QUG524293:QUG524297 QUG589829:QUG589833 QUG655365:QUG655369 QUG720901:QUG720905 QUG786437:QUG786441 QUG851973:QUG851977 QUG917509:QUG917513 QUG983045:QUG983049 QUL5:QUL9 QUL65541:QUL65545 QUL131077:QUL131081 QUL196613:QUL196617 QUL262149:QUL262153 QUL327685:QUL327689 QUL393221:QUL393225 QUL458757:QUL458761 QUL524293:QUL524297 QUL589829:QUL589833 QUL655365:QUL655369 QUL720901:QUL720905 QUL786437:QUL786441 QUL851973:QUL851977 QUL917509:QUL917513 QUL983045:QUL983049 REC5:REC9 REC65541:REC65545 REC131077:REC131081 REC196613:REC196617 REC262149:REC262153 REC327685:REC327689 REC393221:REC393225 REC458757:REC458761 REC524293:REC524297 REC589829:REC589833 REC655365:REC655369 REC720901:REC720905 REC786437:REC786441 REC851973:REC851977 REC917509:REC917513 REC983045:REC983049 REH5:REH9 REH65541:REH65545 REH131077:REH131081 REH196613:REH196617 REH262149:REH262153 REH327685:REH327689 REH393221:REH393225 REH458757:REH458761 REH524293:REH524297 REH589829:REH589833 REH655365:REH655369 REH720901:REH720905 REH786437:REH786441 REH851973:REH851977 REH917509:REH917513 REH983045:REH983049 RNY5:RNY9 RNY65541:RNY65545 RNY131077:RNY131081 RNY196613:RNY196617 RNY262149:RNY262153 RNY327685:RNY327689 RNY393221:RNY393225 RNY458757:RNY458761 RNY524293:RNY524297 RNY589829:RNY589833 RNY655365:RNY655369 RNY720901:RNY720905 RNY786437:RNY786441 RNY851973:RNY851977 RNY917509:RNY917513 RNY983045:RNY983049 ROD5:ROD9 ROD65541:ROD65545 ROD131077:ROD131081 ROD196613:ROD196617 ROD262149:ROD262153 ROD327685:ROD327689 ROD393221:ROD393225 ROD458757:ROD458761 ROD524293:ROD524297 ROD589829:ROD589833 ROD655365:ROD655369 ROD720901:ROD720905 ROD786437:ROD786441 ROD851973:ROD851977 ROD917509:ROD917513 ROD983045:ROD983049 RXU5:RXU9 RXU65541:RXU65545 RXU131077:RXU131081 RXU196613:RXU196617 RXU262149:RXU262153 RXU327685:RXU327689 RXU393221:RXU393225 RXU458757:RXU458761 RXU524293:RXU524297 RXU589829:RXU589833 RXU655365:RXU655369 RXU720901:RXU720905 RXU786437:RXU786441 RXU851973:RXU851977 RXU917509:RXU917513 RXU983045:RXU983049 RXZ5:RXZ9 RXZ65541:RXZ65545 RXZ131077:RXZ131081 RXZ196613:RXZ196617 RXZ262149:RXZ262153 RXZ327685:RXZ327689 RXZ393221:RXZ393225 RXZ458757:RXZ458761 RXZ524293:RXZ524297 RXZ589829:RXZ589833 RXZ655365:RXZ655369 RXZ720901:RXZ720905 RXZ786437:RXZ786441 RXZ851973:RXZ851977 RXZ917509:RXZ917513 RXZ983045:RXZ983049 SHQ5:SHQ9 SHQ65541:SHQ65545 SHQ131077:SHQ131081 SHQ196613:SHQ196617 SHQ262149:SHQ262153 SHQ327685:SHQ327689 SHQ393221:SHQ393225 SHQ458757:SHQ458761 SHQ524293:SHQ524297 SHQ589829:SHQ589833 SHQ655365:SHQ655369 SHQ720901:SHQ720905 SHQ786437:SHQ786441 SHQ851973:SHQ851977 SHQ917509:SHQ917513 SHQ983045:SHQ983049 SHV5:SHV9 SHV65541:SHV65545 SHV131077:SHV131081 SHV196613:SHV196617 SHV262149:SHV262153 SHV327685:SHV327689 SHV393221:SHV393225 SHV458757:SHV458761 SHV524293:SHV524297 SHV589829:SHV589833 SHV655365:SHV655369 SHV720901:SHV720905 SHV786437:SHV786441 SHV851973:SHV851977 SHV917509:SHV917513 SHV983045:SHV983049 SRM5:SRM9 SRM65541:SRM65545 SRM131077:SRM131081 SRM196613:SRM196617 SRM262149:SRM262153 SRM327685:SRM327689 SRM393221:SRM393225 SRM458757:SRM458761 SRM524293:SRM524297 SRM589829:SRM589833 SRM655365:SRM655369 SRM720901:SRM720905 SRM786437:SRM786441 SRM851973:SRM851977 SRM917509:SRM917513 SRM983045:SRM983049 SRR5:SRR9 SRR65541:SRR65545 SRR131077:SRR131081 SRR196613:SRR196617 SRR262149:SRR262153 SRR327685:SRR327689 SRR393221:SRR393225 SRR458757:SRR458761 SRR524293:SRR524297 SRR589829:SRR589833 SRR655365:SRR655369 SRR720901:SRR720905 SRR786437:SRR786441 SRR851973:SRR851977 SRR917509:SRR917513 SRR983045:SRR983049 TBI5:TBI9 TBI65541:TBI65545 TBI131077:TBI131081 TBI196613:TBI196617 TBI262149:TBI262153 TBI327685:TBI327689 TBI393221:TBI393225 TBI458757:TBI458761 TBI524293:TBI524297 TBI589829:TBI589833 TBI655365:TBI655369 TBI720901:TBI720905 TBI786437:TBI786441 TBI851973:TBI851977 TBI917509:TBI917513 TBI983045:TBI983049 TBN5:TBN9 TBN65541:TBN65545 TBN131077:TBN131081 TBN196613:TBN196617 TBN262149:TBN262153 TBN327685:TBN327689 TBN393221:TBN393225 TBN458757:TBN458761 TBN524293:TBN524297 TBN589829:TBN589833 TBN655365:TBN655369 TBN720901:TBN720905 TBN786437:TBN786441 TBN851973:TBN851977 TBN917509:TBN917513 TBN983045:TBN983049 TLE5:TLE9 TLE65541:TLE65545 TLE131077:TLE131081 TLE196613:TLE196617 TLE262149:TLE262153 TLE327685:TLE327689 TLE393221:TLE393225 TLE458757:TLE458761 TLE524293:TLE524297 TLE589829:TLE589833 TLE655365:TLE655369 TLE720901:TLE720905 TLE786437:TLE786441 TLE851973:TLE851977 TLE917509:TLE917513 TLE983045:TLE983049 TLJ5:TLJ9 TLJ65541:TLJ65545 TLJ131077:TLJ131081 TLJ196613:TLJ196617 TLJ262149:TLJ262153 TLJ327685:TLJ327689 TLJ393221:TLJ393225 TLJ458757:TLJ458761 TLJ524293:TLJ524297 TLJ589829:TLJ589833 TLJ655365:TLJ655369 TLJ720901:TLJ720905 TLJ786437:TLJ786441 TLJ851973:TLJ851977 TLJ917509:TLJ917513 TLJ983045:TLJ983049 TVA5:TVA9 TVA65541:TVA65545 TVA131077:TVA131081 TVA196613:TVA196617 TVA262149:TVA262153 TVA327685:TVA327689 TVA393221:TVA393225 TVA458757:TVA458761 TVA524293:TVA524297 TVA589829:TVA589833 TVA655365:TVA655369 TVA720901:TVA720905 TVA786437:TVA786441 TVA851973:TVA851977 TVA917509:TVA917513 TVA983045:TVA983049 TVF5:TVF9 TVF65541:TVF65545 TVF131077:TVF131081 TVF196613:TVF196617 TVF262149:TVF262153 TVF327685:TVF327689 TVF393221:TVF393225 TVF458757:TVF458761 TVF524293:TVF524297 TVF589829:TVF589833 TVF655365:TVF655369 TVF720901:TVF720905 TVF786437:TVF786441 TVF851973:TVF851977 TVF917509:TVF917513 TVF983045:TVF983049 UEW5:UEW9 UEW65541:UEW65545 UEW131077:UEW131081 UEW196613:UEW196617 UEW262149:UEW262153 UEW327685:UEW327689 UEW393221:UEW393225 UEW458757:UEW458761 UEW524293:UEW524297 UEW589829:UEW589833 UEW655365:UEW655369 UEW720901:UEW720905 UEW786437:UEW786441 UEW851973:UEW851977 UEW917509:UEW917513 UEW983045:UEW983049 UFB5:UFB9 UFB65541:UFB65545 UFB131077:UFB131081 UFB196613:UFB196617 UFB262149:UFB262153 UFB327685:UFB327689 UFB393221:UFB393225 UFB458757:UFB458761 UFB524293:UFB524297 UFB589829:UFB589833 UFB655365:UFB655369 UFB720901:UFB720905 UFB786437:UFB786441 UFB851973:UFB851977 UFB917509:UFB917513 UFB983045:UFB983049 UOS5:UOS9 UOS65541:UOS65545 UOS131077:UOS131081 UOS196613:UOS196617 UOS262149:UOS262153 UOS327685:UOS327689 UOS393221:UOS393225 UOS458757:UOS458761 UOS524293:UOS524297 UOS589829:UOS589833 UOS655365:UOS655369 UOS720901:UOS720905 UOS786437:UOS786441 UOS851973:UOS851977 UOS917509:UOS917513 UOS983045:UOS983049 UOX5:UOX9 UOX65541:UOX65545 UOX131077:UOX131081 UOX196613:UOX196617 UOX262149:UOX262153 UOX327685:UOX327689 UOX393221:UOX393225 UOX458757:UOX458761 UOX524293:UOX524297 UOX589829:UOX589833 UOX655365:UOX655369 UOX720901:UOX720905 UOX786437:UOX786441 UOX851973:UOX851977 UOX917509:UOX917513 UOX983045:UOX983049 UYO5:UYO9 UYO65541:UYO65545 UYO131077:UYO131081 UYO196613:UYO196617 UYO262149:UYO262153 UYO327685:UYO327689 UYO393221:UYO393225 UYO458757:UYO458761 UYO524293:UYO524297 UYO589829:UYO589833 UYO655365:UYO655369 UYO720901:UYO720905 UYO786437:UYO786441 UYO851973:UYO851977 UYO917509:UYO917513 UYO983045:UYO983049 UYT5:UYT9 UYT65541:UYT65545 UYT131077:UYT131081 UYT196613:UYT196617 UYT262149:UYT262153 UYT327685:UYT327689 UYT393221:UYT393225 UYT458757:UYT458761 UYT524293:UYT524297 UYT589829:UYT589833 UYT655365:UYT655369 UYT720901:UYT720905 UYT786437:UYT786441 UYT851973:UYT851977 UYT917509:UYT917513 UYT983045:UYT983049 VIK5:VIK9 VIK65541:VIK65545 VIK131077:VIK131081 VIK196613:VIK196617 VIK262149:VIK262153 VIK327685:VIK327689 VIK393221:VIK393225 VIK458757:VIK458761 VIK524293:VIK524297 VIK589829:VIK589833 VIK655365:VIK655369 VIK720901:VIK720905 VIK786437:VIK786441 VIK851973:VIK851977 VIK917509:VIK917513 VIK983045:VIK983049 VIP5:VIP9 VIP65541:VIP65545 VIP131077:VIP131081 VIP196613:VIP196617 VIP262149:VIP262153 VIP327685:VIP327689 VIP393221:VIP393225 VIP458757:VIP458761 VIP524293:VIP524297 VIP589829:VIP589833 VIP655365:VIP655369 VIP720901:VIP720905 VIP786437:VIP786441 VIP851973:VIP851977 VIP917509:VIP917513 VIP983045:VIP983049 VSG5:VSG9 VSG65541:VSG65545 VSG131077:VSG131081 VSG196613:VSG196617 VSG262149:VSG262153 VSG327685:VSG327689 VSG393221:VSG393225 VSG458757:VSG458761 VSG524293:VSG524297 VSG589829:VSG589833 VSG655365:VSG655369 VSG720901:VSG720905 VSG786437:VSG786441 VSG851973:VSG851977 VSG917509:VSG917513 VSG983045:VSG983049 VSL5:VSL9 VSL65541:VSL65545 VSL131077:VSL131081 VSL196613:VSL196617 VSL262149:VSL262153 VSL327685:VSL327689 VSL393221:VSL393225 VSL458757:VSL458761 VSL524293:VSL524297 VSL589829:VSL589833 VSL655365:VSL655369 VSL720901:VSL720905 VSL786437:VSL786441 VSL851973:VSL851977 VSL917509:VSL917513 VSL983045:VSL983049 WCC5:WCC9 WCC65541:WCC65545 WCC131077:WCC131081 WCC196613:WCC196617 WCC262149:WCC262153 WCC327685:WCC327689 WCC393221:WCC393225 WCC458757:WCC458761 WCC524293:WCC524297 WCC589829:WCC589833 WCC655365:WCC655369 WCC720901:WCC720905 WCC786437:WCC786441 WCC851973:WCC851977 WCC917509:WCC917513 WCC983045:WCC983049 WCH5:WCH9 WCH65541:WCH65545 WCH131077:WCH131081 WCH196613:WCH196617 WCH262149:WCH262153 WCH327685:WCH327689 WCH393221:WCH393225 WCH458757:WCH458761 WCH524293:WCH524297 WCH589829:WCH589833 WCH655365:WCH655369 WCH720901:WCH720905 WCH786437:WCH786441 WCH851973:WCH851977 WCH917509:WCH917513 WCH983045:WCH983049 WLY5:WLY9 WLY65541:WLY65545 WLY131077:WLY131081 WLY196613:WLY196617 WLY262149:WLY262153 WLY327685:WLY327689 WLY393221:WLY393225 WLY458757:WLY458761 WLY524293:WLY524297 WLY589829:WLY589833 WLY655365:WLY655369 WLY720901:WLY720905 WLY786437:WLY786441 WLY851973:WLY851977 WLY917509:WLY917513 WLY983045:WLY983049 WMD5:WMD9 WMD65541:WMD65545 WMD131077:WMD131081 WMD196613:WMD196617 WMD262149:WMD262153 WMD327685:WMD327689 WMD393221:WMD393225 WMD458757:WMD458761 WMD524293:WMD524297 WMD589829:WMD589833 WMD655365:WMD655369 WMD720901:WMD720905 WMD786437:WMD786441 WMD851973:WMD851977 WMD917509:WMD917513 WMD983045:WMD983049 WVU5:WVU9 WVU65541:WVU65545 WVU131077:WVU131081 WVU196613:WVU196617 WVU262149:WVU262153 WVU327685:WVU327689 WVU393221:WVU393225 WVU458757:WVU458761 WVU524293:WVU524297 WVU589829:WVU589833 WVU655365:WVU655369 WVU720901:WVU720905 WVU786437:WVU786441 WVU851973:WVU851977 WVU917509:WVU917513 WVU983045:WVU983049 WVZ5:WVZ9 WVZ65541:WVZ65545 WVZ131077:WVZ131081 WVZ196613:WVZ196617 WVZ262149:WVZ262153 WVZ327685:WVZ327689 WVZ393221:WVZ393225 WVZ458757:WVZ458761 WVZ524293:WVZ524297 WVZ589829:WVZ589833 WVZ655365:WVZ655369 WVZ720901:WVZ720905 WVZ786437:WVZ786441 WVZ851973:WVZ851977 WVZ917509:WVZ917513 WVZ983045:WVZ983049"/>
  </dataValidations>
  <pageMargins left="0.69930555555555596" right="0.69930555555555596" top="0.75" bottom="0.75" header="0.3" footer="0.3"/>
  <pageSetup paperSize="9" orientation="portrait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26"/>
  <sheetViews>
    <sheetView workbookViewId="0">
      <selection sqref="A1:A1048576"/>
    </sheetView>
  </sheetViews>
  <sheetFormatPr defaultColWidth="9" defaultRowHeight="13.5"/>
  <cols>
    <col min="1" max="1" width="1.875" customWidth="1"/>
    <col min="2" max="2" width="3.25" customWidth="1"/>
    <col min="3" max="3" width="11.375" customWidth="1"/>
    <col min="4" max="4" width="26.5" customWidth="1"/>
    <col min="8" max="8" width="16.25" customWidth="1"/>
    <col min="9" max="9" width="38.5" customWidth="1"/>
    <col min="10" max="10" width="40.25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403" t="s">
        <v>118</v>
      </c>
      <c r="L4" s="404"/>
      <c r="M4" s="43">
        <v>16</v>
      </c>
      <c r="N4" s="49" t="s">
        <v>119</v>
      </c>
      <c r="O4" s="50">
        <f>(M5+M6)/M4</f>
        <v>0.875</v>
      </c>
      <c r="P4" s="75">
        <f>(M5+M6)/M4</f>
        <v>0.875</v>
      </c>
      <c r="Q4" s="383" t="s">
        <v>118</v>
      </c>
      <c r="R4" s="384"/>
      <c r="S4" s="47">
        <f>COUNTA($D$26:$D$126)</f>
        <v>1</v>
      </c>
      <c r="T4" s="412" t="s">
        <v>119</v>
      </c>
      <c r="U4" s="413"/>
      <c r="V4" s="75">
        <f>(S5+S6)/S4</f>
        <v>0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403" t="s">
        <v>121</v>
      </c>
      <c r="L5" s="404"/>
      <c r="M5" s="23">
        <f>COUNTIF(K11:K$221,"通过")</f>
        <v>14</v>
      </c>
      <c r="N5" s="49" t="s">
        <v>119</v>
      </c>
      <c r="O5" s="50">
        <f>M5/M4</f>
        <v>0.875</v>
      </c>
      <c r="P5" s="75">
        <f>M5/M4</f>
        <v>0.875</v>
      </c>
      <c r="Q5" s="383" t="s">
        <v>121</v>
      </c>
      <c r="R5" s="384"/>
      <c r="S5" s="23">
        <f>COUNTIF(Q26:Q$126,"通过")</f>
        <v>0</v>
      </c>
      <c r="T5" s="412" t="s">
        <v>119</v>
      </c>
      <c r="U5" s="413"/>
      <c r="V5" s="75">
        <f>S5/S4</f>
        <v>0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403" t="s">
        <v>123</v>
      </c>
      <c r="L6" s="404"/>
      <c r="M6" s="23">
        <f>COUNTIF(K11:K$220,"失败")</f>
        <v>0</v>
      </c>
      <c r="N6" s="49" t="s">
        <v>119</v>
      </c>
      <c r="O6" s="50">
        <f>M6/M4</f>
        <v>0</v>
      </c>
      <c r="P6" s="75">
        <f>M6/M4</f>
        <v>0</v>
      </c>
      <c r="Q6" s="383" t="s">
        <v>123</v>
      </c>
      <c r="R6" s="384"/>
      <c r="S6" s="23">
        <f>COUNTIF(Q26:Q$125,"失败")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403" t="s">
        <v>125</v>
      </c>
      <c r="L7" s="404"/>
      <c r="M7" s="23">
        <f>COUNTIF(K11:K$220,"阻塞")</f>
        <v>0</v>
      </c>
      <c r="N7" s="49" t="s">
        <v>119</v>
      </c>
      <c r="O7" s="50">
        <f>M7/M4</f>
        <v>0</v>
      </c>
      <c r="P7" s="75">
        <f>M7/M4</f>
        <v>0</v>
      </c>
      <c r="Q7" s="383" t="s">
        <v>125</v>
      </c>
      <c r="R7" s="384"/>
      <c r="S7" s="23">
        <f>COUNTIF(Q26:Q$125,"阻塞")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403" t="s">
        <v>126</v>
      </c>
      <c r="L8" s="404"/>
      <c r="M8" s="23">
        <f>COUNTIF(K11:K$220,"无效")</f>
        <v>2</v>
      </c>
      <c r="N8" s="49" t="s">
        <v>119</v>
      </c>
      <c r="O8" s="50">
        <f>M8/M4</f>
        <v>0.125</v>
      </c>
      <c r="P8" s="75">
        <f>M8/M4</f>
        <v>0.125</v>
      </c>
      <c r="Q8" s="383" t="s">
        <v>126</v>
      </c>
      <c r="R8" s="384"/>
      <c r="S8" s="23">
        <f>COUNTIF(Q26:Q$125,"无效")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403" t="s">
        <v>127</v>
      </c>
      <c r="L9" s="404"/>
      <c r="M9" s="23">
        <f>COUNTIF(K11:K$220,"未执行")</f>
        <v>0</v>
      </c>
      <c r="N9" s="49" t="s">
        <v>119</v>
      </c>
      <c r="O9" s="50">
        <f>M9/M4</f>
        <v>0</v>
      </c>
      <c r="P9" s="75">
        <f>M9/M4</f>
        <v>0</v>
      </c>
      <c r="Q9" s="383" t="s">
        <v>127</v>
      </c>
      <c r="R9" s="384"/>
      <c r="S9" s="23">
        <f>COUNTIF(Q26:Q$125,"未执行")</f>
        <v>0</v>
      </c>
      <c r="T9" s="412" t="s">
        <v>119</v>
      </c>
      <c r="U9" s="413"/>
      <c r="V9" s="75">
        <f>S9/S4</f>
        <v>0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8" t="s">
        <v>12</v>
      </c>
      <c r="M10" s="68" t="s">
        <v>138</v>
      </c>
      <c r="N10" s="68" t="s">
        <v>2316</v>
      </c>
      <c r="O10" s="68" t="s">
        <v>139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2316</v>
      </c>
      <c r="U10" s="68" t="s">
        <v>139</v>
      </c>
      <c r="V10" s="68" t="s">
        <v>140</v>
      </c>
    </row>
    <row r="11" spans="3:22" ht="16.5">
      <c r="C11" s="78" t="s">
        <v>2317</v>
      </c>
      <c r="D11" s="108" t="s">
        <v>2318</v>
      </c>
      <c r="E11" s="78" t="s">
        <v>145</v>
      </c>
      <c r="F11" s="78" t="s">
        <v>178</v>
      </c>
      <c r="G11" s="108" t="s">
        <v>157</v>
      </c>
      <c r="H11" s="109"/>
      <c r="I11" s="111" t="s">
        <v>2319</v>
      </c>
      <c r="J11" s="111" t="s">
        <v>2320</v>
      </c>
      <c r="K11" s="77" t="s">
        <v>6</v>
      </c>
      <c r="L11" s="78"/>
      <c r="M11" s="78"/>
      <c r="N11" s="78"/>
      <c r="O11" s="79"/>
      <c r="P11" s="87"/>
      <c r="Q11" s="178" t="s">
        <v>6</v>
      </c>
      <c r="R11" s="78"/>
      <c r="S11" s="78"/>
      <c r="T11" s="78"/>
      <c r="U11" s="79"/>
      <c r="V11" s="79"/>
    </row>
    <row r="12" spans="3:22" ht="16.5">
      <c r="C12" s="78" t="s">
        <v>2321</v>
      </c>
      <c r="D12" s="108" t="s">
        <v>2322</v>
      </c>
      <c r="E12" s="78" t="s">
        <v>145</v>
      </c>
      <c r="F12" s="78" t="s">
        <v>178</v>
      </c>
      <c r="G12" s="108" t="s">
        <v>157</v>
      </c>
      <c r="H12" s="109"/>
      <c r="I12" s="111" t="s">
        <v>2323</v>
      </c>
      <c r="J12" s="111" t="s">
        <v>2324</v>
      </c>
      <c r="K12" s="77" t="s">
        <v>6</v>
      </c>
      <c r="L12" s="78"/>
      <c r="M12" s="78"/>
      <c r="N12" s="78"/>
      <c r="O12" s="79"/>
      <c r="P12" s="87"/>
      <c r="Q12" s="178" t="s">
        <v>6</v>
      </c>
      <c r="R12" s="78"/>
      <c r="S12" s="78"/>
      <c r="T12" s="78"/>
      <c r="U12" s="79"/>
      <c r="V12" s="79"/>
    </row>
    <row r="13" spans="3:22" ht="16.5">
      <c r="C13" s="78" t="s">
        <v>2325</v>
      </c>
      <c r="D13" s="108" t="s">
        <v>2326</v>
      </c>
      <c r="E13" s="78" t="s">
        <v>145</v>
      </c>
      <c r="F13" s="78" t="s">
        <v>178</v>
      </c>
      <c r="G13" s="108" t="s">
        <v>157</v>
      </c>
      <c r="H13" s="109"/>
      <c r="I13" s="111" t="s">
        <v>2327</v>
      </c>
      <c r="J13" s="111" t="s">
        <v>2328</v>
      </c>
      <c r="K13" s="77" t="s">
        <v>6</v>
      </c>
      <c r="L13" s="78"/>
      <c r="M13" s="78"/>
      <c r="N13" s="78"/>
      <c r="O13" s="79"/>
      <c r="P13" s="87"/>
      <c r="Q13" s="178" t="s">
        <v>7</v>
      </c>
      <c r="R13" s="78" t="s">
        <v>2329</v>
      </c>
      <c r="S13" s="78"/>
      <c r="T13" s="78"/>
      <c r="U13" s="79"/>
      <c r="V13" s="79"/>
    </row>
    <row r="14" spans="3:22" ht="71.25">
      <c r="C14" s="78" t="s">
        <v>2330</v>
      </c>
      <c r="D14" s="108" t="s">
        <v>2331</v>
      </c>
      <c r="E14" s="78" t="s">
        <v>145</v>
      </c>
      <c r="F14" s="78" t="s">
        <v>178</v>
      </c>
      <c r="G14" s="108" t="s">
        <v>157</v>
      </c>
      <c r="H14" s="109"/>
      <c r="I14" s="111" t="s">
        <v>2332</v>
      </c>
      <c r="J14" s="111" t="s">
        <v>2333</v>
      </c>
      <c r="K14" s="77" t="s">
        <v>6</v>
      </c>
      <c r="L14" s="78"/>
      <c r="M14" s="78"/>
      <c r="N14" s="78"/>
      <c r="O14" s="79"/>
      <c r="P14" s="87"/>
      <c r="Q14" s="178" t="s">
        <v>6</v>
      </c>
      <c r="R14" s="78"/>
      <c r="S14" s="78"/>
      <c r="T14" s="78"/>
      <c r="U14" s="79"/>
      <c r="V14" s="79"/>
    </row>
    <row r="15" spans="3:22" ht="16.5">
      <c r="C15" s="78" t="s">
        <v>2334</v>
      </c>
      <c r="D15" s="108" t="s">
        <v>2335</v>
      </c>
      <c r="E15" s="78" t="s">
        <v>145</v>
      </c>
      <c r="F15" s="78" t="s">
        <v>178</v>
      </c>
      <c r="G15" s="108" t="s">
        <v>157</v>
      </c>
      <c r="H15" s="109"/>
      <c r="I15" s="111" t="s">
        <v>2336</v>
      </c>
      <c r="J15" s="111" t="s">
        <v>2337</v>
      </c>
      <c r="K15" s="77" t="s">
        <v>6</v>
      </c>
      <c r="L15" s="78"/>
      <c r="M15" s="78"/>
      <c r="N15" s="78"/>
      <c r="O15" s="79"/>
      <c r="P15" s="87"/>
      <c r="Q15" s="178" t="s">
        <v>6</v>
      </c>
      <c r="R15" s="78"/>
      <c r="S15" s="78"/>
      <c r="T15" s="78"/>
      <c r="U15" s="79"/>
      <c r="V15" s="79"/>
    </row>
    <row r="16" spans="3:22" ht="16.5">
      <c r="C16" s="78" t="s">
        <v>2338</v>
      </c>
      <c r="D16" s="108" t="s">
        <v>2339</v>
      </c>
      <c r="E16" s="78" t="s">
        <v>145</v>
      </c>
      <c r="F16" s="78" t="s">
        <v>146</v>
      </c>
      <c r="G16" s="108" t="s">
        <v>147</v>
      </c>
      <c r="H16" s="109"/>
      <c r="I16" s="111" t="s">
        <v>2340</v>
      </c>
      <c r="J16" s="111" t="s">
        <v>2341</v>
      </c>
      <c r="K16" s="77" t="s">
        <v>6</v>
      </c>
      <c r="L16" s="78"/>
      <c r="M16" s="78"/>
      <c r="N16" s="78"/>
      <c r="O16" s="79"/>
      <c r="P16" s="87"/>
      <c r="Q16" s="178" t="s">
        <v>6</v>
      </c>
      <c r="R16" s="78"/>
      <c r="S16" s="78"/>
      <c r="T16" s="78"/>
      <c r="U16" s="79"/>
      <c r="V16" s="79"/>
    </row>
    <row r="17" spans="3:22" ht="28.5">
      <c r="C17" s="78" t="s">
        <v>2342</v>
      </c>
      <c r="D17" s="108" t="s">
        <v>2343</v>
      </c>
      <c r="E17" s="78" t="s">
        <v>145</v>
      </c>
      <c r="F17" s="78" t="s">
        <v>178</v>
      </c>
      <c r="G17" s="108" t="s">
        <v>157</v>
      </c>
      <c r="H17" s="109"/>
      <c r="I17" s="111" t="s">
        <v>2344</v>
      </c>
      <c r="J17" s="111" t="s">
        <v>2345</v>
      </c>
      <c r="K17" s="77" t="s">
        <v>6</v>
      </c>
      <c r="L17" s="78"/>
      <c r="M17" s="78"/>
      <c r="N17" s="78"/>
      <c r="O17" s="79"/>
      <c r="P17" s="87"/>
      <c r="Q17" s="178" t="s">
        <v>6</v>
      </c>
      <c r="R17" s="78"/>
      <c r="S17" s="78"/>
      <c r="T17" s="78"/>
      <c r="U17" s="79"/>
      <c r="V17" s="79"/>
    </row>
    <row r="18" spans="3:22" ht="16.5">
      <c r="C18" s="78" t="s">
        <v>2346</v>
      </c>
      <c r="D18" s="108" t="s">
        <v>2347</v>
      </c>
      <c r="E18" s="78" t="s">
        <v>145</v>
      </c>
      <c r="F18" s="78" t="s">
        <v>178</v>
      </c>
      <c r="G18" s="108" t="s">
        <v>157</v>
      </c>
      <c r="H18" s="109"/>
      <c r="I18" s="111" t="s">
        <v>2348</v>
      </c>
      <c r="J18" s="111" t="s">
        <v>2349</v>
      </c>
      <c r="K18" s="77" t="s">
        <v>6</v>
      </c>
      <c r="L18" s="78"/>
      <c r="M18" s="78"/>
      <c r="N18" s="78"/>
      <c r="O18" s="79"/>
      <c r="P18" s="87"/>
      <c r="Q18" s="178" t="s">
        <v>6</v>
      </c>
      <c r="R18" s="78"/>
      <c r="S18" s="78"/>
      <c r="T18" s="78"/>
      <c r="U18" s="79"/>
      <c r="V18" s="79"/>
    </row>
    <row r="19" spans="3:22" ht="14.25">
      <c r="C19" s="78" t="s">
        <v>2350</v>
      </c>
      <c r="D19" s="108" t="s">
        <v>2351</v>
      </c>
      <c r="E19" s="78" t="s">
        <v>190</v>
      </c>
      <c r="F19" s="78" t="s">
        <v>162</v>
      </c>
      <c r="G19" s="108" t="s">
        <v>147</v>
      </c>
      <c r="H19" s="86"/>
      <c r="I19" s="111" t="s">
        <v>2352</v>
      </c>
      <c r="J19" s="86" t="s">
        <v>2353</v>
      </c>
      <c r="K19" s="77" t="s">
        <v>6</v>
      </c>
      <c r="L19" s="78"/>
      <c r="M19" s="78"/>
      <c r="N19" s="78"/>
      <c r="O19" s="79"/>
      <c r="P19" s="87"/>
      <c r="Q19" s="87"/>
      <c r="R19" s="78"/>
      <c r="S19" s="78"/>
      <c r="T19" s="78"/>
      <c r="U19" s="79"/>
      <c r="V19" s="79"/>
    </row>
    <row r="20" spans="3:22" ht="14.25">
      <c r="C20" s="78" t="s">
        <v>2354</v>
      </c>
      <c r="D20" s="108" t="s">
        <v>2355</v>
      </c>
      <c r="E20" s="78" t="s">
        <v>190</v>
      </c>
      <c r="F20" s="78" t="s">
        <v>162</v>
      </c>
      <c r="G20" s="108" t="s">
        <v>147</v>
      </c>
      <c r="H20" s="111"/>
      <c r="I20" s="111" t="s">
        <v>2356</v>
      </c>
      <c r="J20" s="86" t="s">
        <v>2357</v>
      </c>
      <c r="K20" s="77" t="s">
        <v>6</v>
      </c>
      <c r="L20" s="78"/>
      <c r="M20" s="78"/>
      <c r="N20" s="78"/>
      <c r="O20" s="79"/>
      <c r="P20" s="87"/>
      <c r="Q20" s="87"/>
      <c r="R20" s="78"/>
      <c r="S20" s="78"/>
      <c r="T20" s="78"/>
      <c r="U20" s="79"/>
      <c r="V20" s="79"/>
    </row>
    <row r="21" spans="3:22" ht="28.5">
      <c r="C21" s="78" t="s">
        <v>2358</v>
      </c>
      <c r="D21" s="108" t="s">
        <v>2359</v>
      </c>
      <c r="E21" s="78" t="s">
        <v>190</v>
      </c>
      <c r="F21" s="78" t="s">
        <v>162</v>
      </c>
      <c r="G21" s="108" t="s">
        <v>147</v>
      </c>
      <c r="H21" s="111"/>
      <c r="I21" s="111" t="s">
        <v>2360</v>
      </c>
      <c r="J21" s="86" t="s">
        <v>2361</v>
      </c>
      <c r="K21" s="77" t="s">
        <v>6</v>
      </c>
      <c r="L21" s="78"/>
      <c r="M21" s="78"/>
      <c r="N21" s="78"/>
      <c r="O21" s="79"/>
      <c r="P21" s="87"/>
      <c r="Q21" s="87"/>
      <c r="R21" s="78"/>
      <c r="S21" s="78"/>
      <c r="T21" s="78"/>
      <c r="U21" s="79"/>
      <c r="V21" s="79"/>
    </row>
    <row r="22" spans="3:22" ht="28.5">
      <c r="C22" s="78" t="s">
        <v>2362</v>
      </c>
      <c r="D22" s="108" t="s">
        <v>2363</v>
      </c>
      <c r="E22" s="78" t="s">
        <v>190</v>
      </c>
      <c r="F22" s="78" t="s">
        <v>162</v>
      </c>
      <c r="G22" s="108" t="s">
        <v>147</v>
      </c>
      <c r="H22" s="237"/>
      <c r="I22" s="111" t="s">
        <v>2364</v>
      </c>
      <c r="J22" s="86" t="s">
        <v>2365</v>
      </c>
      <c r="K22" s="77" t="s">
        <v>6</v>
      </c>
      <c r="L22" s="81"/>
      <c r="M22" s="81"/>
      <c r="N22" s="81"/>
      <c r="O22" s="90"/>
      <c r="P22" s="95"/>
      <c r="Q22" s="95"/>
      <c r="R22" s="81"/>
      <c r="S22" s="81"/>
      <c r="T22" s="81"/>
      <c r="U22" s="90"/>
      <c r="V22" s="90"/>
    </row>
    <row r="23" spans="3:22" ht="16.5">
      <c r="C23" s="78" t="s">
        <v>2366</v>
      </c>
      <c r="D23" s="111" t="s">
        <v>2367</v>
      </c>
      <c r="E23" s="78" t="s">
        <v>145</v>
      </c>
      <c r="F23" s="78" t="s">
        <v>146</v>
      </c>
      <c r="G23" s="108" t="s">
        <v>157</v>
      </c>
      <c r="H23" s="238"/>
      <c r="I23" s="111" t="s">
        <v>2368</v>
      </c>
      <c r="J23" s="112" t="s">
        <v>2369</v>
      </c>
      <c r="K23" s="77" t="s">
        <v>10</v>
      </c>
      <c r="L23" s="81"/>
      <c r="M23" s="81"/>
      <c r="N23" s="81"/>
      <c r="O23" s="90"/>
      <c r="P23" s="90"/>
      <c r="Q23" s="178" t="s">
        <v>10</v>
      </c>
      <c r="R23" s="81"/>
      <c r="S23" s="81"/>
      <c r="T23" s="81"/>
      <c r="U23" s="90"/>
      <c r="V23" s="90"/>
    </row>
    <row r="24" spans="3:22" ht="16.5">
      <c r="C24" s="78" t="s">
        <v>2370</v>
      </c>
      <c r="D24" s="111" t="s">
        <v>2371</v>
      </c>
      <c r="E24" s="78" t="s">
        <v>145</v>
      </c>
      <c r="F24" s="78" t="s">
        <v>146</v>
      </c>
      <c r="G24" s="108" t="s">
        <v>147</v>
      </c>
      <c r="H24" s="238"/>
      <c r="I24" s="111" t="s">
        <v>2372</v>
      </c>
      <c r="J24" s="112" t="s">
        <v>2373</v>
      </c>
      <c r="K24" s="77" t="s">
        <v>10</v>
      </c>
      <c r="L24" s="81"/>
      <c r="M24" s="81"/>
      <c r="N24" s="81"/>
      <c r="O24" s="90"/>
      <c r="P24" s="90"/>
      <c r="Q24" s="178" t="s">
        <v>10</v>
      </c>
      <c r="R24" s="81"/>
      <c r="S24" s="81"/>
      <c r="T24" s="81"/>
      <c r="U24" s="90"/>
      <c r="V24" s="90"/>
    </row>
    <row r="25" spans="3:22" ht="16.5">
      <c r="C25" s="78" t="s">
        <v>2374</v>
      </c>
      <c r="D25" s="111" t="s">
        <v>2375</v>
      </c>
      <c r="E25" s="78" t="s">
        <v>145</v>
      </c>
      <c r="F25" s="78" t="s">
        <v>178</v>
      </c>
      <c r="G25" s="108" t="s">
        <v>157</v>
      </c>
      <c r="H25" s="238"/>
      <c r="I25" s="111" t="s">
        <v>2376</v>
      </c>
      <c r="J25" s="112" t="s">
        <v>2377</v>
      </c>
      <c r="K25" s="77" t="s">
        <v>6</v>
      </c>
      <c r="L25" s="81"/>
      <c r="M25" s="81"/>
      <c r="N25" s="81"/>
      <c r="O25" s="90"/>
      <c r="P25" s="90"/>
      <c r="Q25" s="178" t="s">
        <v>6</v>
      </c>
      <c r="R25" s="81"/>
      <c r="S25" s="81"/>
      <c r="T25" s="81"/>
      <c r="U25" s="90"/>
      <c r="V25" s="90"/>
    </row>
    <row r="26" spans="3:22" ht="28.5">
      <c r="C26" s="78" t="s">
        <v>2378</v>
      </c>
      <c r="D26" s="86" t="s">
        <v>2379</v>
      </c>
      <c r="E26" s="87" t="s">
        <v>145</v>
      </c>
      <c r="F26" s="87" t="s">
        <v>162</v>
      </c>
      <c r="G26" s="115" t="s">
        <v>147</v>
      </c>
      <c r="H26" s="83"/>
      <c r="I26" s="86" t="s">
        <v>2380</v>
      </c>
      <c r="J26" s="86" t="s">
        <v>2381</v>
      </c>
      <c r="K26" s="77" t="s">
        <v>6</v>
      </c>
    </row>
  </sheetData>
  <mergeCells count="24">
    <mergeCell ref="K1:P1"/>
    <mergeCell ref="Q1:V1"/>
    <mergeCell ref="K2:P2"/>
    <mergeCell ref="Q2:V2"/>
    <mergeCell ref="K3:P3"/>
    <mergeCell ref="Q3:V3"/>
    <mergeCell ref="K4:L4"/>
    <mergeCell ref="Q4:R4"/>
    <mergeCell ref="T4:U4"/>
    <mergeCell ref="K5:L5"/>
    <mergeCell ref="Q5:R5"/>
    <mergeCell ref="T5:U5"/>
    <mergeCell ref="K6:L6"/>
    <mergeCell ref="Q6:R6"/>
    <mergeCell ref="T6:U6"/>
    <mergeCell ref="K7:L7"/>
    <mergeCell ref="Q7:R7"/>
    <mergeCell ref="T7:U7"/>
    <mergeCell ref="K8:L8"/>
    <mergeCell ref="Q8:R8"/>
    <mergeCell ref="T8:U8"/>
    <mergeCell ref="K9:L9"/>
    <mergeCell ref="Q9:R9"/>
    <mergeCell ref="T9:U9"/>
  </mergeCells>
  <phoneticPr fontId="31" type="noConversion"/>
  <conditionalFormatting sqref="K11:K26">
    <cfRule type="cellIs" dxfId="53" priority="1" stopIfTrue="1" operator="equal">
      <formula>"无效"</formula>
    </cfRule>
    <cfRule type="cellIs" dxfId="52" priority="2" stopIfTrue="1" operator="equal">
      <formula>"通过"</formula>
    </cfRule>
    <cfRule type="cellIs" dxfId="51" priority="3" stopIfTrue="1" operator="equal">
      <formula>"阻塞"</formula>
    </cfRule>
  </conditionalFormatting>
  <dataValidations count="2">
    <dataValidation type="list" allowBlank="1" showInputMessage="1" showErrorMessage="1" sqref="K11:K26 Q11:Q18 Q23:Q25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workbookViewId="0">
      <selection activeCell="H11" sqref="H11:H26"/>
    </sheetView>
  </sheetViews>
  <sheetFormatPr defaultColWidth="9" defaultRowHeight="16.5"/>
  <cols>
    <col min="1" max="1" width="2.625" style="144" customWidth="1"/>
    <col min="2" max="2" width="18.5" style="236" customWidth="1"/>
    <col min="3" max="3" width="18.25" style="144" customWidth="1"/>
    <col min="4" max="4" width="27.75" style="144" customWidth="1"/>
    <col min="5" max="7" width="5" style="144" customWidth="1"/>
    <col min="8" max="8" width="44.875" style="144" customWidth="1"/>
    <col min="9" max="9" width="26.125" style="144" customWidth="1"/>
    <col min="10" max="10" width="22.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8.5" style="144" customWidth="1"/>
    <col min="259" max="259" width="18.25" style="144" customWidth="1"/>
    <col min="260" max="260" width="67" style="144" customWidth="1"/>
    <col min="261" max="261" width="6.75" style="144" customWidth="1"/>
    <col min="262" max="262" width="5.625" style="144" customWidth="1"/>
    <col min="263" max="263" width="7.875" style="144" customWidth="1"/>
    <col min="264" max="264" width="44.875" style="144" customWidth="1"/>
    <col min="265" max="265" width="66.375" style="144" customWidth="1"/>
    <col min="266" max="266" width="114.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8.5" style="144" customWidth="1"/>
    <col min="515" max="515" width="18.25" style="144" customWidth="1"/>
    <col min="516" max="516" width="67" style="144" customWidth="1"/>
    <col min="517" max="517" width="6.75" style="144" customWidth="1"/>
    <col min="518" max="518" width="5.625" style="144" customWidth="1"/>
    <col min="519" max="519" width="7.875" style="144" customWidth="1"/>
    <col min="520" max="520" width="44.875" style="144" customWidth="1"/>
    <col min="521" max="521" width="66.375" style="144" customWidth="1"/>
    <col min="522" max="522" width="114.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8.5" style="144" customWidth="1"/>
    <col min="771" max="771" width="18.25" style="144" customWidth="1"/>
    <col min="772" max="772" width="67" style="144" customWidth="1"/>
    <col min="773" max="773" width="6.75" style="144" customWidth="1"/>
    <col min="774" max="774" width="5.625" style="144" customWidth="1"/>
    <col min="775" max="775" width="7.875" style="144" customWidth="1"/>
    <col min="776" max="776" width="44.875" style="144" customWidth="1"/>
    <col min="777" max="777" width="66.375" style="144" customWidth="1"/>
    <col min="778" max="778" width="114.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8.5" style="144" customWidth="1"/>
    <col min="1027" max="1027" width="18.25" style="144" customWidth="1"/>
    <col min="1028" max="1028" width="67" style="144" customWidth="1"/>
    <col min="1029" max="1029" width="6.75" style="144" customWidth="1"/>
    <col min="1030" max="1030" width="5.625" style="144" customWidth="1"/>
    <col min="1031" max="1031" width="7.875" style="144" customWidth="1"/>
    <col min="1032" max="1032" width="44.875" style="144" customWidth="1"/>
    <col min="1033" max="1033" width="66.375" style="144" customWidth="1"/>
    <col min="1034" max="1034" width="114.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8.5" style="144" customWidth="1"/>
    <col min="1283" max="1283" width="18.25" style="144" customWidth="1"/>
    <col min="1284" max="1284" width="67" style="144" customWidth="1"/>
    <col min="1285" max="1285" width="6.75" style="144" customWidth="1"/>
    <col min="1286" max="1286" width="5.625" style="144" customWidth="1"/>
    <col min="1287" max="1287" width="7.875" style="144" customWidth="1"/>
    <col min="1288" max="1288" width="44.875" style="144" customWidth="1"/>
    <col min="1289" max="1289" width="66.375" style="144" customWidth="1"/>
    <col min="1290" max="1290" width="114.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8.5" style="144" customWidth="1"/>
    <col min="1539" max="1539" width="18.25" style="144" customWidth="1"/>
    <col min="1540" max="1540" width="67" style="144" customWidth="1"/>
    <col min="1541" max="1541" width="6.75" style="144" customWidth="1"/>
    <col min="1542" max="1542" width="5.625" style="144" customWidth="1"/>
    <col min="1543" max="1543" width="7.875" style="144" customWidth="1"/>
    <col min="1544" max="1544" width="44.875" style="144" customWidth="1"/>
    <col min="1545" max="1545" width="66.375" style="144" customWidth="1"/>
    <col min="1546" max="1546" width="114.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8.5" style="144" customWidth="1"/>
    <col min="1795" max="1795" width="18.25" style="144" customWidth="1"/>
    <col min="1796" max="1796" width="67" style="144" customWidth="1"/>
    <col min="1797" max="1797" width="6.75" style="144" customWidth="1"/>
    <col min="1798" max="1798" width="5.625" style="144" customWidth="1"/>
    <col min="1799" max="1799" width="7.875" style="144" customWidth="1"/>
    <col min="1800" max="1800" width="44.875" style="144" customWidth="1"/>
    <col min="1801" max="1801" width="66.375" style="144" customWidth="1"/>
    <col min="1802" max="1802" width="114.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8.5" style="144" customWidth="1"/>
    <col min="2051" max="2051" width="18.25" style="144" customWidth="1"/>
    <col min="2052" max="2052" width="67" style="144" customWidth="1"/>
    <col min="2053" max="2053" width="6.75" style="144" customWidth="1"/>
    <col min="2054" max="2054" width="5.625" style="144" customWidth="1"/>
    <col min="2055" max="2055" width="7.875" style="144" customWidth="1"/>
    <col min="2056" max="2056" width="44.875" style="144" customWidth="1"/>
    <col min="2057" max="2057" width="66.375" style="144" customWidth="1"/>
    <col min="2058" max="2058" width="114.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8.5" style="144" customWidth="1"/>
    <col min="2307" max="2307" width="18.25" style="144" customWidth="1"/>
    <col min="2308" max="2308" width="67" style="144" customWidth="1"/>
    <col min="2309" max="2309" width="6.75" style="144" customWidth="1"/>
    <col min="2310" max="2310" width="5.625" style="144" customWidth="1"/>
    <col min="2311" max="2311" width="7.875" style="144" customWidth="1"/>
    <col min="2312" max="2312" width="44.875" style="144" customWidth="1"/>
    <col min="2313" max="2313" width="66.375" style="144" customWidth="1"/>
    <col min="2314" max="2314" width="114.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8.5" style="144" customWidth="1"/>
    <col min="2563" max="2563" width="18.25" style="144" customWidth="1"/>
    <col min="2564" max="2564" width="67" style="144" customWidth="1"/>
    <col min="2565" max="2565" width="6.75" style="144" customWidth="1"/>
    <col min="2566" max="2566" width="5.625" style="144" customWidth="1"/>
    <col min="2567" max="2567" width="7.875" style="144" customWidth="1"/>
    <col min="2568" max="2568" width="44.875" style="144" customWidth="1"/>
    <col min="2569" max="2569" width="66.375" style="144" customWidth="1"/>
    <col min="2570" max="2570" width="114.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8.5" style="144" customWidth="1"/>
    <col min="2819" max="2819" width="18.25" style="144" customWidth="1"/>
    <col min="2820" max="2820" width="67" style="144" customWidth="1"/>
    <col min="2821" max="2821" width="6.75" style="144" customWidth="1"/>
    <col min="2822" max="2822" width="5.625" style="144" customWidth="1"/>
    <col min="2823" max="2823" width="7.875" style="144" customWidth="1"/>
    <col min="2824" max="2824" width="44.875" style="144" customWidth="1"/>
    <col min="2825" max="2825" width="66.375" style="144" customWidth="1"/>
    <col min="2826" max="2826" width="114.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8.5" style="144" customWidth="1"/>
    <col min="3075" max="3075" width="18.25" style="144" customWidth="1"/>
    <col min="3076" max="3076" width="67" style="144" customWidth="1"/>
    <col min="3077" max="3077" width="6.75" style="144" customWidth="1"/>
    <col min="3078" max="3078" width="5.625" style="144" customWidth="1"/>
    <col min="3079" max="3079" width="7.875" style="144" customWidth="1"/>
    <col min="3080" max="3080" width="44.875" style="144" customWidth="1"/>
    <col min="3081" max="3081" width="66.375" style="144" customWidth="1"/>
    <col min="3082" max="3082" width="114.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8.5" style="144" customWidth="1"/>
    <col min="3331" max="3331" width="18.25" style="144" customWidth="1"/>
    <col min="3332" max="3332" width="67" style="144" customWidth="1"/>
    <col min="3333" max="3333" width="6.75" style="144" customWidth="1"/>
    <col min="3334" max="3334" width="5.625" style="144" customWidth="1"/>
    <col min="3335" max="3335" width="7.875" style="144" customWidth="1"/>
    <col min="3336" max="3336" width="44.875" style="144" customWidth="1"/>
    <col min="3337" max="3337" width="66.375" style="144" customWidth="1"/>
    <col min="3338" max="3338" width="114.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8.5" style="144" customWidth="1"/>
    <col min="3587" max="3587" width="18.25" style="144" customWidth="1"/>
    <col min="3588" max="3588" width="67" style="144" customWidth="1"/>
    <col min="3589" max="3589" width="6.75" style="144" customWidth="1"/>
    <col min="3590" max="3590" width="5.625" style="144" customWidth="1"/>
    <col min="3591" max="3591" width="7.875" style="144" customWidth="1"/>
    <col min="3592" max="3592" width="44.875" style="144" customWidth="1"/>
    <col min="3593" max="3593" width="66.375" style="144" customWidth="1"/>
    <col min="3594" max="3594" width="114.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8.5" style="144" customWidth="1"/>
    <col min="3843" max="3843" width="18.25" style="144" customWidth="1"/>
    <col min="3844" max="3844" width="67" style="144" customWidth="1"/>
    <col min="3845" max="3845" width="6.75" style="144" customWidth="1"/>
    <col min="3846" max="3846" width="5.625" style="144" customWidth="1"/>
    <col min="3847" max="3847" width="7.875" style="144" customWidth="1"/>
    <col min="3848" max="3848" width="44.875" style="144" customWidth="1"/>
    <col min="3849" max="3849" width="66.375" style="144" customWidth="1"/>
    <col min="3850" max="3850" width="114.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8.5" style="144" customWidth="1"/>
    <col min="4099" max="4099" width="18.25" style="144" customWidth="1"/>
    <col min="4100" max="4100" width="67" style="144" customWidth="1"/>
    <col min="4101" max="4101" width="6.75" style="144" customWidth="1"/>
    <col min="4102" max="4102" width="5.625" style="144" customWidth="1"/>
    <col min="4103" max="4103" width="7.875" style="144" customWidth="1"/>
    <col min="4104" max="4104" width="44.875" style="144" customWidth="1"/>
    <col min="4105" max="4105" width="66.375" style="144" customWidth="1"/>
    <col min="4106" max="4106" width="114.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8.5" style="144" customWidth="1"/>
    <col min="4355" max="4355" width="18.25" style="144" customWidth="1"/>
    <col min="4356" max="4356" width="67" style="144" customWidth="1"/>
    <col min="4357" max="4357" width="6.75" style="144" customWidth="1"/>
    <col min="4358" max="4358" width="5.625" style="144" customWidth="1"/>
    <col min="4359" max="4359" width="7.875" style="144" customWidth="1"/>
    <col min="4360" max="4360" width="44.875" style="144" customWidth="1"/>
    <col min="4361" max="4361" width="66.375" style="144" customWidth="1"/>
    <col min="4362" max="4362" width="114.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8.5" style="144" customWidth="1"/>
    <col min="4611" max="4611" width="18.25" style="144" customWidth="1"/>
    <col min="4612" max="4612" width="67" style="144" customWidth="1"/>
    <col min="4613" max="4613" width="6.75" style="144" customWidth="1"/>
    <col min="4614" max="4614" width="5.625" style="144" customWidth="1"/>
    <col min="4615" max="4615" width="7.875" style="144" customWidth="1"/>
    <col min="4616" max="4616" width="44.875" style="144" customWidth="1"/>
    <col min="4617" max="4617" width="66.375" style="144" customWidth="1"/>
    <col min="4618" max="4618" width="114.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8.5" style="144" customWidth="1"/>
    <col min="4867" max="4867" width="18.25" style="144" customWidth="1"/>
    <col min="4868" max="4868" width="67" style="144" customWidth="1"/>
    <col min="4869" max="4869" width="6.75" style="144" customWidth="1"/>
    <col min="4870" max="4870" width="5.625" style="144" customWidth="1"/>
    <col min="4871" max="4871" width="7.875" style="144" customWidth="1"/>
    <col min="4872" max="4872" width="44.875" style="144" customWidth="1"/>
    <col min="4873" max="4873" width="66.375" style="144" customWidth="1"/>
    <col min="4874" max="4874" width="114.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8.5" style="144" customWidth="1"/>
    <col min="5123" max="5123" width="18.25" style="144" customWidth="1"/>
    <col min="5124" max="5124" width="67" style="144" customWidth="1"/>
    <col min="5125" max="5125" width="6.75" style="144" customWidth="1"/>
    <col min="5126" max="5126" width="5.625" style="144" customWidth="1"/>
    <col min="5127" max="5127" width="7.875" style="144" customWidth="1"/>
    <col min="5128" max="5128" width="44.875" style="144" customWidth="1"/>
    <col min="5129" max="5129" width="66.375" style="144" customWidth="1"/>
    <col min="5130" max="5130" width="114.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8.5" style="144" customWidth="1"/>
    <col min="5379" max="5379" width="18.25" style="144" customWidth="1"/>
    <col min="5380" max="5380" width="67" style="144" customWidth="1"/>
    <col min="5381" max="5381" width="6.75" style="144" customWidth="1"/>
    <col min="5382" max="5382" width="5.625" style="144" customWidth="1"/>
    <col min="5383" max="5383" width="7.875" style="144" customWidth="1"/>
    <col min="5384" max="5384" width="44.875" style="144" customWidth="1"/>
    <col min="5385" max="5385" width="66.375" style="144" customWidth="1"/>
    <col min="5386" max="5386" width="114.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8.5" style="144" customWidth="1"/>
    <col min="5635" max="5635" width="18.25" style="144" customWidth="1"/>
    <col min="5636" max="5636" width="67" style="144" customWidth="1"/>
    <col min="5637" max="5637" width="6.75" style="144" customWidth="1"/>
    <col min="5638" max="5638" width="5.625" style="144" customWidth="1"/>
    <col min="5639" max="5639" width="7.875" style="144" customWidth="1"/>
    <col min="5640" max="5640" width="44.875" style="144" customWidth="1"/>
    <col min="5641" max="5641" width="66.375" style="144" customWidth="1"/>
    <col min="5642" max="5642" width="114.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8.5" style="144" customWidth="1"/>
    <col min="5891" max="5891" width="18.25" style="144" customWidth="1"/>
    <col min="5892" max="5892" width="67" style="144" customWidth="1"/>
    <col min="5893" max="5893" width="6.75" style="144" customWidth="1"/>
    <col min="5894" max="5894" width="5.625" style="144" customWidth="1"/>
    <col min="5895" max="5895" width="7.875" style="144" customWidth="1"/>
    <col min="5896" max="5896" width="44.875" style="144" customWidth="1"/>
    <col min="5897" max="5897" width="66.375" style="144" customWidth="1"/>
    <col min="5898" max="5898" width="114.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8.5" style="144" customWidth="1"/>
    <col min="6147" max="6147" width="18.25" style="144" customWidth="1"/>
    <col min="6148" max="6148" width="67" style="144" customWidth="1"/>
    <col min="6149" max="6149" width="6.75" style="144" customWidth="1"/>
    <col min="6150" max="6150" width="5.625" style="144" customWidth="1"/>
    <col min="6151" max="6151" width="7.875" style="144" customWidth="1"/>
    <col min="6152" max="6152" width="44.875" style="144" customWidth="1"/>
    <col min="6153" max="6153" width="66.375" style="144" customWidth="1"/>
    <col min="6154" max="6154" width="114.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8.5" style="144" customWidth="1"/>
    <col min="6403" max="6403" width="18.25" style="144" customWidth="1"/>
    <col min="6404" max="6404" width="67" style="144" customWidth="1"/>
    <col min="6405" max="6405" width="6.75" style="144" customWidth="1"/>
    <col min="6406" max="6406" width="5.625" style="144" customWidth="1"/>
    <col min="6407" max="6407" width="7.875" style="144" customWidth="1"/>
    <col min="6408" max="6408" width="44.875" style="144" customWidth="1"/>
    <col min="6409" max="6409" width="66.375" style="144" customWidth="1"/>
    <col min="6410" max="6410" width="114.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8.5" style="144" customWidth="1"/>
    <col min="6659" max="6659" width="18.25" style="144" customWidth="1"/>
    <col min="6660" max="6660" width="67" style="144" customWidth="1"/>
    <col min="6661" max="6661" width="6.75" style="144" customWidth="1"/>
    <col min="6662" max="6662" width="5.625" style="144" customWidth="1"/>
    <col min="6663" max="6663" width="7.875" style="144" customWidth="1"/>
    <col min="6664" max="6664" width="44.875" style="144" customWidth="1"/>
    <col min="6665" max="6665" width="66.375" style="144" customWidth="1"/>
    <col min="6666" max="6666" width="114.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8.5" style="144" customWidth="1"/>
    <col min="6915" max="6915" width="18.25" style="144" customWidth="1"/>
    <col min="6916" max="6916" width="67" style="144" customWidth="1"/>
    <col min="6917" max="6917" width="6.75" style="144" customWidth="1"/>
    <col min="6918" max="6918" width="5.625" style="144" customWidth="1"/>
    <col min="6919" max="6919" width="7.875" style="144" customWidth="1"/>
    <col min="6920" max="6920" width="44.875" style="144" customWidth="1"/>
    <col min="6921" max="6921" width="66.375" style="144" customWidth="1"/>
    <col min="6922" max="6922" width="114.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8.5" style="144" customWidth="1"/>
    <col min="7171" max="7171" width="18.25" style="144" customWidth="1"/>
    <col min="7172" max="7172" width="67" style="144" customWidth="1"/>
    <col min="7173" max="7173" width="6.75" style="144" customWidth="1"/>
    <col min="7174" max="7174" width="5.625" style="144" customWidth="1"/>
    <col min="7175" max="7175" width="7.875" style="144" customWidth="1"/>
    <col min="7176" max="7176" width="44.875" style="144" customWidth="1"/>
    <col min="7177" max="7177" width="66.375" style="144" customWidth="1"/>
    <col min="7178" max="7178" width="114.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8.5" style="144" customWidth="1"/>
    <col min="7427" max="7427" width="18.25" style="144" customWidth="1"/>
    <col min="7428" max="7428" width="67" style="144" customWidth="1"/>
    <col min="7429" max="7429" width="6.75" style="144" customWidth="1"/>
    <col min="7430" max="7430" width="5.625" style="144" customWidth="1"/>
    <col min="7431" max="7431" width="7.875" style="144" customWidth="1"/>
    <col min="7432" max="7432" width="44.875" style="144" customWidth="1"/>
    <col min="7433" max="7433" width="66.375" style="144" customWidth="1"/>
    <col min="7434" max="7434" width="114.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8.5" style="144" customWidth="1"/>
    <col min="7683" max="7683" width="18.25" style="144" customWidth="1"/>
    <col min="7684" max="7684" width="67" style="144" customWidth="1"/>
    <col min="7685" max="7685" width="6.75" style="144" customWidth="1"/>
    <col min="7686" max="7686" width="5.625" style="144" customWidth="1"/>
    <col min="7687" max="7687" width="7.875" style="144" customWidth="1"/>
    <col min="7688" max="7688" width="44.875" style="144" customWidth="1"/>
    <col min="7689" max="7689" width="66.375" style="144" customWidth="1"/>
    <col min="7690" max="7690" width="114.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8.5" style="144" customWidth="1"/>
    <col min="7939" max="7939" width="18.25" style="144" customWidth="1"/>
    <col min="7940" max="7940" width="67" style="144" customWidth="1"/>
    <col min="7941" max="7941" width="6.75" style="144" customWidth="1"/>
    <col min="7942" max="7942" width="5.625" style="144" customWidth="1"/>
    <col min="7943" max="7943" width="7.875" style="144" customWidth="1"/>
    <col min="7944" max="7944" width="44.875" style="144" customWidth="1"/>
    <col min="7945" max="7945" width="66.375" style="144" customWidth="1"/>
    <col min="7946" max="7946" width="114.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8.5" style="144" customWidth="1"/>
    <col min="8195" max="8195" width="18.25" style="144" customWidth="1"/>
    <col min="8196" max="8196" width="67" style="144" customWidth="1"/>
    <col min="8197" max="8197" width="6.75" style="144" customWidth="1"/>
    <col min="8198" max="8198" width="5.625" style="144" customWidth="1"/>
    <col min="8199" max="8199" width="7.875" style="144" customWidth="1"/>
    <col min="8200" max="8200" width="44.875" style="144" customWidth="1"/>
    <col min="8201" max="8201" width="66.375" style="144" customWidth="1"/>
    <col min="8202" max="8202" width="114.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8.5" style="144" customWidth="1"/>
    <col min="8451" max="8451" width="18.25" style="144" customWidth="1"/>
    <col min="8452" max="8452" width="67" style="144" customWidth="1"/>
    <col min="8453" max="8453" width="6.75" style="144" customWidth="1"/>
    <col min="8454" max="8454" width="5.625" style="144" customWidth="1"/>
    <col min="8455" max="8455" width="7.875" style="144" customWidth="1"/>
    <col min="8456" max="8456" width="44.875" style="144" customWidth="1"/>
    <col min="8457" max="8457" width="66.375" style="144" customWidth="1"/>
    <col min="8458" max="8458" width="114.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8.5" style="144" customWidth="1"/>
    <col min="8707" max="8707" width="18.25" style="144" customWidth="1"/>
    <col min="8708" max="8708" width="67" style="144" customWidth="1"/>
    <col min="8709" max="8709" width="6.75" style="144" customWidth="1"/>
    <col min="8710" max="8710" width="5.625" style="144" customWidth="1"/>
    <col min="8711" max="8711" width="7.875" style="144" customWidth="1"/>
    <col min="8712" max="8712" width="44.875" style="144" customWidth="1"/>
    <col min="8713" max="8713" width="66.375" style="144" customWidth="1"/>
    <col min="8714" max="8714" width="114.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8.5" style="144" customWidth="1"/>
    <col min="8963" max="8963" width="18.25" style="144" customWidth="1"/>
    <col min="8964" max="8964" width="67" style="144" customWidth="1"/>
    <col min="8965" max="8965" width="6.75" style="144" customWidth="1"/>
    <col min="8966" max="8966" width="5.625" style="144" customWidth="1"/>
    <col min="8967" max="8967" width="7.875" style="144" customWidth="1"/>
    <col min="8968" max="8968" width="44.875" style="144" customWidth="1"/>
    <col min="8969" max="8969" width="66.375" style="144" customWidth="1"/>
    <col min="8970" max="8970" width="114.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8.5" style="144" customWidth="1"/>
    <col min="9219" max="9219" width="18.25" style="144" customWidth="1"/>
    <col min="9220" max="9220" width="67" style="144" customWidth="1"/>
    <col min="9221" max="9221" width="6.75" style="144" customWidth="1"/>
    <col min="9222" max="9222" width="5.625" style="144" customWidth="1"/>
    <col min="9223" max="9223" width="7.875" style="144" customWidth="1"/>
    <col min="9224" max="9224" width="44.875" style="144" customWidth="1"/>
    <col min="9225" max="9225" width="66.375" style="144" customWidth="1"/>
    <col min="9226" max="9226" width="114.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8.5" style="144" customWidth="1"/>
    <col min="9475" max="9475" width="18.25" style="144" customWidth="1"/>
    <col min="9476" max="9476" width="67" style="144" customWidth="1"/>
    <col min="9477" max="9477" width="6.75" style="144" customWidth="1"/>
    <col min="9478" max="9478" width="5.625" style="144" customWidth="1"/>
    <col min="9479" max="9479" width="7.875" style="144" customWidth="1"/>
    <col min="9480" max="9480" width="44.875" style="144" customWidth="1"/>
    <col min="9481" max="9481" width="66.375" style="144" customWidth="1"/>
    <col min="9482" max="9482" width="114.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8.5" style="144" customWidth="1"/>
    <col min="9731" max="9731" width="18.25" style="144" customWidth="1"/>
    <col min="9732" max="9732" width="67" style="144" customWidth="1"/>
    <col min="9733" max="9733" width="6.75" style="144" customWidth="1"/>
    <col min="9734" max="9734" width="5.625" style="144" customWidth="1"/>
    <col min="9735" max="9735" width="7.875" style="144" customWidth="1"/>
    <col min="9736" max="9736" width="44.875" style="144" customWidth="1"/>
    <col min="9737" max="9737" width="66.375" style="144" customWidth="1"/>
    <col min="9738" max="9738" width="114.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8.5" style="144" customWidth="1"/>
    <col min="9987" max="9987" width="18.25" style="144" customWidth="1"/>
    <col min="9988" max="9988" width="67" style="144" customWidth="1"/>
    <col min="9989" max="9989" width="6.75" style="144" customWidth="1"/>
    <col min="9990" max="9990" width="5.625" style="144" customWidth="1"/>
    <col min="9991" max="9991" width="7.875" style="144" customWidth="1"/>
    <col min="9992" max="9992" width="44.875" style="144" customWidth="1"/>
    <col min="9993" max="9993" width="66.375" style="144" customWidth="1"/>
    <col min="9994" max="9994" width="114.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8.5" style="144" customWidth="1"/>
    <col min="10243" max="10243" width="18.25" style="144" customWidth="1"/>
    <col min="10244" max="10244" width="67" style="144" customWidth="1"/>
    <col min="10245" max="10245" width="6.75" style="144" customWidth="1"/>
    <col min="10246" max="10246" width="5.625" style="144" customWidth="1"/>
    <col min="10247" max="10247" width="7.875" style="144" customWidth="1"/>
    <col min="10248" max="10248" width="44.875" style="144" customWidth="1"/>
    <col min="10249" max="10249" width="66.375" style="144" customWidth="1"/>
    <col min="10250" max="10250" width="114.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8.5" style="144" customWidth="1"/>
    <col min="10499" max="10499" width="18.25" style="144" customWidth="1"/>
    <col min="10500" max="10500" width="67" style="144" customWidth="1"/>
    <col min="10501" max="10501" width="6.75" style="144" customWidth="1"/>
    <col min="10502" max="10502" width="5.625" style="144" customWidth="1"/>
    <col min="10503" max="10503" width="7.875" style="144" customWidth="1"/>
    <col min="10504" max="10504" width="44.875" style="144" customWidth="1"/>
    <col min="10505" max="10505" width="66.375" style="144" customWidth="1"/>
    <col min="10506" max="10506" width="114.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8.5" style="144" customWidth="1"/>
    <col min="10755" max="10755" width="18.25" style="144" customWidth="1"/>
    <col min="10756" max="10756" width="67" style="144" customWidth="1"/>
    <col min="10757" max="10757" width="6.75" style="144" customWidth="1"/>
    <col min="10758" max="10758" width="5.625" style="144" customWidth="1"/>
    <col min="10759" max="10759" width="7.875" style="144" customWidth="1"/>
    <col min="10760" max="10760" width="44.875" style="144" customWidth="1"/>
    <col min="10761" max="10761" width="66.375" style="144" customWidth="1"/>
    <col min="10762" max="10762" width="114.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8.5" style="144" customWidth="1"/>
    <col min="11011" max="11011" width="18.25" style="144" customWidth="1"/>
    <col min="11012" max="11012" width="67" style="144" customWidth="1"/>
    <col min="11013" max="11013" width="6.75" style="144" customWidth="1"/>
    <col min="11014" max="11014" width="5.625" style="144" customWidth="1"/>
    <col min="11015" max="11015" width="7.875" style="144" customWidth="1"/>
    <col min="11016" max="11016" width="44.875" style="144" customWidth="1"/>
    <col min="11017" max="11017" width="66.375" style="144" customWidth="1"/>
    <col min="11018" max="11018" width="114.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8.5" style="144" customWidth="1"/>
    <col min="11267" max="11267" width="18.25" style="144" customWidth="1"/>
    <col min="11268" max="11268" width="67" style="144" customWidth="1"/>
    <col min="11269" max="11269" width="6.75" style="144" customWidth="1"/>
    <col min="11270" max="11270" width="5.625" style="144" customWidth="1"/>
    <col min="11271" max="11271" width="7.875" style="144" customWidth="1"/>
    <col min="11272" max="11272" width="44.875" style="144" customWidth="1"/>
    <col min="11273" max="11273" width="66.375" style="144" customWidth="1"/>
    <col min="11274" max="11274" width="114.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8.5" style="144" customWidth="1"/>
    <col min="11523" max="11523" width="18.25" style="144" customWidth="1"/>
    <col min="11524" max="11524" width="67" style="144" customWidth="1"/>
    <col min="11525" max="11525" width="6.75" style="144" customWidth="1"/>
    <col min="11526" max="11526" width="5.625" style="144" customWidth="1"/>
    <col min="11527" max="11527" width="7.875" style="144" customWidth="1"/>
    <col min="11528" max="11528" width="44.875" style="144" customWidth="1"/>
    <col min="11529" max="11529" width="66.375" style="144" customWidth="1"/>
    <col min="11530" max="11530" width="114.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8.5" style="144" customWidth="1"/>
    <col min="11779" max="11779" width="18.25" style="144" customWidth="1"/>
    <col min="11780" max="11780" width="67" style="144" customWidth="1"/>
    <col min="11781" max="11781" width="6.75" style="144" customWidth="1"/>
    <col min="11782" max="11782" width="5.625" style="144" customWidth="1"/>
    <col min="11783" max="11783" width="7.875" style="144" customWidth="1"/>
    <col min="11784" max="11784" width="44.875" style="144" customWidth="1"/>
    <col min="11785" max="11785" width="66.375" style="144" customWidth="1"/>
    <col min="11786" max="11786" width="114.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8.5" style="144" customWidth="1"/>
    <col min="12035" max="12035" width="18.25" style="144" customWidth="1"/>
    <col min="12036" max="12036" width="67" style="144" customWidth="1"/>
    <col min="12037" max="12037" width="6.75" style="144" customWidth="1"/>
    <col min="12038" max="12038" width="5.625" style="144" customWidth="1"/>
    <col min="12039" max="12039" width="7.875" style="144" customWidth="1"/>
    <col min="12040" max="12040" width="44.875" style="144" customWidth="1"/>
    <col min="12041" max="12041" width="66.375" style="144" customWidth="1"/>
    <col min="12042" max="12042" width="114.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8.5" style="144" customWidth="1"/>
    <col min="12291" max="12291" width="18.25" style="144" customWidth="1"/>
    <col min="12292" max="12292" width="67" style="144" customWidth="1"/>
    <col min="12293" max="12293" width="6.75" style="144" customWidth="1"/>
    <col min="12294" max="12294" width="5.625" style="144" customWidth="1"/>
    <col min="12295" max="12295" width="7.875" style="144" customWidth="1"/>
    <col min="12296" max="12296" width="44.875" style="144" customWidth="1"/>
    <col min="12297" max="12297" width="66.375" style="144" customWidth="1"/>
    <col min="12298" max="12298" width="114.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8.5" style="144" customWidth="1"/>
    <col min="12547" max="12547" width="18.25" style="144" customWidth="1"/>
    <col min="12548" max="12548" width="67" style="144" customWidth="1"/>
    <col min="12549" max="12549" width="6.75" style="144" customWidth="1"/>
    <col min="12550" max="12550" width="5.625" style="144" customWidth="1"/>
    <col min="12551" max="12551" width="7.875" style="144" customWidth="1"/>
    <col min="12552" max="12552" width="44.875" style="144" customWidth="1"/>
    <col min="12553" max="12553" width="66.375" style="144" customWidth="1"/>
    <col min="12554" max="12554" width="114.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8.5" style="144" customWidth="1"/>
    <col min="12803" max="12803" width="18.25" style="144" customWidth="1"/>
    <col min="12804" max="12804" width="67" style="144" customWidth="1"/>
    <col min="12805" max="12805" width="6.75" style="144" customWidth="1"/>
    <col min="12806" max="12806" width="5.625" style="144" customWidth="1"/>
    <col min="12807" max="12807" width="7.875" style="144" customWidth="1"/>
    <col min="12808" max="12808" width="44.875" style="144" customWidth="1"/>
    <col min="12809" max="12809" width="66.375" style="144" customWidth="1"/>
    <col min="12810" max="12810" width="114.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8.5" style="144" customWidth="1"/>
    <col min="13059" max="13059" width="18.25" style="144" customWidth="1"/>
    <col min="13060" max="13060" width="67" style="144" customWidth="1"/>
    <col min="13061" max="13061" width="6.75" style="144" customWidth="1"/>
    <col min="13062" max="13062" width="5.625" style="144" customWidth="1"/>
    <col min="13063" max="13063" width="7.875" style="144" customWidth="1"/>
    <col min="13064" max="13064" width="44.875" style="144" customWidth="1"/>
    <col min="13065" max="13065" width="66.375" style="144" customWidth="1"/>
    <col min="13066" max="13066" width="114.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8.5" style="144" customWidth="1"/>
    <col min="13315" max="13315" width="18.25" style="144" customWidth="1"/>
    <col min="13316" max="13316" width="67" style="144" customWidth="1"/>
    <col min="13317" max="13317" width="6.75" style="144" customWidth="1"/>
    <col min="13318" max="13318" width="5.625" style="144" customWidth="1"/>
    <col min="13319" max="13319" width="7.875" style="144" customWidth="1"/>
    <col min="13320" max="13320" width="44.875" style="144" customWidth="1"/>
    <col min="13321" max="13321" width="66.375" style="144" customWidth="1"/>
    <col min="13322" max="13322" width="114.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8.5" style="144" customWidth="1"/>
    <col min="13571" max="13571" width="18.25" style="144" customWidth="1"/>
    <col min="13572" max="13572" width="67" style="144" customWidth="1"/>
    <col min="13573" max="13573" width="6.75" style="144" customWidth="1"/>
    <col min="13574" max="13574" width="5.625" style="144" customWidth="1"/>
    <col min="13575" max="13575" width="7.875" style="144" customWidth="1"/>
    <col min="13576" max="13576" width="44.875" style="144" customWidth="1"/>
    <col min="13577" max="13577" width="66.375" style="144" customWidth="1"/>
    <col min="13578" max="13578" width="114.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8.5" style="144" customWidth="1"/>
    <col min="13827" max="13827" width="18.25" style="144" customWidth="1"/>
    <col min="13828" max="13828" width="67" style="144" customWidth="1"/>
    <col min="13829" max="13829" width="6.75" style="144" customWidth="1"/>
    <col min="13830" max="13830" width="5.625" style="144" customWidth="1"/>
    <col min="13831" max="13831" width="7.875" style="144" customWidth="1"/>
    <col min="13832" max="13832" width="44.875" style="144" customWidth="1"/>
    <col min="13833" max="13833" width="66.375" style="144" customWidth="1"/>
    <col min="13834" max="13834" width="114.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8.5" style="144" customWidth="1"/>
    <col min="14083" max="14083" width="18.25" style="144" customWidth="1"/>
    <col min="14084" max="14084" width="67" style="144" customWidth="1"/>
    <col min="14085" max="14085" width="6.75" style="144" customWidth="1"/>
    <col min="14086" max="14086" width="5.625" style="144" customWidth="1"/>
    <col min="14087" max="14087" width="7.875" style="144" customWidth="1"/>
    <col min="14088" max="14088" width="44.875" style="144" customWidth="1"/>
    <col min="14089" max="14089" width="66.375" style="144" customWidth="1"/>
    <col min="14090" max="14090" width="114.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8.5" style="144" customWidth="1"/>
    <col min="14339" max="14339" width="18.25" style="144" customWidth="1"/>
    <col min="14340" max="14340" width="67" style="144" customWidth="1"/>
    <col min="14341" max="14341" width="6.75" style="144" customWidth="1"/>
    <col min="14342" max="14342" width="5.625" style="144" customWidth="1"/>
    <col min="14343" max="14343" width="7.875" style="144" customWidth="1"/>
    <col min="14344" max="14344" width="44.875" style="144" customWidth="1"/>
    <col min="14345" max="14345" width="66.375" style="144" customWidth="1"/>
    <col min="14346" max="14346" width="114.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8.5" style="144" customWidth="1"/>
    <col min="14595" max="14595" width="18.25" style="144" customWidth="1"/>
    <col min="14596" max="14596" width="67" style="144" customWidth="1"/>
    <col min="14597" max="14597" width="6.75" style="144" customWidth="1"/>
    <col min="14598" max="14598" width="5.625" style="144" customWidth="1"/>
    <col min="14599" max="14599" width="7.875" style="144" customWidth="1"/>
    <col min="14600" max="14600" width="44.875" style="144" customWidth="1"/>
    <col min="14601" max="14601" width="66.375" style="144" customWidth="1"/>
    <col min="14602" max="14602" width="114.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8.5" style="144" customWidth="1"/>
    <col min="14851" max="14851" width="18.25" style="144" customWidth="1"/>
    <col min="14852" max="14852" width="67" style="144" customWidth="1"/>
    <col min="14853" max="14853" width="6.75" style="144" customWidth="1"/>
    <col min="14854" max="14854" width="5.625" style="144" customWidth="1"/>
    <col min="14855" max="14855" width="7.875" style="144" customWidth="1"/>
    <col min="14856" max="14856" width="44.875" style="144" customWidth="1"/>
    <col min="14857" max="14857" width="66.375" style="144" customWidth="1"/>
    <col min="14858" max="14858" width="114.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8.5" style="144" customWidth="1"/>
    <col min="15107" max="15107" width="18.25" style="144" customWidth="1"/>
    <col min="15108" max="15108" width="67" style="144" customWidth="1"/>
    <col min="15109" max="15109" width="6.75" style="144" customWidth="1"/>
    <col min="15110" max="15110" width="5.625" style="144" customWidth="1"/>
    <col min="15111" max="15111" width="7.875" style="144" customWidth="1"/>
    <col min="15112" max="15112" width="44.875" style="144" customWidth="1"/>
    <col min="15113" max="15113" width="66.375" style="144" customWidth="1"/>
    <col min="15114" max="15114" width="114.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8.5" style="144" customWidth="1"/>
    <col min="15363" max="15363" width="18.25" style="144" customWidth="1"/>
    <col min="15364" max="15364" width="67" style="144" customWidth="1"/>
    <col min="15365" max="15365" width="6.75" style="144" customWidth="1"/>
    <col min="15366" max="15366" width="5.625" style="144" customWidth="1"/>
    <col min="15367" max="15367" width="7.875" style="144" customWidth="1"/>
    <col min="15368" max="15368" width="44.875" style="144" customWidth="1"/>
    <col min="15369" max="15369" width="66.375" style="144" customWidth="1"/>
    <col min="15370" max="15370" width="114.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8.5" style="144" customWidth="1"/>
    <col min="15619" max="15619" width="18.25" style="144" customWidth="1"/>
    <col min="15620" max="15620" width="67" style="144" customWidth="1"/>
    <col min="15621" max="15621" width="6.75" style="144" customWidth="1"/>
    <col min="15622" max="15622" width="5.625" style="144" customWidth="1"/>
    <col min="15623" max="15623" width="7.875" style="144" customWidth="1"/>
    <col min="15624" max="15624" width="44.875" style="144" customWidth="1"/>
    <col min="15625" max="15625" width="66.375" style="144" customWidth="1"/>
    <col min="15626" max="15626" width="114.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8.5" style="144" customWidth="1"/>
    <col min="15875" max="15875" width="18.25" style="144" customWidth="1"/>
    <col min="15876" max="15876" width="67" style="144" customWidth="1"/>
    <col min="15877" max="15877" width="6.75" style="144" customWidth="1"/>
    <col min="15878" max="15878" width="5.625" style="144" customWidth="1"/>
    <col min="15879" max="15879" width="7.875" style="144" customWidth="1"/>
    <col min="15880" max="15880" width="44.875" style="144" customWidth="1"/>
    <col min="15881" max="15881" width="66.375" style="144" customWidth="1"/>
    <col min="15882" max="15882" width="114.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8.5" style="144" customWidth="1"/>
    <col min="16131" max="16131" width="18.25" style="144" customWidth="1"/>
    <col min="16132" max="16132" width="67" style="144" customWidth="1"/>
    <col min="16133" max="16133" width="6.75" style="144" customWidth="1"/>
    <col min="16134" max="16134" width="5.625" style="144" customWidth="1"/>
    <col min="16135" max="16135" width="7.875" style="144" customWidth="1"/>
    <col min="16136" max="16136" width="44.875" style="144" customWidth="1"/>
    <col min="16137" max="16137" width="66.375" style="144" customWidth="1"/>
    <col min="16138" max="16138" width="114.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1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109</v>
      </c>
      <c r="L1" s="356"/>
      <c r="M1" s="356"/>
      <c r="N1" s="357"/>
      <c r="O1" s="358"/>
      <c r="P1" s="355" t="s">
        <v>110</v>
      </c>
      <c r="Q1" s="356"/>
      <c r="R1" s="356"/>
      <c r="S1" s="357"/>
      <c r="T1" s="358"/>
    </row>
    <row r="2" spans="2:21" ht="17.25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209</v>
      </c>
      <c r="L2" s="359"/>
      <c r="M2" s="359"/>
      <c r="N2" s="360"/>
      <c r="O2" s="361"/>
      <c r="P2" s="353" t="s">
        <v>210</v>
      </c>
      <c r="Q2" s="359"/>
      <c r="R2" s="359"/>
      <c r="S2" s="360"/>
      <c r="T2" s="361"/>
    </row>
    <row r="3" spans="2:21" ht="17.25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359"/>
      <c r="M3" s="359"/>
      <c r="N3" s="360"/>
      <c r="O3" s="361"/>
      <c r="P3" s="353" t="s">
        <v>116</v>
      </c>
      <c r="Q3" s="359"/>
      <c r="R3" s="359"/>
      <c r="S3" s="360"/>
      <c r="T3" s="361"/>
    </row>
    <row r="4" spans="2:21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v>84</v>
      </c>
      <c r="N4" s="152" t="s">
        <v>119</v>
      </c>
      <c r="O4" s="153">
        <f>(M5+M6)/M4</f>
        <v>0.25</v>
      </c>
      <c r="P4" s="353" t="s">
        <v>118</v>
      </c>
      <c r="Q4" s="354"/>
      <c r="R4" s="13">
        <f>COUNTA($B$11:$B$96)</f>
        <v>1</v>
      </c>
      <c r="S4" s="152" t="s">
        <v>119</v>
      </c>
      <c r="T4" s="153">
        <f>(R5+R6)/R4</f>
        <v>0</v>
      </c>
    </row>
    <row r="5" spans="2:21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COUNTIF(K11:K$96,"通过")</f>
        <v>21</v>
      </c>
      <c r="N5" s="152" t="s">
        <v>119</v>
      </c>
      <c r="O5" s="153">
        <f>M5/M4</f>
        <v>0.25</v>
      </c>
      <c r="P5" s="353" t="s">
        <v>121</v>
      </c>
      <c r="Q5" s="354"/>
      <c r="R5" s="23">
        <f>COUNTIF(P11:P$96,"通过")</f>
        <v>0</v>
      </c>
      <c r="S5" s="152" t="s">
        <v>119</v>
      </c>
      <c r="T5" s="153">
        <f>R5/R4</f>
        <v>0</v>
      </c>
    </row>
    <row r="6" spans="2:21">
      <c r="B6" s="147" t="s">
        <v>122</v>
      </c>
      <c r="C6" s="13"/>
      <c r="D6" s="18"/>
      <c r="E6" s="18"/>
      <c r="F6" s="18"/>
      <c r="G6" s="18"/>
      <c r="H6" s="18"/>
      <c r="I6" s="18"/>
      <c r="J6" s="13"/>
      <c r="K6" s="353" t="s">
        <v>123</v>
      </c>
      <c r="L6" s="354"/>
      <c r="M6" s="23">
        <f>COUNTIF(K11:K$95,"不通过")</f>
        <v>0</v>
      </c>
      <c r="N6" s="152" t="s">
        <v>119</v>
      </c>
      <c r="O6" s="153">
        <f>M6/M4</f>
        <v>0</v>
      </c>
      <c r="P6" s="353" t="s">
        <v>123</v>
      </c>
      <c r="Q6" s="354"/>
      <c r="R6" s="23">
        <f>COUNTIF(P11:P$95,"失败")</f>
        <v>0</v>
      </c>
      <c r="S6" s="152" t="s">
        <v>119</v>
      </c>
      <c r="T6" s="153">
        <f>R6/R4</f>
        <v>0</v>
      </c>
    </row>
    <row r="7" spans="2:21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COUNTIF(K11:K$95,"阻碍")</f>
        <v>0</v>
      </c>
      <c r="N7" s="152" t="s">
        <v>119</v>
      </c>
      <c r="O7" s="153">
        <f>M7/M4</f>
        <v>0</v>
      </c>
      <c r="P7" s="353" t="s">
        <v>125</v>
      </c>
      <c r="Q7" s="354"/>
      <c r="R7" s="23">
        <f>COUNTIF(P11:P$95,"阻塞")</f>
        <v>0</v>
      </c>
      <c r="S7" s="152" t="s">
        <v>119</v>
      </c>
      <c r="T7" s="153">
        <f>R7/R4</f>
        <v>0</v>
      </c>
    </row>
    <row r="8" spans="2:21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COUNTIF(K11:K$95,"无效")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COUNTIF(P11:P$95,"无效")</f>
        <v>0</v>
      </c>
      <c r="S8" s="152" t="s">
        <v>119</v>
      </c>
      <c r="T8" s="153">
        <f>R8/R4</f>
        <v>0</v>
      </c>
    </row>
    <row r="9" spans="2:21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COUNTIF(K11:K$95,"未执行")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COUNTIF(P11:P$95,"未执行")</f>
        <v>0</v>
      </c>
      <c r="S9" s="152" t="s">
        <v>119</v>
      </c>
      <c r="T9" s="153">
        <f>R9/R4</f>
        <v>0</v>
      </c>
    </row>
    <row r="10" spans="2:21" ht="49.5">
      <c r="B10" s="11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154" t="s">
        <v>136</v>
      </c>
      <c r="K10" s="148" t="s">
        <v>137</v>
      </c>
      <c r="L10" s="148" t="s">
        <v>12</v>
      </c>
      <c r="M10" s="148" t="s">
        <v>138</v>
      </c>
      <c r="N10" s="148" t="s">
        <v>139</v>
      </c>
      <c r="O10" s="148" t="s">
        <v>140</v>
      </c>
      <c r="P10" s="148" t="s">
        <v>141</v>
      </c>
      <c r="Q10" s="148" t="s">
        <v>12</v>
      </c>
      <c r="R10" s="148" t="s">
        <v>138</v>
      </c>
      <c r="S10" s="148" t="s">
        <v>139</v>
      </c>
      <c r="T10" s="148" t="s">
        <v>140</v>
      </c>
    </row>
    <row r="11" spans="2:21">
      <c r="B11" s="366" t="s">
        <v>44</v>
      </c>
      <c r="C11" s="13" t="s">
        <v>2382</v>
      </c>
      <c r="D11" s="364" t="s">
        <v>212</v>
      </c>
      <c r="E11" s="13" t="s">
        <v>145</v>
      </c>
      <c r="F11" s="13" t="s">
        <v>146</v>
      </c>
      <c r="G11" s="13" t="s">
        <v>147</v>
      </c>
      <c r="H11" s="364" t="s">
        <v>1758</v>
      </c>
      <c r="I11" s="25" t="s">
        <v>2383</v>
      </c>
      <c r="J11" s="25" t="s">
        <v>1760</v>
      </c>
      <c r="K11" s="13" t="s">
        <v>6</v>
      </c>
      <c r="L11" s="13"/>
      <c r="M11" s="13" t="s">
        <v>39</v>
      </c>
      <c r="N11" s="13"/>
      <c r="O11" s="155">
        <v>42566</v>
      </c>
      <c r="P11" s="13"/>
      <c r="Q11" s="13"/>
      <c r="R11" s="13"/>
      <c r="S11" s="13"/>
      <c r="T11" s="13"/>
      <c r="U11" s="196"/>
    </row>
    <row r="12" spans="2:21">
      <c r="B12" s="366"/>
      <c r="C12" s="13" t="s">
        <v>2384</v>
      </c>
      <c r="D12" s="364"/>
      <c r="E12" s="13" t="s">
        <v>190</v>
      </c>
      <c r="F12" s="13" t="s">
        <v>146</v>
      </c>
      <c r="G12" s="13" t="s">
        <v>147</v>
      </c>
      <c r="H12" s="364"/>
      <c r="I12" s="25" t="s">
        <v>2385</v>
      </c>
      <c r="J12" s="25"/>
      <c r="K12" s="13" t="s">
        <v>6</v>
      </c>
      <c r="L12" s="13"/>
      <c r="M12" s="13" t="s">
        <v>39</v>
      </c>
      <c r="N12" s="13"/>
      <c r="O12" s="155">
        <v>42566</v>
      </c>
      <c r="P12" s="13"/>
      <c r="Q12" s="13"/>
      <c r="R12" s="13"/>
      <c r="S12" s="13"/>
      <c r="T12" s="13"/>
      <c r="U12" s="196"/>
    </row>
    <row r="13" spans="2:21" ht="27">
      <c r="B13" s="366"/>
      <c r="C13" s="13" t="s">
        <v>2386</v>
      </c>
      <c r="D13" s="364"/>
      <c r="E13" s="13" t="s">
        <v>190</v>
      </c>
      <c r="F13" s="13" t="s">
        <v>146</v>
      </c>
      <c r="G13" s="13" t="s">
        <v>147</v>
      </c>
      <c r="H13" s="364"/>
      <c r="I13" s="25" t="s">
        <v>1762</v>
      </c>
      <c r="J13" s="25" t="s">
        <v>1763</v>
      </c>
      <c r="K13" s="13" t="s">
        <v>6</v>
      </c>
      <c r="L13" s="13"/>
      <c r="M13" s="13" t="s">
        <v>39</v>
      </c>
      <c r="N13" s="13"/>
      <c r="O13" s="155">
        <v>42566</v>
      </c>
      <c r="P13" s="13"/>
      <c r="Q13" s="13"/>
      <c r="R13" s="13"/>
      <c r="S13" s="13"/>
      <c r="T13" s="13"/>
      <c r="U13" s="196"/>
    </row>
    <row r="14" spans="2:21">
      <c r="B14" s="366"/>
      <c r="C14" s="13" t="s">
        <v>2387</v>
      </c>
      <c r="D14" s="364"/>
      <c r="E14" s="13" t="s">
        <v>145</v>
      </c>
      <c r="F14" s="13" t="s">
        <v>146</v>
      </c>
      <c r="G14" s="13" t="s">
        <v>147</v>
      </c>
      <c r="H14" s="364"/>
      <c r="I14" s="25" t="s">
        <v>2388</v>
      </c>
      <c r="J14" s="25" t="s">
        <v>1760</v>
      </c>
      <c r="K14" s="13" t="s">
        <v>6</v>
      </c>
      <c r="L14" s="13"/>
      <c r="M14" s="13" t="s">
        <v>39</v>
      </c>
      <c r="N14" s="13"/>
      <c r="O14" s="155">
        <v>42566</v>
      </c>
      <c r="P14" s="13"/>
      <c r="Q14" s="13"/>
      <c r="R14" s="13"/>
      <c r="S14" s="13"/>
      <c r="T14" s="13"/>
      <c r="U14" s="196"/>
    </row>
    <row r="15" spans="2:21" ht="27">
      <c r="B15" s="366"/>
      <c r="C15" s="13" t="s">
        <v>2389</v>
      </c>
      <c r="D15" s="364"/>
      <c r="E15" s="13" t="s">
        <v>190</v>
      </c>
      <c r="F15" s="13" t="s">
        <v>146</v>
      </c>
      <c r="G15" s="13" t="s">
        <v>147</v>
      </c>
      <c r="H15" s="364"/>
      <c r="I15" s="25" t="s">
        <v>2390</v>
      </c>
      <c r="J15" s="25" t="s">
        <v>1765</v>
      </c>
      <c r="K15" s="13" t="s">
        <v>6</v>
      </c>
      <c r="L15" s="13"/>
      <c r="M15" s="13" t="s">
        <v>39</v>
      </c>
      <c r="N15" s="13"/>
      <c r="O15" s="155">
        <v>42566</v>
      </c>
      <c r="P15" s="13"/>
      <c r="Q15" s="13"/>
      <c r="R15" s="13"/>
      <c r="S15" s="13"/>
      <c r="T15" s="13"/>
      <c r="U15" s="196"/>
    </row>
    <row r="16" spans="2:21">
      <c r="B16" s="366"/>
      <c r="C16" s="13" t="s">
        <v>2391</v>
      </c>
      <c r="D16" s="364"/>
      <c r="E16" s="13" t="s">
        <v>145</v>
      </c>
      <c r="F16" s="13" t="s">
        <v>146</v>
      </c>
      <c r="G16" s="13" t="s">
        <v>147</v>
      </c>
      <c r="H16" s="364"/>
      <c r="I16" s="25" t="s">
        <v>2392</v>
      </c>
      <c r="J16" s="25" t="s">
        <v>1760</v>
      </c>
      <c r="K16" s="13" t="s">
        <v>6</v>
      </c>
      <c r="L16" s="13"/>
      <c r="M16" s="13" t="s">
        <v>39</v>
      </c>
      <c r="N16" s="13"/>
      <c r="O16" s="155">
        <v>42566</v>
      </c>
      <c r="P16" s="13"/>
      <c r="Q16" s="13"/>
      <c r="R16" s="13"/>
      <c r="S16" s="13"/>
      <c r="T16" s="13"/>
      <c r="U16" s="196"/>
    </row>
    <row r="17" spans="2:21" ht="27">
      <c r="B17" s="366"/>
      <c r="C17" s="13" t="s">
        <v>2393</v>
      </c>
      <c r="D17" s="364"/>
      <c r="E17" s="13" t="s">
        <v>190</v>
      </c>
      <c r="F17" s="13" t="s">
        <v>146</v>
      </c>
      <c r="G17" s="13" t="s">
        <v>147</v>
      </c>
      <c r="H17" s="364"/>
      <c r="I17" s="25" t="s">
        <v>2394</v>
      </c>
      <c r="J17" s="25" t="s">
        <v>1765</v>
      </c>
      <c r="K17" s="13" t="s">
        <v>6</v>
      </c>
      <c r="L17" s="13"/>
      <c r="M17" s="13" t="s">
        <v>39</v>
      </c>
      <c r="N17" s="13"/>
      <c r="O17" s="155">
        <v>42566</v>
      </c>
      <c r="P17" s="13"/>
      <c r="Q17" s="13"/>
      <c r="R17" s="13"/>
      <c r="S17" s="13"/>
      <c r="T17" s="13"/>
      <c r="U17" s="196"/>
    </row>
    <row r="18" spans="2:21">
      <c r="B18" s="366"/>
      <c r="C18" s="13" t="s">
        <v>2395</v>
      </c>
      <c r="D18" s="364"/>
      <c r="E18" s="13" t="s">
        <v>145</v>
      </c>
      <c r="F18" s="13" t="s">
        <v>146</v>
      </c>
      <c r="G18" s="13" t="s">
        <v>147</v>
      </c>
      <c r="H18" s="364"/>
      <c r="I18" s="25" t="s">
        <v>732</v>
      </c>
      <c r="J18" s="25" t="s">
        <v>1760</v>
      </c>
      <c r="K18" s="13" t="s">
        <v>6</v>
      </c>
      <c r="L18" s="13"/>
      <c r="M18" s="13" t="s">
        <v>39</v>
      </c>
      <c r="N18" s="13"/>
      <c r="O18" s="155">
        <v>42566</v>
      </c>
      <c r="P18" s="13"/>
      <c r="Q18" s="13"/>
      <c r="R18" s="13"/>
      <c r="S18" s="13"/>
      <c r="T18" s="13"/>
      <c r="U18" s="196"/>
    </row>
    <row r="19" spans="2:21">
      <c r="B19" s="366"/>
      <c r="C19" s="13" t="s">
        <v>2396</v>
      </c>
      <c r="D19" s="364"/>
      <c r="E19" s="13" t="s">
        <v>190</v>
      </c>
      <c r="F19" s="13" t="s">
        <v>146</v>
      </c>
      <c r="G19" s="13" t="s">
        <v>147</v>
      </c>
      <c r="H19" s="364"/>
      <c r="I19" s="25" t="s">
        <v>2397</v>
      </c>
      <c r="J19" s="25" t="s">
        <v>1760</v>
      </c>
      <c r="K19" s="13" t="s">
        <v>6</v>
      </c>
      <c r="L19" s="13"/>
      <c r="M19" s="13" t="s">
        <v>39</v>
      </c>
      <c r="N19" s="13"/>
      <c r="O19" s="155">
        <v>42566</v>
      </c>
      <c r="P19" s="13"/>
      <c r="Q19" s="13"/>
      <c r="R19" s="13"/>
      <c r="S19" s="13"/>
      <c r="T19" s="13"/>
      <c r="U19" s="196"/>
    </row>
    <row r="20" spans="2:21">
      <c r="B20" s="366"/>
      <c r="C20" s="13" t="s">
        <v>2398</v>
      </c>
      <c r="D20" s="364"/>
      <c r="E20" s="13" t="s">
        <v>145</v>
      </c>
      <c r="F20" s="13" t="s">
        <v>146</v>
      </c>
      <c r="G20" s="13" t="s">
        <v>147</v>
      </c>
      <c r="H20" s="364"/>
      <c r="I20" s="25" t="s">
        <v>2399</v>
      </c>
      <c r="J20" s="25" t="s">
        <v>1760</v>
      </c>
      <c r="K20" s="13" t="s">
        <v>6</v>
      </c>
      <c r="L20" s="13"/>
      <c r="M20" s="13" t="s">
        <v>39</v>
      </c>
      <c r="N20" s="13"/>
      <c r="O20" s="155">
        <v>42566</v>
      </c>
      <c r="P20" s="13"/>
      <c r="Q20" s="13"/>
      <c r="R20" s="13"/>
      <c r="S20" s="13"/>
      <c r="T20" s="13"/>
      <c r="U20" s="196"/>
    </row>
    <row r="21" spans="2:21">
      <c r="B21" s="366"/>
      <c r="C21" s="13" t="s">
        <v>2400</v>
      </c>
      <c r="D21" s="364"/>
      <c r="E21" s="13" t="s">
        <v>190</v>
      </c>
      <c r="F21" s="13" t="s">
        <v>146</v>
      </c>
      <c r="G21" s="13" t="s">
        <v>147</v>
      </c>
      <c r="H21" s="364"/>
      <c r="I21" s="25" t="s">
        <v>2401</v>
      </c>
      <c r="J21" s="25" t="s">
        <v>1760</v>
      </c>
      <c r="K21" s="13" t="s">
        <v>6</v>
      </c>
      <c r="L21" s="13"/>
      <c r="M21" s="13" t="s">
        <v>39</v>
      </c>
      <c r="N21" s="13"/>
      <c r="O21" s="155">
        <v>42566</v>
      </c>
      <c r="P21" s="13"/>
      <c r="Q21" s="13"/>
      <c r="R21" s="13"/>
      <c r="S21" s="13"/>
      <c r="T21" s="13"/>
      <c r="U21" s="196"/>
    </row>
    <row r="22" spans="2:21">
      <c r="B22" s="366"/>
      <c r="C22" s="13" t="s">
        <v>2402</v>
      </c>
      <c r="D22" s="364"/>
      <c r="E22" s="13" t="s">
        <v>145</v>
      </c>
      <c r="F22" s="13" t="s">
        <v>146</v>
      </c>
      <c r="G22" s="13" t="s">
        <v>147</v>
      </c>
      <c r="H22" s="364"/>
      <c r="I22" s="25" t="s">
        <v>2403</v>
      </c>
      <c r="J22" s="25" t="s">
        <v>1760</v>
      </c>
      <c r="K22" s="13" t="s">
        <v>6</v>
      </c>
      <c r="L22" s="13"/>
      <c r="M22" s="13" t="s">
        <v>39</v>
      </c>
      <c r="N22" s="13"/>
      <c r="O22" s="155">
        <v>42566</v>
      </c>
      <c r="P22" s="13"/>
      <c r="Q22" s="13"/>
      <c r="R22" s="13"/>
      <c r="S22" s="13"/>
      <c r="T22" s="13"/>
      <c r="U22" s="196"/>
    </row>
    <row r="23" spans="2:21">
      <c r="B23" s="366"/>
      <c r="C23" s="13" t="s">
        <v>2404</v>
      </c>
      <c r="D23" s="364"/>
      <c r="E23" s="13" t="s">
        <v>145</v>
      </c>
      <c r="F23" s="13" t="s">
        <v>178</v>
      </c>
      <c r="G23" s="13" t="s">
        <v>157</v>
      </c>
      <c r="H23" s="364"/>
      <c r="I23" s="25" t="s">
        <v>2405</v>
      </c>
      <c r="J23" s="25" t="s">
        <v>1760</v>
      </c>
      <c r="K23" s="13" t="s">
        <v>6</v>
      </c>
      <c r="L23" s="13"/>
      <c r="M23" s="13" t="s">
        <v>39</v>
      </c>
      <c r="N23" s="13"/>
      <c r="O23" s="155">
        <v>42566</v>
      </c>
      <c r="P23" s="13"/>
      <c r="Q23" s="13"/>
      <c r="R23" s="13"/>
      <c r="S23" s="13"/>
      <c r="T23" s="13"/>
      <c r="U23" s="196"/>
    </row>
    <row r="24" spans="2:21">
      <c r="B24" s="366"/>
      <c r="C24" s="13" t="s">
        <v>2406</v>
      </c>
      <c r="D24" s="364"/>
      <c r="E24" s="13" t="s">
        <v>145</v>
      </c>
      <c r="F24" s="13" t="s">
        <v>178</v>
      </c>
      <c r="G24" s="13" t="s">
        <v>157</v>
      </c>
      <c r="H24" s="364"/>
      <c r="I24" s="25" t="s">
        <v>2407</v>
      </c>
      <c r="J24" s="25" t="s">
        <v>2408</v>
      </c>
      <c r="K24" s="13" t="s">
        <v>6</v>
      </c>
      <c r="L24" s="13"/>
      <c r="M24" s="13" t="s">
        <v>39</v>
      </c>
      <c r="N24" s="13"/>
      <c r="O24" s="155">
        <v>42566</v>
      </c>
      <c r="P24" s="13"/>
      <c r="Q24" s="13"/>
      <c r="R24" s="13"/>
      <c r="S24" s="13"/>
      <c r="T24" s="13"/>
      <c r="U24" s="196"/>
    </row>
    <row r="25" spans="2:21">
      <c r="B25" s="366"/>
      <c r="C25" s="13" t="s">
        <v>2409</v>
      </c>
      <c r="D25" s="364"/>
      <c r="E25" s="13" t="s">
        <v>145</v>
      </c>
      <c r="F25" s="13" t="s">
        <v>178</v>
      </c>
      <c r="G25" s="13" t="s">
        <v>147</v>
      </c>
      <c r="H25" s="364"/>
      <c r="I25" s="25" t="s">
        <v>2410</v>
      </c>
      <c r="J25" s="25" t="s">
        <v>170</v>
      </c>
      <c r="K25" s="13" t="s">
        <v>6</v>
      </c>
      <c r="L25" s="13"/>
      <c r="M25" s="13" t="s">
        <v>39</v>
      </c>
      <c r="N25" s="13"/>
      <c r="O25" s="155">
        <v>42566</v>
      </c>
      <c r="P25" s="13"/>
      <c r="Q25" s="13"/>
      <c r="R25" s="13"/>
      <c r="S25" s="13"/>
      <c r="T25" s="13"/>
      <c r="U25" s="196"/>
    </row>
    <row r="26" spans="2:21" ht="27">
      <c r="B26" s="366"/>
      <c r="C26" s="13" t="s">
        <v>2411</v>
      </c>
      <c r="D26" s="364"/>
      <c r="E26" s="13" t="s">
        <v>145</v>
      </c>
      <c r="F26" s="13" t="s">
        <v>178</v>
      </c>
      <c r="G26" s="13" t="s">
        <v>157</v>
      </c>
      <c r="H26" s="364"/>
      <c r="I26" s="25" t="s">
        <v>1144</v>
      </c>
      <c r="J26" s="25" t="s">
        <v>1145</v>
      </c>
      <c r="K26" s="13" t="s">
        <v>6</v>
      </c>
      <c r="L26" s="13"/>
      <c r="M26" s="13" t="s">
        <v>39</v>
      </c>
      <c r="N26" s="13"/>
      <c r="O26" s="155">
        <v>42566</v>
      </c>
      <c r="P26" s="13"/>
      <c r="Q26" s="13"/>
      <c r="R26" s="13"/>
      <c r="S26" s="13"/>
      <c r="T26" s="13"/>
      <c r="U26" s="196"/>
    </row>
    <row r="27" spans="2:21" ht="40.5">
      <c r="B27" s="366"/>
      <c r="C27" s="13" t="s">
        <v>2412</v>
      </c>
      <c r="D27" s="14" t="s">
        <v>2413</v>
      </c>
      <c r="E27" s="13" t="s">
        <v>145</v>
      </c>
      <c r="F27" s="13" t="s">
        <v>178</v>
      </c>
      <c r="G27" s="13" t="s">
        <v>157</v>
      </c>
      <c r="H27" s="14"/>
      <c r="I27" s="25" t="s">
        <v>2414</v>
      </c>
      <c r="J27" s="25" t="s">
        <v>2415</v>
      </c>
      <c r="K27" s="13" t="s">
        <v>6</v>
      </c>
      <c r="L27" s="13"/>
      <c r="M27" s="13" t="s">
        <v>39</v>
      </c>
      <c r="N27" s="13"/>
      <c r="O27" s="155">
        <v>42566</v>
      </c>
      <c r="P27" s="13"/>
      <c r="Q27" s="13"/>
      <c r="R27" s="13"/>
      <c r="S27" s="13"/>
      <c r="T27" s="13"/>
      <c r="U27" s="196"/>
    </row>
    <row r="28" spans="2:21" ht="40.5">
      <c r="B28" s="366"/>
      <c r="C28" s="13" t="s">
        <v>2416</v>
      </c>
      <c r="D28" s="14" t="s">
        <v>2417</v>
      </c>
      <c r="E28" s="13" t="s">
        <v>145</v>
      </c>
      <c r="F28" s="13" t="s">
        <v>146</v>
      </c>
      <c r="G28" s="13" t="s">
        <v>157</v>
      </c>
      <c r="H28" s="14"/>
      <c r="I28" s="25" t="s">
        <v>2418</v>
      </c>
      <c r="J28" s="25" t="s">
        <v>2419</v>
      </c>
      <c r="K28" s="13" t="s">
        <v>6</v>
      </c>
      <c r="L28" s="13"/>
      <c r="M28" s="13" t="s">
        <v>39</v>
      </c>
      <c r="N28" s="13"/>
      <c r="O28" s="155">
        <v>42566</v>
      </c>
      <c r="P28" s="13"/>
      <c r="Q28" s="13"/>
      <c r="R28" s="13"/>
      <c r="S28" s="13"/>
      <c r="T28" s="13"/>
      <c r="U28" s="196"/>
    </row>
    <row r="29" spans="2:21" ht="40.5">
      <c r="B29" s="366"/>
      <c r="C29" s="13" t="s">
        <v>2420</v>
      </c>
      <c r="D29" s="364" t="s">
        <v>2421</v>
      </c>
      <c r="E29" s="13" t="s">
        <v>145</v>
      </c>
      <c r="F29" s="13" t="s">
        <v>178</v>
      </c>
      <c r="G29" s="13" t="s">
        <v>157</v>
      </c>
      <c r="H29" s="364" t="s">
        <v>2422</v>
      </c>
      <c r="I29" s="25" t="s">
        <v>2423</v>
      </c>
      <c r="J29" s="25" t="s">
        <v>2424</v>
      </c>
      <c r="K29" s="13" t="s">
        <v>6</v>
      </c>
      <c r="L29" s="13"/>
      <c r="M29" s="13" t="s">
        <v>39</v>
      </c>
      <c r="N29" s="13"/>
      <c r="O29" s="155">
        <v>42566</v>
      </c>
      <c r="P29" s="13"/>
      <c r="Q29" s="13"/>
      <c r="R29" s="13"/>
      <c r="S29" s="13"/>
      <c r="T29" s="13"/>
      <c r="U29" s="196"/>
    </row>
    <row r="30" spans="2:21" ht="40.5">
      <c r="B30" s="366"/>
      <c r="C30" s="13" t="s">
        <v>2425</v>
      </c>
      <c r="D30" s="364"/>
      <c r="E30" s="13" t="s">
        <v>145</v>
      </c>
      <c r="F30" s="13" t="s">
        <v>178</v>
      </c>
      <c r="G30" s="13" t="s">
        <v>157</v>
      </c>
      <c r="H30" s="364"/>
      <c r="I30" s="25" t="s">
        <v>2426</v>
      </c>
      <c r="J30" s="25" t="s">
        <v>2427</v>
      </c>
      <c r="K30" s="13" t="s">
        <v>6</v>
      </c>
      <c r="L30" s="13"/>
      <c r="M30" s="13" t="s">
        <v>39</v>
      </c>
      <c r="N30" s="13"/>
      <c r="O30" s="155">
        <v>42566</v>
      </c>
      <c r="P30" s="13"/>
      <c r="Q30" s="13"/>
      <c r="R30" s="13"/>
      <c r="S30" s="13"/>
      <c r="T30" s="13"/>
      <c r="U30" s="196"/>
    </row>
    <row r="31" spans="2:21">
      <c r="B31" s="366"/>
      <c r="C31" s="13" t="s">
        <v>2428</v>
      </c>
      <c r="D31" s="364"/>
      <c r="E31" s="13" t="s">
        <v>190</v>
      </c>
      <c r="F31" s="13" t="s">
        <v>146</v>
      </c>
      <c r="G31" s="13" t="s">
        <v>147</v>
      </c>
      <c r="H31" s="364"/>
      <c r="I31" s="25" t="s">
        <v>2429</v>
      </c>
      <c r="J31" s="25" t="s">
        <v>2430</v>
      </c>
      <c r="K31" s="13" t="s">
        <v>6</v>
      </c>
      <c r="L31" s="13"/>
      <c r="M31" s="13" t="s">
        <v>39</v>
      </c>
      <c r="N31" s="13"/>
      <c r="O31" s="155">
        <v>42566</v>
      </c>
      <c r="P31" s="13"/>
      <c r="Q31" s="13"/>
      <c r="R31" s="13"/>
      <c r="S31" s="13"/>
      <c r="T31" s="13"/>
      <c r="U31" s="196"/>
    </row>
  </sheetData>
  <mergeCells count="23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31"/>
    <mergeCell ref="D11:D26"/>
    <mergeCell ref="D29:D31"/>
    <mergeCell ref="H11:H26"/>
    <mergeCell ref="H29:H31"/>
  </mergeCells>
  <phoneticPr fontId="31" type="noConversion"/>
  <dataValidations count="5">
    <dataValidation type="list" allowBlank="1" showInputMessage="1" showErrorMessage="1" sqref="J6 K11:K31 K65467:K65511 K131003:K131047 K196539:K196583 K262075:K262119 K327611:K327655 K393147:K393191 K458683:K458727 K524219:K524263 K589755:K589799 K655291:K655335 K720827:K720871 K786363:K786407 K851899:K851943 K917435:K917479 K982971:K983015 P11:P31 P65467:P65511 P131003:P131047 P196539:P196583 P262075:P262119 P327611:P327655 P393147:P393191 P458683:P458727 P524219:P524263 P589755:P589799 P655291:P655335 P720827:P720871 P786363:P786407 P851899:P851943 P917435:P917479 P982971:P983015 JG11:JG31 JG65467:JG65511 JG131003:JG131047 JG196539:JG196583 JG262075:JG262119 JG327611:JG327655 JG393147:JG393191 JG458683:JG458727 JG524219:JG524263 JG589755:JG589799 JG655291:JG655335 JG720827:JG720871 JG786363:JG786407 JG851899:JG851943 JG917435:JG917479 JG982971:JG983015 JL11:JL31 JL65467:JL65511 JL131003:JL131047 JL196539:JL196583 JL262075:JL262119 JL327611:JL327655 JL393147:JL393191 JL458683:JL458727 JL524219:JL524263 JL589755:JL589799 JL655291:JL655335 JL720827:JL720871 JL786363:JL786407 JL851899:JL851943 JL917435:JL917479 JL982971:JL983015 TC11:TC31 TC65467:TC65511 TC131003:TC131047 TC196539:TC196583 TC262075:TC262119 TC327611:TC327655 TC393147:TC393191 TC458683:TC458727 TC524219:TC524263 TC589755:TC589799 TC655291:TC655335 TC720827:TC720871 TC786363:TC786407 TC851899:TC851943 TC917435:TC917479 TC982971:TC983015 TH11:TH31 TH65467:TH65511 TH131003:TH131047 TH196539:TH196583 TH262075:TH262119 TH327611:TH327655 TH393147:TH393191 TH458683:TH458727 TH524219:TH524263 TH589755:TH589799 TH655291:TH655335 TH720827:TH720871 TH786363:TH786407 TH851899:TH851943 TH917435:TH917479 TH982971:TH983015 ACY11:ACY31 ACY65467:ACY65511 ACY131003:ACY131047 ACY196539:ACY196583 ACY262075:ACY262119 ACY327611:ACY327655 ACY393147:ACY393191 ACY458683:ACY458727 ACY524219:ACY524263 ACY589755:ACY589799 ACY655291:ACY655335 ACY720827:ACY720871 ACY786363:ACY786407 ACY851899:ACY851943 ACY917435:ACY917479 ACY982971:ACY983015 ADD11:ADD31 ADD65467:ADD65511 ADD131003:ADD131047 ADD196539:ADD196583 ADD262075:ADD262119 ADD327611:ADD327655 ADD393147:ADD393191 ADD458683:ADD458727 ADD524219:ADD524263 ADD589755:ADD589799 ADD655291:ADD655335 ADD720827:ADD720871 ADD786363:ADD786407 ADD851899:ADD851943 ADD917435:ADD917479 ADD982971:ADD983015 AMU11:AMU31 AMU65467:AMU65511 AMU131003:AMU131047 AMU196539:AMU196583 AMU262075:AMU262119 AMU327611:AMU327655 AMU393147:AMU393191 AMU458683:AMU458727 AMU524219:AMU524263 AMU589755:AMU589799 AMU655291:AMU655335 AMU720827:AMU720871 AMU786363:AMU786407 AMU851899:AMU851943 AMU917435:AMU917479 AMU982971:AMU983015 AMZ11:AMZ31 AMZ65467:AMZ65511 AMZ131003:AMZ131047 AMZ196539:AMZ196583 AMZ262075:AMZ262119 AMZ327611:AMZ327655 AMZ393147:AMZ393191 AMZ458683:AMZ458727 AMZ524219:AMZ524263 AMZ589755:AMZ589799 AMZ655291:AMZ655335 AMZ720827:AMZ720871 AMZ786363:AMZ786407 AMZ851899:AMZ851943 AMZ917435:AMZ917479 AMZ982971:AMZ983015 AWQ11:AWQ31 AWQ65467:AWQ65511 AWQ131003:AWQ131047 AWQ196539:AWQ196583 AWQ262075:AWQ262119 AWQ327611:AWQ327655 AWQ393147:AWQ393191 AWQ458683:AWQ458727 AWQ524219:AWQ524263 AWQ589755:AWQ589799 AWQ655291:AWQ655335 AWQ720827:AWQ720871 AWQ786363:AWQ786407 AWQ851899:AWQ851943 AWQ917435:AWQ917479 AWQ982971:AWQ983015 AWV11:AWV31 AWV65467:AWV65511 AWV131003:AWV131047 AWV196539:AWV196583 AWV262075:AWV262119 AWV327611:AWV327655 AWV393147:AWV393191 AWV458683:AWV458727 AWV524219:AWV524263 AWV589755:AWV589799 AWV655291:AWV655335 AWV720827:AWV720871 AWV786363:AWV786407 AWV851899:AWV851943 AWV917435:AWV917479 AWV982971:AWV983015 BGM11:BGM31 BGM65467:BGM65511 BGM131003:BGM131047 BGM196539:BGM196583 BGM262075:BGM262119 BGM327611:BGM327655 BGM393147:BGM393191 BGM458683:BGM458727 BGM524219:BGM524263 BGM589755:BGM589799 BGM655291:BGM655335 BGM720827:BGM720871 BGM786363:BGM786407 BGM851899:BGM851943 BGM917435:BGM917479 BGM982971:BGM983015 BGR11:BGR31 BGR65467:BGR65511 BGR131003:BGR131047 BGR196539:BGR196583 BGR262075:BGR262119 BGR327611:BGR327655 BGR393147:BGR393191 BGR458683:BGR458727 BGR524219:BGR524263 BGR589755:BGR589799 BGR655291:BGR655335 BGR720827:BGR720871 BGR786363:BGR786407 BGR851899:BGR851943 BGR917435:BGR917479 BGR982971:BGR983015 BQI11:BQI31 BQI65467:BQI65511 BQI131003:BQI131047 BQI196539:BQI196583 BQI262075:BQI262119 BQI327611:BQI327655 BQI393147:BQI393191 BQI458683:BQI458727 BQI524219:BQI524263 BQI589755:BQI589799 BQI655291:BQI655335 BQI720827:BQI720871 BQI786363:BQI786407 BQI851899:BQI851943 BQI917435:BQI917479 BQI982971:BQI983015 BQN11:BQN31 BQN65467:BQN65511 BQN131003:BQN131047 BQN196539:BQN196583 BQN262075:BQN262119 BQN327611:BQN327655 BQN393147:BQN393191 BQN458683:BQN458727 BQN524219:BQN524263 BQN589755:BQN589799 BQN655291:BQN655335 BQN720827:BQN720871 BQN786363:BQN786407 BQN851899:BQN851943 BQN917435:BQN917479 BQN982971:BQN983015 CAE11:CAE31 CAE65467:CAE65511 CAE131003:CAE131047 CAE196539:CAE196583 CAE262075:CAE262119 CAE327611:CAE327655 CAE393147:CAE393191 CAE458683:CAE458727 CAE524219:CAE524263 CAE589755:CAE589799 CAE655291:CAE655335 CAE720827:CAE720871 CAE786363:CAE786407 CAE851899:CAE851943 CAE917435:CAE917479 CAE982971:CAE983015 CAJ11:CAJ31 CAJ65467:CAJ65511 CAJ131003:CAJ131047 CAJ196539:CAJ196583 CAJ262075:CAJ262119 CAJ327611:CAJ327655 CAJ393147:CAJ393191 CAJ458683:CAJ458727 CAJ524219:CAJ524263 CAJ589755:CAJ589799 CAJ655291:CAJ655335 CAJ720827:CAJ720871 CAJ786363:CAJ786407 CAJ851899:CAJ851943 CAJ917435:CAJ917479 CAJ982971:CAJ983015 CKA11:CKA31 CKA65467:CKA65511 CKA131003:CKA131047 CKA196539:CKA196583 CKA262075:CKA262119 CKA327611:CKA327655 CKA393147:CKA393191 CKA458683:CKA458727 CKA524219:CKA524263 CKA589755:CKA589799 CKA655291:CKA655335 CKA720827:CKA720871 CKA786363:CKA786407 CKA851899:CKA851943 CKA917435:CKA917479 CKA982971:CKA983015 CKF11:CKF31 CKF65467:CKF65511 CKF131003:CKF131047 CKF196539:CKF196583 CKF262075:CKF262119 CKF327611:CKF327655 CKF393147:CKF393191 CKF458683:CKF458727 CKF524219:CKF524263 CKF589755:CKF589799 CKF655291:CKF655335 CKF720827:CKF720871 CKF786363:CKF786407 CKF851899:CKF851943 CKF917435:CKF917479 CKF982971:CKF983015 CTW11:CTW31 CTW65467:CTW65511 CTW131003:CTW131047 CTW196539:CTW196583 CTW262075:CTW262119 CTW327611:CTW327655 CTW393147:CTW393191 CTW458683:CTW458727 CTW524219:CTW524263 CTW589755:CTW589799 CTW655291:CTW655335 CTW720827:CTW720871 CTW786363:CTW786407 CTW851899:CTW851943 CTW917435:CTW917479 CTW982971:CTW983015 CUB11:CUB31 CUB65467:CUB65511 CUB131003:CUB131047 CUB196539:CUB196583 CUB262075:CUB262119 CUB327611:CUB327655 CUB393147:CUB393191 CUB458683:CUB458727 CUB524219:CUB524263 CUB589755:CUB589799 CUB655291:CUB655335 CUB720827:CUB720871 CUB786363:CUB786407 CUB851899:CUB851943 CUB917435:CUB917479 CUB982971:CUB983015 DDS11:DDS31 DDS65467:DDS65511 DDS131003:DDS131047 DDS196539:DDS196583 DDS262075:DDS262119 DDS327611:DDS327655 DDS393147:DDS393191 DDS458683:DDS458727 DDS524219:DDS524263 DDS589755:DDS589799 DDS655291:DDS655335 DDS720827:DDS720871 DDS786363:DDS786407 DDS851899:DDS851943 DDS917435:DDS917479 DDS982971:DDS983015 DDX11:DDX31 DDX65467:DDX65511 DDX131003:DDX131047 DDX196539:DDX196583 DDX262075:DDX262119 DDX327611:DDX327655 DDX393147:DDX393191 DDX458683:DDX458727 DDX524219:DDX524263 DDX589755:DDX589799 DDX655291:DDX655335 DDX720827:DDX720871 DDX786363:DDX786407 DDX851899:DDX851943 DDX917435:DDX917479 DDX982971:DDX983015 DNO11:DNO31 DNO65467:DNO65511 DNO131003:DNO131047 DNO196539:DNO196583 DNO262075:DNO262119 DNO327611:DNO327655 DNO393147:DNO393191 DNO458683:DNO458727 DNO524219:DNO524263 DNO589755:DNO589799 DNO655291:DNO655335 DNO720827:DNO720871 DNO786363:DNO786407 DNO851899:DNO851943 DNO917435:DNO917479 DNO982971:DNO983015 DNT11:DNT31 DNT65467:DNT65511 DNT131003:DNT131047 DNT196539:DNT196583 DNT262075:DNT262119 DNT327611:DNT327655 DNT393147:DNT393191 DNT458683:DNT458727 DNT524219:DNT524263 DNT589755:DNT589799 DNT655291:DNT655335 DNT720827:DNT720871 DNT786363:DNT786407 DNT851899:DNT851943 DNT917435:DNT917479 DNT982971:DNT983015 DXK11:DXK31 DXK65467:DXK65511 DXK131003:DXK131047 DXK196539:DXK196583 DXK262075:DXK262119 DXK327611:DXK327655 DXK393147:DXK393191 DXK458683:DXK458727 DXK524219:DXK524263 DXK589755:DXK589799 DXK655291:DXK655335 DXK720827:DXK720871 DXK786363:DXK786407 DXK851899:DXK851943 DXK917435:DXK917479 DXK982971:DXK983015 DXP11:DXP31 DXP65467:DXP65511 DXP131003:DXP131047 DXP196539:DXP196583 DXP262075:DXP262119 DXP327611:DXP327655 DXP393147:DXP393191 DXP458683:DXP458727 DXP524219:DXP524263 DXP589755:DXP589799 DXP655291:DXP655335 DXP720827:DXP720871 DXP786363:DXP786407 DXP851899:DXP851943 DXP917435:DXP917479 DXP982971:DXP983015 EHG11:EHG31 EHG65467:EHG65511 EHG131003:EHG131047 EHG196539:EHG196583 EHG262075:EHG262119 EHG327611:EHG327655 EHG393147:EHG393191 EHG458683:EHG458727 EHG524219:EHG524263 EHG589755:EHG589799 EHG655291:EHG655335 EHG720827:EHG720871 EHG786363:EHG786407 EHG851899:EHG851943 EHG917435:EHG917479 EHG982971:EHG983015 EHL11:EHL31 EHL65467:EHL65511 EHL131003:EHL131047 EHL196539:EHL196583 EHL262075:EHL262119 EHL327611:EHL327655 EHL393147:EHL393191 EHL458683:EHL458727 EHL524219:EHL524263 EHL589755:EHL589799 EHL655291:EHL655335 EHL720827:EHL720871 EHL786363:EHL786407 EHL851899:EHL851943 EHL917435:EHL917479 EHL982971:EHL983015 ERC11:ERC31 ERC65467:ERC65511 ERC131003:ERC131047 ERC196539:ERC196583 ERC262075:ERC262119 ERC327611:ERC327655 ERC393147:ERC393191 ERC458683:ERC458727 ERC524219:ERC524263 ERC589755:ERC589799 ERC655291:ERC655335 ERC720827:ERC720871 ERC786363:ERC786407 ERC851899:ERC851943 ERC917435:ERC917479 ERC982971:ERC983015 ERH11:ERH31 ERH65467:ERH65511 ERH131003:ERH131047 ERH196539:ERH196583 ERH262075:ERH262119 ERH327611:ERH327655 ERH393147:ERH393191 ERH458683:ERH458727 ERH524219:ERH524263 ERH589755:ERH589799 ERH655291:ERH655335 ERH720827:ERH720871 ERH786363:ERH786407 ERH851899:ERH851943 ERH917435:ERH917479 ERH982971:ERH983015 FAY11:FAY31 FAY65467:FAY65511 FAY131003:FAY131047 FAY196539:FAY196583 FAY262075:FAY262119 FAY327611:FAY327655 FAY393147:FAY393191 FAY458683:FAY458727 FAY524219:FAY524263 FAY589755:FAY589799 FAY655291:FAY655335 FAY720827:FAY720871 FAY786363:FAY786407 FAY851899:FAY851943 FAY917435:FAY917479 FAY982971:FAY983015 FBD11:FBD31 FBD65467:FBD65511 FBD131003:FBD131047 FBD196539:FBD196583 FBD262075:FBD262119 FBD327611:FBD327655 FBD393147:FBD393191 FBD458683:FBD458727 FBD524219:FBD524263 FBD589755:FBD589799 FBD655291:FBD655335 FBD720827:FBD720871 FBD786363:FBD786407 FBD851899:FBD851943 FBD917435:FBD917479 FBD982971:FBD983015 FKU11:FKU31 FKU65467:FKU65511 FKU131003:FKU131047 FKU196539:FKU196583 FKU262075:FKU262119 FKU327611:FKU327655 FKU393147:FKU393191 FKU458683:FKU458727 FKU524219:FKU524263 FKU589755:FKU589799 FKU655291:FKU655335 FKU720827:FKU720871 FKU786363:FKU786407 FKU851899:FKU851943 FKU917435:FKU917479 FKU982971:FKU983015 FKZ11:FKZ31 FKZ65467:FKZ65511 FKZ131003:FKZ131047 FKZ196539:FKZ196583 FKZ262075:FKZ262119 FKZ327611:FKZ327655 FKZ393147:FKZ393191 FKZ458683:FKZ458727 FKZ524219:FKZ524263 FKZ589755:FKZ589799 FKZ655291:FKZ655335 FKZ720827:FKZ720871 FKZ786363:FKZ786407 FKZ851899:FKZ851943 FKZ917435:FKZ917479 FKZ982971:FKZ983015 FUQ11:FUQ31 FUQ65467:FUQ65511 FUQ131003:FUQ131047 FUQ196539:FUQ196583 FUQ262075:FUQ262119 FUQ327611:FUQ327655 FUQ393147:FUQ393191 FUQ458683:FUQ458727 FUQ524219:FUQ524263 FUQ589755:FUQ589799 FUQ655291:FUQ655335 FUQ720827:FUQ720871 FUQ786363:FUQ786407 FUQ851899:FUQ851943 FUQ917435:FUQ917479 FUQ982971:FUQ983015 FUV11:FUV31 FUV65467:FUV65511 FUV131003:FUV131047 FUV196539:FUV196583 FUV262075:FUV262119 FUV327611:FUV327655 FUV393147:FUV393191 FUV458683:FUV458727 FUV524219:FUV524263 FUV589755:FUV589799 FUV655291:FUV655335 FUV720827:FUV720871 FUV786363:FUV786407 FUV851899:FUV851943 FUV917435:FUV917479 FUV982971:FUV983015 GEM11:GEM31 GEM65467:GEM65511 GEM131003:GEM131047 GEM196539:GEM196583 GEM262075:GEM262119 GEM327611:GEM327655 GEM393147:GEM393191 GEM458683:GEM458727 GEM524219:GEM524263 GEM589755:GEM589799 GEM655291:GEM655335 GEM720827:GEM720871 GEM786363:GEM786407 GEM851899:GEM851943 GEM917435:GEM917479 GEM982971:GEM983015 GER11:GER31 GER65467:GER65511 GER131003:GER131047 GER196539:GER196583 GER262075:GER262119 GER327611:GER327655 GER393147:GER393191 GER458683:GER458727 GER524219:GER524263 GER589755:GER589799 GER655291:GER655335 GER720827:GER720871 GER786363:GER786407 GER851899:GER851943 GER917435:GER917479 GER982971:GER983015 GOI11:GOI31 GOI65467:GOI65511 GOI131003:GOI131047 GOI196539:GOI196583 GOI262075:GOI262119 GOI327611:GOI327655 GOI393147:GOI393191 GOI458683:GOI458727 GOI524219:GOI524263 GOI589755:GOI589799 GOI655291:GOI655335 GOI720827:GOI720871 GOI786363:GOI786407 GOI851899:GOI851943 GOI917435:GOI917479 GOI982971:GOI983015 GON11:GON31 GON65467:GON65511 GON131003:GON131047 GON196539:GON196583 GON262075:GON262119 GON327611:GON327655 GON393147:GON393191 GON458683:GON458727 GON524219:GON524263 GON589755:GON589799 GON655291:GON655335 GON720827:GON720871 GON786363:GON786407 GON851899:GON851943 GON917435:GON917479 GON982971:GON983015 GYE11:GYE31 GYE65467:GYE65511 GYE131003:GYE131047 GYE196539:GYE196583 GYE262075:GYE262119 GYE327611:GYE327655 GYE393147:GYE393191 GYE458683:GYE458727 GYE524219:GYE524263 GYE589755:GYE589799 GYE655291:GYE655335 GYE720827:GYE720871 GYE786363:GYE786407 GYE851899:GYE851943 GYE917435:GYE917479 GYE982971:GYE983015 GYJ11:GYJ31 GYJ65467:GYJ65511 GYJ131003:GYJ131047 GYJ196539:GYJ196583 GYJ262075:GYJ262119 GYJ327611:GYJ327655 GYJ393147:GYJ393191 GYJ458683:GYJ458727 GYJ524219:GYJ524263 GYJ589755:GYJ589799 GYJ655291:GYJ655335 GYJ720827:GYJ720871 GYJ786363:GYJ786407 GYJ851899:GYJ851943 GYJ917435:GYJ917479 GYJ982971:GYJ983015 HIA11:HIA31 HIA65467:HIA65511 HIA131003:HIA131047 HIA196539:HIA196583 HIA262075:HIA262119 HIA327611:HIA327655 HIA393147:HIA393191 HIA458683:HIA458727 HIA524219:HIA524263 HIA589755:HIA589799 HIA655291:HIA655335 HIA720827:HIA720871 HIA786363:HIA786407 HIA851899:HIA851943 HIA917435:HIA917479 HIA982971:HIA983015 HIF11:HIF31 HIF65467:HIF65511 HIF131003:HIF131047 HIF196539:HIF196583 HIF262075:HIF262119 HIF327611:HIF327655 HIF393147:HIF393191 HIF458683:HIF458727 HIF524219:HIF524263 HIF589755:HIF589799 HIF655291:HIF655335 HIF720827:HIF720871 HIF786363:HIF786407 HIF851899:HIF851943 HIF917435:HIF917479 HIF982971:HIF983015 HRW11:HRW31 HRW65467:HRW65511 HRW131003:HRW131047 HRW196539:HRW196583 HRW262075:HRW262119 HRW327611:HRW327655 HRW393147:HRW393191 HRW458683:HRW458727 HRW524219:HRW524263 HRW589755:HRW589799 HRW655291:HRW655335 HRW720827:HRW720871 HRW786363:HRW786407 HRW851899:HRW851943 HRW917435:HRW917479 HRW982971:HRW983015 HSB11:HSB31 HSB65467:HSB65511 HSB131003:HSB131047 HSB196539:HSB196583 HSB262075:HSB262119 HSB327611:HSB327655 HSB393147:HSB393191 HSB458683:HSB458727 HSB524219:HSB524263 HSB589755:HSB589799 HSB655291:HSB655335 HSB720827:HSB720871 HSB786363:HSB786407 HSB851899:HSB851943 HSB917435:HSB917479 HSB982971:HSB983015 IBS11:IBS31 IBS65467:IBS65511 IBS131003:IBS131047 IBS196539:IBS196583 IBS262075:IBS262119 IBS327611:IBS327655 IBS393147:IBS393191 IBS458683:IBS458727 IBS524219:IBS524263 IBS589755:IBS589799 IBS655291:IBS655335 IBS720827:IBS720871 IBS786363:IBS786407 IBS851899:IBS851943 IBS917435:IBS917479 IBS982971:IBS983015 IBX11:IBX31 IBX65467:IBX65511 IBX131003:IBX131047 IBX196539:IBX196583 IBX262075:IBX262119 IBX327611:IBX327655 IBX393147:IBX393191 IBX458683:IBX458727 IBX524219:IBX524263 IBX589755:IBX589799 IBX655291:IBX655335 IBX720827:IBX720871 IBX786363:IBX786407 IBX851899:IBX851943 IBX917435:IBX917479 IBX982971:IBX983015 ILO11:ILO31 ILO65467:ILO65511 ILO131003:ILO131047 ILO196539:ILO196583 ILO262075:ILO262119 ILO327611:ILO327655 ILO393147:ILO393191 ILO458683:ILO458727 ILO524219:ILO524263 ILO589755:ILO589799 ILO655291:ILO655335 ILO720827:ILO720871 ILO786363:ILO786407 ILO851899:ILO851943 ILO917435:ILO917479 ILO982971:ILO983015 ILT11:ILT31 ILT65467:ILT65511 ILT131003:ILT131047 ILT196539:ILT196583 ILT262075:ILT262119 ILT327611:ILT327655 ILT393147:ILT393191 ILT458683:ILT458727 ILT524219:ILT524263 ILT589755:ILT589799 ILT655291:ILT655335 ILT720827:ILT720871 ILT786363:ILT786407 ILT851899:ILT851943 ILT917435:ILT917479 ILT982971:ILT983015 IVK11:IVK31 IVK65467:IVK65511 IVK131003:IVK131047 IVK196539:IVK196583 IVK262075:IVK262119 IVK327611:IVK327655 IVK393147:IVK393191 IVK458683:IVK458727 IVK524219:IVK524263 IVK589755:IVK589799 IVK655291:IVK655335 IVK720827:IVK720871 IVK786363:IVK786407 IVK851899:IVK851943 IVK917435:IVK917479 IVK982971:IVK983015 IVP11:IVP31 IVP65467:IVP65511 IVP131003:IVP131047 IVP196539:IVP196583 IVP262075:IVP262119 IVP327611:IVP327655 IVP393147:IVP393191 IVP458683:IVP458727 IVP524219:IVP524263 IVP589755:IVP589799 IVP655291:IVP655335 IVP720827:IVP720871 IVP786363:IVP786407 IVP851899:IVP851943 IVP917435:IVP917479 IVP982971:IVP983015 JFG11:JFG31 JFG65467:JFG65511 JFG131003:JFG131047 JFG196539:JFG196583 JFG262075:JFG262119 JFG327611:JFG327655 JFG393147:JFG393191 JFG458683:JFG458727 JFG524219:JFG524263 JFG589755:JFG589799 JFG655291:JFG655335 JFG720827:JFG720871 JFG786363:JFG786407 JFG851899:JFG851943 JFG917435:JFG917479 JFG982971:JFG983015 JFL11:JFL31 JFL65467:JFL65511 JFL131003:JFL131047 JFL196539:JFL196583 JFL262075:JFL262119 JFL327611:JFL327655 JFL393147:JFL393191 JFL458683:JFL458727 JFL524219:JFL524263 JFL589755:JFL589799 JFL655291:JFL655335 JFL720827:JFL720871 JFL786363:JFL786407 JFL851899:JFL851943 JFL917435:JFL917479 JFL982971:JFL983015 JPC11:JPC31 JPC65467:JPC65511 JPC131003:JPC131047 JPC196539:JPC196583 JPC262075:JPC262119 JPC327611:JPC327655 JPC393147:JPC393191 JPC458683:JPC458727 JPC524219:JPC524263 JPC589755:JPC589799 JPC655291:JPC655335 JPC720827:JPC720871 JPC786363:JPC786407 JPC851899:JPC851943 JPC917435:JPC917479 JPC982971:JPC983015 JPH11:JPH31 JPH65467:JPH65511 JPH131003:JPH131047 JPH196539:JPH196583 JPH262075:JPH262119 JPH327611:JPH327655 JPH393147:JPH393191 JPH458683:JPH458727 JPH524219:JPH524263 JPH589755:JPH589799 JPH655291:JPH655335 JPH720827:JPH720871 JPH786363:JPH786407 JPH851899:JPH851943 JPH917435:JPH917479 JPH982971:JPH983015 JYY11:JYY31 JYY65467:JYY65511 JYY131003:JYY131047 JYY196539:JYY196583 JYY262075:JYY262119 JYY327611:JYY327655 JYY393147:JYY393191 JYY458683:JYY458727 JYY524219:JYY524263 JYY589755:JYY589799 JYY655291:JYY655335 JYY720827:JYY720871 JYY786363:JYY786407 JYY851899:JYY851943 JYY917435:JYY917479 JYY982971:JYY983015 JZD11:JZD31 JZD65467:JZD65511 JZD131003:JZD131047 JZD196539:JZD196583 JZD262075:JZD262119 JZD327611:JZD327655 JZD393147:JZD393191 JZD458683:JZD458727 JZD524219:JZD524263 JZD589755:JZD589799 JZD655291:JZD655335 JZD720827:JZD720871 JZD786363:JZD786407 JZD851899:JZD851943 JZD917435:JZD917479 JZD982971:JZD983015 KIU11:KIU31 KIU65467:KIU65511 KIU131003:KIU131047 KIU196539:KIU196583 KIU262075:KIU262119 KIU327611:KIU327655 KIU393147:KIU393191 KIU458683:KIU458727 KIU524219:KIU524263 KIU589755:KIU589799 KIU655291:KIU655335 KIU720827:KIU720871 KIU786363:KIU786407 KIU851899:KIU851943 KIU917435:KIU917479 KIU982971:KIU983015 KIZ11:KIZ31 KIZ65467:KIZ65511 KIZ131003:KIZ131047 KIZ196539:KIZ196583 KIZ262075:KIZ262119 KIZ327611:KIZ327655 KIZ393147:KIZ393191 KIZ458683:KIZ458727 KIZ524219:KIZ524263 KIZ589755:KIZ589799 KIZ655291:KIZ655335 KIZ720827:KIZ720871 KIZ786363:KIZ786407 KIZ851899:KIZ851943 KIZ917435:KIZ917479 KIZ982971:KIZ983015 KSQ11:KSQ31 KSQ65467:KSQ65511 KSQ131003:KSQ131047 KSQ196539:KSQ196583 KSQ262075:KSQ262119 KSQ327611:KSQ327655 KSQ393147:KSQ393191 KSQ458683:KSQ458727 KSQ524219:KSQ524263 KSQ589755:KSQ589799 KSQ655291:KSQ655335 KSQ720827:KSQ720871 KSQ786363:KSQ786407 KSQ851899:KSQ851943 KSQ917435:KSQ917479 KSQ982971:KSQ983015 KSV11:KSV31 KSV65467:KSV65511 KSV131003:KSV131047 KSV196539:KSV196583 KSV262075:KSV262119 KSV327611:KSV327655 KSV393147:KSV393191 KSV458683:KSV458727 KSV524219:KSV524263 KSV589755:KSV589799 KSV655291:KSV655335 KSV720827:KSV720871 KSV786363:KSV786407 KSV851899:KSV851943 KSV917435:KSV917479 KSV982971:KSV983015 LCM11:LCM31 LCM65467:LCM65511 LCM131003:LCM131047 LCM196539:LCM196583 LCM262075:LCM262119 LCM327611:LCM327655 LCM393147:LCM393191 LCM458683:LCM458727 LCM524219:LCM524263 LCM589755:LCM589799 LCM655291:LCM655335 LCM720827:LCM720871 LCM786363:LCM786407 LCM851899:LCM851943 LCM917435:LCM917479 LCM982971:LCM983015 LCR11:LCR31 LCR65467:LCR65511 LCR131003:LCR131047 LCR196539:LCR196583 LCR262075:LCR262119 LCR327611:LCR327655 LCR393147:LCR393191 LCR458683:LCR458727 LCR524219:LCR524263 LCR589755:LCR589799 LCR655291:LCR655335 LCR720827:LCR720871 LCR786363:LCR786407 LCR851899:LCR851943 LCR917435:LCR917479 LCR982971:LCR983015 LMI11:LMI31 LMI65467:LMI65511 LMI131003:LMI131047 LMI196539:LMI196583 LMI262075:LMI262119 LMI327611:LMI327655 LMI393147:LMI393191 LMI458683:LMI458727 LMI524219:LMI524263 LMI589755:LMI589799 LMI655291:LMI655335 LMI720827:LMI720871 LMI786363:LMI786407 LMI851899:LMI851943 LMI917435:LMI917479 LMI982971:LMI983015 LMN11:LMN31 LMN65467:LMN65511 LMN131003:LMN131047 LMN196539:LMN196583 LMN262075:LMN262119 LMN327611:LMN327655 LMN393147:LMN393191 LMN458683:LMN458727 LMN524219:LMN524263 LMN589755:LMN589799 LMN655291:LMN655335 LMN720827:LMN720871 LMN786363:LMN786407 LMN851899:LMN851943 LMN917435:LMN917479 LMN982971:LMN983015 LWE11:LWE31 LWE65467:LWE65511 LWE131003:LWE131047 LWE196539:LWE196583 LWE262075:LWE262119 LWE327611:LWE327655 LWE393147:LWE393191 LWE458683:LWE458727 LWE524219:LWE524263 LWE589755:LWE589799 LWE655291:LWE655335 LWE720827:LWE720871 LWE786363:LWE786407 LWE851899:LWE851943 LWE917435:LWE917479 LWE982971:LWE983015 LWJ11:LWJ31 LWJ65467:LWJ65511 LWJ131003:LWJ131047 LWJ196539:LWJ196583 LWJ262075:LWJ262119 LWJ327611:LWJ327655 LWJ393147:LWJ393191 LWJ458683:LWJ458727 LWJ524219:LWJ524263 LWJ589755:LWJ589799 LWJ655291:LWJ655335 LWJ720827:LWJ720871 LWJ786363:LWJ786407 LWJ851899:LWJ851943 LWJ917435:LWJ917479 LWJ982971:LWJ983015 MGA11:MGA31 MGA65467:MGA65511 MGA131003:MGA131047 MGA196539:MGA196583 MGA262075:MGA262119 MGA327611:MGA327655 MGA393147:MGA393191 MGA458683:MGA458727 MGA524219:MGA524263 MGA589755:MGA589799 MGA655291:MGA655335 MGA720827:MGA720871 MGA786363:MGA786407 MGA851899:MGA851943 MGA917435:MGA917479 MGA982971:MGA983015 MGF11:MGF31 MGF65467:MGF65511 MGF131003:MGF131047 MGF196539:MGF196583 MGF262075:MGF262119 MGF327611:MGF327655 MGF393147:MGF393191 MGF458683:MGF458727 MGF524219:MGF524263 MGF589755:MGF589799 MGF655291:MGF655335 MGF720827:MGF720871 MGF786363:MGF786407 MGF851899:MGF851943 MGF917435:MGF917479 MGF982971:MGF983015 MPW11:MPW31 MPW65467:MPW65511 MPW131003:MPW131047 MPW196539:MPW196583 MPW262075:MPW262119 MPW327611:MPW327655 MPW393147:MPW393191 MPW458683:MPW458727 MPW524219:MPW524263 MPW589755:MPW589799 MPW655291:MPW655335 MPW720827:MPW720871 MPW786363:MPW786407 MPW851899:MPW851943 MPW917435:MPW917479 MPW982971:MPW983015 MQB11:MQB31 MQB65467:MQB65511 MQB131003:MQB131047 MQB196539:MQB196583 MQB262075:MQB262119 MQB327611:MQB327655 MQB393147:MQB393191 MQB458683:MQB458727 MQB524219:MQB524263 MQB589755:MQB589799 MQB655291:MQB655335 MQB720827:MQB720871 MQB786363:MQB786407 MQB851899:MQB851943 MQB917435:MQB917479 MQB982971:MQB983015 MZS11:MZS31 MZS65467:MZS65511 MZS131003:MZS131047 MZS196539:MZS196583 MZS262075:MZS262119 MZS327611:MZS327655 MZS393147:MZS393191 MZS458683:MZS458727 MZS524219:MZS524263 MZS589755:MZS589799 MZS655291:MZS655335 MZS720827:MZS720871 MZS786363:MZS786407 MZS851899:MZS851943 MZS917435:MZS917479 MZS982971:MZS983015 MZX11:MZX31 MZX65467:MZX65511 MZX131003:MZX131047 MZX196539:MZX196583 MZX262075:MZX262119 MZX327611:MZX327655 MZX393147:MZX393191 MZX458683:MZX458727 MZX524219:MZX524263 MZX589755:MZX589799 MZX655291:MZX655335 MZX720827:MZX720871 MZX786363:MZX786407 MZX851899:MZX851943 MZX917435:MZX917479 MZX982971:MZX983015 NJO11:NJO31 NJO65467:NJO65511 NJO131003:NJO131047 NJO196539:NJO196583 NJO262075:NJO262119 NJO327611:NJO327655 NJO393147:NJO393191 NJO458683:NJO458727 NJO524219:NJO524263 NJO589755:NJO589799 NJO655291:NJO655335 NJO720827:NJO720871 NJO786363:NJO786407 NJO851899:NJO851943 NJO917435:NJO917479 NJO982971:NJO983015 NJT11:NJT31 NJT65467:NJT65511 NJT131003:NJT131047 NJT196539:NJT196583 NJT262075:NJT262119 NJT327611:NJT327655 NJT393147:NJT393191 NJT458683:NJT458727 NJT524219:NJT524263 NJT589755:NJT589799 NJT655291:NJT655335 NJT720827:NJT720871 NJT786363:NJT786407 NJT851899:NJT851943 NJT917435:NJT917479 NJT982971:NJT983015 NTK11:NTK31 NTK65467:NTK65511 NTK131003:NTK131047 NTK196539:NTK196583 NTK262075:NTK262119 NTK327611:NTK327655 NTK393147:NTK393191 NTK458683:NTK458727 NTK524219:NTK524263 NTK589755:NTK589799 NTK655291:NTK655335 NTK720827:NTK720871 NTK786363:NTK786407 NTK851899:NTK851943 NTK917435:NTK917479 NTK982971:NTK983015 NTP11:NTP31 NTP65467:NTP65511 NTP131003:NTP131047 NTP196539:NTP196583 NTP262075:NTP262119 NTP327611:NTP327655 NTP393147:NTP393191 NTP458683:NTP458727 NTP524219:NTP524263 NTP589755:NTP589799 NTP655291:NTP655335 NTP720827:NTP720871 NTP786363:NTP786407 NTP851899:NTP851943 NTP917435:NTP917479 NTP982971:NTP983015 ODG11:ODG31 ODG65467:ODG65511 ODG131003:ODG131047 ODG196539:ODG196583 ODG262075:ODG262119 ODG327611:ODG327655 ODG393147:ODG393191 ODG458683:ODG458727 ODG524219:ODG524263 ODG589755:ODG589799 ODG655291:ODG655335 ODG720827:ODG720871 ODG786363:ODG786407 ODG851899:ODG851943 ODG917435:ODG917479 ODG982971:ODG983015 ODL11:ODL31 ODL65467:ODL65511 ODL131003:ODL131047 ODL196539:ODL196583 ODL262075:ODL262119 ODL327611:ODL327655 ODL393147:ODL393191 ODL458683:ODL458727 ODL524219:ODL524263 ODL589755:ODL589799 ODL655291:ODL655335 ODL720827:ODL720871 ODL786363:ODL786407 ODL851899:ODL851943 ODL917435:ODL917479 ODL982971:ODL983015 ONC11:ONC31 ONC65467:ONC65511 ONC131003:ONC131047 ONC196539:ONC196583 ONC262075:ONC262119 ONC327611:ONC327655 ONC393147:ONC393191 ONC458683:ONC458727 ONC524219:ONC524263 ONC589755:ONC589799 ONC655291:ONC655335 ONC720827:ONC720871 ONC786363:ONC786407 ONC851899:ONC851943 ONC917435:ONC917479 ONC982971:ONC983015 ONH11:ONH31 ONH65467:ONH65511 ONH131003:ONH131047 ONH196539:ONH196583 ONH262075:ONH262119 ONH327611:ONH327655 ONH393147:ONH393191 ONH458683:ONH458727 ONH524219:ONH524263 ONH589755:ONH589799 ONH655291:ONH655335 ONH720827:ONH720871 ONH786363:ONH786407 ONH851899:ONH851943 ONH917435:ONH917479 ONH982971:ONH983015 OWY11:OWY31 OWY65467:OWY65511 OWY131003:OWY131047 OWY196539:OWY196583 OWY262075:OWY262119 OWY327611:OWY327655 OWY393147:OWY393191 OWY458683:OWY458727 OWY524219:OWY524263 OWY589755:OWY589799 OWY655291:OWY655335 OWY720827:OWY720871 OWY786363:OWY786407 OWY851899:OWY851943 OWY917435:OWY917479 OWY982971:OWY983015 OXD11:OXD31 OXD65467:OXD65511 OXD131003:OXD131047 OXD196539:OXD196583 OXD262075:OXD262119 OXD327611:OXD327655 OXD393147:OXD393191 OXD458683:OXD458727 OXD524219:OXD524263 OXD589755:OXD589799 OXD655291:OXD655335 OXD720827:OXD720871 OXD786363:OXD786407 OXD851899:OXD851943 OXD917435:OXD917479 OXD982971:OXD983015 PGU11:PGU31 PGU65467:PGU65511 PGU131003:PGU131047 PGU196539:PGU196583 PGU262075:PGU262119 PGU327611:PGU327655 PGU393147:PGU393191 PGU458683:PGU458727 PGU524219:PGU524263 PGU589755:PGU589799 PGU655291:PGU655335 PGU720827:PGU720871 PGU786363:PGU786407 PGU851899:PGU851943 PGU917435:PGU917479 PGU982971:PGU983015 PGZ11:PGZ31 PGZ65467:PGZ65511 PGZ131003:PGZ131047 PGZ196539:PGZ196583 PGZ262075:PGZ262119 PGZ327611:PGZ327655 PGZ393147:PGZ393191 PGZ458683:PGZ458727 PGZ524219:PGZ524263 PGZ589755:PGZ589799 PGZ655291:PGZ655335 PGZ720827:PGZ720871 PGZ786363:PGZ786407 PGZ851899:PGZ851943 PGZ917435:PGZ917479 PGZ982971:PGZ983015 PQQ11:PQQ31 PQQ65467:PQQ65511 PQQ131003:PQQ131047 PQQ196539:PQQ196583 PQQ262075:PQQ262119 PQQ327611:PQQ327655 PQQ393147:PQQ393191 PQQ458683:PQQ458727 PQQ524219:PQQ524263 PQQ589755:PQQ589799 PQQ655291:PQQ655335 PQQ720827:PQQ720871 PQQ786363:PQQ786407 PQQ851899:PQQ851943 PQQ917435:PQQ917479 PQQ982971:PQQ983015 PQV11:PQV31 PQV65467:PQV65511 PQV131003:PQV131047 PQV196539:PQV196583 PQV262075:PQV262119 PQV327611:PQV327655 PQV393147:PQV393191 PQV458683:PQV458727 PQV524219:PQV524263 PQV589755:PQV589799 PQV655291:PQV655335 PQV720827:PQV720871 PQV786363:PQV786407 PQV851899:PQV851943 PQV917435:PQV917479 PQV982971:PQV983015 QAM11:QAM31 QAM65467:QAM65511 QAM131003:QAM131047 QAM196539:QAM196583 QAM262075:QAM262119 QAM327611:QAM327655 QAM393147:QAM393191 QAM458683:QAM458727 QAM524219:QAM524263 QAM589755:QAM589799 QAM655291:QAM655335 QAM720827:QAM720871 QAM786363:QAM786407 QAM851899:QAM851943 QAM917435:QAM917479 QAM982971:QAM983015 QAR11:QAR31 QAR65467:QAR65511 QAR131003:QAR131047 QAR196539:QAR196583 QAR262075:QAR262119 QAR327611:QAR327655 QAR393147:QAR393191 QAR458683:QAR458727 QAR524219:QAR524263 QAR589755:QAR589799 QAR655291:QAR655335 QAR720827:QAR720871 QAR786363:QAR786407 QAR851899:QAR851943 QAR917435:QAR917479 QAR982971:QAR983015 QKI11:QKI31 QKI65467:QKI65511 QKI131003:QKI131047 QKI196539:QKI196583 QKI262075:QKI262119 QKI327611:QKI327655 QKI393147:QKI393191 QKI458683:QKI458727 QKI524219:QKI524263 QKI589755:QKI589799 QKI655291:QKI655335 QKI720827:QKI720871 QKI786363:QKI786407 QKI851899:QKI851943 QKI917435:QKI917479 QKI982971:QKI983015 QKN11:QKN31 QKN65467:QKN65511 QKN131003:QKN131047 QKN196539:QKN196583 QKN262075:QKN262119 QKN327611:QKN327655 QKN393147:QKN393191 QKN458683:QKN458727 QKN524219:QKN524263 QKN589755:QKN589799 QKN655291:QKN655335 QKN720827:QKN720871 QKN786363:QKN786407 QKN851899:QKN851943 QKN917435:QKN917479 QKN982971:QKN983015 QUE11:QUE31 QUE65467:QUE65511 QUE131003:QUE131047 QUE196539:QUE196583 QUE262075:QUE262119 QUE327611:QUE327655 QUE393147:QUE393191 QUE458683:QUE458727 QUE524219:QUE524263 QUE589755:QUE589799 QUE655291:QUE655335 QUE720827:QUE720871 QUE786363:QUE786407 QUE851899:QUE851943 QUE917435:QUE917479 QUE982971:QUE983015 QUJ11:QUJ31 QUJ65467:QUJ65511 QUJ131003:QUJ131047 QUJ196539:QUJ196583 QUJ262075:QUJ262119 QUJ327611:QUJ327655 QUJ393147:QUJ393191 QUJ458683:QUJ458727 QUJ524219:QUJ524263 QUJ589755:QUJ589799 QUJ655291:QUJ655335 QUJ720827:QUJ720871 QUJ786363:QUJ786407 QUJ851899:QUJ851943 QUJ917435:QUJ917479 QUJ982971:QUJ983015 REA11:REA31 REA65467:REA65511 REA131003:REA131047 REA196539:REA196583 REA262075:REA262119 REA327611:REA327655 REA393147:REA393191 REA458683:REA458727 REA524219:REA524263 REA589755:REA589799 REA655291:REA655335 REA720827:REA720871 REA786363:REA786407 REA851899:REA851943 REA917435:REA917479 REA982971:REA983015 REF11:REF31 REF65467:REF65511 REF131003:REF131047 REF196539:REF196583 REF262075:REF262119 REF327611:REF327655 REF393147:REF393191 REF458683:REF458727 REF524219:REF524263 REF589755:REF589799 REF655291:REF655335 REF720827:REF720871 REF786363:REF786407 REF851899:REF851943 REF917435:REF917479 REF982971:REF983015 RNW11:RNW31 RNW65467:RNW65511 RNW131003:RNW131047 RNW196539:RNW196583 RNW262075:RNW262119 RNW327611:RNW327655 RNW393147:RNW393191 RNW458683:RNW458727 RNW524219:RNW524263 RNW589755:RNW589799 RNW655291:RNW655335 RNW720827:RNW720871 RNW786363:RNW786407 RNW851899:RNW851943 RNW917435:RNW917479 RNW982971:RNW983015 ROB11:ROB31 ROB65467:ROB65511 ROB131003:ROB131047 ROB196539:ROB196583 ROB262075:ROB262119 ROB327611:ROB327655 ROB393147:ROB393191 ROB458683:ROB458727 ROB524219:ROB524263 ROB589755:ROB589799 ROB655291:ROB655335 ROB720827:ROB720871 ROB786363:ROB786407 ROB851899:ROB851943 ROB917435:ROB917479 ROB982971:ROB983015 RXS11:RXS31 RXS65467:RXS65511 RXS131003:RXS131047 RXS196539:RXS196583 RXS262075:RXS262119 RXS327611:RXS327655 RXS393147:RXS393191 RXS458683:RXS458727 RXS524219:RXS524263 RXS589755:RXS589799 RXS655291:RXS655335 RXS720827:RXS720871 RXS786363:RXS786407 RXS851899:RXS851943 RXS917435:RXS917479 RXS982971:RXS983015 RXX11:RXX31 RXX65467:RXX65511 RXX131003:RXX131047 RXX196539:RXX196583 RXX262075:RXX262119 RXX327611:RXX327655 RXX393147:RXX393191 RXX458683:RXX458727 RXX524219:RXX524263 RXX589755:RXX589799 RXX655291:RXX655335 RXX720827:RXX720871 RXX786363:RXX786407 RXX851899:RXX851943 RXX917435:RXX917479 RXX982971:RXX983015 SHO11:SHO31 SHO65467:SHO65511 SHO131003:SHO131047 SHO196539:SHO196583 SHO262075:SHO262119 SHO327611:SHO327655 SHO393147:SHO393191 SHO458683:SHO458727 SHO524219:SHO524263 SHO589755:SHO589799 SHO655291:SHO655335 SHO720827:SHO720871 SHO786363:SHO786407 SHO851899:SHO851943 SHO917435:SHO917479 SHO982971:SHO983015 SHT11:SHT31 SHT65467:SHT65511 SHT131003:SHT131047 SHT196539:SHT196583 SHT262075:SHT262119 SHT327611:SHT327655 SHT393147:SHT393191 SHT458683:SHT458727 SHT524219:SHT524263 SHT589755:SHT589799 SHT655291:SHT655335 SHT720827:SHT720871 SHT786363:SHT786407 SHT851899:SHT851943 SHT917435:SHT917479 SHT982971:SHT983015 SRK11:SRK31 SRK65467:SRK65511 SRK131003:SRK131047 SRK196539:SRK196583 SRK262075:SRK262119 SRK327611:SRK327655 SRK393147:SRK393191 SRK458683:SRK458727 SRK524219:SRK524263 SRK589755:SRK589799 SRK655291:SRK655335 SRK720827:SRK720871 SRK786363:SRK786407 SRK851899:SRK851943 SRK917435:SRK917479 SRK982971:SRK983015 SRP11:SRP31 SRP65467:SRP65511 SRP131003:SRP131047 SRP196539:SRP196583 SRP262075:SRP262119 SRP327611:SRP327655 SRP393147:SRP393191 SRP458683:SRP458727 SRP524219:SRP524263 SRP589755:SRP589799 SRP655291:SRP655335 SRP720827:SRP720871 SRP786363:SRP786407 SRP851899:SRP851943 SRP917435:SRP917479 SRP982971:SRP983015 TBG11:TBG31 TBG65467:TBG65511 TBG131003:TBG131047 TBG196539:TBG196583 TBG262075:TBG262119 TBG327611:TBG327655 TBG393147:TBG393191 TBG458683:TBG458727 TBG524219:TBG524263 TBG589755:TBG589799 TBG655291:TBG655335 TBG720827:TBG720871 TBG786363:TBG786407 TBG851899:TBG851943 TBG917435:TBG917479 TBG982971:TBG983015 TBL11:TBL31 TBL65467:TBL65511 TBL131003:TBL131047 TBL196539:TBL196583 TBL262075:TBL262119 TBL327611:TBL327655 TBL393147:TBL393191 TBL458683:TBL458727 TBL524219:TBL524263 TBL589755:TBL589799 TBL655291:TBL655335 TBL720827:TBL720871 TBL786363:TBL786407 TBL851899:TBL851943 TBL917435:TBL917479 TBL982971:TBL983015 TLC11:TLC31 TLC65467:TLC65511 TLC131003:TLC131047 TLC196539:TLC196583 TLC262075:TLC262119 TLC327611:TLC327655 TLC393147:TLC393191 TLC458683:TLC458727 TLC524219:TLC524263 TLC589755:TLC589799 TLC655291:TLC655335 TLC720827:TLC720871 TLC786363:TLC786407 TLC851899:TLC851943 TLC917435:TLC917479 TLC982971:TLC983015 TLH11:TLH31 TLH65467:TLH65511 TLH131003:TLH131047 TLH196539:TLH196583 TLH262075:TLH262119 TLH327611:TLH327655 TLH393147:TLH393191 TLH458683:TLH458727 TLH524219:TLH524263 TLH589755:TLH589799 TLH655291:TLH655335 TLH720827:TLH720871 TLH786363:TLH786407 TLH851899:TLH851943 TLH917435:TLH917479 TLH982971:TLH983015 TUY11:TUY31 TUY65467:TUY65511 TUY131003:TUY131047 TUY196539:TUY196583 TUY262075:TUY262119 TUY327611:TUY327655 TUY393147:TUY393191 TUY458683:TUY458727 TUY524219:TUY524263 TUY589755:TUY589799 TUY655291:TUY655335 TUY720827:TUY720871 TUY786363:TUY786407 TUY851899:TUY851943 TUY917435:TUY917479 TUY982971:TUY983015 TVD11:TVD31 TVD65467:TVD65511 TVD131003:TVD131047 TVD196539:TVD196583 TVD262075:TVD262119 TVD327611:TVD327655 TVD393147:TVD393191 TVD458683:TVD458727 TVD524219:TVD524263 TVD589755:TVD589799 TVD655291:TVD655335 TVD720827:TVD720871 TVD786363:TVD786407 TVD851899:TVD851943 TVD917435:TVD917479 TVD982971:TVD983015 UEU11:UEU31 UEU65467:UEU65511 UEU131003:UEU131047 UEU196539:UEU196583 UEU262075:UEU262119 UEU327611:UEU327655 UEU393147:UEU393191 UEU458683:UEU458727 UEU524219:UEU524263 UEU589755:UEU589799 UEU655291:UEU655335 UEU720827:UEU720871 UEU786363:UEU786407 UEU851899:UEU851943 UEU917435:UEU917479 UEU982971:UEU983015 UEZ11:UEZ31 UEZ65467:UEZ65511 UEZ131003:UEZ131047 UEZ196539:UEZ196583 UEZ262075:UEZ262119 UEZ327611:UEZ327655 UEZ393147:UEZ393191 UEZ458683:UEZ458727 UEZ524219:UEZ524263 UEZ589755:UEZ589799 UEZ655291:UEZ655335 UEZ720827:UEZ720871 UEZ786363:UEZ786407 UEZ851899:UEZ851943 UEZ917435:UEZ917479 UEZ982971:UEZ983015 UOQ11:UOQ31 UOQ65467:UOQ65511 UOQ131003:UOQ131047 UOQ196539:UOQ196583 UOQ262075:UOQ262119 UOQ327611:UOQ327655 UOQ393147:UOQ393191 UOQ458683:UOQ458727 UOQ524219:UOQ524263 UOQ589755:UOQ589799 UOQ655291:UOQ655335 UOQ720827:UOQ720871 UOQ786363:UOQ786407 UOQ851899:UOQ851943 UOQ917435:UOQ917479 UOQ982971:UOQ983015 UOV11:UOV31 UOV65467:UOV65511 UOV131003:UOV131047 UOV196539:UOV196583 UOV262075:UOV262119 UOV327611:UOV327655 UOV393147:UOV393191 UOV458683:UOV458727 UOV524219:UOV524263 UOV589755:UOV589799 UOV655291:UOV655335 UOV720827:UOV720871 UOV786363:UOV786407 UOV851899:UOV851943 UOV917435:UOV917479 UOV982971:UOV983015 UYM11:UYM31 UYM65467:UYM65511 UYM131003:UYM131047 UYM196539:UYM196583 UYM262075:UYM262119 UYM327611:UYM327655 UYM393147:UYM393191 UYM458683:UYM458727 UYM524219:UYM524263 UYM589755:UYM589799 UYM655291:UYM655335 UYM720827:UYM720871 UYM786363:UYM786407 UYM851899:UYM851943 UYM917435:UYM917479 UYM982971:UYM983015 UYR11:UYR31 UYR65467:UYR65511 UYR131003:UYR131047 UYR196539:UYR196583 UYR262075:UYR262119 UYR327611:UYR327655 UYR393147:UYR393191 UYR458683:UYR458727 UYR524219:UYR524263 UYR589755:UYR589799 UYR655291:UYR655335 UYR720827:UYR720871 UYR786363:UYR786407 UYR851899:UYR851943 UYR917435:UYR917479 UYR982971:UYR983015 VII11:VII31 VII65467:VII65511 VII131003:VII131047 VII196539:VII196583 VII262075:VII262119 VII327611:VII327655 VII393147:VII393191 VII458683:VII458727 VII524219:VII524263 VII589755:VII589799 VII655291:VII655335 VII720827:VII720871 VII786363:VII786407 VII851899:VII851943 VII917435:VII917479 VII982971:VII983015 VIN11:VIN31 VIN65467:VIN65511 VIN131003:VIN131047 VIN196539:VIN196583 VIN262075:VIN262119 VIN327611:VIN327655 VIN393147:VIN393191 VIN458683:VIN458727 VIN524219:VIN524263 VIN589755:VIN589799 VIN655291:VIN655335 VIN720827:VIN720871 VIN786363:VIN786407 VIN851899:VIN851943 VIN917435:VIN917479 VIN982971:VIN983015 VSE11:VSE31 VSE65467:VSE65511 VSE131003:VSE131047 VSE196539:VSE196583 VSE262075:VSE262119 VSE327611:VSE327655 VSE393147:VSE393191 VSE458683:VSE458727 VSE524219:VSE524263 VSE589755:VSE589799 VSE655291:VSE655335 VSE720827:VSE720871 VSE786363:VSE786407 VSE851899:VSE851943 VSE917435:VSE917479 VSE982971:VSE983015 VSJ11:VSJ31 VSJ65467:VSJ65511 VSJ131003:VSJ131047 VSJ196539:VSJ196583 VSJ262075:VSJ262119 VSJ327611:VSJ327655 VSJ393147:VSJ393191 VSJ458683:VSJ458727 VSJ524219:VSJ524263 VSJ589755:VSJ589799 VSJ655291:VSJ655335 VSJ720827:VSJ720871 VSJ786363:VSJ786407 VSJ851899:VSJ851943 VSJ917435:VSJ917479 VSJ982971:VSJ983015 WCA11:WCA31 WCA65467:WCA65511 WCA131003:WCA131047 WCA196539:WCA196583 WCA262075:WCA262119 WCA327611:WCA327655 WCA393147:WCA393191 WCA458683:WCA458727 WCA524219:WCA524263 WCA589755:WCA589799 WCA655291:WCA655335 WCA720827:WCA720871 WCA786363:WCA786407 WCA851899:WCA851943 WCA917435:WCA917479 WCA982971:WCA983015 WCF11:WCF31 WCF65467:WCF65511 WCF131003:WCF131047 WCF196539:WCF196583 WCF262075:WCF262119 WCF327611:WCF327655 WCF393147:WCF393191 WCF458683:WCF458727 WCF524219:WCF524263 WCF589755:WCF589799 WCF655291:WCF655335 WCF720827:WCF720871 WCF786363:WCF786407 WCF851899:WCF851943 WCF917435:WCF917479 WCF982971:WCF983015 WLW11:WLW31 WLW65467:WLW65511 WLW131003:WLW131047 WLW196539:WLW196583 WLW262075:WLW262119 WLW327611:WLW327655 WLW393147:WLW393191 WLW458683:WLW458727 WLW524219:WLW524263 WLW589755:WLW589799 WLW655291:WLW655335 WLW720827:WLW720871 WLW786363:WLW786407 WLW851899:WLW851943 WLW917435:WLW917479 WLW982971:WLW983015 WMB11:WMB31 WMB65467:WMB65511 WMB131003:WMB131047 WMB196539:WMB196583 WMB262075:WMB262119 WMB327611:WMB327655 WMB393147:WMB393191 WMB458683:WMB458727 WMB524219:WMB524263 WMB589755:WMB589799 WMB655291:WMB655335 WMB720827:WMB720871 WMB786363:WMB786407 WMB851899:WMB851943 WMB917435:WMB917479 WMB982971:WMB983015 WVS11:WVS31 WVS65467:WVS65511 WVS131003:WVS131047 WVS196539:WVS196583 WVS262075:WVS262119 WVS327611:WVS327655 WVS393147:WVS393191 WVS458683:WVS458727 WVS524219:WVS524263 WVS589755:WVS589799 WVS655291:WVS655335 WVS720827:WVS720871 WVS786363:WVS786407 WVS851899:WVS851943 WVS917435:WVS917479 WVS982971:WVS983015 WVX11:WVX31 WVX65467:WVX65511 WVX131003:WVX131047 WVX196539:WVX196583 WVX262075:WVX262119 WVX327611:WVX327655 WVX393147:WVX393191 WVX458683:WVX458727 WVX524219:WVX524263 WVX589755:WVX589799 WVX655291:WVX655335 WVX720827:WVX720871 WVX786363:WVX786407 WVX851899:WVX851943 WVX917435:WVX917479 WVX982971:WVX983015">
      <formula1>"通过,失败,阻塞,无效,未执行"</formula1>
    </dataValidation>
    <dataValidation type="list" allowBlank="1" showInputMessage="1" showErrorMessage="1" sqref="E11:E31 E65467:E65511 E131003:E131047 E196539:E196583 E262075:E262119 E327611:E327655 E393147:E393191 E458683:E458727 E524219:E524263 E589755:E589799 E655291:E655335 E720827:E720871 E786363:E786407 E851899:E851943 E917435:E917479 E982971:E983015 JA11:JA31 JA65467:JA65511 JA131003:JA131047 JA196539:JA196583 JA262075:JA262119 JA327611:JA327655 JA393147:JA393191 JA458683:JA458727 JA524219:JA524263 JA589755:JA589799 JA655291:JA655335 JA720827:JA720871 JA786363:JA786407 JA851899:JA851943 JA917435:JA917479 JA982971:JA983015 SW11:SW31 SW65467:SW65511 SW131003:SW131047 SW196539:SW196583 SW262075:SW262119 SW327611:SW327655 SW393147:SW393191 SW458683:SW458727 SW524219:SW524263 SW589755:SW589799 SW655291:SW655335 SW720827:SW720871 SW786363:SW786407 SW851899:SW851943 SW917435:SW917479 SW982971:SW983015 ACS11:ACS31 ACS65467:ACS65511 ACS131003:ACS131047 ACS196539:ACS196583 ACS262075:ACS262119 ACS327611:ACS327655 ACS393147:ACS393191 ACS458683:ACS458727 ACS524219:ACS524263 ACS589755:ACS589799 ACS655291:ACS655335 ACS720827:ACS720871 ACS786363:ACS786407 ACS851899:ACS851943 ACS917435:ACS917479 ACS982971:ACS983015 AMO11:AMO31 AMO65467:AMO65511 AMO131003:AMO131047 AMO196539:AMO196583 AMO262075:AMO262119 AMO327611:AMO327655 AMO393147:AMO393191 AMO458683:AMO458727 AMO524219:AMO524263 AMO589755:AMO589799 AMO655291:AMO655335 AMO720827:AMO720871 AMO786363:AMO786407 AMO851899:AMO851943 AMO917435:AMO917479 AMO982971:AMO983015 AWK11:AWK31 AWK65467:AWK65511 AWK131003:AWK131047 AWK196539:AWK196583 AWK262075:AWK262119 AWK327611:AWK327655 AWK393147:AWK393191 AWK458683:AWK458727 AWK524219:AWK524263 AWK589755:AWK589799 AWK655291:AWK655335 AWK720827:AWK720871 AWK786363:AWK786407 AWK851899:AWK851943 AWK917435:AWK917479 AWK982971:AWK983015 BGG11:BGG31 BGG65467:BGG65511 BGG131003:BGG131047 BGG196539:BGG196583 BGG262075:BGG262119 BGG327611:BGG327655 BGG393147:BGG393191 BGG458683:BGG458727 BGG524219:BGG524263 BGG589755:BGG589799 BGG655291:BGG655335 BGG720827:BGG720871 BGG786363:BGG786407 BGG851899:BGG851943 BGG917435:BGG917479 BGG982971:BGG983015 BQC11:BQC31 BQC65467:BQC65511 BQC131003:BQC131047 BQC196539:BQC196583 BQC262075:BQC262119 BQC327611:BQC327655 BQC393147:BQC393191 BQC458683:BQC458727 BQC524219:BQC524263 BQC589755:BQC589799 BQC655291:BQC655335 BQC720827:BQC720871 BQC786363:BQC786407 BQC851899:BQC851943 BQC917435:BQC917479 BQC982971:BQC983015 BZY11:BZY31 BZY65467:BZY65511 BZY131003:BZY131047 BZY196539:BZY196583 BZY262075:BZY262119 BZY327611:BZY327655 BZY393147:BZY393191 BZY458683:BZY458727 BZY524219:BZY524263 BZY589755:BZY589799 BZY655291:BZY655335 BZY720827:BZY720871 BZY786363:BZY786407 BZY851899:BZY851943 BZY917435:BZY917479 BZY982971:BZY983015 CJU11:CJU31 CJU65467:CJU65511 CJU131003:CJU131047 CJU196539:CJU196583 CJU262075:CJU262119 CJU327611:CJU327655 CJU393147:CJU393191 CJU458683:CJU458727 CJU524219:CJU524263 CJU589755:CJU589799 CJU655291:CJU655335 CJU720827:CJU720871 CJU786363:CJU786407 CJU851899:CJU851943 CJU917435:CJU917479 CJU982971:CJU983015 CTQ11:CTQ31 CTQ65467:CTQ65511 CTQ131003:CTQ131047 CTQ196539:CTQ196583 CTQ262075:CTQ262119 CTQ327611:CTQ327655 CTQ393147:CTQ393191 CTQ458683:CTQ458727 CTQ524219:CTQ524263 CTQ589755:CTQ589799 CTQ655291:CTQ655335 CTQ720827:CTQ720871 CTQ786363:CTQ786407 CTQ851899:CTQ851943 CTQ917435:CTQ917479 CTQ982971:CTQ983015 DDM11:DDM31 DDM65467:DDM65511 DDM131003:DDM131047 DDM196539:DDM196583 DDM262075:DDM262119 DDM327611:DDM327655 DDM393147:DDM393191 DDM458683:DDM458727 DDM524219:DDM524263 DDM589755:DDM589799 DDM655291:DDM655335 DDM720827:DDM720871 DDM786363:DDM786407 DDM851899:DDM851943 DDM917435:DDM917479 DDM982971:DDM983015 DNI11:DNI31 DNI65467:DNI65511 DNI131003:DNI131047 DNI196539:DNI196583 DNI262075:DNI262119 DNI327611:DNI327655 DNI393147:DNI393191 DNI458683:DNI458727 DNI524219:DNI524263 DNI589755:DNI589799 DNI655291:DNI655335 DNI720827:DNI720871 DNI786363:DNI786407 DNI851899:DNI851943 DNI917435:DNI917479 DNI982971:DNI983015 DXE11:DXE31 DXE65467:DXE65511 DXE131003:DXE131047 DXE196539:DXE196583 DXE262075:DXE262119 DXE327611:DXE327655 DXE393147:DXE393191 DXE458683:DXE458727 DXE524219:DXE524263 DXE589755:DXE589799 DXE655291:DXE655335 DXE720827:DXE720871 DXE786363:DXE786407 DXE851899:DXE851943 DXE917435:DXE917479 DXE982971:DXE983015 EHA11:EHA31 EHA65467:EHA65511 EHA131003:EHA131047 EHA196539:EHA196583 EHA262075:EHA262119 EHA327611:EHA327655 EHA393147:EHA393191 EHA458683:EHA458727 EHA524219:EHA524263 EHA589755:EHA589799 EHA655291:EHA655335 EHA720827:EHA720871 EHA786363:EHA786407 EHA851899:EHA851943 EHA917435:EHA917479 EHA982971:EHA983015 EQW11:EQW31 EQW65467:EQW65511 EQW131003:EQW131047 EQW196539:EQW196583 EQW262075:EQW262119 EQW327611:EQW327655 EQW393147:EQW393191 EQW458683:EQW458727 EQW524219:EQW524263 EQW589755:EQW589799 EQW655291:EQW655335 EQW720827:EQW720871 EQW786363:EQW786407 EQW851899:EQW851943 EQW917435:EQW917479 EQW982971:EQW983015 FAS11:FAS31 FAS65467:FAS65511 FAS131003:FAS131047 FAS196539:FAS196583 FAS262075:FAS262119 FAS327611:FAS327655 FAS393147:FAS393191 FAS458683:FAS458727 FAS524219:FAS524263 FAS589755:FAS589799 FAS655291:FAS655335 FAS720827:FAS720871 FAS786363:FAS786407 FAS851899:FAS851943 FAS917435:FAS917479 FAS982971:FAS983015 FKO11:FKO31 FKO65467:FKO65511 FKO131003:FKO131047 FKO196539:FKO196583 FKO262075:FKO262119 FKO327611:FKO327655 FKO393147:FKO393191 FKO458683:FKO458727 FKO524219:FKO524263 FKO589755:FKO589799 FKO655291:FKO655335 FKO720827:FKO720871 FKO786363:FKO786407 FKO851899:FKO851943 FKO917435:FKO917479 FKO982971:FKO983015 FUK11:FUK31 FUK65467:FUK65511 FUK131003:FUK131047 FUK196539:FUK196583 FUK262075:FUK262119 FUK327611:FUK327655 FUK393147:FUK393191 FUK458683:FUK458727 FUK524219:FUK524263 FUK589755:FUK589799 FUK655291:FUK655335 FUK720827:FUK720871 FUK786363:FUK786407 FUK851899:FUK851943 FUK917435:FUK917479 FUK982971:FUK983015 GEG11:GEG31 GEG65467:GEG65511 GEG131003:GEG131047 GEG196539:GEG196583 GEG262075:GEG262119 GEG327611:GEG327655 GEG393147:GEG393191 GEG458683:GEG458727 GEG524219:GEG524263 GEG589755:GEG589799 GEG655291:GEG655335 GEG720827:GEG720871 GEG786363:GEG786407 GEG851899:GEG851943 GEG917435:GEG917479 GEG982971:GEG983015 GOC11:GOC31 GOC65467:GOC65511 GOC131003:GOC131047 GOC196539:GOC196583 GOC262075:GOC262119 GOC327611:GOC327655 GOC393147:GOC393191 GOC458683:GOC458727 GOC524219:GOC524263 GOC589755:GOC589799 GOC655291:GOC655335 GOC720827:GOC720871 GOC786363:GOC786407 GOC851899:GOC851943 GOC917435:GOC917479 GOC982971:GOC983015 GXY11:GXY31 GXY65467:GXY65511 GXY131003:GXY131047 GXY196539:GXY196583 GXY262075:GXY262119 GXY327611:GXY327655 GXY393147:GXY393191 GXY458683:GXY458727 GXY524219:GXY524263 GXY589755:GXY589799 GXY655291:GXY655335 GXY720827:GXY720871 GXY786363:GXY786407 GXY851899:GXY851943 GXY917435:GXY917479 GXY982971:GXY983015 HHU11:HHU31 HHU65467:HHU65511 HHU131003:HHU131047 HHU196539:HHU196583 HHU262075:HHU262119 HHU327611:HHU327655 HHU393147:HHU393191 HHU458683:HHU458727 HHU524219:HHU524263 HHU589755:HHU589799 HHU655291:HHU655335 HHU720827:HHU720871 HHU786363:HHU786407 HHU851899:HHU851943 HHU917435:HHU917479 HHU982971:HHU983015 HRQ11:HRQ31 HRQ65467:HRQ65511 HRQ131003:HRQ131047 HRQ196539:HRQ196583 HRQ262075:HRQ262119 HRQ327611:HRQ327655 HRQ393147:HRQ393191 HRQ458683:HRQ458727 HRQ524219:HRQ524263 HRQ589755:HRQ589799 HRQ655291:HRQ655335 HRQ720827:HRQ720871 HRQ786363:HRQ786407 HRQ851899:HRQ851943 HRQ917435:HRQ917479 HRQ982971:HRQ983015 IBM11:IBM31 IBM65467:IBM65511 IBM131003:IBM131047 IBM196539:IBM196583 IBM262075:IBM262119 IBM327611:IBM327655 IBM393147:IBM393191 IBM458683:IBM458727 IBM524219:IBM524263 IBM589755:IBM589799 IBM655291:IBM655335 IBM720827:IBM720871 IBM786363:IBM786407 IBM851899:IBM851943 IBM917435:IBM917479 IBM982971:IBM983015 ILI11:ILI31 ILI65467:ILI65511 ILI131003:ILI131047 ILI196539:ILI196583 ILI262075:ILI262119 ILI327611:ILI327655 ILI393147:ILI393191 ILI458683:ILI458727 ILI524219:ILI524263 ILI589755:ILI589799 ILI655291:ILI655335 ILI720827:ILI720871 ILI786363:ILI786407 ILI851899:ILI851943 ILI917435:ILI917479 ILI982971:ILI983015 IVE11:IVE31 IVE65467:IVE65511 IVE131003:IVE131047 IVE196539:IVE196583 IVE262075:IVE262119 IVE327611:IVE327655 IVE393147:IVE393191 IVE458683:IVE458727 IVE524219:IVE524263 IVE589755:IVE589799 IVE655291:IVE655335 IVE720827:IVE720871 IVE786363:IVE786407 IVE851899:IVE851943 IVE917435:IVE917479 IVE982971:IVE983015 JFA11:JFA31 JFA65467:JFA65511 JFA131003:JFA131047 JFA196539:JFA196583 JFA262075:JFA262119 JFA327611:JFA327655 JFA393147:JFA393191 JFA458683:JFA458727 JFA524219:JFA524263 JFA589755:JFA589799 JFA655291:JFA655335 JFA720827:JFA720871 JFA786363:JFA786407 JFA851899:JFA851943 JFA917435:JFA917479 JFA982971:JFA983015 JOW11:JOW31 JOW65467:JOW65511 JOW131003:JOW131047 JOW196539:JOW196583 JOW262075:JOW262119 JOW327611:JOW327655 JOW393147:JOW393191 JOW458683:JOW458727 JOW524219:JOW524263 JOW589755:JOW589799 JOW655291:JOW655335 JOW720827:JOW720871 JOW786363:JOW786407 JOW851899:JOW851943 JOW917435:JOW917479 JOW982971:JOW983015 JYS11:JYS31 JYS65467:JYS65511 JYS131003:JYS131047 JYS196539:JYS196583 JYS262075:JYS262119 JYS327611:JYS327655 JYS393147:JYS393191 JYS458683:JYS458727 JYS524219:JYS524263 JYS589755:JYS589799 JYS655291:JYS655335 JYS720827:JYS720871 JYS786363:JYS786407 JYS851899:JYS851943 JYS917435:JYS917479 JYS982971:JYS983015 KIO11:KIO31 KIO65467:KIO65511 KIO131003:KIO131047 KIO196539:KIO196583 KIO262075:KIO262119 KIO327611:KIO327655 KIO393147:KIO393191 KIO458683:KIO458727 KIO524219:KIO524263 KIO589755:KIO589799 KIO655291:KIO655335 KIO720827:KIO720871 KIO786363:KIO786407 KIO851899:KIO851943 KIO917435:KIO917479 KIO982971:KIO983015 KSK11:KSK31 KSK65467:KSK65511 KSK131003:KSK131047 KSK196539:KSK196583 KSK262075:KSK262119 KSK327611:KSK327655 KSK393147:KSK393191 KSK458683:KSK458727 KSK524219:KSK524263 KSK589755:KSK589799 KSK655291:KSK655335 KSK720827:KSK720871 KSK786363:KSK786407 KSK851899:KSK851943 KSK917435:KSK917479 KSK982971:KSK983015 LCG11:LCG31 LCG65467:LCG65511 LCG131003:LCG131047 LCG196539:LCG196583 LCG262075:LCG262119 LCG327611:LCG327655 LCG393147:LCG393191 LCG458683:LCG458727 LCG524219:LCG524263 LCG589755:LCG589799 LCG655291:LCG655335 LCG720827:LCG720871 LCG786363:LCG786407 LCG851899:LCG851943 LCG917435:LCG917479 LCG982971:LCG983015 LMC11:LMC31 LMC65467:LMC65511 LMC131003:LMC131047 LMC196539:LMC196583 LMC262075:LMC262119 LMC327611:LMC327655 LMC393147:LMC393191 LMC458683:LMC458727 LMC524219:LMC524263 LMC589755:LMC589799 LMC655291:LMC655335 LMC720827:LMC720871 LMC786363:LMC786407 LMC851899:LMC851943 LMC917435:LMC917479 LMC982971:LMC983015 LVY11:LVY31 LVY65467:LVY65511 LVY131003:LVY131047 LVY196539:LVY196583 LVY262075:LVY262119 LVY327611:LVY327655 LVY393147:LVY393191 LVY458683:LVY458727 LVY524219:LVY524263 LVY589755:LVY589799 LVY655291:LVY655335 LVY720827:LVY720871 LVY786363:LVY786407 LVY851899:LVY851943 LVY917435:LVY917479 LVY982971:LVY983015 MFU11:MFU31 MFU65467:MFU65511 MFU131003:MFU131047 MFU196539:MFU196583 MFU262075:MFU262119 MFU327611:MFU327655 MFU393147:MFU393191 MFU458683:MFU458727 MFU524219:MFU524263 MFU589755:MFU589799 MFU655291:MFU655335 MFU720827:MFU720871 MFU786363:MFU786407 MFU851899:MFU851943 MFU917435:MFU917479 MFU982971:MFU983015 MPQ11:MPQ31 MPQ65467:MPQ65511 MPQ131003:MPQ131047 MPQ196539:MPQ196583 MPQ262075:MPQ262119 MPQ327611:MPQ327655 MPQ393147:MPQ393191 MPQ458683:MPQ458727 MPQ524219:MPQ524263 MPQ589755:MPQ589799 MPQ655291:MPQ655335 MPQ720827:MPQ720871 MPQ786363:MPQ786407 MPQ851899:MPQ851943 MPQ917435:MPQ917479 MPQ982971:MPQ983015 MZM11:MZM31 MZM65467:MZM65511 MZM131003:MZM131047 MZM196539:MZM196583 MZM262075:MZM262119 MZM327611:MZM327655 MZM393147:MZM393191 MZM458683:MZM458727 MZM524219:MZM524263 MZM589755:MZM589799 MZM655291:MZM655335 MZM720827:MZM720871 MZM786363:MZM786407 MZM851899:MZM851943 MZM917435:MZM917479 MZM982971:MZM983015 NJI11:NJI31 NJI65467:NJI65511 NJI131003:NJI131047 NJI196539:NJI196583 NJI262075:NJI262119 NJI327611:NJI327655 NJI393147:NJI393191 NJI458683:NJI458727 NJI524219:NJI524263 NJI589755:NJI589799 NJI655291:NJI655335 NJI720827:NJI720871 NJI786363:NJI786407 NJI851899:NJI851943 NJI917435:NJI917479 NJI982971:NJI983015 NTE11:NTE31 NTE65467:NTE65511 NTE131003:NTE131047 NTE196539:NTE196583 NTE262075:NTE262119 NTE327611:NTE327655 NTE393147:NTE393191 NTE458683:NTE458727 NTE524219:NTE524263 NTE589755:NTE589799 NTE655291:NTE655335 NTE720827:NTE720871 NTE786363:NTE786407 NTE851899:NTE851943 NTE917435:NTE917479 NTE982971:NTE983015 ODA11:ODA31 ODA65467:ODA65511 ODA131003:ODA131047 ODA196539:ODA196583 ODA262075:ODA262119 ODA327611:ODA327655 ODA393147:ODA393191 ODA458683:ODA458727 ODA524219:ODA524263 ODA589755:ODA589799 ODA655291:ODA655335 ODA720827:ODA720871 ODA786363:ODA786407 ODA851899:ODA851943 ODA917435:ODA917479 ODA982971:ODA983015 OMW11:OMW31 OMW65467:OMW65511 OMW131003:OMW131047 OMW196539:OMW196583 OMW262075:OMW262119 OMW327611:OMW327655 OMW393147:OMW393191 OMW458683:OMW458727 OMW524219:OMW524263 OMW589755:OMW589799 OMW655291:OMW655335 OMW720827:OMW720871 OMW786363:OMW786407 OMW851899:OMW851943 OMW917435:OMW917479 OMW982971:OMW983015 OWS11:OWS31 OWS65467:OWS65511 OWS131003:OWS131047 OWS196539:OWS196583 OWS262075:OWS262119 OWS327611:OWS327655 OWS393147:OWS393191 OWS458683:OWS458727 OWS524219:OWS524263 OWS589755:OWS589799 OWS655291:OWS655335 OWS720827:OWS720871 OWS786363:OWS786407 OWS851899:OWS851943 OWS917435:OWS917479 OWS982971:OWS983015 PGO11:PGO31 PGO65467:PGO65511 PGO131003:PGO131047 PGO196539:PGO196583 PGO262075:PGO262119 PGO327611:PGO327655 PGO393147:PGO393191 PGO458683:PGO458727 PGO524219:PGO524263 PGO589755:PGO589799 PGO655291:PGO655335 PGO720827:PGO720871 PGO786363:PGO786407 PGO851899:PGO851943 PGO917435:PGO917479 PGO982971:PGO983015 PQK11:PQK31 PQK65467:PQK65511 PQK131003:PQK131047 PQK196539:PQK196583 PQK262075:PQK262119 PQK327611:PQK327655 PQK393147:PQK393191 PQK458683:PQK458727 PQK524219:PQK524263 PQK589755:PQK589799 PQK655291:PQK655335 PQK720827:PQK720871 PQK786363:PQK786407 PQK851899:PQK851943 PQK917435:PQK917479 PQK982971:PQK983015 QAG11:QAG31 QAG65467:QAG65511 QAG131003:QAG131047 QAG196539:QAG196583 QAG262075:QAG262119 QAG327611:QAG327655 QAG393147:QAG393191 QAG458683:QAG458727 QAG524219:QAG524263 QAG589755:QAG589799 QAG655291:QAG655335 QAG720827:QAG720871 QAG786363:QAG786407 QAG851899:QAG851943 QAG917435:QAG917479 QAG982971:QAG983015 QKC11:QKC31 QKC65467:QKC65511 QKC131003:QKC131047 QKC196539:QKC196583 QKC262075:QKC262119 QKC327611:QKC327655 QKC393147:QKC393191 QKC458683:QKC458727 QKC524219:QKC524263 QKC589755:QKC589799 QKC655291:QKC655335 QKC720827:QKC720871 QKC786363:QKC786407 QKC851899:QKC851943 QKC917435:QKC917479 QKC982971:QKC983015 QTY11:QTY31 QTY65467:QTY65511 QTY131003:QTY131047 QTY196539:QTY196583 QTY262075:QTY262119 QTY327611:QTY327655 QTY393147:QTY393191 QTY458683:QTY458727 QTY524219:QTY524263 QTY589755:QTY589799 QTY655291:QTY655335 QTY720827:QTY720871 QTY786363:QTY786407 QTY851899:QTY851943 QTY917435:QTY917479 QTY982971:QTY983015 RDU11:RDU31 RDU65467:RDU65511 RDU131003:RDU131047 RDU196539:RDU196583 RDU262075:RDU262119 RDU327611:RDU327655 RDU393147:RDU393191 RDU458683:RDU458727 RDU524219:RDU524263 RDU589755:RDU589799 RDU655291:RDU655335 RDU720827:RDU720871 RDU786363:RDU786407 RDU851899:RDU851943 RDU917435:RDU917479 RDU982971:RDU983015 RNQ11:RNQ31 RNQ65467:RNQ65511 RNQ131003:RNQ131047 RNQ196539:RNQ196583 RNQ262075:RNQ262119 RNQ327611:RNQ327655 RNQ393147:RNQ393191 RNQ458683:RNQ458727 RNQ524219:RNQ524263 RNQ589755:RNQ589799 RNQ655291:RNQ655335 RNQ720827:RNQ720871 RNQ786363:RNQ786407 RNQ851899:RNQ851943 RNQ917435:RNQ917479 RNQ982971:RNQ983015 RXM11:RXM31 RXM65467:RXM65511 RXM131003:RXM131047 RXM196539:RXM196583 RXM262075:RXM262119 RXM327611:RXM327655 RXM393147:RXM393191 RXM458683:RXM458727 RXM524219:RXM524263 RXM589755:RXM589799 RXM655291:RXM655335 RXM720827:RXM720871 RXM786363:RXM786407 RXM851899:RXM851943 RXM917435:RXM917479 RXM982971:RXM983015 SHI11:SHI31 SHI65467:SHI65511 SHI131003:SHI131047 SHI196539:SHI196583 SHI262075:SHI262119 SHI327611:SHI327655 SHI393147:SHI393191 SHI458683:SHI458727 SHI524219:SHI524263 SHI589755:SHI589799 SHI655291:SHI655335 SHI720827:SHI720871 SHI786363:SHI786407 SHI851899:SHI851943 SHI917435:SHI917479 SHI982971:SHI983015 SRE11:SRE31 SRE65467:SRE65511 SRE131003:SRE131047 SRE196539:SRE196583 SRE262075:SRE262119 SRE327611:SRE327655 SRE393147:SRE393191 SRE458683:SRE458727 SRE524219:SRE524263 SRE589755:SRE589799 SRE655291:SRE655335 SRE720827:SRE720871 SRE786363:SRE786407 SRE851899:SRE851943 SRE917435:SRE917479 SRE982971:SRE983015 TBA11:TBA31 TBA65467:TBA65511 TBA131003:TBA131047 TBA196539:TBA196583 TBA262075:TBA262119 TBA327611:TBA327655 TBA393147:TBA393191 TBA458683:TBA458727 TBA524219:TBA524263 TBA589755:TBA589799 TBA655291:TBA655335 TBA720827:TBA720871 TBA786363:TBA786407 TBA851899:TBA851943 TBA917435:TBA917479 TBA982971:TBA983015 TKW11:TKW31 TKW65467:TKW65511 TKW131003:TKW131047 TKW196539:TKW196583 TKW262075:TKW262119 TKW327611:TKW327655 TKW393147:TKW393191 TKW458683:TKW458727 TKW524219:TKW524263 TKW589755:TKW589799 TKW655291:TKW655335 TKW720827:TKW720871 TKW786363:TKW786407 TKW851899:TKW851943 TKW917435:TKW917479 TKW982971:TKW983015 TUS11:TUS31 TUS65467:TUS65511 TUS131003:TUS131047 TUS196539:TUS196583 TUS262075:TUS262119 TUS327611:TUS327655 TUS393147:TUS393191 TUS458683:TUS458727 TUS524219:TUS524263 TUS589755:TUS589799 TUS655291:TUS655335 TUS720827:TUS720871 TUS786363:TUS786407 TUS851899:TUS851943 TUS917435:TUS917479 TUS982971:TUS983015 UEO11:UEO31 UEO65467:UEO65511 UEO131003:UEO131047 UEO196539:UEO196583 UEO262075:UEO262119 UEO327611:UEO327655 UEO393147:UEO393191 UEO458683:UEO458727 UEO524219:UEO524263 UEO589755:UEO589799 UEO655291:UEO655335 UEO720827:UEO720871 UEO786363:UEO786407 UEO851899:UEO851943 UEO917435:UEO917479 UEO982971:UEO983015 UOK11:UOK31 UOK65467:UOK65511 UOK131003:UOK131047 UOK196539:UOK196583 UOK262075:UOK262119 UOK327611:UOK327655 UOK393147:UOK393191 UOK458683:UOK458727 UOK524219:UOK524263 UOK589755:UOK589799 UOK655291:UOK655335 UOK720827:UOK720871 UOK786363:UOK786407 UOK851899:UOK851943 UOK917435:UOK917479 UOK982971:UOK983015 UYG11:UYG31 UYG65467:UYG65511 UYG131003:UYG131047 UYG196539:UYG196583 UYG262075:UYG262119 UYG327611:UYG327655 UYG393147:UYG393191 UYG458683:UYG458727 UYG524219:UYG524263 UYG589755:UYG589799 UYG655291:UYG655335 UYG720827:UYG720871 UYG786363:UYG786407 UYG851899:UYG851943 UYG917435:UYG917479 UYG982971:UYG983015 VIC11:VIC31 VIC65467:VIC65511 VIC131003:VIC131047 VIC196539:VIC196583 VIC262075:VIC262119 VIC327611:VIC327655 VIC393147:VIC393191 VIC458683:VIC458727 VIC524219:VIC524263 VIC589755:VIC589799 VIC655291:VIC655335 VIC720827:VIC720871 VIC786363:VIC786407 VIC851899:VIC851943 VIC917435:VIC917479 VIC982971:VIC983015 VRY11:VRY31 VRY65467:VRY65511 VRY131003:VRY131047 VRY196539:VRY196583 VRY262075:VRY262119 VRY327611:VRY327655 VRY393147:VRY393191 VRY458683:VRY458727 VRY524219:VRY524263 VRY589755:VRY589799 VRY655291:VRY655335 VRY720827:VRY720871 VRY786363:VRY786407 VRY851899:VRY851943 VRY917435:VRY917479 VRY982971:VRY983015 WBU11:WBU31 WBU65467:WBU65511 WBU131003:WBU131047 WBU196539:WBU196583 WBU262075:WBU262119 WBU327611:WBU327655 WBU393147:WBU393191 WBU458683:WBU458727 WBU524219:WBU524263 WBU589755:WBU589799 WBU655291:WBU655335 WBU720827:WBU720871 WBU786363:WBU786407 WBU851899:WBU851943 WBU917435:WBU917479 WBU982971:WBU983015 WLQ11:WLQ31 WLQ65467:WLQ65511 WLQ131003:WLQ131047 WLQ196539:WLQ196583 WLQ262075:WLQ262119 WLQ327611:WLQ327655 WLQ393147:WLQ393191 WLQ458683:WLQ458727 WLQ524219:WLQ524263 WLQ589755:WLQ589799 WLQ655291:WLQ655335 WLQ720827:WLQ720871 WLQ786363:WLQ786407 WLQ851899:WLQ851943 WLQ917435:WLQ917479 WLQ982971:WLQ983015 WVM11:WVM31 WVM65467:WVM65511 WVM131003:WVM131047 WVM196539:WVM196583 WVM262075:WVM262119 WVM327611:WVM327655 WVM393147:WVM393191 WVM458683:WVM458727 WVM524219:WVM524263 WVM589755:WVM589799 WVM655291:WVM655335 WVM720827:WVM720871 WVM786363:WVM786407 WVM851899:WVM851943 WVM917435:WVM917479 WVM982971:WVM983015">
      <formula1>"正,反"</formula1>
    </dataValidation>
    <dataValidation type="list" allowBlank="1" showInputMessage="1" showErrorMessage="1" sqref="F11:F31 F65467:F65511 F131003:F131047 F196539:F196583 F262075:F262119 F327611:F327655 F393147:F393191 F458683:F458727 F524219:F524263 F589755:F589799 F655291:F655335 F720827:F720871 F786363:F786407 F851899:F851943 F917435:F917479 F982971:F983015 JB11:JB31 JB65467:JB65511 JB131003:JB131047 JB196539:JB196583 JB262075:JB262119 JB327611:JB327655 JB393147:JB393191 JB458683:JB458727 JB524219:JB524263 JB589755:JB589799 JB655291:JB655335 JB720827:JB720871 JB786363:JB786407 JB851899:JB851943 JB917435:JB917479 JB982971:JB983015 SX11:SX31 SX65467:SX65511 SX131003:SX131047 SX196539:SX196583 SX262075:SX262119 SX327611:SX327655 SX393147:SX393191 SX458683:SX458727 SX524219:SX524263 SX589755:SX589799 SX655291:SX655335 SX720827:SX720871 SX786363:SX786407 SX851899:SX851943 SX917435:SX917479 SX982971:SX983015 ACT11:ACT31 ACT65467:ACT65511 ACT131003:ACT131047 ACT196539:ACT196583 ACT262075:ACT262119 ACT327611:ACT327655 ACT393147:ACT393191 ACT458683:ACT458727 ACT524219:ACT524263 ACT589755:ACT589799 ACT655291:ACT655335 ACT720827:ACT720871 ACT786363:ACT786407 ACT851899:ACT851943 ACT917435:ACT917479 ACT982971:ACT983015 AMP11:AMP31 AMP65467:AMP65511 AMP131003:AMP131047 AMP196539:AMP196583 AMP262075:AMP262119 AMP327611:AMP327655 AMP393147:AMP393191 AMP458683:AMP458727 AMP524219:AMP524263 AMP589755:AMP589799 AMP655291:AMP655335 AMP720827:AMP720871 AMP786363:AMP786407 AMP851899:AMP851943 AMP917435:AMP917479 AMP982971:AMP983015 AWL11:AWL31 AWL65467:AWL65511 AWL131003:AWL131047 AWL196539:AWL196583 AWL262075:AWL262119 AWL327611:AWL327655 AWL393147:AWL393191 AWL458683:AWL458727 AWL524219:AWL524263 AWL589755:AWL589799 AWL655291:AWL655335 AWL720827:AWL720871 AWL786363:AWL786407 AWL851899:AWL851943 AWL917435:AWL917479 AWL982971:AWL983015 BGH11:BGH31 BGH65467:BGH65511 BGH131003:BGH131047 BGH196539:BGH196583 BGH262075:BGH262119 BGH327611:BGH327655 BGH393147:BGH393191 BGH458683:BGH458727 BGH524219:BGH524263 BGH589755:BGH589799 BGH655291:BGH655335 BGH720827:BGH720871 BGH786363:BGH786407 BGH851899:BGH851943 BGH917435:BGH917479 BGH982971:BGH983015 BQD11:BQD31 BQD65467:BQD65511 BQD131003:BQD131047 BQD196539:BQD196583 BQD262075:BQD262119 BQD327611:BQD327655 BQD393147:BQD393191 BQD458683:BQD458727 BQD524219:BQD524263 BQD589755:BQD589799 BQD655291:BQD655335 BQD720827:BQD720871 BQD786363:BQD786407 BQD851899:BQD851943 BQD917435:BQD917479 BQD982971:BQD983015 BZZ11:BZZ31 BZZ65467:BZZ65511 BZZ131003:BZZ131047 BZZ196539:BZZ196583 BZZ262075:BZZ262119 BZZ327611:BZZ327655 BZZ393147:BZZ393191 BZZ458683:BZZ458727 BZZ524219:BZZ524263 BZZ589755:BZZ589799 BZZ655291:BZZ655335 BZZ720827:BZZ720871 BZZ786363:BZZ786407 BZZ851899:BZZ851943 BZZ917435:BZZ917479 BZZ982971:BZZ983015 CJV11:CJV31 CJV65467:CJV65511 CJV131003:CJV131047 CJV196539:CJV196583 CJV262075:CJV262119 CJV327611:CJV327655 CJV393147:CJV393191 CJV458683:CJV458727 CJV524219:CJV524263 CJV589755:CJV589799 CJV655291:CJV655335 CJV720827:CJV720871 CJV786363:CJV786407 CJV851899:CJV851943 CJV917435:CJV917479 CJV982971:CJV983015 CTR11:CTR31 CTR65467:CTR65511 CTR131003:CTR131047 CTR196539:CTR196583 CTR262075:CTR262119 CTR327611:CTR327655 CTR393147:CTR393191 CTR458683:CTR458727 CTR524219:CTR524263 CTR589755:CTR589799 CTR655291:CTR655335 CTR720827:CTR720871 CTR786363:CTR786407 CTR851899:CTR851943 CTR917435:CTR917479 CTR982971:CTR983015 DDN11:DDN31 DDN65467:DDN65511 DDN131003:DDN131047 DDN196539:DDN196583 DDN262075:DDN262119 DDN327611:DDN327655 DDN393147:DDN393191 DDN458683:DDN458727 DDN524219:DDN524263 DDN589755:DDN589799 DDN655291:DDN655335 DDN720827:DDN720871 DDN786363:DDN786407 DDN851899:DDN851943 DDN917435:DDN917479 DDN982971:DDN983015 DNJ11:DNJ31 DNJ65467:DNJ65511 DNJ131003:DNJ131047 DNJ196539:DNJ196583 DNJ262075:DNJ262119 DNJ327611:DNJ327655 DNJ393147:DNJ393191 DNJ458683:DNJ458727 DNJ524219:DNJ524263 DNJ589755:DNJ589799 DNJ655291:DNJ655335 DNJ720827:DNJ720871 DNJ786363:DNJ786407 DNJ851899:DNJ851943 DNJ917435:DNJ917479 DNJ982971:DNJ983015 DXF11:DXF31 DXF65467:DXF65511 DXF131003:DXF131047 DXF196539:DXF196583 DXF262075:DXF262119 DXF327611:DXF327655 DXF393147:DXF393191 DXF458683:DXF458727 DXF524219:DXF524263 DXF589755:DXF589799 DXF655291:DXF655335 DXF720827:DXF720871 DXF786363:DXF786407 DXF851899:DXF851943 DXF917435:DXF917479 DXF982971:DXF983015 EHB11:EHB31 EHB65467:EHB65511 EHB131003:EHB131047 EHB196539:EHB196583 EHB262075:EHB262119 EHB327611:EHB327655 EHB393147:EHB393191 EHB458683:EHB458727 EHB524219:EHB524263 EHB589755:EHB589799 EHB655291:EHB655335 EHB720827:EHB720871 EHB786363:EHB786407 EHB851899:EHB851943 EHB917435:EHB917479 EHB982971:EHB983015 EQX11:EQX31 EQX65467:EQX65511 EQX131003:EQX131047 EQX196539:EQX196583 EQX262075:EQX262119 EQX327611:EQX327655 EQX393147:EQX393191 EQX458683:EQX458727 EQX524219:EQX524263 EQX589755:EQX589799 EQX655291:EQX655335 EQX720827:EQX720871 EQX786363:EQX786407 EQX851899:EQX851943 EQX917435:EQX917479 EQX982971:EQX983015 FAT11:FAT31 FAT65467:FAT65511 FAT131003:FAT131047 FAT196539:FAT196583 FAT262075:FAT262119 FAT327611:FAT327655 FAT393147:FAT393191 FAT458683:FAT458727 FAT524219:FAT524263 FAT589755:FAT589799 FAT655291:FAT655335 FAT720827:FAT720871 FAT786363:FAT786407 FAT851899:FAT851943 FAT917435:FAT917479 FAT982971:FAT983015 FKP11:FKP31 FKP65467:FKP65511 FKP131003:FKP131047 FKP196539:FKP196583 FKP262075:FKP262119 FKP327611:FKP327655 FKP393147:FKP393191 FKP458683:FKP458727 FKP524219:FKP524263 FKP589755:FKP589799 FKP655291:FKP655335 FKP720827:FKP720871 FKP786363:FKP786407 FKP851899:FKP851943 FKP917435:FKP917479 FKP982971:FKP983015 FUL11:FUL31 FUL65467:FUL65511 FUL131003:FUL131047 FUL196539:FUL196583 FUL262075:FUL262119 FUL327611:FUL327655 FUL393147:FUL393191 FUL458683:FUL458727 FUL524219:FUL524263 FUL589755:FUL589799 FUL655291:FUL655335 FUL720827:FUL720871 FUL786363:FUL786407 FUL851899:FUL851943 FUL917435:FUL917479 FUL982971:FUL983015 GEH11:GEH31 GEH65467:GEH65511 GEH131003:GEH131047 GEH196539:GEH196583 GEH262075:GEH262119 GEH327611:GEH327655 GEH393147:GEH393191 GEH458683:GEH458727 GEH524219:GEH524263 GEH589755:GEH589799 GEH655291:GEH655335 GEH720827:GEH720871 GEH786363:GEH786407 GEH851899:GEH851943 GEH917435:GEH917479 GEH982971:GEH983015 GOD11:GOD31 GOD65467:GOD65511 GOD131003:GOD131047 GOD196539:GOD196583 GOD262075:GOD262119 GOD327611:GOD327655 GOD393147:GOD393191 GOD458683:GOD458727 GOD524219:GOD524263 GOD589755:GOD589799 GOD655291:GOD655335 GOD720827:GOD720871 GOD786363:GOD786407 GOD851899:GOD851943 GOD917435:GOD917479 GOD982971:GOD983015 GXZ11:GXZ31 GXZ65467:GXZ65511 GXZ131003:GXZ131047 GXZ196539:GXZ196583 GXZ262075:GXZ262119 GXZ327611:GXZ327655 GXZ393147:GXZ393191 GXZ458683:GXZ458727 GXZ524219:GXZ524263 GXZ589755:GXZ589799 GXZ655291:GXZ655335 GXZ720827:GXZ720871 GXZ786363:GXZ786407 GXZ851899:GXZ851943 GXZ917435:GXZ917479 GXZ982971:GXZ983015 HHV11:HHV31 HHV65467:HHV65511 HHV131003:HHV131047 HHV196539:HHV196583 HHV262075:HHV262119 HHV327611:HHV327655 HHV393147:HHV393191 HHV458683:HHV458727 HHV524219:HHV524263 HHV589755:HHV589799 HHV655291:HHV655335 HHV720827:HHV720871 HHV786363:HHV786407 HHV851899:HHV851943 HHV917435:HHV917479 HHV982971:HHV983015 HRR11:HRR31 HRR65467:HRR65511 HRR131003:HRR131047 HRR196539:HRR196583 HRR262075:HRR262119 HRR327611:HRR327655 HRR393147:HRR393191 HRR458683:HRR458727 HRR524219:HRR524263 HRR589755:HRR589799 HRR655291:HRR655335 HRR720827:HRR720871 HRR786363:HRR786407 HRR851899:HRR851943 HRR917435:HRR917479 HRR982971:HRR983015 IBN11:IBN31 IBN65467:IBN65511 IBN131003:IBN131047 IBN196539:IBN196583 IBN262075:IBN262119 IBN327611:IBN327655 IBN393147:IBN393191 IBN458683:IBN458727 IBN524219:IBN524263 IBN589755:IBN589799 IBN655291:IBN655335 IBN720827:IBN720871 IBN786363:IBN786407 IBN851899:IBN851943 IBN917435:IBN917479 IBN982971:IBN983015 ILJ11:ILJ31 ILJ65467:ILJ65511 ILJ131003:ILJ131047 ILJ196539:ILJ196583 ILJ262075:ILJ262119 ILJ327611:ILJ327655 ILJ393147:ILJ393191 ILJ458683:ILJ458727 ILJ524219:ILJ524263 ILJ589755:ILJ589799 ILJ655291:ILJ655335 ILJ720827:ILJ720871 ILJ786363:ILJ786407 ILJ851899:ILJ851943 ILJ917435:ILJ917479 ILJ982971:ILJ983015 IVF11:IVF31 IVF65467:IVF65511 IVF131003:IVF131047 IVF196539:IVF196583 IVF262075:IVF262119 IVF327611:IVF327655 IVF393147:IVF393191 IVF458683:IVF458727 IVF524219:IVF524263 IVF589755:IVF589799 IVF655291:IVF655335 IVF720827:IVF720871 IVF786363:IVF786407 IVF851899:IVF851943 IVF917435:IVF917479 IVF982971:IVF983015 JFB11:JFB31 JFB65467:JFB65511 JFB131003:JFB131047 JFB196539:JFB196583 JFB262075:JFB262119 JFB327611:JFB327655 JFB393147:JFB393191 JFB458683:JFB458727 JFB524219:JFB524263 JFB589755:JFB589799 JFB655291:JFB655335 JFB720827:JFB720871 JFB786363:JFB786407 JFB851899:JFB851943 JFB917435:JFB917479 JFB982971:JFB983015 JOX11:JOX31 JOX65467:JOX65511 JOX131003:JOX131047 JOX196539:JOX196583 JOX262075:JOX262119 JOX327611:JOX327655 JOX393147:JOX393191 JOX458683:JOX458727 JOX524219:JOX524263 JOX589755:JOX589799 JOX655291:JOX655335 JOX720827:JOX720871 JOX786363:JOX786407 JOX851899:JOX851943 JOX917435:JOX917479 JOX982971:JOX983015 JYT11:JYT31 JYT65467:JYT65511 JYT131003:JYT131047 JYT196539:JYT196583 JYT262075:JYT262119 JYT327611:JYT327655 JYT393147:JYT393191 JYT458683:JYT458727 JYT524219:JYT524263 JYT589755:JYT589799 JYT655291:JYT655335 JYT720827:JYT720871 JYT786363:JYT786407 JYT851899:JYT851943 JYT917435:JYT917479 JYT982971:JYT983015 KIP11:KIP31 KIP65467:KIP65511 KIP131003:KIP131047 KIP196539:KIP196583 KIP262075:KIP262119 KIP327611:KIP327655 KIP393147:KIP393191 KIP458683:KIP458727 KIP524219:KIP524263 KIP589755:KIP589799 KIP655291:KIP655335 KIP720827:KIP720871 KIP786363:KIP786407 KIP851899:KIP851943 KIP917435:KIP917479 KIP982971:KIP983015 KSL11:KSL31 KSL65467:KSL65511 KSL131003:KSL131047 KSL196539:KSL196583 KSL262075:KSL262119 KSL327611:KSL327655 KSL393147:KSL393191 KSL458683:KSL458727 KSL524219:KSL524263 KSL589755:KSL589799 KSL655291:KSL655335 KSL720827:KSL720871 KSL786363:KSL786407 KSL851899:KSL851943 KSL917435:KSL917479 KSL982971:KSL983015 LCH11:LCH31 LCH65467:LCH65511 LCH131003:LCH131047 LCH196539:LCH196583 LCH262075:LCH262119 LCH327611:LCH327655 LCH393147:LCH393191 LCH458683:LCH458727 LCH524219:LCH524263 LCH589755:LCH589799 LCH655291:LCH655335 LCH720827:LCH720871 LCH786363:LCH786407 LCH851899:LCH851943 LCH917435:LCH917479 LCH982971:LCH983015 LMD11:LMD31 LMD65467:LMD65511 LMD131003:LMD131047 LMD196539:LMD196583 LMD262075:LMD262119 LMD327611:LMD327655 LMD393147:LMD393191 LMD458683:LMD458727 LMD524219:LMD524263 LMD589755:LMD589799 LMD655291:LMD655335 LMD720827:LMD720871 LMD786363:LMD786407 LMD851899:LMD851943 LMD917435:LMD917479 LMD982971:LMD983015 LVZ11:LVZ31 LVZ65467:LVZ65511 LVZ131003:LVZ131047 LVZ196539:LVZ196583 LVZ262075:LVZ262119 LVZ327611:LVZ327655 LVZ393147:LVZ393191 LVZ458683:LVZ458727 LVZ524219:LVZ524263 LVZ589755:LVZ589799 LVZ655291:LVZ655335 LVZ720827:LVZ720871 LVZ786363:LVZ786407 LVZ851899:LVZ851943 LVZ917435:LVZ917479 LVZ982971:LVZ983015 MFV11:MFV31 MFV65467:MFV65511 MFV131003:MFV131047 MFV196539:MFV196583 MFV262075:MFV262119 MFV327611:MFV327655 MFV393147:MFV393191 MFV458683:MFV458727 MFV524219:MFV524263 MFV589755:MFV589799 MFV655291:MFV655335 MFV720827:MFV720871 MFV786363:MFV786407 MFV851899:MFV851943 MFV917435:MFV917479 MFV982971:MFV983015 MPR11:MPR31 MPR65467:MPR65511 MPR131003:MPR131047 MPR196539:MPR196583 MPR262075:MPR262119 MPR327611:MPR327655 MPR393147:MPR393191 MPR458683:MPR458727 MPR524219:MPR524263 MPR589755:MPR589799 MPR655291:MPR655335 MPR720827:MPR720871 MPR786363:MPR786407 MPR851899:MPR851943 MPR917435:MPR917479 MPR982971:MPR983015 MZN11:MZN31 MZN65467:MZN65511 MZN131003:MZN131047 MZN196539:MZN196583 MZN262075:MZN262119 MZN327611:MZN327655 MZN393147:MZN393191 MZN458683:MZN458727 MZN524219:MZN524263 MZN589755:MZN589799 MZN655291:MZN655335 MZN720827:MZN720871 MZN786363:MZN786407 MZN851899:MZN851943 MZN917435:MZN917479 MZN982971:MZN983015 NJJ11:NJJ31 NJJ65467:NJJ65511 NJJ131003:NJJ131047 NJJ196539:NJJ196583 NJJ262075:NJJ262119 NJJ327611:NJJ327655 NJJ393147:NJJ393191 NJJ458683:NJJ458727 NJJ524219:NJJ524263 NJJ589755:NJJ589799 NJJ655291:NJJ655335 NJJ720827:NJJ720871 NJJ786363:NJJ786407 NJJ851899:NJJ851943 NJJ917435:NJJ917479 NJJ982971:NJJ983015 NTF11:NTF31 NTF65467:NTF65511 NTF131003:NTF131047 NTF196539:NTF196583 NTF262075:NTF262119 NTF327611:NTF327655 NTF393147:NTF393191 NTF458683:NTF458727 NTF524219:NTF524263 NTF589755:NTF589799 NTF655291:NTF655335 NTF720827:NTF720871 NTF786363:NTF786407 NTF851899:NTF851943 NTF917435:NTF917479 NTF982971:NTF983015 ODB11:ODB31 ODB65467:ODB65511 ODB131003:ODB131047 ODB196539:ODB196583 ODB262075:ODB262119 ODB327611:ODB327655 ODB393147:ODB393191 ODB458683:ODB458727 ODB524219:ODB524263 ODB589755:ODB589799 ODB655291:ODB655335 ODB720827:ODB720871 ODB786363:ODB786407 ODB851899:ODB851943 ODB917435:ODB917479 ODB982971:ODB983015 OMX11:OMX31 OMX65467:OMX65511 OMX131003:OMX131047 OMX196539:OMX196583 OMX262075:OMX262119 OMX327611:OMX327655 OMX393147:OMX393191 OMX458683:OMX458727 OMX524219:OMX524263 OMX589755:OMX589799 OMX655291:OMX655335 OMX720827:OMX720871 OMX786363:OMX786407 OMX851899:OMX851943 OMX917435:OMX917479 OMX982971:OMX983015 OWT11:OWT31 OWT65467:OWT65511 OWT131003:OWT131047 OWT196539:OWT196583 OWT262075:OWT262119 OWT327611:OWT327655 OWT393147:OWT393191 OWT458683:OWT458727 OWT524219:OWT524263 OWT589755:OWT589799 OWT655291:OWT655335 OWT720827:OWT720871 OWT786363:OWT786407 OWT851899:OWT851943 OWT917435:OWT917479 OWT982971:OWT983015 PGP11:PGP31 PGP65467:PGP65511 PGP131003:PGP131047 PGP196539:PGP196583 PGP262075:PGP262119 PGP327611:PGP327655 PGP393147:PGP393191 PGP458683:PGP458727 PGP524219:PGP524263 PGP589755:PGP589799 PGP655291:PGP655335 PGP720827:PGP720871 PGP786363:PGP786407 PGP851899:PGP851943 PGP917435:PGP917479 PGP982971:PGP983015 PQL11:PQL31 PQL65467:PQL65511 PQL131003:PQL131047 PQL196539:PQL196583 PQL262075:PQL262119 PQL327611:PQL327655 PQL393147:PQL393191 PQL458683:PQL458727 PQL524219:PQL524263 PQL589755:PQL589799 PQL655291:PQL655335 PQL720827:PQL720871 PQL786363:PQL786407 PQL851899:PQL851943 PQL917435:PQL917479 PQL982971:PQL983015 QAH11:QAH31 QAH65467:QAH65511 QAH131003:QAH131047 QAH196539:QAH196583 QAH262075:QAH262119 QAH327611:QAH327655 QAH393147:QAH393191 QAH458683:QAH458727 QAH524219:QAH524263 QAH589755:QAH589799 QAH655291:QAH655335 QAH720827:QAH720871 QAH786363:QAH786407 QAH851899:QAH851943 QAH917435:QAH917479 QAH982971:QAH983015 QKD11:QKD31 QKD65467:QKD65511 QKD131003:QKD131047 QKD196539:QKD196583 QKD262075:QKD262119 QKD327611:QKD327655 QKD393147:QKD393191 QKD458683:QKD458727 QKD524219:QKD524263 QKD589755:QKD589799 QKD655291:QKD655335 QKD720827:QKD720871 QKD786363:QKD786407 QKD851899:QKD851943 QKD917435:QKD917479 QKD982971:QKD983015 QTZ11:QTZ31 QTZ65467:QTZ65511 QTZ131003:QTZ131047 QTZ196539:QTZ196583 QTZ262075:QTZ262119 QTZ327611:QTZ327655 QTZ393147:QTZ393191 QTZ458683:QTZ458727 QTZ524219:QTZ524263 QTZ589755:QTZ589799 QTZ655291:QTZ655335 QTZ720827:QTZ720871 QTZ786363:QTZ786407 QTZ851899:QTZ851943 QTZ917435:QTZ917479 QTZ982971:QTZ983015 RDV11:RDV31 RDV65467:RDV65511 RDV131003:RDV131047 RDV196539:RDV196583 RDV262075:RDV262119 RDV327611:RDV327655 RDV393147:RDV393191 RDV458683:RDV458727 RDV524219:RDV524263 RDV589755:RDV589799 RDV655291:RDV655335 RDV720827:RDV720871 RDV786363:RDV786407 RDV851899:RDV851943 RDV917435:RDV917479 RDV982971:RDV983015 RNR11:RNR31 RNR65467:RNR65511 RNR131003:RNR131047 RNR196539:RNR196583 RNR262075:RNR262119 RNR327611:RNR327655 RNR393147:RNR393191 RNR458683:RNR458727 RNR524219:RNR524263 RNR589755:RNR589799 RNR655291:RNR655335 RNR720827:RNR720871 RNR786363:RNR786407 RNR851899:RNR851943 RNR917435:RNR917479 RNR982971:RNR983015 RXN11:RXN31 RXN65467:RXN65511 RXN131003:RXN131047 RXN196539:RXN196583 RXN262075:RXN262119 RXN327611:RXN327655 RXN393147:RXN393191 RXN458683:RXN458727 RXN524219:RXN524263 RXN589755:RXN589799 RXN655291:RXN655335 RXN720827:RXN720871 RXN786363:RXN786407 RXN851899:RXN851943 RXN917435:RXN917479 RXN982971:RXN983015 SHJ11:SHJ31 SHJ65467:SHJ65511 SHJ131003:SHJ131047 SHJ196539:SHJ196583 SHJ262075:SHJ262119 SHJ327611:SHJ327655 SHJ393147:SHJ393191 SHJ458683:SHJ458727 SHJ524219:SHJ524263 SHJ589755:SHJ589799 SHJ655291:SHJ655335 SHJ720827:SHJ720871 SHJ786363:SHJ786407 SHJ851899:SHJ851943 SHJ917435:SHJ917479 SHJ982971:SHJ983015 SRF11:SRF31 SRF65467:SRF65511 SRF131003:SRF131047 SRF196539:SRF196583 SRF262075:SRF262119 SRF327611:SRF327655 SRF393147:SRF393191 SRF458683:SRF458727 SRF524219:SRF524263 SRF589755:SRF589799 SRF655291:SRF655335 SRF720827:SRF720871 SRF786363:SRF786407 SRF851899:SRF851943 SRF917435:SRF917479 SRF982971:SRF983015 TBB11:TBB31 TBB65467:TBB65511 TBB131003:TBB131047 TBB196539:TBB196583 TBB262075:TBB262119 TBB327611:TBB327655 TBB393147:TBB393191 TBB458683:TBB458727 TBB524219:TBB524263 TBB589755:TBB589799 TBB655291:TBB655335 TBB720827:TBB720871 TBB786363:TBB786407 TBB851899:TBB851943 TBB917435:TBB917479 TBB982971:TBB983015 TKX11:TKX31 TKX65467:TKX65511 TKX131003:TKX131047 TKX196539:TKX196583 TKX262075:TKX262119 TKX327611:TKX327655 TKX393147:TKX393191 TKX458683:TKX458727 TKX524219:TKX524263 TKX589755:TKX589799 TKX655291:TKX655335 TKX720827:TKX720871 TKX786363:TKX786407 TKX851899:TKX851943 TKX917435:TKX917479 TKX982971:TKX983015 TUT11:TUT31 TUT65467:TUT65511 TUT131003:TUT131047 TUT196539:TUT196583 TUT262075:TUT262119 TUT327611:TUT327655 TUT393147:TUT393191 TUT458683:TUT458727 TUT524219:TUT524263 TUT589755:TUT589799 TUT655291:TUT655335 TUT720827:TUT720871 TUT786363:TUT786407 TUT851899:TUT851943 TUT917435:TUT917479 TUT982971:TUT983015 UEP11:UEP31 UEP65467:UEP65511 UEP131003:UEP131047 UEP196539:UEP196583 UEP262075:UEP262119 UEP327611:UEP327655 UEP393147:UEP393191 UEP458683:UEP458727 UEP524219:UEP524263 UEP589755:UEP589799 UEP655291:UEP655335 UEP720827:UEP720871 UEP786363:UEP786407 UEP851899:UEP851943 UEP917435:UEP917479 UEP982971:UEP983015 UOL11:UOL31 UOL65467:UOL65511 UOL131003:UOL131047 UOL196539:UOL196583 UOL262075:UOL262119 UOL327611:UOL327655 UOL393147:UOL393191 UOL458683:UOL458727 UOL524219:UOL524263 UOL589755:UOL589799 UOL655291:UOL655335 UOL720827:UOL720871 UOL786363:UOL786407 UOL851899:UOL851943 UOL917435:UOL917479 UOL982971:UOL983015 UYH11:UYH31 UYH65467:UYH65511 UYH131003:UYH131047 UYH196539:UYH196583 UYH262075:UYH262119 UYH327611:UYH327655 UYH393147:UYH393191 UYH458683:UYH458727 UYH524219:UYH524263 UYH589755:UYH589799 UYH655291:UYH655335 UYH720827:UYH720871 UYH786363:UYH786407 UYH851899:UYH851943 UYH917435:UYH917479 UYH982971:UYH983015 VID11:VID31 VID65467:VID65511 VID131003:VID131047 VID196539:VID196583 VID262075:VID262119 VID327611:VID327655 VID393147:VID393191 VID458683:VID458727 VID524219:VID524263 VID589755:VID589799 VID655291:VID655335 VID720827:VID720871 VID786363:VID786407 VID851899:VID851943 VID917435:VID917479 VID982971:VID983015 VRZ11:VRZ31 VRZ65467:VRZ65511 VRZ131003:VRZ131047 VRZ196539:VRZ196583 VRZ262075:VRZ262119 VRZ327611:VRZ327655 VRZ393147:VRZ393191 VRZ458683:VRZ458727 VRZ524219:VRZ524263 VRZ589755:VRZ589799 VRZ655291:VRZ655335 VRZ720827:VRZ720871 VRZ786363:VRZ786407 VRZ851899:VRZ851943 VRZ917435:VRZ917479 VRZ982971:VRZ983015 WBV11:WBV31 WBV65467:WBV65511 WBV131003:WBV131047 WBV196539:WBV196583 WBV262075:WBV262119 WBV327611:WBV327655 WBV393147:WBV393191 WBV458683:WBV458727 WBV524219:WBV524263 WBV589755:WBV589799 WBV655291:WBV655335 WBV720827:WBV720871 WBV786363:WBV786407 WBV851899:WBV851943 WBV917435:WBV917479 WBV982971:WBV983015 WLR11:WLR31 WLR65467:WLR65511 WLR131003:WLR131047 WLR196539:WLR196583 WLR262075:WLR262119 WLR327611:WLR327655 WLR393147:WLR393191 WLR458683:WLR458727 WLR524219:WLR524263 WLR589755:WLR589799 WLR655291:WLR655335 WLR720827:WLR720871 WLR786363:WLR786407 WLR851899:WLR851943 WLR917435:WLR917479 WLR982971:WLR983015 WVN11:WVN31 WVN65467:WVN65511 WVN131003:WVN131047 WVN196539:WVN196583 WVN262075:WVN262119 WVN327611:WVN327655 WVN393147:WVN393191 WVN458683:WVN458727 WVN524219:WVN524263 WVN589755:WVN589799 WVN655291:WVN655335 WVN720827:WVN720871 WVN786363:WVN786407 WVN851899:WVN851943 WVN917435:WVN917479 WVN982971:WVN983015">
      <formula1>"高,中,低"</formula1>
    </dataValidation>
    <dataValidation type="list" allowBlank="1" showInputMessage="1" showErrorMessage="1" sqref="G11:G31 G65467:G65511 G131003:G131047 G196539:G196583 G262075:G262119 G327611:G327655 G393147:G393191 G458683:G458727 G524219:G524263 G589755:G589799 G655291:G655335 G720827:G720871 G786363:G786407 G851899:G851943 G917435:G917479 G982971:G983015 JC11:JC31 JC65467:JC65511 JC131003:JC131047 JC196539:JC196583 JC262075:JC262119 JC327611:JC327655 JC393147:JC393191 JC458683:JC458727 JC524219:JC524263 JC589755:JC589799 JC655291:JC655335 JC720827:JC720871 JC786363:JC786407 JC851899:JC851943 JC917435:JC917479 JC982971:JC983015 SY11:SY31 SY65467:SY65511 SY131003:SY131047 SY196539:SY196583 SY262075:SY262119 SY327611:SY327655 SY393147:SY393191 SY458683:SY458727 SY524219:SY524263 SY589755:SY589799 SY655291:SY655335 SY720827:SY720871 SY786363:SY786407 SY851899:SY851943 SY917435:SY917479 SY982971:SY983015 ACU11:ACU31 ACU65467:ACU65511 ACU131003:ACU131047 ACU196539:ACU196583 ACU262075:ACU262119 ACU327611:ACU327655 ACU393147:ACU393191 ACU458683:ACU458727 ACU524219:ACU524263 ACU589755:ACU589799 ACU655291:ACU655335 ACU720827:ACU720871 ACU786363:ACU786407 ACU851899:ACU851943 ACU917435:ACU917479 ACU982971:ACU983015 AMQ11:AMQ31 AMQ65467:AMQ65511 AMQ131003:AMQ131047 AMQ196539:AMQ196583 AMQ262075:AMQ262119 AMQ327611:AMQ327655 AMQ393147:AMQ393191 AMQ458683:AMQ458727 AMQ524219:AMQ524263 AMQ589755:AMQ589799 AMQ655291:AMQ655335 AMQ720827:AMQ720871 AMQ786363:AMQ786407 AMQ851899:AMQ851943 AMQ917435:AMQ917479 AMQ982971:AMQ983015 AWM11:AWM31 AWM65467:AWM65511 AWM131003:AWM131047 AWM196539:AWM196583 AWM262075:AWM262119 AWM327611:AWM327655 AWM393147:AWM393191 AWM458683:AWM458727 AWM524219:AWM524263 AWM589755:AWM589799 AWM655291:AWM655335 AWM720827:AWM720871 AWM786363:AWM786407 AWM851899:AWM851943 AWM917435:AWM917479 AWM982971:AWM983015 BGI11:BGI31 BGI65467:BGI65511 BGI131003:BGI131047 BGI196539:BGI196583 BGI262075:BGI262119 BGI327611:BGI327655 BGI393147:BGI393191 BGI458683:BGI458727 BGI524219:BGI524263 BGI589755:BGI589799 BGI655291:BGI655335 BGI720827:BGI720871 BGI786363:BGI786407 BGI851899:BGI851943 BGI917435:BGI917479 BGI982971:BGI983015 BQE11:BQE31 BQE65467:BQE65511 BQE131003:BQE131047 BQE196539:BQE196583 BQE262075:BQE262119 BQE327611:BQE327655 BQE393147:BQE393191 BQE458683:BQE458727 BQE524219:BQE524263 BQE589755:BQE589799 BQE655291:BQE655335 BQE720827:BQE720871 BQE786363:BQE786407 BQE851899:BQE851943 BQE917435:BQE917479 BQE982971:BQE983015 CAA11:CAA31 CAA65467:CAA65511 CAA131003:CAA131047 CAA196539:CAA196583 CAA262075:CAA262119 CAA327611:CAA327655 CAA393147:CAA393191 CAA458683:CAA458727 CAA524219:CAA524263 CAA589755:CAA589799 CAA655291:CAA655335 CAA720827:CAA720871 CAA786363:CAA786407 CAA851899:CAA851943 CAA917435:CAA917479 CAA982971:CAA983015 CJW11:CJW31 CJW65467:CJW65511 CJW131003:CJW131047 CJW196539:CJW196583 CJW262075:CJW262119 CJW327611:CJW327655 CJW393147:CJW393191 CJW458683:CJW458727 CJW524219:CJW524263 CJW589755:CJW589799 CJW655291:CJW655335 CJW720827:CJW720871 CJW786363:CJW786407 CJW851899:CJW851943 CJW917435:CJW917479 CJW982971:CJW983015 CTS11:CTS31 CTS65467:CTS65511 CTS131003:CTS131047 CTS196539:CTS196583 CTS262075:CTS262119 CTS327611:CTS327655 CTS393147:CTS393191 CTS458683:CTS458727 CTS524219:CTS524263 CTS589755:CTS589799 CTS655291:CTS655335 CTS720827:CTS720871 CTS786363:CTS786407 CTS851899:CTS851943 CTS917435:CTS917479 CTS982971:CTS983015 DDO11:DDO31 DDO65467:DDO65511 DDO131003:DDO131047 DDO196539:DDO196583 DDO262075:DDO262119 DDO327611:DDO327655 DDO393147:DDO393191 DDO458683:DDO458727 DDO524219:DDO524263 DDO589755:DDO589799 DDO655291:DDO655335 DDO720827:DDO720871 DDO786363:DDO786407 DDO851899:DDO851943 DDO917435:DDO917479 DDO982971:DDO983015 DNK11:DNK31 DNK65467:DNK65511 DNK131003:DNK131047 DNK196539:DNK196583 DNK262075:DNK262119 DNK327611:DNK327655 DNK393147:DNK393191 DNK458683:DNK458727 DNK524219:DNK524263 DNK589755:DNK589799 DNK655291:DNK655335 DNK720827:DNK720871 DNK786363:DNK786407 DNK851899:DNK851943 DNK917435:DNK917479 DNK982971:DNK983015 DXG11:DXG31 DXG65467:DXG65511 DXG131003:DXG131047 DXG196539:DXG196583 DXG262075:DXG262119 DXG327611:DXG327655 DXG393147:DXG393191 DXG458683:DXG458727 DXG524219:DXG524263 DXG589755:DXG589799 DXG655291:DXG655335 DXG720827:DXG720871 DXG786363:DXG786407 DXG851899:DXG851943 DXG917435:DXG917479 DXG982971:DXG983015 EHC11:EHC31 EHC65467:EHC65511 EHC131003:EHC131047 EHC196539:EHC196583 EHC262075:EHC262119 EHC327611:EHC327655 EHC393147:EHC393191 EHC458683:EHC458727 EHC524219:EHC524263 EHC589755:EHC589799 EHC655291:EHC655335 EHC720827:EHC720871 EHC786363:EHC786407 EHC851899:EHC851943 EHC917435:EHC917479 EHC982971:EHC983015 EQY11:EQY31 EQY65467:EQY65511 EQY131003:EQY131047 EQY196539:EQY196583 EQY262075:EQY262119 EQY327611:EQY327655 EQY393147:EQY393191 EQY458683:EQY458727 EQY524219:EQY524263 EQY589755:EQY589799 EQY655291:EQY655335 EQY720827:EQY720871 EQY786363:EQY786407 EQY851899:EQY851943 EQY917435:EQY917479 EQY982971:EQY983015 FAU11:FAU31 FAU65467:FAU65511 FAU131003:FAU131047 FAU196539:FAU196583 FAU262075:FAU262119 FAU327611:FAU327655 FAU393147:FAU393191 FAU458683:FAU458727 FAU524219:FAU524263 FAU589755:FAU589799 FAU655291:FAU655335 FAU720827:FAU720871 FAU786363:FAU786407 FAU851899:FAU851943 FAU917435:FAU917479 FAU982971:FAU983015 FKQ11:FKQ31 FKQ65467:FKQ65511 FKQ131003:FKQ131047 FKQ196539:FKQ196583 FKQ262075:FKQ262119 FKQ327611:FKQ327655 FKQ393147:FKQ393191 FKQ458683:FKQ458727 FKQ524219:FKQ524263 FKQ589755:FKQ589799 FKQ655291:FKQ655335 FKQ720827:FKQ720871 FKQ786363:FKQ786407 FKQ851899:FKQ851943 FKQ917435:FKQ917479 FKQ982971:FKQ983015 FUM11:FUM31 FUM65467:FUM65511 FUM131003:FUM131047 FUM196539:FUM196583 FUM262075:FUM262119 FUM327611:FUM327655 FUM393147:FUM393191 FUM458683:FUM458727 FUM524219:FUM524263 FUM589755:FUM589799 FUM655291:FUM655335 FUM720827:FUM720871 FUM786363:FUM786407 FUM851899:FUM851943 FUM917435:FUM917479 FUM982971:FUM983015 GEI11:GEI31 GEI65467:GEI65511 GEI131003:GEI131047 GEI196539:GEI196583 GEI262075:GEI262119 GEI327611:GEI327655 GEI393147:GEI393191 GEI458683:GEI458727 GEI524219:GEI524263 GEI589755:GEI589799 GEI655291:GEI655335 GEI720827:GEI720871 GEI786363:GEI786407 GEI851899:GEI851943 GEI917435:GEI917479 GEI982971:GEI983015 GOE11:GOE31 GOE65467:GOE65511 GOE131003:GOE131047 GOE196539:GOE196583 GOE262075:GOE262119 GOE327611:GOE327655 GOE393147:GOE393191 GOE458683:GOE458727 GOE524219:GOE524263 GOE589755:GOE589799 GOE655291:GOE655335 GOE720827:GOE720871 GOE786363:GOE786407 GOE851899:GOE851943 GOE917435:GOE917479 GOE982971:GOE983015 GYA11:GYA31 GYA65467:GYA65511 GYA131003:GYA131047 GYA196539:GYA196583 GYA262075:GYA262119 GYA327611:GYA327655 GYA393147:GYA393191 GYA458683:GYA458727 GYA524219:GYA524263 GYA589755:GYA589799 GYA655291:GYA655335 GYA720827:GYA720871 GYA786363:GYA786407 GYA851899:GYA851943 GYA917435:GYA917479 GYA982971:GYA983015 HHW11:HHW31 HHW65467:HHW65511 HHW131003:HHW131047 HHW196539:HHW196583 HHW262075:HHW262119 HHW327611:HHW327655 HHW393147:HHW393191 HHW458683:HHW458727 HHW524219:HHW524263 HHW589755:HHW589799 HHW655291:HHW655335 HHW720827:HHW720871 HHW786363:HHW786407 HHW851899:HHW851943 HHW917435:HHW917479 HHW982971:HHW983015 HRS11:HRS31 HRS65467:HRS65511 HRS131003:HRS131047 HRS196539:HRS196583 HRS262075:HRS262119 HRS327611:HRS327655 HRS393147:HRS393191 HRS458683:HRS458727 HRS524219:HRS524263 HRS589755:HRS589799 HRS655291:HRS655335 HRS720827:HRS720871 HRS786363:HRS786407 HRS851899:HRS851943 HRS917435:HRS917479 HRS982971:HRS983015 IBO11:IBO31 IBO65467:IBO65511 IBO131003:IBO131047 IBO196539:IBO196583 IBO262075:IBO262119 IBO327611:IBO327655 IBO393147:IBO393191 IBO458683:IBO458727 IBO524219:IBO524263 IBO589755:IBO589799 IBO655291:IBO655335 IBO720827:IBO720871 IBO786363:IBO786407 IBO851899:IBO851943 IBO917435:IBO917479 IBO982971:IBO983015 ILK11:ILK31 ILK65467:ILK65511 ILK131003:ILK131047 ILK196539:ILK196583 ILK262075:ILK262119 ILK327611:ILK327655 ILK393147:ILK393191 ILK458683:ILK458727 ILK524219:ILK524263 ILK589755:ILK589799 ILK655291:ILK655335 ILK720827:ILK720871 ILK786363:ILK786407 ILK851899:ILK851943 ILK917435:ILK917479 ILK982971:ILK983015 IVG11:IVG31 IVG65467:IVG65511 IVG131003:IVG131047 IVG196539:IVG196583 IVG262075:IVG262119 IVG327611:IVG327655 IVG393147:IVG393191 IVG458683:IVG458727 IVG524219:IVG524263 IVG589755:IVG589799 IVG655291:IVG655335 IVG720827:IVG720871 IVG786363:IVG786407 IVG851899:IVG851943 IVG917435:IVG917479 IVG982971:IVG983015 JFC11:JFC31 JFC65467:JFC65511 JFC131003:JFC131047 JFC196539:JFC196583 JFC262075:JFC262119 JFC327611:JFC327655 JFC393147:JFC393191 JFC458683:JFC458727 JFC524219:JFC524263 JFC589755:JFC589799 JFC655291:JFC655335 JFC720827:JFC720871 JFC786363:JFC786407 JFC851899:JFC851943 JFC917435:JFC917479 JFC982971:JFC983015 JOY11:JOY31 JOY65467:JOY65511 JOY131003:JOY131047 JOY196539:JOY196583 JOY262075:JOY262119 JOY327611:JOY327655 JOY393147:JOY393191 JOY458683:JOY458727 JOY524219:JOY524263 JOY589755:JOY589799 JOY655291:JOY655335 JOY720827:JOY720871 JOY786363:JOY786407 JOY851899:JOY851943 JOY917435:JOY917479 JOY982971:JOY983015 JYU11:JYU31 JYU65467:JYU65511 JYU131003:JYU131047 JYU196539:JYU196583 JYU262075:JYU262119 JYU327611:JYU327655 JYU393147:JYU393191 JYU458683:JYU458727 JYU524219:JYU524263 JYU589755:JYU589799 JYU655291:JYU655335 JYU720827:JYU720871 JYU786363:JYU786407 JYU851899:JYU851943 JYU917435:JYU917479 JYU982971:JYU983015 KIQ11:KIQ31 KIQ65467:KIQ65511 KIQ131003:KIQ131047 KIQ196539:KIQ196583 KIQ262075:KIQ262119 KIQ327611:KIQ327655 KIQ393147:KIQ393191 KIQ458683:KIQ458727 KIQ524219:KIQ524263 KIQ589755:KIQ589799 KIQ655291:KIQ655335 KIQ720827:KIQ720871 KIQ786363:KIQ786407 KIQ851899:KIQ851943 KIQ917435:KIQ917479 KIQ982971:KIQ983015 KSM11:KSM31 KSM65467:KSM65511 KSM131003:KSM131047 KSM196539:KSM196583 KSM262075:KSM262119 KSM327611:KSM327655 KSM393147:KSM393191 KSM458683:KSM458727 KSM524219:KSM524263 KSM589755:KSM589799 KSM655291:KSM655335 KSM720827:KSM720871 KSM786363:KSM786407 KSM851899:KSM851943 KSM917435:KSM917479 KSM982971:KSM983015 LCI11:LCI31 LCI65467:LCI65511 LCI131003:LCI131047 LCI196539:LCI196583 LCI262075:LCI262119 LCI327611:LCI327655 LCI393147:LCI393191 LCI458683:LCI458727 LCI524219:LCI524263 LCI589755:LCI589799 LCI655291:LCI655335 LCI720827:LCI720871 LCI786363:LCI786407 LCI851899:LCI851943 LCI917435:LCI917479 LCI982971:LCI983015 LME11:LME31 LME65467:LME65511 LME131003:LME131047 LME196539:LME196583 LME262075:LME262119 LME327611:LME327655 LME393147:LME393191 LME458683:LME458727 LME524219:LME524263 LME589755:LME589799 LME655291:LME655335 LME720827:LME720871 LME786363:LME786407 LME851899:LME851943 LME917435:LME917479 LME982971:LME983015 LWA11:LWA31 LWA65467:LWA65511 LWA131003:LWA131047 LWA196539:LWA196583 LWA262075:LWA262119 LWA327611:LWA327655 LWA393147:LWA393191 LWA458683:LWA458727 LWA524219:LWA524263 LWA589755:LWA589799 LWA655291:LWA655335 LWA720827:LWA720871 LWA786363:LWA786407 LWA851899:LWA851943 LWA917435:LWA917479 LWA982971:LWA983015 MFW11:MFW31 MFW65467:MFW65511 MFW131003:MFW131047 MFW196539:MFW196583 MFW262075:MFW262119 MFW327611:MFW327655 MFW393147:MFW393191 MFW458683:MFW458727 MFW524219:MFW524263 MFW589755:MFW589799 MFW655291:MFW655335 MFW720827:MFW720871 MFW786363:MFW786407 MFW851899:MFW851943 MFW917435:MFW917479 MFW982971:MFW983015 MPS11:MPS31 MPS65467:MPS65511 MPS131003:MPS131047 MPS196539:MPS196583 MPS262075:MPS262119 MPS327611:MPS327655 MPS393147:MPS393191 MPS458683:MPS458727 MPS524219:MPS524263 MPS589755:MPS589799 MPS655291:MPS655335 MPS720827:MPS720871 MPS786363:MPS786407 MPS851899:MPS851943 MPS917435:MPS917479 MPS982971:MPS983015 MZO11:MZO31 MZO65467:MZO65511 MZO131003:MZO131047 MZO196539:MZO196583 MZO262075:MZO262119 MZO327611:MZO327655 MZO393147:MZO393191 MZO458683:MZO458727 MZO524219:MZO524263 MZO589755:MZO589799 MZO655291:MZO655335 MZO720827:MZO720871 MZO786363:MZO786407 MZO851899:MZO851943 MZO917435:MZO917479 MZO982971:MZO983015 NJK11:NJK31 NJK65467:NJK65511 NJK131003:NJK131047 NJK196539:NJK196583 NJK262075:NJK262119 NJK327611:NJK327655 NJK393147:NJK393191 NJK458683:NJK458727 NJK524219:NJK524263 NJK589755:NJK589799 NJK655291:NJK655335 NJK720827:NJK720871 NJK786363:NJK786407 NJK851899:NJK851943 NJK917435:NJK917479 NJK982971:NJK983015 NTG11:NTG31 NTG65467:NTG65511 NTG131003:NTG131047 NTG196539:NTG196583 NTG262075:NTG262119 NTG327611:NTG327655 NTG393147:NTG393191 NTG458683:NTG458727 NTG524219:NTG524263 NTG589755:NTG589799 NTG655291:NTG655335 NTG720827:NTG720871 NTG786363:NTG786407 NTG851899:NTG851943 NTG917435:NTG917479 NTG982971:NTG983015 ODC11:ODC31 ODC65467:ODC65511 ODC131003:ODC131047 ODC196539:ODC196583 ODC262075:ODC262119 ODC327611:ODC327655 ODC393147:ODC393191 ODC458683:ODC458727 ODC524219:ODC524263 ODC589755:ODC589799 ODC655291:ODC655335 ODC720827:ODC720871 ODC786363:ODC786407 ODC851899:ODC851943 ODC917435:ODC917479 ODC982971:ODC983015 OMY11:OMY31 OMY65467:OMY65511 OMY131003:OMY131047 OMY196539:OMY196583 OMY262075:OMY262119 OMY327611:OMY327655 OMY393147:OMY393191 OMY458683:OMY458727 OMY524219:OMY524263 OMY589755:OMY589799 OMY655291:OMY655335 OMY720827:OMY720871 OMY786363:OMY786407 OMY851899:OMY851943 OMY917435:OMY917479 OMY982971:OMY983015 OWU11:OWU31 OWU65467:OWU65511 OWU131003:OWU131047 OWU196539:OWU196583 OWU262075:OWU262119 OWU327611:OWU327655 OWU393147:OWU393191 OWU458683:OWU458727 OWU524219:OWU524263 OWU589755:OWU589799 OWU655291:OWU655335 OWU720827:OWU720871 OWU786363:OWU786407 OWU851899:OWU851943 OWU917435:OWU917479 OWU982971:OWU983015 PGQ11:PGQ31 PGQ65467:PGQ65511 PGQ131003:PGQ131047 PGQ196539:PGQ196583 PGQ262075:PGQ262119 PGQ327611:PGQ327655 PGQ393147:PGQ393191 PGQ458683:PGQ458727 PGQ524219:PGQ524263 PGQ589755:PGQ589799 PGQ655291:PGQ655335 PGQ720827:PGQ720871 PGQ786363:PGQ786407 PGQ851899:PGQ851943 PGQ917435:PGQ917479 PGQ982971:PGQ983015 PQM11:PQM31 PQM65467:PQM65511 PQM131003:PQM131047 PQM196539:PQM196583 PQM262075:PQM262119 PQM327611:PQM327655 PQM393147:PQM393191 PQM458683:PQM458727 PQM524219:PQM524263 PQM589755:PQM589799 PQM655291:PQM655335 PQM720827:PQM720871 PQM786363:PQM786407 PQM851899:PQM851943 PQM917435:PQM917479 PQM982971:PQM983015 QAI11:QAI31 QAI65467:QAI65511 QAI131003:QAI131047 QAI196539:QAI196583 QAI262075:QAI262119 QAI327611:QAI327655 QAI393147:QAI393191 QAI458683:QAI458727 QAI524219:QAI524263 QAI589755:QAI589799 QAI655291:QAI655335 QAI720827:QAI720871 QAI786363:QAI786407 QAI851899:QAI851943 QAI917435:QAI917479 QAI982971:QAI983015 QKE11:QKE31 QKE65467:QKE65511 QKE131003:QKE131047 QKE196539:QKE196583 QKE262075:QKE262119 QKE327611:QKE327655 QKE393147:QKE393191 QKE458683:QKE458727 QKE524219:QKE524263 QKE589755:QKE589799 QKE655291:QKE655335 QKE720827:QKE720871 QKE786363:QKE786407 QKE851899:QKE851943 QKE917435:QKE917479 QKE982971:QKE983015 QUA11:QUA31 QUA65467:QUA65511 QUA131003:QUA131047 QUA196539:QUA196583 QUA262075:QUA262119 QUA327611:QUA327655 QUA393147:QUA393191 QUA458683:QUA458727 QUA524219:QUA524263 QUA589755:QUA589799 QUA655291:QUA655335 QUA720827:QUA720871 QUA786363:QUA786407 QUA851899:QUA851943 QUA917435:QUA917479 QUA982971:QUA983015 RDW11:RDW31 RDW65467:RDW65511 RDW131003:RDW131047 RDW196539:RDW196583 RDW262075:RDW262119 RDW327611:RDW327655 RDW393147:RDW393191 RDW458683:RDW458727 RDW524219:RDW524263 RDW589755:RDW589799 RDW655291:RDW655335 RDW720827:RDW720871 RDW786363:RDW786407 RDW851899:RDW851943 RDW917435:RDW917479 RDW982971:RDW983015 RNS11:RNS31 RNS65467:RNS65511 RNS131003:RNS131047 RNS196539:RNS196583 RNS262075:RNS262119 RNS327611:RNS327655 RNS393147:RNS393191 RNS458683:RNS458727 RNS524219:RNS524263 RNS589755:RNS589799 RNS655291:RNS655335 RNS720827:RNS720871 RNS786363:RNS786407 RNS851899:RNS851943 RNS917435:RNS917479 RNS982971:RNS983015 RXO11:RXO31 RXO65467:RXO65511 RXO131003:RXO131047 RXO196539:RXO196583 RXO262075:RXO262119 RXO327611:RXO327655 RXO393147:RXO393191 RXO458683:RXO458727 RXO524219:RXO524263 RXO589755:RXO589799 RXO655291:RXO655335 RXO720827:RXO720871 RXO786363:RXO786407 RXO851899:RXO851943 RXO917435:RXO917479 RXO982971:RXO983015 SHK11:SHK31 SHK65467:SHK65511 SHK131003:SHK131047 SHK196539:SHK196583 SHK262075:SHK262119 SHK327611:SHK327655 SHK393147:SHK393191 SHK458683:SHK458727 SHK524219:SHK524263 SHK589755:SHK589799 SHK655291:SHK655335 SHK720827:SHK720871 SHK786363:SHK786407 SHK851899:SHK851943 SHK917435:SHK917479 SHK982971:SHK983015 SRG11:SRG31 SRG65467:SRG65511 SRG131003:SRG131047 SRG196539:SRG196583 SRG262075:SRG262119 SRG327611:SRG327655 SRG393147:SRG393191 SRG458683:SRG458727 SRG524219:SRG524263 SRG589755:SRG589799 SRG655291:SRG655335 SRG720827:SRG720871 SRG786363:SRG786407 SRG851899:SRG851943 SRG917435:SRG917479 SRG982971:SRG983015 TBC11:TBC31 TBC65467:TBC65511 TBC131003:TBC131047 TBC196539:TBC196583 TBC262075:TBC262119 TBC327611:TBC327655 TBC393147:TBC393191 TBC458683:TBC458727 TBC524219:TBC524263 TBC589755:TBC589799 TBC655291:TBC655335 TBC720827:TBC720871 TBC786363:TBC786407 TBC851899:TBC851943 TBC917435:TBC917479 TBC982971:TBC983015 TKY11:TKY31 TKY65467:TKY65511 TKY131003:TKY131047 TKY196539:TKY196583 TKY262075:TKY262119 TKY327611:TKY327655 TKY393147:TKY393191 TKY458683:TKY458727 TKY524219:TKY524263 TKY589755:TKY589799 TKY655291:TKY655335 TKY720827:TKY720871 TKY786363:TKY786407 TKY851899:TKY851943 TKY917435:TKY917479 TKY982971:TKY983015 TUU11:TUU31 TUU65467:TUU65511 TUU131003:TUU131047 TUU196539:TUU196583 TUU262075:TUU262119 TUU327611:TUU327655 TUU393147:TUU393191 TUU458683:TUU458727 TUU524219:TUU524263 TUU589755:TUU589799 TUU655291:TUU655335 TUU720827:TUU720871 TUU786363:TUU786407 TUU851899:TUU851943 TUU917435:TUU917479 TUU982971:TUU983015 UEQ11:UEQ31 UEQ65467:UEQ65511 UEQ131003:UEQ131047 UEQ196539:UEQ196583 UEQ262075:UEQ262119 UEQ327611:UEQ327655 UEQ393147:UEQ393191 UEQ458683:UEQ458727 UEQ524219:UEQ524263 UEQ589755:UEQ589799 UEQ655291:UEQ655335 UEQ720827:UEQ720871 UEQ786363:UEQ786407 UEQ851899:UEQ851943 UEQ917435:UEQ917479 UEQ982971:UEQ983015 UOM11:UOM31 UOM65467:UOM65511 UOM131003:UOM131047 UOM196539:UOM196583 UOM262075:UOM262119 UOM327611:UOM327655 UOM393147:UOM393191 UOM458683:UOM458727 UOM524219:UOM524263 UOM589755:UOM589799 UOM655291:UOM655335 UOM720827:UOM720871 UOM786363:UOM786407 UOM851899:UOM851943 UOM917435:UOM917479 UOM982971:UOM983015 UYI11:UYI31 UYI65467:UYI65511 UYI131003:UYI131047 UYI196539:UYI196583 UYI262075:UYI262119 UYI327611:UYI327655 UYI393147:UYI393191 UYI458683:UYI458727 UYI524219:UYI524263 UYI589755:UYI589799 UYI655291:UYI655335 UYI720827:UYI720871 UYI786363:UYI786407 UYI851899:UYI851943 UYI917435:UYI917479 UYI982971:UYI983015 VIE11:VIE31 VIE65467:VIE65511 VIE131003:VIE131047 VIE196539:VIE196583 VIE262075:VIE262119 VIE327611:VIE327655 VIE393147:VIE393191 VIE458683:VIE458727 VIE524219:VIE524263 VIE589755:VIE589799 VIE655291:VIE655335 VIE720827:VIE720871 VIE786363:VIE786407 VIE851899:VIE851943 VIE917435:VIE917479 VIE982971:VIE983015 VSA11:VSA31 VSA65467:VSA65511 VSA131003:VSA131047 VSA196539:VSA196583 VSA262075:VSA262119 VSA327611:VSA327655 VSA393147:VSA393191 VSA458683:VSA458727 VSA524219:VSA524263 VSA589755:VSA589799 VSA655291:VSA655335 VSA720827:VSA720871 VSA786363:VSA786407 VSA851899:VSA851943 VSA917435:VSA917479 VSA982971:VSA983015 WBW11:WBW31 WBW65467:WBW65511 WBW131003:WBW131047 WBW196539:WBW196583 WBW262075:WBW262119 WBW327611:WBW327655 WBW393147:WBW393191 WBW458683:WBW458727 WBW524219:WBW524263 WBW589755:WBW589799 WBW655291:WBW655335 WBW720827:WBW720871 WBW786363:WBW786407 WBW851899:WBW851943 WBW917435:WBW917479 WBW982971:WBW983015 WLS11:WLS31 WLS65467:WLS65511 WLS131003:WLS131047 WLS196539:WLS196583 WLS262075:WLS262119 WLS327611:WLS327655 WLS393147:WLS393191 WLS458683:WLS458727 WLS524219:WLS524263 WLS589755:WLS589799 WLS655291:WLS655335 WLS720827:WLS720871 WLS786363:WLS786407 WLS851899:WLS851943 WLS917435:WLS917479 WLS982971:WLS983015 WVO11:WVO31 WVO65467:WVO65511 WVO131003:WVO131047 WVO196539:WVO196583 WVO262075:WVO262119 WVO327611:WVO327655 WVO393147:WVO393191 WVO458683:WVO458727 WVO524219:WVO524263 WVO589755:WVO589799 WVO655291:WVO655335 WVO720827:WVO720871 WVO786363:WVO786407 WVO851899:WVO851943 WVO917435:WVO917479 WVO982971:WVO983015">
      <formula1>"是,否"</formula1>
    </dataValidation>
    <dataValidation allowBlank="1" showInputMessage="1" showErrorMessage="1" promptTitle="Revision" sqref="M5:M9 M65461:M65465 M130997:M131001 M196533:M196537 M262069:M262073 M327605:M327609 M393141:M393145 M458677:M458681 M524213:M524217 M589749:M589753 M655285:M655289 M720821:M720825 M786357:M786361 M851893:M851897 M917429:M917433 M982965:M982969 R5:R9 R65461:R65465 R130997:R131001 R196533:R196537 R262069:R262073 R327605:R327609 R393141:R393145 R458677:R458681 R524213:R524217 R589749:R589753 R655285:R655289 R720821:R720825 R786357:R786361 R851893:R851897 R917429:R917433 R982965:R982969 JI5:JI9 JI65461:JI65465 JI130997:JI131001 JI196533:JI196537 JI262069:JI262073 JI327605:JI327609 JI393141:JI393145 JI458677:JI458681 JI524213:JI524217 JI589749:JI589753 JI655285:JI655289 JI720821:JI720825 JI786357:JI786361 JI851893:JI851897 JI917429:JI917433 JI982965:JI982969 JN5:JN9 JN65461:JN65465 JN130997:JN131001 JN196533:JN196537 JN262069:JN262073 JN327605:JN327609 JN393141:JN393145 JN458677:JN458681 JN524213:JN524217 JN589749:JN589753 JN655285:JN655289 JN720821:JN720825 JN786357:JN786361 JN851893:JN851897 JN917429:JN917433 JN982965:JN982969 TE5:TE9 TE65461:TE65465 TE130997:TE131001 TE196533:TE196537 TE262069:TE262073 TE327605:TE327609 TE393141:TE393145 TE458677:TE458681 TE524213:TE524217 TE589749:TE589753 TE655285:TE655289 TE720821:TE720825 TE786357:TE786361 TE851893:TE851897 TE917429:TE917433 TE982965:TE982969 TJ5:TJ9 TJ65461:TJ65465 TJ130997:TJ131001 TJ196533:TJ196537 TJ262069:TJ262073 TJ327605:TJ327609 TJ393141:TJ393145 TJ458677:TJ458681 TJ524213:TJ524217 TJ589749:TJ589753 TJ655285:TJ655289 TJ720821:TJ720825 TJ786357:TJ786361 TJ851893:TJ851897 TJ917429:TJ917433 TJ982965:TJ982969 ADA5:ADA9 ADA65461:ADA65465 ADA130997:ADA131001 ADA196533:ADA196537 ADA262069:ADA262073 ADA327605:ADA327609 ADA393141:ADA393145 ADA458677:ADA458681 ADA524213:ADA524217 ADA589749:ADA589753 ADA655285:ADA655289 ADA720821:ADA720825 ADA786357:ADA786361 ADA851893:ADA851897 ADA917429:ADA917433 ADA982965:ADA982969 ADF5:ADF9 ADF65461:ADF65465 ADF130997:ADF131001 ADF196533:ADF196537 ADF262069:ADF262073 ADF327605:ADF327609 ADF393141:ADF393145 ADF458677:ADF458681 ADF524213:ADF524217 ADF589749:ADF589753 ADF655285:ADF655289 ADF720821:ADF720825 ADF786357:ADF786361 ADF851893:ADF851897 ADF917429:ADF917433 ADF982965:ADF982969 AMW5:AMW9 AMW65461:AMW65465 AMW130997:AMW131001 AMW196533:AMW196537 AMW262069:AMW262073 AMW327605:AMW327609 AMW393141:AMW393145 AMW458677:AMW458681 AMW524213:AMW524217 AMW589749:AMW589753 AMW655285:AMW655289 AMW720821:AMW720825 AMW786357:AMW786361 AMW851893:AMW851897 AMW917429:AMW917433 AMW982965:AMW982969 ANB5:ANB9 ANB65461:ANB65465 ANB130997:ANB131001 ANB196533:ANB196537 ANB262069:ANB262073 ANB327605:ANB327609 ANB393141:ANB393145 ANB458677:ANB458681 ANB524213:ANB524217 ANB589749:ANB589753 ANB655285:ANB655289 ANB720821:ANB720825 ANB786357:ANB786361 ANB851893:ANB851897 ANB917429:ANB917433 ANB982965:ANB982969 AWS5:AWS9 AWS65461:AWS65465 AWS130997:AWS131001 AWS196533:AWS196537 AWS262069:AWS262073 AWS327605:AWS327609 AWS393141:AWS393145 AWS458677:AWS458681 AWS524213:AWS524217 AWS589749:AWS589753 AWS655285:AWS655289 AWS720821:AWS720825 AWS786357:AWS786361 AWS851893:AWS851897 AWS917429:AWS917433 AWS982965:AWS982969 AWX5:AWX9 AWX65461:AWX65465 AWX130997:AWX131001 AWX196533:AWX196537 AWX262069:AWX262073 AWX327605:AWX327609 AWX393141:AWX393145 AWX458677:AWX458681 AWX524213:AWX524217 AWX589749:AWX589753 AWX655285:AWX655289 AWX720821:AWX720825 AWX786357:AWX786361 AWX851893:AWX851897 AWX917429:AWX917433 AWX982965:AWX982969 BGO5:BGO9 BGO65461:BGO65465 BGO130997:BGO131001 BGO196533:BGO196537 BGO262069:BGO262073 BGO327605:BGO327609 BGO393141:BGO393145 BGO458677:BGO458681 BGO524213:BGO524217 BGO589749:BGO589753 BGO655285:BGO655289 BGO720821:BGO720825 BGO786357:BGO786361 BGO851893:BGO851897 BGO917429:BGO917433 BGO982965:BGO982969 BGT5:BGT9 BGT65461:BGT65465 BGT130997:BGT131001 BGT196533:BGT196537 BGT262069:BGT262073 BGT327605:BGT327609 BGT393141:BGT393145 BGT458677:BGT458681 BGT524213:BGT524217 BGT589749:BGT589753 BGT655285:BGT655289 BGT720821:BGT720825 BGT786357:BGT786361 BGT851893:BGT851897 BGT917429:BGT917433 BGT982965:BGT982969 BQK5:BQK9 BQK65461:BQK65465 BQK130997:BQK131001 BQK196533:BQK196537 BQK262069:BQK262073 BQK327605:BQK327609 BQK393141:BQK393145 BQK458677:BQK458681 BQK524213:BQK524217 BQK589749:BQK589753 BQK655285:BQK655289 BQK720821:BQK720825 BQK786357:BQK786361 BQK851893:BQK851897 BQK917429:BQK917433 BQK982965:BQK982969 BQP5:BQP9 BQP65461:BQP65465 BQP130997:BQP131001 BQP196533:BQP196537 BQP262069:BQP262073 BQP327605:BQP327609 BQP393141:BQP393145 BQP458677:BQP458681 BQP524213:BQP524217 BQP589749:BQP589753 BQP655285:BQP655289 BQP720821:BQP720825 BQP786357:BQP786361 BQP851893:BQP851897 BQP917429:BQP917433 BQP982965:BQP982969 CAG5:CAG9 CAG65461:CAG65465 CAG130997:CAG131001 CAG196533:CAG196537 CAG262069:CAG262073 CAG327605:CAG327609 CAG393141:CAG393145 CAG458677:CAG458681 CAG524213:CAG524217 CAG589749:CAG589753 CAG655285:CAG655289 CAG720821:CAG720825 CAG786357:CAG786361 CAG851893:CAG851897 CAG917429:CAG917433 CAG982965:CAG982969 CAL5:CAL9 CAL65461:CAL65465 CAL130997:CAL131001 CAL196533:CAL196537 CAL262069:CAL262073 CAL327605:CAL327609 CAL393141:CAL393145 CAL458677:CAL458681 CAL524213:CAL524217 CAL589749:CAL589753 CAL655285:CAL655289 CAL720821:CAL720825 CAL786357:CAL786361 CAL851893:CAL851897 CAL917429:CAL917433 CAL982965:CAL982969 CKC5:CKC9 CKC65461:CKC65465 CKC130997:CKC131001 CKC196533:CKC196537 CKC262069:CKC262073 CKC327605:CKC327609 CKC393141:CKC393145 CKC458677:CKC458681 CKC524213:CKC524217 CKC589749:CKC589753 CKC655285:CKC655289 CKC720821:CKC720825 CKC786357:CKC786361 CKC851893:CKC851897 CKC917429:CKC917433 CKC982965:CKC982969 CKH5:CKH9 CKH65461:CKH65465 CKH130997:CKH131001 CKH196533:CKH196537 CKH262069:CKH262073 CKH327605:CKH327609 CKH393141:CKH393145 CKH458677:CKH458681 CKH524213:CKH524217 CKH589749:CKH589753 CKH655285:CKH655289 CKH720821:CKH720825 CKH786357:CKH786361 CKH851893:CKH851897 CKH917429:CKH917433 CKH982965:CKH982969 CTY5:CTY9 CTY65461:CTY65465 CTY130997:CTY131001 CTY196533:CTY196537 CTY262069:CTY262073 CTY327605:CTY327609 CTY393141:CTY393145 CTY458677:CTY458681 CTY524213:CTY524217 CTY589749:CTY589753 CTY655285:CTY655289 CTY720821:CTY720825 CTY786357:CTY786361 CTY851893:CTY851897 CTY917429:CTY917433 CTY982965:CTY982969 CUD5:CUD9 CUD65461:CUD65465 CUD130997:CUD131001 CUD196533:CUD196537 CUD262069:CUD262073 CUD327605:CUD327609 CUD393141:CUD393145 CUD458677:CUD458681 CUD524213:CUD524217 CUD589749:CUD589753 CUD655285:CUD655289 CUD720821:CUD720825 CUD786357:CUD786361 CUD851893:CUD851897 CUD917429:CUD917433 CUD982965:CUD982969 DDU5:DDU9 DDU65461:DDU65465 DDU130997:DDU131001 DDU196533:DDU196537 DDU262069:DDU262073 DDU327605:DDU327609 DDU393141:DDU393145 DDU458677:DDU458681 DDU524213:DDU524217 DDU589749:DDU589753 DDU655285:DDU655289 DDU720821:DDU720825 DDU786357:DDU786361 DDU851893:DDU851897 DDU917429:DDU917433 DDU982965:DDU982969 DDZ5:DDZ9 DDZ65461:DDZ65465 DDZ130997:DDZ131001 DDZ196533:DDZ196537 DDZ262069:DDZ262073 DDZ327605:DDZ327609 DDZ393141:DDZ393145 DDZ458677:DDZ458681 DDZ524213:DDZ524217 DDZ589749:DDZ589753 DDZ655285:DDZ655289 DDZ720821:DDZ720825 DDZ786357:DDZ786361 DDZ851893:DDZ851897 DDZ917429:DDZ917433 DDZ982965:DDZ982969 DNQ5:DNQ9 DNQ65461:DNQ65465 DNQ130997:DNQ131001 DNQ196533:DNQ196537 DNQ262069:DNQ262073 DNQ327605:DNQ327609 DNQ393141:DNQ393145 DNQ458677:DNQ458681 DNQ524213:DNQ524217 DNQ589749:DNQ589753 DNQ655285:DNQ655289 DNQ720821:DNQ720825 DNQ786357:DNQ786361 DNQ851893:DNQ851897 DNQ917429:DNQ917433 DNQ982965:DNQ982969 DNV5:DNV9 DNV65461:DNV65465 DNV130997:DNV131001 DNV196533:DNV196537 DNV262069:DNV262073 DNV327605:DNV327609 DNV393141:DNV393145 DNV458677:DNV458681 DNV524213:DNV524217 DNV589749:DNV589753 DNV655285:DNV655289 DNV720821:DNV720825 DNV786357:DNV786361 DNV851893:DNV851897 DNV917429:DNV917433 DNV982965:DNV982969 DXM5:DXM9 DXM65461:DXM65465 DXM130997:DXM131001 DXM196533:DXM196537 DXM262069:DXM262073 DXM327605:DXM327609 DXM393141:DXM393145 DXM458677:DXM458681 DXM524213:DXM524217 DXM589749:DXM589753 DXM655285:DXM655289 DXM720821:DXM720825 DXM786357:DXM786361 DXM851893:DXM851897 DXM917429:DXM917433 DXM982965:DXM982969 DXR5:DXR9 DXR65461:DXR65465 DXR130997:DXR131001 DXR196533:DXR196537 DXR262069:DXR262073 DXR327605:DXR327609 DXR393141:DXR393145 DXR458677:DXR458681 DXR524213:DXR524217 DXR589749:DXR589753 DXR655285:DXR655289 DXR720821:DXR720825 DXR786357:DXR786361 DXR851893:DXR851897 DXR917429:DXR917433 DXR982965:DXR982969 EHI5:EHI9 EHI65461:EHI65465 EHI130997:EHI131001 EHI196533:EHI196537 EHI262069:EHI262073 EHI327605:EHI327609 EHI393141:EHI393145 EHI458677:EHI458681 EHI524213:EHI524217 EHI589749:EHI589753 EHI655285:EHI655289 EHI720821:EHI720825 EHI786357:EHI786361 EHI851893:EHI851897 EHI917429:EHI917433 EHI982965:EHI982969 EHN5:EHN9 EHN65461:EHN65465 EHN130997:EHN131001 EHN196533:EHN196537 EHN262069:EHN262073 EHN327605:EHN327609 EHN393141:EHN393145 EHN458677:EHN458681 EHN524213:EHN524217 EHN589749:EHN589753 EHN655285:EHN655289 EHN720821:EHN720825 EHN786357:EHN786361 EHN851893:EHN851897 EHN917429:EHN917433 EHN982965:EHN982969 ERE5:ERE9 ERE65461:ERE65465 ERE130997:ERE131001 ERE196533:ERE196537 ERE262069:ERE262073 ERE327605:ERE327609 ERE393141:ERE393145 ERE458677:ERE458681 ERE524213:ERE524217 ERE589749:ERE589753 ERE655285:ERE655289 ERE720821:ERE720825 ERE786357:ERE786361 ERE851893:ERE851897 ERE917429:ERE917433 ERE982965:ERE982969 ERJ5:ERJ9 ERJ65461:ERJ65465 ERJ130997:ERJ131001 ERJ196533:ERJ196537 ERJ262069:ERJ262073 ERJ327605:ERJ327609 ERJ393141:ERJ393145 ERJ458677:ERJ458681 ERJ524213:ERJ524217 ERJ589749:ERJ589753 ERJ655285:ERJ655289 ERJ720821:ERJ720825 ERJ786357:ERJ786361 ERJ851893:ERJ851897 ERJ917429:ERJ917433 ERJ982965:ERJ982969 FBA5:FBA9 FBA65461:FBA65465 FBA130997:FBA131001 FBA196533:FBA196537 FBA262069:FBA262073 FBA327605:FBA327609 FBA393141:FBA393145 FBA458677:FBA458681 FBA524213:FBA524217 FBA589749:FBA589753 FBA655285:FBA655289 FBA720821:FBA720825 FBA786357:FBA786361 FBA851893:FBA851897 FBA917429:FBA917433 FBA982965:FBA982969 FBF5:FBF9 FBF65461:FBF65465 FBF130997:FBF131001 FBF196533:FBF196537 FBF262069:FBF262073 FBF327605:FBF327609 FBF393141:FBF393145 FBF458677:FBF458681 FBF524213:FBF524217 FBF589749:FBF589753 FBF655285:FBF655289 FBF720821:FBF720825 FBF786357:FBF786361 FBF851893:FBF851897 FBF917429:FBF917433 FBF982965:FBF982969 FKW5:FKW9 FKW65461:FKW65465 FKW130997:FKW131001 FKW196533:FKW196537 FKW262069:FKW262073 FKW327605:FKW327609 FKW393141:FKW393145 FKW458677:FKW458681 FKW524213:FKW524217 FKW589749:FKW589753 FKW655285:FKW655289 FKW720821:FKW720825 FKW786357:FKW786361 FKW851893:FKW851897 FKW917429:FKW917433 FKW982965:FKW982969 FLB5:FLB9 FLB65461:FLB65465 FLB130997:FLB131001 FLB196533:FLB196537 FLB262069:FLB262073 FLB327605:FLB327609 FLB393141:FLB393145 FLB458677:FLB458681 FLB524213:FLB524217 FLB589749:FLB589753 FLB655285:FLB655289 FLB720821:FLB720825 FLB786357:FLB786361 FLB851893:FLB851897 FLB917429:FLB917433 FLB982965:FLB982969 FUS5:FUS9 FUS65461:FUS65465 FUS130997:FUS131001 FUS196533:FUS196537 FUS262069:FUS262073 FUS327605:FUS327609 FUS393141:FUS393145 FUS458677:FUS458681 FUS524213:FUS524217 FUS589749:FUS589753 FUS655285:FUS655289 FUS720821:FUS720825 FUS786357:FUS786361 FUS851893:FUS851897 FUS917429:FUS917433 FUS982965:FUS982969 FUX5:FUX9 FUX65461:FUX65465 FUX130997:FUX131001 FUX196533:FUX196537 FUX262069:FUX262073 FUX327605:FUX327609 FUX393141:FUX393145 FUX458677:FUX458681 FUX524213:FUX524217 FUX589749:FUX589753 FUX655285:FUX655289 FUX720821:FUX720825 FUX786357:FUX786361 FUX851893:FUX851897 FUX917429:FUX917433 FUX982965:FUX982969 GEO5:GEO9 GEO65461:GEO65465 GEO130997:GEO131001 GEO196533:GEO196537 GEO262069:GEO262073 GEO327605:GEO327609 GEO393141:GEO393145 GEO458677:GEO458681 GEO524213:GEO524217 GEO589749:GEO589753 GEO655285:GEO655289 GEO720821:GEO720825 GEO786357:GEO786361 GEO851893:GEO851897 GEO917429:GEO917433 GEO982965:GEO982969 GET5:GET9 GET65461:GET65465 GET130997:GET131001 GET196533:GET196537 GET262069:GET262073 GET327605:GET327609 GET393141:GET393145 GET458677:GET458681 GET524213:GET524217 GET589749:GET589753 GET655285:GET655289 GET720821:GET720825 GET786357:GET786361 GET851893:GET851897 GET917429:GET917433 GET982965:GET982969 GOK5:GOK9 GOK65461:GOK65465 GOK130997:GOK131001 GOK196533:GOK196537 GOK262069:GOK262073 GOK327605:GOK327609 GOK393141:GOK393145 GOK458677:GOK458681 GOK524213:GOK524217 GOK589749:GOK589753 GOK655285:GOK655289 GOK720821:GOK720825 GOK786357:GOK786361 GOK851893:GOK851897 GOK917429:GOK917433 GOK982965:GOK982969 GOP5:GOP9 GOP65461:GOP65465 GOP130997:GOP131001 GOP196533:GOP196537 GOP262069:GOP262073 GOP327605:GOP327609 GOP393141:GOP393145 GOP458677:GOP458681 GOP524213:GOP524217 GOP589749:GOP589753 GOP655285:GOP655289 GOP720821:GOP720825 GOP786357:GOP786361 GOP851893:GOP851897 GOP917429:GOP917433 GOP982965:GOP982969 GYG5:GYG9 GYG65461:GYG65465 GYG130997:GYG131001 GYG196533:GYG196537 GYG262069:GYG262073 GYG327605:GYG327609 GYG393141:GYG393145 GYG458677:GYG458681 GYG524213:GYG524217 GYG589749:GYG589753 GYG655285:GYG655289 GYG720821:GYG720825 GYG786357:GYG786361 GYG851893:GYG851897 GYG917429:GYG917433 GYG982965:GYG982969 GYL5:GYL9 GYL65461:GYL65465 GYL130997:GYL131001 GYL196533:GYL196537 GYL262069:GYL262073 GYL327605:GYL327609 GYL393141:GYL393145 GYL458677:GYL458681 GYL524213:GYL524217 GYL589749:GYL589753 GYL655285:GYL655289 GYL720821:GYL720825 GYL786357:GYL786361 GYL851893:GYL851897 GYL917429:GYL917433 GYL982965:GYL982969 HIC5:HIC9 HIC65461:HIC65465 HIC130997:HIC131001 HIC196533:HIC196537 HIC262069:HIC262073 HIC327605:HIC327609 HIC393141:HIC393145 HIC458677:HIC458681 HIC524213:HIC524217 HIC589749:HIC589753 HIC655285:HIC655289 HIC720821:HIC720825 HIC786357:HIC786361 HIC851893:HIC851897 HIC917429:HIC917433 HIC982965:HIC982969 HIH5:HIH9 HIH65461:HIH65465 HIH130997:HIH131001 HIH196533:HIH196537 HIH262069:HIH262073 HIH327605:HIH327609 HIH393141:HIH393145 HIH458677:HIH458681 HIH524213:HIH524217 HIH589749:HIH589753 HIH655285:HIH655289 HIH720821:HIH720825 HIH786357:HIH786361 HIH851893:HIH851897 HIH917429:HIH917433 HIH982965:HIH982969 HRY5:HRY9 HRY65461:HRY65465 HRY130997:HRY131001 HRY196533:HRY196537 HRY262069:HRY262073 HRY327605:HRY327609 HRY393141:HRY393145 HRY458677:HRY458681 HRY524213:HRY524217 HRY589749:HRY589753 HRY655285:HRY655289 HRY720821:HRY720825 HRY786357:HRY786361 HRY851893:HRY851897 HRY917429:HRY917433 HRY982965:HRY982969 HSD5:HSD9 HSD65461:HSD65465 HSD130997:HSD131001 HSD196533:HSD196537 HSD262069:HSD262073 HSD327605:HSD327609 HSD393141:HSD393145 HSD458677:HSD458681 HSD524213:HSD524217 HSD589749:HSD589753 HSD655285:HSD655289 HSD720821:HSD720825 HSD786357:HSD786361 HSD851893:HSD851897 HSD917429:HSD917433 HSD982965:HSD982969 IBU5:IBU9 IBU65461:IBU65465 IBU130997:IBU131001 IBU196533:IBU196537 IBU262069:IBU262073 IBU327605:IBU327609 IBU393141:IBU393145 IBU458677:IBU458681 IBU524213:IBU524217 IBU589749:IBU589753 IBU655285:IBU655289 IBU720821:IBU720825 IBU786357:IBU786361 IBU851893:IBU851897 IBU917429:IBU917433 IBU982965:IBU982969 IBZ5:IBZ9 IBZ65461:IBZ65465 IBZ130997:IBZ131001 IBZ196533:IBZ196537 IBZ262069:IBZ262073 IBZ327605:IBZ327609 IBZ393141:IBZ393145 IBZ458677:IBZ458681 IBZ524213:IBZ524217 IBZ589749:IBZ589753 IBZ655285:IBZ655289 IBZ720821:IBZ720825 IBZ786357:IBZ786361 IBZ851893:IBZ851897 IBZ917429:IBZ917433 IBZ982965:IBZ982969 ILQ5:ILQ9 ILQ65461:ILQ65465 ILQ130997:ILQ131001 ILQ196533:ILQ196537 ILQ262069:ILQ262073 ILQ327605:ILQ327609 ILQ393141:ILQ393145 ILQ458677:ILQ458681 ILQ524213:ILQ524217 ILQ589749:ILQ589753 ILQ655285:ILQ655289 ILQ720821:ILQ720825 ILQ786357:ILQ786361 ILQ851893:ILQ851897 ILQ917429:ILQ917433 ILQ982965:ILQ982969 ILV5:ILV9 ILV65461:ILV65465 ILV130997:ILV131001 ILV196533:ILV196537 ILV262069:ILV262073 ILV327605:ILV327609 ILV393141:ILV393145 ILV458677:ILV458681 ILV524213:ILV524217 ILV589749:ILV589753 ILV655285:ILV655289 ILV720821:ILV720825 ILV786357:ILV786361 ILV851893:ILV851897 ILV917429:ILV917433 ILV982965:ILV982969 IVM5:IVM9 IVM65461:IVM65465 IVM130997:IVM131001 IVM196533:IVM196537 IVM262069:IVM262073 IVM327605:IVM327609 IVM393141:IVM393145 IVM458677:IVM458681 IVM524213:IVM524217 IVM589749:IVM589753 IVM655285:IVM655289 IVM720821:IVM720825 IVM786357:IVM786361 IVM851893:IVM851897 IVM917429:IVM917433 IVM982965:IVM982969 IVR5:IVR9 IVR65461:IVR65465 IVR130997:IVR131001 IVR196533:IVR196537 IVR262069:IVR262073 IVR327605:IVR327609 IVR393141:IVR393145 IVR458677:IVR458681 IVR524213:IVR524217 IVR589749:IVR589753 IVR655285:IVR655289 IVR720821:IVR720825 IVR786357:IVR786361 IVR851893:IVR851897 IVR917429:IVR917433 IVR982965:IVR982969 JFI5:JFI9 JFI65461:JFI65465 JFI130997:JFI131001 JFI196533:JFI196537 JFI262069:JFI262073 JFI327605:JFI327609 JFI393141:JFI393145 JFI458677:JFI458681 JFI524213:JFI524217 JFI589749:JFI589753 JFI655285:JFI655289 JFI720821:JFI720825 JFI786357:JFI786361 JFI851893:JFI851897 JFI917429:JFI917433 JFI982965:JFI982969 JFN5:JFN9 JFN65461:JFN65465 JFN130997:JFN131001 JFN196533:JFN196537 JFN262069:JFN262073 JFN327605:JFN327609 JFN393141:JFN393145 JFN458677:JFN458681 JFN524213:JFN524217 JFN589749:JFN589753 JFN655285:JFN655289 JFN720821:JFN720825 JFN786357:JFN786361 JFN851893:JFN851897 JFN917429:JFN917433 JFN982965:JFN982969 JPE5:JPE9 JPE65461:JPE65465 JPE130997:JPE131001 JPE196533:JPE196537 JPE262069:JPE262073 JPE327605:JPE327609 JPE393141:JPE393145 JPE458677:JPE458681 JPE524213:JPE524217 JPE589749:JPE589753 JPE655285:JPE655289 JPE720821:JPE720825 JPE786357:JPE786361 JPE851893:JPE851897 JPE917429:JPE917433 JPE982965:JPE982969 JPJ5:JPJ9 JPJ65461:JPJ65465 JPJ130997:JPJ131001 JPJ196533:JPJ196537 JPJ262069:JPJ262073 JPJ327605:JPJ327609 JPJ393141:JPJ393145 JPJ458677:JPJ458681 JPJ524213:JPJ524217 JPJ589749:JPJ589753 JPJ655285:JPJ655289 JPJ720821:JPJ720825 JPJ786357:JPJ786361 JPJ851893:JPJ851897 JPJ917429:JPJ917433 JPJ982965:JPJ982969 JZA5:JZA9 JZA65461:JZA65465 JZA130997:JZA131001 JZA196533:JZA196537 JZA262069:JZA262073 JZA327605:JZA327609 JZA393141:JZA393145 JZA458677:JZA458681 JZA524213:JZA524217 JZA589749:JZA589753 JZA655285:JZA655289 JZA720821:JZA720825 JZA786357:JZA786361 JZA851893:JZA851897 JZA917429:JZA917433 JZA982965:JZA982969 JZF5:JZF9 JZF65461:JZF65465 JZF130997:JZF131001 JZF196533:JZF196537 JZF262069:JZF262073 JZF327605:JZF327609 JZF393141:JZF393145 JZF458677:JZF458681 JZF524213:JZF524217 JZF589749:JZF589753 JZF655285:JZF655289 JZF720821:JZF720825 JZF786357:JZF786361 JZF851893:JZF851897 JZF917429:JZF917433 JZF982965:JZF982969 KIW5:KIW9 KIW65461:KIW65465 KIW130997:KIW131001 KIW196533:KIW196537 KIW262069:KIW262073 KIW327605:KIW327609 KIW393141:KIW393145 KIW458677:KIW458681 KIW524213:KIW524217 KIW589749:KIW589753 KIW655285:KIW655289 KIW720821:KIW720825 KIW786357:KIW786361 KIW851893:KIW851897 KIW917429:KIW917433 KIW982965:KIW982969 KJB5:KJB9 KJB65461:KJB65465 KJB130997:KJB131001 KJB196533:KJB196537 KJB262069:KJB262073 KJB327605:KJB327609 KJB393141:KJB393145 KJB458677:KJB458681 KJB524213:KJB524217 KJB589749:KJB589753 KJB655285:KJB655289 KJB720821:KJB720825 KJB786357:KJB786361 KJB851893:KJB851897 KJB917429:KJB917433 KJB982965:KJB982969 KSS5:KSS9 KSS65461:KSS65465 KSS130997:KSS131001 KSS196533:KSS196537 KSS262069:KSS262073 KSS327605:KSS327609 KSS393141:KSS393145 KSS458677:KSS458681 KSS524213:KSS524217 KSS589749:KSS589753 KSS655285:KSS655289 KSS720821:KSS720825 KSS786357:KSS786361 KSS851893:KSS851897 KSS917429:KSS917433 KSS982965:KSS982969 KSX5:KSX9 KSX65461:KSX65465 KSX130997:KSX131001 KSX196533:KSX196537 KSX262069:KSX262073 KSX327605:KSX327609 KSX393141:KSX393145 KSX458677:KSX458681 KSX524213:KSX524217 KSX589749:KSX589753 KSX655285:KSX655289 KSX720821:KSX720825 KSX786357:KSX786361 KSX851893:KSX851897 KSX917429:KSX917433 KSX982965:KSX982969 LCO5:LCO9 LCO65461:LCO65465 LCO130997:LCO131001 LCO196533:LCO196537 LCO262069:LCO262073 LCO327605:LCO327609 LCO393141:LCO393145 LCO458677:LCO458681 LCO524213:LCO524217 LCO589749:LCO589753 LCO655285:LCO655289 LCO720821:LCO720825 LCO786357:LCO786361 LCO851893:LCO851897 LCO917429:LCO917433 LCO982965:LCO982969 LCT5:LCT9 LCT65461:LCT65465 LCT130997:LCT131001 LCT196533:LCT196537 LCT262069:LCT262073 LCT327605:LCT327609 LCT393141:LCT393145 LCT458677:LCT458681 LCT524213:LCT524217 LCT589749:LCT589753 LCT655285:LCT655289 LCT720821:LCT720825 LCT786357:LCT786361 LCT851893:LCT851897 LCT917429:LCT917433 LCT982965:LCT982969 LMK5:LMK9 LMK65461:LMK65465 LMK130997:LMK131001 LMK196533:LMK196537 LMK262069:LMK262073 LMK327605:LMK327609 LMK393141:LMK393145 LMK458677:LMK458681 LMK524213:LMK524217 LMK589749:LMK589753 LMK655285:LMK655289 LMK720821:LMK720825 LMK786357:LMK786361 LMK851893:LMK851897 LMK917429:LMK917433 LMK982965:LMK982969 LMP5:LMP9 LMP65461:LMP65465 LMP130997:LMP131001 LMP196533:LMP196537 LMP262069:LMP262073 LMP327605:LMP327609 LMP393141:LMP393145 LMP458677:LMP458681 LMP524213:LMP524217 LMP589749:LMP589753 LMP655285:LMP655289 LMP720821:LMP720825 LMP786357:LMP786361 LMP851893:LMP851897 LMP917429:LMP917433 LMP982965:LMP982969 LWG5:LWG9 LWG65461:LWG65465 LWG130997:LWG131001 LWG196533:LWG196537 LWG262069:LWG262073 LWG327605:LWG327609 LWG393141:LWG393145 LWG458677:LWG458681 LWG524213:LWG524217 LWG589749:LWG589753 LWG655285:LWG655289 LWG720821:LWG720825 LWG786357:LWG786361 LWG851893:LWG851897 LWG917429:LWG917433 LWG982965:LWG982969 LWL5:LWL9 LWL65461:LWL65465 LWL130997:LWL131001 LWL196533:LWL196537 LWL262069:LWL262073 LWL327605:LWL327609 LWL393141:LWL393145 LWL458677:LWL458681 LWL524213:LWL524217 LWL589749:LWL589753 LWL655285:LWL655289 LWL720821:LWL720825 LWL786357:LWL786361 LWL851893:LWL851897 LWL917429:LWL917433 LWL982965:LWL982969 MGC5:MGC9 MGC65461:MGC65465 MGC130997:MGC131001 MGC196533:MGC196537 MGC262069:MGC262073 MGC327605:MGC327609 MGC393141:MGC393145 MGC458677:MGC458681 MGC524213:MGC524217 MGC589749:MGC589753 MGC655285:MGC655289 MGC720821:MGC720825 MGC786357:MGC786361 MGC851893:MGC851897 MGC917429:MGC917433 MGC982965:MGC982969 MGH5:MGH9 MGH65461:MGH65465 MGH130997:MGH131001 MGH196533:MGH196537 MGH262069:MGH262073 MGH327605:MGH327609 MGH393141:MGH393145 MGH458677:MGH458681 MGH524213:MGH524217 MGH589749:MGH589753 MGH655285:MGH655289 MGH720821:MGH720825 MGH786357:MGH786361 MGH851893:MGH851897 MGH917429:MGH917433 MGH982965:MGH982969 MPY5:MPY9 MPY65461:MPY65465 MPY130997:MPY131001 MPY196533:MPY196537 MPY262069:MPY262073 MPY327605:MPY327609 MPY393141:MPY393145 MPY458677:MPY458681 MPY524213:MPY524217 MPY589749:MPY589753 MPY655285:MPY655289 MPY720821:MPY720825 MPY786357:MPY786361 MPY851893:MPY851897 MPY917429:MPY917433 MPY982965:MPY982969 MQD5:MQD9 MQD65461:MQD65465 MQD130997:MQD131001 MQD196533:MQD196537 MQD262069:MQD262073 MQD327605:MQD327609 MQD393141:MQD393145 MQD458677:MQD458681 MQD524213:MQD524217 MQD589749:MQD589753 MQD655285:MQD655289 MQD720821:MQD720825 MQD786357:MQD786361 MQD851893:MQD851897 MQD917429:MQD917433 MQD982965:MQD982969 MZU5:MZU9 MZU65461:MZU65465 MZU130997:MZU131001 MZU196533:MZU196537 MZU262069:MZU262073 MZU327605:MZU327609 MZU393141:MZU393145 MZU458677:MZU458681 MZU524213:MZU524217 MZU589749:MZU589753 MZU655285:MZU655289 MZU720821:MZU720825 MZU786357:MZU786361 MZU851893:MZU851897 MZU917429:MZU917433 MZU982965:MZU982969 MZZ5:MZZ9 MZZ65461:MZZ65465 MZZ130997:MZZ131001 MZZ196533:MZZ196537 MZZ262069:MZZ262073 MZZ327605:MZZ327609 MZZ393141:MZZ393145 MZZ458677:MZZ458681 MZZ524213:MZZ524217 MZZ589749:MZZ589753 MZZ655285:MZZ655289 MZZ720821:MZZ720825 MZZ786357:MZZ786361 MZZ851893:MZZ851897 MZZ917429:MZZ917433 MZZ982965:MZZ982969 NJQ5:NJQ9 NJQ65461:NJQ65465 NJQ130997:NJQ131001 NJQ196533:NJQ196537 NJQ262069:NJQ262073 NJQ327605:NJQ327609 NJQ393141:NJQ393145 NJQ458677:NJQ458681 NJQ524213:NJQ524217 NJQ589749:NJQ589753 NJQ655285:NJQ655289 NJQ720821:NJQ720825 NJQ786357:NJQ786361 NJQ851893:NJQ851897 NJQ917429:NJQ917433 NJQ982965:NJQ982969 NJV5:NJV9 NJV65461:NJV65465 NJV130997:NJV131001 NJV196533:NJV196537 NJV262069:NJV262073 NJV327605:NJV327609 NJV393141:NJV393145 NJV458677:NJV458681 NJV524213:NJV524217 NJV589749:NJV589753 NJV655285:NJV655289 NJV720821:NJV720825 NJV786357:NJV786361 NJV851893:NJV851897 NJV917429:NJV917433 NJV982965:NJV982969 NTM5:NTM9 NTM65461:NTM65465 NTM130997:NTM131001 NTM196533:NTM196537 NTM262069:NTM262073 NTM327605:NTM327609 NTM393141:NTM393145 NTM458677:NTM458681 NTM524213:NTM524217 NTM589749:NTM589753 NTM655285:NTM655289 NTM720821:NTM720825 NTM786357:NTM786361 NTM851893:NTM851897 NTM917429:NTM917433 NTM982965:NTM982969 NTR5:NTR9 NTR65461:NTR65465 NTR130997:NTR131001 NTR196533:NTR196537 NTR262069:NTR262073 NTR327605:NTR327609 NTR393141:NTR393145 NTR458677:NTR458681 NTR524213:NTR524217 NTR589749:NTR589753 NTR655285:NTR655289 NTR720821:NTR720825 NTR786357:NTR786361 NTR851893:NTR851897 NTR917429:NTR917433 NTR982965:NTR982969 ODI5:ODI9 ODI65461:ODI65465 ODI130997:ODI131001 ODI196533:ODI196537 ODI262069:ODI262073 ODI327605:ODI327609 ODI393141:ODI393145 ODI458677:ODI458681 ODI524213:ODI524217 ODI589749:ODI589753 ODI655285:ODI655289 ODI720821:ODI720825 ODI786357:ODI786361 ODI851893:ODI851897 ODI917429:ODI917433 ODI982965:ODI982969 ODN5:ODN9 ODN65461:ODN65465 ODN130997:ODN131001 ODN196533:ODN196537 ODN262069:ODN262073 ODN327605:ODN327609 ODN393141:ODN393145 ODN458677:ODN458681 ODN524213:ODN524217 ODN589749:ODN589753 ODN655285:ODN655289 ODN720821:ODN720825 ODN786357:ODN786361 ODN851893:ODN851897 ODN917429:ODN917433 ODN982965:ODN982969 ONE5:ONE9 ONE65461:ONE65465 ONE130997:ONE131001 ONE196533:ONE196537 ONE262069:ONE262073 ONE327605:ONE327609 ONE393141:ONE393145 ONE458677:ONE458681 ONE524213:ONE524217 ONE589749:ONE589753 ONE655285:ONE655289 ONE720821:ONE720825 ONE786357:ONE786361 ONE851893:ONE851897 ONE917429:ONE917433 ONE982965:ONE982969 ONJ5:ONJ9 ONJ65461:ONJ65465 ONJ130997:ONJ131001 ONJ196533:ONJ196537 ONJ262069:ONJ262073 ONJ327605:ONJ327609 ONJ393141:ONJ393145 ONJ458677:ONJ458681 ONJ524213:ONJ524217 ONJ589749:ONJ589753 ONJ655285:ONJ655289 ONJ720821:ONJ720825 ONJ786357:ONJ786361 ONJ851893:ONJ851897 ONJ917429:ONJ917433 ONJ982965:ONJ982969 OXA5:OXA9 OXA65461:OXA65465 OXA130997:OXA131001 OXA196533:OXA196537 OXA262069:OXA262073 OXA327605:OXA327609 OXA393141:OXA393145 OXA458677:OXA458681 OXA524213:OXA524217 OXA589749:OXA589753 OXA655285:OXA655289 OXA720821:OXA720825 OXA786357:OXA786361 OXA851893:OXA851897 OXA917429:OXA917433 OXA982965:OXA982969 OXF5:OXF9 OXF65461:OXF65465 OXF130997:OXF131001 OXF196533:OXF196537 OXF262069:OXF262073 OXF327605:OXF327609 OXF393141:OXF393145 OXF458677:OXF458681 OXF524213:OXF524217 OXF589749:OXF589753 OXF655285:OXF655289 OXF720821:OXF720825 OXF786357:OXF786361 OXF851893:OXF851897 OXF917429:OXF917433 OXF982965:OXF982969 PGW5:PGW9 PGW65461:PGW65465 PGW130997:PGW131001 PGW196533:PGW196537 PGW262069:PGW262073 PGW327605:PGW327609 PGW393141:PGW393145 PGW458677:PGW458681 PGW524213:PGW524217 PGW589749:PGW589753 PGW655285:PGW655289 PGW720821:PGW720825 PGW786357:PGW786361 PGW851893:PGW851897 PGW917429:PGW917433 PGW982965:PGW982969 PHB5:PHB9 PHB65461:PHB65465 PHB130997:PHB131001 PHB196533:PHB196537 PHB262069:PHB262073 PHB327605:PHB327609 PHB393141:PHB393145 PHB458677:PHB458681 PHB524213:PHB524217 PHB589749:PHB589753 PHB655285:PHB655289 PHB720821:PHB720825 PHB786357:PHB786361 PHB851893:PHB851897 PHB917429:PHB917433 PHB982965:PHB982969 PQS5:PQS9 PQS65461:PQS65465 PQS130997:PQS131001 PQS196533:PQS196537 PQS262069:PQS262073 PQS327605:PQS327609 PQS393141:PQS393145 PQS458677:PQS458681 PQS524213:PQS524217 PQS589749:PQS589753 PQS655285:PQS655289 PQS720821:PQS720825 PQS786357:PQS786361 PQS851893:PQS851897 PQS917429:PQS917433 PQS982965:PQS982969 PQX5:PQX9 PQX65461:PQX65465 PQX130997:PQX131001 PQX196533:PQX196537 PQX262069:PQX262073 PQX327605:PQX327609 PQX393141:PQX393145 PQX458677:PQX458681 PQX524213:PQX524217 PQX589749:PQX589753 PQX655285:PQX655289 PQX720821:PQX720825 PQX786357:PQX786361 PQX851893:PQX851897 PQX917429:PQX917433 PQX982965:PQX982969 QAO5:QAO9 QAO65461:QAO65465 QAO130997:QAO131001 QAO196533:QAO196537 QAO262069:QAO262073 QAO327605:QAO327609 QAO393141:QAO393145 QAO458677:QAO458681 QAO524213:QAO524217 QAO589749:QAO589753 QAO655285:QAO655289 QAO720821:QAO720825 QAO786357:QAO786361 QAO851893:QAO851897 QAO917429:QAO917433 QAO982965:QAO982969 QAT5:QAT9 QAT65461:QAT65465 QAT130997:QAT131001 QAT196533:QAT196537 QAT262069:QAT262073 QAT327605:QAT327609 QAT393141:QAT393145 QAT458677:QAT458681 QAT524213:QAT524217 QAT589749:QAT589753 QAT655285:QAT655289 QAT720821:QAT720825 QAT786357:QAT786361 QAT851893:QAT851897 QAT917429:QAT917433 QAT982965:QAT982969 QKK5:QKK9 QKK65461:QKK65465 QKK130997:QKK131001 QKK196533:QKK196537 QKK262069:QKK262073 QKK327605:QKK327609 QKK393141:QKK393145 QKK458677:QKK458681 QKK524213:QKK524217 QKK589749:QKK589753 QKK655285:QKK655289 QKK720821:QKK720825 QKK786357:QKK786361 QKK851893:QKK851897 QKK917429:QKK917433 QKK982965:QKK982969 QKP5:QKP9 QKP65461:QKP65465 QKP130997:QKP131001 QKP196533:QKP196537 QKP262069:QKP262073 QKP327605:QKP327609 QKP393141:QKP393145 QKP458677:QKP458681 QKP524213:QKP524217 QKP589749:QKP589753 QKP655285:QKP655289 QKP720821:QKP720825 QKP786357:QKP786361 QKP851893:QKP851897 QKP917429:QKP917433 QKP982965:QKP982969 QUG5:QUG9 QUG65461:QUG65465 QUG130997:QUG131001 QUG196533:QUG196537 QUG262069:QUG262073 QUG327605:QUG327609 QUG393141:QUG393145 QUG458677:QUG458681 QUG524213:QUG524217 QUG589749:QUG589753 QUG655285:QUG655289 QUG720821:QUG720825 QUG786357:QUG786361 QUG851893:QUG851897 QUG917429:QUG917433 QUG982965:QUG982969 QUL5:QUL9 QUL65461:QUL65465 QUL130997:QUL131001 QUL196533:QUL196537 QUL262069:QUL262073 QUL327605:QUL327609 QUL393141:QUL393145 QUL458677:QUL458681 QUL524213:QUL524217 QUL589749:QUL589753 QUL655285:QUL655289 QUL720821:QUL720825 QUL786357:QUL786361 QUL851893:QUL851897 QUL917429:QUL917433 QUL982965:QUL982969 REC5:REC9 REC65461:REC65465 REC130997:REC131001 REC196533:REC196537 REC262069:REC262073 REC327605:REC327609 REC393141:REC393145 REC458677:REC458681 REC524213:REC524217 REC589749:REC589753 REC655285:REC655289 REC720821:REC720825 REC786357:REC786361 REC851893:REC851897 REC917429:REC917433 REC982965:REC982969 REH5:REH9 REH65461:REH65465 REH130997:REH131001 REH196533:REH196537 REH262069:REH262073 REH327605:REH327609 REH393141:REH393145 REH458677:REH458681 REH524213:REH524217 REH589749:REH589753 REH655285:REH655289 REH720821:REH720825 REH786357:REH786361 REH851893:REH851897 REH917429:REH917433 REH982965:REH982969 RNY5:RNY9 RNY65461:RNY65465 RNY130997:RNY131001 RNY196533:RNY196537 RNY262069:RNY262073 RNY327605:RNY327609 RNY393141:RNY393145 RNY458677:RNY458681 RNY524213:RNY524217 RNY589749:RNY589753 RNY655285:RNY655289 RNY720821:RNY720825 RNY786357:RNY786361 RNY851893:RNY851897 RNY917429:RNY917433 RNY982965:RNY982969 ROD5:ROD9 ROD65461:ROD65465 ROD130997:ROD131001 ROD196533:ROD196537 ROD262069:ROD262073 ROD327605:ROD327609 ROD393141:ROD393145 ROD458677:ROD458681 ROD524213:ROD524217 ROD589749:ROD589753 ROD655285:ROD655289 ROD720821:ROD720825 ROD786357:ROD786361 ROD851893:ROD851897 ROD917429:ROD917433 ROD982965:ROD982969 RXU5:RXU9 RXU65461:RXU65465 RXU130997:RXU131001 RXU196533:RXU196537 RXU262069:RXU262073 RXU327605:RXU327609 RXU393141:RXU393145 RXU458677:RXU458681 RXU524213:RXU524217 RXU589749:RXU589753 RXU655285:RXU655289 RXU720821:RXU720825 RXU786357:RXU786361 RXU851893:RXU851897 RXU917429:RXU917433 RXU982965:RXU982969 RXZ5:RXZ9 RXZ65461:RXZ65465 RXZ130997:RXZ131001 RXZ196533:RXZ196537 RXZ262069:RXZ262073 RXZ327605:RXZ327609 RXZ393141:RXZ393145 RXZ458677:RXZ458681 RXZ524213:RXZ524217 RXZ589749:RXZ589753 RXZ655285:RXZ655289 RXZ720821:RXZ720825 RXZ786357:RXZ786361 RXZ851893:RXZ851897 RXZ917429:RXZ917433 RXZ982965:RXZ982969 SHQ5:SHQ9 SHQ65461:SHQ65465 SHQ130997:SHQ131001 SHQ196533:SHQ196537 SHQ262069:SHQ262073 SHQ327605:SHQ327609 SHQ393141:SHQ393145 SHQ458677:SHQ458681 SHQ524213:SHQ524217 SHQ589749:SHQ589753 SHQ655285:SHQ655289 SHQ720821:SHQ720825 SHQ786357:SHQ786361 SHQ851893:SHQ851897 SHQ917429:SHQ917433 SHQ982965:SHQ982969 SHV5:SHV9 SHV65461:SHV65465 SHV130997:SHV131001 SHV196533:SHV196537 SHV262069:SHV262073 SHV327605:SHV327609 SHV393141:SHV393145 SHV458677:SHV458681 SHV524213:SHV524217 SHV589749:SHV589753 SHV655285:SHV655289 SHV720821:SHV720825 SHV786357:SHV786361 SHV851893:SHV851897 SHV917429:SHV917433 SHV982965:SHV982969 SRM5:SRM9 SRM65461:SRM65465 SRM130997:SRM131001 SRM196533:SRM196537 SRM262069:SRM262073 SRM327605:SRM327609 SRM393141:SRM393145 SRM458677:SRM458681 SRM524213:SRM524217 SRM589749:SRM589753 SRM655285:SRM655289 SRM720821:SRM720825 SRM786357:SRM786361 SRM851893:SRM851897 SRM917429:SRM917433 SRM982965:SRM982969 SRR5:SRR9 SRR65461:SRR65465 SRR130997:SRR131001 SRR196533:SRR196537 SRR262069:SRR262073 SRR327605:SRR327609 SRR393141:SRR393145 SRR458677:SRR458681 SRR524213:SRR524217 SRR589749:SRR589753 SRR655285:SRR655289 SRR720821:SRR720825 SRR786357:SRR786361 SRR851893:SRR851897 SRR917429:SRR917433 SRR982965:SRR982969 TBI5:TBI9 TBI65461:TBI65465 TBI130997:TBI131001 TBI196533:TBI196537 TBI262069:TBI262073 TBI327605:TBI327609 TBI393141:TBI393145 TBI458677:TBI458681 TBI524213:TBI524217 TBI589749:TBI589753 TBI655285:TBI655289 TBI720821:TBI720825 TBI786357:TBI786361 TBI851893:TBI851897 TBI917429:TBI917433 TBI982965:TBI982969 TBN5:TBN9 TBN65461:TBN65465 TBN130997:TBN131001 TBN196533:TBN196537 TBN262069:TBN262073 TBN327605:TBN327609 TBN393141:TBN393145 TBN458677:TBN458681 TBN524213:TBN524217 TBN589749:TBN589753 TBN655285:TBN655289 TBN720821:TBN720825 TBN786357:TBN786361 TBN851893:TBN851897 TBN917429:TBN917433 TBN982965:TBN982969 TLE5:TLE9 TLE65461:TLE65465 TLE130997:TLE131001 TLE196533:TLE196537 TLE262069:TLE262073 TLE327605:TLE327609 TLE393141:TLE393145 TLE458677:TLE458681 TLE524213:TLE524217 TLE589749:TLE589753 TLE655285:TLE655289 TLE720821:TLE720825 TLE786357:TLE786361 TLE851893:TLE851897 TLE917429:TLE917433 TLE982965:TLE982969 TLJ5:TLJ9 TLJ65461:TLJ65465 TLJ130997:TLJ131001 TLJ196533:TLJ196537 TLJ262069:TLJ262073 TLJ327605:TLJ327609 TLJ393141:TLJ393145 TLJ458677:TLJ458681 TLJ524213:TLJ524217 TLJ589749:TLJ589753 TLJ655285:TLJ655289 TLJ720821:TLJ720825 TLJ786357:TLJ786361 TLJ851893:TLJ851897 TLJ917429:TLJ917433 TLJ982965:TLJ982969 TVA5:TVA9 TVA65461:TVA65465 TVA130997:TVA131001 TVA196533:TVA196537 TVA262069:TVA262073 TVA327605:TVA327609 TVA393141:TVA393145 TVA458677:TVA458681 TVA524213:TVA524217 TVA589749:TVA589753 TVA655285:TVA655289 TVA720821:TVA720825 TVA786357:TVA786361 TVA851893:TVA851897 TVA917429:TVA917433 TVA982965:TVA982969 TVF5:TVF9 TVF65461:TVF65465 TVF130997:TVF131001 TVF196533:TVF196537 TVF262069:TVF262073 TVF327605:TVF327609 TVF393141:TVF393145 TVF458677:TVF458681 TVF524213:TVF524217 TVF589749:TVF589753 TVF655285:TVF655289 TVF720821:TVF720825 TVF786357:TVF786361 TVF851893:TVF851897 TVF917429:TVF917433 TVF982965:TVF982969 UEW5:UEW9 UEW65461:UEW65465 UEW130997:UEW131001 UEW196533:UEW196537 UEW262069:UEW262073 UEW327605:UEW327609 UEW393141:UEW393145 UEW458677:UEW458681 UEW524213:UEW524217 UEW589749:UEW589753 UEW655285:UEW655289 UEW720821:UEW720825 UEW786357:UEW786361 UEW851893:UEW851897 UEW917429:UEW917433 UEW982965:UEW982969 UFB5:UFB9 UFB65461:UFB65465 UFB130997:UFB131001 UFB196533:UFB196537 UFB262069:UFB262073 UFB327605:UFB327609 UFB393141:UFB393145 UFB458677:UFB458681 UFB524213:UFB524217 UFB589749:UFB589753 UFB655285:UFB655289 UFB720821:UFB720825 UFB786357:UFB786361 UFB851893:UFB851897 UFB917429:UFB917433 UFB982965:UFB982969 UOS5:UOS9 UOS65461:UOS65465 UOS130997:UOS131001 UOS196533:UOS196537 UOS262069:UOS262073 UOS327605:UOS327609 UOS393141:UOS393145 UOS458677:UOS458681 UOS524213:UOS524217 UOS589749:UOS589753 UOS655285:UOS655289 UOS720821:UOS720825 UOS786357:UOS786361 UOS851893:UOS851897 UOS917429:UOS917433 UOS982965:UOS982969 UOX5:UOX9 UOX65461:UOX65465 UOX130997:UOX131001 UOX196533:UOX196537 UOX262069:UOX262073 UOX327605:UOX327609 UOX393141:UOX393145 UOX458677:UOX458681 UOX524213:UOX524217 UOX589749:UOX589753 UOX655285:UOX655289 UOX720821:UOX720825 UOX786357:UOX786361 UOX851893:UOX851897 UOX917429:UOX917433 UOX982965:UOX982969 UYO5:UYO9 UYO65461:UYO65465 UYO130997:UYO131001 UYO196533:UYO196537 UYO262069:UYO262073 UYO327605:UYO327609 UYO393141:UYO393145 UYO458677:UYO458681 UYO524213:UYO524217 UYO589749:UYO589753 UYO655285:UYO655289 UYO720821:UYO720825 UYO786357:UYO786361 UYO851893:UYO851897 UYO917429:UYO917433 UYO982965:UYO982969 UYT5:UYT9 UYT65461:UYT65465 UYT130997:UYT131001 UYT196533:UYT196537 UYT262069:UYT262073 UYT327605:UYT327609 UYT393141:UYT393145 UYT458677:UYT458681 UYT524213:UYT524217 UYT589749:UYT589753 UYT655285:UYT655289 UYT720821:UYT720825 UYT786357:UYT786361 UYT851893:UYT851897 UYT917429:UYT917433 UYT982965:UYT982969 VIK5:VIK9 VIK65461:VIK65465 VIK130997:VIK131001 VIK196533:VIK196537 VIK262069:VIK262073 VIK327605:VIK327609 VIK393141:VIK393145 VIK458677:VIK458681 VIK524213:VIK524217 VIK589749:VIK589753 VIK655285:VIK655289 VIK720821:VIK720825 VIK786357:VIK786361 VIK851893:VIK851897 VIK917429:VIK917433 VIK982965:VIK982969 VIP5:VIP9 VIP65461:VIP65465 VIP130997:VIP131001 VIP196533:VIP196537 VIP262069:VIP262073 VIP327605:VIP327609 VIP393141:VIP393145 VIP458677:VIP458681 VIP524213:VIP524217 VIP589749:VIP589753 VIP655285:VIP655289 VIP720821:VIP720825 VIP786357:VIP786361 VIP851893:VIP851897 VIP917429:VIP917433 VIP982965:VIP982969 VSG5:VSG9 VSG65461:VSG65465 VSG130997:VSG131001 VSG196533:VSG196537 VSG262069:VSG262073 VSG327605:VSG327609 VSG393141:VSG393145 VSG458677:VSG458681 VSG524213:VSG524217 VSG589749:VSG589753 VSG655285:VSG655289 VSG720821:VSG720825 VSG786357:VSG786361 VSG851893:VSG851897 VSG917429:VSG917433 VSG982965:VSG982969 VSL5:VSL9 VSL65461:VSL65465 VSL130997:VSL131001 VSL196533:VSL196537 VSL262069:VSL262073 VSL327605:VSL327609 VSL393141:VSL393145 VSL458677:VSL458681 VSL524213:VSL524217 VSL589749:VSL589753 VSL655285:VSL655289 VSL720821:VSL720825 VSL786357:VSL786361 VSL851893:VSL851897 VSL917429:VSL917433 VSL982965:VSL982969 WCC5:WCC9 WCC65461:WCC65465 WCC130997:WCC131001 WCC196533:WCC196537 WCC262069:WCC262073 WCC327605:WCC327609 WCC393141:WCC393145 WCC458677:WCC458681 WCC524213:WCC524217 WCC589749:WCC589753 WCC655285:WCC655289 WCC720821:WCC720825 WCC786357:WCC786361 WCC851893:WCC851897 WCC917429:WCC917433 WCC982965:WCC982969 WCH5:WCH9 WCH65461:WCH65465 WCH130997:WCH131001 WCH196533:WCH196537 WCH262069:WCH262073 WCH327605:WCH327609 WCH393141:WCH393145 WCH458677:WCH458681 WCH524213:WCH524217 WCH589749:WCH589753 WCH655285:WCH655289 WCH720821:WCH720825 WCH786357:WCH786361 WCH851893:WCH851897 WCH917429:WCH917433 WCH982965:WCH982969 WLY5:WLY9 WLY65461:WLY65465 WLY130997:WLY131001 WLY196533:WLY196537 WLY262069:WLY262073 WLY327605:WLY327609 WLY393141:WLY393145 WLY458677:WLY458681 WLY524213:WLY524217 WLY589749:WLY589753 WLY655285:WLY655289 WLY720821:WLY720825 WLY786357:WLY786361 WLY851893:WLY851897 WLY917429:WLY917433 WLY982965:WLY982969 WMD5:WMD9 WMD65461:WMD65465 WMD130997:WMD131001 WMD196533:WMD196537 WMD262069:WMD262073 WMD327605:WMD327609 WMD393141:WMD393145 WMD458677:WMD458681 WMD524213:WMD524217 WMD589749:WMD589753 WMD655285:WMD655289 WMD720821:WMD720825 WMD786357:WMD786361 WMD851893:WMD851897 WMD917429:WMD917433 WMD982965:WMD982969 WVU5:WVU9 WVU65461:WVU65465 WVU130997:WVU131001 WVU196533:WVU196537 WVU262069:WVU262073 WVU327605:WVU327609 WVU393141:WVU393145 WVU458677:WVU458681 WVU524213:WVU524217 WVU589749:WVU589753 WVU655285:WVU655289 WVU720821:WVU720825 WVU786357:WVU786361 WVU851893:WVU851897 WVU917429:WVU917433 WVU982965:WVU982969 WVZ5:WVZ9 WVZ65461:WVZ65465 WVZ130997:WVZ131001 WVZ196533:WVZ196537 WVZ262069:WVZ262073 WVZ327605:WVZ327609 WVZ393141:WVZ393145 WVZ458677:WVZ458681 WVZ524213:WVZ524217 WVZ589749:WVZ589753 WVZ655285:WVZ655289 WVZ720821:WVZ720825 WVZ786357:WVZ786361 WVZ851893:WVZ851897 WVZ917429:WVZ917433 WVZ982965:WVZ982969"/>
  </dataValidations>
  <pageMargins left="0.69930555555555596" right="0.69930555555555596" top="0.75" bottom="0.75" header="0.3" footer="0.3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D1" workbookViewId="0">
      <selection activeCell="P11" sqref="P11"/>
    </sheetView>
  </sheetViews>
  <sheetFormatPr defaultColWidth="9" defaultRowHeight="13.5"/>
  <cols>
    <col min="1" max="1" width="3.125" customWidth="1"/>
    <col min="2" max="2" width="12.25" customWidth="1"/>
    <col min="3" max="3" width="17.5" customWidth="1"/>
    <col min="4" max="4" width="17.75" customWidth="1"/>
    <col min="8" max="8" width="27.5" customWidth="1"/>
    <col min="9" max="9" width="18.25" customWidth="1"/>
  </cols>
  <sheetData>
    <row r="1" spans="1:20" ht="17.25">
      <c r="A1" s="1"/>
      <c r="B1" s="4"/>
      <c r="C1" s="5"/>
      <c r="D1" s="5"/>
      <c r="E1" s="5"/>
      <c r="F1" s="5"/>
      <c r="G1" s="5"/>
      <c r="H1" s="5"/>
      <c r="I1" s="5"/>
      <c r="J1" s="20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1:20" ht="17.25">
      <c r="A2" s="1"/>
      <c r="B2" s="6" t="s">
        <v>111</v>
      </c>
      <c r="C2" s="7"/>
      <c r="D2" s="5"/>
      <c r="E2" s="5"/>
      <c r="F2" s="5"/>
      <c r="G2" s="5"/>
      <c r="H2" s="5"/>
      <c r="I2" s="5"/>
      <c r="J2" s="20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</row>
    <row r="3" spans="1:20" ht="17.25">
      <c r="A3" s="1"/>
      <c r="B3" s="6" t="s">
        <v>114</v>
      </c>
      <c r="C3" s="8"/>
      <c r="D3" s="5"/>
      <c r="E3" s="5"/>
      <c r="F3" s="5"/>
      <c r="G3" s="5"/>
      <c r="H3" s="5"/>
      <c r="I3" s="5"/>
      <c r="J3" s="20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1:20" ht="16.5">
      <c r="A4" s="1"/>
      <c r="B4" s="6" t="s">
        <v>117</v>
      </c>
      <c r="C4" s="8"/>
      <c r="D4" s="5"/>
      <c r="E4" s="5"/>
      <c r="F4" s="5"/>
      <c r="G4" s="5"/>
      <c r="H4" s="5"/>
      <c r="I4" s="77"/>
      <c r="J4" s="20"/>
      <c r="K4" s="383" t="s">
        <v>118</v>
      </c>
      <c r="L4" s="384"/>
      <c r="M4" s="8">
        <v>47</v>
      </c>
      <c r="N4" s="21" t="s">
        <v>119</v>
      </c>
      <c r="O4" s="22">
        <f>(M5+M6)/M4</f>
        <v>0.95744680851063835</v>
      </c>
      <c r="P4" s="383" t="s">
        <v>118</v>
      </c>
      <c r="Q4" s="384"/>
      <c r="R4" s="8">
        <f>COUNTA($B$11:$B$183)</f>
        <v>2</v>
      </c>
      <c r="S4" s="21" t="s">
        <v>119</v>
      </c>
      <c r="T4" s="22">
        <f>(R5+R6)/R4</f>
        <v>0</v>
      </c>
    </row>
    <row r="5" spans="1:20" ht="16.5">
      <c r="A5" s="1"/>
      <c r="B5" s="6" t="s">
        <v>120</v>
      </c>
      <c r="C5" s="8"/>
      <c r="D5" s="5"/>
      <c r="E5" s="5"/>
      <c r="F5" s="5"/>
      <c r="G5" s="5"/>
      <c r="H5" s="5"/>
      <c r="I5" s="5"/>
      <c r="J5" s="20"/>
      <c r="K5" s="383" t="s">
        <v>121</v>
      </c>
      <c r="L5" s="384"/>
      <c r="M5" s="23">
        <f>COUNTIF(K11:K$183,"通过")</f>
        <v>45</v>
      </c>
      <c r="N5" s="21" t="s">
        <v>119</v>
      </c>
      <c r="O5" s="22">
        <f>M5/M4</f>
        <v>0.95744680851063835</v>
      </c>
      <c r="P5" s="383" t="s">
        <v>121</v>
      </c>
      <c r="Q5" s="384"/>
      <c r="R5" s="23">
        <f>COUNTIF(P11:P$183,"通过")</f>
        <v>0</v>
      </c>
      <c r="S5" s="21" t="s">
        <v>119</v>
      </c>
      <c r="T5" s="22">
        <f>R5/R4</f>
        <v>0</v>
      </c>
    </row>
    <row r="6" spans="1:20" ht="16.5">
      <c r="A6" s="1"/>
      <c r="B6" s="6" t="s">
        <v>122</v>
      </c>
      <c r="C6" s="8"/>
      <c r="D6" s="5"/>
      <c r="E6" s="5"/>
      <c r="F6" s="5"/>
      <c r="G6" s="5"/>
      <c r="H6" s="5"/>
      <c r="I6" s="5"/>
      <c r="J6" s="20"/>
      <c r="K6" s="383" t="s">
        <v>123</v>
      </c>
      <c r="L6" s="384"/>
      <c r="M6" s="23">
        <f>COUNTIF(K11:K$182,"不通过")</f>
        <v>0</v>
      </c>
      <c r="N6" s="21" t="s">
        <v>119</v>
      </c>
      <c r="O6" s="22">
        <f>M6/M4</f>
        <v>0</v>
      </c>
      <c r="P6" s="383" t="s">
        <v>123</v>
      </c>
      <c r="Q6" s="384"/>
      <c r="R6" s="23">
        <f>COUNTIF(P11:P$182,"失败")</f>
        <v>0</v>
      </c>
      <c r="S6" s="21" t="s">
        <v>119</v>
      </c>
      <c r="T6" s="22">
        <f>R6/R4</f>
        <v>0</v>
      </c>
    </row>
    <row r="7" spans="1:20" ht="16.5">
      <c r="A7" s="1"/>
      <c r="B7" s="6" t="s">
        <v>124</v>
      </c>
      <c r="C7" s="8"/>
      <c r="D7" s="5"/>
      <c r="E7" s="5"/>
      <c r="F7" s="5"/>
      <c r="G7" s="5"/>
      <c r="H7" s="5"/>
      <c r="I7" s="5"/>
      <c r="J7" s="20"/>
      <c r="K7" s="383" t="s">
        <v>125</v>
      </c>
      <c r="L7" s="384"/>
      <c r="M7" s="23">
        <f>COUNTIF(K11:K$182,"阻碍")</f>
        <v>0</v>
      </c>
      <c r="N7" s="21" t="s">
        <v>119</v>
      </c>
      <c r="O7" s="22">
        <f>M7/M4</f>
        <v>0</v>
      </c>
      <c r="P7" s="383" t="s">
        <v>125</v>
      </c>
      <c r="Q7" s="384"/>
      <c r="R7" s="23">
        <f>COUNTIF(P11:P$182,"阻塞")</f>
        <v>0</v>
      </c>
      <c r="S7" s="21" t="s">
        <v>119</v>
      </c>
      <c r="T7" s="22">
        <f>R7/R4</f>
        <v>0</v>
      </c>
    </row>
    <row r="8" spans="1:20" ht="16.5">
      <c r="A8" s="1"/>
      <c r="B8" s="4"/>
      <c r="C8" s="5"/>
      <c r="D8" s="5"/>
      <c r="E8" s="5"/>
      <c r="F8" s="5"/>
      <c r="G8" s="5"/>
      <c r="H8" s="5"/>
      <c r="I8" s="5"/>
      <c r="J8" s="20"/>
      <c r="K8" s="383" t="s">
        <v>126</v>
      </c>
      <c r="L8" s="384"/>
      <c r="M8" s="23">
        <f>COUNTIF(K11:K$182,"无效")</f>
        <v>0</v>
      </c>
      <c r="N8" s="21" t="s">
        <v>119</v>
      </c>
      <c r="O8" s="22">
        <f>M8/M4</f>
        <v>0</v>
      </c>
      <c r="P8" s="383" t="s">
        <v>126</v>
      </c>
      <c r="Q8" s="384"/>
      <c r="R8" s="23">
        <f>COUNTIF(P11:P$182,"无效")</f>
        <v>0</v>
      </c>
      <c r="S8" s="21" t="s">
        <v>119</v>
      </c>
      <c r="T8" s="22">
        <f>R8/R4</f>
        <v>0</v>
      </c>
    </row>
    <row r="9" spans="1:20" ht="16.5">
      <c r="A9" s="1"/>
      <c r="B9" s="4"/>
      <c r="C9" s="5"/>
      <c r="D9" s="5"/>
      <c r="E9" s="5"/>
      <c r="F9" s="5"/>
      <c r="G9" s="5"/>
      <c r="H9" s="5"/>
      <c r="I9" s="5"/>
      <c r="J9" s="20"/>
      <c r="K9" s="383" t="s">
        <v>127</v>
      </c>
      <c r="L9" s="384"/>
      <c r="M9" s="23">
        <f>COUNTIF(K11:K$182,"未执行")</f>
        <v>0</v>
      </c>
      <c r="N9" s="21" t="s">
        <v>119</v>
      </c>
      <c r="O9" s="22">
        <f>M9/M4</f>
        <v>0</v>
      </c>
      <c r="P9" s="383" t="s">
        <v>127</v>
      </c>
      <c r="Q9" s="384"/>
      <c r="R9" s="23">
        <f>COUNTIF(P11:P$182,"未执行")</f>
        <v>0</v>
      </c>
      <c r="S9" s="21" t="s">
        <v>119</v>
      </c>
      <c r="T9" s="22">
        <f>R9/R4</f>
        <v>0</v>
      </c>
    </row>
    <row r="10" spans="1:20" ht="33">
      <c r="A10" s="1"/>
      <c r="B10" s="9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4" t="s">
        <v>136</v>
      </c>
      <c r="K10" s="10" t="s">
        <v>137</v>
      </c>
      <c r="L10" s="148" t="s">
        <v>12</v>
      </c>
      <c r="M10" s="10" t="s">
        <v>138</v>
      </c>
      <c r="N10" s="10" t="s">
        <v>139</v>
      </c>
      <c r="O10" s="10" t="s">
        <v>140</v>
      </c>
      <c r="P10" s="10" t="s">
        <v>141</v>
      </c>
      <c r="Q10" s="10" t="s">
        <v>12</v>
      </c>
      <c r="R10" s="10" t="s">
        <v>138</v>
      </c>
      <c r="S10" s="10" t="s">
        <v>139</v>
      </c>
      <c r="T10" s="10" t="s">
        <v>140</v>
      </c>
    </row>
    <row r="11" spans="1:20" ht="30">
      <c r="A11" s="1"/>
      <c r="B11" s="366" t="s">
        <v>2431</v>
      </c>
      <c r="C11" s="13" t="s">
        <v>1615</v>
      </c>
      <c r="D11" s="372" t="s">
        <v>212</v>
      </c>
      <c r="E11" s="231" t="s">
        <v>145</v>
      </c>
      <c r="F11" s="231" t="s">
        <v>146</v>
      </c>
      <c r="G11" s="231" t="s">
        <v>157</v>
      </c>
      <c r="H11" s="364" t="s">
        <v>2432</v>
      </c>
      <c r="I11" s="26" t="s">
        <v>918</v>
      </c>
      <c r="J11" s="26" t="s">
        <v>342</v>
      </c>
      <c r="K11" s="77" t="s">
        <v>6</v>
      </c>
      <c r="L11" s="26"/>
      <c r="M11" s="13"/>
      <c r="N11" s="13"/>
      <c r="O11" s="13"/>
      <c r="P11" s="13"/>
      <c r="Q11" s="13"/>
      <c r="R11" s="13"/>
      <c r="S11" s="13"/>
      <c r="T11" s="13"/>
    </row>
    <row r="12" spans="1:20" ht="30">
      <c r="A12" s="1"/>
      <c r="B12" s="366"/>
      <c r="C12" s="13" t="s">
        <v>2433</v>
      </c>
      <c r="D12" s="372"/>
      <c r="E12" s="231" t="s">
        <v>145</v>
      </c>
      <c r="F12" s="231" t="s">
        <v>162</v>
      </c>
      <c r="G12" s="231" t="s">
        <v>147</v>
      </c>
      <c r="H12" s="364"/>
      <c r="I12" s="26" t="s">
        <v>920</v>
      </c>
      <c r="J12" s="26" t="s">
        <v>342</v>
      </c>
      <c r="K12" s="77" t="s">
        <v>6</v>
      </c>
      <c r="L12" s="26"/>
      <c r="M12" s="13"/>
      <c r="N12" s="13"/>
      <c r="O12" s="13"/>
      <c r="P12" s="13"/>
      <c r="Q12" s="13"/>
      <c r="R12" s="13"/>
      <c r="S12" s="13"/>
      <c r="T12" s="13"/>
    </row>
    <row r="13" spans="1:20" ht="30">
      <c r="A13" s="1"/>
      <c r="B13" s="366"/>
      <c r="C13" s="13" t="s">
        <v>2434</v>
      </c>
      <c r="D13" s="372"/>
      <c r="E13" s="231" t="s">
        <v>145</v>
      </c>
      <c r="F13" s="231" t="s">
        <v>146</v>
      </c>
      <c r="G13" s="231" t="s">
        <v>157</v>
      </c>
      <c r="H13" s="364"/>
      <c r="I13" s="26" t="s">
        <v>2435</v>
      </c>
      <c r="J13" s="26" t="s">
        <v>342</v>
      </c>
      <c r="K13" s="77" t="s">
        <v>6</v>
      </c>
      <c r="L13" s="26"/>
      <c r="M13" s="13"/>
      <c r="N13" s="13"/>
      <c r="O13" s="13"/>
      <c r="P13" s="13"/>
      <c r="Q13" s="13"/>
      <c r="R13" s="13"/>
      <c r="S13" s="13"/>
      <c r="T13" s="13"/>
    </row>
    <row r="14" spans="1:20" ht="43.5">
      <c r="A14" s="1"/>
      <c r="B14" s="366"/>
      <c r="C14" s="13" t="s">
        <v>2436</v>
      </c>
      <c r="D14" s="372"/>
      <c r="E14" s="231" t="s">
        <v>145</v>
      </c>
      <c r="F14" s="231" t="s">
        <v>178</v>
      </c>
      <c r="G14" s="231" t="s">
        <v>157</v>
      </c>
      <c r="H14" s="364"/>
      <c r="I14" s="26" t="s">
        <v>2437</v>
      </c>
      <c r="J14" s="26" t="s">
        <v>342</v>
      </c>
      <c r="K14" s="77" t="s">
        <v>6</v>
      </c>
      <c r="L14" s="26"/>
      <c r="M14" s="13"/>
      <c r="N14" s="13"/>
      <c r="O14" s="13"/>
      <c r="P14" s="13"/>
      <c r="Q14" s="13"/>
      <c r="R14" s="13"/>
      <c r="S14" s="13"/>
      <c r="T14" s="13"/>
    </row>
    <row r="15" spans="1:20" ht="43.5">
      <c r="A15" s="1"/>
      <c r="B15" s="366"/>
      <c r="C15" s="13" t="s">
        <v>2438</v>
      </c>
      <c r="D15" s="372"/>
      <c r="E15" s="231" t="s">
        <v>145</v>
      </c>
      <c r="F15" s="231" t="s">
        <v>146</v>
      </c>
      <c r="G15" s="231" t="s">
        <v>147</v>
      </c>
      <c r="H15" s="364"/>
      <c r="I15" s="26" t="s">
        <v>2439</v>
      </c>
      <c r="J15" s="26" t="s">
        <v>2440</v>
      </c>
      <c r="K15" s="77" t="s">
        <v>6</v>
      </c>
      <c r="L15" s="26"/>
      <c r="M15" s="13"/>
      <c r="N15" s="13"/>
      <c r="O15" s="13"/>
      <c r="P15" s="13"/>
      <c r="Q15" s="13"/>
      <c r="R15" s="13"/>
      <c r="S15" s="13"/>
      <c r="T15" s="13"/>
    </row>
    <row r="16" spans="1:20" ht="30">
      <c r="A16" s="1"/>
      <c r="B16" s="366"/>
      <c r="C16" s="13" t="s">
        <v>2441</v>
      </c>
      <c r="D16" s="372"/>
      <c r="E16" s="231" t="s">
        <v>145</v>
      </c>
      <c r="F16" s="231" t="s">
        <v>146</v>
      </c>
      <c r="G16" s="231" t="s">
        <v>157</v>
      </c>
      <c r="H16" s="364"/>
      <c r="I16" s="26" t="s">
        <v>214</v>
      </c>
      <c r="J16" s="26" t="s">
        <v>342</v>
      </c>
      <c r="K16" s="77" t="s">
        <v>6</v>
      </c>
      <c r="L16" s="26"/>
      <c r="M16" s="13"/>
      <c r="N16" s="13"/>
      <c r="O16" s="13"/>
      <c r="P16" s="13"/>
      <c r="Q16" s="13"/>
      <c r="R16" s="13"/>
      <c r="S16" s="13"/>
      <c r="T16" s="13"/>
    </row>
    <row r="17" spans="1:20" ht="43.5">
      <c r="A17" s="1"/>
      <c r="B17" s="366"/>
      <c r="C17" s="13" t="s">
        <v>2442</v>
      </c>
      <c r="D17" s="372"/>
      <c r="E17" s="231" t="s">
        <v>145</v>
      </c>
      <c r="F17" s="231" t="s">
        <v>178</v>
      </c>
      <c r="G17" s="231" t="s">
        <v>157</v>
      </c>
      <c r="H17" s="364"/>
      <c r="I17" s="26" t="s">
        <v>2443</v>
      </c>
      <c r="J17" s="26" t="s">
        <v>342</v>
      </c>
      <c r="K17" s="77" t="s">
        <v>6</v>
      </c>
      <c r="L17" s="26"/>
      <c r="M17" s="13"/>
      <c r="N17" s="13"/>
      <c r="O17" s="13"/>
      <c r="P17" s="13"/>
      <c r="Q17" s="13"/>
      <c r="R17" s="13"/>
      <c r="S17" s="13"/>
      <c r="T17" s="13"/>
    </row>
    <row r="18" spans="1:20" ht="43.5">
      <c r="A18" s="1"/>
      <c r="B18" s="366"/>
      <c r="C18" s="13" t="s">
        <v>2444</v>
      </c>
      <c r="D18" s="372"/>
      <c r="E18" s="231" t="s">
        <v>145</v>
      </c>
      <c r="F18" s="231" t="s">
        <v>178</v>
      </c>
      <c r="G18" s="231" t="s">
        <v>157</v>
      </c>
      <c r="H18" s="364"/>
      <c r="I18" s="26" t="s">
        <v>2445</v>
      </c>
      <c r="J18" s="26" t="s">
        <v>342</v>
      </c>
      <c r="K18" s="77" t="s">
        <v>6</v>
      </c>
      <c r="L18" s="26"/>
      <c r="M18" s="13"/>
      <c r="N18" s="13"/>
      <c r="O18" s="13"/>
      <c r="P18" s="13"/>
      <c r="Q18" s="13"/>
      <c r="R18" s="13"/>
      <c r="S18" s="13"/>
      <c r="T18" s="13"/>
    </row>
    <row r="19" spans="1:20" ht="97.5">
      <c r="A19" s="1"/>
      <c r="B19" s="366"/>
      <c r="C19" s="13" t="s">
        <v>2446</v>
      </c>
      <c r="D19" s="372"/>
      <c r="E19" s="231" t="s">
        <v>145</v>
      </c>
      <c r="F19" s="231" t="s">
        <v>146</v>
      </c>
      <c r="G19" s="231" t="s">
        <v>157</v>
      </c>
      <c r="H19" s="364"/>
      <c r="I19" s="25" t="s">
        <v>2447</v>
      </c>
      <c r="J19" s="26" t="s">
        <v>2448</v>
      </c>
      <c r="K19" s="77" t="s">
        <v>6</v>
      </c>
      <c r="L19" s="26"/>
      <c r="M19" s="13"/>
      <c r="N19" s="13"/>
      <c r="O19" s="13"/>
      <c r="P19" s="13"/>
      <c r="Q19" s="13"/>
      <c r="R19" s="13"/>
      <c r="S19" s="13"/>
      <c r="T19" s="13"/>
    </row>
    <row r="20" spans="1:20" ht="97.5">
      <c r="A20" s="1"/>
      <c r="B20" s="366"/>
      <c r="C20" s="13" t="s">
        <v>2449</v>
      </c>
      <c r="D20" s="372"/>
      <c r="E20" s="231" t="s">
        <v>145</v>
      </c>
      <c r="F20" s="231" t="s">
        <v>146</v>
      </c>
      <c r="G20" s="231" t="s">
        <v>157</v>
      </c>
      <c r="H20" s="364"/>
      <c r="I20" s="25" t="s">
        <v>2450</v>
      </c>
      <c r="J20" s="26" t="s">
        <v>2451</v>
      </c>
      <c r="K20" s="77" t="s">
        <v>6</v>
      </c>
      <c r="L20" s="26"/>
      <c r="M20" s="13"/>
      <c r="N20" s="13"/>
      <c r="O20" s="13"/>
      <c r="P20" s="13"/>
      <c r="Q20" s="13"/>
      <c r="R20" s="13"/>
      <c r="S20" s="13"/>
      <c r="T20" s="13"/>
    </row>
    <row r="21" spans="1:20" ht="30">
      <c r="A21" s="1"/>
      <c r="B21" s="366"/>
      <c r="C21" s="13"/>
      <c r="D21" s="372"/>
      <c r="E21" s="231" t="s">
        <v>145</v>
      </c>
      <c r="F21" s="231" t="s">
        <v>146</v>
      </c>
      <c r="G21" s="231" t="s">
        <v>147</v>
      </c>
      <c r="H21" s="364"/>
      <c r="I21" s="25" t="s">
        <v>2452</v>
      </c>
      <c r="J21" s="26" t="s">
        <v>215</v>
      </c>
      <c r="K21" s="77" t="s">
        <v>6</v>
      </c>
      <c r="L21" s="26"/>
      <c r="M21" s="13"/>
      <c r="N21" s="13"/>
      <c r="O21" s="13"/>
      <c r="P21" s="13"/>
      <c r="Q21" s="13"/>
      <c r="R21" s="13"/>
      <c r="S21" s="13"/>
      <c r="T21" s="13"/>
    </row>
    <row r="22" spans="1:20" ht="40.5">
      <c r="A22" s="1"/>
      <c r="B22" s="366"/>
      <c r="C22" s="13"/>
      <c r="D22" s="372"/>
      <c r="E22" s="231" t="s">
        <v>145</v>
      </c>
      <c r="F22" s="231" t="s">
        <v>146</v>
      </c>
      <c r="G22" s="231" t="s">
        <v>147</v>
      </c>
      <c r="H22" s="364"/>
      <c r="I22" s="25" t="s">
        <v>2453</v>
      </c>
      <c r="J22" s="26" t="s">
        <v>215</v>
      </c>
      <c r="K22" s="77" t="s">
        <v>6</v>
      </c>
      <c r="L22" s="26"/>
      <c r="M22" s="13"/>
      <c r="N22" s="13"/>
      <c r="O22" s="13"/>
      <c r="P22" s="13"/>
      <c r="Q22" s="13"/>
      <c r="R22" s="13"/>
      <c r="S22" s="13"/>
      <c r="T22" s="13"/>
    </row>
    <row r="23" spans="1:20" ht="54">
      <c r="A23" s="1"/>
      <c r="B23" s="366"/>
      <c r="C23" s="13"/>
      <c r="D23" s="372"/>
      <c r="E23" s="231" t="s">
        <v>145</v>
      </c>
      <c r="F23" s="231" t="s">
        <v>178</v>
      </c>
      <c r="G23" s="231" t="s">
        <v>157</v>
      </c>
      <c r="H23" s="364"/>
      <c r="I23" s="25" t="s">
        <v>2454</v>
      </c>
      <c r="J23" s="26" t="s">
        <v>2455</v>
      </c>
      <c r="K23" s="77" t="s">
        <v>6</v>
      </c>
      <c r="L23" s="26"/>
      <c r="M23" s="13"/>
      <c r="N23" s="13"/>
      <c r="O23" s="13"/>
      <c r="P23" s="13"/>
      <c r="Q23" s="13"/>
      <c r="R23" s="13"/>
      <c r="S23" s="13"/>
      <c r="T23" s="13"/>
    </row>
    <row r="24" spans="1:20" ht="30">
      <c r="A24" s="1"/>
      <c r="B24" s="366"/>
      <c r="C24" s="13"/>
      <c r="D24" s="372"/>
      <c r="E24" s="231" t="s">
        <v>145</v>
      </c>
      <c r="F24" s="231" t="s">
        <v>178</v>
      </c>
      <c r="G24" s="231" t="s">
        <v>157</v>
      </c>
      <c r="H24" s="364"/>
      <c r="I24" s="25" t="s">
        <v>2456</v>
      </c>
      <c r="J24" s="26" t="s">
        <v>215</v>
      </c>
      <c r="K24" s="77" t="s">
        <v>6</v>
      </c>
      <c r="L24" s="26"/>
      <c r="M24" s="13"/>
      <c r="N24" s="13"/>
      <c r="O24" s="13"/>
      <c r="P24" s="13"/>
      <c r="Q24" s="13"/>
      <c r="R24" s="13"/>
      <c r="S24" s="13"/>
      <c r="T24" s="13"/>
    </row>
    <row r="25" spans="1:20" ht="30">
      <c r="A25" s="1"/>
      <c r="B25" s="366"/>
      <c r="C25" s="13"/>
      <c r="D25" s="372"/>
      <c r="E25" s="231" t="s">
        <v>145</v>
      </c>
      <c r="F25" s="231" t="s">
        <v>178</v>
      </c>
      <c r="G25" s="231" t="s">
        <v>157</v>
      </c>
      <c r="H25" s="364"/>
      <c r="I25" s="25" t="s">
        <v>2457</v>
      </c>
      <c r="J25" s="26" t="s">
        <v>215</v>
      </c>
      <c r="K25" s="77" t="s">
        <v>6</v>
      </c>
      <c r="L25" s="26"/>
      <c r="M25" s="13"/>
      <c r="N25" s="13"/>
      <c r="O25" s="13"/>
      <c r="P25" s="13"/>
      <c r="Q25" s="13"/>
      <c r="R25" s="13"/>
      <c r="S25" s="13"/>
      <c r="T25" s="13"/>
    </row>
    <row r="26" spans="1:20" ht="30">
      <c r="A26" s="1"/>
      <c r="B26" s="366"/>
      <c r="C26" s="13" t="s">
        <v>2458</v>
      </c>
      <c r="D26" s="372"/>
      <c r="E26" s="231" t="s">
        <v>145</v>
      </c>
      <c r="F26" s="231" t="s">
        <v>178</v>
      </c>
      <c r="G26" s="231" t="s">
        <v>157</v>
      </c>
      <c r="H26" s="364"/>
      <c r="I26" s="26" t="s">
        <v>2459</v>
      </c>
      <c r="J26" s="26" t="s">
        <v>2460</v>
      </c>
      <c r="K26" s="77" t="s">
        <v>6</v>
      </c>
      <c r="L26" s="26"/>
      <c r="M26" s="13"/>
      <c r="N26" s="13"/>
      <c r="O26" s="13"/>
      <c r="P26" s="13"/>
      <c r="Q26" s="13"/>
      <c r="R26" s="13"/>
      <c r="S26" s="13"/>
      <c r="T26" s="13"/>
    </row>
    <row r="27" spans="1:20" ht="30">
      <c r="A27" s="1"/>
      <c r="B27" s="366"/>
      <c r="C27" s="13" t="s">
        <v>2461</v>
      </c>
      <c r="D27" s="372" t="s">
        <v>2462</v>
      </c>
      <c r="E27" s="231" t="s">
        <v>145</v>
      </c>
      <c r="F27" s="231" t="s">
        <v>178</v>
      </c>
      <c r="G27" s="231" t="s">
        <v>157</v>
      </c>
      <c r="H27" s="364" t="s">
        <v>2463</v>
      </c>
      <c r="I27" s="26" t="s">
        <v>2464</v>
      </c>
      <c r="J27" s="26" t="s">
        <v>2465</v>
      </c>
      <c r="K27" s="77" t="s">
        <v>6</v>
      </c>
      <c r="L27" s="26"/>
      <c r="M27" s="13"/>
      <c r="N27" s="13"/>
      <c r="O27" s="13"/>
      <c r="P27" s="13"/>
      <c r="Q27" s="13"/>
      <c r="R27" s="13"/>
      <c r="S27" s="13"/>
      <c r="T27" s="13"/>
    </row>
    <row r="28" spans="1:20" ht="43.5">
      <c r="A28" s="1"/>
      <c r="B28" s="366"/>
      <c r="C28" s="13" t="s">
        <v>2466</v>
      </c>
      <c r="D28" s="372"/>
      <c r="E28" s="231" t="s">
        <v>145</v>
      </c>
      <c r="F28" s="231" t="s">
        <v>146</v>
      </c>
      <c r="G28" s="231" t="s">
        <v>147</v>
      </c>
      <c r="H28" s="364"/>
      <c r="I28" s="26" t="s">
        <v>2467</v>
      </c>
      <c r="J28" s="26" t="s">
        <v>2468</v>
      </c>
      <c r="K28" s="77" t="s">
        <v>6</v>
      </c>
      <c r="L28" s="26"/>
      <c r="M28" s="13"/>
      <c r="N28" s="13"/>
      <c r="O28" s="13"/>
      <c r="P28" s="13"/>
      <c r="Q28" s="13"/>
      <c r="R28" s="13"/>
      <c r="S28" s="13"/>
      <c r="T28" s="13"/>
    </row>
    <row r="29" spans="1:20" ht="30">
      <c r="A29" s="1"/>
      <c r="B29" s="366"/>
      <c r="C29" s="13" t="s">
        <v>2469</v>
      </c>
      <c r="D29" s="372"/>
      <c r="E29" s="231" t="s">
        <v>145</v>
      </c>
      <c r="F29" s="231" t="s">
        <v>178</v>
      </c>
      <c r="G29" s="231" t="s">
        <v>157</v>
      </c>
      <c r="H29" s="364"/>
      <c r="I29" s="26" t="s">
        <v>2470</v>
      </c>
      <c r="J29" s="26" t="s">
        <v>2471</v>
      </c>
      <c r="K29" s="77" t="s">
        <v>6</v>
      </c>
      <c r="L29" s="26"/>
      <c r="M29" s="13"/>
      <c r="N29" s="13"/>
      <c r="O29" s="13"/>
      <c r="P29" s="13"/>
      <c r="Q29" s="13"/>
      <c r="R29" s="13"/>
      <c r="S29" s="13"/>
      <c r="T29" s="13"/>
    </row>
    <row r="30" spans="1:20" ht="30">
      <c r="A30" s="1"/>
      <c r="B30" s="366"/>
      <c r="C30" s="13" t="s">
        <v>2472</v>
      </c>
      <c r="D30" s="372"/>
      <c r="E30" s="231" t="s">
        <v>145</v>
      </c>
      <c r="F30" s="231" t="s">
        <v>178</v>
      </c>
      <c r="G30" s="231" t="s">
        <v>157</v>
      </c>
      <c r="H30" s="364"/>
      <c r="I30" s="26" t="s">
        <v>2473</v>
      </c>
      <c r="J30" s="26" t="s">
        <v>2474</v>
      </c>
      <c r="K30" s="77" t="s">
        <v>6</v>
      </c>
      <c r="L30" s="26"/>
      <c r="M30" s="13"/>
      <c r="N30" s="13"/>
      <c r="O30" s="13"/>
      <c r="P30" s="13"/>
      <c r="Q30" s="13"/>
      <c r="R30" s="13"/>
      <c r="S30" s="13"/>
      <c r="T30" s="13"/>
    </row>
    <row r="31" spans="1:20" ht="57">
      <c r="A31" s="1"/>
      <c r="B31" s="366"/>
      <c r="C31" s="13"/>
      <c r="D31" s="372"/>
      <c r="E31" s="231" t="s">
        <v>145</v>
      </c>
      <c r="F31" s="231" t="s">
        <v>178</v>
      </c>
      <c r="G31" s="231" t="s">
        <v>157</v>
      </c>
      <c r="H31" s="364"/>
      <c r="I31" s="26" t="s">
        <v>2475</v>
      </c>
      <c r="J31" s="26" t="s">
        <v>2476</v>
      </c>
      <c r="K31" s="77" t="s">
        <v>6</v>
      </c>
      <c r="L31" s="26"/>
      <c r="M31" s="13"/>
      <c r="N31" s="13"/>
      <c r="O31" s="13"/>
      <c r="P31" s="13"/>
      <c r="Q31" s="13"/>
      <c r="R31" s="13"/>
      <c r="S31" s="13"/>
      <c r="T31" s="13"/>
    </row>
    <row r="32" spans="1:20" ht="70.5">
      <c r="A32" s="1"/>
      <c r="B32" s="366"/>
      <c r="C32" s="13" t="s">
        <v>2477</v>
      </c>
      <c r="D32" s="372"/>
      <c r="E32" s="231" t="s">
        <v>145</v>
      </c>
      <c r="F32" s="231" t="s">
        <v>178</v>
      </c>
      <c r="G32" s="231" t="s">
        <v>157</v>
      </c>
      <c r="H32" s="364"/>
      <c r="I32" s="26" t="s">
        <v>2478</v>
      </c>
      <c r="J32" s="26" t="s">
        <v>2479</v>
      </c>
      <c r="K32" s="77" t="s">
        <v>6</v>
      </c>
      <c r="L32" s="26"/>
      <c r="M32" s="13"/>
      <c r="N32" s="13"/>
      <c r="O32" s="13"/>
      <c r="P32" s="13"/>
      <c r="Q32" s="13"/>
      <c r="R32" s="13"/>
      <c r="S32" s="13"/>
      <c r="T32" s="13"/>
    </row>
    <row r="33" spans="1:20" ht="57">
      <c r="A33" s="1"/>
      <c r="B33" s="366"/>
      <c r="C33" s="13"/>
      <c r="D33" s="372"/>
      <c r="E33" s="231" t="s">
        <v>145</v>
      </c>
      <c r="F33" s="231" t="s">
        <v>146</v>
      </c>
      <c r="G33" s="231" t="s">
        <v>157</v>
      </c>
      <c r="H33" s="364"/>
      <c r="I33" s="26" t="s">
        <v>2480</v>
      </c>
      <c r="J33" s="26" t="s">
        <v>2481</v>
      </c>
      <c r="K33" s="77" t="s">
        <v>7</v>
      </c>
      <c r="L33" s="26" t="s">
        <v>2482</v>
      </c>
      <c r="M33" s="13"/>
      <c r="N33" s="13"/>
      <c r="O33" s="13"/>
      <c r="P33" s="13"/>
      <c r="Q33" s="13"/>
      <c r="R33" s="13"/>
      <c r="S33" s="13"/>
      <c r="T33" s="13"/>
    </row>
    <row r="34" spans="1:20" ht="97.5">
      <c r="A34" s="1"/>
      <c r="B34" s="366"/>
      <c r="C34" s="13" t="s">
        <v>2483</v>
      </c>
      <c r="D34" s="372"/>
      <c r="E34" s="231" t="s">
        <v>145</v>
      </c>
      <c r="F34" s="231" t="s">
        <v>178</v>
      </c>
      <c r="G34" s="231" t="s">
        <v>147</v>
      </c>
      <c r="H34" s="364"/>
      <c r="I34" s="25" t="s">
        <v>2447</v>
      </c>
      <c r="J34" s="26" t="s">
        <v>2448</v>
      </c>
      <c r="K34" s="77" t="s">
        <v>6</v>
      </c>
      <c r="L34" s="26"/>
      <c r="M34" s="13"/>
      <c r="N34" s="13"/>
      <c r="O34" s="13"/>
      <c r="P34" s="13"/>
      <c r="Q34" s="13"/>
      <c r="R34" s="13"/>
      <c r="S34" s="13"/>
      <c r="T34" s="13"/>
    </row>
    <row r="35" spans="1:20" ht="97.5">
      <c r="A35" s="1"/>
      <c r="B35" s="366"/>
      <c r="C35" s="13" t="s">
        <v>2484</v>
      </c>
      <c r="D35" s="372"/>
      <c r="E35" s="231" t="s">
        <v>145</v>
      </c>
      <c r="F35" s="231" t="s">
        <v>178</v>
      </c>
      <c r="G35" s="231" t="s">
        <v>147</v>
      </c>
      <c r="H35" s="364"/>
      <c r="I35" s="25" t="s">
        <v>2450</v>
      </c>
      <c r="J35" s="26" t="s">
        <v>2451</v>
      </c>
      <c r="K35" s="77" t="s">
        <v>6</v>
      </c>
      <c r="L35" s="26"/>
      <c r="M35" s="13"/>
      <c r="N35" s="13"/>
      <c r="O35" s="13"/>
      <c r="P35" s="13"/>
      <c r="Q35" s="13"/>
      <c r="R35" s="13"/>
      <c r="S35" s="13"/>
      <c r="T35" s="13"/>
    </row>
    <row r="36" spans="1:20" ht="43.5">
      <c r="A36" s="1"/>
      <c r="B36" s="366"/>
      <c r="C36" s="13" t="s">
        <v>2485</v>
      </c>
      <c r="D36" s="372"/>
      <c r="E36" s="231" t="s">
        <v>145</v>
      </c>
      <c r="F36" s="231" t="s">
        <v>178</v>
      </c>
      <c r="G36" s="231" t="s">
        <v>157</v>
      </c>
      <c r="H36" s="14" t="s">
        <v>2486</v>
      </c>
      <c r="I36" s="26" t="s">
        <v>2487</v>
      </c>
      <c r="J36" s="26" t="s">
        <v>2488</v>
      </c>
      <c r="K36" s="77" t="s">
        <v>6</v>
      </c>
      <c r="L36" s="26"/>
      <c r="M36" s="13"/>
      <c r="N36" s="13"/>
      <c r="O36" s="13"/>
      <c r="P36" s="13"/>
      <c r="Q36" s="13"/>
      <c r="R36" s="13"/>
      <c r="S36" s="13"/>
      <c r="T36" s="13"/>
    </row>
    <row r="37" spans="1:20" ht="43.5">
      <c r="A37" s="1"/>
      <c r="B37" s="366"/>
      <c r="C37" s="13" t="s">
        <v>2489</v>
      </c>
      <c r="D37" s="372"/>
      <c r="E37" s="231" t="s">
        <v>145</v>
      </c>
      <c r="F37" s="231" t="s">
        <v>146</v>
      </c>
      <c r="G37" s="231" t="s">
        <v>157</v>
      </c>
      <c r="H37" s="364" t="s">
        <v>2490</v>
      </c>
      <c r="I37" s="26" t="s">
        <v>2491</v>
      </c>
      <c r="J37" s="26" t="s">
        <v>2492</v>
      </c>
      <c r="K37" s="77" t="s">
        <v>6</v>
      </c>
      <c r="L37" s="26"/>
      <c r="M37" s="13"/>
      <c r="N37" s="13"/>
      <c r="O37" s="13"/>
      <c r="P37" s="13"/>
      <c r="Q37" s="13"/>
      <c r="R37" s="13"/>
      <c r="S37" s="13"/>
      <c r="T37" s="13"/>
    </row>
    <row r="38" spans="1:20" ht="43.5">
      <c r="A38" s="1"/>
      <c r="B38" s="366"/>
      <c r="C38" s="13" t="s">
        <v>2493</v>
      </c>
      <c r="D38" s="372"/>
      <c r="E38" s="231" t="s">
        <v>145</v>
      </c>
      <c r="F38" s="231" t="s">
        <v>146</v>
      </c>
      <c r="G38" s="231" t="s">
        <v>157</v>
      </c>
      <c r="H38" s="364"/>
      <c r="I38" s="26" t="s">
        <v>2494</v>
      </c>
      <c r="J38" s="26" t="s">
        <v>913</v>
      </c>
      <c r="K38" s="77" t="s">
        <v>6</v>
      </c>
      <c r="L38" s="26"/>
      <c r="M38" s="13"/>
      <c r="N38" s="13"/>
      <c r="O38" s="13"/>
      <c r="P38" s="13"/>
      <c r="Q38" s="13"/>
      <c r="R38" s="13"/>
      <c r="S38" s="13"/>
      <c r="T38" s="13"/>
    </row>
    <row r="39" spans="1:20" ht="43.5">
      <c r="A39" s="1"/>
      <c r="B39" s="366"/>
      <c r="C39" s="13" t="s">
        <v>2495</v>
      </c>
      <c r="D39" s="372"/>
      <c r="E39" s="231" t="s">
        <v>145</v>
      </c>
      <c r="F39" s="231" t="s">
        <v>146</v>
      </c>
      <c r="G39" s="231" t="s">
        <v>157</v>
      </c>
      <c r="H39" s="364"/>
      <c r="I39" s="26" t="s">
        <v>2496</v>
      </c>
      <c r="J39" s="26" t="s">
        <v>2497</v>
      </c>
      <c r="K39" s="77" t="s">
        <v>6</v>
      </c>
      <c r="L39" s="26"/>
      <c r="M39" s="13"/>
      <c r="N39" s="13"/>
      <c r="O39" s="13"/>
      <c r="P39" s="13"/>
      <c r="Q39" s="13"/>
      <c r="R39" s="13"/>
      <c r="S39" s="13"/>
      <c r="T39" s="13"/>
    </row>
    <row r="40" spans="1:20" ht="43.5">
      <c r="A40" s="1"/>
      <c r="B40" s="366"/>
      <c r="C40" s="13" t="s">
        <v>2498</v>
      </c>
      <c r="D40" s="372"/>
      <c r="E40" s="231" t="s">
        <v>145</v>
      </c>
      <c r="F40" s="231" t="s">
        <v>146</v>
      </c>
      <c r="G40" s="231" t="s">
        <v>157</v>
      </c>
      <c r="H40" s="364"/>
      <c r="I40" s="26" t="s">
        <v>2499</v>
      </c>
      <c r="J40" s="26" t="s">
        <v>2500</v>
      </c>
      <c r="K40" s="77" t="s">
        <v>6</v>
      </c>
      <c r="L40" s="26"/>
      <c r="M40" s="13"/>
      <c r="N40" s="13"/>
      <c r="O40" s="13"/>
      <c r="P40" s="13"/>
      <c r="Q40" s="13"/>
      <c r="R40" s="13"/>
      <c r="S40" s="13"/>
      <c r="T40" s="13"/>
    </row>
    <row r="41" spans="1:20" ht="43.5">
      <c r="A41" s="1"/>
      <c r="B41" s="366"/>
      <c r="C41" s="13" t="s">
        <v>2501</v>
      </c>
      <c r="D41" s="372"/>
      <c r="E41" s="231" t="s">
        <v>145</v>
      </c>
      <c r="F41" s="231" t="s">
        <v>146</v>
      </c>
      <c r="G41" s="231" t="s">
        <v>157</v>
      </c>
      <c r="H41" s="364"/>
      <c r="I41" s="26" t="s">
        <v>2502</v>
      </c>
      <c r="J41" s="26" t="s">
        <v>2503</v>
      </c>
      <c r="K41" s="77" t="s">
        <v>6</v>
      </c>
      <c r="L41" s="26"/>
      <c r="M41" s="13"/>
      <c r="N41" s="13"/>
      <c r="O41" s="13"/>
      <c r="P41" s="13"/>
      <c r="Q41" s="13"/>
      <c r="R41" s="13"/>
      <c r="S41" s="13"/>
      <c r="T41" s="13"/>
    </row>
    <row r="42" spans="1:20" ht="30">
      <c r="A42" s="1"/>
      <c r="B42" s="366"/>
      <c r="C42" s="13" t="s">
        <v>2504</v>
      </c>
      <c r="D42" s="372"/>
      <c r="E42" s="231" t="s">
        <v>145</v>
      </c>
      <c r="F42" s="231" t="s">
        <v>178</v>
      </c>
      <c r="G42" s="231" t="s">
        <v>157</v>
      </c>
      <c r="H42" s="364"/>
      <c r="I42" s="26" t="s">
        <v>2505</v>
      </c>
      <c r="J42" s="26" t="s">
        <v>394</v>
      </c>
      <c r="K42" s="77" t="s">
        <v>6</v>
      </c>
      <c r="L42" s="26"/>
      <c r="M42" s="13"/>
      <c r="N42" s="13"/>
      <c r="O42" s="13"/>
      <c r="P42" s="13"/>
      <c r="Q42" s="13"/>
      <c r="R42" s="13"/>
      <c r="S42" s="13"/>
      <c r="T42" s="13"/>
    </row>
    <row r="43" spans="1:20" ht="43.5">
      <c r="A43" s="1"/>
      <c r="B43" s="366"/>
      <c r="C43" s="13" t="s">
        <v>2506</v>
      </c>
      <c r="D43" s="372"/>
      <c r="E43" s="231" t="s">
        <v>145</v>
      </c>
      <c r="F43" s="231" t="s">
        <v>162</v>
      </c>
      <c r="G43" s="231" t="s">
        <v>147</v>
      </c>
      <c r="H43" s="364"/>
      <c r="I43" s="26" t="s">
        <v>2507</v>
      </c>
      <c r="J43" s="26" t="s">
        <v>2508</v>
      </c>
      <c r="K43" s="77" t="s">
        <v>6</v>
      </c>
      <c r="L43" s="26"/>
      <c r="M43" s="13"/>
      <c r="N43" s="13"/>
      <c r="O43" s="13"/>
      <c r="P43" s="13"/>
      <c r="Q43" s="13"/>
      <c r="R43" s="13"/>
      <c r="S43" s="13"/>
      <c r="T43" s="13"/>
    </row>
    <row r="44" spans="1:20" ht="43.5">
      <c r="A44" s="1"/>
      <c r="B44" s="366"/>
      <c r="C44" s="13" t="s">
        <v>2509</v>
      </c>
      <c r="D44" s="372"/>
      <c r="E44" s="231" t="s">
        <v>145</v>
      </c>
      <c r="F44" s="231" t="s">
        <v>162</v>
      </c>
      <c r="G44" s="231" t="s">
        <v>147</v>
      </c>
      <c r="H44" s="364"/>
      <c r="I44" s="26" t="s">
        <v>2510</v>
      </c>
      <c r="J44" s="26" t="s">
        <v>2511</v>
      </c>
      <c r="K44" s="77" t="s">
        <v>6</v>
      </c>
      <c r="L44" s="26"/>
      <c r="M44" s="13"/>
      <c r="N44" s="13"/>
      <c r="O44" s="13"/>
      <c r="P44" s="13"/>
      <c r="Q44" s="13"/>
      <c r="R44" s="13"/>
      <c r="S44" s="13"/>
      <c r="T44" s="13"/>
    </row>
    <row r="45" spans="1:20" ht="57">
      <c r="A45" s="1"/>
      <c r="B45" s="366"/>
      <c r="C45" s="13" t="s">
        <v>2512</v>
      </c>
      <c r="D45" s="372"/>
      <c r="E45" s="231" t="s">
        <v>145</v>
      </c>
      <c r="F45" s="231" t="s">
        <v>178</v>
      </c>
      <c r="G45" s="231" t="s">
        <v>157</v>
      </c>
      <c r="H45" s="364"/>
      <c r="I45" s="26" t="s">
        <v>2513</v>
      </c>
      <c r="J45" s="26" t="s">
        <v>2514</v>
      </c>
      <c r="K45" s="77" t="s">
        <v>6</v>
      </c>
      <c r="L45" s="26"/>
      <c r="M45" s="13"/>
      <c r="N45" s="13"/>
      <c r="O45" s="13"/>
      <c r="P45" s="13"/>
      <c r="Q45" s="13"/>
      <c r="R45" s="13"/>
      <c r="S45" s="13"/>
      <c r="T45" s="13"/>
    </row>
    <row r="46" spans="1:20" ht="70.5">
      <c r="A46" s="1"/>
      <c r="B46" s="366"/>
      <c r="C46" s="13" t="s">
        <v>2515</v>
      </c>
      <c r="D46" s="372"/>
      <c r="E46" s="231" t="s">
        <v>145</v>
      </c>
      <c r="F46" s="231" t="s">
        <v>178</v>
      </c>
      <c r="G46" s="231" t="s">
        <v>157</v>
      </c>
      <c r="H46" s="364"/>
      <c r="I46" s="26" t="s">
        <v>2516</v>
      </c>
      <c r="J46" s="26" t="s">
        <v>2517</v>
      </c>
      <c r="K46" s="77" t="s">
        <v>6</v>
      </c>
      <c r="L46" s="26"/>
      <c r="M46" s="13"/>
      <c r="N46" s="13"/>
      <c r="O46" s="13"/>
      <c r="P46" s="13"/>
      <c r="Q46" s="13"/>
      <c r="R46" s="13"/>
      <c r="S46" s="13"/>
      <c r="T46" s="13"/>
    </row>
    <row r="47" spans="1:20" ht="84">
      <c r="A47" s="1"/>
      <c r="B47" s="366"/>
      <c r="C47" s="13" t="s">
        <v>2518</v>
      </c>
      <c r="D47" s="372"/>
      <c r="E47" s="231" t="s">
        <v>145</v>
      </c>
      <c r="F47" s="231" t="s">
        <v>162</v>
      </c>
      <c r="G47" s="231" t="s">
        <v>147</v>
      </c>
      <c r="H47" s="364"/>
      <c r="I47" s="26" t="s">
        <v>2519</v>
      </c>
      <c r="J47" s="26" t="s">
        <v>2520</v>
      </c>
      <c r="K47" s="77" t="s">
        <v>6</v>
      </c>
      <c r="L47" s="26"/>
      <c r="M47" s="13"/>
      <c r="N47" s="13"/>
      <c r="O47" s="13"/>
      <c r="P47" s="13"/>
      <c r="Q47" s="13"/>
      <c r="R47" s="13"/>
      <c r="S47" s="13"/>
      <c r="T47" s="13"/>
    </row>
    <row r="48" spans="1:20" ht="30">
      <c r="A48" s="1"/>
      <c r="B48" s="366"/>
      <c r="C48" s="13" t="s">
        <v>2521</v>
      </c>
      <c r="D48" s="423" t="s">
        <v>637</v>
      </c>
      <c r="E48" s="231" t="s">
        <v>145</v>
      </c>
      <c r="F48" s="231" t="s">
        <v>178</v>
      </c>
      <c r="G48" s="231" t="s">
        <v>157</v>
      </c>
      <c r="H48" s="418" t="s">
        <v>2522</v>
      </c>
      <c r="I48" s="26" t="s">
        <v>2523</v>
      </c>
      <c r="J48" s="26" t="s">
        <v>1009</v>
      </c>
      <c r="K48" s="77" t="s">
        <v>6</v>
      </c>
      <c r="L48" s="26"/>
      <c r="M48" s="13"/>
      <c r="N48" s="13"/>
      <c r="O48" s="13"/>
      <c r="P48" s="13"/>
      <c r="Q48" s="13"/>
      <c r="R48" s="13"/>
      <c r="S48" s="13"/>
      <c r="T48" s="13"/>
    </row>
    <row r="49" spans="1:20" ht="30">
      <c r="A49" s="1"/>
      <c r="B49" s="366"/>
      <c r="C49" s="13" t="s">
        <v>2524</v>
      </c>
      <c r="D49" s="423"/>
      <c r="E49" s="231" t="s">
        <v>145</v>
      </c>
      <c r="F49" s="231" t="s">
        <v>178</v>
      </c>
      <c r="G49" s="231" t="s">
        <v>157</v>
      </c>
      <c r="H49" s="418"/>
      <c r="I49" s="26" t="s">
        <v>2525</v>
      </c>
      <c r="J49" s="26" t="s">
        <v>2526</v>
      </c>
      <c r="K49" s="77" t="s">
        <v>6</v>
      </c>
      <c r="L49" s="26"/>
      <c r="M49" s="13"/>
      <c r="N49" s="13"/>
      <c r="O49" s="13"/>
      <c r="P49" s="13"/>
      <c r="Q49" s="13"/>
      <c r="R49" s="13"/>
      <c r="S49" s="13"/>
      <c r="T49" s="13"/>
    </row>
    <row r="50" spans="1:20" ht="57">
      <c r="A50" s="1"/>
      <c r="B50" s="366"/>
      <c r="C50" s="13" t="s">
        <v>2527</v>
      </c>
      <c r="D50" s="423"/>
      <c r="E50" s="231" t="s">
        <v>145</v>
      </c>
      <c r="F50" s="231" t="s">
        <v>146</v>
      </c>
      <c r="G50" s="231" t="s">
        <v>157</v>
      </c>
      <c r="H50" s="418"/>
      <c r="I50" s="26" t="s">
        <v>2528</v>
      </c>
      <c r="J50" s="26" t="s">
        <v>2529</v>
      </c>
      <c r="K50" s="77" t="s">
        <v>6</v>
      </c>
      <c r="L50" s="26"/>
      <c r="M50" s="13"/>
      <c r="N50" s="13"/>
      <c r="O50" s="13"/>
      <c r="P50" s="13"/>
      <c r="Q50" s="13"/>
      <c r="R50" s="13"/>
      <c r="S50" s="13"/>
      <c r="T50" s="13"/>
    </row>
    <row r="51" spans="1:20" ht="43.5">
      <c r="A51" s="1"/>
      <c r="B51" s="366"/>
      <c r="C51" s="13" t="s">
        <v>2530</v>
      </c>
      <c r="D51" s="423"/>
      <c r="E51" s="231" t="s">
        <v>145</v>
      </c>
      <c r="F51" s="231" t="s">
        <v>146</v>
      </c>
      <c r="G51" s="231" t="s">
        <v>157</v>
      </c>
      <c r="H51" s="418"/>
      <c r="I51" s="26" t="s">
        <v>2531</v>
      </c>
      <c r="J51" s="26" t="s">
        <v>2532</v>
      </c>
      <c r="K51" s="77" t="s">
        <v>6</v>
      </c>
      <c r="L51" s="26"/>
      <c r="M51" s="13"/>
      <c r="N51" s="13"/>
      <c r="O51" s="13"/>
      <c r="P51" s="13"/>
      <c r="Q51" s="13"/>
      <c r="R51" s="13"/>
      <c r="S51" s="13"/>
      <c r="T51" s="13"/>
    </row>
    <row r="52" spans="1:20" ht="30">
      <c r="A52" s="1"/>
      <c r="B52" s="366"/>
      <c r="C52" s="13" t="s">
        <v>2533</v>
      </c>
      <c r="D52" s="423"/>
      <c r="E52" s="231" t="s">
        <v>190</v>
      </c>
      <c r="F52" s="231" t="s">
        <v>178</v>
      </c>
      <c r="G52" s="231" t="s">
        <v>157</v>
      </c>
      <c r="H52" s="418"/>
      <c r="I52" s="26" t="s">
        <v>2534</v>
      </c>
      <c r="J52" s="26" t="s">
        <v>2535</v>
      </c>
      <c r="K52" s="77" t="s">
        <v>6</v>
      </c>
      <c r="L52" s="26"/>
      <c r="M52" s="13"/>
      <c r="N52" s="13"/>
      <c r="O52" s="13"/>
      <c r="P52" s="13"/>
      <c r="Q52" s="13"/>
      <c r="R52" s="13"/>
      <c r="S52" s="13"/>
      <c r="T52" s="13"/>
    </row>
    <row r="53" spans="1:20" ht="43.5">
      <c r="A53" s="1"/>
      <c r="B53" s="366"/>
      <c r="C53" s="13" t="s">
        <v>2536</v>
      </c>
      <c r="D53" s="423"/>
      <c r="E53" s="231" t="s">
        <v>145</v>
      </c>
      <c r="F53" s="231" t="s">
        <v>178</v>
      </c>
      <c r="G53" s="231" t="s">
        <v>157</v>
      </c>
      <c r="H53" s="418"/>
      <c r="I53" s="26" t="s">
        <v>2537</v>
      </c>
      <c r="J53" s="26" t="s">
        <v>2538</v>
      </c>
      <c r="K53" s="77" t="s">
        <v>6</v>
      </c>
      <c r="L53" s="26"/>
      <c r="M53" s="13"/>
      <c r="N53" s="13"/>
      <c r="O53" s="13"/>
      <c r="P53" s="13"/>
      <c r="Q53" s="13"/>
      <c r="R53" s="13"/>
      <c r="S53" s="13"/>
      <c r="T53" s="13"/>
    </row>
    <row r="54" spans="1:20" ht="84">
      <c r="A54" s="1"/>
      <c r="B54" s="366"/>
      <c r="C54" s="13" t="s">
        <v>2539</v>
      </c>
      <c r="D54" s="423"/>
      <c r="E54" s="231" t="s">
        <v>145</v>
      </c>
      <c r="F54" s="231" t="s">
        <v>146</v>
      </c>
      <c r="G54" s="231" t="s">
        <v>157</v>
      </c>
      <c r="H54" s="418"/>
      <c r="I54" s="26" t="s">
        <v>2540</v>
      </c>
      <c r="J54" s="26" t="s">
        <v>2541</v>
      </c>
      <c r="K54" s="77" t="s">
        <v>6</v>
      </c>
      <c r="L54" s="26"/>
      <c r="M54" s="13"/>
      <c r="N54" s="13"/>
      <c r="O54" s="13"/>
      <c r="P54" s="13"/>
      <c r="Q54" s="13"/>
      <c r="R54" s="13"/>
      <c r="S54" s="13"/>
      <c r="T54" s="13"/>
    </row>
    <row r="55" spans="1:20" ht="43.5">
      <c r="A55" s="1"/>
      <c r="B55" s="366"/>
      <c r="C55" s="13" t="s">
        <v>2542</v>
      </c>
      <c r="D55" s="423"/>
      <c r="E55" s="231" t="s">
        <v>145</v>
      </c>
      <c r="F55" s="231" t="s">
        <v>146</v>
      </c>
      <c r="G55" s="231" t="s">
        <v>157</v>
      </c>
      <c r="H55" s="418"/>
      <c r="I55" s="26" t="s">
        <v>2543</v>
      </c>
      <c r="J55" s="26" t="s">
        <v>2544</v>
      </c>
      <c r="K55" s="77" t="s">
        <v>6</v>
      </c>
      <c r="L55" s="26"/>
      <c r="M55" s="13"/>
      <c r="N55" s="13"/>
      <c r="O55" s="13"/>
      <c r="P55" s="13"/>
      <c r="Q55" s="13"/>
      <c r="R55" s="13"/>
      <c r="S55" s="13"/>
      <c r="T55" s="13"/>
    </row>
    <row r="56" spans="1:20" ht="84">
      <c r="A56" s="1"/>
      <c r="B56" s="366"/>
      <c r="C56" s="13" t="s">
        <v>2545</v>
      </c>
      <c r="D56" s="423"/>
      <c r="E56" s="231" t="s">
        <v>145</v>
      </c>
      <c r="F56" s="231" t="s">
        <v>178</v>
      </c>
      <c r="G56" s="231" t="s">
        <v>157</v>
      </c>
      <c r="H56" s="418"/>
      <c r="I56" s="26" t="s">
        <v>2546</v>
      </c>
      <c r="J56" s="26" t="s">
        <v>2541</v>
      </c>
      <c r="K56" s="77" t="s">
        <v>7</v>
      </c>
      <c r="L56" s="26" t="s">
        <v>2547</v>
      </c>
      <c r="M56" s="13"/>
      <c r="N56" s="13"/>
      <c r="O56" s="13"/>
      <c r="P56" s="13"/>
      <c r="Q56" s="13"/>
      <c r="R56" s="13"/>
      <c r="S56" s="13"/>
      <c r="T56" s="13"/>
    </row>
    <row r="57" spans="1:20" ht="97.5">
      <c r="A57" s="1"/>
      <c r="B57" s="366"/>
      <c r="C57" s="13" t="s">
        <v>2548</v>
      </c>
      <c r="D57" s="423"/>
      <c r="E57" s="231" t="s">
        <v>145</v>
      </c>
      <c r="F57" s="231" t="s">
        <v>178</v>
      </c>
      <c r="G57" s="231" t="s">
        <v>147</v>
      </c>
      <c r="H57" s="418"/>
      <c r="I57" s="26" t="s">
        <v>2549</v>
      </c>
      <c r="J57" s="26" t="s">
        <v>2550</v>
      </c>
      <c r="K57" s="77" t="s">
        <v>6</v>
      </c>
      <c r="L57" s="26"/>
      <c r="M57" s="13"/>
      <c r="N57" s="13"/>
      <c r="O57" s="13"/>
      <c r="P57" s="13"/>
      <c r="Q57" s="13"/>
      <c r="R57" s="13"/>
      <c r="S57" s="13"/>
      <c r="T57" s="13"/>
    </row>
    <row r="58" spans="1:20" ht="27">
      <c r="A58" s="1"/>
      <c r="B58" s="422" t="s">
        <v>2551</v>
      </c>
      <c r="C58" s="232"/>
      <c r="D58" s="424" t="s">
        <v>2552</v>
      </c>
      <c r="E58" s="233" t="s">
        <v>145</v>
      </c>
      <c r="F58" s="233" t="s">
        <v>178</v>
      </c>
      <c r="G58" s="233" t="s">
        <v>157</v>
      </c>
      <c r="H58" s="419" t="s">
        <v>2553</v>
      </c>
      <c r="I58" s="234" t="s">
        <v>2554</v>
      </c>
      <c r="J58" s="234" t="s">
        <v>342</v>
      </c>
      <c r="K58" s="77" t="s">
        <v>9</v>
      </c>
      <c r="L58" s="367" t="s">
        <v>2555</v>
      </c>
      <c r="M58" s="61"/>
      <c r="N58" s="61"/>
      <c r="O58" s="61"/>
      <c r="P58" s="13"/>
      <c r="Q58" s="13"/>
      <c r="R58" s="13"/>
      <c r="S58" s="13"/>
      <c r="T58" s="13"/>
    </row>
    <row r="59" spans="1:20" ht="27">
      <c r="A59" s="1"/>
      <c r="B59" s="422"/>
      <c r="C59" s="211"/>
      <c r="D59" s="425"/>
      <c r="E59" s="233" t="s">
        <v>145</v>
      </c>
      <c r="F59" s="233" t="s">
        <v>178</v>
      </c>
      <c r="G59" s="233" t="s">
        <v>157</v>
      </c>
      <c r="H59" s="420"/>
      <c r="I59" s="234" t="s">
        <v>2556</v>
      </c>
      <c r="J59" s="234" t="s">
        <v>342</v>
      </c>
      <c r="K59" s="77" t="s">
        <v>9</v>
      </c>
      <c r="L59" s="368"/>
      <c r="M59" s="13"/>
      <c r="N59" s="13"/>
      <c r="O59" s="13"/>
      <c r="P59" s="13"/>
      <c r="Q59" s="13"/>
      <c r="R59" s="13"/>
      <c r="S59" s="13"/>
      <c r="T59" s="13"/>
    </row>
    <row r="60" spans="1:20" ht="40.5">
      <c r="A60" s="1"/>
      <c r="B60" s="422"/>
      <c r="C60" s="211"/>
      <c r="D60" s="425"/>
      <c r="E60" s="233" t="s">
        <v>145</v>
      </c>
      <c r="F60" s="233" t="s">
        <v>146</v>
      </c>
      <c r="G60" s="233" t="s">
        <v>147</v>
      </c>
      <c r="H60" s="420"/>
      <c r="I60" s="234" t="s">
        <v>2557</v>
      </c>
      <c r="J60" s="235" t="s">
        <v>2558</v>
      </c>
      <c r="K60" s="77" t="s">
        <v>9</v>
      </c>
      <c r="L60" s="368"/>
      <c r="M60" s="13"/>
      <c r="N60" s="13"/>
      <c r="O60" s="13"/>
      <c r="P60" s="13"/>
      <c r="Q60" s="13"/>
      <c r="R60" s="13"/>
      <c r="S60" s="13"/>
      <c r="T60" s="13"/>
    </row>
    <row r="61" spans="1:20" ht="40.5">
      <c r="A61" s="1"/>
      <c r="B61" s="422"/>
      <c r="C61" s="211"/>
      <c r="D61" s="426"/>
      <c r="E61" s="233" t="s">
        <v>145</v>
      </c>
      <c r="F61" s="233" t="s">
        <v>146</v>
      </c>
      <c r="G61" s="233" t="s">
        <v>147</v>
      </c>
      <c r="H61" s="421"/>
      <c r="I61" s="234" t="s">
        <v>2559</v>
      </c>
      <c r="J61" s="235" t="s">
        <v>2558</v>
      </c>
      <c r="K61" s="77" t="s">
        <v>9</v>
      </c>
      <c r="L61" s="369"/>
      <c r="M61" s="13"/>
      <c r="N61" s="13"/>
      <c r="O61" s="13"/>
      <c r="P61" s="13"/>
      <c r="Q61" s="13"/>
      <c r="R61" s="13"/>
      <c r="S61" s="13"/>
      <c r="T61" s="13"/>
    </row>
  </sheetData>
  <mergeCells count="30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57"/>
    <mergeCell ref="B58:B61"/>
    <mergeCell ref="D11:D26"/>
    <mergeCell ref="D27:D47"/>
    <mergeCell ref="D48:D57"/>
    <mergeCell ref="D58:D61"/>
    <mergeCell ref="L58:L61"/>
    <mergeCell ref="H11:H26"/>
    <mergeCell ref="H27:H35"/>
    <mergeCell ref="H37:H47"/>
    <mergeCell ref="H48:H57"/>
    <mergeCell ref="H58:H61"/>
  </mergeCells>
  <phoneticPr fontId="31" type="noConversion"/>
  <conditionalFormatting sqref="I4 K11:K61">
    <cfRule type="cellIs" dxfId="50" priority="1" stopIfTrue="1" operator="equal">
      <formula>"无效"</formula>
    </cfRule>
    <cfRule type="cellIs" dxfId="49" priority="2" stopIfTrue="1" operator="equal">
      <formula>"通过"</formula>
    </cfRule>
    <cfRule type="cellIs" dxfId="48" priority="3" stopIfTrue="1" operator="equal">
      <formula>"阻塞"</formula>
    </cfRule>
  </conditionalFormatting>
  <dataValidations count="5">
    <dataValidation type="list" allowBlank="1" showInputMessage="1" showErrorMessage="1" sqref="I4 K11:K61 P11:P61">
      <formula1>"通过,失败,阻塞,无效,未执行"</formula1>
    </dataValidation>
    <dataValidation type="list" allowBlank="1" showInputMessage="1" showErrorMessage="1" sqref="E11:E61">
      <formula1>"正,反"</formula1>
    </dataValidation>
    <dataValidation type="list" allowBlank="1" showInputMessage="1" showErrorMessage="1" sqref="F11:F61">
      <formula1>"高,中,低"</formula1>
    </dataValidation>
    <dataValidation type="list" allowBlank="1" showInputMessage="1" showErrorMessage="1" sqref="G11:G61">
      <formula1>"是,否"</formula1>
    </dataValidation>
    <dataValidation allowBlank="1" showInputMessage="1" showErrorMessage="1" promptTitle="Revision" sqref="M5:M9 R5:R9"/>
  </dataValidations>
  <pageMargins left="0.69930555555555596" right="0.69930555555555596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26"/>
  <sheetViews>
    <sheetView workbookViewId="0">
      <selection activeCell="G14" sqref="G14"/>
    </sheetView>
  </sheetViews>
  <sheetFormatPr defaultColWidth="9" defaultRowHeight="13.5"/>
  <cols>
    <col min="1" max="1" width="1.875" customWidth="1"/>
    <col min="2" max="2" width="3.25" customWidth="1"/>
    <col min="3" max="3" width="11.375" customWidth="1"/>
    <col min="4" max="4" width="26.5" customWidth="1"/>
    <col min="8" max="8" width="16.25" customWidth="1"/>
    <col min="9" max="9" width="38.5" customWidth="1"/>
    <col min="10" max="10" width="40.25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137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403" t="s">
        <v>118</v>
      </c>
      <c r="L4" s="404"/>
      <c r="M4" s="43">
        <v>16</v>
      </c>
      <c r="N4" s="49" t="s">
        <v>119</v>
      </c>
      <c r="O4" s="50">
        <f>(M5+M6)/M4</f>
        <v>0.875</v>
      </c>
      <c r="P4" s="75">
        <f>(M5+M6)/M4</f>
        <v>0.875</v>
      </c>
      <c r="Q4" s="383" t="s">
        <v>118</v>
      </c>
      <c r="R4" s="384"/>
      <c r="S4" s="47">
        <f>COUNTA($D$26:$D$126)</f>
        <v>1</v>
      </c>
      <c r="T4" s="412" t="s">
        <v>119</v>
      </c>
      <c r="U4" s="413"/>
      <c r="V4" s="75">
        <f>(S5+S6)/S4</f>
        <v>0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403" t="s">
        <v>121</v>
      </c>
      <c r="L5" s="404"/>
      <c r="M5" s="23">
        <f>COUNTIF(K11:K$221,"通过")</f>
        <v>14</v>
      </c>
      <c r="N5" s="49" t="s">
        <v>119</v>
      </c>
      <c r="O5" s="50">
        <f>M5/M4</f>
        <v>0.875</v>
      </c>
      <c r="P5" s="75">
        <f>M5/M4</f>
        <v>0.875</v>
      </c>
      <c r="Q5" s="383" t="s">
        <v>121</v>
      </c>
      <c r="R5" s="384"/>
      <c r="S5" s="23">
        <f>COUNTIF(Q26:Q$126,"通过")</f>
        <v>0</v>
      </c>
      <c r="T5" s="412" t="s">
        <v>119</v>
      </c>
      <c r="U5" s="413"/>
      <c r="V5" s="75">
        <f>S5/S4</f>
        <v>0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403" t="s">
        <v>123</v>
      </c>
      <c r="L6" s="404"/>
      <c r="M6" s="23">
        <f>COUNTIF(K11:K$220,"失败")</f>
        <v>0</v>
      </c>
      <c r="N6" s="49" t="s">
        <v>119</v>
      </c>
      <c r="O6" s="50">
        <f>M6/M4</f>
        <v>0</v>
      </c>
      <c r="P6" s="75">
        <f>M6/M4</f>
        <v>0</v>
      </c>
      <c r="Q6" s="383" t="s">
        <v>123</v>
      </c>
      <c r="R6" s="384"/>
      <c r="S6" s="23">
        <f>COUNTIF(Q26:Q$125,"失败")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403" t="s">
        <v>125</v>
      </c>
      <c r="L7" s="404"/>
      <c r="M7" s="23">
        <f>COUNTIF(K11:K$220,"阻塞")</f>
        <v>0</v>
      </c>
      <c r="N7" s="49" t="s">
        <v>119</v>
      </c>
      <c r="O7" s="50">
        <f>M7/M4</f>
        <v>0</v>
      </c>
      <c r="P7" s="75">
        <f>M7/M4</f>
        <v>0</v>
      </c>
      <c r="Q7" s="383" t="s">
        <v>125</v>
      </c>
      <c r="R7" s="384"/>
      <c r="S7" s="23">
        <f>COUNTIF(Q26:Q$125,"阻塞")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403" t="s">
        <v>126</v>
      </c>
      <c r="L8" s="404"/>
      <c r="M8" s="23">
        <f>COUNTIF(K11:K$220,"无效")</f>
        <v>2</v>
      </c>
      <c r="N8" s="49" t="s">
        <v>119</v>
      </c>
      <c r="O8" s="50">
        <f>M8/M4</f>
        <v>0.125</v>
      </c>
      <c r="P8" s="75">
        <f>M8/M4</f>
        <v>0.125</v>
      </c>
      <c r="Q8" s="383" t="s">
        <v>126</v>
      </c>
      <c r="R8" s="384"/>
      <c r="S8" s="23">
        <f>COUNTIF(Q26:Q$125,"无效")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403" t="s">
        <v>127</v>
      </c>
      <c r="L9" s="404"/>
      <c r="M9" s="23">
        <f>COUNTIF(K11:K$220,"未执行")</f>
        <v>0</v>
      </c>
      <c r="N9" s="49" t="s">
        <v>119</v>
      </c>
      <c r="O9" s="50">
        <f>M9/M4</f>
        <v>0</v>
      </c>
      <c r="P9" s="75">
        <f>M9/M4</f>
        <v>0</v>
      </c>
      <c r="Q9" s="383" t="s">
        <v>127</v>
      </c>
      <c r="R9" s="384"/>
      <c r="S9" s="23">
        <f>COUNTIF(Q26:Q$125,"未执行")</f>
        <v>0</v>
      </c>
      <c r="T9" s="412" t="s">
        <v>119</v>
      </c>
      <c r="U9" s="413"/>
      <c r="V9" s="75">
        <f>S9/S4</f>
        <v>0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8" t="s">
        <v>12</v>
      </c>
      <c r="M10" s="68" t="s">
        <v>138</v>
      </c>
      <c r="N10" s="68" t="s">
        <v>2316</v>
      </c>
      <c r="O10" s="68" t="s">
        <v>139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2316</v>
      </c>
      <c r="U10" s="68" t="s">
        <v>139</v>
      </c>
      <c r="V10" s="68" t="s">
        <v>140</v>
      </c>
    </row>
    <row r="11" spans="3:22" ht="16.5">
      <c r="C11" s="78" t="s">
        <v>2317</v>
      </c>
      <c r="D11" s="335" t="s">
        <v>2318</v>
      </c>
      <c r="E11" s="78" t="s">
        <v>145</v>
      </c>
      <c r="F11" s="78" t="s">
        <v>178</v>
      </c>
      <c r="G11" s="335" t="s">
        <v>157</v>
      </c>
      <c r="H11" s="109"/>
      <c r="I11" s="111" t="s">
        <v>2319</v>
      </c>
      <c r="J11" s="111" t="s">
        <v>2320</v>
      </c>
      <c r="K11" s="77" t="s">
        <v>6</v>
      </c>
      <c r="L11" s="78"/>
      <c r="M11" s="78"/>
      <c r="N11" s="78"/>
      <c r="O11" s="79"/>
      <c r="P11" s="87"/>
      <c r="Q11" s="178" t="s">
        <v>6</v>
      </c>
      <c r="R11" s="78"/>
      <c r="S11" s="78"/>
      <c r="T11" s="78"/>
      <c r="U11" s="79"/>
      <c r="V11" s="79"/>
    </row>
    <row r="12" spans="3:22" ht="16.5">
      <c r="C12" s="78" t="s">
        <v>2321</v>
      </c>
      <c r="D12" s="335" t="s">
        <v>2322</v>
      </c>
      <c r="E12" s="78" t="s">
        <v>145</v>
      </c>
      <c r="F12" s="78" t="s">
        <v>178</v>
      </c>
      <c r="G12" s="335" t="s">
        <v>157</v>
      </c>
      <c r="H12" s="109"/>
      <c r="I12" s="111" t="s">
        <v>2323</v>
      </c>
      <c r="J12" s="111" t="s">
        <v>2324</v>
      </c>
      <c r="K12" s="77" t="s">
        <v>6</v>
      </c>
      <c r="L12" s="78"/>
      <c r="M12" s="78"/>
      <c r="N12" s="78"/>
      <c r="O12" s="79"/>
      <c r="P12" s="87"/>
      <c r="Q12" s="178" t="s">
        <v>6</v>
      </c>
      <c r="R12" s="78"/>
      <c r="S12" s="78"/>
      <c r="T12" s="78"/>
      <c r="U12" s="79"/>
      <c r="V12" s="79"/>
    </row>
    <row r="13" spans="3:22" ht="16.5">
      <c r="C13" s="78" t="s">
        <v>2325</v>
      </c>
      <c r="D13" s="335" t="s">
        <v>2326</v>
      </c>
      <c r="E13" s="78" t="s">
        <v>145</v>
      </c>
      <c r="F13" s="78" t="s">
        <v>178</v>
      </c>
      <c r="G13" s="335" t="s">
        <v>157</v>
      </c>
      <c r="H13" s="109"/>
      <c r="I13" s="111" t="s">
        <v>2327</v>
      </c>
      <c r="J13" s="111" t="s">
        <v>2328</v>
      </c>
      <c r="K13" s="77" t="s">
        <v>6</v>
      </c>
      <c r="L13" s="78"/>
      <c r="M13" s="78"/>
      <c r="N13" s="78"/>
      <c r="O13" s="79"/>
      <c r="P13" s="87"/>
      <c r="Q13" s="178" t="s">
        <v>7</v>
      </c>
      <c r="R13" s="78" t="s">
        <v>2329</v>
      </c>
      <c r="S13" s="78"/>
      <c r="T13" s="78"/>
      <c r="U13" s="79"/>
      <c r="V13" s="79"/>
    </row>
    <row r="14" spans="3:22" ht="71.25">
      <c r="C14" s="78" t="s">
        <v>2330</v>
      </c>
      <c r="D14" s="335" t="s">
        <v>2331</v>
      </c>
      <c r="E14" s="78" t="s">
        <v>145</v>
      </c>
      <c r="F14" s="78" t="s">
        <v>178</v>
      </c>
      <c r="G14" s="335" t="s">
        <v>157</v>
      </c>
      <c r="H14" s="109"/>
      <c r="I14" s="111" t="s">
        <v>2332</v>
      </c>
      <c r="J14" s="111" t="s">
        <v>2333</v>
      </c>
      <c r="K14" s="77" t="s">
        <v>6</v>
      </c>
      <c r="L14" s="78"/>
      <c r="M14" s="78"/>
      <c r="N14" s="78"/>
      <c r="O14" s="79"/>
      <c r="P14" s="87"/>
      <c r="Q14" s="178" t="s">
        <v>6</v>
      </c>
      <c r="R14" s="78"/>
      <c r="S14" s="78"/>
      <c r="T14" s="78"/>
      <c r="U14" s="79"/>
      <c r="V14" s="79"/>
    </row>
    <row r="15" spans="3:22" ht="16.5">
      <c r="C15" s="78" t="s">
        <v>2334</v>
      </c>
      <c r="D15" s="335" t="s">
        <v>2335</v>
      </c>
      <c r="E15" s="78" t="s">
        <v>145</v>
      </c>
      <c r="F15" s="78" t="s">
        <v>178</v>
      </c>
      <c r="G15" s="335" t="s">
        <v>157</v>
      </c>
      <c r="H15" s="109"/>
      <c r="I15" s="111" t="s">
        <v>2336</v>
      </c>
      <c r="J15" s="111" t="s">
        <v>2337</v>
      </c>
      <c r="K15" s="77" t="s">
        <v>6</v>
      </c>
      <c r="L15" s="78"/>
      <c r="M15" s="78"/>
      <c r="N15" s="78"/>
      <c r="O15" s="79"/>
      <c r="P15" s="87"/>
      <c r="Q15" s="178" t="s">
        <v>6</v>
      </c>
      <c r="R15" s="78"/>
      <c r="S15" s="78"/>
      <c r="T15" s="78"/>
      <c r="U15" s="79"/>
      <c r="V15" s="79"/>
    </row>
    <row r="16" spans="3:22" ht="16.5">
      <c r="C16" s="78" t="s">
        <v>2338</v>
      </c>
      <c r="D16" s="335" t="s">
        <v>2339</v>
      </c>
      <c r="E16" s="78" t="s">
        <v>145</v>
      </c>
      <c r="F16" s="78" t="s">
        <v>146</v>
      </c>
      <c r="G16" s="335" t="s">
        <v>147</v>
      </c>
      <c r="H16" s="109"/>
      <c r="I16" s="111" t="s">
        <v>2340</v>
      </c>
      <c r="J16" s="111" t="s">
        <v>2341</v>
      </c>
      <c r="K16" s="77" t="s">
        <v>6</v>
      </c>
      <c r="L16" s="78"/>
      <c r="M16" s="78"/>
      <c r="N16" s="78"/>
      <c r="O16" s="79"/>
      <c r="P16" s="87"/>
      <c r="Q16" s="178" t="s">
        <v>6</v>
      </c>
      <c r="R16" s="78"/>
      <c r="S16" s="78"/>
      <c r="T16" s="78"/>
      <c r="U16" s="79"/>
      <c r="V16" s="79"/>
    </row>
    <row r="17" spans="3:22" ht="28.5">
      <c r="C17" s="78" t="s">
        <v>2342</v>
      </c>
      <c r="D17" s="335" t="s">
        <v>2343</v>
      </c>
      <c r="E17" s="78" t="s">
        <v>145</v>
      </c>
      <c r="F17" s="78" t="s">
        <v>178</v>
      </c>
      <c r="G17" s="335" t="s">
        <v>157</v>
      </c>
      <c r="H17" s="109"/>
      <c r="I17" s="111" t="s">
        <v>2344</v>
      </c>
      <c r="J17" s="111" t="s">
        <v>2345</v>
      </c>
      <c r="K17" s="77" t="s">
        <v>6</v>
      </c>
      <c r="L17" s="78"/>
      <c r="M17" s="78"/>
      <c r="N17" s="78"/>
      <c r="O17" s="79"/>
      <c r="P17" s="87"/>
      <c r="Q17" s="178" t="s">
        <v>6</v>
      </c>
      <c r="R17" s="78"/>
      <c r="S17" s="78"/>
      <c r="T17" s="78"/>
      <c r="U17" s="79"/>
      <c r="V17" s="79"/>
    </row>
    <row r="18" spans="3:22" ht="16.5">
      <c r="C18" s="78" t="s">
        <v>2346</v>
      </c>
      <c r="D18" s="335" t="s">
        <v>2347</v>
      </c>
      <c r="E18" s="78" t="s">
        <v>145</v>
      </c>
      <c r="F18" s="78" t="s">
        <v>178</v>
      </c>
      <c r="G18" s="335" t="s">
        <v>157</v>
      </c>
      <c r="H18" s="109"/>
      <c r="I18" s="111" t="s">
        <v>2348</v>
      </c>
      <c r="J18" s="111" t="s">
        <v>2349</v>
      </c>
      <c r="K18" s="77" t="s">
        <v>6</v>
      </c>
      <c r="L18" s="78"/>
      <c r="M18" s="78"/>
      <c r="N18" s="78"/>
      <c r="O18" s="79"/>
      <c r="P18" s="87"/>
      <c r="Q18" s="178" t="s">
        <v>6</v>
      </c>
      <c r="R18" s="78"/>
      <c r="S18" s="78"/>
      <c r="T18" s="78"/>
      <c r="U18" s="79"/>
      <c r="V18" s="79"/>
    </row>
    <row r="19" spans="3:22" ht="14.25">
      <c r="C19" s="78" t="s">
        <v>2350</v>
      </c>
      <c r="D19" s="335" t="s">
        <v>2351</v>
      </c>
      <c r="E19" s="78" t="s">
        <v>190</v>
      </c>
      <c r="F19" s="78" t="s">
        <v>162</v>
      </c>
      <c r="G19" s="335" t="s">
        <v>147</v>
      </c>
      <c r="H19" s="86"/>
      <c r="I19" s="111" t="s">
        <v>2352</v>
      </c>
      <c r="J19" s="86" t="s">
        <v>2353</v>
      </c>
      <c r="K19" s="77" t="s">
        <v>6</v>
      </c>
      <c r="L19" s="78"/>
      <c r="M19" s="78"/>
      <c r="N19" s="78"/>
      <c r="O19" s="79"/>
      <c r="P19" s="87"/>
      <c r="Q19" s="87"/>
      <c r="R19" s="78"/>
      <c r="S19" s="78"/>
      <c r="T19" s="78"/>
      <c r="U19" s="79"/>
      <c r="V19" s="79"/>
    </row>
    <row r="20" spans="3:22" ht="14.25">
      <c r="C20" s="78" t="s">
        <v>2354</v>
      </c>
      <c r="D20" s="335" t="s">
        <v>2355</v>
      </c>
      <c r="E20" s="78" t="s">
        <v>190</v>
      </c>
      <c r="F20" s="78" t="s">
        <v>162</v>
      </c>
      <c r="G20" s="335" t="s">
        <v>147</v>
      </c>
      <c r="H20" s="111"/>
      <c r="I20" s="111" t="s">
        <v>2356</v>
      </c>
      <c r="J20" s="86" t="s">
        <v>2357</v>
      </c>
      <c r="K20" s="77" t="s">
        <v>6</v>
      </c>
      <c r="L20" s="78"/>
      <c r="M20" s="78"/>
      <c r="N20" s="78"/>
      <c r="O20" s="79"/>
      <c r="P20" s="87"/>
      <c r="Q20" s="87"/>
      <c r="R20" s="78"/>
      <c r="S20" s="78"/>
      <c r="T20" s="78"/>
      <c r="U20" s="79"/>
      <c r="V20" s="79"/>
    </row>
    <row r="21" spans="3:22" ht="28.5">
      <c r="C21" s="78" t="s">
        <v>2358</v>
      </c>
      <c r="D21" s="335" t="s">
        <v>5902</v>
      </c>
      <c r="E21" s="78" t="s">
        <v>190</v>
      </c>
      <c r="F21" s="78" t="s">
        <v>162</v>
      </c>
      <c r="G21" s="335" t="s">
        <v>147</v>
      </c>
      <c r="H21" s="111"/>
      <c r="I21" s="111" t="s">
        <v>5903</v>
      </c>
      <c r="J21" s="86" t="s">
        <v>2361</v>
      </c>
      <c r="K21" s="77" t="s">
        <v>6</v>
      </c>
      <c r="L21" s="78"/>
      <c r="M21" s="78"/>
      <c r="N21" s="78"/>
      <c r="O21" s="79"/>
      <c r="P21" s="87"/>
      <c r="Q21" s="87"/>
      <c r="R21" s="78"/>
      <c r="S21" s="78"/>
      <c r="T21" s="78"/>
      <c r="U21" s="79"/>
      <c r="V21" s="79"/>
    </row>
    <row r="22" spans="3:22" ht="28.5">
      <c r="C22" s="78" t="s">
        <v>2362</v>
      </c>
      <c r="D22" s="335" t="s">
        <v>5904</v>
      </c>
      <c r="E22" s="78" t="s">
        <v>190</v>
      </c>
      <c r="F22" s="78" t="s">
        <v>162</v>
      </c>
      <c r="G22" s="335" t="s">
        <v>147</v>
      </c>
      <c r="H22" s="237"/>
      <c r="I22" s="111" t="s">
        <v>2364</v>
      </c>
      <c r="J22" s="86" t="s">
        <v>5905</v>
      </c>
      <c r="K22" s="77" t="s">
        <v>6</v>
      </c>
      <c r="L22" s="81"/>
      <c r="M22" s="81"/>
      <c r="N22" s="81"/>
      <c r="O22" s="90"/>
      <c r="P22" s="95"/>
      <c r="Q22" s="95"/>
      <c r="R22" s="81"/>
      <c r="S22" s="81"/>
      <c r="T22" s="81"/>
      <c r="U22" s="90"/>
      <c r="V22" s="90"/>
    </row>
    <row r="23" spans="3:22" ht="16.5">
      <c r="C23" s="78" t="s">
        <v>2366</v>
      </c>
      <c r="D23" s="111" t="s">
        <v>2367</v>
      </c>
      <c r="E23" s="78" t="s">
        <v>145</v>
      </c>
      <c r="F23" s="78" t="s">
        <v>146</v>
      </c>
      <c r="G23" s="335" t="s">
        <v>157</v>
      </c>
      <c r="H23" s="238"/>
      <c r="I23" s="111" t="s">
        <v>2368</v>
      </c>
      <c r="J23" s="112" t="s">
        <v>2369</v>
      </c>
      <c r="K23" s="77" t="s">
        <v>10</v>
      </c>
      <c r="L23" s="81"/>
      <c r="M23" s="81"/>
      <c r="N23" s="81"/>
      <c r="O23" s="90"/>
      <c r="P23" s="90"/>
      <c r="Q23" s="178" t="s">
        <v>10</v>
      </c>
      <c r="R23" s="81"/>
      <c r="S23" s="81"/>
      <c r="T23" s="81"/>
      <c r="U23" s="90"/>
      <c r="V23" s="90"/>
    </row>
    <row r="24" spans="3:22" ht="16.5">
      <c r="C24" s="78" t="s">
        <v>2370</v>
      </c>
      <c r="D24" s="111" t="s">
        <v>2371</v>
      </c>
      <c r="E24" s="78" t="s">
        <v>145</v>
      </c>
      <c r="F24" s="78" t="s">
        <v>146</v>
      </c>
      <c r="G24" s="335" t="s">
        <v>147</v>
      </c>
      <c r="H24" s="238"/>
      <c r="I24" s="111" t="s">
        <v>2372</v>
      </c>
      <c r="J24" s="112" t="s">
        <v>2373</v>
      </c>
      <c r="K24" s="77" t="s">
        <v>10</v>
      </c>
      <c r="L24" s="81"/>
      <c r="M24" s="81"/>
      <c r="N24" s="81"/>
      <c r="O24" s="90"/>
      <c r="P24" s="90"/>
      <c r="Q24" s="178" t="s">
        <v>10</v>
      </c>
      <c r="R24" s="81"/>
      <c r="S24" s="81"/>
      <c r="T24" s="81"/>
      <c r="U24" s="90"/>
      <c r="V24" s="90"/>
    </row>
    <row r="25" spans="3:22" ht="16.5">
      <c r="C25" s="78" t="s">
        <v>2374</v>
      </c>
      <c r="D25" s="111" t="s">
        <v>5906</v>
      </c>
      <c r="E25" s="78" t="s">
        <v>145</v>
      </c>
      <c r="F25" s="78" t="s">
        <v>178</v>
      </c>
      <c r="G25" s="335" t="s">
        <v>157</v>
      </c>
      <c r="H25" s="238"/>
      <c r="I25" s="111" t="s">
        <v>5907</v>
      </c>
      <c r="J25" s="112" t="s">
        <v>5908</v>
      </c>
      <c r="K25" s="77" t="s">
        <v>6</v>
      </c>
      <c r="L25" s="81"/>
      <c r="M25" s="81"/>
      <c r="N25" s="81"/>
      <c r="O25" s="90"/>
      <c r="P25" s="90"/>
      <c r="Q25" s="178" t="s">
        <v>6</v>
      </c>
      <c r="R25" s="81"/>
      <c r="S25" s="81"/>
      <c r="T25" s="81"/>
      <c r="U25" s="90"/>
      <c r="V25" s="90"/>
    </row>
    <row r="26" spans="3:22" ht="28.5">
      <c r="C26" s="78" t="s">
        <v>2378</v>
      </c>
      <c r="D26" s="86" t="s">
        <v>2379</v>
      </c>
      <c r="E26" s="87" t="s">
        <v>145</v>
      </c>
      <c r="F26" s="87" t="s">
        <v>162</v>
      </c>
      <c r="G26" s="115" t="s">
        <v>147</v>
      </c>
      <c r="H26" s="83"/>
      <c r="I26" s="86" t="s">
        <v>2380</v>
      </c>
      <c r="J26" s="86" t="s">
        <v>2381</v>
      </c>
      <c r="K26" s="77" t="s">
        <v>6</v>
      </c>
    </row>
  </sheetData>
  <mergeCells count="24">
    <mergeCell ref="K8:L8"/>
    <mergeCell ref="Q8:R8"/>
    <mergeCell ref="T8:U8"/>
    <mergeCell ref="K9:L9"/>
    <mergeCell ref="Q9:R9"/>
    <mergeCell ref="T9:U9"/>
    <mergeCell ref="K6:L6"/>
    <mergeCell ref="Q6:R6"/>
    <mergeCell ref="T6:U6"/>
    <mergeCell ref="K7:L7"/>
    <mergeCell ref="Q7:R7"/>
    <mergeCell ref="T7:U7"/>
    <mergeCell ref="K4:L4"/>
    <mergeCell ref="Q4:R4"/>
    <mergeCell ref="T4:U4"/>
    <mergeCell ref="K5:L5"/>
    <mergeCell ref="Q5:R5"/>
    <mergeCell ref="T5:U5"/>
    <mergeCell ref="K1:P1"/>
    <mergeCell ref="Q1:V1"/>
    <mergeCell ref="K2:P2"/>
    <mergeCell ref="Q2:V2"/>
    <mergeCell ref="K3:P3"/>
    <mergeCell ref="Q3:V3"/>
  </mergeCells>
  <phoneticPr fontId="35" type="noConversion"/>
  <conditionalFormatting sqref="K11:K26">
    <cfRule type="cellIs" dxfId="47" priority="1" stopIfTrue="1" operator="equal">
      <formula>"无效"</formula>
    </cfRule>
    <cfRule type="cellIs" dxfId="46" priority="2" stopIfTrue="1" operator="equal">
      <formula>"通过"</formula>
    </cfRule>
    <cfRule type="cellIs" dxfId="45" priority="3" stopIfTrue="1" operator="equal">
      <formula>"阻塞"</formula>
    </cfRule>
  </conditionalFormatting>
  <dataValidations count="2">
    <dataValidation allowBlank="1" showInputMessage="1" showErrorMessage="1" promptTitle="Revision" sqref="M5:M9 S5:S9"/>
    <dataValidation type="list" allowBlank="1" showInputMessage="1" showErrorMessage="1" sqref="K11:K26 Q11:Q18 Q23:Q25">
      <formula1>"通过,失败,阻塞,无效,未执行"</formula1>
    </dataValidation>
  </dataValidations>
  <pageMargins left="0.69930555555555596" right="0.69930555555555596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19"/>
  <sheetViews>
    <sheetView topLeftCell="F118" workbookViewId="0">
      <selection activeCell="P11" sqref="P11:P119"/>
    </sheetView>
  </sheetViews>
  <sheetFormatPr defaultColWidth="9" defaultRowHeight="16.5"/>
  <cols>
    <col min="1" max="1" width="2.625" style="1" customWidth="1"/>
    <col min="2" max="2" width="12.5" style="2" customWidth="1"/>
    <col min="3" max="3" width="18.25" style="1" customWidth="1"/>
    <col min="4" max="4" width="37.375" style="144" customWidth="1"/>
    <col min="5" max="5" width="6.75" style="1" customWidth="1"/>
    <col min="6" max="6" width="5.625" style="1" customWidth="1"/>
    <col min="7" max="7" width="7.875" style="1" customWidth="1"/>
    <col min="8" max="8" width="16.875" style="1" customWidth="1"/>
    <col min="9" max="9" width="26.25" style="1" customWidth="1"/>
    <col min="10" max="10" width="32.375" style="3" customWidth="1"/>
    <col min="11" max="11" width="9.375" style="8" customWidth="1"/>
    <col min="12" max="12" width="9" style="144"/>
    <col min="13" max="15" width="9" style="1"/>
    <col min="16" max="16" width="9.375" style="1" customWidth="1"/>
    <col min="17" max="256" width="9" style="1"/>
    <col min="257" max="257" width="2.625" style="1" customWidth="1"/>
    <col min="258" max="258" width="12.5" style="1" customWidth="1"/>
    <col min="259" max="259" width="18.25" style="1" customWidth="1"/>
    <col min="260" max="260" width="92.125" style="1" customWidth="1"/>
    <col min="261" max="261" width="6.75" style="1" customWidth="1"/>
    <col min="262" max="262" width="5.625" style="1" customWidth="1"/>
    <col min="263" max="263" width="7.875" style="1" customWidth="1"/>
    <col min="264" max="264" width="53" style="1" customWidth="1"/>
    <col min="265" max="265" width="66.375" style="1" customWidth="1"/>
    <col min="266" max="266" width="109.62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2.5" style="1" customWidth="1"/>
    <col min="515" max="515" width="18.25" style="1" customWidth="1"/>
    <col min="516" max="516" width="92.125" style="1" customWidth="1"/>
    <col min="517" max="517" width="6.75" style="1" customWidth="1"/>
    <col min="518" max="518" width="5.625" style="1" customWidth="1"/>
    <col min="519" max="519" width="7.875" style="1" customWidth="1"/>
    <col min="520" max="520" width="53" style="1" customWidth="1"/>
    <col min="521" max="521" width="66.375" style="1" customWidth="1"/>
    <col min="522" max="522" width="109.62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2.5" style="1" customWidth="1"/>
    <col min="771" max="771" width="18.25" style="1" customWidth="1"/>
    <col min="772" max="772" width="92.125" style="1" customWidth="1"/>
    <col min="773" max="773" width="6.75" style="1" customWidth="1"/>
    <col min="774" max="774" width="5.625" style="1" customWidth="1"/>
    <col min="775" max="775" width="7.875" style="1" customWidth="1"/>
    <col min="776" max="776" width="53" style="1" customWidth="1"/>
    <col min="777" max="777" width="66.375" style="1" customWidth="1"/>
    <col min="778" max="778" width="109.62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2.5" style="1" customWidth="1"/>
    <col min="1027" max="1027" width="18.25" style="1" customWidth="1"/>
    <col min="1028" max="1028" width="92.125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53" style="1" customWidth="1"/>
    <col min="1033" max="1033" width="66.375" style="1" customWidth="1"/>
    <col min="1034" max="1034" width="109.62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2.5" style="1" customWidth="1"/>
    <col min="1283" max="1283" width="18.25" style="1" customWidth="1"/>
    <col min="1284" max="1284" width="92.125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53" style="1" customWidth="1"/>
    <col min="1289" max="1289" width="66.375" style="1" customWidth="1"/>
    <col min="1290" max="1290" width="109.62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2.5" style="1" customWidth="1"/>
    <col min="1539" max="1539" width="18.25" style="1" customWidth="1"/>
    <col min="1540" max="1540" width="92.125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53" style="1" customWidth="1"/>
    <col min="1545" max="1545" width="66.375" style="1" customWidth="1"/>
    <col min="1546" max="1546" width="109.62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2.5" style="1" customWidth="1"/>
    <col min="1795" max="1795" width="18.25" style="1" customWidth="1"/>
    <col min="1796" max="1796" width="92.125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53" style="1" customWidth="1"/>
    <col min="1801" max="1801" width="66.375" style="1" customWidth="1"/>
    <col min="1802" max="1802" width="109.62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2.5" style="1" customWidth="1"/>
    <col min="2051" max="2051" width="18.25" style="1" customWidth="1"/>
    <col min="2052" max="2052" width="92.125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53" style="1" customWidth="1"/>
    <col min="2057" max="2057" width="66.375" style="1" customWidth="1"/>
    <col min="2058" max="2058" width="109.62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2.5" style="1" customWidth="1"/>
    <col min="2307" max="2307" width="18.25" style="1" customWidth="1"/>
    <col min="2308" max="2308" width="92.125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53" style="1" customWidth="1"/>
    <col min="2313" max="2313" width="66.375" style="1" customWidth="1"/>
    <col min="2314" max="2314" width="109.62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2.5" style="1" customWidth="1"/>
    <col min="2563" max="2563" width="18.25" style="1" customWidth="1"/>
    <col min="2564" max="2564" width="92.125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53" style="1" customWidth="1"/>
    <col min="2569" max="2569" width="66.375" style="1" customWidth="1"/>
    <col min="2570" max="2570" width="109.62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2.5" style="1" customWidth="1"/>
    <col min="2819" max="2819" width="18.25" style="1" customWidth="1"/>
    <col min="2820" max="2820" width="92.125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53" style="1" customWidth="1"/>
    <col min="2825" max="2825" width="66.375" style="1" customWidth="1"/>
    <col min="2826" max="2826" width="109.62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2.5" style="1" customWidth="1"/>
    <col min="3075" max="3075" width="18.25" style="1" customWidth="1"/>
    <col min="3076" max="3076" width="92.125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53" style="1" customWidth="1"/>
    <col min="3081" max="3081" width="66.375" style="1" customWidth="1"/>
    <col min="3082" max="3082" width="109.62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2.5" style="1" customWidth="1"/>
    <col min="3331" max="3331" width="18.25" style="1" customWidth="1"/>
    <col min="3332" max="3332" width="92.125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53" style="1" customWidth="1"/>
    <col min="3337" max="3337" width="66.375" style="1" customWidth="1"/>
    <col min="3338" max="3338" width="109.62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2.5" style="1" customWidth="1"/>
    <col min="3587" max="3587" width="18.25" style="1" customWidth="1"/>
    <col min="3588" max="3588" width="92.125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53" style="1" customWidth="1"/>
    <col min="3593" max="3593" width="66.375" style="1" customWidth="1"/>
    <col min="3594" max="3594" width="109.62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2.5" style="1" customWidth="1"/>
    <col min="3843" max="3843" width="18.25" style="1" customWidth="1"/>
    <col min="3844" max="3844" width="92.125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53" style="1" customWidth="1"/>
    <col min="3849" max="3849" width="66.375" style="1" customWidth="1"/>
    <col min="3850" max="3850" width="109.62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2.5" style="1" customWidth="1"/>
    <col min="4099" max="4099" width="18.25" style="1" customWidth="1"/>
    <col min="4100" max="4100" width="92.125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53" style="1" customWidth="1"/>
    <col min="4105" max="4105" width="66.375" style="1" customWidth="1"/>
    <col min="4106" max="4106" width="109.62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2.5" style="1" customWidth="1"/>
    <col min="4355" max="4355" width="18.25" style="1" customWidth="1"/>
    <col min="4356" max="4356" width="92.125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53" style="1" customWidth="1"/>
    <col min="4361" max="4361" width="66.375" style="1" customWidth="1"/>
    <col min="4362" max="4362" width="109.62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2.5" style="1" customWidth="1"/>
    <col min="4611" max="4611" width="18.25" style="1" customWidth="1"/>
    <col min="4612" max="4612" width="92.125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53" style="1" customWidth="1"/>
    <col min="4617" max="4617" width="66.375" style="1" customWidth="1"/>
    <col min="4618" max="4618" width="109.62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2.5" style="1" customWidth="1"/>
    <col min="4867" max="4867" width="18.25" style="1" customWidth="1"/>
    <col min="4868" max="4868" width="92.125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53" style="1" customWidth="1"/>
    <col min="4873" max="4873" width="66.375" style="1" customWidth="1"/>
    <col min="4874" max="4874" width="109.62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2.5" style="1" customWidth="1"/>
    <col min="5123" max="5123" width="18.25" style="1" customWidth="1"/>
    <col min="5124" max="5124" width="92.125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53" style="1" customWidth="1"/>
    <col min="5129" max="5129" width="66.375" style="1" customWidth="1"/>
    <col min="5130" max="5130" width="109.62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2.5" style="1" customWidth="1"/>
    <col min="5379" max="5379" width="18.25" style="1" customWidth="1"/>
    <col min="5380" max="5380" width="92.125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53" style="1" customWidth="1"/>
    <col min="5385" max="5385" width="66.375" style="1" customWidth="1"/>
    <col min="5386" max="5386" width="109.62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2.5" style="1" customWidth="1"/>
    <col min="5635" max="5635" width="18.25" style="1" customWidth="1"/>
    <col min="5636" max="5636" width="92.125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53" style="1" customWidth="1"/>
    <col min="5641" max="5641" width="66.375" style="1" customWidth="1"/>
    <col min="5642" max="5642" width="109.62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2.5" style="1" customWidth="1"/>
    <col min="5891" max="5891" width="18.25" style="1" customWidth="1"/>
    <col min="5892" max="5892" width="92.125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53" style="1" customWidth="1"/>
    <col min="5897" max="5897" width="66.375" style="1" customWidth="1"/>
    <col min="5898" max="5898" width="109.62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2.5" style="1" customWidth="1"/>
    <col min="6147" max="6147" width="18.25" style="1" customWidth="1"/>
    <col min="6148" max="6148" width="92.125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53" style="1" customWidth="1"/>
    <col min="6153" max="6153" width="66.375" style="1" customWidth="1"/>
    <col min="6154" max="6154" width="109.62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2.5" style="1" customWidth="1"/>
    <col min="6403" max="6403" width="18.25" style="1" customWidth="1"/>
    <col min="6404" max="6404" width="92.125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53" style="1" customWidth="1"/>
    <col min="6409" max="6409" width="66.375" style="1" customWidth="1"/>
    <col min="6410" max="6410" width="109.62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2.5" style="1" customWidth="1"/>
    <col min="6659" max="6659" width="18.25" style="1" customWidth="1"/>
    <col min="6660" max="6660" width="92.125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53" style="1" customWidth="1"/>
    <col min="6665" max="6665" width="66.375" style="1" customWidth="1"/>
    <col min="6666" max="6666" width="109.62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2.5" style="1" customWidth="1"/>
    <col min="6915" max="6915" width="18.25" style="1" customWidth="1"/>
    <col min="6916" max="6916" width="92.125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53" style="1" customWidth="1"/>
    <col min="6921" max="6921" width="66.375" style="1" customWidth="1"/>
    <col min="6922" max="6922" width="109.62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2.5" style="1" customWidth="1"/>
    <col min="7171" max="7171" width="18.25" style="1" customWidth="1"/>
    <col min="7172" max="7172" width="92.125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53" style="1" customWidth="1"/>
    <col min="7177" max="7177" width="66.375" style="1" customWidth="1"/>
    <col min="7178" max="7178" width="109.62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2.5" style="1" customWidth="1"/>
    <col min="7427" max="7427" width="18.25" style="1" customWidth="1"/>
    <col min="7428" max="7428" width="92.125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53" style="1" customWidth="1"/>
    <col min="7433" max="7433" width="66.375" style="1" customWidth="1"/>
    <col min="7434" max="7434" width="109.62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2.5" style="1" customWidth="1"/>
    <col min="7683" max="7683" width="18.25" style="1" customWidth="1"/>
    <col min="7684" max="7684" width="92.125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53" style="1" customWidth="1"/>
    <col min="7689" max="7689" width="66.375" style="1" customWidth="1"/>
    <col min="7690" max="7690" width="109.62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2.5" style="1" customWidth="1"/>
    <col min="7939" max="7939" width="18.25" style="1" customWidth="1"/>
    <col min="7940" max="7940" width="92.125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53" style="1" customWidth="1"/>
    <col min="7945" max="7945" width="66.375" style="1" customWidth="1"/>
    <col min="7946" max="7946" width="109.62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2.5" style="1" customWidth="1"/>
    <col min="8195" max="8195" width="18.25" style="1" customWidth="1"/>
    <col min="8196" max="8196" width="92.125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53" style="1" customWidth="1"/>
    <col min="8201" max="8201" width="66.375" style="1" customWidth="1"/>
    <col min="8202" max="8202" width="109.62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2.5" style="1" customWidth="1"/>
    <col min="8451" max="8451" width="18.25" style="1" customWidth="1"/>
    <col min="8452" max="8452" width="92.125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53" style="1" customWidth="1"/>
    <col min="8457" max="8457" width="66.375" style="1" customWidth="1"/>
    <col min="8458" max="8458" width="109.62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2.5" style="1" customWidth="1"/>
    <col min="8707" max="8707" width="18.25" style="1" customWidth="1"/>
    <col min="8708" max="8708" width="92.125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53" style="1" customWidth="1"/>
    <col min="8713" max="8713" width="66.375" style="1" customWidth="1"/>
    <col min="8714" max="8714" width="109.62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2.5" style="1" customWidth="1"/>
    <col min="8963" max="8963" width="18.25" style="1" customWidth="1"/>
    <col min="8964" max="8964" width="92.125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53" style="1" customWidth="1"/>
    <col min="8969" max="8969" width="66.375" style="1" customWidth="1"/>
    <col min="8970" max="8970" width="109.62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2.5" style="1" customWidth="1"/>
    <col min="9219" max="9219" width="18.25" style="1" customWidth="1"/>
    <col min="9220" max="9220" width="92.125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53" style="1" customWidth="1"/>
    <col min="9225" max="9225" width="66.375" style="1" customWidth="1"/>
    <col min="9226" max="9226" width="109.62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2.5" style="1" customWidth="1"/>
    <col min="9475" max="9475" width="18.25" style="1" customWidth="1"/>
    <col min="9476" max="9476" width="92.125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53" style="1" customWidth="1"/>
    <col min="9481" max="9481" width="66.375" style="1" customWidth="1"/>
    <col min="9482" max="9482" width="109.62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2.5" style="1" customWidth="1"/>
    <col min="9731" max="9731" width="18.25" style="1" customWidth="1"/>
    <col min="9732" max="9732" width="92.125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53" style="1" customWidth="1"/>
    <col min="9737" max="9737" width="66.375" style="1" customWidth="1"/>
    <col min="9738" max="9738" width="109.62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2.5" style="1" customWidth="1"/>
    <col min="9987" max="9987" width="18.25" style="1" customWidth="1"/>
    <col min="9988" max="9988" width="92.125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53" style="1" customWidth="1"/>
    <col min="9993" max="9993" width="66.375" style="1" customWidth="1"/>
    <col min="9994" max="9994" width="109.62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2.5" style="1" customWidth="1"/>
    <col min="10243" max="10243" width="18.25" style="1" customWidth="1"/>
    <col min="10244" max="10244" width="92.125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53" style="1" customWidth="1"/>
    <col min="10249" max="10249" width="66.375" style="1" customWidth="1"/>
    <col min="10250" max="10250" width="109.62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2.5" style="1" customWidth="1"/>
    <col min="10499" max="10499" width="18.25" style="1" customWidth="1"/>
    <col min="10500" max="10500" width="92.125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53" style="1" customWidth="1"/>
    <col min="10505" max="10505" width="66.375" style="1" customWidth="1"/>
    <col min="10506" max="10506" width="109.62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2.5" style="1" customWidth="1"/>
    <col min="10755" max="10755" width="18.25" style="1" customWidth="1"/>
    <col min="10756" max="10756" width="92.125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53" style="1" customWidth="1"/>
    <col min="10761" max="10761" width="66.375" style="1" customWidth="1"/>
    <col min="10762" max="10762" width="109.62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2.5" style="1" customWidth="1"/>
    <col min="11011" max="11011" width="18.25" style="1" customWidth="1"/>
    <col min="11012" max="11012" width="92.125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53" style="1" customWidth="1"/>
    <col min="11017" max="11017" width="66.375" style="1" customWidth="1"/>
    <col min="11018" max="11018" width="109.62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2.5" style="1" customWidth="1"/>
    <col min="11267" max="11267" width="18.25" style="1" customWidth="1"/>
    <col min="11268" max="11268" width="92.125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53" style="1" customWidth="1"/>
    <col min="11273" max="11273" width="66.375" style="1" customWidth="1"/>
    <col min="11274" max="11274" width="109.62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2.5" style="1" customWidth="1"/>
    <col min="11523" max="11523" width="18.25" style="1" customWidth="1"/>
    <col min="11524" max="11524" width="92.125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53" style="1" customWidth="1"/>
    <col min="11529" max="11529" width="66.375" style="1" customWidth="1"/>
    <col min="11530" max="11530" width="109.62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2.5" style="1" customWidth="1"/>
    <col min="11779" max="11779" width="18.25" style="1" customWidth="1"/>
    <col min="11780" max="11780" width="92.125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53" style="1" customWidth="1"/>
    <col min="11785" max="11785" width="66.375" style="1" customWidth="1"/>
    <col min="11786" max="11786" width="109.62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2.5" style="1" customWidth="1"/>
    <col min="12035" max="12035" width="18.25" style="1" customWidth="1"/>
    <col min="12036" max="12036" width="92.125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53" style="1" customWidth="1"/>
    <col min="12041" max="12041" width="66.375" style="1" customWidth="1"/>
    <col min="12042" max="12042" width="109.62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2.5" style="1" customWidth="1"/>
    <col min="12291" max="12291" width="18.25" style="1" customWidth="1"/>
    <col min="12292" max="12292" width="92.125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53" style="1" customWidth="1"/>
    <col min="12297" max="12297" width="66.375" style="1" customWidth="1"/>
    <col min="12298" max="12298" width="109.62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2.5" style="1" customWidth="1"/>
    <col min="12547" max="12547" width="18.25" style="1" customWidth="1"/>
    <col min="12548" max="12548" width="92.125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53" style="1" customWidth="1"/>
    <col min="12553" max="12553" width="66.375" style="1" customWidth="1"/>
    <col min="12554" max="12554" width="109.62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2.5" style="1" customWidth="1"/>
    <col min="12803" max="12803" width="18.25" style="1" customWidth="1"/>
    <col min="12804" max="12804" width="92.125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53" style="1" customWidth="1"/>
    <col min="12809" max="12809" width="66.375" style="1" customWidth="1"/>
    <col min="12810" max="12810" width="109.62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2.5" style="1" customWidth="1"/>
    <col min="13059" max="13059" width="18.25" style="1" customWidth="1"/>
    <col min="13060" max="13060" width="92.125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53" style="1" customWidth="1"/>
    <col min="13065" max="13065" width="66.375" style="1" customWidth="1"/>
    <col min="13066" max="13066" width="109.62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2.5" style="1" customWidth="1"/>
    <col min="13315" max="13315" width="18.25" style="1" customWidth="1"/>
    <col min="13316" max="13316" width="92.125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53" style="1" customWidth="1"/>
    <col min="13321" max="13321" width="66.375" style="1" customWidth="1"/>
    <col min="13322" max="13322" width="109.62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2.5" style="1" customWidth="1"/>
    <col min="13571" max="13571" width="18.25" style="1" customWidth="1"/>
    <col min="13572" max="13572" width="92.125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53" style="1" customWidth="1"/>
    <col min="13577" max="13577" width="66.375" style="1" customWidth="1"/>
    <col min="13578" max="13578" width="109.62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2.5" style="1" customWidth="1"/>
    <col min="13827" max="13827" width="18.25" style="1" customWidth="1"/>
    <col min="13828" max="13828" width="92.125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53" style="1" customWidth="1"/>
    <col min="13833" max="13833" width="66.375" style="1" customWidth="1"/>
    <col min="13834" max="13834" width="109.62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2.5" style="1" customWidth="1"/>
    <col min="14083" max="14083" width="18.25" style="1" customWidth="1"/>
    <col min="14084" max="14084" width="92.125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53" style="1" customWidth="1"/>
    <col min="14089" max="14089" width="66.375" style="1" customWidth="1"/>
    <col min="14090" max="14090" width="109.62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2.5" style="1" customWidth="1"/>
    <col min="14339" max="14339" width="18.25" style="1" customWidth="1"/>
    <col min="14340" max="14340" width="92.125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53" style="1" customWidth="1"/>
    <col min="14345" max="14345" width="66.375" style="1" customWidth="1"/>
    <col min="14346" max="14346" width="109.62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2.5" style="1" customWidth="1"/>
    <col min="14595" max="14595" width="18.25" style="1" customWidth="1"/>
    <col min="14596" max="14596" width="92.125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53" style="1" customWidth="1"/>
    <col min="14601" max="14601" width="66.375" style="1" customWidth="1"/>
    <col min="14602" max="14602" width="109.62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2.5" style="1" customWidth="1"/>
    <col min="14851" max="14851" width="18.25" style="1" customWidth="1"/>
    <col min="14852" max="14852" width="92.125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53" style="1" customWidth="1"/>
    <col min="14857" max="14857" width="66.375" style="1" customWidth="1"/>
    <col min="14858" max="14858" width="109.62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2.5" style="1" customWidth="1"/>
    <col min="15107" max="15107" width="18.25" style="1" customWidth="1"/>
    <col min="15108" max="15108" width="92.125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53" style="1" customWidth="1"/>
    <col min="15113" max="15113" width="66.375" style="1" customWidth="1"/>
    <col min="15114" max="15114" width="109.62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2.5" style="1" customWidth="1"/>
    <col min="15363" max="15363" width="18.25" style="1" customWidth="1"/>
    <col min="15364" max="15364" width="92.125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53" style="1" customWidth="1"/>
    <col min="15369" max="15369" width="66.375" style="1" customWidth="1"/>
    <col min="15370" max="15370" width="109.62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2.5" style="1" customWidth="1"/>
    <col min="15619" max="15619" width="18.25" style="1" customWidth="1"/>
    <col min="15620" max="15620" width="92.125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53" style="1" customWidth="1"/>
    <col min="15625" max="15625" width="66.375" style="1" customWidth="1"/>
    <col min="15626" max="15626" width="109.62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2.5" style="1" customWidth="1"/>
    <col min="15875" max="15875" width="18.25" style="1" customWidth="1"/>
    <col min="15876" max="15876" width="92.125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53" style="1" customWidth="1"/>
    <col min="15881" max="15881" width="66.375" style="1" customWidth="1"/>
    <col min="15882" max="15882" width="109.62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2.5" style="1" customWidth="1"/>
    <col min="16131" max="16131" width="18.25" style="1" customWidth="1"/>
    <col min="16132" max="16132" width="92.125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53" style="1" customWidth="1"/>
    <col min="16137" max="16137" width="66.375" style="1" customWidth="1"/>
    <col min="16138" max="16138" width="109.62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18"/>
      <c r="E1" s="5"/>
      <c r="F1" s="5"/>
      <c r="G1" s="5"/>
      <c r="H1" s="5"/>
      <c r="I1" s="5"/>
      <c r="J1" s="20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2:20" ht="17.25">
      <c r="B2" s="6" t="s">
        <v>111</v>
      </c>
      <c r="C2" s="7"/>
      <c r="D2" s="18"/>
      <c r="E2" s="5"/>
      <c r="F2" s="5"/>
      <c r="G2" s="5"/>
      <c r="H2" s="5"/>
      <c r="I2" s="5"/>
      <c r="J2" s="20"/>
      <c r="K2" s="383" t="s">
        <v>2560</v>
      </c>
      <c r="L2" s="389"/>
      <c r="M2" s="389"/>
      <c r="N2" s="390"/>
      <c r="O2" s="391"/>
      <c r="P2" s="383" t="s">
        <v>113</v>
      </c>
      <c r="Q2" s="389"/>
      <c r="R2" s="389"/>
      <c r="S2" s="390"/>
      <c r="T2" s="391"/>
    </row>
    <row r="3" spans="2:20" ht="17.25">
      <c r="B3" s="6" t="s">
        <v>114</v>
      </c>
      <c r="C3" s="8"/>
      <c r="D3" s="18"/>
      <c r="E3" s="5"/>
      <c r="F3" s="5"/>
      <c r="G3" s="5"/>
      <c r="H3" s="5"/>
      <c r="I3" s="5"/>
      <c r="J3" s="20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18"/>
      <c r="E4" s="5"/>
      <c r="F4" s="5"/>
      <c r="G4" s="5"/>
      <c r="H4" s="5"/>
      <c r="I4" s="5"/>
      <c r="J4" s="20"/>
      <c r="K4" s="383" t="s">
        <v>118</v>
      </c>
      <c r="L4" s="384"/>
      <c r="M4" s="8">
        <f>COUNTA($D$11:$D$483)</f>
        <v>109</v>
      </c>
      <c r="N4" s="21" t="s">
        <v>119</v>
      </c>
      <c r="O4" s="22">
        <f>(M5+M6)/M4</f>
        <v>0.92660550458715596</v>
      </c>
      <c r="P4" s="383" t="s">
        <v>118</v>
      </c>
      <c r="Q4" s="384"/>
      <c r="R4" s="8">
        <f>COUNTA($B$11:$B$224)</f>
        <v>9</v>
      </c>
      <c r="S4" s="21" t="s">
        <v>119</v>
      </c>
      <c r="T4" s="22">
        <f>(R5+R6)/R4</f>
        <v>10.888888888888889</v>
      </c>
    </row>
    <row r="5" spans="2:20">
      <c r="B5" s="6" t="s">
        <v>120</v>
      </c>
      <c r="C5" s="8"/>
      <c r="D5" s="18"/>
      <c r="E5" s="5"/>
      <c r="F5" s="5"/>
      <c r="G5" s="5"/>
      <c r="H5" s="5"/>
      <c r="I5" s="5"/>
      <c r="J5" s="20"/>
      <c r="K5" s="383" t="s">
        <v>121</v>
      </c>
      <c r="L5" s="384"/>
      <c r="M5" s="23">
        <f>COUNTIF(K11:K$224,"通过")</f>
        <v>91</v>
      </c>
      <c r="N5" s="21" t="s">
        <v>119</v>
      </c>
      <c r="O5" s="22">
        <f>M5/M4</f>
        <v>0.83486238532110091</v>
      </c>
      <c r="P5" s="383" t="s">
        <v>121</v>
      </c>
      <c r="Q5" s="384"/>
      <c r="R5" s="23">
        <f>COUNTIF(P11:P$224,"通过")</f>
        <v>96</v>
      </c>
      <c r="S5" s="21" t="s">
        <v>119</v>
      </c>
      <c r="T5" s="22">
        <f>R5/R4</f>
        <v>10.666666666666666</v>
      </c>
    </row>
    <row r="6" spans="2:20">
      <c r="B6" s="6" t="s">
        <v>122</v>
      </c>
      <c r="C6" s="8"/>
      <c r="D6" s="18"/>
      <c r="E6" s="5"/>
      <c r="F6" s="5"/>
      <c r="G6" s="5"/>
      <c r="H6" s="5"/>
      <c r="I6" s="5"/>
      <c r="J6" s="20"/>
      <c r="K6" s="383" t="s">
        <v>123</v>
      </c>
      <c r="L6" s="384"/>
      <c r="M6" s="23">
        <f>COUNTIF(K11:K$223,"失败")</f>
        <v>10</v>
      </c>
      <c r="N6" s="21" t="s">
        <v>119</v>
      </c>
      <c r="O6" s="22">
        <f>M6/M4</f>
        <v>9.1743119266055051E-2</v>
      </c>
      <c r="P6" s="383" t="s">
        <v>123</v>
      </c>
      <c r="Q6" s="384"/>
      <c r="R6" s="23">
        <f>COUNTIF(P11:P$223,"失败")</f>
        <v>2</v>
      </c>
      <c r="S6" s="21" t="s">
        <v>119</v>
      </c>
      <c r="T6" s="22">
        <f>R6/R4</f>
        <v>0.22222222222222221</v>
      </c>
    </row>
    <row r="7" spans="2:20">
      <c r="B7" s="6" t="s">
        <v>124</v>
      </c>
      <c r="C7" s="8"/>
      <c r="D7" s="18"/>
      <c r="E7" s="5"/>
      <c r="F7" s="5"/>
      <c r="G7" s="5"/>
      <c r="H7" s="5"/>
      <c r="I7" s="5"/>
      <c r="J7" s="20"/>
      <c r="K7" s="383" t="s">
        <v>125</v>
      </c>
      <c r="L7" s="384"/>
      <c r="M7" s="23">
        <f>COUNTIF(K11:K$223,"阻塞")</f>
        <v>1</v>
      </c>
      <c r="N7" s="21" t="s">
        <v>119</v>
      </c>
      <c r="O7" s="22">
        <f>M7/M4</f>
        <v>9.1743119266055051E-3</v>
      </c>
      <c r="P7" s="383" t="s">
        <v>125</v>
      </c>
      <c r="Q7" s="384"/>
      <c r="R7" s="23">
        <f>COUNTIF(P11:P$223,"阻塞")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18"/>
      <c r="E8" s="5"/>
      <c r="F8" s="5"/>
      <c r="G8" s="5"/>
      <c r="H8" s="5"/>
      <c r="I8" s="5"/>
      <c r="J8" s="20"/>
      <c r="K8" s="383" t="s">
        <v>126</v>
      </c>
      <c r="L8" s="384"/>
      <c r="M8" s="23">
        <f>COUNTIF(K11:K$223,"无效")</f>
        <v>5</v>
      </c>
      <c r="N8" s="21" t="s">
        <v>119</v>
      </c>
      <c r="O8" s="22">
        <f>M8/M4</f>
        <v>4.5871559633027525E-2</v>
      </c>
      <c r="P8" s="383" t="s">
        <v>126</v>
      </c>
      <c r="Q8" s="384"/>
      <c r="R8" s="23">
        <f>COUNTIF(P11:P$223,"无效")</f>
        <v>9</v>
      </c>
      <c r="S8" s="21" t="s">
        <v>119</v>
      </c>
      <c r="T8" s="22">
        <f>R8/R4</f>
        <v>1</v>
      </c>
    </row>
    <row r="9" spans="2:20">
      <c r="B9" s="4"/>
      <c r="C9" s="5"/>
      <c r="D9" s="18"/>
      <c r="E9" s="5"/>
      <c r="F9" s="5"/>
      <c r="G9" s="5"/>
      <c r="H9" s="5"/>
      <c r="I9" s="5"/>
      <c r="J9" s="20"/>
      <c r="K9" s="383" t="s">
        <v>127</v>
      </c>
      <c r="L9" s="384"/>
      <c r="M9" s="23">
        <f>COUNTIF(K11:K$223,"未执行")</f>
        <v>2</v>
      </c>
      <c r="N9" s="21" t="s">
        <v>119</v>
      </c>
      <c r="O9" s="22">
        <f>M9/M4</f>
        <v>1.834862385321101E-2</v>
      </c>
      <c r="P9" s="383" t="s">
        <v>127</v>
      </c>
      <c r="Q9" s="384"/>
      <c r="R9" s="23">
        <f>COUNTIF(P11:P$223,"未执行")</f>
        <v>0</v>
      </c>
      <c r="S9" s="21" t="s">
        <v>119</v>
      </c>
      <c r="T9" s="22">
        <f>R9/R4</f>
        <v>0</v>
      </c>
    </row>
    <row r="10" spans="2:20" ht="32.25" customHeight="1">
      <c r="B10" s="9" t="s">
        <v>128</v>
      </c>
      <c r="C10" s="10" t="s">
        <v>129</v>
      </c>
      <c r="D10" s="148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24" t="s">
        <v>136</v>
      </c>
      <c r="K10" s="10" t="s">
        <v>137</v>
      </c>
      <c r="L10" s="225" t="s">
        <v>12</v>
      </c>
      <c r="M10" s="10" t="s">
        <v>138</v>
      </c>
      <c r="N10" s="203" t="s">
        <v>139</v>
      </c>
      <c r="O10" s="204" t="s">
        <v>140</v>
      </c>
      <c r="P10" s="202" t="s">
        <v>141</v>
      </c>
      <c r="Q10" s="10" t="s">
        <v>12</v>
      </c>
      <c r="R10" s="10" t="s">
        <v>138</v>
      </c>
      <c r="S10" s="203" t="s">
        <v>139</v>
      </c>
      <c r="T10" s="204" t="s">
        <v>140</v>
      </c>
    </row>
    <row r="11" spans="2:20" ht="168" customHeight="1">
      <c r="B11" s="376" t="s">
        <v>2561</v>
      </c>
      <c r="C11" s="8" t="s">
        <v>2562</v>
      </c>
      <c r="D11" s="13" t="s">
        <v>2563</v>
      </c>
      <c r="E11" s="8" t="s">
        <v>145</v>
      </c>
      <c r="F11" s="8" t="s">
        <v>178</v>
      </c>
      <c r="G11" s="8" t="s">
        <v>157</v>
      </c>
      <c r="H11" s="8"/>
      <c r="I11" s="13" t="s">
        <v>2564</v>
      </c>
      <c r="J11" s="205" t="s">
        <v>2565</v>
      </c>
      <c r="K11" s="8" t="s">
        <v>6</v>
      </c>
      <c r="L11" s="196"/>
      <c r="M11" s="8"/>
      <c r="N11" s="207"/>
      <c r="O11" s="208"/>
      <c r="P11" s="8" t="s">
        <v>6</v>
      </c>
      <c r="Q11" s="8"/>
      <c r="R11" s="8"/>
      <c r="S11" s="207"/>
      <c r="T11" s="208"/>
    </row>
    <row r="12" spans="2:20" ht="69" customHeight="1">
      <c r="B12" s="377"/>
      <c r="C12" s="8"/>
      <c r="D12" s="13" t="s">
        <v>1251</v>
      </c>
      <c r="E12" s="8" t="s">
        <v>145</v>
      </c>
      <c r="F12" s="8" t="s">
        <v>178</v>
      </c>
      <c r="G12" s="8" t="s">
        <v>157</v>
      </c>
      <c r="H12" s="8"/>
      <c r="I12" s="13" t="s">
        <v>1252</v>
      </c>
      <c r="J12" s="205" t="s">
        <v>2566</v>
      </c>
      <c r="K12" s="8" t="s">
        <v>6</v>
      </c>
      <c r="L12" s="196"/>
      <c r="M12" s="8"/>
      <c r="N12" s="207"/>
      <c r="O12" s="208"/>
      <c r="P12" s="8" t="s">
        <v>6</v>
      </c>
      <c r="Q12" s="8"/>
      <c r="R12" s="8"/>
      <c r="S12" s="207"/>
      <c r="T12" s="208"/>
    </row>
    <row r="13" spans="2:20" ht="29.25" customHeight="1">
      <c r="B13" s="377"/>
      <c r="C13" s="8"/>
      <c r="D13" s="13" t="s">
        <v>2567</v>
      </c>
      <c r="E13" s="8" t="s">
        <v>145</v>
      </c>
      <c r="F13" s="8" t="s">
        <v>178</v>
      </c>
      <c r="G13" s="8" t="s">
        <v>157</v>
      </c>
      <c r="H13" s="8" t="s">
        <v>2568</v>
      </c>
      <c r="I13" s="13" t="s">
        <v>2569</v>
      </c>
      <c r="J13" s="205" t="s">
        <v>2570</v>
      </c>
      <c r="K13" s="8" t="s">
        <v>6</v>
      </c>
      <c r="L13" s="196"/>
      <c r="M13" s="8"/>
      <c r="N13" s="207"/>
      <c r="O13" s="208"/>
      <c r="P13" s="8" t="s">
        <v>6</v>
      </c>
      <c r="Q13" s="8"/>
      <c r="R13" s="8"/>
      <c r="S13" s="207"/>
      <c r="T13" s="208"/>
    </row>
    <row r="14" spans="2:20" ht="49.5">
      <c r="B14" s="427"/>
      <c r="C14" s="8"/>
      <c r="D14" s="13" t="s">
        <v>1258</v>
      </c>
      <c r="E14" s="8" t="s">
        <v>190</v>
      </c>
      <c r="F14" s="8" t="s">
        <v>146</v>
      </c>
      <c r="G14" s="8" t="s">
        <v>147</v>
      </c>
      <c r="H14" s="8" t="s">
        <v>2571</v>
      </c>
      <c r="I14" s="13" t="s">
        <v>1260</v>
      </c>
      <c r="J14" s="226" t="s">
        <v>208</v>
      </c>
      <c r="K14" s="8" t="s">
        <v>6</v>
      </c>
      <c r="L14" s="196"/>
      <c r="M14" s="8"/>
      <c r="N14" s="8"/>
      <c r="O14" s="8"/>
      <c r="P14" s="8" t="s">
        <v>6</v>
      </c>
      <c r="Q14" s="8"/>
      <c r="R14" s="8"/>
      <c r="S14" s="8"/>
      <c r="T14" s="8"/>
    </row>
    <row r="15" spans="2:20" ht="49.5">
      <c r="B15" s="427"/>
      <c r="C15" s="8"/>
      <c r="D15" s="13" t="s">
        <v>2572</v>
      </c>
      <c r="E15" s="8" t="s">
        <v>145</v>
      </c>
      <c r="F15" s="8" t="s">
        <v>178</v>
      </c>
      <c r="G15" s="8" t="s">
        <v>157</v>
      </c>
      <c r="H15" s="8" t="s">
        <v>2573</v>
      </c>
      <c r="I15" s="13" t="s">
        <v>2574</v>
      </c>
      <c r="J15" s="226" t="s">
        <v>2575</v>
      </c>
      <c r="K15" s="8" t="s">
        <v>6</v>
      </c>
      <c r="L15" s="196"/>
      <c r="M15" s="8"/>
      <c r="N15" s="207"/>
      <c r="O15" s="207"/>
      <c r="P15" s="8" t="s">
        <v>6</v>
      </c>
      <c r="Q15" s="8"/>
      <c r="R15" s="8"/>
      <c r="S15" s="207"/>
      <c r="T15" s="207"/>
    </row>
    <row r="16" spans="2:20" ht="33">
      <c r="B16" s="427"/>
      <c r="C16" s="8"/>
      <c r="D16" s="13" t="s">
        <v>2576</v>
      </c>
      <c r="E16" s="8" t="s">
        <v>190</v>
      </c>
      <c r="F16" s="8" t="s">
        <v>146</v>
      </c>
      <c r="G16" s="8" t="s">
        <v>147</v>
      </c>
      <c r="H16" s="8" t="s">
        <v>2577</v>
      </c>
      <c r="I16" s="13" t="s">
        <v>2578</v>
      </c>
      <c r="J16" s="226" t="s">
        <v>2579</v>
      </c>
      <c r="K16" s="8" t="s">
        <v>6</v>
      </c>
      <c r="L16" s="196"/>
      <c r="M16" s="8"/>
      <c r="N16" s="207"/>
      <c r="O16" s="207"/>
      <c r="P16" s="8" t="s">
        <v>6</v>
      </c>
      <c r="Q16" s="8"/>
      <c r="R16" s="8"/>
      <c r="S16" s="207"/>
      <c r="T16" s="207"/>
    </row>
    <row r="17" spans="2:20" ht="49.5">
      <c r="B17" s="427"/>
      <c r="C17" s="8"/>
      <c r="D17" s="13" t="s">
        <v>2580</v>
      </c>
      <c r="E17" s="8" t="s">
        <v>145</v>
      </c>
      <c r="F17" s="8" t="s">
        <v>146</v>
      </c>
      <c r="G17" s="8" t="s">
        <v>147</v>
      </c>
      <c r="H17" s="8" t="s">
        <v>2573</v>
      </c>
      <c r="I17" s="13" t="s">
        <v>2581</v>
      </c>
      <c r="J17" s="226" t="s">
        <v>2582</v>
      </c>
      <c r="K17" s="8" t="s">
        <v>6</v>
      </c>
      <c r="L17" s="196"/>
      <c r="M17" s="8"/>
      <c r="N17" s="207"/>
      <c r="O17" s="207"/>
      <c r="P17" s="8" t="s">
        <v>6</v>
      </c>
      <c r="Q17" s="8"/>
      <c r="R17" s="8"/>
      <c r="S17" s="207"/>
      <c r="T17" s="207"/>
    </row>
    <row r="18" spans="2:20" ht="49.5">
      <c r="B18" s="427"/>
      <c r="C18" s="8"/>
      <c r="D18" s="13" t="s">
        <v>2583</v>
      </c>
      <c r="E18" s="8" t="s">
        <v>190</v>
      </c>
      <c r="F18" s="8" t="s">
        <v>146</v>
      </c>
      <c r="G18" s="8" t="s">
        <v>147</v>
      </c>
      <c r="H18" s="8" t="s">
        <v>2584</v>
      </c>
      <c r="I18" s="13" t="s">
        <v>2581</v>
      </c>
      <c r="J18" s="226" t="s">
        <v>2585</v>
      </c>
      <c r="K18" s="8" t="s">
        <v>6</v>
      </c>
      <c r="L18" s="196"/>
      <c r="M18" s="8"/>
      <c r="N18" s="207"/>
      <c r="O18" s="207"/>
      <c r="P18" s="8" t="s">
        <v>6</v>
      </c>
      <c r="Q18" s="8"/>
      <c r="R18" s="8"/>
      <c r="S18" s="207"/>
      <c r="T18" s="207"/>
    </row>
    <row r="19" spans="2:20" ht="49.5">
      <c r="B19" s="427"/>
      <c r="C19" s="8"/>
      <c r="D19" s="13" t="s">
        <v>2586</v>
      </c>
      <c r="E19" s="8" t="s">
        <v>145</v>
      </c>
      <c r="F19" s="8" t="s">
        <v>178</v>
      </c>
      <c r="G19" s="8" t="s">
        <v>157</v>
      </c>
      <c r="H19" s="8" t="s">
        <v>2587</v>
      </c>
      <c r="I19" s="13" t="s">
        <v>2588</v>
      </c>
      <c r="J19" s="226" t="s">
        <v>1476</v>
      </c>
      <c r="K19" s="8" t="s">
        <v>6</v>
      </c>
      <c r="L19" s="196"/>
      <c r="M19" s="8"/>
      <c r="N19" s="207"/>
      <c r="O19" s="207"/>
      <c r="P19" s="8" t="s">
        <v>6</v>
      </c>
      <c r="Q19" s="8"/>
      <c r="R19" s="8"/>
      <c r="S19" s="207"/>
      <c r="T19" s="207"/>
    </row>
    <row r="20" spans="2:20" ht="33">
      <c r="B20" s="427"/>
      <c r="C20" s="8"/>
      <c r="D20" s="13" t="s">
        <v>2589</v>
      </c>
      <c r="E20" s="8" t="s">
        <v>190</v>
      </c>
      <c r="F20" s="8" t="s">
        <v>146</v>
      </c>
      <c r="G20" s="8" t="s">
        <v>147</v>
      </c>
      <c r="H20" s="8" t="s">
        <v>2590</v>
      </c>
      <c r="I20" s="13"/>
      <c r="J20" s="226"/>
      <c r="K20" s="8" t="s">
        <v>6</v>
      </c>
      <c r="L20" s="196"/>
      <c r="M20" s="8"/>
      <c r="N20" s="207"/>
      <c r="O20" s="207"/>
      <c r="P20" s="8" t="s">
        <v>6</v>
      </c>
      <c r="Q20" s="8"/>
      <c r="R20" s="8"/>
      <c r="S20" s="207"/>
      <c r="T20" s="207"/>
    </row>
    <row r="21" spans="2:20" ht="33">
      <c r="B21" s="427"/>
      <c r="C21" s="8"/>
      <c r="D21" s="13" t="s">
        <v>2591</v>
      </c>
      <c r="E21" s="8" t="s">
        <v>190</v>
      </c>
      <c r="F21" s="8" t="s">
        <v>146</v>
      </c>
      <c r="G21" s="8" t="s">
        <v>147</v>
      </c>
      <c r="H21" s="8"/>
      <c r="I21" s="13"/>
      <c r="J21" s="226"/>
      <c r="K21" s="8" t="s">
        <v>6</v>
      </c>
      <c r="L21" s="196"/>
      <c r="M21" s="8"/>
      <c r="N21" s="207"/>
      <c r="O21" s="207"/>
      <c r="P21" s="8" t="s">
        <v>6</v>
      </c>
      <c r="Q21" s="8"/>
      <c r="R21" s="8"/>
      <c r="S21" s="207"/>
      <c r="T21" s="207"/>
    </row>
    <row r="22" spans="2:20" ht="33">
      <c r="B22" s="427"/>
      <c r="C22" s="8"/>
      <c r="D22" s="13" t="s">
        <v>2592</v>
      </c>
      <c r="E22" s="8" t="s">
        <v>145</v>
      </c>
      <c r="F22" s="8" t="s">
        <v>178</v>
      </c>
      <c r="G22" s="8" t="s">
        <v>157</v>
      </c>
      <c r="H22" s="8"/>
      <c r="I22" s="13"/>
      <c r="J22" s="226"/>
      <c r="K22" s="8" t="s">
        <v>6</v>
      </c>
      <c r="L22" s="196"/>
      <c r="M22" s="8"/>
      <c r="N22" s="207"/>
      <c r="O22" s="207"/>
      <c r="P22" s="227" t="s">
        <v>7</v>
      </c>
      <c r="Q22" s="8"/>
      <c r="R22" s="8"/>
      <c r="S22" s="207"/>
      <c r="T22" s="207"/>
    </row>
    <row r="23" spans="2:20" ht="49.5">
      <c r="B23" s="427"/>
      <c r="C23" s="8"/>
      <c r="D23" s="13" t="s">
        <v>2593</v>
      </c>
      <c r="E23" s="8" t="s">
        <v>190</v>
      </c>
      <c r="F23" s="8" t="s">
        <v>146</v>
      </c>
      <c r="G23" s="8" t="s">
        <v>147</v>
      </c>
      <c r="H23" s="8"/>
      <c r="I23" s="13"/>
      <c r="J23" s="226"/>
      <c r="K23" s="8" t="s">
        <v>6</v>
      </c>
      <c r="L23" s="196"/>
      <c r="M23" s="8"/>
      <c r="N23" s="207"/>
      <c r="O23" s="207"/>
      <c r="P23" s="8" t="s">
        <v>6</v>
      </c>
      <c r="Q23" s="8"/>
      <c r="R23" s="8"/>
      <c r="S23" s="207"/>
      <c r="T23" s="207"/>
    </row>
    <row r="24" spans="2:20" ht="49.5">
      <c r="B24" s="427"/>
      <c r="C24" s="8"/>
      <c r="D24" s="13" t="s">
        <v>2594</v>
      </c>
      <c r="E24" s="8" t="s">
        <v>190</v>
      </c>
      <c r="F24" s="8" t="s">
        <v>146</v>
      </c>
      <c r="G24" s="8" t="s">
        <v>147</v>
      </c>
      <c r="H24" s="8"/>
      <c r="I24" s="13"/>
      <c r="J24" s="226"/>
      <c r="K24" s="8" t="s">
        <v>6</v>
      </c>
      <c r="L24" s="196"/>
      <c r="M24" s="8"/>
      <c r="N24" s="207"/>
      <c r="O24" s="207"/>
      <c r="P24" s="8" t="s">
        <v>6</v>
      </c>
      <c r="Q24" s="8"/>
      <c r="R24" s="8"/>
      <c r="S24" s="207"/>
      <c r="T24" s="207"/>
    </row>
    <row r="25" spans="2:20" ht="33">
      <c r="B25" s="427"/>
      <c r="C25" s="8"/>
      <c r="D25" s="13" t="s">
        <v>2595</v>
      </c>
      <c r="E25" s="8" t="s">
        <v>145</v>
      </c>
      <c r="F25" s="8" t="s">
        <v>178</v>
      </c>
      <c r="G25" s="8" t="s">
        <v>157</v>
      </c>
      <c r="H25" s="8"/>
      <c r="I25" s="13"/>
      <c r="J25" s="226"/>
      <c r="K25" s="8" t="s">
        <v>6</v>
      </c>
      <c r="L25" s="196"/>
      <c r="M25" s="8"/>
      <c r="N25" s="207"/>
      <c r="O25" s="207"/>
      <c r="P25" s="8" t="s">
        <v>6</v>
      </c>
      <c r="Q25" s="8"/>
      <c r="R25" s="8"/>
      <c r="S25" s="207"/>
      <c r="T25" s="207"/>
    </row>
    <row r="26" spans="2:20" ht="33">
      <c r="B26" s="427"/>
      <c r="C26" s="8"/>
      <c r="D26" s="13" t="s">
        <v>2596</v>
      </c>
      <c r="E26" s="8" t="s">
        <v>190</v>
      </c>
      <c r="F26" s="8" t="s">
        <v>146</v>
      </c>
      <c r="G26" s="8" t="s">
        <v>147</v>
      </c>
      <c r="H26" s="8"/>
      <c r="I26" s="13"/>
      <c r="J26" s="226"/>
      <c r="K26" s="8" t="s">
        <v>6</v>
      </c>
      <c r="L26" s="196"/>
      <c r="M26" s="8"/>
      <c r="N26" s="207"/>
      <c r="O26" s="207"/>
      <c r="P26" s="8" t="s">
        <v>6</v>
      </c>
      <c r="Q26" s="8"/>
      <c r="R26" s="8"/>
      <c r="S26" s="207"/>
      <c r="T26" s="207"/>
    </row>
    <row r="27" spans="2:20" ht="33">
      <c r="B27" s="427"/>
      <c r="C27" s="8"/>
      <c r="D27" s="13" t="s">
        <v>2597</v>
      </c>
      <c r="E27" s="8" t="s">
        <v>145</v>
      </c>
      <c r="F27" s="8" t="s">
        <v>178</v>
      </c>
      <c r="G27" s="8" t="s">
        <v>157</v>
      </c>
      <c r="H27" s="8"/>
      <c r="I27" s="13"/>
      <c r="J27" s="226"/>
      <c r="K27" s="8" t="s">
        <v>6</v>
      </c>
      <c r="L27" s="196"/>
      <c r="M27" s="8"/>
      <c r="N27" s="207"/>
      <c r="O27" s="207"/>
      <c r="P27" s="8" t="s">
        <v>7</v>
      </c>
      <c r="Q27" s="8"/>
      <c r="R27" s="8"/>
      <c r="S27" s="207"/>
      <c r="T27" s="207"/>
    </row>
    <row r="28" spans="2:20" ht="49.5">
      <c r="B28" s="427"/>
      <c r="C28" s="8"/>
      <c r="D28" s="13" t="s">
        <v>2598</v>
      </c>
      <c r="E28" s="8" t="s">
        <v>190</v>
      </c>
      <c r="F28" s="8" t="s">
        <v>146</v>
      </c>
      <c r="G28" s="8" t="s">
        <v>147</v>
      </c>
      <c r="H28" s="8"/>
      <c r="I28" s="13"/>
      <c r="J28" s="226"/>
      <c r="K28" s="8" t="s">
        <v>6</v>
      </c>
      <c r="L28" s="196"/>
      <c r="M28" s="8"/>
      <c r="N28" s="207"/>
      <c r="O28" s="207"/>
      <c r="P28" s="8" t="s">
        <v>6</v>
      </c>
      <c r="Q28" s="8"/>
      <c r="R28" s="8"/>
      <c r="S28" s="207"/>
      <c r="T28" s="207"/>
    </row>
    <row r="29" spans="2:20" ht="49.5">
      <c r="B29" s="427"/>
      <c r="C29" s="8"/>
      <c r="D29" s="198" t="s">
        <v>2599</v>
      </c>
      <c r="E29" s="199" t="s">
        <v>145</v>
      </c>
      <c r="F29" s="199" t="s">
        <v>146</v>
      </c>
      <c r="G29" s="199" t="s">
        <v>157</v>
      </c>
      <c r="H29" s="199"/>
      <c r="I29" s="198" t="s">
        <v>2600</v>
      </c>
      <c r="J29" s="228" t="s">
        <v>2601</v>
      </c>
      <c r="K29" s="8" t="s">
        <v>10</v>
      </c>
      <c r="L29" s="196" t="s">
        <v>2602</v>
      </c>
      <c r="M29" s="8"/>
      <c r="N29" s="207"/>
      <c r="O29" s="207"/>
      <c r="P29" s="8" t="s">
        <v>10</v>
      </c>
      <c r="Q29" s="8"/>
      <c r="R29" s="8"/>
      <c r="S29" s="207"/>
      <c r="T29" s="207"/>
    </row>
    <row r="30" spans="2:20" ht="51" customHeight="1">
      <c r="B30" s="371" t="s">
        <v>2603</v>
      </c>
      <c r="C30" s="8"/>
      <c r="D30" s="13" t="s">
        <v>2604</v>
      </c>
      <c r="E30" s="8" t="s">
        <v>145</v>
      </c>
      <c r="F30" s="8" t="s">
        <v>178</v>
      </c>
      <c r="G30" s="8" t="s">
        <v>157</v>
      </c>
      <c r="H30" s="13"/>
      <c r="I30" s="13" t="s">
        <v>2605</v>
      </c>
      <c r="J30" s="205" t="s">
        <v>2606</v>
      </c>
      <c r="K30" s="8" t="s">
        <v>6</v>
      </c>
      <c r="L30" s="196"/>
      <c r="M30" s="8"/>
      <c r="N30" s="8"/>
      <c r="O30" s="8"/>
      <c r="P30" s="8" t="s">
        <v>6</v>
      </c>
      <c r="Q30" s="8"/>
      <c r="R30" s="8"/>
      <c r="S30" s="8"/>
      <c r="T30" s="8"/>
    </row>
    <row r="31" spans="2:20" ht="27.75" customHeight="1">
      <c r="B31" s="371"/>
      <c r="C31" s="8"/>
      <c r="D31" s="13" t="s">
        <v>1518</v>
      </c>
      <c r="E31" s="8" t="s">
        <v>145</v>
      </c>
      <c r="F31" s="8" t="s">
        <v>146</v>
      </c>
      <c r="G31" s="8" t="s">
        <v>157</v>
      </c>
      <c r="H31" s="13"/>
      <c r="I31" s="13" t="s">
        <v>1519</v>
      </c>
      <c r="J31" s="205" t="s">
        <v>2607</v>
      </c>
      <c r="K31" s="8" t="s">
        <v>6</v>
      </c>
      <c r="L31" s="196"/>
      <c r="M31" s="8"/>
      <c r="N31" s="8"/>
      <c r="O31" s="8"/>
      <c r="P31" s="8" t="s">
        <v>6</v>
      </c>
      <c r="Q31" s="8"/>
      <c r="R31" s="8"/>
      <c r="S31" s="8"/>
      <c r="T31" s="8"/>
    </row>
    <row r="32" spans="2:20" ht="51.75" customHeight="1">
      <c r="B32" s="371"/>
      <c r="C32" s="8"/>
      <c r="D32" s="198" t="s">
        <v>1524</v>
      </c>
      <c r="E32" s="199" t="s">
        <v>145</v>
      </c>
      <c r="F32" s="199" t="s">
        <v>178</v>
      </c>
      <c r="G32" s="199" t="s">
        <v>157</v>
      </c>
      <c r="H32" s="198"/>
      <c r="I32" s="198" t="s">
        <v>1525</v>
      </c>
      <c r="J32" s="229" t="s">
        <v>1526</v>
      </c>
      <c r="K32" s="8" t="s">
        <v>10</v>
      </c>
      <c r="L32" s="196" t="s">
        <v>2608</v>
      </c>
      <c r="M32" s="8"/>
      <c r="N32" s="8"/>
      <c r="O32" s="8"/>
      <c r="P32" s="230" t="s">
        <v>10</v>
      </c>
      <c r="Q32" s="8"/>
      <c r="R32" s="8"/>
      <c r="S32" s="8"/>
      <c r="T32" s="8"/>
    </row>
    <row r="33" spans="2:20" ht="24.75" customHeight="1">
      <c r="B33" s="371"/>
      <c r="C33" s="8"/>
      <c r="D33" s="13" t="s">
        <v>2609</v>
      </c>
      <c r="E33" s="8" t="s">
        <v>145</v>
      </c>
      <c r="F33" s="8" t="s">
        <v>178</v>
      </c>
      <c r="G33" s="8" t="s">
        <v>157</v>
      </c>
      <c r="H33" s="13"/>
      <c r="I33" s="13"/>
      <c r="J33" s="205"/>
      <c r="K33" s="8" t="s">
        <v>6</v>
      </c>
      <c r="L33" s="196"/>
      <c r="M33" s="8"/>
      <c r="N33" s="8"/>
      <c r="O33" s="8"/>
      <c r="P33" s="8" t="s">
        <v>6</v>
      </c>
      <c r="Q33" s="8"/>
      <c r="R33" s="8"/>
      <c r="S33" s="8"/>
      <c r="T33" s="8"/>
    </row>
    <row r="34" spans="2:20" ht="44.25" customHeight="1">
      <c r="B34" s="371"/>
      <c r="C34" s="8"/>
      <c r="D34" s="13" t="s">
        <v>2610</v>
      </c>
      <c r="E34" s="8" t="s">
        <v>145</v>
      </c>
      <c r="F34" s="8" t="s">
        <v>178</v>
      </c>
      <c r="G34" s="8" t="s">
        <v>157</v>
      </c>
      <c r="H34" s="13"/>
      <c r="I34" s="13"/>
      <c r="J34" s="205"/>
      <c r="K34" s="8" t="s">
        <v>6</v>
      </c>
      <c r="L34" s="196"/>
      <c r="M34" s="8"/>
      <c r="N34" s="8"/>
      <c r="O34" s="8"/>
      <c r="P34" s="8" t="s">
        <v>6</v>
      </c>
      <c r="Q34" s="8"/>
      <c r="R34" s="8"/>
      <c r="S34" s="8"/>
      <c r="T34" s="8"/>
    </row>
    <row r="35" spans="2:20" ht="60.75" customHeight="1">
      <c r="B35" s="371"/>
      <c r="C35" s="8"/>
      <c r="D35" s="13" t="s">
        <v>2611</v>
      </c>
      <c r="E35" s="8" t="s">
        <v>145</v>
      </c>
      <c r="F35" s="8" t="s">
        <v>178</v>
      </c>
      <c r="G35" s="8" t="s">
        <v>157</v>
      </c>
      <c r="H35" s="13"/>
      <c r="I35" s="13"/>
      <c r="J35" s="205"/>
      <c r="K35" s="8" t="s">
        <v>6</v>
      </c>
      <c r="L35" s="196"/>
      <c r="M35" s="8"/>
      <c r="N35" s="8"/>
      <c r="O35" s="8"/>
      <c r="P35" s="8" t="s">
        <v>6</v>
      </c>
      <c r="Q35" s="8"/>
      <c r="R35" s="8"/>
      <c r="S35" s="8"/>
      <c r="T35" s="8"/>
    </row>
    <row r="36" spans="2:20" ht="58.5" customHeight="1">
      <c r="B36" s="371"/>
      <c r="C36" s="8"/>
      <c r="D36" s="13" t="s">
        <v>2612</v>
      </c>
      <c r="E36" s="8" t="s">
        <v>145</v>
      </c>
      <c r="F36" s="8" t="s">
        <v>178</v>
      </c>
      <c r="G36" s="8" t="s">
        <v>157</v>
      </c>
      <c r="H36" s="13"/>
      <c r="I36" s="13"/>
      <c r="J36" s="205"/>
      <c r="K36" s="8" t="s">
        <v>6</v>
      </c>
      <c r="L36" s="196"/>
      <c r="M36" s="8"/>
      <c r="N36" s="8"/>
      <c r="O36" s="8"/>
      <c r="P36" s="8" t="s">
        <v>6</v>
      </c>
      <c r="Q36" s="8"/>
      <c r="R36" s="8"/>
      <c r="S36" s="8"/>
      <c r="T36" s="8"/>
    </row>
    <row r="37" spans="2:20" ht="24.75" customHeight="1">
      <c r="B37" s="371"/>
      <c r="C37" s="8"/>
      <c r="D37" s="13" t="s">
        <v>2613</v>
      </c>
      <c r="E37" s="8" t="s">
        <v>145</v>
      </c>
      <c r="F37" s="8" t="s">
        <v>178</v>
      </c>
      <c r="G37" s="8" t="s">
        <v>157</v>
      </c>
      <c r="H37" s="13"/>
      <c r="I37" s="13"/>
      <c r="J37" s="205"/>
      <c r="K37" s="8" t="s">
        <v>6</v>
      </c>
      <c r="L37" s="196"/>
      <c r="M37" s="8"/>
      <c r="N37" s="8"/>
      <c r="O37" s="8"/>
      <c r="P37" s="8" t="s">
        <v>10</v>
      </c>
      <c r="Q37" s="8"/>
      <c r="R37" s="8"/>
      <c r="S37" s="8"/>
      <c r="T37" s="8"/>
    </row>
    <row r="38" spans="2:20" ht="36" customHeight="1">
      <c r="B38" s="371"/>
      <c r="C38" s="8"/>
      <c r="D38" s="13" t="s">
        <v>1527</v>
      </c>
      <c r="E38" s="8" t="s">
        <v>145</v>
      </c>
      <c r="F38" s="8" t="s">
        <v>146</v>
      </c>
      <c r="G38" s="8" t="s">
        <v>147</v>
      </c>
      <c r="H38" s="13" t="s">
        <v>1528</v>
      </c>
      <c r="I38" s="13" t="s">
        <v>1529</v>
      </c>
      <c r="J38" s="205" t="s">
        <v>1530</v>
      </c>
      <c r="K38" s="8" t="s">
        <v>6</v>
      </c>
      <c r="L38" s="196"/>
      <c r="M38" s="8"/>
      <c r="N38" s="8"/>
      <c r="O38" s="8"/>
      <c r="P38" s="8" t="s">
        <v>6</v>
      </c>
      <c r="Q38" s="8"/>
      <c r="R38" s="8"/>
      <c r="S38" s="8"/>
      <c r="T38" s="8"/>
    </row>
    <row r="39" spans="2:20" ht="36" customHeight="1">
      <c r="B39" s="371"/>
      <c r="C39" s="8"/>
      <c r="D39" s="13" t="s">
        <v>1531</v>
      </c>
      <c r="E39" s="8" t="s">
        <v>145</v>
      </c>
      <c r="F39" s="8" t="s">
        <v>178</v>
      </c>
      <c r="G39" s="8" t="s">
        <v>157</v>
      </c>
      <c r="H39" s="13" t="s">
        <v>1528</v>
      </c>
      <c r="I39" s="13" t="s">
        <v>1532</v>
      </c>
      <c r="J39" s="205" t="s">
        <v>1531</v>
      </c>
      <c r="K39" s="8" t="s">
        <v>6</v>
      </c>
      <c r="L39" s="196"/>
      <c r="M39" s="8"/>
      <c r="N39" s="8"/>
      <c r="O39" s="8"/>
      <c r="P39" s="8" t="s">
        <v>6</v>
      </c>
      <c r="Q39" s="8"/>
      <c r="R39" s="8"/>
      <c r="S39" s="8"/>
      <c r="T39" s="8"/>
    </row>
    <row r="40" spans="2:20" ht="57.75" customHeight="1">
      <c r="B40" s="371"/>
      <c r="C40" s="8"/>
      <c r="D40" s="13" t="s">
        <v>1533</v>
      </c>
      <c r="E40" s="8" t="s">
        <v>145</v>
      </c>
      <c r="F40" s="8" t="s">
        <v>178</v>
      </c>
      <c r="G40" s="8" t="s">
        <v>157</v>
      </c>
      <c r="H40" s="8" t="s">
        <v>1528</v>
      </c>
      <c r="I40" s="13" t="s">
        <v>1534</v>
      </c>
      <c r="J40" s="226" t="s">
        <v>1533</v>
      </c>
      <c r="K40" s="8" t="s">
        <v>6</v>
      </c>
      <c r="L40" s="196"/>
      <c r="M40" s="8"/>
      <c r="N40" s="8"/>
      <c r="O40" s="8"/>
      <c r="P40" s="8" t="s">
        <v>6</v>
      </c>
      <c r="Q40" s="8"/>
      <c r="R40" s="8"/>
      <c r="S40" s="8"/>
      <c r="T40" s="8"/>
    </row>
    <row r="41" spans="2:20" ht="54" customHeight="1">
      <c r="B41" s="371"/>
      <c r="C41" s="8"/>
      <c r="D41" s="13" t="s">
        <v>1535</v>
      </c>
      <c r="E41" s="8" t="s">
        <v>145</v>
      </c>
      <c r="F41" s="8" t="s">
        <v>178</v>
      </c>
      <c r="G41" s="8" t="s">
        <v>157</v>
      </c>
      <c r="H41" s="8" t="s">
        <v>1528</v>
      </c>
      <c r="I41" s="13" t="s">
        <v>1536</v>
      </c>
      <c r="J41" s="226" t="s">
        <v>1535</v>
      </c>
      <c r="K41" s="8" t="s">
        <v>6</v>
      </c>
      <c r="L41" s="196"/>
      <c r="M41" s="8"/>
      <c r="N41" s="8"/>
      <c r="O41" s="8"/>
      <c r="P41" s="8" t="s">
        <v>6</v>
      </c>
      <c r="Q41" s="8"/>
      <c r="R41" s="8"/>
      <c r="S41" s="8"/>
      <c r="T41" s="8"/>
    </row>
    <row r="42" spans="2:20" ht="51.75" customHeight="1">
      <c r="B42" s="371"/>
      <c r="C42" s="8"/>
      <c r="D42" s="13" t="s">
        <v>2614</v>
      </c>
      <c r="E42" s="8" t="s">
        <v>145</v>
      </c>
      <c r="F42" s="8" t="s">
        <v>178</v>
      </c>
      <c r="G42" s="8" t="s">
        <v>157</v>
      </c>
      <c r="H42" s="8" t="s">
        <v>1528</v>
      </c>
      <c r="I42" s="13" t="s">
        <v>1538</v>
      </c>
      <c r="J42" s="226" t="s">
        <v>1537</v>
      </c>
      <c r="K42" s="8" t="s">
        <v>6</v>
      </c>
      <c r="L42" s="196"/>
      <c r="M42" s="8"/>
      <c r="N42" s="8"/>
      <c r="O42" s="8"/>
      <c r="P42" s="8" t="s">
        <v>6</v>
      </c>
      <c r="Q42" s="8"/>
      <c r="R42" s="8"/>
      <c r="S42" s="8"/>
      <c r="T42" s="8"/>
    </row>
    <row r="43" spans="2:20" ht="113.25" customHeight="1">
      <c r="B43" s="371"/>
      <c r="C43" s="8"/>
      <c r="D43" s="13" t="s">
        <v>2615</v>
      </c>
      <c r="E43" s="8" t="s">
        <v>145</v>
      </c>
      <c r="F43" s="8" t="s">
        <v>178</v>
      </c>
      <c r="G43" s="8" t="s">
        <v>157</v>
      </c>
      <c r="H43" s="8" t="s">
        <v>1528</v>
      </c>
      <c r="I43" s="13" t="s">
        <v>2616</v>
      </c>
      <c r="J43" s="226" t="s">
        <v>2617</v>
      </c>
      <c r="K43" s="8" t="s">
        <v>6</v>
      </c>
      <c r="L43" s="196"/>
      <c r="M43" s="8"/>
      <c r="N43" s="8"/>
      <c r="O43" s="8"/>
      <c r="P43" s="8" t="s">
        <v>6</v>
      </c>
      <c r="Q43" s="8"/>
      <c r="R43" s="8"/>
      <c r="S43" s="8"/>
      <c r="T43" s="8"/>
    </row>
    <row r="44" spans="2:20" ht="125.25" customHeight="1">
      <c r="B44" s="371"/>
      <c r="C44" s="8"/>
      <c r="D44" s="13" t="s">
        <v>2618</v>
      </c>
      <c r="E44" s="8" t="s">
        <v>145</v>
      </c>
      <c r="F44" s="8" t="s">
        <v>178</v>
      </c>
      <c r="G44" s="8" t="s">
        <v>157</v>
      </c>
      <c r="H44" s="8" t="s">
        <v>1528</v>
      </c>
      <c r="I44" s="13" t="s">
        <v>2619</v>
      </c>
      <c r="J44" s="205" t="s">
        <v>2620</v>
      </c>
      <c r="K44" s="8" t="s">
        <v>6</v>
      </c>
      <c r="L44" s="196"/>
      <c r="M44" s="8"/>
      <c r="N44" s="8"/>
      <c r="O44" s="8"/>
      <c r="P44" s="8" t="s">
        <v>6</v>
      </c>
      <c r="Q44" s="8"/>
      <c r="R44" s="8"/>
      <c r="S44" s="8"/>
      <c r="T44" s="8"/>
    </row>
    <row r="45" spans="2:20" ht="66">
      <c r="B45" s="371"/>
      <c r="C45" s="8"/>
      <c r="D45" s="13" t="s">
        <v>1543</v>
      </c>
      <c r="E45" s="8" t="s">
        <v>145</v>
      </c>
      <c r="F45" s="8" t="s">
        <v>146</v>
      </c>
      <c r="G45" s="8" t="s">
        <v>157</v>
      </c>
      <c r="H45" s="8" t="s">
        <v>1528</v>
      </c>
      <c r="I45" s="13" t="s">
        <v>1544</v>
      </c>
      <c r="J45" s="205" t="s">
        <v>2620</v>
      </c>
      <c r="K45" s="8" t="s">
        <v>6</v>
      </c>
      <c r="L45" s="196"/>
      <c r="M45" s="8"/>
      <c r="N45" s="8"/>
      <c r="O45" s="8"/>
      <c r="P45" s="8" t="s">
        <v>6</v>
      </c>
      <c r="Q45" s="8"/>
      <c r="R45" s="8"/>
      <c r="S45" s="8"/>
      <c r="T45" s="8"/>
    </row>
    <row r="46" spans="2:20" ht="33">
      <c r="B46" s="371"/>
      <c r="C46" s="8"/>
      <c r="D46" s="13" t="s">
        <v>1319</v>
      </c>
      <c r="E46" s="8" t="s">
        <v>190</v>
      </c>
      <c r="F46" s="8" t="s">
        <v>162</v>
      </c>
      <c r="G46" s="8" t="s">
        <v>147</v>
      </c>
      <c r="H46" s="8" t="s">
        <v>1528</v>
      </c>
      <c r="I46" s="13" t="s">
        <v>1320</v>
      </c>
      <c r="J46" s="226" t="s">
        <v>1321</v>
      </c>
      <c r="K46" s="8" t="s">
        <v>6</v>
      </c>
      <c r="L46" s="196"/>
      <c r="M46" s="8"/>
      <c r="N46" s="8"/>
      <c r="O46" s="8"/>
      <c r="P46" s="8" t="s">
        <v>6</v>
      </c>
      <c r="Q46" s="8"/>
      <c r="R46" s="8"/>
      <c r="S46" s="8"/>
      <c r="T46" s="8"/>
    </row>
    <row r="47" spans="2:20" ht="33">
      <c r="B47" s="371"/>
      <c r="C47" s="8"/>
      <c r="D47" s="13" t="s">
        <v>1322</v>
      </c>
      <c r="E47" s="8" t="s">
        <v>190</v>
      </c>
      <c r="F47" s="8" t="s">
        <v>162</v>
      </c>
      <c r="G47" s="8" t="s">
        <v>147</v>
      </c>
      <c r="H47" s="8" t="s">
        <v>1528</v>
      </c>
      <c r="I47" s="13" t="s">
        <v>1323</v>
      </c>
      <c r="J47" s="226" t="s">
        <v>1324</v>
      </c>
      <c r="K47" s="8" t="s">
        <v>6</v>
      </c>
      <c r="L47" s="196"/>
      <c r="M47" s="8"/>
      <c r="N47" s="8"/>
      <c r="O47" s="8"/>
      <c r="P47" s="8" t="s">
        <v>6</v>
      </c>
      <c r="Q47" s="8"/>
      <c r="R47" s="8"/>
      <c r="S47" s="8"/>
      <c r="T47" s="8"/>
    </row>
    <row r="48" spans="2:20" ht="198">
      <c r="B48" s="371"/>
      <c r="C48" s="8"/>
      <c r="D48" s="13" t="s">
        <v>1325</v>
      </c>
      <c r="E48" s="8" t="s">
        <v>190</v>
      </c>
      <c r="F48" s="8" t="s">
        <v>178</v>
      </c>
      <c r="G48" s="8" t="s">
        <v>147</v>
      </c>
      <c r="H48" s="8" t="s">
        <v>1528</v>
      </c>
      <c r="I48" s="13" t="s">
        <v>2621</v>
      </c>
      <c r="J48" s="226" t="s">
        <v>1327</v>
      </c>
      <c r="K48" s="8" t="s">
        <v>6</v>
      </c>
      <c r="L48" s="196"/>
      <c r="M48" s="8"/>
      <c r="N48" s="8"/>
      <c r="O48" s="8"/>
      <c r="P48" s="8" t="s">
        <v>6</v>
      </c>
      <c r="Q48" s="8"/>
      <c r="R48" s="8"/>
      <c r="S48" s="8"/>
      <c r="T48" s="8"/>
    </row>
    <row r="49" spans="2:20" ht="49.5">
      <c r="B49" s="371"/>
      <c r="C49" s="8"/>
      <c r="D49" s="13" t="s">
        <v>1548</v>
      </c>
      <c r="E49" s="8" t="s">
        <v>145</v>
      </c>
      <c r="F49" s="8" t="s">
        <v>178</v>
      </c>
      <c r="G49" s="8" t="s">
        <v>157</v>
      </c>
      <c r="H49" s="8" t="s">
        <v>1528</v>
      </c>
      <c r="I49" s="13" t="s">
        <v>1549</v>
      </c>
      <c r="J49" s="226" t="s">
        <v>1550</v>
      </c>
      <c r="K49" s="8" t="s">
        <v>6</v>
      </c>
      <c r="L49" s="196"/>
      <c r="M49" s="8"/>
      <c r="N49" s="8"/>
      <c r="O49" s="8"/>
      <c r="P49" s="8" t="s">
        <v>6</v>
      </c>
      <c r="Q49" s="8"/>
      <c r="R49" s="8"/>
      <c r="S49" s="8"/>
      <c r="T49" s="8"/>
    </row>
    <row r="50" spans="2:20" ht="99">
      <c r="B50" s="371"/>
      <c r="C50" s="8"/>
      <c r="D50" s="13" t="s">
        <v>2622</v>
      </c>
      <c r="E50" s="8" t="s">
        <v>145</v>
      </c>
      <c r="F50" s="8" t="s">
        <v>178</v>
      </c>
      <c r="G50" s="8" t="s">
        <v>157</v>
      </c>
      <c r="H50" s="8" t="s">
        <v>1528</v>
      </c>
      <c r="I50" s="13" t="s">
        <v>2623</v>
      </c>
      <c r="J50" s="226" t="s">
        <v>2624</v>
      </c>
      <c r="K50" s="8" t="s">
        <v>6</v>
      </c>
      <c r="L50" s="196"/>
      <c r="M50" s="8"/>
      <c r="N50" s="8"/>
      <c r="O50" s="8"/>
      <c r="P50" s="8" t="s">
        <v>6</v>
      </c>
      <c r="Q50" s="8"/>
      <c r="R50" s="8"/>
      <c r="S50" s="8"/>
      <c r="T50" s="8"/>
    </row>
    <row r="51" spans="2:20" ht="33">
      <c r="B51" s="371"/>
      <c r="C51" s="8"/>
      <c r="D51" s="13" t="s">
        <v>2625</v>
      </c>
      <c r="E51" s="8" t="s">
        <v>145</v>
      </c>
      <c r="F51" s="8" t="s">
        <v>178</v>
      </c>
      <c r="G51" s="8" t="s">
        <v>157</v>
      </c>
      <c r="H51" s="8"/>
      <c r="I51" s="13"/>
      <c r="J51" s="226"/>
      <c r="K51" s="8" t="s">
        <v>6</v>
      </c>
      <c r="L51" s="196"/>
      <c r="M51" s="8"/>
      <c r="N51" s="8"/>
      <c r="O51" s="8"/>
      <c r="P51" s="8" t="s">
        <v>6</v>
      </c>
      <c r="Q51" s="8"/>
      <c r="R51" s="8"/>
      <c r="S51" s="8"/>
      <c r="T51" s="8"/>
    </row>
    <row r="52" spans="2:20" ht="33">
      <c r="B52" s="371"/>
      <c r="C52" s="8"/>
      <c r="D52" s="13" t="s">
        <v>2626</v>
      </c>
      <c r="E52" s="8" t="s">
        <v>145</v>
      </c>
      <c r="F52" s="8" t="s">
        <v>178</v>
      </c>
      <c r="G52" s="8" t="s">
        <v>157</v>
      </c>
      <c r="H52" s="8"/>
      <c r="I52" s="13"/>
      <c r="J52" s="226"/>
      <c r="K52" s="8" t="s">
        <v>6</v>
      </c>
      <c r="L52" s="196"/>
      <c r="M52" s="8"/>
      <c r="N52" s="8"/>
      <c r="O52" s="8"/>
      <c r="P52" s="8" t="s">
        <v>6</v>
      </c>
      <c r="Q52" s="8"/>
      <c r="R52" s="8"/>
      <c r="S52" s="8"/>
      <c r="T52" s="8"/>
    </row>
    <row r="53" spans="2:20">
      <c r="B53" s="371"/>
      <c r="C53" s="8"/>
      <c r="D53" s="13" t="s">
        <v>2627</v>
      </c>
      <c r="E53" s="8" t="s">
        <v>145</v>
      </c>
      <c r="F53" s="8" t="s">
        <v>178</v>
      </c>
      <c r="G53" s="8" t="s">
        <v>157</v>
      </c>
      <c r="H53" s="8"/>
      <c r="I53" s="13"/>
      <c r="J53" s="226"/>
      <c r="K53" s="8" t="s">
        <v>6</v>
      </c>
      <c r="L53" s="196"/>
      <c r="M53" s="8"/>
      <c r="N53" s="8"/>
      <c r="O53" s="8"/>
      <c r="P53" s="8" t="s">
        <v>6</v>
      </c>
      <c r="Q53" s="8"/>
      <c r="R53" s="8"/>
      <c r="S53" s="8"/>
      <c r="T53" s="8"/>
    </row>
    <row r="54" spans="2:20" ht="49.5">
      <c r="B54" s="371"/>
      <c r="C54" s="8"/>
      <c r="D54" s="13" t="s">
        <v>1328</v>
      </c>
      <c r="E54" s="8" t="s">
        <v>145</v>
      </c>
      <c r="F54" s="8" t="s">
        <v>178</v>
      </c>
      <c r="G54" s="8" t="s">
        <v>157</v>
      </c>
      <c r="H54" s="8" t="s">
        <v>1528</v>
      </c>
      <c r="I54" s="13" t="s">
        <v>1329</v>
      </c>
      <c r="J54" s="226" t="s">
        <v>1330</v>
      </c>
      <c r="K54" s="8" t="s">
        <v>6</v>
      </c>
      <c r="L54" s="196"/>
      <c r="M54" s="8"/>
      <c r="N54" s="8"/>
      <c r="O54" s="8"/>
      <c r="P54" s="8" t="s">
        <v>6</v>
      </c>
      <c r="Q54" s="8"/>
      <c r="R54" s="8"/>
      <c r="S54" s="8"/>
      <c r="T54" s="8"/>
    </row>
    <row r="55" spans="2:20" ht="33">
      <c r="B55" s="371"/>
      <c r="C55" s="8"/>
      <c r="D55" s="13" t="s">
        <v>2628</v>
      </c>
      <c r="E55" s="8" t="s">
        <v>145</v>
      </c>
      <c r="F55" s="8" t="s">
        <v>178</v>
      </c>
      <c r="G55" s="8" t="s">
        <v>157</v>
      </c>
      <c r="H55" s="8" t="s">
        <v>1528</v>
      </c>
      <c r="I55" s="13" t="s">
        <v>1335</v>
      </c>
      <c r="J55" s="226" t="s">
        <v>2629</v>
      </c>
      <c r="K55" s="8" t="s">
        <v>6</v>
      </c>
      <c r="L55" s="196"/>
      <c r="M55" s="8"/>
      <c r="N55" s="8"/>
      <c r="O55" s="8"/>
      <c r="P55" s="8" t="s">
        <v>6</v>
      </c>
      <c r="Q55" s="8"/>
      <c r="R55" s="8"/>
      <c r="S55" s="8"/>
      <c r="T55" s="8"/>
    </row>
    <row r="56" spans="2:20" ht="49.5">
      <c r="B56" s="371"/>
      <c r="C56" s="8"/>
      <c r="D56" s="13" t="s">
        <v>2630</v>
      </c>
      <c r="E56" s="8" t="s">
        <v>145</v>
      </c>
      <c r="F56" s="8" t="s">
        <v>178</v>
      </c>
      <c r="G56" s="8" t="s">
        <v>157</v>
      </c>
      <c r="H56" s="8" t="s">
        <v>1528</v>
      </c>
      <c r="I56" s="13" t="s">
        <v>2631</v>
      </c>
      <c r="J56" s="205" t="s">
        <v>2632</v>
      </c>
      <c r="K56" s="8" t="s">
        <v>6</v>
      </c>
      <c r="L56" s="196"/>
      <c r="M56" s="8"/>
      <c r="N56" s="8"/>
      <c r="O56" s="8"/>
      <c r="P56" s="8" t="s">
        <v>6</v>
      </c>
      <c r="Q56" s="8"/>
      <c r="R56" s="8"/>
      <c r="S56" s="8"/>
      <c r="T56" s="8"/>
    </row>
    <row r="57" spans="2:20" ht="49.5">
      <c r="B57" s="371"/>
      <c r="C57" s="8"/>
      <c r="D57" s="13" t="s">
        <v>2633</v>
      </c>
      <c r="E57" s="8" t="s">
        <v>145</v>
      </c>
      <c r="F57" s="8" t="s">
        <v>178</v>
      </c>
      <c r="G57" s="8" t="s">
        <v>157</v>
      </c>
      <c r="H57" s="8" t="s">
        <v>1528</v>
      </c>
      <c r="I57" s="13" t="s">
        <v>2634</v>
      </c>
      <c r="J57" s="205" t="s">
        <v>2635</v>
      </c>
      <c r="K57" s="8" t="s">
        <v>6</v>
      </c>
      <c r="L57" s="196"/>
      <c r="M57" s="8"/>
      <c r="N57" s="8"/>
      <c r="O57" s="8"/>
      <c r="P57" s="8" t="s">
        <v>6</v>
      </c>
      <c r="Q57" s="8"/>
      <c r="R57" s="8"/>
      <c r="S57" s="8"/>
      <c r="T57" s="8"/>
    </row>
    <row r="58" spans="2:20" ht="33">
      <c r="B58" s="371"/>
      <c r="C58" s="8"/>
      <c r="D58" s="13" t="s">
        <v>2636</v>
      </c>
      <c r="E58" s="8" t="s">
        <v>190</v>
      </c>
      <c r="F58" s="8" t="s">
        <v>178</v>
      </c>
      <c r="G58" s="8" t="s">
        <v>157</v>
      </c>
      <c r="H58" s="8" t="s">
        <v>1528</v>
      </c>
      <c r="I58" s="13" t="s">
        <v>2637</v>
      </c>
      <c r="J58" s="205" t="s">
        <v>1559</v>
      </c>
      <c r="K58" s="8" t="s">
        <v>6</v>
      </c>
      <c r="L58" s="196"/>
      <c r="M58" s="8"/>
      <c r="N58" s="8"/>
      <c r="O58" s="8"/>
      <c r="P58" s="8" t="s">
        <v>6</v>
      </c>
      <c r="Q58" s="8"/>
      <c r="R58" s="8"/>
      <c r="S58" s="8"/>
      <c r="T58" s="8"/>
    </row>
    <row r="59" spans="2:20" ht="49.5">
      <c r="B59" s="371"/>
      <c r="C59" s="8"/>
      <c r="D59" s="198" t="s">
        <v>2638</v>
      </c>
      <c r="E59" s="199" t="s">
        <v>145</v>
      </c>
      <c r="F59" s="199" t="s">
        <v>178</v>
      </c>
      <c r="G59" s="199" t="s">
        <v>157</v>
      </c>
      <c r="H59" s="199" t="s">
        <v>2639</v>
      </c>
      <c r="I59" s="198" t="s">
        <v>2640</v>
      </c>
      <c r="J59" s="229" t="s">
        <v>1482</v>
      </c>
      <c r="K59" s="8" t="s">
        <v>10</v>
      </c>
      <c r="L59" s="196" t="s">
        <v>2641</v>
      </c>
      <c r="M59" s="8"/>
      <c r="N59" s="8"/>
      <c r="O59" s="8"/>
      <c r="P59" s="8" t="s">
        <v>10</v>
      </c>
      <c r="Q59" s="8"/>
      <c r="R59" s="8"/>
      <c r="S59" s="8"/>
      <c r="T59" s="8"/>
    </row>
    <row r="60" spans="2:20" ht="33">
      <c r="B60" s="371"/>
      <c r="C60" s="8"/>
      <c r="D60" s="13" t="s">
        <v>1556</v>
      </c>
      <c r="E60" s="8" t="s">
        <v>190</v>
      </c>
      <c r="F60" s="8" t="s">
        <v>178</v>
      </c>
      <c r="G60" s="8" t="s">
        <v>147</v>
      </c>
      <c r="H60" s="8" t="s">
        <v>1557</v>
      </c>
      <c r="I60" s="13" t="s">
        <v>1558</v>
      </c>
      <c r="J60" s="205" t="s">
        <v>1559</v>
      </c>
      <c r="K60" s="8" t="s">
        <v>6</v>
      </c>
      <c r="L60" s="196"/>
      <c r="M60" s="8"/>
      <c r="N60" s="8"/>
      <c r="O60" s="8"/>
      <c r="P60" s="8" t="s">
        <v>10</v>
      </c>
      <c r="Q60" s="8"/>
      <c r="R60" s="8"/>
      <c r="S60" s="8"/>
      <c r="T60" s="8"/>
    </row>
    <row r="61" spans="2:20" ht="33">
      <c r="B61" s="371"/>
      <c r="C61" s="8"/>
      <c r="D61" s="13" t="s">
        <v>2642</v>
      </c>
      <c r="E61" s="8" t="s">
        <v>145</v>
      </c>
      <c r="F61" s="8" t="s">
        <v>178</v>
      </c>
      <c r="G61" s="8" t="s">
        <v>157</v>
      </c>
      <c r="H61" s="8" t="s">
        <v>1528</v>
      </c>
      <c r="I61" s="13" t="s">
        <v>2643</v>
      </c>
      <c r="J61" s="226" t="s">
        <v>208</v>
      </c>
      <c r="K61" s="8" t="s">
        <v>6</v>
      </c>
      <c r="L61" s="196"/>
      <c r="M61" s="8"/>
      <c r="N61" s="8"/>
      <c r="O61" s="8"/>
      <c r="P61" s="8" t="s">
        <v>6</v>
      </c>
      <c r="Q61" s="8"/>
      <c r="R61" s="8"/>
      <c r="S61" s="8"/>
      <c r="T61" s="8"/>
    </row>
    <row r="62" spans="2:20" ht="33">
      <c r="B62" s="371"/>
      <c r="C62" s="8"/>
      <c r="D62" s="13" t="s">
        <v>1560</v>
      </c>
      <c r="E62" s="8" t="s">
        <v>145</v>
      </c>
      <c r="F62" s="8" t="s">
        <v>178</v>
      </c>
      <c r="G62" s="8" t="s">
        <v>157</v>
      </c>
      <c r="H62" s="8" t="s">
        <v>1528</v>
      </c>
      <c r="I62" s="13" t="s">
        <v>1561</v>
      </c>
      <c r="J62" s="226" t="s">
        <v>1562</v>
      </c>
      <c r="K62" s="8" t="s">
        <v>6</v>
      </c>
      <c r="L62" s="196"/>
      <c r="M62" s="8"/>
      <c r="N62" s="8"/>
      <c r="O62" s="8"/>
      <c r="P62" s="8" t="s">
        <v>10</v>
      </c>
      <c r="Q62" s="8"/>
      <c r="R62" s="8"/>
      <c r="S62" s="8"/>
      <c r="T62" s="8"/>
    </row>
    <row r="63" spans="2:20" ht="49.5">
      <c r="B63" s="371"/>
      <c r="C63" s="8"/>
      <c r="D63" s="13" t="s">
        <v>2644</v>
      </c>
      <c r="E63" s="8" t="s">
        <v>145</v>
      </c>
      <c r="F63" s="8" t="s">
        <v>178</v>
      </c>
      <c r="G63" s="8" t="s">
        <v>157</v>
      </c>
      <c r="H63" s="8" t="s">
        <v>1528</v>
      </c>
      <c r="I63" s="13" t="s">
        <v>2645</v>
      </c>
      <c r="J63" s="226" t="s">
        <v>2646</v>
      </c>
      <c r="K63" s="8" t="s">
        <v>6</v>
      </c>
      <c r="L63" s="196"/>
      <c r="M63" s="8"/>
      <c r="N63" s="8"/>
      <c r="O63" s="8"/>
      <c r="P63" s="8" t="s">
        <v>10</v>
      </c>
      <c r="Q63" s="8"/>
      <c r="R63" s="8"/>
      <c r="S63" s="8"/>
      <c r="T63" s="8"/>
    </row>
    <row r="64" spans="2:20" ht="66">
      <c r="B64" s="371"/>
      <c r="C64" s="8"/>
      <c r="D64" s="13" t="s">
        <v>1339</v>
      </c>
      <c r="E64" s="8" t="s">
        <v>145</v>
      </c>
      <c r="F64" s="8" t="s">
        <v>178</v>
      </c>
      <c r="G64" s="8" t="s">
        <v>157</v>
      </c>
      <c r="H64" s="8" t="s">
        <v>1528</v>
      </c>
      <c r="I64" s="13" t="s">
        <v>1340</v>
      </c>
      <c r="J64" s="226" t="s">
        <v>1341</v>
      </c>
      <c r="K64" s="8" t="s">
        <v>6</v>
      </c>
      <c r="L64" s="196"/>
      <c r="M64" s="8"/>
      <c r="N64" s="8"/>
      <c r="O64" s="8"/>
      <c r="P64" s="8" t="s">
        <v>10</v>
      </c>
      <c r="Q64" s="8"/>
      <c r="R64" s="8"/>
      <c r="S64" s="8"/>
      <c r="T64" s="8"/>
    </row>
    <row r="65" spans="2:20" ht="57.75" customHeight="1">
      <c r="B65" s="376" t="s">
        <v>2647</v>
      </c>
      <c r="C65" s="8"/>
      <c r="D65" s="13" t="s">
        <v>2648</v>
      </c>
      <c r="E65" s="8" t="s">
        <v>145</v>
      </c>
      <c r="F65" s="8" t="s">
        <v>178</v>
      </c>
      <c r="G65" s="8" t="s">
        <v>157</v>
      </c>
      <c r="H65" s="8" t="s">
        <v>2568</v>
      </c>
      <c r="I65" s="13" t="s">
        <v>2649</v>
      </c>
      <c r="J65" s="226" t="s">
        <v>2650</v>
      </c>
      <c r="K65" s="8" t="s">
        <v>6</v>
      </c>
      <c r="L65" s="196"/>
      <c r="M65" s="8"/>
      <c r="N65" s="8"/>
      <c r="O65" s="8"/>
      <c r="P65" s="8" t="s">
        <v>6</v>
      </c>
      <c r="Q65" s="8"/>
      <c r="R65" s="8"/>
      <c r="S65" s="8"/>
      <c r="T65" s="8"/>
    </row>
    <row r="66" spans="2:20" ht="66">
      <c r="B66" s="377"/>
      <c r="C66" s="8"/>
      <c r="D66" s="13" t="s">
        <v>2651</v>
      </c>
      <c r="E66" s="8" t="s">
        <v>145</v>
      </c>
      <c r="F66" s="8" t="s">
        <v>178</v>
      </c>
      <c r="G66" s="8" t="s">
        <v>157</v>
      </c>
      <c r="H66" s="8" t="s">
        <v>2568</v>
      </c>
      <c r="I66" s="13" t="s">
        <v>2652</v>
      </c>
      <c r="J66" s="226" t="s">
        <v>2650</v>
      </c>
      <c r="K66" s="8" t="s">
        <v>6</v>
      </c>
      <c r="L66" s="196"/>
      <c r="M66" s="8"/>
      <c r="N66" s="8"/>
      <c r="O66" s="8"/>
      <c r="P66" s="8" t="s">
        <v>6</v>
      </c>
      <c r="Q66" s="8"/>
      <c r="R66" s="8"/>
      <c r="S66" s="8"/>
      <c r="T66" s="8"/>
    </row>
    <row r="67" spans="2:20" ht="33">
      <c r="B67" s="377"/>
      <c r="C67" s="8"/>
      <c r="D67" s="13" t="s">
        <v>2653</v>
      </c>
      <c r="E67" s="8" t="s">
        <v>145</v>
      </c>
      <c r="F67" s="8" t="s">
        <v>178</v>
      </c>
      <c r="G67" s="8" t="s">
        <v>157</v>
      </c>
      <c r="H67" s="8" t="s">
        <v>2654</v>
      </c>
      <c r="I67" s="13" t="s">
        <v>2655</v>
      </c>
      <c r="J67" s="226" t="s">
        <v>1370</v>
      </c>
      <c r="K67" s="8" t="s">
        <v>6</v>
      </c>
      <c r="L67" s="196"/>
      <c r="M67" s="8"/>
      <c r="N67" s="8"/>
      <c r="O67" s="8"/>
      <c r="P67" s="8" t="s">
        <v>6</v>
      </c>
      <c r="Q67" s="8"/>
      <c r="R67" s="8"/>
      <c r="S67" s="8"/>
      <c r="T67" s="8"/>
    </row>
    <row r="68" spans="2:20" ht="33">
      <c r="B68" s="377"/>
      <c r="C68" s="8"/>
      <c r="D68" s="13" t="s">
        <v>2656</v>
      </c>
      <c r="E68" s="8" t="s">
        <v>145</v>
      </c>
      <c r="F68" s="8" t="s">
        <v>146</v>
      </c>
      <c r="G68" s="8" t="s">
        <v>157</v>
      </c>
      <c r="H68" s="8" t="s">
        <v>2657</v>
      </c>
      <c r="I68" s="13" t="s">
        <v>1574</v>
      </c>
      <c r="J68" s="226" t="s">
        <v>1575</v>
      </c>
      <c r="K68" s="8" t="s">
        <v>6</v>
      </c>
      <c r="L68" s="196"/>
      <c r="M68" s="8"/>
      <c r="N68" s="8"/>
      <c r="O68" s="8"/>
      <c r="P68" s="8" t="s">
        <v>6</v>
      </c>
      <c r="Q68" s="8"/>
      <c r="R68" s="8"/>
      <c r="S68" s="8"/>
      <c r="T68" s="8"/>
    </row>
    <row r="69" spans="2:20" ht="49.5">
      <c r="B69" s="377"/>
      <c r="C69" s="8"/>
      <c r="D69" s="13" t="s">
        <v>2658</v>
      </c>
      <c r="E69" s="8" t="s">
        <v>145</v>
      </c>
      <c r="F69" s="8" t="s">
        <v>178</v>
      </c>
      <c r="G69" s="8" t="s">
        <v>157</v>
      </c>
      <c r="H69" s="13" t="s">
        <v>2659</v>
      </c>
      <c r="I69" s="13" t="s">
        <v>1369</v>
      </c>
      <c r="J69" s="226" t="s">
        <v>1370</v>
      </c>
      <c r="K69" s="8" t="s">
        <v>6</v>
      </c>
      <c r="L69" s="196"/>
      <c r="M69" s="8"/>
      <c r="N69" s="8"/>
      <c r="O69" s="8"/>
      <c r="P69" s="8" t="s">
        <v>6</v>
      </c>
      <c r="Q69" s="8"/>
      <c r="R69" s="8"/>
      <c r="S69" s="8"/>
      <c r="T69" s="8"/>
    </row>
    <row r="70" spans="2:20" ht="49.5">
      <c r="B70" s="377"/>
      <c r="C70" s="8"/>
      <c r="D70" s="13" t="s">
        <v>2660</v>
      </c>
      <c r="E70" s="8" t="s">
        <v>145</v>
      </c>
      <c r="F70" s="8" t="s">
        <v>178</v>
      </c>
      <c r="G70" s="8" t="s">
        <v>157</v>
      </c>
      <c r="H70" s="8" t="s">
        <v>2654</v>
      </c>
      <c r="I70" s="13" t="s">
        <v>2661</v>
      </c>
      <c r="J70" s="205" t="s">
        <v>2662</v>
      </c>
      <c r="K70" s="8" t="s">
        <v>6</v>
      </c>
      <c r="L70" s="196"/>
      <c r="M70" s="8"/>
      <c r="N70" s="8"/>
      <c r="O70" s="8"/>
      <c r="P70" s="8" t="s">
        <v>6</v>
      </c>
      <c r="Q70" s="8"/>
      <c r="R70" s="8"/>
      <c r="S70" s="8"/>
      <c r="T70" s="8"/>
    </row>
    <row r="71" spans="2:20" ht="49.5">
      <c r="B71" s="377"/>
      <c r="C71" s="8"/>
      <c r="D71" s="13" t="s">
        <v>1379</v>
      </c>
      <c r="E71" s="8" t="s">
        <v>145</v>
      </c>
      <c r="F71" s="8" t="s">
        <v>178</v>
      </c>
      <c r="G71" s="8" t="s">
        <v>157</v>
      </c>
      <c r="H71" s="8" t="s">
        <v>2654</v>
      </c>
      <c r="I71" s="13" t="s">
        <v>2663</v>
      </c>
      <c r="J71" s="226" t="s">
        <v>549</v>
      </c>
      <c r="K71" s="8" t="s">
        <v>6</v>
      </c>
      <c r="L71" s="196"/>
      <c r="M71" s="8"/>
      <c r="N71" s="8"/>
      <c r="O71" s="8"/>
      <c r="P71" s="8" t="s">
        <v>6</v>
      </c>
      <c r="Q71" s="8"/>
      <c r="R71" s="8"/>
      <c r="S71" s="8"/>
      <c r="T71" s="8"/>
    </row>
    <row r="72" spans="2:20" ht="49.5">
      <c r="B72" s="377"/>
      <c r="C72" s="8"/>
      <c r="D72" s="13" t="s">
        <v>1381</v>
      </c>
      <c r="E72" s="8" t="s">
        <v>145</v>
      </c>
      <c r="F72" s="8" t="s">
        <v>178</v>
      </c>
      <c r="G72" s="8" t="s">
        <v>157</v>
      </c>
      <c r="H72" s="8" t="s">
        <v>2654</v>
      </c>
      <c r="I72" s="13" t="s">
        <v>2664</v>
      </c>
      <c r="J72" s="226" t="s">
        <v>1383</v>
      </c>
      <c r="K72" s="8" t="s">
        <v>6</v>
      </c>
      <c r="L72" s="196"/>
      <c r="M72" s="8"/>
      <c r="N72" s="8"/>
      <c r="O72" s="8"/>
      <c r="P72" s="8" t="s">
        <v>6</v>
      </c>
      <c r="Q72" s="8"/>
      <c r="R72" s="8"/>
      <c r="S72" s="8"/>
      <c r="T72" s="8"/>
    </row>
    <row r="73" spans="2:20" ht="49.5">
      <c r="B73" s="377"/>
      <c r="C73" s="8"/>
      <c r="D73" s="13" t="s">
        <v>1384</v>
      </c>
      <c r="E73" s="8" t="s">
        <v>145</v>
      </c>
      <c r="F73" s="8" t="s">
        <v>178</v>
      </c>
      <c r="G73" s="8" t="s">
        <v>157</v>
      </c>
      <c r="H73" s="8" t="s">
        <v>2654</v>
      </c>
      <c r="I73" s="13" t="s">
        <v>2665</v>
      </c>
      <c r="J73" s="226" t="s">
        <v>1386</v>
      </c>
      <c r="K73" s="8" t="s">
        <v>6</v>
      </c>
      <c r="L73" s="196"/>
      <c r="M73" s="8"/>
      <c r="N73" s="8"/>
      <c r="O73" s="8"/>
      <c r="P73" s="8" t="s">
        <v>6</v>
      </c>
      <c r="Q73" s="8"/>
      <c r="R73" s="8"/>
      <c r="S73" s="8"/>
      <c r="T73" s="8"/>
    </row>
    <row r="74" spans="2:20" ht="214.5">
      <c r="B74" s="377"/>
      <c r="C74" s="8"/>
      <c r="D74" s="13" t="s">
        <v>1387</v>
      </c>
      <c r="E74" s="8" t="s">
        <v>145</v>
      </c>
      <c r="F74" s="8" t="s">
        <v>178</v>
      </c>
      <c r="G74" s="8" t="s">
        <v>157</v>
      </c>
      <c r="H74" s="8" t="s">
        <v>2654</v>
      </c>
      <c r="I74" s="13" t="s">
        <v>2666</v>
      </c>
      <c r="J74" s="226" t="s">
        <v>1389</v>
      </c>
      <c r="K74" s="8" t="s">
        <v>6</v>
      </c>
      <c r="L74" s="196"/>
      <c r="M74" s="8"/>
      <c r="N74" s="8"/>
      <c r="O74" s="8"/>
      <c r="P74" s="8" t="s">
        <v>6</v>
      </c>
      <c r="Q74" s="8"/>
      <c r="R74" s="8"/>
      <c r="S74" s="8"/>
      <c r="T74" s="8"/>
    </row>
    <row r="75" spans="2:20" ht="49.5">
      <c r="B75" s="377"/>
      <c r="C75" s="8"/>
      <c r="D75" s="13" t="s">
        <v>1401</v>
      </c>
      <c r="E75" s="8" t="s">
        <v>145</v>
      </c>
      <c r="F75" s="8" t="s">
        <v>178</v>
      </c>
      <c r="G75" s="8" t="s">
        <v>157</v>
      </c>
      <c r="H75" s="8" t="s">
        <v>2654</v>
      </c>
      <c r="I75" s="13" t="s">
        <v>1402</v>
      </c>
      <c r="J75" s="226" t="s">
        <v>1403</v>
      </c>
      <c r="K75" s="8" t="s">
        <v>6</v>
      </c>
      <c r="L75" s="196"/>
      <c r="M75" s="8"/>
      <c r="N75" s="8"/>
      <c r="O75" s="8"/>
      <c r="P75" s="8" t="s">
        <v>6</v>
      </c>
      <c r="Q75" s="8"/>
      <c r="R75" s="8"/>
      <c r="S75" s="8"/>
      <c r="T75" s="8"/>
    </row>
    <row r="76" spans="2:20" ht="33">
      <c r="B76" s="378"/>
      <c r="C76" s="8"/>
      <c r="D76" s="198" t="s">
        <v>2667</v>
      </c>
      <c r="E76" s="199" t="s">
        <v>145</v>
      </c>
      <c r="F76" s="199" t="s">
        <v>178</v>
      </c>
      <c r="G76" s="199" t="s">
        <v>157</v>
      </c>
      <c r="H76" s="199" t="s">
        <v>2668</v>
      </c>
      <c r="I76" s="198" t="s">
        <v>2669</v>
      </c>
      <c r="J76" s="228" t="s">
        <v>2670</v>
      </c>
      <c r="K76" s="8" t="s">
        <v>10</v>
      </c>
      <c r="L76" s="196" t="s">
        <v>2671</v>
      </c>
      <c r="M76" s="8"/>
      <c r="N76" s="8"/>
      <c r="O76" s="8"/>
      <c r="P76" s="8" t="s">
        <v>10</v>
      </c>
      <c r="Q76" s="8"/>
      <c r="R76" s="8"/>
      <c r="S76" s="8"/>
      <c r="T76" s="8"/>
    </row>
    <row r="77" spans="2:20" ht="69" customHeight="1">
      <c r="B77" s="376" t="s">
        <v>2672</v>
      </c>
      <c r="C77" s="8"/>
      <c r="D77" s="13" t="s">
        <v>2673</v>
      </c>
      <c r="E77" s="8" t="s">
        <v>145</v>
      </c>
      <c r="F77" s="8" t="s">
        <v>178</v>
      </c>
      <c r="G77" s="8" t="s">
        <v>157</v>
      </c>
      <c r="H77" s="8" t="s">
        <v>1528</v>
      </c>
      <c r="I77" s="13" t="s">
        <v>2674</v>
      </c>
      <c r="J77" s="226" t="s">
        <v>2675</v>
      </c>
      <c r="K77" s="8" t="s">
        <v>6</v>
      </c>
      <c r="L77" s="196"/>
      <c r="M77" s="8"/>
      <c r="N77" s="8"/>
      <c r="O77" s="8"/>
      <c r="P77" s="8" t="s">
        <v>6</v>
      </c>
      <c r="Q77" s="8"/>
      <c r="R77" s="8"/>
      <c r="S77" s="8"/>
      <c r="T77" s="8"/>
    </row>
    <row r="78" spans="2:20" ht="69.75" customHeight="1">
      <c r="B78" s="377"/>
      <c r="C78" s="8"/>
      <c r="D78" s="13" t="s">
        <v>2676</v>
      </c>
      <c r="E78" s="8" t="s">
        <v>190</v>
      </c>
      <c r="F78" s="8" t="s">
        <v>178</v>
      </c>
      <c r="G78" s="8" t="s">
        <v>157</v>
      </c>
      <c r="H78" s="8" t="s">
        <v>1528</v>
      </c>
      <c r="I78" s="13" t="s">
        <v>2677</v>
      </c>
      <c r="J78" s="226" t="s">
        <v>2678</v>
      </c>
      <c r="K78" s="8" t="s">
        <v>6</v>
      </c>
      <c r="L78" s="196"/>
      <c r="M78" s="8"/>
      <c r="N78" s="8"/>
      <c r="O78" s="8"/>
      <c r="P78" s="8" t="s">
        <v>6</v>
      </c>
      <c r="Q78" s="8"/>
      <c r="R78" s="8"/>
      <c r="S78" s="8"/>
      <c r="T78" s="8"/>
    </row>
    <row r="79" spans="2:20" ht="38.25" customHeight="1">
      <c r="B79" s="377"/>
      <c r="C79" s="8"/>
      <c r="D79" s="13" t="s">
        <v>2679</v>
      </c>
      <c r="E79" s="8" t="s">
        <v>145</v>
      </c>
      <c r="F79" s="8" t="s">
        <v>178</v>
      </c>
      <c r="G79" s="8" t="s">
        <v>157</v>
      </c>
      <c r="H79" s="8" t="s">
        <v>1528</v>
      </c>
      <c r="I79" s="13" t="s">
        <v>2680</v>
      </c>
      <c r="J79" s="226" t="s">
        <v>2681</v>
      </c>
      <c r="K79" s="8" t="s">
        <v>6</v>
      </c>
      <c r="L79" s="196"/>
      <c r="M79" s="8"/>
      <c r="N79" s="8"/>
      <c r="O79" s="8"/>
      <c r="P79" s="8" t="s">
        <v>6</v>
      </c>
      <c r="Q79" s="8"/>
      <c r="R79" s="8"/>
      <c r="S79" s="8"/>
      <c r="T79" s="8"/>
    </row>
    <row r="80" spans="2:20" ht="33">
      <c r="B80" s="377"/>
      <c r="C80" s="8"/>
      <c r="D80" s="13" t="s">
        <v>2682</v>
      </c>
      <c r="E80" s="8" t="s">
        <v>145</v>
      </c>
      <c r="F80" s="8" t="s">
        <v>178</v>
      </c>
      <c r="G80" s="8" t="s">
        <v>157</v>
      </c>
      <c r="H80" s="8" t="s">
        <v>1528</v>
      </c>
      <c r="I80" s="13" t="s">
        <v>2683</v>
      </c>
      <c r="J80" s="226" t="s">
        <v>2681</v>
      </c>
      <c r="K80" s="8" t="s">
        <v>6</v>
      </c>
      <c r="L80" s="196"/>
      <c r="M80" s="8"/>
      <c r="N80" s="8"/>
      <c r="O80" s="8"/>
      <c r="P80" s="8" t="s">
        <v>6</v>
      </c>
      <c r="Q80" s="8"/>
      <c r="R80" s="8"/>
      <c r="S80" s="8"/>
      <c r="T80" s="8"/>
    </row>
    <row r="81" spans="2:20" ht="33">
      <c r="B81" s="377"/>
      <c r="C81" s="8"/>
      <c r="D81" s="13" t="s">
        <v>2684</v>
      </c>
      <c r="E81" s="8" t="s">
        <v>145</v>
      </c>
      <c r="F81" s="8" t="s">
        <v>178</v>
      </c>
      <c r="G81" s="8" t="s">
        <v>157</v>
      </c>
      <c r="H81" s="8" t="s">
        <v>2639</v>
      </c>
      <c r="I81" s="13" t="s">
        <v>2685</v>
      </c>
      <c r="J81" s="226" t="s">
        <v>2686</v>
      </c>
      <c r="K81" s="8" t="s">
        <v>6</v>
      </c>
      <c r="L81" s="196"/>
      <c r="M81" s="8"/>
      <c r="N81" s="8"/>
      <c r="O81" s="8"/>
      <c r="P81" s="8" t="s">
        <v>6</v>
      </c>
      <c r="Q81" s="8"/>
      <c r="R81" s="8"/>
      <c r="S81" s="8"/>
      <c r="T81" s="8"/>
    </row>
    <row r="82" spans="2:20" ht="33">
      <c r="B82" s="377"/>
      <c r="C82" s="8"/>
      <c r="D82" s="13" t="s">
        <v>2687</v>
      </c>
      <c r="E82" s="8" t="s">
        <v>145</v>
      </c>
      <c r="F82" s="8" t="s">
        <v>178</v>
      </c>
      <c r="G82" s="8" t="s">
        <v>157</v>
      </c>
      <c r="H82" s="8" t="s">
        <v>2688</v>
      </c>
      <c r="I82" s="13" t="s">
        <v>2689</v>
      </c>
      <c r="J82" s="205" t="s">
        <v>2690</v>
      </c>
      <c r="K82" s="8" t="s">
        <v>9</v>
      </c>
      <c r="L82" s="196" t="s">
        <v>2691</v>
      </c>
      <c r="M82" s="8"/>
      <c r="N82" s="8"/>
      <c r="O82" s="8"/>
      <c r="P82" s="8" t="s">
        <v>6</v>
      </c>
      <c r="Q82" s="8"/>
      <c r="R82" s="8"/>
      <c r="S82" s="8"/>
      <c r="T82" s="8"/>
    </row>
    <row r="83" spans="2:20" ht="49.5">
      <c r="B83" s="376" t="s">
        <v>2692</v>
      </c>
      <c r="C83" s="8"/>
      <c r="D83" s="13" t="s">
        <v>2693</v>
      </c>
      <c r="E83" s="8" t="s">
        <v>145</v>
      </c>
      <c r="F83" s="8" t="s">
        <v>178</v>
      </c>
      <c r="G83" s="8" t="s">
        <v>157</v>
      </c>
      <c r="H83" s="8"/>
      <c r="I83" s="13" t="s">
        <v>2694</v>
      </c>
      <c r="J83" s="226" t="s">
        <v>2695</v>
      </c>
      <c r="K83" s="8" t="s">
        <v>8</v>
      </c>
      <c r="L83" s="13"/>
      <c r="M83" s="8"/>
      <c r="N83" s="8"/>
      <c r="O83" s="8"/>
      <c r="P83" s="8" t="s">
        <v>6</v>
      </c>
      <c r="Q83" s="8"/>
      <c r="R83" s="8"/>
      <c r="S83" s="8"/>
      <c r="T83" s="8"/>
    </row>
    <row r="84" spans="2:20" ht="49.5">
      <c r="B84" s="377"/>
      <c r="C84" s="8"/>
      <c r="D84" s="13" t="s">
        <v>2696</v>
      </c>
      <c r="E84" s="8" t="s">
        <v>145</v>
      </c>
      <c r="F84" s="8" t="s">
        <v>178</v>
      </c>
      <c r="G84" s="8" t="s">
        <v>157</v>
      </c>
      <c r="H84" s="8" t="s">
        <v>2697</v>
      </c>
      <c r="I84" s="13" t="s">
        <v>2698</v>
      </c>
      <c r="J84" s="205" t="s">
        <v>2699</v>
      </c>
      <c r="K84" s="8" t="s">
        <v>8</v>
      </c>
      <c r="L84" s="13"/>
      <c r="M84" s="8"/>
      <c r="N84" s="8"/>
      <c r="O84" s="8"/>
      <c r="P84" s="8" t="s">
        <v>6</v>
      </c>
      <c r="Q84" s="8"/>
      <c r="R84" s="8"/>
      <c r="S84" s="8"/>
      <c r="T84" s="8"/>
    </row>
    <row r="85" spans="2:20" ht="49.5">
      <c r="B85" s="377"/>
      <c r="C85" s="8"/>
      <c r="D85" s="13" t="s">
        <v>2700</v>
      </c>
      <c r="E85" s="8" t="s">
        <v>145</v>
      </c>
      <c r="F85" s="8" t="s">
        <v>178</v>
      </c>
      <c r="G85" s="8" t="s">
        <v>157</v>
      </c>
      <c r="H85" s="8" t="s">
        <v>2701</v>
      </c>
      <c r="I85" s="13" t="s">
        <v>2698</v>
      </c>
      <c r="J85" s="226" t="s">
        <v>2702</v>
      </c>
      <c r="K85" s="8" t="s">
        <v>6</v>
      </c>
      <c r="L85" s="13"/>
      <c r="M85" s="8"/>
      <c r="N85" s="8"/>
      <c r="O85" s="8"/>
      <c r="P85" s="8" t="s">
        <v>6</v>
      </c>
      <c r="Q85" s="8"/>
      <c r="R85" s="8"/>
      <c r="S85" s="8"/>
      <c r="T85" s="8"/>
    </row>
    <row r="86" spans="2:20" ht="49.5">
      <c r="B86" s="377"/>
      <c r="C86" s="8"/>
      <c r="D86" s="198" t="s">
        <v>2703</v>
      </c>
      <c r="E86" s="199" t="s">
        <v>145</v>
      </c>
      <c r="F86" s="199" t="s">
        <v>178</v>
      </c>
      <c r="G86" s="199" t="s">
        <v>157</v>
      </c>
      <c r="H86" s="199" t="s">
        <v>2704</v>
      </c>
      <c r="I86" s="198" t="s">
        <v>2698</v>
      </c>
      <c r="J86" s="228" t="s">
        <v>2702</v>
      </c>
      <c r="K86" s="8" t="s">
        <v>10</v>
      </c>
      <c r="L86" s="13" t="s">
        <v>2705</v>
      </c>
      <c r="M86" s="8"/>
      <c r="N86" s="8"/>
      <c r="O86" s="8"/>
      <c r="P86" s="8" t="s">
        <v>6</v>
      </c>
      <c r="Q86" s="8"/>
      <c r="R86" s="8"/>
      <c r="S86" s="8"/>
      <c r="T86" s="8"/>
    </row>
    <row r="87" spans="2:20" ht="49.5">
      <c r="B87" s="377"/>
      <c r="C87" s="8"/>
      <c r="D87" s="13" t="s">
        <v>2706</v>
      </c>
      <c r="E87" s="8" t="s">
        <v>145</v>
      </c>
      <c r="F87" s="8" t="s">
        <v>178</v>
      </c>
      <c r="G87" s="8" t="s">
        <v>157</v>
      </c>
      <c r="H87" s="8" t="s">
        <v>2707</v>
      </c>
      <c r="I87" s="13" t="s">
        <v>2708</v>
      </c>
      <c r="J87" s="226" t="s">
        <v>2702</v>
      </c>
      <c r="K87" s="8" t="s">
        <v>6</v>
      </c>
      <c r="L87" s="13"/>
      <c r="M87" s="8"/>
      <c r="N87" s="8"/>
      <c r="O87" s="8"/>
      <c r="P87" s="8"/>
      <c r="Q87" s="8"/>
      <c r="R87" s="8"/>
      <c r="S87" s="8"/>
      <c r="T87" s="8"/>
    </row>
    <row r="88" spans="2:20" ht="82.5">
      <c r="B88" s="377"/>
      <c r="C88" s="8"/>
      <c r="D88" s="13" t="s">
        <v>2709</v>
      </c>
      <c r="E88" s="8" t="s">
        <v>145</v>
      </c>
      <c r="F88" s="8" t="s">
        <v>178</v>
      </c>
      <c r="G88" s="8" t="s">
        <v>157</v>
      </c>
      <c r="H88" s="13" t="s">
        <v>2710</v>
      </c>
      <c r="I88" s="13" t="s">
        <v>2711</v>
      </c>
      <c r="J88" s="226" t="s">
        <v>2702</v>
      </c>
      <c r="K88" s="8" t="s">
        <v>7</v>
      </c>
      <c r="L88" s="13" t="s">
        <v>2712</v>
      </c>
      <c r="M88" s="8"/>
      <c r="N88" s="8"/>
      <c r="O88" s="8"/>
      <c r="P88" s="8"/>
      <c r="Q88" s="8"/>
      <c r="R88" s="8"/>
      <c r="S88" s="8"/>
      <c r="T88" s="8"/>
    </row>
    <row r="89" spans="2:20" ht="49.5">
      <c r="B89" s="378"/>
      <c r="C89" s="8"/>
      <c r="D89" s="13" t="s">
        <v>2713</v>
      </c>
      <c r="E89" s="8" t="s">
        <v>145</v>
      </c>
      <c r="F89" s="8" t="s">
        <v>178</v>
      </c>
      <c r="G89" s="8" t="s">
        <v>157</v>
      </c>
      <c r="H89" s="8" t="s">
        <v>2714</v>
      </c>
      <c r="I89" s="13" t="s">
        <v>2711</v>
      </c>
      <c r="J89" s="226" t="s">
        <v>2715</v>
      </c>
      <c r="K89" s="8" t="s">
        <v>6</v>
      </c>
      <c r="L89" s="13"/>
      <c r="M89" s="8"/>
      <c r="N89" s="8"/>
      <c r="O89" s="8"/>
      <c r="P89" s="8" t="s">
        <v>6</v>
      </c>
      <c r="Q89" s="8"/>
      <c r="R89" s="8"/>
      <c r="S89" s="8"/>
      <c r="T89" s="8"/>
    </row>
    <row r="90" spans="2:20" ht="65.25" customHeight="1">
      <c r="B90" s="371" t="s">
        <v>2716</v>
      </c>
      <c r="C90" s="8"/>
      <c r="D90" s="13" t="s">
        <v>2717</v>
      </c>
      <c r="E90" s="8" t="s">
        <v>145</v>
      </c>
      <c r="F90" s="8" t="s">
        <v>178</v>
      </c>
      <c r="G90" s="8" t="s">
        <v>157</v>
      </c>
      <c r="H90" s="8" t="s">
        <v>2718</v>
      </c>
      <c r="I90" s="13" t="s">
        <v>2719</v>
      </c>
      <c r="J90" s="226" t="s">
        <v>2720</v>
      </c>
      <c r="K90" s="8" t="s">
        <v>6</v>
      </c>
      <c r="L90" s="13"/>
      <c r="M90" s="8"/>
      <c r="N90" s="8"/>
      <c r="O90" s="8"/>
      <c r="P90" s="8" t="s">
        <v>6</v>
      </c>
      <c r="Q90" s="8"/>
      <c r="R90" s="8"/>
      <c r="S90" s="8"/>
      <c r="T90" s="8"/>
    </row>
    <row r="91" spans="2:20" ht="49.5">
      <c r="B91" s="371"/>
      <c r="C91" s="8"/>
      <c r="D91" s="13" t="s">
        <v>2721</v>
      </c>
      <c r="E91" s="8" t="s">
        <v>145</v>
      </c>
      <c r="F91" s="8" t="s">
        <v>178</v>
      </c>
      <c r="G91" s="8" t="s">
        <v>157</v>
      </c>
      <c r="H91" s="8" t="s">
        <v>2722</v>
      </c>
      <c r="I91" s="13" t="s">
        <v>2723</v>
      </c>
      <c r="J91" s="226" t="s">
        <v>2720</v>
      </c>
      <c r="K91" s="8" t="s">
        <v>6</v>
      </c>
      <c r="L91" s="13"/>
      <c r="M91" s="8"/>
      <c r="N91" s="8"/>
      <c r="O91" s="8"/>
      <c r="P91" s="8" t="s">
        <v>6</v>
      </c>
      <c r="Q91" s="8"/>
      <c r="R91" s="8"/>
      <c r="S91" s="8"/>
      <c r="T91" s="8"/>
    </row>
    <row r="92" spans="2:20" ht="82.5">
      <c r="B92" s="371"/>
      <c r="C92" s="8"/>
      <c r="D92" s="13" t="s">
        <v>2724</v>
      </c>
      <c r="E92" s="8" t="s">
        <v>145</v>
      </c>
      <c r="F92" s="8" t="s">
        <v>178</v>
      </c>
      <c r="G92" s="8" t="s">
        <v>157</v>
      </c>
      <c r="H92" s="8" t="s">
        <v>2722</v>
      </c>
      <c r="I92" s="13" t="s">
        <v>2725</v>
      </c>
      <c r="J92" s="226" t="s">
        <v>2726</v>
      </c>
      <c r="K92" s="8" t="s">
        <v>6</v>
      </c>
      <c r="L92" s="13"/>
      <c r="M92" s="8"/>
      <c r="N92" s="8"/>
      <c r="O92" s="8"/>
      <c r="P92" s="8" t="s">
        <v>6</v>
      </c>
      <c r="Q92" s="8"/>
      <c r="R92" s="8"/>
      <c r="S92" s="8"/>
      <c r="T92" s="8"/>
    </row>
    <row r="93" spans="2:20" ht="49.5">
      <c r="B93" s="371"/>
      <c r="C93" s="8"/>
      <c r="D93" s="13" t="s">
        <v>2727</v>
      </c>
      <c r="E93" s="8" t="s">
        <v>145</v>
      </c>
      <c r="F93" s="8" t="s">
        <v>178</v>
      </c>
      <c r="G93" s="8" t="s">
        <v>157</v>
      </c>
      <c r="H93" s="8" t="s">
        <v>2728</v>
      </c>
      <c r="I93" s="13" t="s">
        <v>2729</v>
      </c>
      <c r="J93" s="226" t="s">
        <v>2730</v>
      </c>
      <c r="K93" s="8" t="s">
        <v>6</v>
      </c>
      <c r="L93" s="196"/>
      <c r="M93" s="8"/>
      <c r="N93" s="8"/>
      <c r="O93" s="8"/>
      <c r="P93" s="8" t="s">
        <v>6</v>
      </c>
      <c r="Q93" s="8"/>
      <c r="R93" s="8"/>
      <c r="S93" s="8"/>
      <c r="T93" s="8"/>
    </row>
    <row r="94" spans="2:20" ht="66">
      <c r="B94" s="371"/>
      <c r="C94" s="8"/>
      <c r="D94" s="13" t="s">
        <v>2731</v>
      </c>
      <c r="E94" s="8" t="s">
        <v>145</v>
      </c>
      <c r="F94" s="8" t="s">
        <v>178</v>
      </c>
      <c r="G94" s="8" t="s">
        <v>157</v>
      </c>
      <c r="H94" s="8" t="s">
        <v>2732</v>
      </c>
      <c r="I94" s="13" t="s">
        <v>2733</v>
      </c>
      <c r="J94" s="226" t="s">
        <v>2734</v>
      </c>
      <c r="K94" s="8" t="s">
        <v>6</v>
      </c>
      <c r="L94" s="196"/>
      <c r="M94" s="8"/>
      <c r="N94" s="8"/>
      <c r="O94" s="8"/>
      <c r="P94" s="8" t="s">
        <v>6</v>
      </c>
      <c r="Q94" s="8"/>
      <c r="R94" s="8"/>
      <c r="S94" s="8"/>
      <c r="T94" s="8"/>
    </row>
    <row r="95" spans="2:20" ht="49.5">
      <c r="B95" s="371"/>
      <c r="C95" s="8"/>
      <c r="D95" s="13" t="s">
        <v>2735</v>
      </c>
      <c r="E95" s="8" t="s">
        <v>145</v>
      </c>
      <c r="F95" s="8" t="s">
        <v>178</v>
      </c>
      <c r="G95" s="8" t="s">
        <v>157</v>
      </c>
      <c r="H95" s="13" t="s">
        <v>2736</v>
      </c>
      <c r="I95" s="13" t="s">
        <v>2737</v>
      </c>
      <c r="J95" s="226" t="s">
        <v>2738</v>
      </c>
      <c r="K95" s="8" t="s">
        <v>6</v>
      </c>
      <c r="L95" s="196"/>
      <c r="M95" s="8"/>
      <c r="N95" s="8"/>
      <c r="O95" s="8"/>
      <c r="P95" s="8" t="s">
        <v>6</v>
      </c>
      <c r="Q95" s="8"/>
      <c r="R95" s="8"/>
      <c r="S95" s="8"/>
      <c r="T95" s="8"/>
    </row>
    <row r="96" spans="2:20">
      <c r="B96" s="371"/>
      <c r="C96" s="8"/>
      <c r="D96" s="13" t="s">
        <v>2739</v>
      </c>
      <c r="E96" s="8" t="s">
        <v>190</v>
      </c>
      <c r="F96" s="8" t="s">
        <v>146</v>
      </c>
      <c r="G96" s="8" t="s">
        <v>147</v>
      </c>
      <c r="H96" s="13"/>
      <c r="I96" s="13"/>
      <c r="J96" s="226"/>
      <c r="K96" s="8" t="s">
        <v>6</v>
      </c>
      <c r="L96" s="196"/>
      <c r="M96" s="8"/>
      <c r="N96" s="8"/>
      <c r="O96" s="8"/>
      <c r="P96" s="8" t="s">
        <v>6</v>
      </c>
      <c r="Q96" s="8"/>
      <c r="R96" s="8"/>
      <c r="S96" s="8"/>
      <c r="T96" s="8"/>
    </row>
    <row r="97" spans="2:20" ht="49.5">
      <c r="B97" s="371"/>
      <c r="C97" s="8"/>
      <c r="D97" s="13" t="s">
        <v>2740</v>
      </c>
      <c r="E97" s="8" t="s">
        <v>190</v>
      </c>
      <c r="F97" s="8" t="s">
        <v>146</v>
      </c>
      <c r="G97" s="8" t="s">
        <v>147</v>
      </c>
      <c r="H97" s="13" t="s">
        <v>2741</v>
      </c>
      <c r="I97" s="13" t="s">
        <v>2742</v>
      </c>
      <c r="J97" s="226" t="s">
        <v>2743</v>
      </c>
      <c r="K97" s="8" t="s">
        <v>6</v>
      </c>
      <c r="L97" s="196"/>
      <c r="M97" s="8"/>
      <c r="N97" s="8"/>
      <c r="O97" s="8"/>
      <c r="P97" s="8" t="s">
        <v>6</v>
      </c>
      <c r="Q97" s="8"/>
      <c r="R97" s="8"/>
      <c r="S97" s="8"/>
      <c r="T97" s="8"/>
    </row>
    <row r="98" spans="2:20" ht="55.5" customHeight="1">
      <c r="B98" s="371" t="s">
        <v>2744</v>
      </c>
      <c r="C98" s="8"/>
      <c r="D98" s="13" t="s">
        <v>2745</v>
      </c>
      <c r="E98" s="8" t="s">
        <v>145</v>
      </c>
      <c r="F98" s="8" t="s">
        <v>178</v>
      </c>
      <c r="G98" s="8" t="s">
        <v>157</v>
      </c>
      <c r="H98" s="8"/>
      <c r="I98" s="13"/>
      <c r="J98" s="226"/>
      <c r="K98" s="8" t="s">
        <v>6</v>
      </c>
      <c r="L98" s="13"/>
      <c r="M98" s="8"/>
      <c r="N98" s="8"/>
      <c r="O98" s="8"/>
      <c r="P98" s="8" t="s">
        <v>6</v>
      </c>
      <c r="Q98" s="8"/>
      <c r="R98" s="8"/>
      <c r="S98" s="8"/>
      <c r="T98" s="8"/>
    </row>
    <row r="99" spans="2:20">
      <c r="B99" s="371"/>
      <c r="C99" s="8"/>
      <c r="D99" s="13" t="s">
        <v>2746</v>
      </c>
      <c r="E99" s="8" t="s">
        <v>145</v>
      </c>
      <c r="F99" s="8" t="s">
        <v>178</v>
      </c>
      <c r="G99" s="8" t="s">
        <v>157</v>
      </c>
      <c r="H99" s="8"/>
      <c r="I99" s="13"/>
      <c r="J99" s="226"/>
      <c r="K99" s="8" t="s">
        <v>6</v>
      </c>
      <c r="L99" s="13"/>
      <c r="M99" s="8"/>
      <c r="N99" s="8"/>
      <c r="O99" s="8"/>
      <c r="P99" s="8" t="s">
        <v>6</v>
      </c>
      <c r="Q99" s="8"/>
      <c r="R99" s="8"/>
      <c r="S99" s="8"/>
      <c r="T99" s="8"/>
    </row>
    <row r="100" spans="2:20">
      <c r="B100" s="371"/>
      <c r="C100" s="8"/>
      <c r="D100" s="13" t="s">
        <v>2747</v>
      </c>
      <c r="E100" s="8" t="s">
        <v>145</v>
      </c>
      <c r="F100" s="8" t="s">
        <v>178</v>
      </c>
      <c r="G100" s="8" t="s">
        <v>157</v>
      </c>
      <c r="H100" s="8"/>
      <c r="I100" s="13"/>
      <c r="J100" s="226"/>
      <c r="K100" s="8" t="s">
        <v>6</v>
      </c>
      <c r="L100" s="13"/>
      <c r="M100" s="8"/>
      <c r="N100" s="8"/>
      <c r="O100" s="8"/>
      <c r="P100" s="8" t="s">
        <v>6</v>
      </c>
      <c r="Q100" s="8"/>
      <c r="R100" s="8"/>
      <c r="S100" s="8"/>
      <c r="T100" s="8"/>
    </row>
    <row r="101" spans="2:20">
      <c r="B101" s="371"/>
      <c r="C101" s="8"/>
      <c r="D101" s="13" t="s">
        <v>2748</v>
      </c>
      <c r="E101" s="8" t="s">
        <v>145</v>
      </c>
      <c r="F101" s="8" t="s">
        <v>178</v>
      </c>
      <c r="G101" s="8" t="s">
        <v>157</v>
      </c>
      <c r="H101" s="8"/>
      <c r="I101" s="13"/>
      <c r="J101" s="226"/>
      <c r="K101" s="8" t="s">
        <v>6</v>
      </c>
      <c r="L101" s="196"/>
      <c r="M101" s="8"/>
      <c r="N101" s="8"/>
      <c r="O101" s="8"/>
      <c r="P101" s="8" t="s">
        <v>6</v>
      </c>
      <c r="Q101" s="8"/>
      <c r="R101" s="8"/>
      <c r="S101" s="8"/>
      <c r="T101" s="8"/>
    </row>
    <row r="102" spans="2:20">
      <c r="B102" s="371"/>
      <c r="C102" s="8"/>
      <c r="D102" s="13" t="s">
        <v>2749</v>
      </c>
      <c r="E102" s="8" t="s">
        <v>145</v>
      </c>
      <c r="F102" s="8" t="s">
        <v>178</v>
      </c>
      <c r="G102" s="8" t="s">
        <v>157</v>
      </c>
      <c r="H102" s="8"/>
      <c r="I102" s="13"/>
      <c r="J102" s="226"/>
      <c r="K102" s="8" t="s">
        <v>6</v>
      </c>
      <c r="L102" s="196"/>
      <c r="M102" s="8"/>
      <c r="N102" s="8"/>
      <c r="O102" s="8"/>
      <c r="P102" s="8" t="s">
        <v>6</v>
      </c>
      <c r="Q102" s="8"/>
      <c r="R102" s="8"/>
      <c r="S102" s="8"/>
      <c r="T102" s="8"/>
    </row>
    <row r="103" spans="2:20">
      <c r="B103" s="371"/>
      <c r="C103" s="8"/>
      <c r="D103" s="13" t="s">
        <v>2750</v>
      </c>
      <c r="E103" s="8" t="s">
        <v>145</v>
      </c>
      <c r="F103" s="8" t="s">
        <v>178</v>
      </c>
      <c r="G103" s="8" t="s">
        <v>157</v>
      </c>
      <c r="H103" s="13"/>
      <c r="I103" s="13"/>
      <c r="J103" s="226"/>
      <c r="K103" s="8" t="s">
        <v>6</v>
      </c>
      <c r="L103" s="196"/>
      <c r="M103" s="8"/>
      <c r="N103" s="8"/>
      <c r="O103" s="8"/>
      <c r="P103" s="8" t="s">
        <v>6</v>
      </c>
      <c r="Q103" s="8"/>
      <c r="R103" s="8"/>
      <c r="S103" s="8"/>
      <c r="T103" s="8"/>
    </row>
    <row r="104" spans="2:20">
      <c r="B104" s="371"/>
      <c r="C104" s="8"/>
      <c r="D104" s="13" t="s">
        <v>2751</v>
      </c>
      <c r="E104" s="8" t="s">
        <v>145</v>
      </c>
      <c r="F104" s="8" t="s">
        <v>178</v>
      </c>
      <c r="G104" s="8" t="s">
        <v>157</v>
      </c>
      <c r="H104" s="13"/>
      <c r="I104" s="13"/>
      <c r="J104" s="226"/>
      <c r="K104" s="8" t="s">
        <v>6</v>
      </c>
      <c r="L104" s="196"/>
      <c r="M104" s="8"/>
      <c r="N104" s="8"/>
      <c r="O104" s="8"/>
      <c r="P104" s="8" t="s">
        <v>6</v>
      </c>
      <c r="Q104" s="8"/>
      <c r="R104" s="8"/>
      <c r="S104" s="8"/>
      <c r="T104" s="8"/>
    </row>
    <row r="105" spans="2:20">
      <c r="B105" s="371"/>
      <c r="C105" s="8"/>
      <c r="D105" s="13" t="s">
        <v>2752</v>
      </c>
      <c r="E105" s="8" t="s">
        <v>145</v>
      </c>
      <c r="F105" s="8" t="s">
        <v>178</v>
      </c>
      <c r="G105" s="8" t="s">
        <v>157</v>
      </c>
      <c r="H105" s="13"/>
      <c r="I105" s="13"/>
      <c r="J105" s="226"/>
      <c r="K105" s="8" t="s">
        <v>6</v>
      </c>
      <c r="L105" s="196"/>
      <c r="M105" s="8"/>
      <c r="N105" s="8"/>
      <c r="O105" s="8"/>
      <c r="P105" s="8" t="s">
        <v>6</v>
      </c>
      <c r="Q105" s="8"/>
      <c r="R105" s="8"/>
      <c r="S105" s="8"/>
      <c r="T105" s="8"/>
    </row>
    <row r="106" spans="2:20" ht="33">
      <c r="B106" s="46"/>
      <c r="C106" s="8"/>
      <c r="D106" s="13" t="s">
        <v>2753</v>
      </c>
      <c r="E106" s="8" t="s">
        <v>145</v>
      </c>
      <c r="F106" s="8" t="s">
        <v>178</v>
      </c>
      <c r="G106" s="8" t="s">
        <v>157</v>
      </c>
      <c r="H106" s="13"/>
      <c r="I106" s="13"/>
      <c r="J106" s="226"/>
      <c r="K106" s="8" t="s">
        <v>7</v>
      </c>
      <c r="L106" s="196" t="s">
        <v>2754</v>
      </c>
      <c r="M106" s="8"/>
      <c r="N106" s="8"/>
      <c r="O106" s="8"/>
      <c r="P106" s="8" t="s">
        <v>6</v>
      </c>
      <c r="Q106" s="8"/>
      <c r="R106" s="8"/>
      <c r="S106" s="8"/>
      <c r="T106" s="8"/>
    </row>
    <row r="107" spans="2:20" ht="27" customHeight="1">
      <c r="B107" s="371" t="s">
        <v>2755</v>
      </c>
      <c r="C107" s="8"/>
      <c r="D107" s="13" t="s">
        <v>2753</v>
      </c>
      <c r="E107" s="8" t="s">
        <v>145</v>
      </c>
      <c r="F107" s="8" t="s">
        <v>178</v>
      </c>
      <c r="G107" s="8" t="s">
        <v>157</v>
      </c>
      <c r="H107" s="8"/>
      <c r="I107" s="13"/>
      <c r="J107" s="226"/>
      <c r="K107" s="8" t="s">
        <v>6</v>
      </c>
      <c r="L107" s="13"/>
      <c r="M107" s="8"/>
      <c r="N107" s="8"/>
      <c r="O107" s="8"/>
      <c r="P107" s="8" t="s">
        <v>6</v>
      </c>
      <c r="Q107" s="8"/>
      <c r="R107" s="8"/>
      <c r="S107" s="8"/>
      <c r="T107" s="8"/>
    </row>
    <row r="108" spans="2:20" ht="33">
      <c r="B108" s="371"/>
      <c r="C108" s="8"/>
      <c r="D108" s="13" t="s">
        <v>2756</v>
      </c>
      <c r="E108" s="8" t="s">
        <v>145</v>
      </c>
      <c r="F108" s="8" t="s">
        <v>178</v>
      </c>
      <c r="G108" s="8" t="s">
        <v>157</v>
      </c>
      <c r="H108" s="8"/>
      <c r="I108" s="13"/>
      <c r="J108" s="226"/>
      <c r="K108" s="8" t="s">
        <v>6</v>
      </c>
      <c r="L108" s="13"/>
      <c r="M108" s="8"/>
      <c r="N108" s="8"/>
      <c r="O108" s="8"/>
      <c r="P108" s="8" t="s">
        <v>6</v>
      </c>
      <c r="Q108" s="8"/>
      <c r="R108" s="8"/>
      <c r="S108" s="8"/>
      <c r="T108" s="8"/>
    </row>
    <row r="109" spans="2:20" ht="66">
      <c r="B109" s="371"/>
      <c r="C109" s="8"/>
      <c r="D109" s="13" t="s">
        <v>2757</v>
      </c>
      <c r="E109" s="8" t="s">
        <v>145</v>
      </c>
      <c r="F109" s="8" t="s">
        <v>178</v>
      </c>
      <c r="G109" s="8" t="s">
        <v>157</v>
      </c>
      <c r="H109" s="8"/>
      <c r="I109" s="13"/>
      <c r="J109" s="226"/>
      <c r="K109" s="8" t="s">
        <v>7</v>
      </c>
      <c r="L109" s="196" t="s">
        <v>2758</v>
      </c>
      <c r="M109" s="8"/>
      <c r="N109" s="8"/>
      <c r="O109" s="8"/>
      <c r="P109" s="8" t="s">
        <v>6</v>
      </c>
      <c r="Q109" s="8"/>
      <c r="R109" s="8"/>
      <c r="S109" s="8"/>
      <c r="T109" s="8"/>
    </row>
    <row r="110" spans="2:20" ht="49.5">
      <c r="B110" s="371"/>
      <c r="C110" s="8"/>
      <c r="D110" s="13" t="s">
        <v>2759</v>
      </c>
      <c r="E110" s="8" t="s">
        <v>145</v>
      </c>
      <c r="F110" s="8" t="s">
        <v>178</v>
      </c>
      <c r="G110" s="8" t="s">
        <v>157</v>
      </c>
      <c r="H110" s="8"/>
      <c r="I110" s="13"/>
      <c r="J110" s="226"/>
      <c r="K110" s="8" t="s">
        <v>7</v>
      </c>
      <c r="L110" s="13" t="s">
        <v>2760</v>
      </c>
      <c r="M110" s="8"/>
      <c r="N110" s="8"/>
      <c r="O110" s="8"/>
      <c r="P110" s="8" t="s">
        <v>6</v>
      </c>
      <c r="Q110" s="8"/>
      <c r="R110" s="8"/>
      <c r="S110" s="8"/>
      <c r="T110" s="8"/>
    </row>
    <row r="111" spans="2:20" ht="33">
      <c r="B111" s="371"/>
      <c r="C111" s="8"/>
      <c r="D111" s="13" t="s">
        <v>2761</v>
      </c>
      <c r="E111" s="8" t="s">
        <v>145</v>
      </c>
      <c r="F111" s="8" t="s">
        <v>178</v>
      </c>
      <c r="G111" s="8" t="s">
        <v>157</v>
      </c>
      <c r="H111" s="8"/>
      <c r="I111" s="13"/>
      <c r="J111" s="226"/>
      <c r="K111" s="8" t="s">
        <v>7</v>
      </c>
      <c r="L111" s="196" t="s">
        <v>2762</v>
      </c>
      <c r="M111" s="8"/>
      <c r="N111" s="8"/>
      <c r="O111" s="8"/>
      <c r="P111" s="8" t="s">
        <v>6</v>
      </c>
      <c r="Q111" s="8"/>
      <c r="R111" s="8"/>
      <c r="S111" s="8"/>
      <c r="T111" s="8"/>
    </row>
    <row r="112" spans="2:20" ht="49.5">
      <c r="B112" s="371"/>
      <c r="C112" s="8"/>
      <c r="D112" s="13" t="s">
        <v>2763</v>
      </c>
      <c r="E112" s="8" t="s">
        <v>145</v>
      </c>
      <c r="F112" s="8" t="s">
        <v>178</v>
      </c>
      <c r="G112" s="8" t="s">
        <v>157</v>
      </c>
      <c r="H112" s="8"/>
      <c r="I112" s="13"/>
      <c r="J112" s="226"/>
      <c r="K112" s="8" t="s">
        <v>7</v>
      </c>
      <c r="L112" s="196" t="s">
        <v>2762</v>
      </c>
      <c r="M112" s="8"/>
      <c r="N112" s="8"/>
      <c r="O112" s="8"/>
      <c r="P112" s="8" t="s">
        <v>6</v>
      </c>
      <c r="Q112" s="8"/>
      <c r="R112" s="8"/>
      <c r="S112" s="8"/>
      <c r="T112" s="8"/>
    </row>
    <row r="113" spans="2:20" ht="33">
      <c r="B113" s="371"/>
      <c r="C113" s="8"/>
      <c r="D113" s="13" t="s">
        <v>2764</v>
      </c>
      <c r="E113" s="8" t="s">
        <v>145</v>
      </c>
      <c r="F113" s="8" t="s">
        <v>146</v>
      </c>
      <c r="G113" s="8" t="s">
        <v>147</v>
      </c>
      <c r="H113" s="13"/>
      <c r="I113" s="13"/>
      <c r="J113" s="226"/>
      <c r="K113" s="8" t="s">
        <v>7</v>
      </c>
      <c r="L113" s="196" t="s">
        <v>2762</v>
      </c>
      <c r="M113" s="8"/>
      <c r="N113" s="8"/>
      <c r="O113" s="8"/>
      <c r="P113" s="8" t="s">
        <v>6</v>
      </c>
      <c r="Q113" s="8"/>
      <c r="R113" s="8"/>
      <c r="S113" s="8"/>
      <c r="T113" s="8"/>
    </row>
    <row r="114" spans="2:20" ht="33">
      <c r="B114" s="371"/>
      <c r="C114" s="8"/>
      <c r="D114" s="13" t="s">
        <v>2765</v>
      </c>
      <c r="E114" s="8" t="s">
        <v>145</v>
      </c>
      <c r="F114" s="8" t="s">
        <v>146</v>
      </c>
      <c r="G114" s="8" t="s">
        <v>147</v>
      </c>
      <c r="H114" s="13"/>
      <c r="I114" s="13"/>
      <c r="J114" s="226"/>
      <c r="K114" s="8" t="s">
        <v>7</v>
      </c>
      <c r="L114" s="196" t="s">
        <v>2762</v>
      </c>
      <c r="M114" s="8"/>
      <c r="N114" s="8"/>
      <c r="O114" s="8"/>
      <c r="P114" s="8" t="s">
        <v>6</v>
      </c>
      <c r="Q114" s="8"/>
      <c r="R114" s="8"/>
      <c r="S114" s="8"/>
      <c r="T114" s="8"/>
    </row>
    <row r="115" spans="2:20" ht="33">
      <c r="B115" s="371"/>
      <c r="C115" s="8"/>
      <c r="D115" s="13" t="s">
        <v>2766</v>
      </c>
      <c r="E115" s="8" t="s">
        <v>145</v>
      </c>
      <c r="F115" s="8" t="s">
        <v>146</v>
      </c>
      <c r="G115" s="8" t="s">
        <v>147</v>
      </c>
      <c r="H115" s="13"/>
      <c r="I115" s="13"/>
      <c r="J115" s="226"/>
      <c r="K115" s="8" t="s">
        <v>7</v>
      </c>
      <c r="L115" s="196" t="s">
        <v>2762</v>
      </c>
      <c r="M115" s="8"/>
      <c r="N115" s="8"/>
      <c r="O115" s="8"/>
      <c r="P115" s="8" t="s">
        <v>6</v>
      </c>
      <c r="Q115" s="8"/>
      <c r="R115" s="8"/>
      <c r="S115" s="8"/>
      <c r="T115" s="8"/>
    </row>
    <row r="116" spans="2:20" ht="33">
      <c r="B116" s="371"/>
      <c r="C116" s="8"/>
      <c r="D116" s="13" t="s">
        <v>2767</v>
      </c>
      <c r="E116" s="8" t="s">
        <v>145</v>
      </c>
      <c r="F116" s="8" t="s">
        <v>146</v>
      </c>
      <c r="G116" s="8" t="s">
        <v>147</v>
      </c>
      <c r="H116" s="13"/>
      <c r="I116" s="13"/>
      <c r="J116" s="226"/>
      <c r="K116" s="8" t="s">
        <v>6</v>
      </c>
      <c r="L116" s="196"/>
      <c r="M116" s="8"/>
      <c r="N116" s="8"/>
      <c r="O116" s="8"/>
      <c r="P116" s="8" t="s">
        <v>6</v>
      </c>
      <c r="Q116" s="8"/>
      <c r="R116" s="8"/>
      <c r="S116" s="8"/>
      <c r="T116" s="8"/>
    </row>
    <row r="117" spans="2:20" ht="55.5" customHeight="1">
      <c r="B117" s="371" t="s">
        <v>2768</v>
      </c>
      <c r="C117" s="8"/>
      <c r="D117" s="13" t="s">
        <v>2769</v>
      </c>
      <c r="E117" s="8" t="s">
        <v>145</v>
      </c>
      <c r="F117" s="8" t="s">
        <v>178</v>
      </c>
      <c r="G117" s="8" t="s">
        <v>157</v>
      </c>
      <c r="H117" s="8"/>
      <c r="I117" s="13"/>
      <c r="J117" s="226"/>
      <c r="K117" s="8" t="s">
        <v>6</v>
      </c>
      <c r="L117" s="13"/>
      <c r="M117" s="8"/>
      <c r="N117" s="8"/>
      <c r="O117" s="8"/>
      <c r="P117" s="8" t="s">
        <v>6</v>
      </c>
      <c r="Q117" s="8"/>
      <c r="R117" s="8"/>
      <c r="S117" s="8"/>
      <c r="T117" s="8"/>
    </row>
    <row r="118" spans="2:20" ht="33">
      <c r="B118" s="371"/>
      <c r="C118" s="8"/>
      <c r="D118" s="13" t="s">
        <v>2770</v>
      </c>
      <c r="E118" s="8" t="s">
        <v>145</v>
      </c>
      <c r="F118" s="8" t="s">
        <v>146</v>
      </c>
      <c r="G118" s="8" t="s">
        <v>147</v>
      </c>
      <c r="H118" s="8"/>
      <c r="I118" s="13"/>
      <c r="J118" s="226"/>
      <c r="K118" s="8" t="s">
        <v>7</v>
      </c>
      <c r="L118" s="13" t="s">
        <v>2771</v>
      </c>
      <c r="M118" s="8"/>
      <c r="N118" s="8"/>
      <c r="O118" s="8"/>
      <c r="P118" s="8" t="s">
        <v>6</v>
      </c>
      <c r="Q118" s="8"/>
      <c r="R118" s="8"/>
      <c r="S118" s="8"/>
      <c r="T118" s="8"/>
    </row>
    <row r="119" spans="2:20" ht="33">
      <c r="B119" s="371"/>
      <c r="C119" s="8"/>
      <c r="D119" s="13" t="s">
        <v>2772</v>
      </c>
      <c r="E119" s="8" t="s">
        <v>145</v>
      </c>
      <c r="F119" s="8" t="s">
        <v>178</v>
      </c>
      <c r="G119" s="8" t="s">
        <v>157</v>
      </c>
      <c r="H119" s="8"/>
      <c r="I119" s="13"/>
      <c r="J119" s="226"/>
      <c r="K119" s="8" t="s">
        <v>6</v>
      </c>
      <c r="L119" s="13"/>
      <c r="M119" s="8"/>
      <c r="N119" s="8"/>
      <c r="O119" s="8"/>
      <c r="P119" s="8" t="s">
        <v>6</v>
      </c>
      <c r="Q119" s="8"/>
      <c r="R119" s="8"/>
      <c r="S119" s="8"/>
      <c r="T119" s="8"/>
    </row>
  </sheetData>
  <mergeCells count="27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90:B97"/>
    <mergeCell ref="B98:B105"/>
    <mergeCell ref="B107:B116"/>
    <mergeCell ref="B117:B119"/>
    <mergeCell ref="B11:B29"/>
    <mergeCell ref="B30:B64"/>
    <mergeCell ref="B65:B76"/>
    <mergeCell ref="B77:B82"/>
    <mergeCell ref="B83:B89"/>
  </mergeCells>
  <phoneticPr fontId="31" type="noConversion"/>
  <dataValidations count="5">
    <dataValidation type="list" allowBlank="1" showInputMessage="1" showErrorMessage="1" sqref="E11:E119 E65548:E65655 E131084:E131191 E196620:E196727 E262156:E262263 E327692:E327799 E393228:E393335 E458764:E458871 E524300:E524407 E589836:E589943 E655372:E655479 E720908:E721015 E786444:E786551 E851980:E852087 E917516:E917623 E983052:E983159 JA11:JA119 JA65548:JA65655 JA131084:JA131191 JA196620:JA196727 JA262156:JA262263 JA327692:JA327799 JA393228:JA393335 JA458764:JA458871 JA524300:JA524407 JA589836:JA589943 JA655372:JA655479 JA720908:JA721015 JA786444:JA786551 JA851980:JA852087 JA917516:JA917623 JA983052:JA983159 SW11:SW119 SW65548:SW65655 SW131084:SW131191 SW196620:SW196727 SW262156:SW262263 SW327692:SW327799 SW393228:SW393335 SW458764:SW458871 SW524300:SW524407 SW589836:SW589943 SW655372:SW655479 SW720908:SW721015 SW786444:SW786551 SW851980:SW852087 SW917516:SW917623 SW983052:SW983159 ACS11:ACS119 ACS65548:ACS65655 ACS131084:ACS131191 ACS196620:ACS196727 ACS262156:ACS262263 ACS327692:ACS327799 ACS393228:ACS393335 ACS458764:ACS458871 ACS524300:ACS524407 ACS589836:ACS589943 ACS655372:ACS655479 ACS720908:ACS721015 ACS786444:ACS786551 ACS851980:ACS852087 ACS917516:ACS917623 ACS983052:ACS983159 AMO11:AMO119 AMO65548:AMO65655 AMO131084:AMO131191 AMO196620:AMO196727 AMO262156:AMO262263 AMO327692:AMO327799 AMO393228:AMO393335 AMO458764:AMO458871 AMO524300:AMO524407 AMO589836:AMO589943 AMO655372:AMO655479 AMO720908:AMO721015 AMO786444:AMO786551 AMO851980:AMO852087 AMO917516:AMO917623 AMO983052:AMO983159 AWK11:AWK119 AWK65548:AWK65655 AWK131084:AWK131191 AWK196620:AWK196727 AWK262156:AWK262263 AWK327692:AWK327799 AWK393228:AWK393335 AWK458764:AWK458871 AWK524300:AWK524407 AWK589836:AWK589943 AWK655372:AWK655479 AWK720908:AWK721015 AWK786444:AWK786551 AWK851980:AWK852087 AWK917516:AWK917623 AWK983052:AWK983159 BGG11:BGG119 BGG65548:BGG65655 BGG131084:BGG131191 BGG196620:BGG196727 BGG262156:BGG262263 BGG327692:BGG327799 BGG393228:BGG393335 BGG458764:BGG458871 BGG524300:BGG524407 BGG589836:BGG589943 BGG655372:BGG655479 BGG720908:BGG721015 BGG786444:BGG786551 BGG851980:BGG852087 BGG917516:BGG917623 BGG983052:BGG983159 BQC11:BQC119 BQC65548:BQC65655 BQC131084:BQC131191 BQC196620:BQC196727 BQC262156:BQC262263 BQC327692:BQC327799 BQC393228:BQC393335 BQC458764:BQC458871 BQC524300:BQC524407 BQC589836:BQC589943 BQC655372:BQC655479 BQC720908:BQC721015 BQC786444:BQC786551 BQC851980:BQC852087 BQC917516:BQC917623 BQC983052:BQC983159 BZY11:BZY119 BZY65548:BZY65655 BZY131084:BZY131191 BZY196620:BZY196727 BZY262156:BZY262263 BZY327692:BZY327799 BZY393228:BZY393335 BZY458764:BZY458871 BZY524300:BZY524407 BZY589836:BZY589943 BZY655372:BZY655479 BZY720908:BZY721015 BZY786444:BZY786551 BZY851980:BZY852087 BZY917516:BZY917623 BZY983052:BZY983159 CJU11:CJU119 CJU65548:CJU65655 CJU131084:CJU131191 CJU196620:CJU196727 CJU262156:CJU262263 CJU327692:CJU327799 CJU393228:CJU393335 CJU458764:CJU458871 CJU524300:CJU524407 CJU589836:CJU589943 CJU655372:CJU655479 CJU720908:CJU721015 CJU786444:CJU786551 CJU851980:CJU852087 CJU917516:CJU917623 CJU983052:CJU983159 CTQ11:CTQ119 CTQ65548:CTQ65655 CTQ131084:CTQ131191 CTQ196620:CTQ196727 CTQ262156:CTQ262263 CTQ327692:CTQ327799 CTQ393228:CTQ393335 CTQ458764:CTQ458871 CTQ524300:CTQ524407 CTQ589836:CTQ589943 CTQ655372:CTQ655479 CTQ720908:CTQ721015 CTQ786444:CTQ786551 CTQ851980:CTQ852087 CTQ917516:CTQ917623 CTQ983052:CTQ983159 DDM11:DDM119 DDM65548:DDM65655 DDM131084:DDM131191 DDM196620:DDM196727 DDM262156:DDM262263 DDM327692:DDM327799 DDM393228:DDM393335 DDM458764:DDM458871 DDM524300:DDM524407 DDM589836:DDM589943 DDM655372:DDM655479 DDM720908:DDM721015 DDM786444:DDM786551 DDM851980:DDM852087 DDM917516:DDM917623 DDM983052:DDM983159 DNI11:DNI119 DNI65548:DNI65655 DNI131084:DNI131191 DNI196620:DNI196727 DNI262156:DNI262263 DNI327692:DNI327799 DNI393228:DNI393335 DNI458764:DNI458871 DNI524300:DNI524407 DNI589836:DNI589943 DNI655372:DNI655479 DNI720908:DNI721015 DNI786444:DNI786551 DNI851980:DNI852087 DNI917516:DNI917623 DNI983052:DNI983159 DXE11:DXE119 DXE65548:DXE65655 DXE131084:DXE131191 DXE196620:DXE196727 DXE262156:DXE262263 DXE327692:DXE327799 DXE393228:DXE393335 DXE458764:DXE458871 DXE524300:DXE524407 DXE589836:DXE589943 DXE655372:DXE655479 DXE720908:DXE721015 DXE786444:DXE786551 DXE851980:DXE852087 DXE917516:DXE917623 DXE983052:DXE983159 EHA11:EHA119 EHA65548:EHA65655 EHA131084:EHA131191 EHA196620:EHA196727 EHA262156:EHA262263 EHA327692:EHA327799 EHA393228:EHA393335 EHA458764:EHA458871 EHA524300:EHA524407 EHA589836:EHA589943 EHA655372:EHA655479 EHA720908:EHA721015 EHA786444:EHA786551 EHA851980:EHA852087 EHA917516:EHA917623 EHA983052:EHA983159 EQW11:EQW119 EQW65548:EQW65655 EQW131084:EQW131191 EQW196620:EQW196727 EQW262156:EQW262263 EQW327692:EQW327799 EQW393228:EQW393335 EQW458764:EQW458871 EQW524300:EQW524407 EQW589836:EQW589943 EQW655372:EQW655479 EQW720908:EQW721015 EQW786444:EQW786551 EQW851980:EQW852087 EQW917516:EQW917623 EQW983052:EQW983159 FAS11:FAS119 FAS65548:FAS65655 FAS131084:FAS131191 FAS196620:FAS196727 FAS262156:FAS262263 FAS327692:FAS327799 FAS393228:FAS393335 FAS458764:FAS458871 FAS524300:FAS524407 FAS589836:FAS589943 FAS655372:FAS655479 FAS720908:FAS721015 FAS786444:FAS786551 FAS851980:FAS852087 FAS917516:FAS917623 FAS983052:FAS983159 FKO11:FKO119 FKO65548:FKO65655 FKO131084:FKO131191 FKO196620:FKO196727 FKO262156:FKO262263 FKO327692:FKO327799 FKO393228:FKO393335 FKO458764:FKO458871 FKO524300:FKO524407 FKO589836:FKO589943 FKO655372:FKO655479 FKO720908:FKO721015 FKO786444:FKO786551 FKO851980:FKO852087 FKO917516:FKO917623 FKO983052:FKO983159 FUK11:FUK119 FUK65548:FUK65655 FUK131084:FUK131191 FUK196620:FUK196727 FUK262156:FUK262263 FUK327692:FUK327799 FUK393228:FUK393335 FUK458764:FUK458871 FUK524300:FUK524407 FUK589836:FUK589943 FUK655372:FUK655479 FUK720908:FUK721015 FUK786444:FUK786551 FUK851980:FUK852087 FUK917516:FUK917623 FUK983052:FUK983159 GEG11:GEG119 GEG65548:GEG65655 GEG131084:GEG131191 GEG196620:GEG196727 GEG262156:GEG262263 GEG327692:GEG327799 GEG393228:GEG393335 GEG458764:GEG458871 GEG524300:GEG524407 GEG589836:GEG589943 GEG655372:GEG655479 GEG720908:GEG721015 GEG786444:GEG786551 GEG851980:GEG852087 GEG917516:GEG917623 GEG983052:GEG983159 GOC11:GOC119 GOC65548:GOC65655 GOC131084:GOC131191 GOC196620:GOC196727 GOC262156:GOC262263 GOC327692:GOC327799 GOC393228:GOC393335 GOC458764:GOC458871 GOC524300:GOC524407 GOC589836:GOC589943 GOC655372:GOC655479 GOC720908:GOC721015 GOC786444:GOC786551 GOC851980:GOC852087 GOC917516:GOC917623 GOC983052:GOC983159 GXY11:GXY119 GXY65548:GXY65655 GXY131084:GXY131191 GXY196620:GXY196727 GXY262156:GXY262263 GXY327692:GXY327799 GXY393228:GXY393335 GXY458764:GXY458871 GXY524300:GXY524407 GXY589836:GXY589943 GXY655372:GXY655479 GXY720908:GXY721015 GXY786444:GXY786551 GXY851980:GXY852087 GXY917516:GXY917623 GXY983052:GXY983159 HHU11:HHU119 HHU65548:HHU65655 HHU131084:HHU131191 HHU196620:HHU196727 HHU262156:HHU262263 HHU327692:HHU327799 HHU393228:HHU393335 HHU458764:HHU458871 HHU524300:HHU524407 HHU589836:HHU589943 HHU655372:HHU655479 HHU720908:HHU721015 HHU786444:HHU786551 HHU851980:HHU852087 HHU917516:HHU917623 HHU983052:HHU983159 HRQ11:HRQ119 HRQ65548:HRQ65655 HRQ131084:HRQ131191 HRQ196620:HRQ196727 HRQ262156:HRQ262263 HRQ327692:HRQ327799 HRQ393228:HRQ393335 HRQ458764:HRQ458871 HRQ524300:HRQ524407 HRQ589836:HRQ589943 HRQ655372:HRQ655479 HRQ720908:HRQ721015 HRQ786444:HRQ786551 HRQ851980:HRQ852087 HRQ917516:HRQ917623 HRQ983052:HRQ983159 IBM11:IBM119 IBM65548:IBM65655 IBM131084:IBM131191 IBM196620:IBM196727 IBM262156:IBM262263 IBM327692:IBM327799 IBM393228:IBM393335 IBM458764:IBM458871 IBM524300:IBM524407 IBM589836:IBM589943 IBM655372:IBM655479 IBM720908:IBM721015 IBM786444:IBM786551 IBM851980:IBM852087 IBM917516:IBM917623 IBM983052:IBM983159 ILI11:ILI119 ILI65548:ILI65655 ILI131084:ILI131191 ILI196620:ILI196727 ILI262156:ILI262263 ILI327692:ILI327799 ILI393228:ILI393335 ILI458764:ILI458871 ILI524300:ILI524407 ILI589836:ILI589943 ILI655372:ILI655479 ILI720908:ILI721015 ILI786444:ILI786551 ILI851980:ILI852087 ILI917516:ILI917623 ILI983052:ILI983159 IVE11:IVE119 IVE65548:IVE65655 IVE131084:IVE131191 IVE196620:IVE196727 IVE262156:IVE262263 IVE327692:IVE327799 IVE393228:IVE393335 IVE458764:IVE458871 IVE524300:IVE524407 IVE589836:IVE589943 IVE655372:IVE655479 IVE720908:IVE721015 IVE786444:IVE786551 IVE851980:IVE852087 IVE917516:IVE917623 IVE983052:IVE983159 JFA11:JFA119 JFA65548:JFA65655 JFA131084:JFA131191 JFA196620:JFA196727 JFA262156:JFA262263 JFA327692:JFA327799 JFA393228:JFA393335 JFA458764:JFA458871 JFA524300:JFA524407 JFA589836:JFA589943 JFA655372:JFA655479 JFA720908:JFA721015 JFA786444:JFA786551 JFA851980:JFA852087 JFA917516:JFA917623 JFA983052:JFA983159 JOW11:JOW119 JOW65548:JOW65655 JOW131084:JOW131191 JOW196620:JOW196727 JOW262156:JOW262263 JOW327692:JOW327799 JOW393228:JOW393335 JOW458764:JOW458871 JOW524300:JOW524407 JOW589836:JOW589943 JOW655372:JOW655479 JOW720908:JOW721015 JOW786444:JOW786551 JOW851980:JOW852087 JOW917516:JOW917623 JOW983052:JOW983159 JYS11:JYS119 JYS65548:JYS65655 JYS131084:JYS131191 JYS196620:JYS196727 JYS262156:JYS262263 JYS327692:JYS327799 JYS393228:JYS393335 JYS458764:JYS458871 JYS524300:JYS524407 JYS589836:JYS589943 JYS655372:JYS655479 JYS720908:JYS721015 JYS786444:JYS786551 JYS851980:JYS852087 JYS917516:JYS917623 JYS983052:JYS983159 KIO11:KIO119 KIO65548:KIO65655 KIO131084:KIO131191 KIO196620:KIO196727 KIO262156:KIO262263 KIO327692:KIO327799 KIO393228:KIO393335 KIO458764:KIO458871 KIO524300:KIO524407 KIO589836:KIO589943 KIO655372:KIO655479 KIO720908:KIO721015 KIO786444:KIO786551 KIO851980:KIO852087 KIO917516:KIO917623 KIO983052:KIO983159 KSK11:KSK119 KSK65548:KSK65655 KSK131084:KSK131191 KSK196620:KSK196727 KSK262156:KSK262263 KSK327692:KSK327799 KSK393228:KSK393335 KSK458764:KSK458871 KSK524300:KSK524407 KSK589836:KSK589943 KSK655372:KSK655479 KSK720908:KSK721015 KSK786444:KSK786551 KSK851980:KSK852087 KSK917516:KSK917623 KSK983052:KSK983159 LCG11:LCG119 LCG65548:LCG65655 LCG131084:LCG131191 LCG196620:LCG196727 LCG262156:LCG262263 LCG327692:LCG327799 LCG393228:LCG393335 LCG458764:LCG458871 LCG524300:LCG524407 LCG589836:LCG589943 LCG655372:LCG655479 LCG720908:LCG721015 LCG786444:LCG786551 LCG851980:LCG852087 LCG917516:LCG917623 LCG983052:LCG983159 LMC11:LMC119 LMC65548:LMC65655 LMC131084:LMC131191 LMC196620:LMC196727 LMC262156:LMC262263 LMC327692:LMC327799 LMC393228:LMC393335 LMC458764:LMC458871 LMC524300:LMC524407 LMC589836:LMC589943 LMC655372:LMC655479 LMC720908:LMC721015 LMC786444:LMC786551 LMC851980:LMC852087 LMC917516:LMC917623 LMC983052:LMC983159 LVY11:LVY119 LVY65548:LVY65655 LVY131084:LVY131191 LVY196620:LVY196727 LVY262156:LVY262263 LVY327692:LVY327799 LVY393228:LVY393335 LVY458764:LVY458871 LVY524300:LVY524407 LVY589836:LVY589943 LVY655372:LVY655479 LVY720908:LVY721015 LVY786444:LVY786551 LVY851980:LVY852087 LVY917516:LVY917623 LVY983052:LVY983159 MFU11:MFU119 MFU65548:MFU65655 MFU131084:MFU131191 MFU196620:MFU196727 MFU262156:MFU262263 MFU327692:MFU327799 MFU393228:MFU393335 MFU458764:MFU458871 MFU524300:MFU524407 MFU589836:MFU589943 MFU655372:MFU655479 MFU720908:MFU721015 MFU786444:MFU786551 MFU851980:MFU852087 MFU917516:MFU917623 MFU983052:MFU983159 MPQ11:MPQ119 MPQ65548:MPQ65655 MPQ131084:MPQ131191 MPQ196620:MPQ196727 MPQ262156:MPQ262263 MPQ327692:MPQ327799 MPQ393228:MPQ393335 MPQ458764:MPQ458871 MPQ524300:MPQ524407 MPQ589836:MPQ589943 MPQ655372:MPQ655479 MPQ720908:MPQ721015 MPQ786444:MPQ786551 MPQ851980:MPQ852087 MPQ917516:MPQ917623 MPQ983052:MPQ983159 MZM11:MZM119 MZM65548:MZM65655 MZM131084:MZM131191 MZM196620:MZM196727 MZM262156:MZM262263 MZM327692:MZM327799 MZM393228:MZM393335 MZM458764:MZM458871 MZM524300:MZM524407 MZM589836:MZM589943 MZM655372:MZM655479 MZM720908:MZM721015 MZM786444:MZM786551 MZM851980:MZM852087 MZM917516:MZM917623 MZM983052:MZM983159 NJI11:NJI119 NJI65548:NJI65655 NJI131084:NJI131191 NJI196620:NJI196727 NJI262156:NJI262263 NJI327692:NJI327799 NJI393228:NJI393335 NJI458764:NJI458871 NJI524300:NJI524407 NJI589836:NJI589943 NJI655372:NJI655479 NJI720908:NJI721015 NJI786444:NJI786551 NJI851980:NJI852087 NJI917516:NJI917623 NJI983052:NJI983159 NTE11:NTE119 NTE65548:NTE65655 NTE131084:NTE131191 NTE196620:NTE196727 NTE262156:NTE262263 NTE327692:NTE327799 NTE393228:NTE393335 NTE458764:NTE458871 NTE524300:NTE524407 NTE589836:NTE589943 NTE655372:NTE655479 NTE720908:NTE721015 NTE786444:NTE786551 NTE851980:NTE852087 NTE917516:NTE917623 NTE983052:NTE983159 ODA11:ODA119 ODA65548:ODA65655 ODA131084:ODA131191 ODA196620:ODA196727 ODA262156:ODA262263 ODA327692:ODA327799 ODA393228:ODA393335 ODA458764:ODA458871 ODA524300:ODA524407 ODA589836:ODA589943 ODA655372:ODA655479 ODA720908:ODA721015 ODA786444:ODA786551 ODA851980:ODA852087 ODA917516:ODA917623 ODA983052:ODA983159 OMW11:OMW119 OMW65548:OMW65655 OMW131084:OMW131191 OMW196620:OMW196727 OMW262156:OMW262263 OMW327692:OMW327799 OMW393228:OMW393335 OMW458764:OMW458871 OMW524300:OMW524407 OMW589836:OMW589943 OMW655372:OMW655479 OMW720908:OMW721015 OMW786444:OMW786551 OMW851980:OMW852087 OMW917516:OMW917623 OMW983052:OMW983159 OWS11:OWS119 OWS65548:OWS65655 OWS131084:OWS131191 OWS196620:OWS196727 OWS262156:OWS262263 OWS327692:OWS327799 OWS393228:OWS393335 OWS458764:OWS458871 OWS524300:OWS524407 OWS589836:OWS589943 OWS655372:OWS655479 OWS720908:OWS721015 OWS786444:OWS786551 OWS851980:OWS852087 OWS917516:OWS917623 OWS983052:OWS983159 PGO11:PGO119 PGO65548:PGO65655 PGO131084:PGO131191 PGO196620:PGO196727 PGO262156:PGO262263 PGO327692:PGO327799 PGO393228:PGO393335 PGO458764:PGO458871 PGO524300:PGO524407 PGO589836:PGO589943 PGO655372:PGO655479 PGO720908:PGO721015 PGO786444:PGO786551 PGO851980:PGO852087 PGO917516:PGO917623 PGO983052:PGO983159 PQK11:PQK119 PQK65548:PQK65655 PQK131084:PQK131191 PQK196620:PQK196727 PQK262156:PQK262263 PQK327692:PQK327799 PQK393228:PQK393335 PQK458764:PQK458871 PQK524300:PQK524407 PQK589836:PQK589943 PQK655372:PQK655479 PQK720908:PQK721015 PQK786444:PQK786551 PQK851980:PQK852087 PQK917516:PQK917623 PQK983052:PQK983159 QAG11:QAG119 QAG65548:QAG65655 QAG131084:QAG131191 QAG196620:QAG196727 QAG262156:QAG262263 QAG327692:QAG327799 QAG393228:QAG393335 QAG458764:QAG458871 QAG524300:QAG524407 QAG589836:QAG589943 QAG655372:QAG655479 QAG720908:QAG721015 QAG786444:QAG786551 QAG851980:QAG852087 QAG917516:QAG917623 QAG983052:QAG983159 QKC11:QKC119 QKC65548:QKC65655 QKC131084:QKC131191 QKC196620:QKC196727 QKC262156:QKC262263 QKC327692:QKC327799 QKC393228:QKC393335 QKC458764:QKC458871 QKC524300:QKC524407 QKC589836:QKC589943 QKC655372:QKC655479 QKC720908:QKC721015 QKC786444:QKC786551 QKC851980:QKC852087 QKC917516:QKC917623 QKC983052:QKC983159 QTY11:QTY119 QTY65548:QTY65655 QTY131084:QTY131191 QTY196620:QTY196727 QTY262156:QTY262263 QTY327692:QTY327799 QTY393228:QTY393335 QTY458764:QTY458871 QTY524300:QTY524407 QTY589836:QTY589943 QTY655372:QTY655479 QTY720908:QTY721015 QTY786444:QTY786551 QTY851980:QTY852087 QTY917516:QTY917623 QTY983052:QTY983159 RDU11:RDU119 RDU65548:RDU65655 RDU131084:RDU131191 RDU196620:RDU196727 RDU262156:RDU262263 RDU327692:RDU327799 RDU393228:RDU393335 RDU458764:RDU458871 RDU524300:RDU524407 RDU589836:RDU589943 RDU655372:RDU655479 RDU720908:RDU721015 RDU786444:RDU786551 RDU851980:RDU852087 RDU917516:RDU917623 RDU983052:RDU983159 RNQ11:RNQ119 RNQ65548:RNQ65655 RNQ131084:RNQ131191 RNQ196620:RNQ196727 RNQ262156:RNQ262263 RNQ327692:RNQ327799 RNQ393228:RNQ393335 RNQ458764:RNQ458871 RNQ524300:RNQ524407 RNQ589836:RNQ589943 RNQ655372:RNQ655479 RNQ720908:RNQ721015 RNQ786444:RNQ786551 RNQ851980:RNQ852087 RNQ917516:RNQ917623 RNQ983052:RNQ983159 RXM11:RXM119 RXM65548:RXM65655 RXM131084:RXM131191 RXM196620:RXM196727 RXM262156:RXM262263 RXM327692:RXM327799 RXM393228:RXM393335 RXM458764:RXM458871 RXM524300:RXM524407 RXM589836:RXM589943 RXM655372:RXM655479 RXM720908:RXM721015 RXM786444:RXM786551 RXM851980:RXM852087 RXM917516:RXM917623 RXM983052:RXM983159 SHI11:SHI119 SHI65548:SHI65655 SHI131084:SHI131191 SHI196620:SHI196727 SHI262156:SHI262263 SHI327692:SHI327799 SHI393228:SHI393335 SHI458764:SHI458871 SHI524300:SHI524407 SHI589836:SHI589943 SHI655372:SHI655479 SHI720908:SHI721015 SHI786444:SHI786551 SHI851980:SHI852087 SHI917516:SHI917623 SHI983052:SHI983159 SRE11:SRE119 SRE65548:SRE65655 SRE131084:SRE131191 SRE196620:SRE196727 SRE262156:SRE262263 SRE327692:SRE327799 SRE393228:SRE393335 SRE458764:SRE458871 SRE524300:SRE524407 SRE589836:SRE589943 SRE655372:SRE655479 SRE720908:SRE721015 SRE786444:SRE786551 SRE851980:SRE852087 SRE917516:SRE917623 SRE983052:SRE983159 TBA11:TBA119 TBA65548:TBA65655 TBA131084:TBA131191 TBA196620:TBA196727 TBA262156:TBA262263 TBA327692:TBA327799 TBA393228:TBA393335 TBA458764:TBA458871 TBA524300:TBA524407 TBA589836:TBA589943 TBA655372:TBA655479 TBA720908:TBA721015 TBA786444:TBA786551 TBA851980:TBA852087 TBA917516:TBA917623 TBA983052:TBA983159 TKW11:TKW119 TKW65548:TKW65655 TKW131084:TKW131191 TKW196620:TKW196727 TKW262156:TKW262263 TKW327692:TKW327799 TKW393228:TKW393335 TKW458764:TKW458871 TKW524300:TKW524407 TKW589836:TKW589943 TKW655372:TKW655479 TKW720908:TKW721015 TKW786444:TKW786551 TKW851980:TKW852087 TKW917516:TKW917623 TKW983052:TKW983159 TUS11:TUS119 TUS65548:TUS65655 TUS131084:TUS131191 TUS196620:TUS196727 TUS262156:TUS262263 TUS327692:TUS327799 TUS393228:TUS393335 TUS458764:TUS458871 TUS524300:TUS524407 TUS589836:TUS589943 TUS655372:TUS655479 TUS720908:TUS721015 TUS786444:TUS786551 TUS851980:TUS852087 TUS917516:TUS917623 TUS983052:TUS983159 UEO11:UEO119 UEO65548:UEO65655 UEO131084:UEO131191 UEO196620:UEO196727 UEO262156:UEO262263 UEO327692:UEO327799 UEO393228:UEO393335 UEO458764:UEO458871 UEO524300:UEO524407 UEO589836:UEO589943 UEO655372:UEO655479 UEO720908:UEO721015 UEO786444:UEO786551 UEO851980:UEO852087 UEO917516:UEO917623 UEO983052:UEO983159 UOK11:UOK119 UOK65548:UOK65655 UOK131084:UOK131191 UOK196620:UOK196727 UOK262156:UOK262263 UOK327692:UOK327799 UOK393228:UOK393335 UOK458764:UOK458871 UOK524300:UOK524407 UOK589836:UOK589943 UOK655372:UOK655479 UOK720908:UOK721015 UOK786444:UOK786551 UOK851980:UOK852087 UOK917516:UOK917623 UOK983052:UOK983159 UYG11:UYG119 UYG65548:UYG65655 UYG131084:UYG131191 UYG196620:UYG196727 UYG262156:UYG262263 UYG327692:UYG327799 UYG393228:UYG393335 UYG458764:UYG458871 UYG524300:UYG524407 UYG589836:UYG589943 UYG655372:UYG655479 UYG720908:UYG721015 UYG786444:UYG786551 UYG851980:UYG852087 UYG917516:UYG917623 UYG983052:UYG983159 VIC11:VIC119 VIC65548:VIC65655 VIC131084:VIC131191 VIC196620:VIC196727 VIC262156:VIC262263 VIC327692:VIC327799 VIC393228:VIC393335 VIC458764:VIC458871 VIC524300:VIC524407 VIC589836:VIC589943 VIC655372:VIC655479 VIC720908:VIC721015 VIC786444:VIC786551 VIC851980:VIC852087 VIC917516:VIC917623 VIC983052:VIC983159 VRY11:VRY119 VRY65548:VRY65655 VRY131084:VRY131191 VRY196620:VRY196727 VRY262156:VRY262263 VRY327692:VRY327799 VRY393228:VRY393335 VRY458764:VRY458871 VRY524300:VRY524407 VRY589836:VRY589943 VRY655372:VRY655479 VRY720908:VRY721015 VRY786444:VRY786551 VRY851980:VRY852087 VRY917516:VRY917623 VRY983052:VRY983159 WBU11:WBU119 WBU65548:WBU65655 WBU131084:WBU131191 WBU196620:WBU196727 WBU262156:WBU262263 WBU327692:WBU327799 WBU393228:WBU393335 WBU458764:WBU458871 WBU524300:WBU524407 WBU589836:WBU589943 WBU655372:WBU655479 WBU720908:WBU721015 WBU786444:WBU786551 WBU851980:WBU852087 WBU917516:WBU917623 WBU983052:WBU983159 WLQ11:WLQ119 WLQ65548:WLQ65655 WLQ131084:WLQ131191 WLQ196620:WLQ196727 WLQ262156:WLQ262263 WLQ327692:WLQ327799 WLQ393228:WLQ393335 WLQ458764:WLQ458871 WLQ524300:WLQ524407 WLQ589836:WLQ589943 WLQ655372:WLQ655479 WLQ720908:WLQ721015 WLQ786444:WLQ786551 WLQ851980:WLQ852087 WLQ917516:WLQ917623 WLQ983052:WLQ983159 WVM11:WVM119 WVM65548:WVM65655 WVM131084:WVM131191 WVM196620:WVM196727 WVM262156:WVM262263 WVM327692:WVM327799 WVM393228:WVM393335 WVM458764:WVM458871 WVM524300:WVM524407 WVM589836:WVM589943 WVM655372:WVM655479 WVM720908:WVM721015 WVM786444:WVM786551 WVM851980:WVM852087 WVM917516:WVM917623 WVM983052:WVM983159">
      <formula1>"正,反"</formula1>
    </dataValidation>
    <dataValidation type="list" allowBlank="1" showInputMessage="1" showErrorMessage="1" sqref="F11:F119 F65548:F65655 F131084:F131191 F196620:F196727 F262156:F262263 F327692:F327799 F393228:F393335 F458764:F458871 F524300:F524407 F589836:F589943 F655372:F655479 F720908:F721015 F786444:F786551 F851980:F852087 F917516:F917623 F983052:F983159 JB11:JB119 JB65548:JB65655 JB131084:JB131191 JB196620:JB196727 JB262156:JB262263 JB327692:JB327799 JB393228:JB393335 JB458764:JB458871 JB524300:JB524407 JB589836:JB589943 JB655372:JB655479 JB720908:JB721015 JB786444:JB786551 JB851980:JB852087 JB917516:JB917623 JB983052:JB983159 SX11:SX119 SX65548:SX65655 SX131084:SX131191 SX196620:SX196727 SX262156:SX262263 SX327692:SX327799 SX393228:SX393335 SX458764:SX458871 SX524300:SX524407 SX589836:SX589943 SX655372:SX655479 SX720908:SX721015 SX786444:SX786551 SX851980:SX852087 SX917516:SX917623 SX983052:SX983159 ACT11:ACT119 ACT65548:ACT65655 ACT131084:ACT131191 ACT196620:ACT196727 ACT262156:ACT262263 ACT327692:ACT327799 ACT393228:ACT393335 ACT458764:ACT458871 ACT524300:ACT524407 ACT589836:ACT589943 ACT655372:ACT655479 ACT720908:ACT721015 ACT786444:ACT786551 ACT851980:ACT852087 ACT917516:ACT917623 ACT983052:ACT983159 AMP11:AMP119 AMP65548:AMP65655 AMP131084:AMP131191 AMP196620:AMP196727 AMP262156:AMP262263 AMP327692:AMP327799 AMP393228:AMP393335 AMP458764:AMP458871 AMP524300:AMP524407 AMP589836:AMP589943 AMP655372:AMP655479 AMP720908:AMP721015 AMP786444:AMP786551 AMP851980:AMP852087 AMP917516:AMP917623 AMP983052:AMP983159 AWL11:AWL119 AWL65548:AWL65655 AWL131084:AWL131191 AWL196620:AWL196727 AWL262156:AWL262263 AWL327692:AWL327799 AWL393228:AWL393335 AWL458764:AWL458871 AWL524300:AWL524407 AWL589836:AWL589943 AWL655372:AWL655479 AWL720908:AWL721015 AWL786444:AWL786551 AWL851980:AWL852087 AWL917516:AWL917623 AWL983052:AWL983159 BGH11:BGH119 BGH65548:BGH65655 BGH131084:BGH131191 BGH196620:BGH196727 BGH262156:BGH262263 BGH327692:BGH327799 BGH393228:BGH393335 BGH458764:BGH458871 BGH524300:BGH524407 BGH589836:BGH589943 BGH655372:BGH655479 BGH720908:BGH721015 BGH786444:BGH786551 BGH851980:BGH852087 BGH917516:BGH917623 BGH983052:BGH983159 BQD11:BQD119 BQD65548:BQD65655 BQD131084:BQD131191 BQD196620:BQD196727 BQD262156:BQD262263 BQD327692:BQD327799 BQD393228:BQD393335 BQD458764:BQD458871 BQD524300:BQD524407 BQD589836:BQD589943 BQD655372:BQD655479 BQD720908:BQD721015 BQD786444:BQD786551 BQD851980:BQD852087 BQD917516:BQD917623 BQD983052:BQD983159 BZZ11:BZZ119 BZZ65548:BZZ65655 BZZ131084:BZZ131191 BZZ196620:BZZ196727 BZZ262156:BZZ262263 BZZ327692:BZZ327799 BZZ393228:BZZ393335 BZZ458764:BZZ458871 BZZ524300:BZZ524407 BZZ589836:BZZ589943 BZZ655372:BZZ655479 BZZ720908:BZZ721015 BZZ786444:BZZ786551 BZZ851980:BZZ852087 BZZ917516:BZZ917623 BZZ983052:BZZ983159 CJV11:CJV119 CJV65548:CJV65655 CJV131084:CJV131191 CJV196620:CJV196727 CJV262156:CJV262263 CJV327692:CJV327799 CJV393228:CJV393335 CJV458764:CJV458871 CJV524300:CJV524407 CJV589836:CJV589943 CJV655372:CJV655479 CJV720908:CJV721015 CJV786444:CJV786551 CJV851980:CJV852087 CJV917516:CJV917623 CJV983052:CJV983159 CTR11:CTR119 CTR65548:CTR65655 CTR131084:CTR131191 CTR196620:CTR196727 CTR262156:CTR262263 CTR327692:CTR327799 CTR393228:CTR393335 CTR458764:CTR458871 CTR524300:CTR524407 CTR589836:CTR589943 CTR655372:CTR655479 CTR720908:CTR721015 CTR786444:CTR786551 CTR851980:CTR852087 CTR917516:CTR917623 CTR983052:CTR983159 DDN11:DDN119 DDN65548:DDN65655 DDN131084:DDN131191 DDN196620:DDN196727 DDN262156:DDN262263 DDN327692:DDN327799 DDN393228:DDN393335 DDN458764:DDN458871 DDN524300:DDN524407 DDN589836:DDN589943 DDN655372:DDN655479 DDN720908:DDN721015 DDN786444:DDN786551 DDN851980:DDN852087 DDN917516:DDN917623 DDN983052:DDN983159 DNJ11:DNJ119 DNJ65548:DNJ65655 DNJ131084:DNJ131191 DNJ196620:DNJ196727 DNJ262156:DNJ262263 DNJ327692:DNJ327799 DNJ393228:DNJ393335 DNJ458764:DNJ458871 DNJ524300:DNJ524407 DNJ589836:DNJ589943 DNJ655372:DNJ655479 DNJ720908:DNJ721015 DNJ786444:DNJ786551 DNJ851980:DNJ852087 DNJ917516:DNJ917623 DNJ983052:DNJ983159 DXF11:DXF119 DXF65548:DXF65655 DXF131084:DXF131191 DXF196620:DXF196727 DXF262156:DXF262263 DXF327692:DXF327799 DXF393228:DXF393335 DXF458764:DXF458871 DXF524300:DXF524407 DXF589836:DXF589943 DXF655372:DXF655479 DXF720908:DXF721015 DXF786444:DXF786551 DXF851980:DXF852087 DXF917516:DXF917623 DXF983052:DXF983159 EHB11:EHB119 EHB65548:EHB65655 EHB131084:EHB131191 EHB196620:EHB196727 EHB262156:EHB262263 EHB327692:EHB327799 EHB393228:EHB393335 EHB458764:EHB458871 EHB524300:EHB524407 EHB589836:EHB589943 EHB655372:EHB655479 EHB720908:EHB721015 EHB786444:EHB786551 EHB851980:EHB852087 EHB917516:EHB917623 EHB983052:EHB983159 EQX11:EQX119 EQX65548:EQX65655 EQX131084:EQX131191 EQX196620:EQX196727 EQX262156:EQX262263 EQX327692:EQX327799 EQX393228:EQX393335 EQX458764:EQX458871 EQX524300:EQX524407 EQX589836:EQX589943 EQX655372:EQX655479 EQX720908:EQX721015 EQX786444:EQX786551 EQX851980:EQX852087 EQX917516:EQX917623 EQX983052:EQX983159 FAT11:FAT119 FAT65548:FAT65655 FAT131084:FAT131191 FAT196620:FAT196727 FAT262156:FAT262263 FAT327692:FAT327799 FAT393228:FAT393335 FAT458764:FAT458871 FAT524300:FAT524407 FAT589836:FAT589943 FAT655372:FAT655479 FAT720908:FAT721015 FAT786444:FAT786551 FAT851980:FAT852087 FAT917516:FAT917623 FAT983052:FAT983159 FKP11:FKP119 FKP65548:FKP65655 FKP131084:FKP131191 FKP196620:FKP196727 FKP262156:FKP262263 FKP327692:FKP327799 FKP393228:FKP393335 FKP458764:FKP458871 FKP524300:FKP524407 FKP589836:FKP589943 FKP655372:FKP655479 FKP720908:FKP721015 FKP786444:FKP786551 FKP851980:FKP852087 FKP917516:FKP917623 FKP983052:FKP983159 FUL11:FUL119 FUL65548:FUL65655 FUL131084:FUL131191 FUL196620:FUL196727 FUL262156:FUL262263 FUL327692:FUL327799 FUL393228:FUL393335 FUL458764:FUL458871 FUL524300:FUL524407 FUL589836:FUL589943 FUL655372:FUL655479 FUL720908:FUL721015 FUL786444:FUL786551 FUL851980:FUL852087 FUL917516:FUL917623 FUL983052:FUL983159 GEH11:GEH119 GEH65548:GEH65655 GEH131084:GEH131191 GEH196620:GEH196727 GEH262156:GEH262263 GEH327692:GEH327799 GEH393228:GEH393335 GEH458764:GEH458871 GEH524300:GEH524407 GEH589836:GEH589943 GEH655372:GEH655479 GEH720908:GEH721015 GEH786444:GEH786551 GEH851980:GEH852087 GEH917516:GEH917623 GEH983052:GEH983159 GOD11:GOD119 GOD65548:GOD65655 GOD131084:GOD131191 GOD196620:GOD196727 GOD262156:GOD262263 GOD327692:GOD327799 GOD393228:GOD393335 GOD458764:GOD458871 GOD524300:GOD524407 GOD589836:GOD589943 GOD655372:GOD655479 GOD720908:GOD721015 GOD786444:GOD786551 GOD851980:GOD852087 GOD917516:GOD917623 GOD983052:GOD983159 GXZ11:GXZ119 GXZ65548:GXZ65655 GXZ131084:GXZ131191 GXZ196620:GXZ196727 GXZ262156:GXZ262263 GXZ327692:GXZ327799 GXZ393228:GXZ393335 GXZ458764:GXZ458871 GXZ524300:GXZ524407 GXZ589836:GXZ589943 GXZ655372:GXZ655479 GXZ720908:GXZ721015 GXZ786444:GXZ786551 GXZ851980:GXZ852087 GXZ917516:GXZ917623 GXZ983052:GXZ983159 HHV11:HHV119 HHV65548:HHV65655 HHV131084:HHV131191 HHV196620:HHV196727 HHV262156:HHV262263 HHV327692:HHV327799 HHV393228:HHV393335 HHV458764:HHV458871 HHV524300:HHV524407 HHV589836:HHV589943 HHV655372:HHV655479 HHV720908:HHV721015 HHV786444:HHV786551 HHV851980:HHV852087 HHV917516:HHV917623 HHV983052:HHV983159 HRR11:HRR119 HRR65548:HRR65655 HRR131084:HRR131191 HRR196620:HRR196727 HRR262156:HRR262263 HRR327692:HRR327799 HRR393228:HRR393335 HRR458764:HRR458871 HRR524300:HRR524407 HRR589836:HRR589943 HRR655372:HRR655479 HRR720908:HRR721015 HRR786444:HRR786551 HRR851980:HRR852087 HRR917516:HRR917623 HRR983052:HRR983159 IBN11:IBN119 IBN65548:IBN65655 IBN131084:IBN131191 IBN196620:IBN196727 IBN262156:IBN262263 IBN327692:IBN327799 IBN393228:IBN393335 IBN458764:IBN458871 IBN524300:IBN524407 IBN589836:IBN589943 IBN655372:IBN655479 IBN720908:IBN721015 IBN786444:IBN786551 IBN851980:IBN852087 IBN917516:IBN917623 IBN983052:IBN983159 ILJ11:ILJ119 ILJ65548:ILJ65655 ILJ131084:ILJ131191 ILJ196620:ILJ196727 ILJ262156:ILJ262263 ILJ327692:ILJ327799 ILJ393228:ILJ393335 ILJ458764:ILJ458871 ILJ524300:ILJ524407 ILJ589836:ILJ589943 ILJ655372:ILJ655479 ILJ720908:ILJ721015 ILJ786444:ILJ786551 ILJ851980:ILJ852087 ILJ917516:ILJ917623 ILJ983052:ILJ983159 IVF11:IVF119 IVF65548:IVF65655 IVF131084:IVF131191 IVF196620:IVF196727 IVF262156:IVF262263 IVF327692:IVF327799 IVF393228:IVF393335 IVF458764:IVF458871 IVF524300:IVF524407 IVF589836:IVF589943 IVF655372:IVF655479 IVF720908:IVF721015 IVF786444:IVF786551 IVF851980:IVF852087 IVF917516:IVF917623 IVF983052:IVF983159 JFB11:JFB119 JFB65548:JFB65655 JFB131084:JFB131191 JFB196620:JFB196727 JFB262156:JFB262263 JFB327692:JFB327799 JFB393228:JFB393335 JFB458764:JFB458871 JFB524300:JFB524407 JFB589836:JFB589943 JFB655372:JFB655479 JFB720908:JFB721015 JFB786444:JFB786551 JFB851980:JFB852087 JFB917516:JFB917623 JFB983052:JFB983159 JOX11:JOX119 JOX65548:JOX65655 JOX131084:JOX131191 JOX196620:JOX196727 JOX262156:JOX262263 JOX327692:JOX327799 JOX393228:JOX393335 JOX458764:JOX458871 JOX524300:JOX524407 JOX589836:JOX589943 JOX655372:JOX655479 JOX720908:JOX721015 JOX786444:JOX786551 JOX851980:JOX852087 JOX917516:JOX917623 JOX983052:JOX983159 JYT11:JYT119 JYT65548:JYT65655 JYT131084:JYT131191 JYT196620:JYT196727 JYT262156:JYT262263 JYT327692:JYT327799 JYT393228:JYT393335 JYT458764:JYT458871 JYT524300:JYT524407 JYT589836:JYT589943 JYT655372:JYT655479 JYT720908:JYT721015 JYT786444:JYT786551 JYT851980:JYT852087 JYT917516:JYT917623 JYT983052:JYT983159 KIP11:KIP119 KIP65548:KIP65655 KIP131084:KIP131191 KIP196620:KIP196727 KIP262156:KIP262263 KIP327692:KIP327799 KIP393228:KIP393335 KIP458764:KIP458871 KIP524300:KIP524407 KIP589836:KIP589943 KIP655372:KIP655479 KIP720908:KIP721015 KIP786444:KIP786551 KIP851980:KIP852087 KIP917516:KIP917623 KIP983052:KIP983159 KSL11:KSL119 KSL65548:KSL65655 KSL131084:KSL131191 KSL196620:KSL196727 KSL262156:KSL262263 KSL327692:KSL327799 KSL393228:KSL393335 KSL458764:KSL458871 KSL524300:KSL524407 KSL589836:KSL589943 KSL655372:KSL655479 KSL720908:KSL721015 KSL786444:KSL786551 KSL851980:KSL852087 KSL917516:KSL917623 KSL983052:KSL983159 LCH11:LCH119 LCH65548:LCH65655 LCH131084:LCH131191 LCH196620:LCH196727 LCH262156:LCH262263 LCH327692:LCH327799 LCH393228:LCH393335 LCH458764:LCH458871 LCH524300:LCH524407 LCH589836:LCH589943 LCH655372:LCH655479 LCH720908:LCH721015 LCH786444:LCH786551 LCH851980:LCH852087 LCH917516:LCH917623 LCH983052:LCH983159 LMD11:LMD119 LMD65548:LMD65655 LMD131084:LMD131191 LMD196620:LMD196727 LMD262156:LMD262263 LMD327692:LMD327799 LMD393228:LMD393335 LMD458764:LMD458871 LMD524300:LMD524407 LMD589836:LMD589943 LMD655372:LMD655479 LMD720908:LMD721015 LMD786444:LMD786551 LMD851980:LMD852087 LMD917516:LMD917623 LMD983052:LMD983159 LVZ11:LVZ119 LVZ65548:LVZ65655 LVZ131084:LVZ131191 LVZ196620:LVZ196727 LVZ262156:LVZ262263 LVZ327692:LVZ327799 LVZ393228:LVZ393335 LVZ458764:LVZ458871 LVZ524300:LVZ524407 LVZ589836:LVZ589943 LVZ655372:LVZ655479 LVZ720908:LVZ721015 LVZ786444:LVZ786551 LVZ851980:LVZ852087 LVZ917516:LVZ917623 LVZ983052:LVZ983159 MFV11:MFV119 MFV65548:MFV65655 MFV131084:MFV131191 MFV196620:MFV196727 MFV262156:MFV262263 MFV327692:MFV327799 MFV393228:MFV393335 MFV458764:MFV458871 MFV524300:MFV524407 MFV589836:MFV589943 MFV655372:MFV655479 MFV720908:MFV721015 MFV786444:MFV786551 MFV851980:MFV852087 MFV917516:MFV917623 MFV983052:MFV983159 MPR11:MPR119 MPR65548:MPR65655 MPR131084:MPR131191 MPR196620:MPR196727 MPR262156:MPR262263 MPR327692:MPR327799 MPR393228:MPR393335 MPR458764:MPR458871 MPR524300:MPR524407 MPR589836:MPR589943 MPR655372:MPR655479 MPR720908:MPR721015 MPR786444:MPR786551 MPR851980:MPR852087 MPR917516:MPR917623 MPR983052:MPR983159 MZN11:MZN119 MZN65548:MZN65655 MZN131084:MZN131191 MZN196620:MZN196727 MZN262156:MZN262263 MZN327692:MZN327799 MZN393228:MZN393335 MZN458764:MZN458871 MZN524300:MZN524407 MZN589836:MZN589943 MZN655372:MZN655479 MZN720908:MZN721015 MZN786444:MZN786551 MZN851980:MZN852087 MZN917516:MZN917623 MZN983052:MZN983159 NJJ11:NJJ119 NJJ65548:NJJ65655 NJJ131084:NJJ131191 NJJ196620:NJJ196727 NJJ262156:NJJ262263 NJJ327692:NJJ327799 NJJ393228:NJJ393335 NJJ458764:NJJ458871 NJJ524300:NJJ524407 NJJ589836:NJJ589943 NJJ655372:NJJ655479 NJJ720908:NJJ721015 NJJ786444:NJJ786551 NJJ851980:NJJ852087 NJJ917516:NJJ917623 NJJ983052:NJJ983159 NTF11:NTF119 NTF65548:NTF65655 NTF131084:NTF131191 NTF196620:NTF196727 NTF262156:NTF262263 NTF327692:NTF327799 NTF393228:NTF393335 NTF458764:NTF458871 NTF524300:NTF524407 NTF589836:NTF589943 NTF655372:NTF655479 NTF720908:NTF721015 NTF786444:NTF786551 NTF851980:NTF852087 NTF917516:NTF917623 NTF983052:NTF983159 ODB11:ODB119 ODB65548:ODB65655 ODB131084:ODB131191 ODB196620:ODB196727 ODB262156:ODB262263 ODB327692:ODB327799 ODB393228:ODB393335 ODB458764:ODB458871 ODB524300:ODB524407 ODB589836:ODB589943 ODB655372:ODB655479 ODB720908:ODB721015 ODB786444:ODB786551 ODB851980:ODB852087 ODB917516:ODB917623 ODB983052:ODB983159 OMX11:OMX119 OMX65548:OMX65655 OMX131084:OMX131191 OMX196620:OMX196727 OMX262156:OMX262263 OMX327692:OMX327799 OMX393228:OMX393335 OMX458764:OMX458871 OMX524300:OMX524407 OMX589836:OMX589943 OMX655372:OMX655479 OMX720908:OMX721015 OMX786444:OMX786551 OMX851980:OMX852087 OMX917516:OMX917623 OMX983052:OMX983159 OWT11:OWT119 OWT65548:OWT65655 OWT131084:OWT131191 OWT196620:OWT196727 OWT262156:OWT262263 OWT327692:OWT327799 OWT393228:OWT393335 OWT458764:OWT458871 OWT524300:OWT524407 OWT589836:OWT589943 OWT655372:OWT655479 OWT720908:OWT721015 OWT786444:OWT786551 OWT851980:OWT852087 OWT917516:OWT917623 OWT983052:OWT983159 PGP11:PGP119 PGP65548:PGP65655 PGP131084:PGP131191 PGP196620:PGP196727 PGP262156:PGP262263 PGP327692:PGP327799 PGP393228:PGP393335 PGP458764:PGP458871 PGP524300:PGP524407 PGP589836:PGP589943 PGP655372:PGP655479 PGP720908:PGP721015 PGP786444:PGP786551 PGP851980:PGP852087 PGP917516:PGP917623 PGP983052:PGP983159 PQL11:PQL119 PQL65548:PQL65655 PQL131084:PQL131191 PQL196620:PQL196727 PQL262156:PQL262263 PQL327692:PQL327799 PQL393228:PQL393335 PQL458764:PQL458871 PQL524300:PQL524407 PQL589836:PQL589943 PQL655372:PQL655479 PQL720908:PQL721015 PQL786444:PQL786551 PQL851980:PQL852087 PQL917516:PQL917623 PQL983052:PQL983159 QAH11:QAH119 QAH65548:QAH65655 QAH131084:QAH131191 QAH196620:QAH196727 QAH262156:QAH262263 QAH327692:QAH327799 QAH393228:QAH393335 QAH458764:QAH458871 QAH524300:QAH524407 QAH589836:QAH589943 QAH655372:QAH655479 QAH720908:QAH721015 QAH786444:QAH786551 QAH851980:QAH852087 QAH917516:QAH917623 QAH983052:QAH983159 QKD11:QKD119 QKD65548:QKD65655 QKD131084:QKD131191 QKD196620:QKD196727 QKD262156:QKD262263 QKD327692:QKD327799 QKD393228:QKD393335 QKD458764:QKD458871 QKD524300:QKD524407 QKD589836:QKD589943 QKD655372:QKD655479 QKD720908:QKD721015 QKD786444:QKD786551 QKD851980:QKD852087 QKD917516:QKD917623 QKD983052:QKD983159 QTZ11:QTZ119 QTZ65548:QTZ65655 QTZ131084:QTZ131191 QTZ196620:QTZ196727 QTZ262156:QTZ262263 QTZ327692:QTZ327799 QTZ393228:QTZ393335 QTZ458764:QTZ458871 QTZ524300:QTZ524407 QTZ589836:QTZ589943 QTZ655372:QTZ655479 QTZ720908:QTZ721015 QTZ786444:QTZ786551 QTZ851980:QTZ852087 QTZ917516:QTZ917623 QTZ983052:QTZ983159 RDV11:RDV119 RDV65548:RDV65655 RDV131084:RDV131191 RDV196620:RDV196727 RDV262156:RDV262263 RDV327692:RDV327799 RDV393228:RDV393335 RDV458764:RDV458871 RDV524300:RDV524407 RDV589836:RDV589943 RDV655372:RDV655479 RDV720908:RDV721015 RDV786444:RDV786551 RDV851980:RDV852087 RDV917516:RDV917623 RDV983052:RDV983159 RNR11:RNR119 RNR65548:RNR65655 RNR131084:RNR131191 RNR196620:RNR196727 RNR262156:RNR262263 RNR327692:RNR327799 RNR393228:RNR393335 RNR458764:RNR458871 RNR524300:RNR524407 RNR589836:RNR589943 RNR655372:RNR655479 RNR720908:RNR721015 RNR786444:RNR786551 RNR851980:RNR852087 RNR917516:RNR917623 RNR983052:RNR983159 RXN11:RXN119 RXN65548:RXN65655 RXN131084:RXN131191 RXN196620:RXN196727 RXN262156:RXN262263 RXN327692:RXN327799 RXN393228:RXN393335 RXN458764:RXN458871 RXN524300:RXN524407 RXN589836:RXN589943 RXN655372:RXN655479 RXN720908:RXN721015 RXN786444:RXN786551 RXN851980:RXN852087 RXN917516:RXN917623 RXN983052:RXN983159 SHJ11:SHJ119 SHJ65548:SHJ65655 SHJ131084:SHJ131191 SHJ196620:SHJ196727 SHJ262156:SHJ262263 SHJ327692:SHJ327799 SHJ393228:SHJ393335 SHJ458764:SHJ458871 SHJ524300:SHJ524407 SHJ589836:SHJ589943 SHJ655372:SHJ655479 SHJ720908:SHJ721015 SHJ786444:SHJ786551 SHJ851980:SHJ852087 SHJ917516:SHJ917623 SHJ983052:SHJ983159 SRF11:SRF119 SRF65548:SRF65655 SRF131084:SRF131191 SRF196620:SRF196727 SRF262156:SRF262263 SRF327692:SRF327799 SRF393228:SRF393335 SRF458764:SRF458871 SRF524300:SRF524407 SRF589836:SRF589943 SRF655372:SRF655479 SRF720908:SRF721015 SRF786444:SRF786551 SRF851980:SRF852087 SRF917516:SRF917623 SRF983052:SRF983159 TBB11:TBB119 TBB65548:TBB65655 TBB131084:TBB131191 TBB196620:TBB196727 TBB262156:TBB262263 TBB327692:TBB327799 TBB393228:TBB393335 TBB458764:TBB458871 TBB524300:TBB524407 TBB589836:TBB589943 TBB655372:TBB655479 TBB720908:TBB721015 TBB786444:TBB786551 TBB851980:TBB852087 TBB917516:TBB917623 TBB983052:TBB983159 TKX11:TKX119 TKX65548:TKX65655 TKX131084:TKX131191 TKX196620:TKX196727 TKX262156:TKX262263 TKX327692:TKX327799 TKX393228:TKX393335 TKX458764:TKX458871 TKX524300:TKX524407 TKX589836:TKX589943 TKX655372:TKX655479 TKX720908:TKX721015 TKX786444:TKX786551 TKX851980:TKX852087 TKX917516:TKX917623 TKX983052:TKX983159 TUT11:TUT119 TUT65548:TUT65655 TUT131084:TUT131191 TUT196620:TUT196727 TUT262156:TUT262263 TUT327692:TUT327799 TUT393228:TUT393335 TUT458764:TUT458871 TUT524300:TUT524407 TUT589836:TUT589943 TUT655372:TUT655479 TUT720908:TUT721015 TUT786444:TUT786551 TUT851980:TUT852087 TUT917516:TUT917623 TUT983052:TUT983159 UEP11:UEP119 UEP65548:UEP65655 UEP131084:UEP131191 UEP196620:UEP196727 UEP262156:UEP262263 UEP327692:UEP327799 UEP393228:UEP393335 UEP458764:UEP458871 UEP524300:UEP524407 UEP589836:UEP589943 UEP655372:UEP655479 UEP720908:UEP721015 UEP786444:UEP786551 UEP851980:UEP852087 UEP917516:UEP917623 UEP983052:UEP983159 UOL11:UOL119 UOL65548:UOL65655 UOL131084:UOL131191 UOL196620:UOL196727 UOL262156:UOL262263 UOL327692:UOL327799 UOL393228:UOL393335 UOL458764:UOL458871 UOL524300:UOL524407 UOL589836:UOL589943 UOL655372:UOL655479 UOL720908:UOL721015 UOL786444:UOL786551 UOL851980:UOL852087 UOL917516:UOL917623 UOL983052:UOL983159 UYH11:UYH119 UYH65548:UYH65655 UYH131084:UYH131191 UYH196620:UYH196727 UYH262156:UYH262263 UYH327692:UYH327799 UYH393228:UYH393335 UYH458764:UYH458871 UYH524300:UYH524407 UYH589836:UYH589943 UYH655372:UYH655479 UYH720908:UYH721015 UYH786444:UYH786551 UYH851980:UYH852087 UYH917516:UYH917623 UYH983052:UYH983159 VID11:VID119 VID65548:VID65655 VID131084:VID131191 VID196620:VID196727 VID262156:VID262263 VID327692:VID327799 VID393228:VID393335 VID458764:VID458871 VID524300:VID524407 VID589836:VID589943 VID655372:VID655479 VID720908:VID721015 VID786444:VID786551 VID851980:VID852087 VID917516:VID917623 VID983052:VID983159 VRZ11:VRZ119 VRZ65548:VRZ65655 VRZ131084:VRZ131191 VRZ196620:VRZ196727 VRZ262156:VRZ262263 VRZ327692:VRZ327799 VRZ393228:VRZ393335 VRZ458764:VRZ458871 VRZ524300:VRZ524407 VRZ589836:VRZ589943 VRZ655372:VRZ655479 VRZ720908:VRZ721015 VRZ786444:VRZ786551 VRZ851980:VRZ852087 VRZ917516:VRZ917623 VRZ983052:VRZ983159 WBV11:WBV119 WBV65548:WBV65655 WBV131084:WBV131191 WBV196620:WBV196727 WBV262156:WBV262263 WBV327692:WBV327799 WBV393228:WBV393335 WBV458764:WBV458871 WBV524300:WBV524407 WBV589836:WBV589943 WBV655372:WBV655479 WBV720908:WBV721015 WBV786444:WBV786551 WBV851980:WBV852087 WBV917516:WBV917623 WBV983052:WBV983159 WLR11:WLR119 WLR65548:WLR65655 WLR131084:WLR131191 WLR196620:WLR196727 WLR262156:WLR262263 WLR327692:WLR327799 WLR393228:WLR393335 WLR458764:WLR458871 WLR524300:WLR524407 WLR589836:WLR589943 WLR655372:WLR655479 WLR720908:WLR721015 WLR786444:WLR786551 WLR851980:WLR852087 WLR917516:WLR917623 WLR983052:WLR983159 WVN11:WVN119 WVN65548:WVN65655 WVN131084:WVN131191 WVN196620:WVN196727 WVN262156:WVN262263 WVN327692:WVN327799 WVN393228:WVN393335 WVN458764:WVN458871 WVN524300:WVN524407 WVN589836:WVN589943 WVN655372:WVN655479 WVN720908:WVN721015 WVN786444:WVN786551 WVN851980:WVN852087 WVN917516:WVN917623 WVN983052:WVN983159">
      <formula1>"高,中,低"</formula1>
    </dataValidation>
    <dataValidation type="list" allowBlank="1" showInputMessage="1" showErrorMessage="1" sqref="G11:G119 G65548:G65655 G131084:G131191 G196620:G196727 G262156:G262263 G327692:G327799 G393228:G393335 G458764:G458871 G524300:G524407 G589836:G589943 G655372:G655479 G720908:G721015 G786444:G786551 G851980:G852087 G917516:G917623 G983052:G983159 JC11:JC119 JC65548:JC65655 JC131084:JC131191 JC196620:JC196727 JC262156:JC262263 JC327692:JC327799 JC393228:JC393335 JC458764:JC458871 JC524300:JC524407 JC589836:JC589943 JC655372:JC655479 JC720908:JC721015 JC786444:JC786551 JC851980:JC852087 JC917516:JC917623 JC983052:JC983159 SY11:SY119 SY65548:SY65655 SY131084:SY131191 SY196620:SY196727 SY262156:SY262263 SY327692:SY327799 SY393228:SY393335 SY458764:SY458871 SY524300:SY524407 SY589836:SY589943 SY655372:SY655479 SY720908:SY721015 SY786444:SY786551 SY851980:SY852087 SY917516:SY917623 SY983052:SY983159 ACU11:ACU119 ACU65548:ACU65655 ACU131084:ACU131191 ACU196620:ACU196727 ACU262156:ACU262263 ACU327692:ACU327799 ACU393228:ACU393335 ACU458764:ACU458871 ACU524300:ACU524407 ACU589836:ACU589943 ACU655372:ACU655479 ACU720908:ACU721015 ACU786444:ACU786551 ACU851980:ACU852087 ACU917516:ACU917623 ACU983052:ACU983159 AMQ11:AMQ119 AMQ65548:AMQ65655 AMQ131084:AMQ131191 AMQ196620:AMQ196727 AMQ262156:AMQ262263 AMQ327692:AMQ327799 AMQ393228:AMQ393335 AMQ458764:AMQ458871 AMQ524300:AMQ524407 AMQ589836:AMQ589943 AMQ655372:AMQ655479 AMQ720908:AMQ721015 AMQ786444:AMQ786551 AMQ851980:AMQ852087 AMQ917516:AMQ917623 AMQ983052:AMQ983159 AWM11:AWM119 AWM65548:AWM65655 AWM131084:AWM131191 AWM196620:AWM196727 AWM262156:AWM262263 AWM327692:AWM327799 AWM393228:AWM393335 AWM458764:AWM458871 AWM524300:AWM524407 AWM589836:AWM589943 AWM655372:AWM655479 AWM720908:AWM721015 AWM786444:AWM786551 AWM851980:AWM852087 AWM917516:AWM917623 AWM983052:AWM983159 BGI11:BGI119 BGI65548:BGI65655 BGI131084:BGI131191 BGI196620:BGI196727 BGI262156:BGI262263 BGI327692:BGI327799 BGI393228:BGI393335 BGI458764:BGI458871 BGI524300:BGI524407 BGI589836:BGI589943 BGI655372:BGI655479 BGI720908:BGI721015 BGI786444:BGI786551 BGI851980:BGI852087 BGI917516:BGI917623 BGI983052:BGI983159 BQE11:BQE119 BQE65548:BQE65655 BQE131084:BQE131191 BQE196620:BQE196727 BQE262156:BQE262263 BQE327692:BQE327799 BQE393228:BQE393335 BQE458764:BQE458871 BQE524300:BQE524407 BQE589836:BQE589943 BQE655372:BQE655479 BQE720908:BQE721015 BQE786444:BQE786551 BQE851980:BQE852087 BQE917516:BQE917623 BQE983052:BQE983159 CAA11:CAA119 CAA65548:CAA65655 CAA131084:CAA131191 CAA196620:CAA196727 CAA262156:CAA262263 CAA327692:CAA327799 CAA393228:CAA393335 CAA458764:CAA458871 CAA524300:CAA524407 CAA589836:CAA589943 CAA655372:CAA655479 CAA720908:CAA721015 CAA786444:CAA786551 CAA851980:CAA852087 CAA917516:CAA917623 CAA983052:CAA983159 CJW11:CJW119 CJW65548:CJW65655 CJW131084:CJW131191 CJW196620:CJW196727 CJW262156:CJW262263 CJW327692:CJW327799 CJW393228:CJW393335 CJW458764:CJW458871 CJW524300:CJW524407 CJW589836:CJW589943 CJW655372:CJW655479 CJW720908:CJW721015 CJW786444:CJW786551 CJW851980:CJW852087 CJW917516:CJW917623 CJW983052:CJW983159 CTS11:CTS119 CTS65548:CTS65655 CTS131084:CTS131191 CTS196620:CTS196727 CTS262156:CTS262263 CTS327692:CTS327799 CTS393228:CTS393335 CTS458764:CTS458871 CTS524300:CTS524407 CTS589836:CTS589943 CTS655372:CTS655479 CTS720908:CTS721015 CTS786444:CTS786551 CTS851980:CTS852087 CTS917516:CTS917623 CTS983052:CTS983159 DDO11:DDO119 DDO65548:DDO65655 DDO131084:DDO131191 DDO196620:DDO196727 DDO262156:DDO262263 DDO327692:DDO327799 DDO393228:DDO393335 DDO458764:DDO458871 DDO524300:DDO524407 DDO589836:DDO589943 DDO655372:DDO655479 DDO720908:DDO721015 DDO786444:DDO786551 DDO851980:DDO852087 DDO917516:DDO917623 DDO983052:DDO983159 DNK11:DNK119 DNK65548:DNK65655 DNK131084:DNK131191 DNK196620:DNK196727 DNK262156:DNK262263 DNK327692:DNK327799 DNK393228:DNK393335 DNK458764:DNK458871 DNK524300:DNK524407 DNK589836:DNK589943 DNK655372:DNK655479 DNK720908:DNK721015 DNK786444:DNK786551 DNK851980:DNK852087 DNK917516:DNK917623 DNK983052:DNK983159 DXG11:DXG119 DXG65548:DXG65655 DXG131084:DXG131191 DXG196620:DXG196727 DXG262156:DXG262263 DXG327692:DXG327799 DXG393228:DXG393335 DXG458764:DXG458871 DXG524300:DXG524407 DXG589836:DXG589943 DXG655372:DXG655479 DXG720908:DXG721015 DXG786444:DXG786551 DXG851980:DXG852087 DXG917516:DXG917623 DXG983052:DXG983159 EHC11:EHC119 EHC65548:EHC65655 EHC131084:EHC131191 EHC196620:EHC196727 EHC262156:EHC262263 EHC327692:EHC327799 EHC393228:EHC393335 EHC458764:EHC458871 EHC524300:EHC524407 EHC589836:EHC589943 EHC655372:EHC655479 EHC720908:EHC721015 EHC786444:EHC786551 EHC851980:EHC852087 EHC917516:EHC917623 EHC983052:EHC983159 EQY11:EQY119 EQY65548:EQY65655 EQY131084:EQY131191 EQY196620:EQY196727 EQY262156:EQY262263 EQY327692:EQY327799 EQY393228:EQY393335 EQY458764:EQY458871 EQY524300:EQY524407 EQY589836:EQY589943 EQY655372:EQY655479 EQY720908:EQY721015 EQY786444:EQY786551 EQY851980:EQY852087 EQY917516:EQY917623 EQY983052:EQY983159 FAU11:FAU119 FAU65548:FAU65655 FAU131084:FAU131191 FAU196620:FAU196727 FAU262156:FAU262263 FAU327692:FAU327799 FAU393228:FAU393335 FAU458764:FAU458871 FAU524300:FAU524407 FAU589836:FAU589943 FAU655372:FAU655479 FAU720908:FAU721015 FAU786444:FAU786551 FAU851980:FAU852087 FAU917516:FAU917623 FAU983052:FAU983159 FKQ11:FKQ119 FKQ65548:FKQ65655 FKQ131084:FKQ131191 FKQ196620:FKQ196727 FKQ262156:FKQ262263 FKQ327692:FKQ327799 FKQ393228:FKQ393335 FKQ458764:FKQ458871 FKQ524300:FKQ524407 FKQ589836:FKQ589943 FKQ655372:FKQ655479 FKQ720908:FKQ721015 FKQ786444:FKQ786551 FKQ851980:FKQ852087 FKQ917516:FKQ917623 FKQ983052:FKQ983159 FUM11:FUM119 FUM65548:FUM65655 FUM131084:FUM131191 FUM196620:FUM196727 FUM262156:FUM262263 FUM327692:FUM327799 FUM393228:FUM393335 FUM458764:FUM458871 FUM524300:FUM524407 FUM589836:FUM589943 FUM655372:FUM655479 FUM720908:FUM721015 FUM786444:FUM786551 FUM851980:FUM852087 FUM917516:FUM917623 FUM983052:FUM983159 GEI11:GEI119 GEI65548:GEI65655 GEI131084:GEI131191 GEI196620:GEI196727 GEI262156:GEI262263 GEI327692:GEI327799 GEI393228:GEI393335 GEI458764:GEI458871 GEI524300:GEI524407 GEI589836:GEI589943 GEI655372:GEI655479 GEI720908:GEI721015 GEI786444:GEI786551 GEI851980:GEI852087 GEI917516:GEI917623 GEI983052:GEI983159 GOE11:GOE119 GOE65548:GOE65655 GOE131084:GOE131191 GOE196620:GOE196727 GOE262156:GOE262263 GOE327692:GOE327799 GOE393228:GOE393335 GOE458764:GOE458871 GOE524300:GOE524407 GOE589836:GOE589943 GOE655372:GOE655479 GOE720908:GOE721015 GOE786444:GOE786551 GOE851980:GOE852087 GOE917516:GOE917623 GOE983052:GOE983159 GYA11:GYA119 GYA65548:GYA65655 GYA131084:GYA131191 GYA196620:GYA196727 GYA262156:GYA262263 GYA327692:GYA327799 GYA393228:GYA393335 GYA458764:GYA458871 GYA524300:GYA524407 GYA589836:GYA589943 GYA655372:GYA655479 GYA720908:GYA721015 GYA786444:GYA786551 GYA851980:GYA852087 GYA917516:GYA917623 GYA983052:GYA983159 HHW11:HHW119 HHW65548:HHW65655 HHW131084:HHW131191 HHW196620:HHW196727 HHW262156:HHW262263 HHW327692:HHW327799 HHW393228:HHW393335 HHW458764:HHW458871 HHW524300:HHW524407 HHW589836:HHW589943 HHW655372:HHW655479 HHW720908:HHW721015 HHW786444:HHW786551 HHW851980:HHW852087 HHW917516:HHW917623 HHW983052:HHW983159 HRS11:HRS119 HRS65548:HRS65655 HRS131084:HRS131191 HRS196620:HRS196727 HRS262156:HRS262263 HRS327692:HRS327799 HRS393228:HRS393335 HRS458764:HRS458871 HRS524300:HRS524407 HRS589836:HRS589943 HRS655372:HRS655479 HRS720908:HRS721015 HRS786444:HRS786551 HRS851980:HRS852087 HRS917516:HRS917623 HRS983052:HRS983159 IBO11:IBO119 IBO65548:IBO65655 IBO131084:IBO131191 IBO196620:IBO196727 IBO262156:IBO262263 IBO327692:IBO327799 IBO393228:IBO393335 IBO458764:IBO458871 IBO524300:IBO524407 IBO589836:IBO589943 IBO655372:IBO655479 IBO720908:IBO721015 IBO786444:IBO786551 IBO851980:IBO852087 IBO917516:IBO917623 IBO983052:IBO983159 ILK11:ILK119 ILK65548:ILK65655 ILK131084:ILK131191 ILK196620:ILK196727 ILK262156:ILK262263 ILK327692:ILK327799 ILK393228:ILK393335 ILK458764:ILK458871 ILK524300:ILK524407 ILK589836:ILK589943 ILK655372:ILK655479 ILK720908:ILK721015 ILK786444:ILK786551 ILK851980:ILK852087 ILK917516:ILK917623 ILK983052:ILK983159 IVG11:IVG119 IVG65548:IVG65655 IVG131084:IVG131191 IVG196620:IVG196727 IVG262156:IVG262263 IVG327692:IVG327799 IVG393228:IVG393335 IVG458764:IVG458871 IVG524300:IVG524407 IVG589836:IVG589943 IVG655372:IVG655479 IVG720908:IVG721015 IVG786444:IVG786551 IVG851980:IVG852087 IVG917516:IVG917623 IVG983052:IVG983159 JFC11:JFC119 JFC65548:JFC65655 JFC131084:JFC131191 JFC196620:JFC196727 JFC262156:JFC262263 JFC327692:JFC327799 JFC393228:JFC393335 JFC458764:JFC458871 JFC524300:JFC524407 JFC589836:JFC589943 JFC655372:JFC655479 JFC720908:JFC721015 JFC786444:JFC786551 JFC851980:JFC852087 JFC917516:JFC917623 JFC983052:JFC983159 JOY11:JOY119 JOY65548:JOY65655 JOY131084:JOY131191 JOY196620:JOY196727 JOY262156:JOY262263 JOY327692:JOY327799 JOY393228:JOY393335 JOY458764:JOY458871 JOY524300:JOY524407 JOY589836:JOY589943 JOY655372:JOY655479 JOY720908:JOY721015 JOY786444:JOY786551 JOY851980:JOY852087 JOY917516:JOY917623 JOY983052:JOY983159 JYU11:JYU119 JYU65548:JYU65655 JYU131084:JYU131191 JYU196620:JYU196727 JYU262156:JYU262263 JYU327692:JYU327799 JYU393228:JYU393335 JYU458764:JYU458871 JYU524300:JYU524407 JYU589836:JYU589943 JYU655372:JYU655479 JYU720908:JYU721015 JYU786444:JYU786551 JYU851980:JYU852087 JYU917516:JYU917623 JYU983052:JYU983159 KIQ11:KIQ119 KIQ65548:KIQ65655 KIQ131084:KIQ131191 KIQ196620:KIQ196727 KIQ262156:KIQ262263 KIQ327692:KIQ327799 KIQ393228:KIQ393335 KIQ458764:KIQ458871 KIQ524300:KIQ524407 KIQ589836:KIQ589943 KIQ655372:KIQ655479 KIQ720908:KIQ721015 KIQ786444:KIQ786551 KIQ851980:KIQ852087 KIQ917516:KIQ917623 KIQ983052:KIQ983159 KSM11:KSM119 KSM65548:KSM65655 KSM131084:KSM131191 KSM196620:KSM196727 KSM262156:KSM262263 KSM327692:KSM327799 KSM393228:KSM393335 KSM458764:KSM458871 KSM524300:KSM524407 KSM589836:KSM589943 KSM655372:KSM655479 KSM720908:KSM721015 KSM786444:KSM786551 KSM851980:KSM852087 KSM917516:KSM917623 KSM983052:KSM983159 LCI11:LCI119 LCI65548:LCI65655 LCI131084:LCI131191 LCI196620:LCI196727 LCI262156:LCI262263 LCI327692:LCI327799 LCI393228:LCI393335 LCI458764:LCI458871 LCI524300:LCI524407 LCI589836:LCI589943 LCI655372:LCI655479 LCI720908:LCI721015 LCI786444:LCI786551 LCI851980:LCI852087 LCI917516:LCI917623 LCI983052:LCI983159 LME11:LME119 LME65548:LME65655 LME131084:LME131191 LME196620:LME196727 LME262156:LME262263 LME327692:LME327799 LME393228:LME393335 LME458764:LME458871 LME524300:LME524407 LME589836:LME589943 LME655372:LME655479 LME720908:LME721015 LME786444:LME786551 LME851980:LME852087 LME917516:LME917623 LME983052:LME983159 LWA11:LWA119 LWA65548:LWA65655 LWA131084:LWA131191 LWA196620:LWA196727 LWA262156:LWA262263 LWA327692:LWA327799 LWA393228:LWA393335 LWA458764:LWA458871 LWA524300:LWA524407 LWA589836:LWA589943 LWA655372:LWA655479 LWA720908:LWA721015 LWA786444:LWA786551 LWA851980:LWA852087 LWA917516:LWA917623 LWA983052:LWA983159 MFW11:MFW119 MFW65548:MFW65655 MFW131084:MFW131191 MFW196620:MFW196727 MFW262156:MFW262263 MFW327692:MFW327799 MFW393228:MFW393335 MFW458764:MFW458871 MFW524300:MFW524407 MFW589836:MFW589943 MFW655372:MFW655479 MFW720908:MFW721015 MFW786444:MFW786551 MFW851980:MFW852087 MFW917516:MFW917623 MFW983052:MFW983159 MPS11:MPS119 MPS65548:MPS65655 MPS131084:MPS131191 MPS196620:MPS196727 MPS262156:MPS262263 MPS327692:MPS327799 MPS393228:MPS393335 MPS458764:MPS458871 MPS524300:MPS524407 MPS589836:MPS589943 MPS655372:MPS655479 MPS720908:MPS721015 MPS786444:MPS786551 MPS851980:MPS852087 MPS917516:MPS917623 MPS983052:MPS983159 MZO11:MZO119 MZO65548:MZO65655 MZO131084:MZO131191 MZO196620:MZO196727 MZO262156:MZO262263 MZO327692:MZO327799 MZO393228:MZO393335 MZO458764:MZO458871 MZO524300:MZO524407 MZO589836:MZO589943 MZO655372:MZO655479 MZO720908:MZO721015 MZO786444:MZO786551 MZO851980:MZO852087 MZO917516:MZO917623 MZO983052:MZO983159 NJK11:NJK119 NJK65548:NJK65655 NJK131084:NJK131191 NJK196620:NJK196727 NJK262156:NJK262263 NJK327692:NJK327799 NJK393228:NJK393335 NJK458764:NJK458871 NJK524300:NJK524407 NJK589836:NJK589943 NJK655372:NJK655479 NJK720908:NJK721015 NJK786444:NJK786551 NJK851980:NJK852087 NJK917516:NJK917623 NJK983052:NJK983159 NTG11:NTG119 NTG65548:NTG65655 NTG131084:NTG131191 NTG196620:NTG196727 NTG262156:NTG262263 NTG327692:NTG327799 NTG393228:NTG393335 NTG458764:NTG458871 NTG524300:NTG524407 NTG589836:NTG589943 NTG655372:NTG655479 NTG720908:NTG721015 NTG786444:NTG786551 NTG851980:NTG852087 NTG917516:NTG917623 NTG983052:NTG983159 ODC11:ODC119 ODC65548:ODC65655 ODC131084:ODC131191 ODC196620:ODC196727 ODC262156:ODC262263 ODC327692:ODC327799 ODC393228:ODC393335 ODC458764:ODC458871 ODC524300:ODC524407 ODC589836:ODC589943 ODC655372:ODC655479 ODC720908:ODC721015 ODC786444:ODC786551 ODC851980:ODC852087 ODC917516:ODC917623 ODC983052:ODC983159 OMY11:OMY119 OMY65548:OMY65655 OMY131084:OMY131191 OMY196620:OMY196727 OMY262156:OMY262263 OMY327692:OMY327799 OMY393228:OMY393335 OMY458764:OMY458871 OMY524300:OMY524407 OMY589836:OMY589943 OMY655372:OMY655479 OMY720908:OMY721015 OMY786444:OMY786551 OMY851980:OMY852087 OMY917516:OMY917623 OMY983052:OMY983159 OWU11:OWU119 OWU65548:OWU65655 OWU131084:OWU131191 OWU196620:OWU196727 OWU262156:OWU262263 OWU327692:OWU327799 OWU393228:OWU393335 OWU458764:OWU458871 OWU524300:OWU524407 OWU589836:OWU589943 OWU655372:OWU655479 OWU720908:OWU721015 OWU786444:OWU786551 OWU851980:OWU852087 OWU917516:OWU917623 OWU983052:OWU983159 PGQ11:PGQ119 PGQ65548:PGQ65655 PGQ131084:PGQ131191 PGQ196620:PGQ196727 PGQ262156:PGQ262263 PGQ327692:PGQ327799 PGQ393228:PGQ393335 PGQ458764:PGQ458871 PGQ524300:PGQ524407 PGQ589836:PGQ589943 PGQ655372:PGQ655479 PGQ720908:PGQ721015 PGQ786444:PGQ786551 PGQ851980:PGQ852087 PGQ917516:PGQ917623 PGQ983052:PGQ983159 PQM11:PQM119 PQM65548:PQM65655 PQM131084:PQM131191 PQM196620:PQM196727 PQM262156:PQM262263 PQM327692:PQM327799 PQM393228:PQM393335 PQM458764:PQM458871 PQM524300:PQM524407 PQM589836:PQM589943 PQM655372:PQM655479 PQM720908:PQM721015 PQM786444:PQM786551 PQM851980:PQM852087 PQM917516:PQM917623 PQM983052:PQM983159 QAI11:QAI119 QAI65548:QAI65655 QAI131084:QAI131191 QAI196620:QAI196727 QAI262156:QAI262263 QAI327692:QAI327799 QAI393228:QAI393335 QAI458764:QAI458871 QAI524300:QAI524407 QAI589836:QAI589943 QAI655372:QAI655479 QAI720908:QAI721015 QAI786444:QAI786551 QAI851980:QAI852087 QAI917516:QAI917623 QAI983052:QAI983159 QKE11:QKE119 QKE65548:QKE65655 QKE131084:QKE131191 QKE196620:QKE196727 QKE262156:QKE262263 QKE327692:QKE327799 QKE393228:QKE393335 QKE458764:QKE458871 QKE524300:QKE524407 QKE589836:QKE589943 QKE655372:QKE655479 QKE720908:QKE721015 QKE786444:QKE786551 QKE851980:QKE852087 QKE917516:QKE917623 QKE983052:QKE983159 QUA11:QUA119 QUA65548:QUA65655 QUA131084:QUA131191 QUA196620:QUA196727 QUA262156:QUA262263 QUA327692:QUA327799 QUA393228:QUA393335 QUA458764:QUA458871 QUA524300:QUA524407 QUA589836:QUA589943 QUA655372:QUA655479 QUA720908:QUA721015 QUA786444:QUA786551 QUA851980:QUA852087 QUA917516:QUA917623 QUA983052:QUA983159 RDW11:RDW119 RDW65548:RDW65655 RDW131084:RDW131191 RDW196620:RDW196727 RDW262156:RDW262263 RDW327692:RDW327799 RDW393228:RDW393335 RDW458764:RDW458871 RDW524300:RDW524407 RDW589836:RDW589943 RDW655372:RDW655479 RDW720908:RDW721015 RDW786444:RDW786551 RDW851980:RDW852087 RDW917516:RDW917623 RDW983052:RDW983159 RNS11:RNS119 RNS65548:RNS65655 RNS131084:RNS131191 RNS196620:RNS196727 RNS262156:RNS262263 RNS327692:RNS327799 RNS393228:RNS393335 RNS458764:RNS458871 RNS524300:RNS524407 RNS589836:RNS589943 RNS655372:RNS655479 RNS720908:RNS721015 RNS786444:RNS786551 RNS851980:RNS852087 RNS917516:RNS917623 RNS983052:RNS983159 RXO11:RXO119 RXO65548:RXO65655 RXO131084:RXO131191 RXO196620:RXO196727 RXO262156:RXO262263 RXO327692:RXO327799 RXO393228:RXO393335 RXO458764:RXO458871 RXO524300:RXO524407 RXO589836:RXO589943 RXO655372:RXO655479 RXO720908:RXO721015 RXO786444:RXO786551 RXO851980:RXO852087 RXO917516:RXO917623 RXO983052:RXO983159 SHK11:SHK119 SHK65548:SHK65655 SHK131084:SHK131191 SHK196620:SHK196727 SHK262156:SHK262263 SHK327692:SHK327799 SHK393228:SHK393335 SHK458764:SHK458871 SHK524300:SHK524407 SHK589836:SHK589943 SHK655372:SHK655479 SHK720908:SHK721015 SHK786444:SHK786551 SHK851980:SHK852087 SHK917516:SHK917623 SHK983052:SHK983159 SRG11:SRG119 SRG65548:SRG65655 SRG131084:SRG131191 SRG196620:SRG196727 SRG262156:SRG262263 SRG327692:SRG327799 SRG393228:SRG393335 SRG458764:SRG458871 SRG524300:SRG524407 SRG589836:SRG589943 SRG655372:SRG655479 SRG720908:SRG721015 SRG786444:SRG786551 SRG851980:SRG852087 SRG917516:SRG917623 SRG983052:SRG983159 TBC11:TBC119 TBC65548:TBC65655 TBC131084:TBC131191 TBC196620:TBC196727 TBC262156:TBC262263 TBC327692:TBC327799 TBC393228:TBC393335 TBC458764:TBC458871 TBC524300:TBC524407 TBC589836:TBC589943 TBC655372:TBC655479 TBC720908:TBC721015 TBC786444:TBC786551 TBC851980:TBC852087 TBC917516:TBC917623 TBC983052:TBC983159 TKY11:TKY119 TKY65548:TKY65655 TKY131084:TKY131191 TKY196620:TKY196727 TKY262156:TKY262263 TKY327692:TKY327799 TKY393228:TKY393335 TKY458764:TKY458871 TKY524300:TKY524407 TKY589836:TKY589943 TKY655372:TKY655479 TKY720908:TKY721015 TKY786444:TKY786551 TKY851980:TKY852087 TKY917516:TKY917623 TKY983052:TKY983159 TUU11:TUU119 TUU65548:TUU65655 TUU131084:TUU131191 TUU196620:TUU196727 TUU262156:TUU262263 TUU327692:TUU327799 TUU393228:TUU393335 TUU458764:TUU458871 TUU524300:TUU524407 TUU589836:TUU589943 TUU655372:TUU655479 TUU720908:TUU721015 TUU786444:TUU786551 TUU851980:TUU852087 TUU917516:TUU917623 TUU983052:TUU983159 UEQ11:UEQ119 UEQ65548:UEQ65655 UEQ131084:UEQ131191 UEQ196620:UEQ196727 UEQ262156:UEQ262263 UEQ327692:UEQ327799 UEQ393228:UEQ393335 UEQ458764:UEQ458871 UEQ524300:UEQ524407 UEQ589836:UEQ589943 UEQ655372:UEQ655479 UEQ720908:UEQ721015 UEQ786444:UEQ786551 UEQ851980:UEQ852087 UEQ917516:UEQ917623 UEQ983052:UEQ983159 UOM11:UOM119 UOM65548:UOM65655 UOM131084:UOM131191 UOM196620:UOM196727 UOM262156:UOM262263 UOM327692:UOM327799 UOM393228:UOM393335 UOM458764:UOM458871 UOM524300:UOM524407 UOM589836:UOM589943 UOM655372:UOM655479 UOM720908:UOM721015 UOM786444:UOM786551 UOM851980:UOM852087 UOM917516:UOM917623 UOM983052:UOM983159 UYI11:UYI119 UYI65548:UYI65655 UYI131084:UYI131191 UYI196620:UYI196727 UYI262156:UYI262263 UYI327692:UYI327799 UYI393228:UYI393335 UYI458764:UYI458871 UYI524300:UYI524407 UYI589836:UYI589943 UYI655372:UYI655479 UYI720908:UYI721015 UYI786444:UYI786551 UYI851980:UYI852087 UYI917516:UYI917623 UYI983052:UYI983159 VIE11:VIE119 VIE65548:VIE65655 VIE131084:VIE131191 VIE196620:VIE196727 VIE262156:VIE262263 VIE327692:VIE327799 VIE393228:VIE393335 VIE458764:VIE458871 VIE524300:VIE524407 VIE589836:VIE589943 VIE655372:VIE655479 VIE720908:VIE721015 VIE786444:VIE786551 VIE851980:VIE852087 VIE917516:VIE917623 VIE983052:VIE983159 VSA11:VSA119 VSA65548:VSA65655 VSA131084:VSA131191 VSA196620:VSA196727 VSA262156:VSA262263 VSA327692:VSA327799 VSA393228:VSA393335 VSA458764:VSA458871 VSA524300:VSA524407 VSA589836:VSA589943 VSA655372:VSA655479 VSA720908:VSA721015 VSA786444:VSA786551 VSA851980:VSA852087 VSA917516:VSA917623 VSA983052:VSA983159 WBW11:WBW119 WBW65548:WBW65655 WBW131084:WBW131191 WBW196620:WBW196727 WBW262156:WBW262263 WBW327692:WBW327799 WBW393228:WBW393335 WBW458764:WBW458871 WBW524300:WBW524407 WBW589836:WBW589943 WBW655372:WBW655479 WBW720908:WBW721015 WBW786444:WBW786551 WBW851980:WBW852087 WBW917516:WBW917623 WBW983052:WBW983159 WLS11:WLS119 WLS65548:WLS65655 WLS131084:WLS131191 WLS196620:WLS196727 WLS262156:WLS262263 WLS327692:WLS327799 WLS393228:WLS393335 WLS458764:WLS458871 WLS524300:WLS524407 WLS589836:WLS589943 WLS655372:WLS655479 WLS720908:WLS721015 WLS786444:WLS786551 WLS851980:WLS852087 WLS917516:WLS917623 WLS983052:WLS983159 WVO11:WVO119 WVO65548:WVO65655 WVO131084:WVO131191 WVO196620:WVO196727 WVO262156:WVO262263 WVO327692:WVO327799 WVO393228:WVO393335 WVO458764:WVO458871 WVO524300:WVO524407 WVO589836:WVO589943 WVO655372:WVO655479 WVO720908:WVO721015 WVO786444:WVO786551 WVO851980:WVO852087 WVO917516:WVO917623 WVO983052:WVO983159">
      <formula1>"是,否"</formula1>
    </dataValidation>
    <dataValidation type="list" allowBlank="1" showInputMessage="1" showErrorMessage="1" sqref="K11:K119 K65548:K65619 K65627:K65655 K131084:K131155 K131163:K131191 K196620:K196691 K196699:K196727 K262156:K262227 K262235:K262263 K327692:K327763 K327771:K327799 K393228:K393299 K393307:K393335 K458764:K458835 K458843:K458871 K524300:K524371 K524379:K524407 K589836:K589907 K589915:K589943 K655372:K655443 K655451:K655479 K720908:K720979 K720987:K721015 K786444:K786515 K786523:K786551 K851980:K852051 K852059:K852087 K917516:K917587 K917595:K917623 K983052:K983123 K983131:K983159 P11:P119 P65548:P65655 P131084:P131191 P196620:P196727 P262156:P262263 P327692:P327799 P393228:P393335 P458764:P458871 P524300:P524407 P589836:P589943 P655372:P655479 P720908:P721015 P786444:P786551 P851980:P852087 P917516:P917623 P983052:P983159 JG11:JG82 JG90:JG119 JG65548:JG65619 JG65627:JG65655 JG131084:JG131155 JG131163:JG131191 JG196620:JG196691 JG196699:JG196727 JG262156:JG262227 JG262235:JG262263 JG327692:JG327763 JG327771:JG327799 JG393228:JG393299 JG393307:JG393335 JG458764:JG458835 JG458843:JG458871 JG524300:JG524371 JG524379:JG524407 JG589836:JG589907 JG589915:JG589943 JG655372:JG655443 JG655451:JG655479 JG720908:JG720979 JG720987:JG721015 JG786444:JG786515 JG786523:JG786551 JG851980:JG852051 JG852059:JG852087 JG917516:JG917587 JG917595:JG917623 JG983052:JG983123 JG983131:JG983159 JL11:JL119 JL65548:JL65655 JL131084:JL131191 JL196620:JL196727 JL262156:JL262263 JL327692:JL327799 JL393228:JL393335 JL458764:JL458871 JL524300:JL524407 JL589836:JL589943 JL655372:JL655479 JL720908:JL721015 JL786444:JL786551 JL851980:JL852087 JL917516:JL917623 JL983052:JL983159 TC11:TC82 TC90:TC119 TC65548:TC65619 TC65627:TC65655 TC131084:TC131155 TC131163:TC131191 TC196620:TC196691 TC196699:TC196727 TC262156:TC262227 TC262235:TC262263 TC327692:TC327763 TC327771:TC327799 TC393228:TC393299 TC393307:TC393335 TC458764:TC458835 TC458843:TC458871 TC524300:TC524371 TC524379:TC524407 TC589836:TC589907 TC589915:TC589943 TC655372:TC655443 TC655451:TC655479 TC720908:TC720979 TC720987:TC721015 TC786444:TC786515 TC786523:TC786551 TC851980:TC852051 TC852059:TC852087 TC917516:TC917587 TC917595:TC917623 TC983052:TC983123 TC983131:TC983159 TH11:TH119 TH65548:TH65655 TH131084:TH131191 TH196620:TH196727 TH262156:TH262263 TH327692:TH327799 TH393228:TH393335 TH458764:TH458871 TH524300:TH524407 TH589836:TH589943 TH655372:TH655479 TH720908:TH721015 TH786444:TH786551 TH851980:TH852087 TH917516:TH917623 TH983052:TH983159 ACY11:ACY82 ACY90:ACY119 ACY65548:ACY65619 ACY65627:ACY65655 ACY131084:ACY131155 ACY131163:ACY131191 ACY196620:ACY196691 ACY196699:ACY196727 ACY262156:ACY262227 ACY262235:ACY262263 ACY327692:ACY327763 ACY327771:ACY327799 ACY393228:ACY393299 ACY393307:ACY393335 ACY458764:ACY458835 ACY458843:ACY458871 ACY524300:ACY524371 ACY524379:ACY524407 ACY589836:ACY589907 ACY589915:ACY589943 ACY655372:ACY655443 ACY655451:ACY655479 ACY720908:ACY720979 ACY720987:ACY721015 ACY786444:ACY786515 ACY786523:ACY786551 ACY851980:ACY852051 ACY852059:ACY852087 ACY917516:ACY917587 ACY917595:ACY917623 ACY983052:ACY983123 ACY983131:ACY983159 ADD11:ADD119 ADD65548:ADD65655 ADD131084:ADD131191 ADD196620:ADD196727 ADD262156:ADD262263 ADD327692:ADD327799 ADD393228:ADD393335 ADD458764:ADD458871 ADD524300:ADD524407 ADD589836:ADD589943 ADD655372:ADD655479 ADD720908:ADD721015 ADD786444:ADD786551 ADD851980:ADD852087 ADD917516:ADD917623 ADD983052:ADD983159 AMU11:AMU82 AMU90:AMU119 AMU65548:AMU65619 AMU65627:AMU65655 AMU131084:AMU131155 AMU131163:AMU131191 AMU196620:AMU196691 AMU196699:AMU196727 AMU262156:AMU262227 AMU262235:AMU262263 AMU327692:AMU327763 AMU327771:AMU327799 AMU393228:AMU393299 AMU393307:AMU393335 AMU458764:AMU458835 AMU458843:AMU458871 AMU524300:AMU524371 AMU524379:AMU524407 AMU589836:AMU589907 AMU589915:AMU589943 AMU655372:AMU655443 AMU655451:AMU655479 AMU720908:AMU720979 AMU720987:AMU721015 AMU786444:AMU786515 AMU786523:AMU786551 AMU851980:AMU852051 AMU852059:AMU852087 AMU917516:AMU917587 AMU917595:AMU917623 AMU983052:AMU983123 AMU983131:AMU983159 AMZ11:AMZ119 AMZ65548:AMZ65655 AMZ131084:AMZ131191 AMZ196620:AMZ196727 AMZ262156:AMZ262263 AMZ327692:AMZ327799 AMZ393228:AMZ393335 AMZ458764:AMZ458871 AMZ524300:AMZ524407 AMZ589836:AMZ589943 AMZ655372:AMZ655479 AMZ720908:AMZ721015 AMZ786444:AMZ786551 AMZ851980:AMZ852087 AMZ917516:AMZ917623 AMZ983052:AMZ983159 AWQ11:AWQ82 AWQ90:AWQ119 AWQ65548:AWQ65619 AWQ65627:AWQ65655 AWQ131084:AWQ131155 AWQ131163:AWQ131191 AWQ196620:AWQ196691 AWQ196699:AWQ196727 AWQ262156:AWQ262227 AWQ262235:AWQ262263 AWQ327692:AWQ327763 AWQ327771:AWQ327799 AWQ393228:AWQ393299 AWQ393307:AWQ393335 AWQ458764:AWQ458835 AWQ458843:AWQ458871 AWQ524300:AWQ524371 AWQ524379:AWQ524407 AWQ589836:AWQ589907 AWQ589915:AWQ589943 AWQ655372:AWQ655443 AWQ655451:AWQ655479 AWQ720908:AWQ720979 AWQ720987:AWQ721015 AWQ786444:AWQ786515 AWQ786523:AWQ786551 AWQ851980:AWQ852051 AWQ852059:AWQ852087 AWQ917516:AWQ917587 AWQ917595:AWQ917623 AWQ983052:AWQ983123 AWQ983131:AWQ983159 AWV11:AWV119 AWV65548:AWV65655 AWV131084:AWV131191 AWV196620:AWV196727 AWV262156:AWV262263 AWV327692:AWV327799 AWV393228:AWV393335 AWV458764:AWV458871 AWV524300:AWV524407 AWV589836:AWV589943 AWV655372:AWV655479 AWV720908:AWV721015 AWV786444:AWV786551 AWV851980:AWV852087 AWV917516:AWV917623 AWV983052:AWV983159 BGM11:BGM82 BGM90:BGM119 BGM65548:BGM65619 BGM65627:BGM65655 BGM131084:BGM131155 BGM131163:BGM131191 BGM196620:BGM196691 BGM196699:BGM196727 BGM262156:BGM262227 BGM262235:BGM262263 BGM327692:BGM327763 BGM327771:BGM327799 BGM393228:BGM393299 BGM393307:BGM393335 BGM458764:BGM458835 BGM458843:BGM458871 BGM524300:BGM524371 BGM524379:BGM524407 BGM589836:BGM589907 BGM589915:BGM589943 BGM655372:BGM655443 BGM655451:BGM655479 BGM720908:BGM720979 BGM720987:BGM721015 BGM786444:BGM786515 BGM786523:BGM786551 BGM851980:BGM852051 BGM852059:BGM852087 BGM917516:BGM917587 BGM917595:BGM917623 BGM983052:BGM983123 BGM983131:BGM983159 BGR11:BGR119 BGR65548:BGR65655 BGR131084:BGR131191 BGR196620:BGR196727 BGR262156:BGR262263 BGR327692:BGR327799 BGR393228:BGR393335 BGR458764:BGR458871 BGR524300:BGR524407 BGR589836:BGR589943 BGR655372:BGR655479 BGR720908:BGR721015 BGR786444:BGR786551 BGR851980:BGR852087 BGR917516:BGR917623 BGR983052:BGR983159 BQI11:BQI82 BQI90:BQI119 BQI65548:BQI65619 BQI65627:BQI65655 BQI131084:BQI131155 BQI131163:BQI131191 BQI196620:BQI196691 BQI196699:BQI196727 BQI262156:BQI262227 BQI262235:BQI262263 BQI327692:BQI327763 BQI327771:BQI327799 BQI393228:BQI393299 BQI393307:BQI393335 BQI458764:BQI458835 BQI458843:BQI458871 BQI524300:BQI524371 BQI524379:BQI524407 BQI589836:BQI589907 BQI589915:BQI589943 BQI655372:BQI655443 BQI655451:BQI655479 BQI720908:BQI720979 BQI720987:BQI721015 BQI786444:BQI786515 BQI786523:BQI786551 BQI851980:BQI852051 BQI852059:BQI852087 BQI917516:BQI917587 BQI917595:BQI917623 BQI983052:BQI983123 BQI983131:BQI983159 BQN11:BQN119 BQN65548:BQN65655 BQN131084:BQN131191 BQN196620:BQN196727 BQN262156:BQN262263 BQN327692:BQN327799 BQN393228:BQN393335 BQN458764:BQN458871 BQN524300:BQN524407 BQN589836:BQN589943 BQN655372:BQN655479 BQN720908:BQN721015 BQN786444:BQN786551 BQN851980:BQN852087 BQN917516:BQN917623 BQN983052:BQN983159 CAE11:CAE82 CAE90:CAE119 CAE65548:CAE65619 CAE65627:CAE65655 CAE131084:CAE131155 CAE131163:CAE131191 CAE196620:CAE196691 CAE196699:CAE196727 CAE262156:CAE262227 CAE262235:CAE262263 CAE327692:CAE327763 CAE327771:CAE327799 CAE393228:CAE393299 CAE393307:CAE393335 CAE458764:CAE458835 CAE458843:CAE458871 CAE524300:CAE524371 CAE524379:CAE524407 CAE589836:CAE589907 CAE589915:CAE589943 CAE655372:CAE655443 CAE655451:CAE655479 CAE720908:CAE720979 CAE720987:CAE721015 CAE786444:CAE786515 CAE786523:CAE786551 CAE851980:CAE852051 CAE852059:CAE852087 CAE917516:CAE917587 CAE917595:CAE917623 CAE983052:CAE983123 CAE983131:CAE983159 CAJ11:CAJ119 CAJ65548:CAJ65655 CAJ131084:CAJ131191 CAJ196620:CAJ196727 CAJ262156:CAJ262263 CAJ327692:CAJ327799 CAJ393228:CAJ393335 CAJ458764:CAJ458871 CAJ524300:CAJ524407 CAJ589836:CAJ589943 CAJ655372:CAJ655479 CAJ720908:CAJ721015 CAJ786444:CAJ786551 CAJ851980:CAJ852087 CAJ917516:CAJ917623 CAJ983052:CAJ983159 CKA11:CKA82 CKA90:CKA119 CKA65548:CKA65619 CKA65627:CKA65655 CKA131084:CKA131155 CKA131163:CKA131191 CKA196620:CKA196691 CKA196699:CKA196727 CKA262156:CKA262227 CKA262235:CKA262263 CKA327692:CKA327763 CKA327771:CKA327799 CKA393228:CKA393299 CKA393307:CKA393335 CKA458764:CKA458835 CKA458843:CKA458871 CKA524300:CKA524371 CKA524379:CKA524407 CKA589836:CKA589907 CKA589915:CKA589943 CKA655372:CKA655443 CKA655451:CKA655479 CKA720908:CKA720979 CKA720987:CKA721015 CKA786444:CKA786515 CKA786523:CKA786551 CKA851980:CKA852051 CKA852059:CKA852087 CKA917516:CKA917587 CKA917595:CKA917623 CKA983052:CKA983123 CKA983131:CKA983159 CKF11:CKF119 CKF65548:CKF65655 CKF131084:CKF131191 CKF196620:CKF196727 CKF262156:CKF262263 CKF327692:CKF327799 CKF393228:CKF393335 CKF458764:CKF458871 CKF524300:CKF524407 CKF589836:CKF589943 CKF655372:CKF655479 CKF720908:CKF721015 CKF786444:CKF786551 CKF851980:CKF852087 CKF917516:CKF917623 CKF983052:CKF983159 CTW11:CTW82 CTW90:CTW119 CTW65548:CTW65619 CTW65627:CTW65655 CTW131084:CTW131155 CTW131163:CTW131191 CTW196620:CTW196691 CTW196699:CTW196727 CTW262156:CTW262227 CTW262235:CTW262263 CTW327692:CTW327763 CTW327771:CTW327799 CTW393228:CTW393299 CTW393307:CTW393335 CTW458764:CTW458835 CTW458843:CTW458871 CTW524300:CTW524371 CTW524379:CTW524407 CTW589836:CTW589907 CTW589915:CTW589943 CTW655372:CTW655443 CTW655451:CTW655479 CTW720908:CTW720979 CTW720987:CTW721015 CTW786444:CTW786515 CTW786523:CTW786551 CTW851980:CTW852051 CTW852059:CTW852087 CTW917516:CTW917587 CTW917595:CTW917623 CTW983052:CTW983123 CTW983131:CTW983159 CUB11:CUB119 CUB65548:CUB65655 CUB131084:CUB131191 CUB196620:CUB196727 CUB262156:CUB262263 CUB327692:CUB327799 CUB393228:CUB393335 CUB458764:CUB458871 CUB524300:CUB524407 CUB589836:CUB589943 CUB655372:CUB655479 CUB720908:CUB721015 CUB786444:CUB786551 CUB851980:CUB852087 CUB917516:CUB917623 CUB983052:CUB983159 DDS11:DDS82 DDS90:DDS119 DDS65548:DDS65619 DDS65627:DDS65655 DDS131084:DDS131155 DDS131163:DDS131191 DDS196620:DDS196691 DDS196699:DDS196727 DDS262156:DDS262227 DDS262235:DDS262263 DDS327692:DDS327763 DDS327771:DDS327799 DDS393228:DDS393299 DDS393307:DDS393335 DDS458764:DDS458835 DDS458843:DDS458871 DDS524300:DDS524371 DDS524379:DDS524407 DDS589836:DDS589907 DDS589915:DDS589943 DDS655372:DDS655443 DDS655451:DDS655479 DDS720908:DDS720979 DDS720987:DDS721015 DDS786444:DDS786515 DDS786523:DDS786551 DDS851980:DDS852051 DDS852059:DDS852087 DDS917516:DDS917587 DDS917595:DDS917623 DDS983052:DDS983123 DDS983131:DDS983159 DDX11:DDX119 DDX65548:DDX65655 DDX131084:DDX131191 DDX196620:DDX196727 DDX262156:DDX262263 DDX327692:DDX327799 DDX393228:DDX393335 DDX458764:DDX458871 DDX524300:DDX524407 DDX589836:DDX589943 DDX655372:DDX655479 DDX720908:DDX721015 DDX786444:DDX786551 DDX851980:DDX852087 DDX917516:DDX917623 DDX983052:DDX983159 DNO11:DNO82 DNO90:DNO119 DNO65548:DNO65619 DNO65627:DNO65655 DNO131084:DNO131155 DNO131163:DNO131191 DNO196620:DNO196691 DNO196699:DNO196727 DNO262156:DNO262227 DNO262235:DNO262263 DNO327692:DNO327763 DNO327771:DNO327799 DNO393228:DNO393299 DNO393307:DNO393335 DNO458764:DNO458835 DNO458843:DNO458871 DNO524300:DNO524371 DNO524379:DNO524407 DNO589836:DNO589907 DNO589915:DNO589943 DNO655372:DNO655443 DNO655451:DNO655479 DNO720908:DNO720979 DNO720987:DNO721015 DNO786444:DNO786515 DNO786523:DNO786551 DNO851980:DNO852051 DNO852059:DNO852087 DNO917516:DNO917587 DNO917595:DNO917623 DNO983052:DNO983123 DNO983131:DNO983159 DNT11:DNT119 DNT65548:DNT65655 DNT131084:DNT131191 DNT196620:DNT196727 DNT262156:DNT262263 DNT327692:DNT327799 DNT393228:DNT393335 DNT458764:DNT458871 DNT524300:DNT524407 DNT589836:DNT589943 DNT655372:DNT655479 DNT720908:DNT721015 DNT786444:DNT786551 DNT851980:DNT852087 DNT917516:DNT917623 DNT983052:DNT983159 DXK11:DXK82 DXK90:DXK119 DXK65548:DXK65619 DXK65627:DXK65655 DXK131084:DXK131155 DXK131163:DXK131191 DXK196620:DXK196691 DXK196699:DXK196727 DXK262156:DXK262227 DXK262235:DXK262263 DXK327692:DXK327763 DXK327771:DXK327799 DXK393228:DXK393299 DXK393307:DXK393335 DXK458764:DXK458835 DXK458843:DXK458871 DXK524300:DXK524371 DXK524379:DXK524407 DXK589836:DXK589907 DXK589915:DXK589943 DXK655372:DXK655443 DXK655451:DXK655479 DXK720908:DXK720979 DXK720987:DXK721015 DXK786444:DXK786515 DXK786523:DXK786551 DXK851980:DXK852051 DXK852059:DXK852087 DXK917516:DXK917587 DXK917595:DXK917623 DXK983052:DXK983123 DXK983131:DXK983159 DXP11:DXP119 DXP65548:DXP65655 DXP131084:DXP131191 DXP196620:DXP196727 DXP262156:DXP262263 DXP327692:DXP327799 DXP393228:DXP393335 DXP458764:DXP458871 DXP524300:DXP524407 DXP589836:DXP589943 DXP655372:DXP655479 DXP720908:DXP721015 DXP786444:DXP786551 DXP851980:DXP852087 DXP917516:DXP917623 DXP983052:DXP983159 EHG11:EHG82 EHG90:EHG119 EHG65548:EHG65619 EHG65627:EHG65655 EHG131084:EHG131155 EHG131163:EHG131191 EHG196620:EHG196691 EHG196699:EHG196727 EHG262156:EHG262227 EHG262235:EHG262263 EHG327692:EHG327763 EHG327771:EHG327799 EHG393228:EHG393299 EHG393307:EHG393335 EHG458764:EHG458835 EHG458843:EHG458871 EHG524300:EHG524371 EHG524379:EHG524407 EHG589836:EHG589907 EHG589915:EHG589943 EHG655372:EHG655443 EHG655451:EHG655479 EHG720908:EHG720979 EHG720987:EHG721015 EHG786444:EHG786515 EHG786523:EHG786551 EHG851980:EHG852051 EHG852059:EHG852087 EHG917516:EHG917587 EHG917595:EHG917623 EHG983052:EHG983123 EHG983131:EHG983159 EHL11:EHL119 EHL65548:EHL65655 EHL131084:EHL131191 EHL196620:EHL196727 EHL262156:EHL262263 EHL327692:EHL327799 EHL393228:EHL393335 EHL458764:EHL458871 EHL524300:EHL524407 EHL589836:EHL589943 EHL655372:EHL655479 EHL720908:EHL721015 EHL786444:EHL786551 EHL851980:EHL852087 EHL917516:EHL917623 EHL983052:EHL983159 ERC11:ERC82 ERC90:ERC119 ERC65548:ERC65619 ERC65627:ERC65655 ERC131084:ERC131155 ERC131163:ERC131191 ERC196620:ERC196691 ERC196699:ERC196727 ERC262156:ERC262227 ERC262235:ERC262263 ERC327692:ERC327763 ERC327771:ERC327799 ERC393228:ERC393299 ERC393307:ERC393335 ERC458764:ERC458835 ERC458843:ERC458871 ERC524300:ERC524371 ERC524379:ERC524407 ERC589836:ERC589907 ERC589915:ERC589943 ERC655372:ERC655443 ERC655451:ERC655479 ERC720908:ERC720979 ERC720987:ERC721015 ERC786444:ERC786515 ERC786523:ERC786551 ERC851980:ERC852051 ERC852059:ERC852087 ERC917516:ERC917587 ERC917595:ERC917623 ERC983052:ERC983123 ERC983131:ERC983159 ERH11:ERH119 ERH65548:ERH65655 ERH131084:ERH131191 ERH196620:ERH196727 ERH262156:ERH262263 ERH327692:ERH327799 ERH393228:ERH393335 ERH458764:ERH458871 ERH524300:ERH524407 ERH589836:ERH589943 ERH655372:ERH655479 ERH720908:ERH721015 ERH786444:ERH786551 ERH851980:ERH852087 ERH917516:ERH917623 ERH983052:ERH983159 FAY11:FAY82 FAY90:FAY119 FAY65548:FAY65619 FAY65627:FAY65655 FAY131084:FAY131155 FAY131163:FAY131191 FAY196620:FAY196691 FAY196699:FAY196727 FAY262156:FAY262227 FAY262235:FAY262263 FAY327692:FAY327763 FAY327771:FAY327799 FAY393228:FAY393299 FAY393307:FAY393335 FAY458764:FAY458835 FAY458843:FAY458871 FAY524300:FAY524371 FAY524379:FAY524407 FAY589836:FAY589907 FAY589915:FAY589943 FAY655372:FAY655443 FAY655451:FAY655479 FAY720908:FAY720979 FAY720987:FAY721015 FAY786444:FAY786515 FAY786523:FAY786551 FAY851980:FAY852051 FAY852059:FAY852087 FAY917516:FAY917587 FAY917595:FAY917623 FAY983052:FAY983123 FAY983131:FAY983159 FBD11:FBD119 FBD65548:FBD65655 FBD131084:FBD131191 FBD196620:FBD196727 FBD262156:FBD262263 FBD327692:FBD327799 FBD393228:FBD393335 FBD458764:FBD458871 FBD524300:FBD524407 FBD589836:FBD589943 FBD655372:FBD655479 FBD720908:FBD721015 FBD786444:FBD786551 FBD851980:FBD852087 FBD917516:FBD917623 FBD983052:FBD983159 FKU11:FKU82 FKU90:FKU119 FKU65548:FKU65619 FKU65627:FKU65655 FKU131084:FKU131155 FKU131163:FKU131191 FKU196620:FKU196691 FKU196699:FKU196727 FKU262156:FKU262227 FKU262235:FKU262263 FKU327692:FKU327763 FKU327771:FKU327799 FKU393228:FKU393299 FKU393307:FKU393335 FKU458764:FKU458835 FKU458843:FKU458871 FKU524300:FKU524371 FKU524379:FKU524407 FKU589836:FKU589907 FKU589915:FKU589943 FKU655372:FKU655443 FKU655451:FKU655479 FKU720908:FKU720979 FKU720987:FKU721015 FKU786444:FKU786515 FKU786523:FKU786551 FKU851980:FKU852051 FKU852059:FKU852087 FKU917516:FKU917587 FKU917595:FKU917623 FKU983052:FKU983123 FKU983131:FKU983159 FKZ11:FKZ119 FKZ65548:FKZ65655 FKZ131084:FKZ131191 FKZ196620:FKZ196727 FKZ262156:FKZ262263 FKZ327692:FKZ327799 FKZ393228:FKZ393335 FKZ458764:FKZ458871 FKZ524300:FKZ524407 FKZ589836:FKZ589943 FKZ655372:FKZ655479 FKZ720908:FKZ721015 FKZ786444:FKZ786551 FKZ851980:FKZ852087 FKZ917516:FKZ917623 FKZ983052:FKZ983159 FUQ11:FUQ82 FUQ90:FUQ119 FUQ65548:FUQ65619 FUQ65627:FUQ65655 FUQ131084:FUQ131155 FUQ131163:FUQ131191 FUQ196620:FUQ196691 FUQ196699:FUQ196727 FUQ262156:FUQ262227 FUQ262235:FUQ262263 FUQ327692:FUQ327763 FUQ327771:FUQ327799 FUQ393228:FUQ393299 FUQ393307:FUQ393335 FUQ458764:FUQ458835 FUQ458843:FUQ458871 FUQ524300:FUQ524371 FUQ524379:FUQ524407 FUQ589836:FUQ589907 FUQ589915:FUQ589943 FUQ655372:FUQ655443 FUQ655451:FUQ655479 FUQ720908:FUQ720979 FUQ720987:FUQ721015 FUQ786444:FUQ786515 FUQ786523:FUQ786551 FUQ851980:FUQ852051 FUQ852059:FUQ852087 FUQ917516:FUQ917587 FUQ917595:FUQ917623 FUQ983052:FUQ983123 FUQ983131:FUQ983159 FUV11:FUV119 FUV65548:FUV65655 FUV131084:FUV131191 FUV196620:FUV196727 FUV262156:FUV262263 FUV327692:FUV327799 FUV393228:FUV393335 FUV458764:FUV458871 FUV524300:FUV524407 FUV589836:FUV589943 FUV655372:FUV655479 FUV720908:FUV721015 FUV786444:FUV786551 FUV851980:FUV852087 FUV917516:FUV917623 FUV983052:FUV983159 GEM11:GEM82 GEM90:GEM119 GEM65548:GEM65619 GEM65627:GEM65655 GEM131084:GEM131155 GEM131163:GEM131191 GEM196620:GEM196691 GEM196699:GEM196727 GEM262156:GEM262227 GEM262235:GEM262263 GEM327692:GEM327763 GEM327771:GEM327799 GEM393228:GEM393299 GEM393307:GEM393335 GEM458764:GEM458835 GEM458843:GEM458871 GEM524300:GEM524371 GEM524379:GEM524407 GEM589836:GEM589907 GEM589915:GEM589943 GEM655372:GEM655443 GEM655451:GEM655479 GEM720908:GEM720979 GEM720987:GEM721015 GEM786444:GEM786515 GEM786523:GEM786551 GEM851980:GEM852051 GEM852059:GEM852087 GEM917516:GEM917587 GEM917595:GEM917623 GEM983052:GEM983123 GEM983131:GEM983159 GER11:GER119 GER65548:GER65655 GER131084:GER131191 GER196620:GER196727 GER262156:GER262263 GER327692:GER327799 GER393228:GER393335 GER458764:GER458871 GER524300:GER524407 GER589836:GER589943 GER655372:GER655479 GER720908:GER721015 GER786444:GER786551 GER851980:GER852087 GER917516:GER917623 GER983052:GER983159 GOI11:GOI82 GOI90:GOI119 GOI65548:GOI65619 GOI65627:GOI65655 GOI131084:GOI131155 GOI131163:GOI131191 GOI196620:GOI196691 GOI196699:GOI196727 GOI262156:GOI262227 GOI262235:GOI262263 GOI327692:GOI327763 GOI327771:GOI327799 GOI393228:GOI393299 GOI393307:GOI393335 GOI458764:GOI458835 GOI458843:GOI458871 GOI524300:GOI524371 GOI524379:GOI524407 GOI589836:GOI589907 GOI589915:GOI589943 GOI655372:GOI655443 GOI655451:GOI655479 GOI720908:GOI720979 GOI720987:GOI721015 GOI786444:GOI786515 GOI786523:GOI786551 GOI851980:GOI852051 GOI852059:GOI852087 GOI917516:GOI917587 GOI917595:GOI917623 GOI983052:GOI983123 GOI983131:GOI983159 GON11:GON119 GON65548:GON65655 GON131084:GON131191 GON196620:GON196727 GON262156:GON262263 GON327692:GON327799 GON393228:GON393335 GON458764:GON458871 GON524300:GON524407 GON589836:GON589943 GON655372:GON655479 GON720908:GON721015 GON786444:GON786551 GON851980:GON852087 GON917516:GON917623 GON983052:GON983159 GYE11:GYE82 GYE90:GYE119 GYE65548:GYE65619 GYE65627:GYE65655 GYE131084:GYE131155 GYE131163:GYE131191 GYE196620:GYE196691 GYE196699:GYE196727 GYE262156:GYE262227 GYE262235:GYE262263 GYE327692:GYE327763 GYE327771:GYE327799 GYE393228:GYE393299 GYE393307:GYE393335 GYE458764:GYE458835 GYE458843:GYE458871 GYE524300:GYE524371 GYE524379:GYE524407 GYE589836:GYE589907 GYE589915:GYE589943 GYE655372:GYE655443 GYE655451:GYE655479 GYE720908:GYE720979 GYE720987:GYE721015 GYE786444:GYE786515 GYE786523:GYE786551 GYE851980:GYE852051 GYE852059:GYE852087 GYE917516:GYE917587 GYE917595:GYE917623 GYE983052:GYE983123 GYE983131:GYE983159 GYJ11:GYJ119 GYJ65548:GYJ65655 GYJ131084:GYJ131191 GYJ196620:GYJ196727 GYJ262156:GYJ262263 GYJ327692:GYJ327799 GYJ393228:GYJ393335 GYJ458764:GYJ458871 GYJ524300:GYJ524407 GYJ589836:GYJ589943 GYJ655372:GYJ655479 GYJ720908:GYJ721015 GYJ786444:GYJ786551 GYJ851980:GYJ852087 GYJ917516:GYJ917623 GYJ983052:GYJ983159 HIA11:HIA82 HIA90:HIA119 HIA65548:HIA65619 HIA65627:HIA65655 HIA131084:HIA131155 HIA131163:HIA131191 HIA196620:HIA196691 HIA196699:HIA196727 HIA262156:HIA262227 HIA262235:HIA262263 HIA327692:HIA327763 HIA327771:HIA327799 HIA393228:HIA393299 HIA393307:HIA393335 HIA458764:HIA458835 HIA458843:HIA458871 HIA524300:HIA524371 HIA524379:HIA524407 HIA589836:HIA589907 HIA589915:HIA589943 HIA655372:HIA655443 HIA655451:HIA655479 HIA720908:HIA720979 HIA720987:HIA721015 HIA786444:HIA786515 HIA786523:HIA786551 HIA851980:HIA852051 HIA852059:HIA852087 HIA917516:HIA917587 HIA917595:HIA917623 HIA983052:HIA983123 HIA983131:HIA983159 HIF11:HIF119 HIF65548:HIF65655 HIF131084:HIF131191 HIF196620:HIF196727 HIF262156:HIF262263 HIF327692:HIF327799 HIF393228:HIF393335 HIF458764:HIF458871 HIF524300:HIF524407 HIF589836:HIF589943 HIF655372:HIF655479 HIF720908:HIF721015 HIF786444:HIF786551 HIF851980:HIF852087 HIF917516:HIF917623 HIF983052:HIF983159 HRW11:HRW82 HRW90:HRW119 HRW65548:HRW65619 HRW65627:HRW65655 HRW131084:HRW131155 HRW131163:HRW131191 HRW196620:HRW196691 HRW196699:HRW196727 HRW262156:HRW262227 HRW262235:HRW262263 HRW327692:HRW327763 HRW327771:HRW327799 HRW393228:HRW393299 HRW393307:HRW393335 HRW458764:HRW458835 HRW458843:HRW458871 HRW524300:HRW524371 HRW524379:HRW524407 HRW589836:HRW589907 HRW589915:HRW589943 HRW655372:HRW655443 HRW655451:HRW655479 HRW720908:HRW720979 HRW720987:HRW721015 HRW786444:HRW786515 HRW786523:HRW786551 HRW851980:HRW852051 HRW852059:HRW852087 HRW917516:HRW917587 HRW917595:HRW917623 HRW983052:HRW983123 HRW983131:HRW983159 HSB11:HSB119 HSB65548:HSB65655 HSB131084:HSB131191 HSB196620:HSB196727 HSB262156:HSB262263 HSB327692:HSB327799 HSB393228:HSB393335 HSB458764:HSB458871 HSB524300:HSB524407 HSB589836:HSB589943 HSB655372:HSB655479 HSB720908:HSB721015 HSB786444:HSB786551 HSB851980:HSB852087 HSB917516:HSB917623 HSB983052:HSB983159 IBS11:IBS82 IBS90:IBS119 IBS65548:IBS65619 IBS65627:IBS65655 IBS131084:IBS131155 IBS131163:IBS131191 IBS196620:IBS196691 IBS196699:IBS196727 IBS262156:IBS262227 IBS262235:IBS262263 IBS327692:IBS327763 IBS327771:IBS327799 IBS393228:IBS393299 IBS393307:IBS393335 IBS458764:IBS458835 IBS458843:IBS458871 IBS524300:IBS524371 IBS524379:IBS524407 IBS589836:IBS589907 IBS589915:IBS589943 IBS655372:IBS655443 IBS655451:IBS655479 IBS720908:IBS720979 IBS720987:IBS721015 IBS786444:IBS786515 IBS786523:IBS786551 IBS851980:IBS852051 IBS852059:IBS852087 IBS917516:IBS917587 IBS917595:IBS917623 IBS983052:IBS983123 IBS983131:IBS983159 IBX11:IBX119 IBX65548:IBX65655 IBX131084:IBX131191 IBX196620:IBX196727 IBX262156:IBX262263 IBX327692:IBX327799 IBX393228:IBX393335 IBX458764:IBX458871 IBX524300:IBX524407 IBX589836:IBX589943 IBX655372:IBX655479 IBX720908:IBX721015 IBX786444:IBX786551 IBX851980:IBX852087 IBX917516:IBX917623 IBX983052:IBX983159 ILO11:ILO82 ILO90:ILO119 ILO65548:ILO65619 ILO65627:ILO65655 ILO131084:ILO131155 ILO131163:ILO131191 ILO196620:ILO196691 ILO196699:ILO196727 ILO262156:ILO262227 ILO262235:ILO262263 ILO327692:ILO327763 ILO327771:ILO327799 ILO393228:ILO393299 ILO393307:ILO393335 ILO458764:ILO458835 ILO458843:ILO458871 ILO524300:ILO524371 ILO524379:ILO524407 ILO589836:ILO589907 ILO589915:ILO589943 ILO655372:ILO655443 ILO655451:ILO655479 ILO720908:ILO720979 ILO720987:ILO721015 ILO786444:ILO786515 ILO786523:ILO786551 ILO851980:ILO852051 ILO852059:ILO852087 ILO917516:ILO917587 ILO917595:ILO917623 ILO983052:ILO983123 ILO983131:ILO983159 ILT11:ILT119 ILT65548:ILT65655 ILT131084:ILT131191 ILT196620:ILT196727 ILT262156:ILT262263 ILT327692:ILT327799 ILT393228:ILT393335 ILT458764:ILT458871 ILT524300:ILT524407 ILT589836:ILT589943 ILT655372:ILT655479 ILT720908:ILT721015 ILT786444:ILT786551 ILT851980:ILT852087 ILT917516:ILT917623 ILT983052:ILT983159 IVK11:IVK82 IVK90:IVK119 IVK65548:IVK65619 IVK65627:IVK65655 IVK131084:IVK131155 IVK131163:IVK131191 IVK196620:IVK196691 IVK196699:IVK196727 IVK262156:IVK262227 IVK262235:IVK262263 IVK327692:IVK327763 IVK327771:IVK327799 IVK393228:IVK393299 IVK393307:IVK393335 IVK458764:IVK458835 IVK458843:IVK458871 IVK524300:IVK524371 IVK524379:IVK524407 IVK589836:IVK589907 IVK589915:IVK589943 IVK655372:IVK655443 IVK655451:IVK655479 IVK720908:IVK720979 IVK720987:IVK721015 IVK786444:IVK786515 IVK786523:IVK786551 IVK851980:IVK852051 IVK852059:IVK852087 IVK917516:IVK917587 IVK917595:IVK917623 IVK983052:IVK983123 IVK983131:IVK983159 IVP11:IVP119 IVP65548:IVP65655 IVP131084:IVP131191 IVP196620:IVP196727 IVP262156:IVP262263 IVP327692:IVP327799 IVP393228:IVP393335 IVP458764:IVP458871 IVP524300:IVP524407 IVP589836:IVP589943 IVP655372:IVP655479 IVP720908:IVP721015 IVP786444:IVP786551 IVP851980:IVP852087 IVP917516:IVP917623 IVP983052:IVP983159 JFG11:JFG82 JFG90:JFG119 JFG65548:JFG65619 JFG65627:JFG65655 JFG131084:JFG131155 JFG131163:JFG131191 JFG196620:JFG196691 JFG196699:JFG196727 JFG262156:JFG262227 JFG262235:JFG262263 JFG327692:JFG327763 JFG327771:JFG327799 JFG393228:JFG393299 JFG393307:JFG393335 JFG458764:JFG458835 JFG458843:JFG458871 JFG524300:JFG524371 JFG524379:JFG524407 JFG589836:JFG589907 JFG589915:JFG589943 JFG655372:JFG655443 JFG655451:JFG655479 JFG720908:JFG720979 JFG720987:JFG721015 JFG786444:JFG786515 JFG786523:JFG786551 JFG851980:JFG852051 JFG852059:JFG852087 JFG917516:JFG917587 JFG917595:JFG917623 JFG983052:JFG983123 JFG983131:JFG983159 JFL11:JFL119 JFL65548:JFL65655 JFL131084:JFL131191 JFL196620:JFL196727 JFL262156:JFL262263 JFL327692:JFL327799 JFL393228:JFL393335 JFL458764:JFL458871 JFL524300:JFL524407 JFL589836:JFL589943 JFL655372:JFL655479 JFL720908:JFL721015 JFL786444:JFL786551 JFL851980:JFL852087 JFL917516:JFL917623 JFL983052:JFL983159 JPC11:JPC82 JPC90:JPC119 JPC65548:JPC65619 JPC65627:JPC65655 JPC131084:JPC131155 JPC131163:JPC131191 JPC196620:JPC196691 JPC196699:JPC196727 JPC262156:JPC262227 JPC262235:JPC262263 JPC327692:JPC327763 JPC327771:JPC327799 JPC393228:JPC393299 JPC393307:JPC393335 JPC458764:JPC458835 JPC458843:JPC458871 JPC524300:JPC524371 JPC524379:JPC524407 JPC589836:JPC589907 JPC589915:JPC589943 JPC655372:JPC655443 JPC655451:JPC655479 JPC720908:JPC720979 JPC720987:JPC721015 JPC786444:JPC786515 JPC786523:JPC786551 JPC851980:JPC852051 JPC852059:JPC852087 JPC917516:JPC917587 JPC917595:JPC917623 JPC983052:JPC983123 JPC983131:JPC983159 JPH11:JPH119 JPH65548:JPH65655 JPH131084:JPH131191 JPH196620:JPH196727 JPH262156:JPH262263 JPH327692:JPH327799 JPH393228:JPH393335 JPH458764:JPH458871 JPH524300:JPH524407 JPH589836:JPH589943 JPH655372:JPH655479 JPH720908:JPH721015 JPH786444:JPH786551 JPH851980:JPH852087 JPH917516:JPH917623 JPH983052:JPH983159 JYY11:JYY82 JYY90:JYY119 JYY65548:JYY65619 JYY65627:JYY65655 JYY131084:JYY131155 JYY131163:JYY131191 JYY196620:JYY196691 JYY196699:JYY196727 JYY262156:JYY262227 JYY262235:JYY262263 JYY327692:JYY327763 JYY327771:JYY327799 JYY393228:JYY393299 JYY393307:JYY393335 JYY458764:JYY458835 JYY458843:JYY458871 JYY524300:JYY524371 JYY524379:JYY524407 JYY589836:JYY589907 JYY589915:JYY589943 JYY655372:JYY655443 JYY655451:JYY655479 JYY720908:JYY720979 JYY720987:JYY721015 JYY786444:JYY786515 JYY786523:JYY786551 JYY851980:JYY852051 JYY852059:JYY852087 JYY917516:JYY917587 JYY917595:JYY917623 JYY983052:JYY983123 JYY983131:JYY983159 JZD11:JZD119 JZD65548:JZD65655 JZD131084:JZD131191 JZD196620:JZD196727 JZD262156:JZD262263 JZD327692:JZD327799 JZD393228:JZD393335 JZD458764:JZD458871 JZD524300:JZD524407 JZD589836:JZD589943 JZD655372:JZD655479 JZD720908:JZD721015 JZD786444:JZD786551 JZD851980:JZD852087 JZD917516:JZD917623 JZD983052:JZD983159 KIU11:KIU82 KIU90:KIU119 KIU65548:KIU65619 KIU65627:KIU65655 KIU131084:KIU131155 KIU131163:KIU131191 KIU196620:KIU196691 KIU196699:KIU196727 KIU262156:KIU262227 KIU262235:KIU262263 KIU327692:KIU327763 KIU327771:KIU327799 KIU393228:KIU393299 KIU393307:KIU393335 KIU458764:KIU458835 KIU458843:KIU458871 KIU524300:KIU524371 KIU524379:KIU524407 KIU589836:KIU589907 KIU589915:KIU589943 KIU655372:KIU655443 KIU655451:KIU655479 KIU720908:KIU720979 KIU720987:KIU721015 KIU786444:KIU786515 KIU786523:KIU786551 KIU851980:KIU852051 KIU852059:KIU852087 KIU917516:KIU917587 KIU917595:KIU917623 KIU983052:KIU983123 KIU983131:KIU983159 KIZ11:KIZ119 KIZ65548:KIZ65655 KIZ131084:KIZ131191 KIZ196620:KIZ196727 KIZ262156:KIZ262263 KIZ327692:KIZ327799 KIZ393228:KIZ393335 KIZ458764:KIZ458871 KIZ524300:KIZ524407 KIZ589836:KIZ589943 KIZ655372:KIZ655479 KIZ720908:KIZ721015 KIZ786444:KIZ786551 KIZ851980:KIZ852087 KIZ917516:KIZ917623 KIZ983052:KIZ983159 KSQ11:KSQ82 KSQ90:KSQ119 KSQ65548:KSQ65619 KSQ65627:KSQ65655 KSQ131084:KSQ131155 KSQ131163:KSQ131191 KSQ196620:KSQ196691 KSQ196699:KSQ196727 KSQ262156:KSQ262227 KSQ262235:KSQ262263 KSQ327692:KSQ327763 KSQ327771:KSQ327799 KSQ393228:KSQ393299 KSQ393307:KSQ393335 KSQ458764:KSQ458835 KSQ458843:KSQ458871 KSQ524300:KSQ524371 KSQ524379:KSQ524407 KSQ589836:KSQ589907 KSQ589915:KSQ589943 KSQ655372:KSQ655443 KSQ655451:KSQ655479 KSQ720908:KSQ720979 KSQ720987:KSQ721015 KSQ786444:KSQ786515 KSQ786523:KSQ786551 KSQ851980:KSQ852051 KSQ852059:KSQ852087 KSQ917516:KSQ917587 KSQ917595:KSQ917623 KSQ983052:KSQ983123 KSQ983131:KSQ983159 KSV11:KSV119 KSV65548:KSV65655 KSV131084:KSV131191 KSV196620:KSV196727 KSV262156:KSV262263 KSV327692:KSV327799 KSV393228:KSV393335 KSV458764:KSV458871 KSV524300:KSV524407 KSV589836:KSV589943 KSV655372:KSV655479 KSV720908:KSV721015 KSV786444:KSV786551 KSV851980:KSV852087 KSV917516:KSV917623 KSV983052:KSV983159 LCM11:LCM82 LCM90:LCM119 LCM65548:LCM65619 LCM65627:LCM65655 LCM131084:LCM131155 LCM131163:LCM131191 LCM196620:LCM196691 LCM196699:LCM196727 LCM262156:LCM262227 LCM262235:LCM262263 LCM327692:LCM327763 LCM327771:LCM327799 LCM393228:LCM393299 LCM393307:LCM393335 LCM458764:LCM458835 LCM458843:LCM458871 LCM524300:LCM524371 LCM524379:LCM524407 LCM589836:LCM589907 LCM589915:LCM589943 LCM655372:LCM655443 LCM655451:LCM655479 LCM720908:LCM720979 LCM720987:LCM721015 LCM786444:LCM786515 LCM786523:LCM786551 LCM851980:LCM852051 LCM852059:LCM852087 LCM917516:LCM917587 LCM917595:LCM917623 LCM983052:LCM983123 LCM983131:LCM983159 LCR11:LCR119 LCR65548:LCR65655 LCR131084:LCR131191 LCR196620:LCR196727 LCR262156:LCR262263 LCR327692:LCR327799 LCR393228:LCR393335 LCR458764:LCR458871 LCR524300:LCR524407 LCR589836:LCR589943 LCR655372:LCR655479 LCR720908:LCR721015 LCR786444:LCR786551 LCR851980:LCR852087 LCR917516:LCR917623 LCR983052:LCR983159 LMI11:LMI82 LMI90:LMI119 LMI65548:LMI65619 LMI65627:LMI65655 LMI131084:LMI131155 LMI131163:LMI131191 LMI196620:LMI196691 LMI196699:LMI196727 LMI262156:LMI262227 LMI262235:LMI262263 LMI327692:LMI327763 LMI327771:LMI327799 LMI393228:LMI393299 LMI393307:LMI393335 LMI458764:LMI458835 LMI458843:LMI458871 LMI524300:LMI524371 LMI524379:LMI524407 LMI589836:LMI589907 LMI589915:LMI589943 LMI655372:LMI655443 LMI655451:LMI655479 LMI720908:LMI720979 LMI720987:LMI721015 LMI786444:LMI786515 LMI786523:LMI786551 LMI851980:LMI852051 LMI852059:LMI852087 LMI917516:LMI917587 LMI917595:LMI917623 LMI983052:LMI983123 LMI983131:LMI983159 LMN11:LMN119 LMN65548:LMN65655 LMN131084:LMN131191 LMN196620:LMN196727 LMN262156:LMN262263 LMN327692:LMN327799 LMN393228:LMN393335 LMN458764:LMN458871 LMN524300:LMN524407 LMN589836:LMN589943 LMN655372:LMN655479 LMN720908:LMN721015 LMN786444:LMN786551 LMN851980:LMN852087 LMN917516:LMN917623 LMN983052:LMN983159 LWE11:LWE82 LWE90:LWE119 LWE65548:LWE65619 LWE65627:LWE65655 LWE131084:LWE131155 LWE131163:LWE131191 LWE196620:LWE196691 LWE196699:LWE196727 LWE262156:LWE262227 LWE262235:LWE262263 LWE327692:LWE327763 LWE327771:LWE327799 LWE393228:LWE393299 LWE393307:LWE393335 LWE458764:LWE458835 LWE458843:LWE458871 LWE524300:LWE524371 LWE524379:LWE524407 LWE589836:LWE589907 LWE589915:LWE589943 LWE655372:LWE655443 LWE655451:LWE655479 LWE720908:LWE720979 LWE720987:LWE721015 LWE786444:LWE786515 LWE786523:LWE786551 LWE851980:LWE852051 LWE852059:LWE852087 LWE917516:LWE917587 LWE917595:LWE917623 LWE983052:LWE983123 LWE983131:LWE983159 LWJ11:LWJ119 LWJ65548:LWJ65655 LWJ131084:LWJ131191 LWJ196620:LWJ196727 LWJ262156:LWJ262263 LWJ327692:LWJ327799 LWJ393228:LWJ393335 LWJ458764:LWJ458871 LWJ524300:LWJ524407 LWJ589836:LWJ589943 LWJ655372:LWJ655479 LWJ720908:LWJ721015 LWJ786444:LWJ786551 LWJ851980:LWJ852087 LWJ917516:LWJ917623 LWJ983052:LWJ983159 MGA11:MGA82 MGA90:MGA119 MGA65548:MGA65619 MGA65627:MGA65655 MGA131084:MGA131155 MGA131163:MGA131191 MGA196620:MGA196691 MGA196699:MGA196727 MGA262156:MGA262227 MGA262235:MGA262263 MGA327692:MGA327763 MGA327771:MGA327799 MGA393228:MGA393299 MGA393307:MGA393335 MGA458764:MGA458835 MGA458843:MGA458871 MGA524300:MGA524371 MGA524379:MGA524407 MGA589836:MGA589907 MGA589915:MGA589943 MGA655372:MGA655443 MGA655451:MGA655479 MGA720908:MGA720979 MGA720987:MGA721015 MGA786444:MGA786515 MGA786523:MGA786551 MGA851980:MGA852051 MGA852059:MGA852087 MGA917516:MGA917587 MGA917595:MGA917623 MGA983052:MGA983123 MGA983131:MGA983159 MGF11:MGF119 MGF65548:MGF65655 MGF131084:MGF131191 MGF196620:MGF196727 MGF262156:MGF262263 MGF327692:MGF327799 MGF393228:MGF393335 MGF458764:MGF458871 MGF524300:MGF524407 MGF589836:MGF589943 MGF655372:MGF655479 MGF720908:MGF721015 MGF786444:MGF786551 MGF851980:MGF852087 MGF917516:MGF917623 MGF983052:MGF983159 MPW11:MPW82 MPW90:MPW119 MPW65548:MPW65619 MPW65627:MPW65655 MPW131084:MPW131155 MPW131163:MPW131191 MPW196620:MPW196691 MPW196699:MPW196727 MPW262156:MPW262227 MPW262235:MPW262263 MPW327692:MPW327763 MPW327771:MPW327799 MPW393228:MPW393299 MPW393307:MPW393335 MPW458764:MPW458835 MPW458843:MPW458871 MPW524300:MPW524371 MPW524379:MPW524407 MPW589836:MPW589907 MPW589915:MPW589943 MPW655372:MPW655443 MPW655451:MPW655479 MPW720908:MPW720979 MPW720987:MPW721015 MPW786444:MPW786515 MPW786523:MPW786551 MPW851980:MPW852051 MPW852059:MPW852087 MPW917516:MPW917587 MPW917595:MPW917623 MPW983052:MPW983123 MPW983131:MPW983159 MQB11:MQB119 MQB65548:MQB65655 MQB131084:MQB131191 MQB196620:MQB196727 MQB262156:MQB262263 MQB327692:MQB327799 MQB393228:MQB393335 MQB458764:MQB458871 MQB524300:MQB524407 MQB589836:MQB589943 MQB655372:MQB655479 MQB720908:MQB721015 MQB786444:MQB786551 MQB851980:MQB852087 MQB917516:MQB917623 MQB983052:MQB983159 MZS11:MZS82 MZS90:MZS119 MZS65548:MZS65619 MZS65627:MZS65655 MZS131084:MZS131155 MZS131163:MZS131191 MZS196620:MZS196691 MZS196699:MZS196727 MZS262156:MZS262227 MZS262235:MZS262263 MZS327692:MZS327763 MZS327771:MZS327799 MZS393228:MZS393299 MZS393307:MZS393335 MZS458764:MZS458835 MZS458843:MZS458871 MZS524300:MZS524371 MZS524379:MZS524407 MZS589836:MZS589907 MZS589915:MZS589943 MZS655372:MZS655443 MZS655451:MZS655479 MZS720908:MZS720979 MZS720987:MZS721015 MZS786444:MZS786515 MZS786523:MZS786551 MZS851980:MZS852051 MZS852059:MZS852087 MZS917516:MZS917587 MZS917595:MZS917623 MZS983052:MZS983123 MZS983131:MZS983159 MZX11:MZX119 MZX65548:MZX65655 MZX131084:MZX131191 MZX196620:MZX196727 MZX262156:MZX262263 MZX327692:MZX327799 MZX393228:MZX393335 MZX458764:MZX458871 MZX524300:MZX524407 MZX589836:MZX589943 MZX655372:MZX655479 MZX720908:MZX721015 MZX786444:MZX786551 MZX851980:MZX852087 MZX917516:MZX917623 MZX983052:MZX983159 NJO11:NJO82 NJO90:NJO119 NJO65548:NJO65619 NJO65627:NJO65655 NJO131084:NJO131155 NJO131163:NJO131191 NJO196620:NJO196691 NJO196699:NJO196727 NJO262156:NJO262227 NJO262235:NJO262263 NJO327692:NJO327763 NJO327771:NJO327799 NJO393228:NJO393299 NJO393307:NJO393335 NJO458764:NJO458835 NJO458843:NJO458871 NJO524300:NJO524371 NJO524379:NJO524407 NJO589836:NJO589907 NJO589915:NJO589943 NJO655372:NJO655443 NJO655451:NJO655479 NJO720908:NJO720979 NJO720987:NJO721015 NJO786444:NJO786515 NJO786523:NJO786551 NJO851980:NJO852051 NJO852059:NJO852087 NJO917516:NJO917587 NJO917595:NJO917623 NJO983052:NJO983123 NJO983131:NJO983159 NJT11:NJT119 NJT65548:NJT65655 NJT131084:NJT131191 NJT196620:NJT196727 NJT262156:NJT262263 NJT327692:NJT327799 NJT393228:NJT393335 NJT458764:NJT458871 NJT524300:NJT524407 NJT589836:NJT589943 NJT655372:NJT655479 NJT720908:NJT721015 NJT786444:NJT786551 NJT851980:NJT852087 NJT917516:NJT917623 NJT983052:NJT983159 NTK11:NTK82 NTK90:NTK119 NTK65548:NTK65619 NTK65627:NTK65655 NTK131084:NTK131155 NTK131163:NTK131191 NTK196620:NTK196691 NTK196699:NTK196727 NTK262156:NTK262227 NTK262235:NTK262263 NTK327692:NTK327763 NTK327771:NTK327799 NTK393228:NTK393299 NTK393307:NTK393335 NTK458764:NTK458835 NTK458843:NTK458871 NTK524300:NTK524371 NTK524379:NTK524407 NTK589836:NTK589907 NTK589915:NTK589943 NTK655372:NTK655443 NTK655451:NTK655479 NTK720908:NTK720979 NTK720987:NTK721015 NTK786444:NTK786515 NTK786523:NTK786551 NTK851980:NTK852051 NTK852059:NTK852087 NTK917516:NTK917587 NTK917595:NTK917623 NTK983052:NTK983123 NTK983131:NTK983159 NTP11:NTP119 NTP65548:NTP65655 NTP131084:NTP131191 NTP196620:NTP196727 NTP262156:NTP262263 NTP327692:NTP327799 NTP393228:NTP393335 NTP458764:NTP458871 NTP524300:NTP524407 NTP589836:NTP589943 NTP655372:NTP655479 NTP720908:NTP721015 NTP786444:NTP786551 NTP851980:NTP852087 NTP917516:NTP917623 NTP983052:NTP983159 ODG11:ODG82 ODG90:ODG119 ODG65548:ODG65619 ODG65627:ODG65655 ODG131084:ODG131155 ODG131163:ODG131191 ODG196620:ODG196691 ODG196699:ODG196727 ODG262156:ODG262227 ODG262235:ODG262263 ODG327692:ODG327763 ODG327771:ODG327799 ODG393228:ODG393299 ODG393307:ODG393335 ODG458764:ODG458835 ODG458843:ODG458871 ODG524300:ODG524371 ODG524379:ODG524407 ODG589836:ODG589907 ODG589915:ODG589943 ODG655372:ODG655443 ODG655451:ODG655479 ODG720908:ODG720979 ODG720987:ODG721015 ODG786444:ODG786515 ODG786523:ODG786551 ODG851980:ODG852051 ODG852059:ODG852087 ODG917516:ODG917587 ODG917595:ODG917623 ODG983052:ODG983123 ODG983131:ODG983159 ODL11:ODL119 ODL65548:ODL65655 ODL131084:ODL131191 ODL196620:ODL196727 ODL262156:ODL262263 ODL327692:ODL327799 ODL393228:ODL393335 ODL458764:ODL458871 ODL524300:ODL524407 ODL589836:ODL589943 ODL655372:ODL655479 ODL720908:ODL721015 ODL786444:ODL786551 ODL851980:ODL852087 ODL917516:ODL917623 ODL983052:ODL983159 ONC11:ONC82 ONC90:ONC119 ONC65548:ONC65619 ONC65627:ONC65655 ONC131084:ONC131155 ONC131163:ONC131191 ONC196620:ONC196691 ONC196699:ONC196727 ONC262156:ONC262227 ONC262235:ONC262263 ONC327692:ONC327763 ONC327771:ONC327799 ONC393228:ONC393299 ONC393307:ONC393335 ONC458764:ONC458835 ONC458843:ONC458871 ONC524300:ONC524371 ONC524379:ONC524407 ONC589836:ONC589907 ONC589915:ONC589943 ONC655372:ONC655443 ONC655451:ONC655479 ONC720908:ONC720979 ONC720987:ONC721015 ONC786444:ONC786515 ONC786523:ONC786551 ONC851980:ONC852051 ONC852059:ONC852087 ONC917516:ONC917587 ONC917595:ONC917623 ONC983052:ONC983123 ONC983131:ONC983159 ONH11:ONH119 ONH65548:ONH65655 ONH131084:ONH131191 ONH196620:ONH196727 ONH262156:ONH262263 ONH327692:ONH327799 ONH393228:ONH393335 ONH458764:ONH458871 ONH524300:ONH524407 ONH589836:ONH589943 ONH655372:ONH655479 ONH720908:ONH721015 ONH786444:ONH786551 ONH851980:ONH852087 ONH917516:ONH917623 ONH983052:ONH983159 OWY11:OWY82 OWY90:OWY119 OWY65548:OWY65619 OWY65627:OWY65655 OWY131084:OWY131155 OWY131163:OWY131191 OWY196620:OWY196691 OWY196699:OWY196727 OWY262156:OWY262227 OWY262235:OWY262263 OWY327692:OWY327763 OWY327771:OWY327799 OWY393228:OWY393299 OWY393307:OWY393335 OWY458764:OWY458835 OWY458843:OWY458871 OWY524300:OWY524371 OWY524379:OWY524407 OWY589836:OWY589907 OWY589915:OWY589943 OWY655372:OWY655443 OWY655451:OWY655479 OWY720908:OWY720979 OWY720987:OWY721015 OWY786444:OWY786515 OWY786523:OWY786551 OWY851980:OWY852051 OWY852059:OWY852087 OWY917516:OWY917587 OWY917595:OWY917623 OWY983052:OWY983123 OWY983131:OWY983159 OXD11:OXD119 OXD65548:OXD65655 OXD131084:OXD131191 OXD196620:OXD196727 OXD262156:OXD262263 OXD327692:OXD327799 OXD393228:OXD393335 OXD458764:OXD458871 OXD524300:OXD524407 OXD589836:OXD589943 OXD655372:OXD655479 OXD720908:OXD721015 OXD786444:OXD786551 OXD851980:OXD852087 OXD917516:OXD917623 OXD983052:OXD983159 PGU11:PGU82 PGU90:PGU119 PGU65548:PGU65619 PGU65627:PGU65655 PGU131084:PGU131155 PGU131163:PGU131191 PGU196620:PGU196691 PGU196699:PGU196727 PGU262156:PGU262227 PGU262235:PGU262263 PGU327692:PGU327763 PGU327771:PGU327799 PGU393228:PGU393299 PGU393307:PGU393335 PGU458764:PGU458835 PGU458843:PGU458871 PGU524300:PGU524371 PGU524379:PGU524407 PGU589836:PGU589907 PGU589915:PGU589943 PGU655372:PGU655443 PGU655451:PGU655479 PGU720908:PGU720979 PGU720987:PGU721015 PGU786444:PGU786515 PGU786523:PGU786551 PGU851980:PGU852051 PGU852059:PGU852087 PGU917516:PGU917587 PGU917595:PGU917623 PGU983052:PGU983123 PGU983131:PGU983159 PGZ11:PGZ119 PGZ65548:PGZ65655 PGZ131084:PGZ131191 PGZ196620:PGZ196727 PGZ262156:PGZ262263 PGZ327692:PGZ327799 PGZ393228:PGZ393335 PGZ458764:PGZ458871 PGZ524300:PGZ524407 PGZ589836:PGZ589943 PGZ655372:PGZ655479 PGZ720908:PGZ721015 PGZ786444:PGZ786551 PGZ851980:PGZ852087 PGZ917516:PGZ917623 PGZ983052:PGZ983159 PQQ11:PQQ82 PQQ90:PQQ119 PQQ65548:PQQ65619 PQQ65627:PQQ65655 PQQ131084:PQQ131155 PQQ131163:PQQ131191 PQQ196620:PQQ196691 PQQ196699:PQQ196727 PQQ262156:PQQ262227 PQQ262235:PQQ262263 PQQ327692:PQQ327763 PQQ327771:PQQ327799 PQQ393228:PQQ393299 PQQ393307:PQQ393335 PQQ458764:PQQ458835 PQQ458843:PQQ458871 PQQ524300:PQQ524371 PQQ524379:PQQ524407 PQQ589836:PQQ589907 PQQ589915:PQQ589943 PQQ655372:PQQ655443 PQQ655451:PQQ655479 PQQ720908:PQQ720979 PQQ720987:PQQ721015 PQQ786444:PQQ786515 PQQ786523:PQQ786551 PQQ851980:PQQ852051 PQQ852059:PQQ852087 PQQ917516:PQQ917587 PQQ917595:PQQ917623 PQQ983052:PQQ983123 PQQ983131:PQQ983159 PQV11:PQV119 PQV65548:PQV65655 PQV131084:PQV131191 PQV196620:PQV196727 PQV262156:PQV262263 PQV327692:PQV327799 PQV393228:PQV393335 PQV458764:PQV458871 PQV524300:PQV524407 PQV589836:PQV589943 PQV655372:PQV655479 PQV720908:PQV721015 PQV786444:PQV786551 PQV851980:PQV852087 PQV917516:PQV917623 PQV983052:PQV983159 QAM11:QAM82 QAM90:QAM119 QAM65548:QAM65619 QAM65627:QAM65655 QAM131084:QAM131155 QAM131163:QAM131191 QAM196620:QAM196691 QAM196699:QAM196727 QAM262156:QAM262227 QAM262235:QAM262263 QAM327692:QAM327763 QAM327771:QAM327799 QAM393228:QAM393299 QAM393307:QAM393335 QAM458764:QAM458835 QAM458843:QAM458871 QAM524300:QAM524371 QAM524379:QAM524407 QAM589836:QAM589907 QAM589915:QAM589943 QAM655372:QAM655443 QAM655451:QAM655479 QAM720908:QAM720979 QAM720987:QAM721015 QAM786444:QAM786515 QAM786523:QAM786551 QAM851980:QAM852051 QAM852059:QAM852087 QAM917516:QAM917587 QAM917595:QAM917623 QAM983052:QAM983123 QAM983131:QAM983159 QAR11:QAR119 QAR65548:QAR65655 QAR131084:QAR131191 QAR196620:QAR196727 QAR262156:QAR262263 QAR327692:QAR327799 QAR393228:QAR393335 QAR458764:QAR458871 QAR524300:QAR524407 QAR589836:QAR589943 QAR655372:QAR655479 QAR720908:QAR721015 QAR786444:QAR786551 QAR851980:QAR852087 QAR917516:QAR917623 QAR983052:QAR983159 QKI11:QKI82 QKI90:QKI119 QKI65548:QKI65619 QKI65627:QKI65655 QKI131084:QKI131155 QKI131163:QKI131191 QKI196620:QKI196691 QKI196699:QKI196727 QKI262156:QKI262227 QKI262235:QKI262263 QKI327692:QKI327763 QKI327771:QKI327799 QKI393228:QKI393299 QKI393307:QKI393335 QKI458764:QKI458835 QKI458843:QKI458871 QKI524300:QKI524371 QKI524379:QKI524407 QKI589836:QKI589907 QKI589915:QKI589943 QKI655372:QKI655443 QKI655451:QKI655479 QKI720908:QKI720979 QKI720987:QKI721015 QKI786444:QKI786515 QKI786523:QKI786551 QKI851980:QKI852051 QKI852059:QKI852087 QKI917516:QKI917587 QKI917595:QKI917623 QKI983052:QKI983123 QKI983131:QKI983159 QKN11:QKN119 QKN65548:QKN65655 QKN131084:QKN131191 QKN196620:QKN196727 QKN262156:QKN262263 QKN327692:QKN327799 QKN393228:QKN393335 QKN458764:QKN458871 QKN524300:QKN524407 QKN589836:QKN589943 QKN655372:QKN655479 QKN720908:QKN721015 QKN786444:QKN786551 QKN851980:QKN852087 QKN917516:QKN917623 QKN983052:QKN983159 QUE11:QUE82 QUE90:QUE119 QUE65548:QUE65619 QUE65627:QUE65655 QUE131084:QUE131155 QUE131163:QUE131191 QUE196620:QUE196691 QUE196699:QUE196727 QUE262156:QUE262227 QUE262235:QUE262263 QUE327692:QUE327763 QUE327771:QUE327799 QUE393228:QUE393299 QUE393307:QUE393335 QUE458764:QUE458835 QUE458843:QUE458871 QUE524300:QUE524371 QUE524379:QUE524407 QUE589836:QUE589907 QUE589915:QUE589943 QUE655372:QUE655443 QUE655451:QUE655479 QUE720908:QUE720979 QUE720987:QUE721015 QUE786444:QUE786515 QUE786523:QUE786551 QUE851980:QUE852051 QUE852059:QUE852087 QUE917516:QUE917587 QUE917595:QUE917623 QUE983052:QUE983123 QUE983131:QUE983159 QUJ11:QUJ119 QUJ65548:QUJ65655 QUJ131084:QUJ131191 QUJ196620:QUJ196727 QUJ262156:QUJ262263 QUJ327692:QUJ327799 QUJ393228:QUJ393335 QUJ458764:QUJ458871 QUJ524300:QUJ524407 QUJ589836:QUJ589943 QUJ655372:QUJ655479 QUJ720908:QUJ721015 QUJ786444:QUJ786551 QUJ851980:QUJ852087 QUJ917516:QUJ917623 QUJ983052:QUJ983159 REA11:REA82 REA90:REA119 REA65548:REA65619 REA65627:REA65655 REA131084:REA131155 REA131163:REA131191 REA196620:REA196691 REA196699:REA196727 REA262156:REA262227 REA262235:REA262263 REA327692:REA327763 REA327771:REA327799 REA393228:REA393299 REA393307:REA393335 REA458764:REA458835 REA458843:REA458871 REA524300:REA524371 REA524379:REA524407 REA589836:REA589907 REA589915:REA589943 REA655372:REA655443 REA655451:REA655479 REA720908:REA720979 REA720987:REA721015 REA786444:REA786515 REA786523:REA786551 REA851980:REA852051 REA852059:REA852087 REA917516:REA917587 REA917595:REA917623 REA983052:REA983123 REA983131:REA983159 REF11:REF119 REF65548:REF65655 REF131084:REF131191 REF196620:REF196727 REF262156:REF262263 REF327692:REF327799 REF393228:REF393335 REF458764:REF458871 REF524300:REF524407 REF589836:REF589943 REF655372:REF655479 REF720908:REF721015 REF786444:REF786551 REF851980:REF852087 REF917516:REF917623 REF983052:REF983159 RNW11:RNW82 RNW90:RNW119 RNW65548:RNW65619 RNW65627:RNW65655 RNW131084:RNW131155 RNW131163:RNW131191 RNW196620:RNW196691 RNW196699:RNW196727 RNW262156:RNW262227 RNW262235:RNW262263 RNW327692:RNW327763 RNW327771:RNW327799 RNW393228:RNW393299 RNW393307:RNW393335 RNW458764:RNW458835 RNW458843:RNW458871 RNW524300:RNW524371 RNW524379:RNW524407 RNW589836:RNW589907 RNW589915:RNW589943 RNW655372:RNW655443 RNW655451:RNW655479 RNW720908:RNW720979 RNW720987:RNW721015 RNW786444:RNW786515 RNW786523:RNW786551 RNW851980:RNW852051 RNW852059:RNW852087 RNW917516:RNW917587 RNW917595:RNW917623 RNW983052:RNW983123 RNW983131:RNW983159 ROB11:ROB119 ROB65548:ROB65655 ROB131084:ROB131191 ROB196620:ROB196727 ROB262156:ROB262263 ROB327692:ROB327799 ROB393228:ROB393335 ROB458764:ROB458871 ROB524300:ROB524407 ROB589836:ROB589943 ROB655372:ROB655479 ROB720908:ROB721015 ROB786444:ROB786551 ROB851980:ROB852087 ROB917516:ROB917623 ROB983052:ROB983159 RXS11:RXS82 RXS90:RXS119 RXS65548:RXS65619 RXS65627:RXS65655 RXS131084:RXS131155 RXS131163:RXS131191 RXS196620:RXS196691 RXS196699:RXS196727 RXS262156:RXS262227 RXS262235:RXS262263 RXS327692:RXS327763 RXS327771:RXS327799 RXS393228:RXS393299 RXS393307:RXS393335 RXS458764:RXS458835 RXS458843:RXS458871 RXS524300:RXS524371 RXS524379:RXS524407 RXS589836:RXS589907 RXS589915:RXS589943 RXS655372:RXS655443 RXS655451:RXS655479 RXS720908:RXS720979 RXS720987:RXS721015 RXS786444:RXS786515 RXS786523:RXS786551 RXS851980:RXS852051 RXS852059:RXS852087 RXS917516:RXS917587 RXS917595:RXS917623 RXS983052:RXS983123 RXS983131:RXS983159 RXX11:RXX119 RXX65548:RXX65655 RXX131084:RXX131191 RXX196620:RXX196727 RXX262156:RXX262263 RXX327692:RXX327799 RXX393228:RXX393335 RXX458764:RXX458871 RXX524300:RXX524407 RXX589836:RXX589943 RXX655372:RXX655479 RXX720908:RXX721015 RXX786444:RXX786551 RXX851980:RXX852087 RXX917516:RXX917623 RXX983052:RXX983159 SHO11:SHO82 SHO90:SHO119 SHO65548:SHO65619 SHO65627:SHO65655 SHO131084:SHO131155 SHO131163:SHO131191 SHO196620:SHO196691 SHO196699:SHO196727 SHO262156:SHO262227 SHO262235:SHO262263 SHO327692:SHO327763 SHO327771:SHO327799 SHO393228:SHO393299 SHO393307:SHO393335 SHO458764:SHO458835 SHO458843:SHO458871 SHO524300:SHO524371 SHO524379:SHO524407 SHO589836:SHO589907 SHO589915:SHO589943 SHO655372:SHO655443 SHO655451:SHO655479 SHO720908:SHO720979 SHO720987:SHO721015 SHO786444:SHO786515 SHO786523:SHO786551 SHO851980:SHO852051 SHO852059:SHO852087 SHO917516:SHO917587 SHO917595:SHO917623 SHO983052:SHO983123 SHO983131:SHO983159 SHT11:SHT119 SHT65548:SHT65655 SHT131084:SHT131191 SHT196620:SHT196727 SHT262156:SHT262263 SHT327692:SHT327799 SHT393228:SHT393335 SHT458764:SHT458871 SHT524300:SHT524407 SHT589836:SHT589943 SHT655372:SHT655479 SHT720908:SHT721015 SHT786444:SHT786551 SHT851980:SHT852087 SHT917516:SHT917623 SHT983052:SHT983159 SRK11:SRK82 SRK90:SRK119 SRK65548:SRK65619 SRK65627:SRK65655 SRK131084:SRK131155 SRK131163:SRK131191 SRK196620:SRK196691 SRK196699:SRK196727 SRK262156:SRK262227 SRK262235:SRK262263 SRK327692:SRK327763 SRK327771:SRK327799 SRK393228:SRK393299 SRK393307:SRK393335 SRK458764:SRK458835 SRK458843:SRK458871 SRK524300:SRK524371 SRK524379:SRK524407 SRK589836:SRK589907 SRK589915:SRK589943 SRK655372:SRK655443 SRK655451:SRK655479 SRK720908:SRK720979 SRK720987:SRK721015 SRK786444:SRK786515 SRK786523:SRK786551 SRK851980:SRK852051 SRK852059:SRK852087 SRK917516:SRK917587 SRK917595:SRK917623 SRK983052:SRK983123 SRK983131:SRK983159 SRP11:SRP119 SRP65548:SRP65655 SRP131084:SRP131191 SRP196620:SRP196727 SRP262156:SRP262263 SRP327692:SRP327799 SRP393228:SRP393335 SRP458764:SRP458871 SRP524300:SRP524407 SRP589836:SRP589943 SRP655372:SRP655479 SRP720908:SRP721015 SRP786444:SRP786551 SRP851980:SRP852087 SRP917516:SRP917623 SRP983052:SRP983159 TBG11:TBG82 TBG90:TBG119 TBG65548:TBG65619 TBG65627:TBG65655 TBG131084:TBG131155 TBG131163:TBG131191 TBG196620:TBG196691 TBG196699:TBG196727 TBG262156:TBG262227 TBG262235:TBG262263 TBG327692:TBG327763 TBG327771:TBG327799 TBG393228:TBG393299 TBG393307:TBG393335 TBG458764:TBG458835 TBG458843:TBG458871 TBG524300:TBG524371 TBG524379:TBG524407 TBG589836:TBG589907 TBG589915:TBG589943 TBG655372:TBG655443 TBG655451:TBG655479 TBG720908:TBG720979 TBG720987:TBG721015 TBG786444:TBG786515 TBG786523:TBG786551 TBG851980:TBG852051 TBG852059:TBG852087 TBG917516:TBG917587 TBG917595:TBG917623 TBG983052:TBG983123 TBG983131:TBG983159 TBL11:TBL119 TBL65548:TBL65655 TBL131084:TBL131191 TBL196620:TBL196727 TBL262156:TBL262263 TBL327692:TBL327799 TBL393228:TBL393335 TBL458764:TBL458871 TBL524300:TBL524407 TBL589836:TBL589943 TBL655372:TBL655479 TBL720908:TBL721015 TBL786444:TBL786551 TBL851980:TBL852087 TBL917516:TBL917623 TBL983052:TBL983159 TLC11:TLC82 TLC90:TLC119 TLC65548:TLC65619 TLC65627:TLC65655 TLC131084:TLC131155 TLC131163:TLC131191 TLC196620:TLC196691 TLC196699:TLC196727 TLC262156:TLC262227 TLC262235:TLC262263 TLC327692:TLC327763 TLC327771:TLC327799 TLC393228:TLC393299 TLC393307:TLC393335 TLC458764:TLC458835 TLC458843:TLC458871 TLC524300:TLC524371 TLC524379:TLC524407 TLC589836:TLC589907 TLC589915:TLC589943 TLC655372:TLC655443 TLC655451:TLC655479 TLC720908:TLC720979 TLC720987:TLC721015 TLC786444:TLC786515 TLC786523:TLC786551 TLC851980:TLC852051 TLC852059:TLC852087 TLC917516:TLC917587 TLC917595:TLC917623 TLC983052:TLC983123 TLC983131:TLC983159 TLH11:TLH119 TLH65548:TLH65655 TLH131084:TLH131191 TLH196620:TLH196727 TLH262156:TLH262263 TLH327692:TLH327799 TLH393228:TLH393335 TLH458764:TLH458871 TLH524300:TLH524407 TLH589836:TLH589943 TLH655372:TLH655479 TLH720908:TLH721015 TLH786444:TLH786551 TLH851980:TLH852087 TLH917516:TLH917623 TLH983052:TLH983159 TUY11:TUY82 TUY90:TUY119 TUY65548:TUY65619 TUY65627:TUY65655 TUY131084:TUY131155 TUY131163:TUY131191 TUY196620:TUY196691 TUY196699:TUY196727 TUY262156:TUY262227 TUY262235:TUY262263 TUY327692:TUY327763 TUY327771:TUY327799 TUY393228:TUY393299 TUY393307:TUY393335 TUY458764:TUY458835 TUY458843:TUY458871 TUY524300:TUY524371 TUY524379:TUY524407 TUY589836:TUY589907 TUY589915:TUY589943 TUY655372:TUY655443 TUY655451:TUY655479 TUY720908:TUY720979 TUY720987:TUY721015 TUY786444:TUY786515 TUY786523:TUY786551 TUY851980:TUY852051 TUY852059:TUY852087 TUY917516:TUY917587 TUY917595:TUY917623 TUY983052:TUY983123 TUY983131:TUY983159 TVD11:TVD119 TVD65548:TVD65655 TVD131084:TVD131191 TVD196620:TVD196727 TVD262156:TVD262263 TVD327692:TVD327799 TVD393228:TVD393335 TVD458764:TVD458871 TVD524300:TVD524407 TVD589836:TVD589943 TVD655372:TVD655479 TVD720908:TVD721015 TVD786444:TVD786551 TVD851980:TVD852087 TVD917516:TVD917623 TVD983052:TVD983159 UEU11:UEU82 UEU90:UEU119 UEU65548:UEU65619 UEU65627:UEU65655 UEU131084:UEU131155 UEU131163:UEU131191 UEU196620:UEU196691 UEU196699:UEU196727 UEU262156:UEU262227 UEU262235:UEU262263 UEU327692:UEU327763 UEU327771:UEU327799 UEU393228:UEU393299 UEU393307:UEU393335 UEU458764:UEU458835 UEU458843:UEU458871 UEU524300:UEU524371 UEU524379:UEU524407 UEU589836:UEU589907 UEU589915:UEU589943 UEU655372:UEU655443 UEU655451:UEU655479 UEU720908:UEU720979 UEU720987:UEU721015 UEU786444:UEU786515 UEU786523:UEU786551 UEU851980:UEU852051 UEU852059:UEU852087 UEU917516:UEU917587 UEU917595:UEU917623 UEU983052:UEU983123 UEU983131:UEU983159 UEZ11:UEZ119 UEZ65548:UEZ65655 UEZ131084:UEZ131191 UEZ196620:UEZ196727 UEZ262156:UEZ262263 UEZ327692:UEZ327799 UEZ393228:UEZ393335 UEZ458764:UEZ458871 UEZ524300:UEZ524407 UEZ589836:UEZ589943 UEZ655372:UEZ655479 UEZ720908:UEZ721015 UEZ786444:UEZ786551 UEZ851980:UEZ852087 UEZ917516:UEZ917623 UEZ983052:UEZ983159 UOQ11:UOQ82 UOQ90:UOQ119 UOQ65548:UOQ65619 UOQ65627:UOQ65655 UOQ131084:UOQ131155 UOQ131163:UOQ131191 UOQ196620:UOQ196691 UOQ196699:UOQ196727 UOQ262156:UOQ262227 UOQ262235:UOQ262263 UOQ327692:UOQ327763 UOQ327771:UOQ327799 UOQ393228:UOQ393299 UOQ393307:UOQ393335 UOQ458764:UOQ458835 UOQ458843:UOQ458871 UOQ524300:UOQ524371 UOQ524379:UOQ524407 UOQ589836:UOQ589907 UOQ589915:UOQ589943 UOQ655372:UOQ655443 UOQ655451:UOQ655479 UOQ720908:UOQ720979 UOQ720987:UOQ721015 UOQ786444:UOQ786515 UOQ786523:UOQ786551 UOQ851980:UOQ852051 UOQ852059:UOQ852087 UOQ917516:UOQ917587 UOQ917595:UOQ917623 UOQ983052:UOQ983123 UOQ983131:UOQ983159 UOV11:UOV119 UOV65548:UOV65655 UOV131084:UOV131191 UOV196620:UOV196727 UOV262156:UOV262263 UOV327692:UOV327799 UOV393228:UOV393335 UOV458764:UOV458871 UOV524300:UOV524407 UOV589836:UOV589943 UOV655372:UOV655479 UOV720908:UOV721015 UOV786444:UOV786551 UOV851980:UOV852087 UOV917516:UOV917623 UOV983052:UOV983159 UYM11:UYM82 UYM90:UYM119 UYM65548:UYM65619 UYM65627:UYM65655 UYM131084:UYM131155 UYM131163:UYM131191 UYM196620:UYM196691 UYM196699:UYM196727 UYM262156:UYM262227 UYM262235:UYM262263 UYM327692:UYM327763 UYM327771:UYM327799 UYM393228:UYM393299 UYM393307:UYM393335 UYM458764:UYM458835 UYM458843:UYM458871 UYM524300:UYM524371 UYM524379:UYM524407 UYM589836:UYM589907 UYM589915:UYM589943 UYM655372:UYM655443 UYM655451:UYM655479 UYM720908:UYM720979 UYM720987:UYM721015 UYM786444:UYM786515 UYM786523:UYM786551 UYM851980:UYM852051 UYM852059:UYM852087 UYM917516:UYM917587 UYM917595:UYM917623 UYM983052:UYM983123 UYM983131:UYM983159 UYR11:UYR119 UYR65548:UYR65655 UYR131084:UYR131191 UYR196620:UYR196727 UYR262156:UYR262263 UYR327692:UYR327799 UYR393228:UYR393335 UYR458764:UYR458871 UYR524300:UYR524407 UYR589836:UYR589943 UYR655372:UYR655479 UYR720908:UYR721015 UYR786444:UYR786551 UYR851980:UYR852087 UYR917516:UYR917623 UYR983052:UYR983159 VII11:VII82 VII90:VII119 VII65548:VII65619 VII65627:VII65655 VII131084:VII131155 VII131163:VII131191 VII196620:VII196691 VII196699:VII196727 VII262156:VII262227 VII262235:VII262263 VII327692:VII327763 VII327771:VII327799 VII393228:VII393299 VII393307:VII393335 VII458764:VII458835 VII458843:VII458871 VII524300:VII524371 VII524379:VII524407 VII589836:VII589907 VII589915:VII589943 VII655372:VII655443 VII655451:VII655479 VII720908:VII720979 VII720987:VII721015 VII786444:VII786515 VII786523:VII786551 VII851980:VII852051 VII852059:VII852087 VII917516:VII917587 VII917595:VII917623 VII983052:VII983123 VII983131:VII983159 VIN11:VIN119 VIN65548:VIN65655 VIN131084:VIN131191 VIN196620:VIN196727 VIN262156:VIN262263 VIN327692:VIN327799 VIN393228:VIN393335 VIN458764:VIN458871 VIN524300:VIN524407 VIN589836:VIN589943 VIN655372:VIN655479 VIN720908:VIN721015 VIN786444:VIN786551 VIN851980:VIN852087 VIN917516:VIN917623 VIN983052:VIN983159 VSE11:VSE82 VSE90:VSE119 VSE65548:VSE65619 VSE65627:VSE65655 VSE131084:VSE131155 VSE131163:VSE131191 VSE196620:VSE196691 VSE196699:VSE196727 VSE262156:VSE262227 VSE262235:VSE262263 VSE327692:VSE327763 VSE327771:VSE327799 VSE393228:VSE393299 VSE393307:VSE393335 VSE458764:VSE458835 VSE458843:VSE458871 VSE524300:VSE524371 VSE524379:VSE524407 VSE589836:VSE589907 VSE589915:VSE589943 VSE655372:VSE655443 VSE655451:VSE655479 VSE720908:VSE720979 VSE720987:VSE721015 VSE786444:VSE786515 VSE786523:VSE786551 VSE851980:VSE852051 VSE852059:VSE852087 VSE917516:VSE917587 VSE917595:VSE917623 VSE983052:VSE983123 VSE983131:VSE983159 VSJ11:VSJ119 VSJ65548:VSJ65655 VSJ131084:VSJ131191 VSJ196620:VSJ196727 VSJ262156:VSJ262263 VSJ327692:VSJ327799 VSJ393228:VSJ393335 VSJ458764:VSJ458871 VSJ524300:VSJ524407 VSJ589836:VSJ589943 VSJ655372:VSJ655479 VSJ720908:VSJ721015 VSJ786444:VSJ786551 VSJ851980:VSJ852087 VSJ917516:VSJ917623 VSJ983052:VSJ983159 WCA11:WCA82 WCA90:WCA119 WCA65548:WCA65619 WCA65627:WCA65655 WCA131084:WCA131155 WCA131163:WCA131191 WCA196620:WCA196691 WCA196699:WCA196727 WCA262156:WCA262227 WCA262235:WCA262263 WCA327692:WCA327763 WCA327771:WCA327799 WCA393228:WCA393299 WCA393307:WCA393335 WCA458764:WCA458835 WCA458843:WCA458871 WCA524300:WCA524371 WCA524379:WCA524407 WCA589836:WCA589907 WCA589915:WCA589943 WCA655372:WCA655443 WCA655451:WCA655479 WCA720908:WCA720979 WCA720987:WCA721015 WCA786444:WCA786515 WCA786523:WCA786551 WCA851980:WCA852051 WCA852059:WCA852087 WCA917516:WCA917587 WCA917595:WCA917623 WCA983052:WCA983123 WCA983131:WCA983159 WCF11:WCF119 WCF65548:WCF65655 WCF131084:WCF131191 WCF196620:WCF196727 WCF262156:WCF262263 WCF327692:WCF327799 WCF393228:WCF393335 WCF458764:WCF458871 WCF524300:WCF524407 WCF589836:WCF589943 WCF655372:WCF655479 WCF720908:WCF721015 WCF786444:WCF786551 WCF851980:WCF852087 WCF917516:WCF917623 WCF983052:WCF983159 WLW11:WLW82 WLW90:WLW119 WLW65548:WLW65619 WLW65627:WLW65655 WLW131084:WLW131155 WLW131163:WLW131191 WLW196620:WLW196691 WLW196699:WLW196727 WLW262156:WLW262227 WLW262235:WLW262263 WLW327692:WLW327763 WLW327771:WLW327799 WLW393228:WLW393299 WLW393307:WLW393335 WLW458764:WLW458835 WLW458843:WLW458871 WLW524300:WLW524371 WLW524379:WLW524407 WLW589836:WLW589907 WLW589915:WLW589943 WLW655372:WLW655443 WLW655451:WLW655479 WLW720908:WLW720979 WLW720987:WLW721015 WLW786444:WLW786515 WLW786523:WLW786551 WLW851980:WLW852051 WLW852059:WLW852087 WLW917516:WLW917587 WLW917595:WLW917623 WLW983052:WLW983123 WLW983131:WLW983159 WMB11:WMB119 WMB65548:WMB65655 WMB131084:WMB131191 WMB196620:WMB196727 WMB262156:WMB262263 WMB327692:WMB327799 WMB393228:WMB393335 WMB458764:WMB458871 WMB524300:WMB524407 WMB589836:WMB589943 WMB655372:WMB655479 WMB720908:WMB721015 WMB786444:WMB786551 WMB851980:WMB852087 WMB917516:WMB917623 WMB983052:WMB983159 WVS11:WVS82 WVS90:WVS119 WVS65548:WVS65619 WVS65627:WVS65655 WVS131084:WVS131155 WVS131163:WVS131191 WVS196620:WVS196691 WVS196699:WVS196727 WVS262156:WVS262227 WVS262235:WVS262263 WVS327692:WVS327763 WVS327771:WVS327799 WVS393228:WVS393299 WVS393307:WVS393335 WVS458764:WVS458835 WVS458843:WVS458871 WVS524300:WVS524371 WVS524379:WVS524407 WVS589836:WVS589907 WVS589915:WVS589943 WVS655372:WVS655443 WVS655451:WVS655479 WVS720908:WVS720979 WVS720987:WVS721015 WVS786444:WVS786515 WVS786523:WVS786551 WVS851980:WVS852051 WVS852059:WVS852087 WVS917516:WVS917587 WVS917595:WVS917623 WVS983052:WVS983123 WVS983131:WVS983159 WVX11:WVX119 WVX65548:WVX65655 WVX131084:WVX131191 WVX196620:WVX196727 WVX262156:WVX262263 WVX327692:WVX327799 WVX393228:WVX393335 WVX458764:WVX458871 WVX524300:WVX524407 WVX589836:WVX589943 WVX655372:WVX655479 WVX720908:WVX721015 WVX786444:WVX786551 WVX851980:WVX852087 WVX917516:WVX917623 WVX983052:WVX983159">
      <formula1>"通过,失败,阻塞,无效,未执行"</formula1>
    </dataValidation>
    <dataValidation allowBlank="1" showInputMessage="1" showErrorMessage="1" promptTitle="Revision" sqref="M5:M9 M65542:M65546 M131078:M131082 M196614:M196618 M262150:M262154 M327686:M327690 M393222:M393226 M458758:M458762 M524294:M524298 M589830:M589834 M655366:M655370 M720902:M720906 M786438:M786442 M851974:M851978 M917510:M917514 M983046:M983050 R5:R9 R65542:R65546 R131078:R131082 R196614:R196618 R262150:R262154 R327686:R327690 R393222:R393226 R458758:R458762 R524294:R524298 R589830:R589834 R655366:R655370 R720902:R720906 R786438:R786442 R851974:R851978 R917510:R917514 R983046:R983050 JI5:JI9 JI65542:JI65546 JI131078:JI131082 JI196614:JI196618 JI262150:JI262154 JI327686:JI327690 JI393222:JI393226 JI458758:JI458762 JI524294:JI524298 JI589830:JI589834 JI655366:JI655370 JI720902:JI720906 JI786438:JI786442 JI851974:JI851978 JI917510:JI917514 JI983046:JI983050 JN5:JN9 JN65542:JN65546 JN131078:JN131082 JN196614:JN196618 JN262150:JN262154 JN327686:JN327690 JN393222:JN393226 JN458758:JN458762 JN524294:JN524298 JN589830:JN589834 JN655366:JN655370 JN720902:JN720906 JN786438:JN786442 JN851974:JN851978 JN917510:JN917514 JN983046:JN983050 TE5:TE9 TE65542:TE65546 TE131078:TE131082 TE196614:TE196618 TE262150:TE262154 TE327686:TE327690 TE393222:TE393226 TE458758:TE458762 TE524294:TE524298 TE589830:TE589834 TE655366:TE655370 TE720902:TE720906 TE786438:TE786442 TE851974:TE851978 TE917510:TE917514 TE983046:TE983050 TJ5:TJ9 TJ65542:TJ65546 TJ131078:TJ131082 TJ196614:TJ196618 TJ262150:TJ262154 TJ327686:TJ327690 TJ393222:TJ393226 TJ458758:TJ458762 TJ524294:TJ524298 TJ589830:TJ589834 TJ655366:TJ655370 TJ720902:TJ720906 TJ786438:TJ786442 TJ851974:TJ851978 TJ917510:TJ917514 TJ983046:TJ983050 ADA5:ADA9 ADA65542:ADA65546 ADA131078:ADA131082 ADA196614:ADA196618 ADA262150:ADA262154 ADA327686:ADA327690 ADA393222:ADA393226 ADA458758:ADA458762 ADA524294:ADA524298 ADA589830:ADA589834 ADA655366:ADA655370 ADA720902:ADA720906 ADA786438:ADA786442 ADA851974:ADA851978 ADA917510:ADA917514 ADA983046:ADA983050 ADF5:ADF9 ADF65542:ADF65546 ADF131078:ADF131082 ADF196614:ADF196618 ADF262150:ADF262154 ADF327686:ADF327690 ADF393222:ADF393226 ADF458758:ADF458762 ADF524294:ADF524298 ADF589830:ADF589834 ADF655366:ADF655370 ADF720902:ADF720906 ADF786438:ADF786442 ADF851974:ADF851978 ADF917510:ADF917514 ADF983046:ADF983050 AMW5:AMW9 AMW65542:AMW65546 AMW131078:AMW131082 AMW196614:AMW196618 AMW262150:AMW262154 AMW327686:AMW327690 AMW393222:AMW393226 AMW458758:AMW458762 AMW524294:AMW524298 AMW589830:AMW589834 AMW655366:AMW655370 AMW720902:AMW720906 AMW786438:AMW786442 AMW851974:AMW851978 AMW917510:AMW917514 AMW983046:AMW983050 ANB5:ANB9 ANB65542:ANB65546 ANB131078:ANB131082 ANB196614:ANB196618 ANB262150:ANB262154 ANB327686:ANB327690 ANB393222:ANB393226 ANB458758:ANB458762 ANB524294:ANB524298 ANB589830:ANB589834 ANB655366:ANB655370 ANB720902:ANB720906 ANB786438:ANB786442 ANB851974:ANB851978 ANB917510:ANB917514 ANB983046:ANB983050 AWS5:AWS9 AWS65542:AWS65546 AWS131078:AWS131082 AWS196614:AWS196618 AWS262150:AWS262154 AWS327686:AWS327690 AWS393222:AWS393226 AWS458758:AWS458762 AWS524294:AWS524298 AWS589830:AWS589834 AWS655366:AWS655370 AWS720902:AWS720906 AWS786438:AWS786442 AWS851974:AWS851978 AWS917510:AWS917514 AWS983046:AWS983050 AWX5:AWX9 AWX65542:AWX65546 AWX131078:AWX131082 AWX196614:AWX196618 AWX262150:AWX262154 AWX327686:AWX327690 AWX393222:AWX393226 AWX458758:AWX458762 AWX524294:AWX524298 AWX589830:AWX589834 AWX655366:AWX655370 AWX720902:AWX720906 AWX786438:AWX786442 AWX851974:AWX851978 AWX917510:AWX917514 AWX983046:AWX983050 BGO5:BGO9 BGO65542:BGO65546 BGO131078:BGO131082 BGO196614:BGO196618 BGO262150:BGO262154 BGO327686:BGO327690 BGO393222:BGO393226 BGO458758:BGO458762 BGO524294:BGO524298 BGO589830:BGO589834 BGO655366:BGO655370 BGO720902:BGO720906 BGO786438:BGO786442 BGO851974:BGO851978 BGO917510:BGO917514 BGO983046:BGO983050 BGT5:BGT9 BGT65542:BGT65546 BGT131078:BGT131082 BGT196614:BGT196618 BGT262150:BGT262154 BGT327686:BGT327690 BGT393222:BGT393226 BGT458758:BGT458762 BGT524294:BGT524298 BGT589830:BGT589834 BGT655366:BGT655370 BGT720902:BGT720906 BGT786438:BGT786442 BGT851974:BGT851978 BGT917510:BGT917514 BGT983046:BGT983050 BQK5:BQK9 BQK65542:BQK65546 BQK131078:BQK131082 BQK196614:BQK196618 BQK262150:BQK262154 BQK327686:BQK327690 BQK393222:BQK393226 BQK458758:BQK458762 BQK524294:BQK524298 BQK589830:BQK589834 BQK655366:BQK655370 BQK720902:BQK720906 BQK786438:BQK786442 BQK851974:BQK851978 BQK917510:BQK917514 BQK983046:BQK983050 BQP5:BQP9 BQP65542:BQP65546 BQP131078:BQP131082 BQP196614:BQP196618 BQP262150:BQP262154 BQP327686:BQP327690 BQP393222:BQP393226 BQP458758:BQP458762 BQP524294:BQP524298 BQP589830:BQP589834 BQP655366:BQP655370 BQP720902:BQP720906 BQP786438:BQP786442 BQP851974:BQP851978 BQP917510:BQP917514 BQP983046:BQP983050 CAG5:CAG9 CAG65542:CAG65546 CAG131078:CAG131082 CAG196614:CAG196618 CAG262150:CAG262154 CAG327686:CAG327690 CAG393222:CAG393226 CAG458758:CAG458762 CAG524294:CAG524298 CAG589830:CAG589834 CAG655366:CAG655370 CAG720902:CAG720906 CAG786438:CAG786442 CAG851974:CAG851978 CAG917510:CAG917514 CAG983046:CAG983050 CAL5:CAL9 CAL65542:CAL65546 CAL131078:CAL131082 CAL196614:CAL196618 CAL262150:CAL262154 CAL327686:CAL327690 CAL393222:CAL393226 CAL458758:CAL458762 CAL524294:CAL524298 CAL589830:CAL589834 CAL655366:CAL655370 CAL720902:CAL720906 CAL786438:CAL786442 CAL851974:CAL851978 CAL917510:CAL917514 CAL983046:CAL983050 CKC5:CKC9 CKC65542:CKC65546 CKC131078:CKC131082 CKC196614:CKC196618 CKC262150:CKC262154 CKC327686:CKC327690 CKC393222:CKC393226 CKC458758:CKC458762 CKC524294:CKC524298 CKC589830:CKC589834 CKC655366:CKC655370 CKC720902:CKC720906 CKC786438:CKC786442 CKC851974:CKC851978 CKC917510:CKC917514 CKC983046:CKC983050 CKH5:CKH9 CKH65542:CKH65546 CKH131078:CKH131082 CKH196614:CKH196618 CKH262150:CKH262154 CKH327686:CKH327690 CKH393222:CKH393226 CKH458758:CKH458762 CKH524294:CKH524298 CKH589830:CKH589834 CKH655366:CKH655370 CKH720902:CKH720906 CKH786438:CKH786442 CKH851974:CKH851978 CKH917510:CKH917514 CKH983046:CKH983050 CTY5:CTY9 CTY65542:CTY65546 CTY131078:CTY131082 CTY196614:CTY196618 CTY262150:CTY262154 CTY327686:CTY327690 CTY393222:CTY393226 CTY458758:CTY458762 CTY524294:CTY524298 CTY589830:CTY589834 CTY655366:CTY655370 CTY720902:CTY720906 CTY786438:CTY786442 CTY851974:CTY851978 CTY917510:CTY917514 CTY983046:CTY983050 CUD5:CUD9 CUD65542:CUD65546 CUD131078:CUD131082 CUD196614:CUD196618 CUD262150:CUD262154 CUD327686:CUD327690 CUD393222:CUD393226 CUD458758:CUD458762 CUD524294:CUD524298 CUD589830:CUD589834 CUD655366:CUD655370 CUD720902:CUD720906 CUD786438:CUD786442 CUD851974:CUD851978 CUD917510:CUD917514 CUD983046:CUD983050 DDU5:DDU9 DDU65542:DDU65546 DDU131078:DDU131082 DDU196614:DDU196618 DDU262150:DDU262154 DDU327686:DDU327690 DDU393222:DDU393226 DDU458758:DDU458762 DDU524294:DDU524298 DDU589830:DDU589834 DDU655366:DDU655370 DDU720902:DDU720906 DDU786438:DDU786442 DDU851974:DDU851978 DDU917510:DDU917514 DDU983046:DDU983050 DDZ5:DDZ9 DDZ65542:DDZ65546 DDZ131078:DDZ131082 DDZ196614:DDZ196618 DDZ262150:DDZ262154 DDZ327686:DDZ327690 DDZ393222:DDZ393226 DDZ458758:DDZ458762 DDZ524294:DDZ524298 DDZ589830:DDZ589834 DDZ655366:DDZ655370 DDZ720902:DDZ720906 DDZ786438:DDZ786442 DDZ851974:DDZ851978 DDZ917510:DDZ917514 DDZ983046:DDZ983050 DNQ5:DNQ9 DNQ65542:DNQ65546 DNQ131078:DNQ131082 DNQ196614:DNQ196618 DNQ262150:DNQ262154 DNQ327686:DNQ327690 DNQ393222:DNQ393226 DNQ458758:DNQ458762 DNQ524294:DNQ524298 DNQ589830:DNQ589834 DNQ655366:DNQ655370 DNQ720902:DNQ720906 DNQ786438:DNQ786442 DNQ851974:DNQ851978 DNQ917510:DNQ917514 DNQ983046:DNQ983050 DNV5:DNV9 DNV65542:DNV65546 DNV131078:DNV131082 DNV196614:DNV196618 DNV262150:DNV262154 DNV327686:DNV327690 DNV393222:DNV393226 DNV458758:DNV458762 DNV524294:DNV524298 DNV589830:DNV589834 DNV655366:DNV655370 DNV720902:DNV720906 DNV786438:DNV786442 DNV851974:DNV851978 DNV917510:DNV917514 DNV983046:DNV983050 DXM5:DXM9 DXM65542:DXM65546 DXM131078:DXM131082 DXM196614:DXM196618 DXM262150:DXM262154 DXM327686:DXM327690 DXM393222:DXM393226 DXM458758:DXM458762 DXM524294:DXM524298 DXM589830:DXM589834 DXM655366:DXM655370 DXM720902:DXM720906 DXM786438:DXM786442 DXM851974:DXM851978 DXM917510:DXM917514 DXM983046:DXM983050 DXR5:DXR9 DXR65542:DXR65546 DXR131078:DXR131082 DXR196614:DXR196618 DXR262150:DXR262154 DXR327686:DXR327690 DXR393222:DXR393226 DXR458758:DXR458762 DXR524294:DXR524298 DXR589830:DXR589834 DXR655366:DXR655370 DXR720902:DXR720906 DXR786438:DXR786442 DXR851974:DXR851978 DXR917510:DXR917514 DXR983046:DXR983050 EHI5:EHI9 EHI65542:EHI65546 EHI131078:EHI131082 EHI196614:EHI196618 EHI262150:EHI262154 EHI327686:EHI327690 EHI393222:EHI393226 EHI458758:EHI458762 EHI524294:EHI524298 EHI589830:EHI589834 EHI655366:EHI655370 EHI720902:EHI720906 EHI786438:EHI786442 EHI851974:EHI851978 EHI917510:EHI917514 EHI983046:EHI983050 EHN5:EHN9 EHN65542:EHN65546 EHN131078:EHN131082 EHN196614:EHN196618 EHN262150:EHN262154 EHN327686:EHN327690 EHN393222:EHN393226 EHN458758:EHN458762 EHN524294:EHN524298 EHN589830:EHN589834 EHN655366:EHN655370 EHN720902:EHN720906 EHN786438:EHN786442 EHN851974:EHN851978 EHN917510:EHN917514 EHN983046:EHN983050 ERE5:ERE9 ERE65542:ERE65546 ERE131078:ERE131082 ERE196614:ERE196618 ERE262150:ERE262154 ERE327686:ERE327690 ERE393222:ERE393226 ERE458758:ERE458762 ERE524294:ERE524298 ERE589830:ERE589834 ERE655366:ERE655370 ERE720902:ERE720906 ERE786438:ERE786442 ERE851974:ERE851978 ERE917510:ERE917514 ERE983046:ERE983050 ERJ5:ERJ9 ERJ65542:ERJ65546 ERJ131078:ERJ131082 ERJ196614:ERJ196618 ERJ262150:ERJ262154 ERJ327686:ERJ327690 ERJ393222:ERJ393226 ERJ458758:ERJ458762 ERJ524294:ERJ524298 ERJ589830:ERJ589834 ERJ655366:ERJ655370 ERJ720902:ERJ720906 ERJ786438:ERJ786442 ERJ851974:ERJ851978 ERJ917510:ERJ917514 ERJ983046:ERJ983050 FBA5:FBA9 FBA65542:FBA65546 FBA131078:FBA131082 FBA196614:FBA196618 FBA262150:FBA262154 FBA327686:FBA327690 FBA393222:FBA393226 FBA458758:FBA458762 FBA524294:FBA524298 FBA589830:FBA589834 FBA655366:FBA655370 FBA720902:FBA720906 FBA786438:FBA786442 FBA851974:FBA851978 FBA917510:FBA917514 FBA983046:FBA983050 FBF5:FBF9 FBF65542:FBF65546 FBF131078:FBF131082 FBF196614:FBF196618 FBF262150:FBF262154 FBF327686:FBF327690 FBF393222:FBF393226 FBF458758:FBF458762 FBF524294:FBF524298 FBF589830:FBF589834 FBF655366:FBF655370 FBF720902:FBF720906 FBF786438:FBF786442 FBF851974:FBF851978 FBF917510:FBF917514 FBF983046:FBF983050 FKW5:FKW9 FKW65542:FKW65546 FKW131078:FKW131082 FKW196614:FKW196618 FKW262150:FKW262154 FKW327686:FKW327690 FKW393222:FKW393226 FKW458758:FKW458762 FKW524294:FKW524298 FKW589830:FKW589834 FKW655366:FKW655370 FKW720902:FKW720906 FKW786438:FKW786442 FKW851974:FKW851978 FKW917510:FKW917514 FKW983046:FKW983050 FLB5:FLB9 FLB65542:FLB65546 FLB131078:FLB131082 FLB196614:FLB196618 FLB262150:FLB262154 FLB327686:FLB327690 FLB393222:FLB393226 FLB458758:FLB458762 FLB524294:FLB524298 FLB589830:FLB589834 FLB655366:FLB655370 FLB720902:FLB720906 FLB786438:FLB786442 FLB851974:FLB851978 FLB917510:FLB917514 FLB983046:FLB983050 FUS5:FUS9 FUS65542:FUS65546 FUS131078:FUS131082 FUS196614:FUS196618 FUS262150:FUS262154 FUS327686:FUS327690 FUS393222:FUS393226 FUS458758:FUS458762 FUS524294:FUS524298 FUS589830:FUS589834 FUS655366:FUS655370 FUS720902:FUS720906 FUS786438:FUS786442 FUS851974:FUS851978 FUS917510:FUS917514 FUS983046:FUS983050 FUX5:FUX9 FUX65542:FUX65546 FUX131078:FUX131082 FUX196614:FUX196618 FUX262150:FUX262154 FUX327686:FUX327690 FUX393222:FUX393226 FUX458758:FUX458762 FUX524294:FUX524298 FUX589830:FUX589834 FUX655366:FUX655370 FUX720902:FUX720906 FUX786438:FUX786442 FUX851974:FUX851978 FUX917510:FUX917514 FUX983046:FUX983050 GEO5:GEO9 GEO65542:GEO65546 GEO131078:GEO131082 GEO196614:GEO196618 GEO262150:GEO262154 GEO327686:GEO327690 GEO393222:GEO393226 GEO458758:GEO458762 GEO524294:GEO524298 GEO589830:GEO589834 GEO655366:GEO655370 GEO720902:GEO720906 GEO786438:GEO786442 GEO851974:GEO851978 GEO917510:GEO917514 GEO983046:GEO983050 GET5:GET9 GET65542:GET65546 GET131078:GET131082 GET196614:GET196618 GET262150:GET262154 GET327686:GET327690 GET393222:GET393226 GET458758:GET458762 GET524294:GET524298 GET589830:GET589834 GET655366:GET655370 GET720902:GET720906 GET786438:GET786442 GET851974:GET851978 GET917510:GET917514 GET983046:GET983050 GOK5:GOK9 GOK65542:GOK65546 GOK131078:GOK131082 GOK196614:GOK196618 GOK262150:GOK262154 GOK327686:GOK327690 GOK393222:GOK393226 GOK458758:GOK458762 GOK524294:GOK524298 GOK589830:GOK589834 GOK655366:GOK655370 GOK720902:GOK720906 GOK786438:GOK786442 GOK851974:GOK851978 GOK917510:GOK917514 GOK983046:GOK983050 GOP5:GOP9 GOP65542:GOP65546 GOP131078:GOP131082 GOP196614:GOP196618 GOP262150:GOP262154 GOP327686:GOP327690 GOP393222:GOP393226 GOP458758:GOP458762 GOP524294:GOP524298 GOP589830:GOP589834 GOP655366:GOP655370 GOP720902:GOP720906 GOP786438:GOP786442 GOP851974:GOP851978 GOP917510:GOP917514 GOP983046:GOP983050 GYG5:GYG9 GYG65542:GYG65546 GYG131078:GYG131082 GYG196614:GYG196618 GYG262150:GYG262154 GYG327686:GYG327690 GYG393222:GYG393226 GYG458758:GYG458762 GYG524294:GYG524298 GYG589830:GYG589834 GYG655366:GYG655370 GYG720902:GYG720906 GYG786438:GYG786442 GYG851974:GYG851978 GYG917510:GYG917514 GYG983046:GYG983050 GYL5:GYL9 GYL65542:GYL65546 GYL131078:GYL131082 GYL196614:GYL196618 GYL262150:GYL262154 GYL327686:GYL327690 GYL393222:GYL393226 GYL458758:GYL458762 GYL524294:GYL524298 GYL589830:GYL589834 GYL655366:GYL655370 GYL720902:GYL720906 GYL786438:GYL786442 GYL851974:GYL851978 GYL917510:GYL917514 GYL983046:GYL983050 HIC5:HIC9 HIC65542:HIC65546 HIC131078:HIC131082 HIC196614:HIC196618 HIC262150:HIC262154 HIC327686:HIC327690 HIC393222:HIC393226 HIC458758:HIC458762 HIC524294:HIC524298 HIC589830:HIC589834 HIC655366:HIC655370 HIC720902:HIC720906 HIC786438:HIC786442 HIC851974:HIC851978 HIC917510:HIC917514 HIC983046:HIC983050 HIH5:HIH9 HIH65542:HIH65546 HIH131078:HIH131082 HIH196614:HIH196618 HIH262150:HIH262154 HIH327686:HIH327690 HIH393222:HIH393226 HIH458758:HIH458762 HIH524294:HIH524298 HIH589830:HIH589834 HIH655366:HIH655370 HIH720902:HIH720906 HIH786438:HIH786442 HIH851974:HIH851978 HIH917510:HIH917514 HIH983046:HIH983050 HRY5:HRY9 HRY65542:HRY65546 HRY131078:HRY131082 HRY196614:HRY196618 HRY262150:HRY262154 HRY327686:HRY327690 HRY393222:HRY393226 HRY458758:HRY458762 HRY524294:HRY524298 HRY589830:HRY589834 HRY655366:HRY655370 HRY720902:HRY720906 HRY786438:HRY786442 HRY851974:HRY851978 HRY917510:HRY917514 HRY983046:HRY983050 HSD5:HSD9 HSD65542:HSD65546 HSD131078:HSD131082 HSD196614:HSD196618 HSD262150:HSD262154 HSD327686:HSD327690 HSD393222:HSD393226 HSD458758:HSD458762 HSD524294:HSD524298 HSD589830:HSD589834 HSD655366:HSD655370 HSD720902:HSD720906 HSD786438:HSD786442 HSD851974:HSD851978 HSD917510:HSD917514 HSD983046:HSD983050 IBU5:IBU9 IBU65542:IBU65546 IBU131078:IBU131082 IBU196614:IBU196618 IBU262150:IBU262154 IBU327686:IBU327690 IBU393222:IBU393226 IBU458758:IBU458762 IBU524294:IBU524298 IBU589830:IBU589834 IBU655366:IBU655370 IBU720902:IBU720906 IBU786438:IBU786442 IBU851974:IBU851978 IBU917510:IBU917514 IBU983046:IBU983050 IBZ5:IBZ9 IBZ65542:IBZ65546 IBZ131078:IBZ131082 IBZ196614:IBZ196618 IBZ262150:IBZ262154 IBZ327686:IBZ327690 IBZ393222:IBZ393226 IBZ458758:IBZ458762 IBZ524294:IBZ524298 IBZ589830:IBZ589834 IBZ655366:IBZ655370 IBZ720902:IBZ720906 IBZ786438:IBZ786442 IBZ851974:IBZ851978 IBZ917510:IBZ917514 IBZ983046:IBZ983050 ILQ5:ILQ9 ILQ65542:ILQ65546 ILQ131078:ILQ131082 ILQ196614:ILQ196618 ILQ262150:ILQ262154 ILQ327686:ILQ327690 ILQ393222:ILQ393226 ILQ458758:ILQ458762 ILQ524294:ILQ524298 ILQ589830:ILQ589834 ILQ655366:ILQ655370 ILQ720902:ILQ720906 ILQ786438:ILQ786442 ILQ851974:ILQ851978 ILQ917510:ILQ917514 ILQ983046:ILQ983050 ILV5:ILV9 ILV65542:ILV65546 ILV131078:ILV131082 ILV196614:ILV196618 ILV262150:ILV262154 ILV327686:ILV327690 ILV393222:ILV393226 ILV458758:ILV458762 ILV524294:ILV524298 ILV589830:ILV589834 ILV655366:ILV655370 ILV720902:ILV720906 ILV786438:ILV786442 ILV851974:ILV851978 ILV917510:ILV917514 ILV983046:ILV983050 IVM5:IVM9 IVM65542:IVM65546 IVM131078:IVM131082 IVM196614:IVM196618 IVM262150:IVM262154 IVM327686:IVM327690 IVM393222:IVM393226 IVM458758:IVM458762 IVM524294:IVM524298 IVM589830:IVM589834 IVM655366:IVM655370 IVM720902:IVM720906 IVM786438:IVM786442 IVM851974:IVM851978 IVM917510:IVM917514 IVM983046:IVM983050 IVR5:IVR9 IVR65542:IVR65546 IVR131078:IVR131082 IVR196614:IVR196618 IVR262150:IVR262154 IVR327686:IVR327690 IVR393222:IVR393226 IVR458758:IVR458762 IVR524294:IVR524298 IVR589830:IVR589834 IVR655366:IVR655370 IVR720902:IVR720906 IVR786438:IVR786442 IVR851974:IVR851978 IVR917510:IVR917514 IVR983046:IVR983050 JFI5:JFI9 JFI65542:JFI65546 JFI131078:JFI131082 JFI196614:JFI196618 JFI262150:JFI262154 JFI327686:JFI327690 JFI393222:JFI393226 JFI458758:JFI458762 JFI524294:JFI524298 JFI589830:JFI589834 JFI655366:JFI655370 JFI720902:JFI720906 JFI786438:JFI786442 JFI851974:JFI851978 JFI917510:JFI917514 JFI983046:JFI983050 JFN5:JFN9 JFN65542:JFN65546 JFN131078:JFN131082 JFN196614:JFN196618 JFN262150:JFN262154 JFN327686:JFN327690 JFN393222:JFN393226 JFN458758:JFN458762 JFN524294:JFN524298 JFN589830:JFN589834 JFN655366:JFN655370 JFN720902:JFN720906 JFN786438:JFN786442 JFN851974:JFN851978 JFN917510:JFN917514 JFN983046:JFN983050 JPE5:JPE9 JPE65542:JPE65546 JPE131078:JPE131082 JPE196614:JPE196618 JPE262150:JPE262154 JPE327686:JPE327690 JPE393222:JPE393226 JPE458758:JPE458762 JPE524294:JPE524298 JPE589830:JPE589834 JPE655366:JPE655370 JPE720902:JPE720906 JPE786438:JPE786442 JPE851974:JPE851978 JPE917510:JPE917514 JPE983046:JPE983050 JPJ5:JPJ9 JPJ65542:JPJ65546 JPJ131078:JPJ131082 JPJ196614:JPJ196618 JPJ262150:JPJ262154 JPJ327686:JPJ327690 JPJ393222:JPJ393226 JPJ458758:JPJ458762 JPJ524294:JPJ524298 JPJ589830:JPJ589834 JPJ655366:JPJ655370 JPJ720902:JPJ720906 JPJ786438:JPJ786442 JPJ851974:JPJ851978 JPJ917510:JPJ917514 JPJ983046:JPJ983050 JZA5:JZA9 JZA65542:JZA65546 JZA131078:JZA131082 JZA196614:JZA196618 JZA262150:JZA262154 JZA327686:JZA327690 JZA393222:JZA393226 JZA458758:JZA458762 JZA524294:JZA524298 JZA589830:JZA589834 JZA655366:JZA655370 JZA720902:JZA720906 JZA786438:JZA786442 JZA851974:JZA851978 JZA917510:JZA917514 JZA983046:JZA983050 JZF5:JZF9 JZF65542:JZF65546 JZF131078:JZF131082 JZF196614:JZF196618 JZF262150:JZF262154 JZF327686:JZF327690 JZF393222:JZF393226 JZF458758:JZF458762 JZF524294:JZF524298 JZF589830:JZF589834 JZF655366:JZF655370 JZF720902:JZF720906 JZF786438:JZF786442 JZF851974:JZF851978 JZF917510:JZF917514 JZF983046:JZF983050 KIW5:KIW9 KIW65542:KIW65546 KIW131078:KIW131082 KIW196614:KIW196618 KIW262150:KIW262154 KIW327686:KIW327690 KIW393222:KIW393226 KIW458758:KIW458762 KIW524294:KIW524298 KIW589830:KIW589834 KIW655366:KIW655370 KIW720902:KIW720906 KIW786438:KIW786442 KIW851974:KIW851978 KIW917510:KIW917514 KIW983046:KIW983050 KJB5:KJB9 KJB65542:KJB65546 KJB131078:KJB131082 KJB196614:KJB196618 KJB262150:KJB262154 KJB327686:KJB327690 KJB393222:KJB393226 KJB458758:KJB458762 KJB524294:KJB524298 KJB589830:KJB589834 KJB655366:KJB655370 KJB720902:KJB720906 KJB786438:KJB786442 KJB851974:KJB851978 KJB917510:KJB917514 KJB983046:KJB983050 KSS5:KSS9 KSS65542:KSS65546 KSS131078:KSS131082 KSS196614:KSS196618 KSS262150:KSS262154 KSS327686:KSS327690 KSS393222:KSS393226 KSS458758:KSS458762 KSS524294:KSS524298 KSS589830:KSS589834 KSS655366:KSS655370 KSS720902:KSS720906 KSS786438:KSS786442 KSS851974:KSS851978 KSS917510:KSS917514 KSS983046:KSS983050 KSX5:KSX9 KSX65542:KSX65546 KSX131078:KSX131082 KSX196614:KSX196618 KSX262150:KSX262154 KSX327686:KSX327690 KSX393222:KSX393226 KSX458758:KSX458762 KSX524294:KSX524298 KSX589830:KSX589834 KSX655366:KSX655370 KSX720902:KSX720906 KSX786438:KSX786442 KSX851974:KSX851978 KSX917510:KSX917514 KSX983046:KSX983050 LCO5:LCO9 LCO65542:LCO65546 LCO131078:LCO131082 LCO196614:LCO196618 LCO262150:LCO262154 LCO327686:LCO327690 LCO393222:LCO393226 LCO458758:LCO458762 LCO524294:LCO524298 LCO589830:LCO589834 LCO655366:LCO655370 LCO720902:LCO720906 LCO786438:LCO786442 LCO851974:LCO851978 LCO917510:LCO917514 LCO983046:LCO983050 LCT5:LCT9 LCT65542:LCT65546 LCT131078:LCT131082 LCT196614:LCT196618 LCT262150:LCT262154 LCT327686:LCT327690 LCT393222:LCT393226 LCT458758:LCT458762 LCT524294:LCT524298 LCT589830:LCT589834 LCT655366:LCT655370 LCT720902:LCT720906 LCT786438:LCT786442 LCT851974:LCT851978 LCT917510:LCT917514 LCT983046:LCT983050 LMK5:LMK9 LMK65542:LMK65546 LMK131078:LMK131082 LMK196614:LMK196618 LMK262150:LMK262154 LMK327686:LMK327690 LMK393222:LMK393226 LMK458758:LMK458762 LMK524294:LMK524298 LMK589830:LMK589834 LMK655366:LMK655370 LMK720902:LMK720906 LMK786438:LMK786442 LMK851974:LMK851978 LMK917510:LMK917514 LMK983046:LMK983050 LMP5:LMP9 LMP65542:LMP65546 LMP131078:LMP131082 LMP196614:LMP196618 LMP262150:LMP262154 LMP327686:LMP327690 LMP393222:LMP393226 LMP458758:LMP458762 LMP524294:LMP524298 LMP589830:LMP589834 LMP655366:LMP655370 LMP720902:LMP720906 LMP786438:LMP786442 LMP851974:LMP851978 LMP917510:LMP917514 LMP983046:LMP983050 LWG5:LWG9 LWG65542:LWG65546 LWG131078:LWG131082 LWG196614:LWG196618 LWG262150:LWG262154 LWG327686:LWG327690 LWG393222:LWG393226 LWG458758:LWG458762 LWG524294:LWG524298 LWG589830:LWG589834 LWG655366:LWG655370 LWG720902:LWG720906 LWG786438:LWG786442 LWG851974:LWG851978 LWG917510:LWG917514 LWG983046:LWG983050 LWL5:LWL9 LWL65542:LWL65546 LWL131078:LWL131082 LWL196614:LWL196618 LWL262150:LWL262154 LWL327686:LWL327690 LWL393222:LWL393226 LWL458758:LWL458762 LWL524294:LWL524298 LWL589830:LWL589834 LWL655366:LWL655370 LWL720902:LWL720906 LWL786438:LWL786442 LWL851974:LWL851978 LWL917510:LWL917514 LWL983046:LWL983050 MGC5:MGC9 MGC65542:MGC65546 MGC131078:MGC131082 MGC196614:MGC196618 MGC262150:MGC262154 MGC327686:MGC327690 MGC393222:MGC393226 MGC458758:MGC458762 MGC524294:MGC524298 MGC589830:MGC589834 MGC655366:MGC655370 MGC720902:MGC720906 MGC786438:MGC786442 MGC851974:MGC851978 MGC917510:MGC917514 MGC983046:MGC983050 MGH5:MGH9 MGH65542:MGH65546 MGH131078:MGH131082 MGH196614:MGH196618 MGH262150:MGH262154 MGH327686:MGH327690 MGH393222:MGH393226 MGH458758:MGH458762 MGH524294:MGH524298 MGH589830:MGH589834 MGH655366:MGH655370 MGH720902:MGH720906 MGH786438:MGH786442 MGH851974:MGH851978 MGH917510:MGH917514 MGH983046:MGH983050 MPY5:MPY9 MPY65542:MPY65546 MPY131078:MPY131082 MPY196614:MPY196618 MPY262150:MPY262154 MPY327686:MPY327690 MPY393222:MPY393226 MPY458758:MPY458762 MPY524294:MPY524298 MPY589830:MPY589834 MPY655366:MPY655370 MPY720902:MPY720906 MPY786438:MPY786442 MPY851974:MPY851978 MPY917510:MPY917514 MPY983046:MPY983050 MQD5:MQD9 MQD65542:MQD65546 MQD131078:MQD131082 MQD196614:MQD196618 MQD262150:MQD262154 MQD327686:MQD327690 MQD393222:MQD393226 MQD458758:MQD458762 MQD524294:MQD524298 MQD589830:MQD589834 MQD655366:MQD655370 MQD720902:MQD720906 MQD786438:MQD786442 MQD851974:MQD851978 MQD917510:MQD917514 MQD983046:MQD983050 MZU5:MZU9 MZU65542:MZU65546 MZU131078:MZU131082 MZU196614:MZU196618 MZU262150:MZU262154 MZU327686:MZU327690 MZU393222:MZU393226 MZU458758:MZU458762 MZU524294:MZU524298 MZU589830:MZU589834 MZU655366:MZU655370 MZU720902:MZU720906 MZU786438:MZU786442 MZU851974:MZU851978 MZU917510:MZU917514 MZU983046:MZU983050 MZZ5:MZZ9 MZZ65542:MZZ65546 MZZ131078:MZZ131082 MZZ196614:MZZ196618 MZZ262150:MZZ262154 MZZ327686:MZZ327690 MZZ393222:MZZ393226 MZZ458758:MZZ458762 MZZ524294:MZZ524298 MZZ589830:MZZ589834 MZZ655366:MZZ655370 MZZ720902:MZZ720906 MZZ786438:MZZ786442 MZZ851974:MZZ851978 MZZ917510:MZZ917514 MZZ983046:MZZ983050 NJQ5:NJQ9 NJQ65542:NJQ65546 NJQ131078:NJQ131082 NJQ196614:NJQ196618 NJQ262150:NJQ262154 NJQ327686:NJQ327690 NJQ393222:NJQ393226 NJQ458758:NJQ458762 NJQ524294:NJQ524298 NJQ589830:NJQ589834 NJQ655366:NJQ655370 NJQ720902:NJQ720906 NJQ786438:NJQ786442 NJQ851974:NJQ851978 NJQ917510:NJQ917514 NJQ983046:NJQ983050 NJV5:NJV9 NJV65542:NJV65546 NJV131078:NJV131082 NJV196614:NJV196618 NJV262150:NJV262154 NJV327686:NJV327690 NJV393222:NJV393226 NJV458758:NJV458762 NJV524294:NJV524298 NJV589830:NJV589834 NJV655366:NJV655370 NJV720902:NJV720906 NJV786438:NJV786442 NJV851974:NJV851978 NJV917510:NJV917514 NJV983046:NJV983050 NTM5:NTM9 NTM65542:NTM65546 NTM131078:NTM131082 NTM196614:NTM196618 NTM262150:NTM262154 NTM327686:NTM327690 NTM393222:NTM393226 NTM458758:NTM458762 NTM524294:NTM524298 NTM589830:NTM589834 NTM655366:NTM655370 NTM720902:NTM720906 NTM786438:NTM786442 NTM851974:NTM851978 NTM917510:NTM917514 NTM983046:NTM983050 NTR5:NTR9 NTR65542:NTR65546 NTR131078:NTR131082 NTR196614:NTR196618 NTR262150:NTR262154 NTR327686:NTR327690 NTR393222:NTR393226 NTR458758:NTR458762 NTR524294:NTR524298 NTR589830:NTR589834 NTR655366:NTR655370 NTR720902:NTR720906 NTR786438:NTR786442 NTR851974:NTR851978 NTR917510:NTR917514 NTR983046:NTR983050 ODI5:ODI9 ODI65542:ODI65546 ODI131078:ODI131082 ODI196614:ODI196618 ODI262150:ODI262154 ODI327686:ODI327690 ODI393222:ODI393226 ODI458758:ODI458762 ODI524294:ODI524298 ODI589830:ODI589834 ODI655366:ODI655370 ODI720902:ODI720906 ODI786438:ODI786442 ODI851974:ODI851978 ODI917510:ODI917514 ODI983046:ODI983050 ODN5:ODN9 ODN65542:ODN65546 ODN131078:ODN131082 ODN196614:ODN196618 ODN262150:ODN262154 ODN327686:ODN327690 ODN393222:ODN393226 ODN458758:ODN458762 ODN524294:ODN524298 ODN589830:ODN589834 ODN655366:ODN655370 ODN720902:ODN720906 ODN786438:ODN786442 ODN851974:ODN851978 ODN917510:ODN917514 ODN983046:ODN983050 ONE5:ONE9 ONE65542:ONE65546 ONE131078:ONE131082 ONE196614:ONE196618 ONE262150:ONE262154 ONE327686:ONE327690 ONE393222:ONE393226 ONE458758:ONE458762 ONE524294:ONE524298 ONE589830:ONE589834 ONE655366:ONE655370 ONE720902:ONE720906 ONE786438:ONE786442 ONE851974:ONE851978 ONE917510:ONE917514 ONE983046:ONE983050 ONJ5:ONJ9 ONJ65542:ONJ65546 ONJ131078:ONJ131082 ONJ196614:ONJ196618 ONJ262150:ONJ262154 ONJ327686:ONJ327690 ONJ393222:ONJ393226 ONJ458758:ONJ458762 ONJ524294:ONJ524298 ONJ589830:ONJ589834 ONJ655366:ONJ655370 ONJ720902:ONJ720906 ONJ786438:ONJ786442 ONJ851974:ONJ851978 ONJ917510:ONJ917514 ONJ983046:ONJ983050 OXA5:OXA9 OXA65542:OXA65546 OXA131078:OXA131082 OXA196614:OXA196618 OXA262150:OXA262154 OXA327686:OXA327690 OXA393222:OXA393226 OXA458758:OXA458762 OXA524294:OXA524298 OXA589830:OXA589834 OXA655366:OXA655370 OXA720902:OXA720906 OXA786438:OXA786442 OXA851974:OXA851978 OXA917510:OXA917514 OXA983046:OXA983050 OXF5:OXF9 OXF65542:OXF65546 OXF131078:OXF131082 OXF196614:OXF196618 OXF262150:OXF262154 OXF327686:OXF327690 OXF393222:OXF393226 OXF458758:OXF458762 OXF524294:OXF524298 OXF589830:OXF589834 OXF655366:OXF655370 OXF720902:OXF720906 OXF786438:OXF786442 OXF851974:OXF851978 OXF917510:OXF917514 OXF983046:OXF983050 PGW5:PGW9 PGW65542:PGW65546 PGW131078:PGW131082 PGW196614:PGW196618 PGW262150:PGW262154 PGW327686:PGW327690 PGW393222:PGW393226 PGW458758:PGW458762 PGW524294:PGW524298 PGW589830:PGW589834 PGW655366:PGW655370 PGW720902:PGW720906 PGW786438:PGW786442 PGW851974:PGW851978 PGW917510:PGW917514 PGW983046:PGW983050 PHB5:PHB9 PHB65542:PHB65546 PHB131078:PHB131082 PHB196614:PHB196618 PHB262150:PHB262154 PHB327686:PHB327690 PHB393222:PHB393226 PHB458758:PHB458762 PHB524294:PHB524298 PHB589830:PHB589834 PHB655366:PHB655370 PHB720902:PHB720906 PHB786438:PHB786442 PHB851974:PHB851978 PHB917510:PHB917514 PHB983046:PHB983050 PQS5:PQS9 PQS65542:PQS65546 PQS131078:PQS131082 PQS196614:PQS196618 PQS262150:PQS262154 PQS327686:PQS327690 PQS393222:PQS393226 PQS458758:PQS458762 PQS524294:PQS524298 PQS589830:PQS589834 PQS655366:PQS655370 PQS720902:PQS720906 PQS786438:PQS786442 PQS851974:PQS851978 PQS917510:PQS917514 PQS983046:PQS983050 PQX5:PQX9 PQX65542:PQX65546 PQX131078:PQX131082 PQX196614:PQX196618 PQX262150:PQX262154 PQX327686:PQX327690 PQX393222:PQX393226 PQX458758:PQX458762 PQX524294:PQX524298 PQX589830:PQX589834 PQX655366:PQX655370 PQX720902:PQX720906 PQX786438:PQX786442 PQX851974:PQX851978 PQX917510:PQX917514 PQX983046:PQX983050 QAO5:QAO9 QAO65542:QAO65546 QAO131078:QAO131082 QAO196614:QAO196618 QAO262150:QAO262154 QAO327686:QAO327690 QAO393222:QAO393226 QAO458758:QAO458762 QAO524294:QAO524298 QAO589830:QAO589834 QAO655366:QAO655370 QAO720902:QAO720906 QAO786438:QAO786442 QAO851974:QAO851978 QAO917510:QAO917514 QAO983046:QAO983050 QAT5:QAT9 QAT65542:QAT65546 QAT131078:QAT131082 QAT196614:QAT196618 QAT262150:QAT262154 QAT327686:QAT327690 QAT393222:QAT393226 QAT458758:QAT458762 QAT524294:QAT524298 QAT589830:QAT589834 QAT655366:QAT655370 QAT720902:QAT720906 QAT786438:QAT786442 QAT851974:QAT851978 QAT917510:QAT917514 QAT983046:QAT983050 QKK5:QKK9 QKK65542:QKK65546 QKK131078:QKK131082 QKK196614:QKK196618 QKK262150:QKK262154 QKK327686:QKK327690 QKK393222:QKK393226 QKK458758:QKK458762 QKK524294:QKK524298 QKK589830:QKK589834 QKK655366:QKK655370 QKK720902:QKK720906 QKK786438:QKK786442 QKK851974:QKK851978 QKK917510:QKK917514 QKK983046:QKK983050 QKP5:QKP9 QKP65542:QKP65546 QKP131078:QKP131082 QKP196614:QKP196618 QKP262150:QKP262154 QKP327686:QKP327690 QKP393222:QKP393226 QKP458758:QKP458762 QKP524294:QKP524298 QKP589830:QKP589834 QKP655366:QKP655370 QKP720902:QKP720906 QKP786438:QKP786442 QKP851974:QKP851978 QKP917510:QKP917514 QKP983046:QKP983050 QUG5:QUG9 QUG65542:QUG65546 QUG131078:QUG131082 QUG196614:QUG196618 QUG262150:QUG262154 QUG327686:QUG327690 QUG393222:QUG393226 QUG458758:QUG458762 QUG524294:QUG524298 QUG589830:QUG589834 QUG655366:QUG655370 QUG720902:QUG720906 QUG786438:QUG786442 QUG851974:QUG851978 QUG917510:QUG917514 QUG983046:QUG983050 QUL5:QUL9 QUL65542:QUL65546 QUL131078:QUL131082 QUL196614:QUL196618 QUL262150:QUL262154 QUL327686:QUL327690 QUL393222:QUL393226 QUL458758:QUL458762 QUL524294:QUL524298 QUL589830:QUL589834 QUL655366:QUL655370 QUL720902:QUL720906 QUL786438:QUL786442 QUL851974:QUL851978 QUL917510:QUL917514 QUL983046:QUL983050 REC5:REC9 REC65542:REC65546 REC131078:REC131082 REC196614:REC196618 REC262150:REC262154 REC327686:REC327690 REC393222:REC393226 REC458758:REC458762 REC524294:REC524298 REC589830:REC589834 REC655366:REC655370 REC720902:REC720906 REC786438:REC786442 REC851974:REC851978 REC917510:REC917514 REC983046:REC983050 REH5:REH9 REH65542:REH65546 REH131078:REH131082 REH196614:REH196618 REH262150:REH262154 REH327686:REH327690 REH393222:REH393226 REH458758:REH458762 REH524294:REH524298 REH589830:REH589834 REH655366:REH655370 REH720902:REH720906 REH786438:REH786442 REH851974:REH851978 REH917510:REH917514 REH983046:REH983050 RNY5:RNY9 RNY65542:RNY65546 RNY131078:RNY131082 RNY196614:RNY196618 RNY262150:RNY262154 RNY327686:RNY327690 RNY393222:RNY393226 RNY458758:RNY458762 RNY524294:RNY524298 RNY589830:RNY589834 RNY655366:RNY655370 RNY720902:RNY720906 RNY786438:RNY786442 RNY851974:RNY851978 RNY917510:RNY917514 RNY983046:RNY983050 ROD5:ROD9 ROD65542:ROD65546 ROD131078:ROD131082 ROD196614:ROD196618 ROD262150:ROD262154 ROD327686:ROD327690 ROD393222:ROD393226 ROD458758:ROD458762 ROD524294:ROD524298 ROD589830:ROD589834 ROD655366:ROD655370 ROD720902:ROD720906 ROD786438:ROD786442 ROD851974:ROD851978 ROD917510:ROD917514 ROD983046:ROD983050 RXU5:RXU9 RXU65542:RXU65546 RXU131078:RXU131082 RXU196614:RXU196618 RXU262150:RXU262154 RXU327686:RXU327690 RXU393222:RXU393226 RXU458758:RXU458762 RXU524294:RXU524298 RXU589830:RXU589834 RXU655366:RXU655370 RXU720902:RXU720906 RXU786438:RXU786442 RXU851974:RXU851978 RXU917510:RXU917514 RXU983046:RXU983050 RXZ5:RXZ9 RXZ65542:RXZ65546 RXZ131078:RXZ131082 RXZ196614:RXZ196618 RXZ262150:RXZ262154 RXZ327686:RXZ327690 RXZ393222:RXZ393226 RXZ458758:RXZ458762 RXZ524294:RXZ524298 RXZ589830:RXZ589834 RXZ655366:RXZ655370 RXZ720902:RXZ720906 RXZ786438:RXZ786442 RXZ851974:RXZ851978 RXZ917510:RXZ917514 RXZ983046:RXZ983050 SHQ5:SHQ9 SHQ65542:SHQ65546 SHQ131078:SHQ131082 SHQ196614:SHQ196618 SHQ262150:SHQ262154 SHQ327686:SHQ327690 SHQ393222:SHQ393226 SHQ458758:SHQ458762 SHQ524294:SHQ524298 SHQ589830:SHQ589834 SHQ655366:SHQ655370 SHQ720902:SHQ720906 SHQ786438:SHQ786442 SHQ851974:SHQ851978 SHQ917510:SHQ917514 SHQ983046:SHQ983050 SHV5:SHV9 SHV65542:SHV65546 SHV131078:SHV131082 SHV196614:SHV196618 SHV262150:SHV262154 SHV327686:SHV327690 SHV393222:SHV393226 SHV458758:SHV458762 SHV524294:SHV524298 SHV589830:SHV589834 SHV655366:SHV655370 SHV720902:SHV720906 SHV786438:SHV786442 SHV851974:SHV851978 SHV917510:SHV917514 SHV983046:SHV983050 SRM5:SRM9 SRM65542:SRM65546 SRM131078:SRM131082 SRM196614:SRM196618 SRM262150:SRM262154 SRM327686:SRM327690 SRM393222:SRM393226 SRM458758:SRM458762 SRM524294:SRM524298 SRM589830:SRM589834 SRM655366:SRM655370 SRM720902:SRM720906 SRM786438:SRM786442 SRM851974:SRM851978 SRM917510:SRM917514 SRM983046:SRM983050 SRR5:SRR9 SRR65542:SRR65546 SRR131078:SRR131082 SRR196614:SRR196618 SRR262150:SRR262154 SRR327686:SRR327690 SRR393222:SRR393226 SRR458758:SRR458762 SRR524294:SRR524298 SRR589830:SRR589834 SRR655366:SRR655370 SRR720902:SRR720906 SRR786438:SRR786442 SRR851974:SRR851978 SRR917510:SRR917514 SRR983046:SRR983050 TBI5:TBI9 TBI65542:TBI65546 TBI131078:TBI131082 TBI196614:TBI196618 TBI262150:TBI262154 TBI327686:TBI327690 TBI393222:TBI393226 TBI458758:TBI458762 TBI524294:TBI524298 TBI589830:TBI589834 TBI655366:TBI655370 TBI720902:TBI720906 TBI786438:TBI786442 TBI851974:TBI851978 TBI917510:TBI917514 TBI983046:TBI983050 TBN5:TBN9 TBN65542:TBN65546 TBN131078:TBN131082 TBN196614:TBN196618 TBN262150:TBN262154 TBN327686:TBN327690 TBN393222:TBN393226 TBN458758:TBN458762 TBN524294:TBN524298 TBN589830:TBN589834 TBN655366:TBN655370 TBN720902:TBN720906 TBN786438:TBN786442 TBN851974:TBN851978 TBN917510:TBN917514 TBN983046:TBN983050 TLE5:TLE9 TLE65542:TLE65546 TLE131078:TLE131082 TLE196614:TLE196618 TLE262150:TLE262154 TLE327686:TLE327690 TLE393222:TLE393226 TLE458758:TLE458762 TLE524294:TLE524298 TLE589830:TLE589834 TLE655366:TLE655370 TLE720902:TLE720906 TLE786438:TLE786442 TLE851974:TLE851978 TLE917510:TLE917514 TLE983046:TLE983050 TLJ5:TLJ9 TLJ65542:TLJ65546 TLJ131078:TLJ131082 TLJ196614:TLJ196618 TLJ262150:TLJ262154 TLJ327686:TLJ327690 TLJ393222:TLJ393226 TLJ458758:TLJ458762 TLJ524294:TLJ524298 TLJ589830:TLJ589834 TLJ655366:TLJ655370 TLJ720902:TLJ720906 TLJ786438:TLJ786442 TLJ851974:TLJ851978 TLJ917510:TLJ917514 TLJ983046:TLJ983050 TVA5:TVA9 TVA65542:TVA65546 TVA131078:TVA131082 TVA196614:TVA196618 TVA262150:TVA262154 TVA327686:TVA327690 TVA393222:TVA393226 TVA458758:TVA458762 TVA524294:TVA524298 TVA589830:TVA589834 TVA655366:TVA655370 TVA720902:TVA720906 TVA786438:TVA786442 TVA851974:TVA851978 TVA917510:TVA917514 TVA983046:TVA983050 TVF5:TVF9 TVF65542:TVF65546 TVF131078:TVF131082 TVF196614:TVF196618 TVF262150:TVF262154 TVF327686:TVF327690 TVF393222:TVF393226 TVF458758:TVF458762 TVF524294:TVF524298 TVF589830:TVF589834 TVF655366:TVF655370 TVF720902:TVF720906 TVF786438:TVF786442 TVF851974:TVF851978 TVF917510:TVF917514 TVF983046:TVF983050 UEW5:UEW9 UEW65542:UEW65546 UEW131078:UEW131082 UEW196614:UEW196618 UEW262150:UEW262154 UEW327686:UEW327690 UEW393222:UEW393226 UEW458758:UEW458762 UEW524294:UEW524298 UEW589830:UEW589834 UEW655366:UEW655370 UEW720902:UEW720906 UEW786438:UEW786442 UEW851974:UEW851978 UEW917510:UEW917514 UEW983046:UEW983050 UFB5:UFB9 UFB65542:UFB65546 UFB131078:UFB131082 UFB196614:UFB196618 UFB262150:UFB262154 UFB327686:UFB327690 UFB393222:UFB393226 UFB458758:UFB458762 UFB524294:UFB524298 UFB589830:UFB589834 UFB655366:UFB655370 UFB720902:UFB720906 UFB786438:UFB786442 UFB851974:UFB851978 UFB917510:UFB917514 UFB983046:UFB983050 UOS5:UOS9 UOS65542:UOS65546 UOS131078:UOS131082 UOS196614:UOS196618 UOS262150:UOS262154 UOS327686:UOS327690 UOS393222:UOS393226 UOS458758:UOS458762 UOS524294:UOS524298 UOS589830:UOS589834 UOS655366:UOS655370 UOS720902:UOS720906 UOS786438:UOS786442 UOS851974:UOS851978 UOS917510:UOS917514 UOS983046:UOS983050 UOX5:UOX9 UOX65542:UOX65546 UOX131078:UOX131082 UOX196614:UOX196618 UOX262150:UOX262154 UOX327686:UOX327690 UOX393222:UOX393226 UOX458758:UOX458762 UOX524294:UOX524298 UOX589830:UOX589834 UOX655366:UOX655370 UOX720902:UOX720906 UOX786438:UOX786442 UOX851974:UOX851978 UOX917510:UOX917514 UOX983046:UOX983050 UYO5:UYO9 UYO65542:UYO65546 UYO131078:UYO131082 UYO196614:UYO196618 UYO262150:UYO262154 UYO327686:UYO327690 UYO393222:UYO393226 UYO458758:UYO458762 UYO524294:UYO524298 UYO589830:UYO589834 UYO655366:UYO655370 UYO720902:UYO720906 UYO786438:UYO786442 UYO851974:UYO851978 UYO917510:UYO917514 UYO983046:UYO983050 UYT5:UYT9 UYT65542:UYT65546 UYT131078:UYT131082 UYT196614:UYT196618 UYT262150:UYT262154 UYT327686:UYT327690 UYT393222:UYT393226 UYT458758:UYT458762 UYT524294:UYT524298 UYT589830:UYT589834 UYT655366:UYT655370 UYT720902:UYT720906 UYT786438:UYT786442 UYT851974:UYT851978 UYT917510:UYT917514 UYT983046:UYT983050 VIK5:VIK9 VIK65542:VIK65546 VIK131078:VIK131082 VIK196614:VIK196618 VIK262150:VIK262154 VIK327686:VIK327690 VIK393222:VIK393226 VIK458758:VIK458762 VIK524294:VIK524298 VIK589830:VIK589834 VIK655366:VIK655370 VIK720902:VIK720906 VIK786438:VIK786442 VIK851974:VIK851978 VIK917510:VIK917514 VIK983046:VIK983050 VIP5:VIP9 VIP65542:VIP65546 VIP131078:VIP131082 VIP196614:VIP196618 VIP262150:VIP262154 VIP327686:VIP327690 VIP393222:VIP393226 VIP458758:VIP458762 VIP524294:VIP524298 VIP589830:VIP589834 VIP655366:VIP655370 VIP720902:VIP720906 VIP786438:VIP786442 VIP851974:VIP851978 VIP917510:VIP917514 VIP983046:VIP983050 VSG5:VSG9 VSG65542:VSG65546 VSG131078:VSG131082 VSG196614:VSG196618 VSG262150:VSG262154 VSG327686:VSG327690 VSG393222:VSG393226 VSG458758:VSG458762 VSG524294:VSG524298 VSG589830:VSG589834 VSG655366:VSG655370 VSG720902:VSG720906 VSG786438:VSG786442 VSG851974:VSG851978 VSG917510:VSG917514 VSG983046:VSG983050 VSL5:VSL9 VSL65542:VSL65546 VSL131078:VSL131082 VSL196614:VSL196618 VSL262150:VSL262154 VSL327686:VSL327690 VSL393222:VSL393226 VSL458758:VSL458762 VSL524294:VSL524298 VSL589830:VSL589834 VSL655366:VSL655370 VSL720902:VSL720906 VSL786438:VSL786442 VSL851974:VSL851978 VSL917510:VSL917514 VSL983046:VSL983050 WCC5:WCC9 WCC65542:WCC65546 WCC131078:WCC131082 WCC196614:WCC196618 WCC262150:WCC262154 WCC327686:WCC327690 WCC393222:WCC393226 WCC458758:WCC458762 WCC524294:WCC524298 WCC589830:WCC589834 WCC655366:WCC655370 WCC720902:WCC720906 WCC786438:WCC786442 WCC851974:WCC851978 WCC917510:WCC917514 WCC983046:WCC983050 WCH5:WCH9 WCH65542:WCH65546 WCH131078:WCH131082 WCH196614:WCH196618 WCH262150:WCH262154 WCH327686:WCH327690 WCH393222:WCH393226 WCH458758:WCH458762 WCH524294:WCH524298 WCH589830:WCH589834 WCH655366:WCH655370 WCH720902:WCH720906 WCH786438:WCH786442 WCH851974:WCH851978 WCH917510:WCH917514 WCH983046:WCH983050 WLY5:WLY9 WLY65542:WLY65546 WLY131078:WLY131082 WLY196614:WLY196618 WLY262150:WLY262154 WLY327686:WLY327690 WLY393222:WLY393226 WLY458758:WLY458762 WLY524294:WLY524298 WLY589830:WLY589834 WLY655366:WLY655370 WLY720902:WLY720906 WLY786438:WLY786442 WLY851974:WLY851978 WLY917510:WLY917514 WLY983046:WLY983050 WMD5:WMD9 WMD65542:WMD65546 WMD131078:WMD131082 WMD196614:WMD196618 WMD262150:WMD262154 WMD327686:WMD327690 WMD393222:WMD393226 WMD458758:WMD458762 WMD524294:WMD524298 WMD589830:WMD589834 WMD655366:WMD655370 WMD720902:WMD720906 WMD786438:WMD786442 WMD851974:WMD851978 WMD917510:WMD917514 WMD983046:WMD983050 WVU5:WVU9 WVU65542:WVU65546 WVU131078:WVU131082 WVU196614:WVU196618 WVU262150:WVU262154 WVU327686:WVU327690 WVU393222:WVU393226 WVU458758:WVU458762 WVU524294:WVU524298 WVU589830:WVU589834 WVU655366:WVU655370 WVU720902:WVU720906 WVU786438:WVU786442 WVU851974:WVU851978 WVU917510:WVU917514 WVU983046:WVU983050 WVZ5:WVZ9 WVZ65542:WVZ65546 WVZ131078:WVZ131082 WVZ196614:WVZ196618 WVZ262150:WVZ262154 WVZ327686:WVZ327690 WVZ393222:WVZ393226 WVZ458758:WVZ458762 WVZ524294:WVZ524298 WVZ589830:WVZ589834 WVZ655366:WVZ655370 WVZ720902:WVZ720906 WVZ786438:WVZ786442 WVZ851974:WVZ851978 WVZ917510:WVZ917514 WVZ983046:WVZ983050"/>
  </dataValidations>
  <pageMargins left="0.69930555555555596" right="0.69930555555555596" top="0.75" bottom="0.75" header="0.3" footer="0.3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B1:T72"/>
  <sheetViews>
    <sheetView topLeftCell="G7" workbookViewId="0">
      <selection activeCell="K16" sqref="K16"/>
    </sheetView>
  </sheetViews>
  <sheetFormatPr defaultColWidth="9" defaultRowHeight="16.5"/>
  <cols>
    <col min="1" max="1" width="2.625" style="1" customWidth="1"/>
    <col min="2" max="2" width="18.5" style="2" customWidth="1"/>
    <col min="3" max="3" width="18.25" style="1" customWidth="1"/>
    <col min="4" max="4" width="32.5" style="144" customWidth="1"/>
    <col min="5" max="5" width="6.75" style="1" customWidth="1"/>
    <col min="6" max="6" width="5.625" style="1" customWidth="1"/>
    <col min="7" max="7" width="7.875" style="1" customWidth="1"/>
    <col min="8" max="8" width="20.375" style="1" customWidth="1"/>
    <col min="9" max="9" width="30" style="1" customWidth="1"/>
    <col min="10" max="10" width="25.125" style="145" customWidth="1"/>
    <col min="11" max="11" width="9.375" style="1" customWidth="1"/>
    <col min="12" max="12" width="21.25" style="144" customWidth="1"/>
    <col min="13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20.375" style="1" customWidth="1"/>
    <col min="265" max="265" width="66.375" style="1" customWidth="1"/>
    <col min="266" max="266" width="53.2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20.375" style="1" customWidth="1"/>
    <col min="521" max="521" width="66.375" style="1" customWidth="1"/>
    <col min="522" max="522" width="53.2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20.375" style="1" customWidth="1"/>
    <col min="777" max="777" width="66.375" style="1" customWidth="1"/>
    <col min="778" max="778" width="53.2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20.375" style="1" customWidth="1"/>
    <col min="1033" max="1033" width="66.375" style="1" customWidth="1"/>
    <col min="1034" max="1034" width="53.2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20.375" style="1" customWidth="1"/>
    <col min="1289" max="1289" width="66.375" style="1" customWidth="1"/>
    <col min="1290" max="1290" width="53.2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20.375" style="1" customWidth="1"/>
    <col min="1545" max="1545" width="66.375" style="1" customWidth="1"/>
    <col min="1546" max="1546" width="53.2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20.375" style="1" customWidth="1"/>
    <col min="1801" max="1801" width="66.375" style="1" customWidth="1"/>
    <col min="1802" max="1802" width="53.2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20.375" style="1" customWidth="1"/>
    <col min="2057" max="2057" width="66.375" style="1" customWidth="1"/>
    <col min="2058" max="2058" width="53.2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20.375" style="1" customWidth="1"/>
    <col min="2313" max="2313" width="66.375" style="1" customWidth="1"/>
    <col min="2314" max="2314" width="53.2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20.375" style="1" customWidth="1"/>
    <col min="2569" max="2569" width="66.375" style="1" customWidth="1"/>
    <col min="2570" max="2570" width="53.2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20.375" style="1" customWidth="1"/>
    <col min="2825" max="2825" width="66.375" style="1" customWidth="1"/>
    <col min="2826" max="2826" width="53.2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20.375" style="1" customWidth="1"/>
    <col min="3081" max="3081" width="66.375" style="1" customWidth="1"/>
    <col min="3082" max="3082" width="53.2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20.375" style="1" customWidth="1"/>
    <col min="3337" max="3337" width="66.375" style="1" customWidth="1"/>
    <col min="3338" max="3338" width="53.2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20.375" style="1" customWidth="1"/>
    <col min="3593" max="3593" width="66.375" style="1" customWidth="1"/>
    <col min="3594" max="3594" width="53.2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20.375" style="1" customWidth="1"/>
    <col min="3849" max="3849" width="66.375" style="1" customWidth="1"/>
    <col min="3850" max="3850" width="53.2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20.375" style="1" customWidth="1"/>
    <col min="4105" max="4105" width="66.375" style="1" customWidth="1"/>
    <col min="4106" max="4106" width="53.2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20.375" style="1" customWidth="1"/>
    <col min="4361" max="4361" width="66.375" style="1" customWidth="1"/>
    <col min="4362" max="4362" width="53.2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20.375" style="1" customWidth="1"/>
    <col min="4617" max="4617" width="66.375" style="1" customWidth="1"/>
    <col min="4618" max="4618" width="53.2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20.375" style="1" customWidth="1"/>
    <col min="4873" max="4873" width="66.375" style="1" customWidth="1"/>
    <col min="4874" max="4874" width="53.2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20.375" style="1" customWidth="1"/>
    <col min="5129" max="5129" width="66.375" style="1" customWidth="1"/>
    <col min="5130" max="5130" width="53.2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20.375" style="1" customWidth="1"/>
    <col min="5385" max="5385" width="66.375" style="1" customWidth="1"/>
    <col min="5386" max="5386" width="53.2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20.375" style="1" customWidth="1"/>
    <col min="5641" max="5641" width="66.375" style="1" customWidth="1"/>
    <col min="5642" max="5642" width="53.2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20.375" style="1" customWidth="1"/>
    <col min="5897" max="5897" width="66.375" style="1" customWidth="1"/>
    <col min="5898" max="5898" width="53.2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20.375" style="1" customWidth="1"/>
    <col min="6153" max="6153" width="66.375" style="1" customWidth="1"/>
    <col min="6154" max="6154" width="53.2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20.375" style="1" customWidth="1"/>
    <col min="6409" max="6409" width="66.375" style="1" customWidth="1"/>
    <col min="6410" max="6410" width="53.2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20.375" style="1" customWidth="1"/>
    <col min="6665" max="6665" width="66.375" style="1" customWidth="1"/>
    <col min="6666" max="6666" width="53.2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20.375" style="1" customWidth="1"/>
    <col min="6921" max="6921" width="66.375" style="1" customWidth="1"/>
    <col min="6922" max="6922" width="53.2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20.375" style="1" customWidth="1"/>
    <col min="7177" max="7177" width="66.375" style="1" customWidth="1"/>
    <col min="7178" max="7178" width="53.2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20.375" style="1" customWidth="1"/>
    <col min="7433" max="7433" width="66.375" style="1" customWidth="1"/>
    <col min="7434" max="7434" width="53.2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20.375" style="1" customWidth="1"/>
    <col min="7689" max="7689" width="66.375" style="1" customWidth="1"/>
    <col min="7690" max="7690" width="53.2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20.375" style="1" customWidth="1"/>
    <col min="7945" max="7945" width="66.375" style="1" customWidth="1"/>
    <col min="7946" max="7946" width="53.2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20.375" style="1" customWidth="1"/>
    <col min="8201" max="8201" width="66.375" style="1" customWidth="1"/>
    <col min="8202" max="8202" width="53.2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20.375" style="1" customWidth="1"/>
    <col min="8457" max="8457" width="66.375" style="1" customWidth="1"/>
    <col min="8458" max="8458" width="53.2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20.375" style="1" customWidth="1"/>
    <col min="8713" max="8713" width="66.375" style="1" customWidth="1"/>
    <col min="8714" max="8714" width="53.2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20.375" style="1" customWidth="1"/>
    <col min="8969" max="8969" width="66.375" style="1" customWidth="1"/>
    <col min="8970" max="8970" width="53.2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20.375" style="1" customWidth="1"/>
    <col min="9225" max="9225" width="66.375" style="1" customWidth="1"/>
    <col min="9226" max="9226" width="53.2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20.375" style="1" customWidth="1"/>
    <col min="9481" max="9481" width="66.375" style="1" customWidth="1"/>
    <col min="9482" max="9482" width="53.2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20.375" style="1" customWidth="1"/>
    <col min="9737" max="9737" width="66.375" style="1" customWidth="1"/>
    <col min="9738" max="9738" width="53.2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20.375" style="1" customWidth="1"/>
    <col min="9993" max="9993" width="66.375" style="1" customWidth="1"/>
    <col min="9994" max="9994" width="53.2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20.375" style="1" customWidth="1"/>
    <col min="10249" max="10249" width="66.375" style="1" customWidth="1"/>
    <col min="10250" max="10250" width="53.2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20.375" style="1" customWidth="1"/>
    <col min="10505" max="10505" width="66.375" style="1" customWidth="1"/>
    <col min="10506" max="10506" width="53.2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20.375" style="1" customWidth="1"/>
    <col min="10761" max="10761" width="66.375" style="1" customWidth="1"/>
    <col min="10762" max="10762" width="53.2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20.375" style="1" customWidth="1"/>
    <col min="11017" max="11017" width="66.375" style="1" customWidth="1"/>
    <col min="11018" max="11018" width="53.2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20.375" style="1" customWidth="1"/>
    <col min="11273" max="11273" width="66.375" style="1" customWidth="1"/>
    <col min="11274" max="11274" width="53.2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20.375" style="1" customWidth="1"/>
    <col min="11529" max="11529" width="66.375" style="1" customWidth="1"/>
    <col min="11530" max="11530" width="53.2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20.375" style="1" customWidth="1"/>
    <col min="11785" max="11785" width="66.375" style="1" customWidth="1"/>
    <col min="11786" max="11786" width="53.2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20.375" style="1" customWidth="1"/>
    <col min="12041" max="12041" width="66.375" style="1" customWidth="1"/>
    <col min="12042" max="12042" width="53.2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20.375" style="1" customWidth="1"/>
    <col min="12297" max="12297" width="66.375" style="1" customWidth="1"/>
    <col min="12298" max="12298" width="53.2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20.375" style="1" customWidth="1"/>
    <col min="12553" max="12553" width="66.375" style="1" customWidth="1"/>
    <col min="12554" max="12554" width="53.2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20.375" style="1" customWidth="1"/>
    <col min="12809" max="12809" width="66.375" style="1" customWidth="1"/>
    <col min="12810" max="12810" width="53.2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20.375" style="1" customWidth="1"/>
    <col min="13065" max="13065" width="66.375" style="1" customWidth="1"/>
    <col min="13066" max="13066" width="53.2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20.375" style="1" customWidth="1"/>
    <col min="13321" max="13321" width="66.375" style="1" customWidth="1"/>
    <col min="13322" max="13322" width="53.2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20.375" style="1" customWidth="1"/>
    <col min="13577" max="13577" width="66.375" style="1" customWidth="1"/>
    <col min="13578" max="13578" width="53.2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20.375" style="1" customWidth="1"/>
    <col min="13833" max="13833" width="66.375" style="1" customWidth="1"/>
    <col min="13834" max="13834" width="53.2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20.375" style="1" customWidth="1"/>
    <col min="14089" max="14089" width="66.375" style="1" customWidth="1"/>
    <col min="14090" max="14090" width="53.2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20.375" style="1" customWidth="1"/>
    <col min="14345" max="14345" width="66.375" style="1" customWidth="1"/>
    <col min="14346" max="14346" width="53.2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20.375" style="1" customWidth="1"/>
    <col min="14601" max="14601" width="66.375" style="1" customWidth="1"/>
    <col min="14602" max="14602" width="53.2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20.375" style="1" customWidth="1"/>
    <col min="14857" max="14857" width="66.375" style="1" customWidth="1"/>
    <col min="14858" max="14858" width="53.2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20.375" style="1" customWidth="1"/>
    <col min="15113" max="15113" width="66.375" style="1" customWidth="1"/>
    <col min="15114" max="15114" width="53.2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20.375" style="1" customWidth="1"/>
    <col min="15369" max="15369" width="66.375" style="1" customWidth="1"/>
    <col min="15370" max="15370" width="53.2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20.375" style="1" customWidth="1"/>
    <col min="15625" max="15625" width="66.375" style="1" customWidth="1"/>
    <col min="15626" max="15626" width="53.2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20.375" style="1" customWidth="1"/>
    <col min="15881" max="15881" width="66.375" style="1" customWidth="1"/>
    <col min="15882" max="15882" width="53.2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20.375" style="1" customWidth="1"/>
    <col min="16137" max="16137" width="66.375" style="1" customWidth="1"/>
    <col min="16138" max="16138" width="53.2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18"/>
      <c r="E1" s="5"/>
      <c r="F1" s="5"/>
      <c r="G1" s="5"/>
      <c r="H1" s="5"/>
      <c r="I1" s="5"/>
      <c r="J1" s="64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2:20" ht="17.25">
      <c r="B2" s="6" t="s">
        <v>111</v>
      </c>
      <c r="C2" s="7"/>
      <c r="D2" s="18"/>
      <c r="E2" s="5"/>
      <c r="F2" s="5"/>
      <c r="G2" s="5"/>
      <c r="H2" s="5"/>
      <c r="I2" s="5"/>
      <c r="J2" s="64"/>
      <c r="K2" s="383" t="s">
        <v>2560</v>
      </c>
      <c r="L2" s="389"/>
      <c r="M2" s="389"/>
      <c r="N2" s="390"/>
      <c r="O2" s="391"/>
      <c r="P2" s="383" t="s">
        <v>113</v>
      </c>
      <c r="Q2" s="389"/>
      <c r="R2" s="389"/>
      <c r="S2" s="390"/>
      <c r="T2" s="391"/>
    </row>
    <row r="3" spans="2:20" ht="17.25">
      <c r="B3" s="6" t="s">
        <v>114</v>
      </c>
      <c r="C3" s="8"/>
      <c r="D3" s="18"/>
      <c r="E3" s="5"/>
      <c r="F3" s="5"/>
      <c r="G3" s="5"/>
      <c r="H3" s="5"/>
      <c r="I3" s="5"/>
      <c r="J3" s="64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18"/>
      <c r="E4" s="5"/>
      <c r="F4" s="5"/>
      <c r="G4" s="5"/>
      <c r="H4" s="5"/>
      <c r="I4" s="5"/>
      <c r="J4" s="64"/>
      <c r="K4" s="383" t="s">
        <v>118</v>
      </c>
      <c r="L4" s="384"/>
      <c r="M4" s="8">
        <f>COUNTA($D$11:$D$453)</f>
        <v>62</v>
      </c>
      <c r="N4" s="21" t="s">
        <v>119</v>
      </c>
      <c r="O4" s="22">
        <f>(M5+M6)/M4</f>
        <v>0.87096774193548387</v>
      </c>
      <c r="P4" s="383" t="s">
        <v>118</v>
      </c>
      <c r="Q4" s="384"/>
      <c r="R4" s="8">
        <f>COUNTA($B$11:$B$194)</f>
        <v>4</v>
      </c>
      <c r="S4" s="21" t="s">
        <v>119</v>
      </c>
      <c r="T4" s="22">
        <f>(R5+R6)/R4</f>
        <v>15.25</v>
      </c>
    </row>
    <row r="5" spans="2:20">
      <c r="B5" s="6" t="s">
        <v>120</v>
      </c>
      <c r="C5" s="8"/>
      <c r="D5" s="18"/>
      <c r="E5" s="5"/>
      <c r="F5" s="5"/>
      <c r="G5" s="5"/>
      <c r="H5" s="5"/>
      <c r="I5" s="5"/>
      <c r="J5" s="64"/>
      <c r="K5" s="383" t="s">
        <v>121</v>
      </c>
      <c r="L5" s="384"/>
      <c r="M5" s="23">
        <f>COUNTIF(K11:K$194,"通过")</f>
        <v>51</v>
      </c>
      <c r="N5" s="21" t="s">
        <v>119</v>
      </c>
      <c r="O5" s="22">
        <f>M5/M4</f>
        <v>0.82258064516129037</v>
      </c>
      <c r="P5" s="383" t="s">
        <v>121</v>
      </c>
      <c r="Q5" s="384"/>
      <c r="R5" s="23">
        <f>COUNTIF(P11:P$194,"通过")</f>
        <v>61</v>
      </c>
      <c r="S5" s="21" t="s">
        <v>119</v>
      </c>
      <c r="T5" s="22">
        <f>R5/R4</f>
        <v>15.25</v>
      </c>
    </row>
    <row r="6" spans="2:20">
      <c r="B6" s="6" t="s">
        <v>122</v>
      </c>
      <c r="C6" s="8"/>
      <c r="D6" s="18"/>
      <c r="E6" s="5"/>
      <c r="F6" s="5"/>
      <c r="G6" s="5"/>
      <c r="H6" s="5"/>
      <c r="I6" s="5"/>
      <c r="J6" s="64"/>
      <c r="K6" s="383" t="s">
        <v>123</v>
      </c>
      <c r="L6" s="384"/>
      <c r="M6" s="23">
        <f>COUNTIF(K11:K$193,"失败")</f>
        <v>3</v>
      </c>
      <c r="N6" s="21" t="s">
        <v>119</v>
      </c>
      <c r="O6" s="22">
        <f>M6/M4</f>
        <v>4.8387096774193547E-2</v>
      </c>
      <c r="P6" s="383" t="s">
        <v>123</v>
      </c>
      <c r="Q6" s="384"/>
      <c r="R6" s="23">
        <f>COUNTIF(P11:P$193,"失败")</f>
        <v>0</v>
      </c>
      <c r="S6" s="21" t="s">
        <v>119</v>
      </c>
      <c r="T6" s="22">
        <f>R6/R4</f>
        <v>0</v>
      </c>
    </row>
    <row r="7" spans="2:20">
      <c r="B7" s="6" t="s">
        <v>124</v>
      </c>
      <c r="C7" s="8"/>
      <c r="D7" s="18"/>
      <c r="E7" s="5"/>
      <c r="F7" s="5"/>
      <c r="G7" s="5"/>
      <c r="H7" s="5"/>
      <c r="I7" s="5"/>
      <c r="J7" s="64"/>
      <c r="K7" s="383" t="s">
        <v>125</v>
      </c>
      <c r="L7" s="384"/>
      <c r="M7" s="23">
        <f>COUNTIF(K11:K$193,"阻塞")</f>
        <v>8</v>
      </c>
      <c r="N7" s="21" t="s">
        <v>119</v>
      </c>
      <c r="O7" s="22">
        <f>M7/M4</f>
        <v>0.12903225806451613</v>
      </c>
      <c r="P7" s="383" t="s">
        <v>125</v>
      </c>
      <c r="Q7" s="384"/>
      <c r="R7" s="23">
        <f>COUNTIF(P11:P$193,"阻塞")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18"/>
      <c r="E8" s="5"/>
      <c r="F8" s="5"/>
      <c r="G8" s="5"/>
      <c r="H8" s="5"/>
      <c r="I8" s="5"/>
      <c r="J8" s="64"/>
      <c r="K8" s="383" t="s">
        <v>126</v>
      </c>
      <c r="L8" s="384"/>
      <c r="M8" s="23">
        <f>COUNTIF(K11:K$193,"无效")</f>
        <v>0</v>
      </c>
      <c r="N8" s="21" t="s">
        <v>119</v>
      </c>
      <c r="O8" s="22">
        <f>M8/M4</f>
        <v>0</v>
      </c>
      <c r="P8" s="383" t="s">
        <v>126</v>
      </c>
      <c r="Q8" s="384"/>
      <c r="R8" s="23">
        <f>COUNTIF(P11:P$193,"无效")</f>
        <v>1</v>
      </c>
      <c r="S8" s="21" t="s">
        <v>119</v>
      </c>
      <c r="T8" s="22">
        <f>R8/R4</f>
        <v>0.25</v>
      </c>
    </row>
    <row r="9" spans="2:20">
      <c r="B9" s="4"/>
      <c r="C9" s="5"/>
      <c r="D9" s="18"/>
      <c r="E9" s="5"/>
      <c r="F9" s="5"/>
      <c r="G9" s="5"/>
      <c r="H9" s="5"/>
      <c r="I9" s="5"/>
      <c r="J9" s="64"/>
      <c r="K9" s="383" t="s">
        <v>127</v>
      </c>
      <c r="L9" s="384"/>
      <c r="M9" s="23">
        <f>COUNTIF(K11:K$193,"未执行")</f>
        <v>0</v>
      </c>
      <c r="N9" s="21" t="s">
        <v>119</v>
      </c>
      <c r="O9" s="22">
        <f>M9/M4</f>
        <v>0</v>
      </c>
      <c r="P9" s="383" t="s">
        <v>127</v>
      </c>
      <c r="Q9" s="384"/>
      <c r="R9" s="23">
        <f>COUNTIF(P11:P$193,"未执行")</f>
        <v>0</v>
      </c>
      <c r="S9" s="21" t="s">
        <v>119</v>
      </c>
      <c r="T9" s="22">
        <f>R9/R4</f>
        <v>0</v>
      </c>
    </row>
    <row r="10" spans="2:20" ht="32.25" customHeight="1">
      <c r="B10" s="9" t="s">
        <v>128</v>
      </c>
      <c r="C10" s="10" t="s">
        <v>129</v>
      </c>
      <c r="D10" s="148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154" t="s">
        <v>136</v>
      </c>
      <c r="K10" s="10" t="s">
        <v>137</v>
      </c>
      <c r="L10" s="148" t="s">
        <v>12</v>
      </c>
      <c r="M10" s="10" t="s">
        <v>138</v>
      </c>
      <c r="N10" s="10" t="s">
        <v>139</v>
      </c>
      <c r="O10" s="10" t="s">
        <v>140</v>
      </c>
      <c r="P10" s="10" t="s">
        <v>141</v>
      </c>
      <c r="Q10" s="10" t="s">
        <v>12</v>
      </c>
      <c r="R10" s="10" t="s">
        <v>138</v>
      </c>
      <c r="S10" s="10" t="s">
        <v>139</v>
      </c>
      <c r="T10" s="10" t="s">
        <v>140</v>
      </c>
    </row>
    <row r="11" spans="2:20" ht="110.25" customHeight="1">
      <c r="B11" s="371" t="s">
        <v>1614</v>
      </c>
      <c r="C11" s="8" t="s">
        <v>1615</v>
      </c>
      <c r="D11" s="13" t="s">
        <v>1616</v>
      </c>
      <c r="E11" s="8" t="s">
        <v>145</v>
      </c>
      <c r="F11" s="8" t="s">
        <v>178</v>
      </c>
      <c r="G11" s="8" t="s">
        <v>157</v>
      </c>
      <c r="H11" s="8"/>
      <c r="I11" s="13" t="s">
        <v>1617</v>
      </c>
      <c r="J11" s="55" t="s">
        <v>2773</v>
      </c>
      <c r="K11" s="8" t="s">
        <v>6</v>
      </c>
      <c r="L11" s="13"/>
      <c r="M11" s="8"/>
      <c r="N11" s="8"/>
      <c r="O11" s="8"/>
      <c r="P11" s="8" t="s">
        <v>6</v>
      </c>
      <c r="Q11" s="8"/>
      <c r="R11" s="8"/>
      <c r="S11" s="8"/>
      <c r="T11" s="8"/>
    </row>
    <row r="12" spans="2:20" ht="54" customHeight="1">
      <c r="B12" s="371"/>
      <c r="C12" s="8" t="s">
        <v>2433</v>
      </c>
      <c r="D12" s="13" t="s">
        <v>1251</v>
      </c>
      <c r="E12" s="8" t="s">
        <v>145</v>
      </c>
      <c r="F12" s="8" t="s">
        <v>178</v>
      </c>
      <c r="G12" s="8" t="s">
        <v>147</v>
      </c>
      <c r="H12" s="8"/>
      <c r="I12" s="13" t="s">
        <v>1252</v>
      </c>
      <c r="J12" s="55" t="s">
        <v>2774</v>
      </c>
      <c r="K12" s="8" t="s">
        <v>6</v>
      </c>
      <c r="L12" s="13"/>
      <c r="M12" s="8"/>
      <c r="N12" s="8"/>
      <c r="O12" s="8"/>
      <c r="P12" s="8" t="s">
        <v>6</v>
      </c>
      <c r="Q12" s="8"/>
      <c r="R12" s="8"/>
      <c r="S12" s="8"/>
      <c r="T12" s="8"/>
    </row>
    <row r="13" spans="2:20" ht="49.5">
      <c r="B13" s="371"/>
      <c r="C13" s="8" t="s">
        <v>2434</v>
      </c>
      <c r="D13" s="13" t="s">
        <v>1258</v>
      </c>
      <c r="E13" s="8" t="s">
        <v>145</v>
      </c>
      <c r="F13" s="8" t="s">
        <v>146</v>
      </c>
      <c r="G13" s="8" t="s">
        <v>147</v>
      </c>
      <c r="H13" s="8" t="s">
        <v>1620</v>
      </c>
      <c r="I13" s="13" t="s">
        <v>1260</v>
      </c>
      <c r="J13" s="55" t="s">
        <v>208</v>
      </c>
      <c r="K13" s="8" t="s">
        <v>6</v>
      </c>
      <c r="L13" s="13"/>
      <c r="M13" s="8"/>
      <c r="N13" s="8"/>
      <c r="O13" s="8"/>
      <c r="P13" s="8" t="s">
        <v>6</v>
      </c>
      <c r="Q13" s="8"/>
      <c r="R13" s="8"/>
      <c r="S13" s="8"/>
      <c r="T13" s="8"/>
    </row>
    <row r="14" spans="2:20" s="219" customFormat="1" ht="42.75" customHeight="1">
      <c r="B14" s="371"/>
      <c r="C14" s="212" t="s">
        <v>2436</v>
      </c>
      <c r="D14" s="211" t="s">
        <v>1621</v>
      </c>
      <c r="E14" s="212" t="s">
        <v>145</v>
      </c>
      <c r="F14" s="212" t="s">
        <v>178</v>
      </c>
      <c r="G14" s="212" t="s">
        <v>157</v>
      </c>
      <c r="H14" s="212" t="s">
        <v>1622</v>
      </c>
      <c r="I14" s="211" t="s">
        <v>1623</v>
      </c>
      <c r="J14" s="213" t="s">
        <v>1624</v>
      </c>
      <c r="K14" s="220" t="s">
        <v>9</v>
      </c>
      <c r="L14" s="428" t="s">
        <v>2775</v>
      </c>
      <c r="M14" s="212"/>
      <c r="N14" s="212"/>
      <c r="O14" s="212"/>
      <c r="P14" s="8" t="s">
        <v>6</v>
      </c>
      <c r="Q14" s="212"/>
      <c r="R14" s="212"/>
      <c r="S14" s="212"/>
      <c r="T14" s="212"/>
    </row>
    <row r="15" spans="2:20" s="219" customFormat="1" ht="42.75" customHeight="1">
      <c r="B15" s="371"/>
      <c r="C15" s="212" t="s">
        <v>2438</v>
      </c>
      <c r="D15" s="211" t="s">
        <v>1625</v>
      </c>
      <c r="E15" s="212" t="s">
        <v>145</v>
      </c>
      <c r="F15" s="212" t="s">
        <v>178</v>
      </c>
      <c r="G15" s="212" t="s">
        <v>157</v>
      </c>
      <c r="H15" s="212" t="s">
        <v>1626</v>
      </c>
      <c r="I15" s="211" t="s">
        <v>2776</v>
      </c>
      <c r="J15" s="213" t="s">
        <v>2777</v>
      </c>
      <c r="K15" s="220" t="s">
        <v>9</v>
      </c>
      <c r="L15" s="429"/>
      <c r="M15" s="212"/>
      <c r="N15" s="212"/>
      <c r="O15" s="212"/>
      <c r="P15" s="8" t="s">
        <v>6</v>
      </c>
      <c r="Q15" s="212"/>
      <c r="R15" s="212"/>
      <c r="S15" s="212"/>
      <c r="T15" s="212"/>
    </row>
    <row r="16" spans="2:20" s="219" customFormat="1" ht="42.75" customHeight="1">
      <c r="B16" s="371"/>
      <c r="C16" s="212" t="s">
        <v>2441</v>
      </c>
      <c r="D16" s="211" t="s">
        <v>1628</v>
      </c>
      <c r="E16" s="212" t="s">
        <v>145</v>
      </c>
      <c r="F16" s="212" t="s">
        <v>178</v>
      </c>
      <c r="G16" s="212" t="s">
        <v>157</v>
      </c>
      <c r="H16" s="212" t="s">
        <v>1629</v>
      </c>
      <c r="I16" s="211" t="s">
        <v>1623</v>
      </c>
      <c r="J16" s="213" t="s">
        <v>1630</v>
      </c>
      <c r="K16" s="220" t="s">
        <v>9</v>
      </c>
      <c r="L16" s="429"/>
      <c r="M16" s="212"/>
      <c r="N16" s="212"/>
      <c r="O16" s="212"/>
      <c r="P16" s="8" t="s">
        <v>6</v>
      </c>
      <c r="Q16" s="212"/>
      <c r="R16" s="212"/>
      <c r="S16" s="212"/>
      <c r="T16" s="212"/>
    </row>
    <row r="17" spans="2:20" s="219" customFormat="1" ht="42.75" customHeight="1">
      <c r="B17" s="371"/>
      <c r="C17" s="212" t="s">
        <v>2442</v>
      </c>
      <c r="D17" s="211" t="s">
        <v>1631</v>
      </c>
      <c r="E17" s="212" t="s">
        <v>145</v>
      </c>
      <c r="F17" s="212" t="s">
        <v>178</v>
      </c>
      <c r="G17" s="212" t="s">
        <v>157</v>
      </c>
      <c r="H17" s="212" t="s">
        <v>1632</v>
      </c>
      <c r="I17" s="211" t="s">
        <v>1623</v>
      </c>
      <c r="J17" s="213" t="s">
        <v>1630</v>
      </c>
      <c r="K17" s="220" t="s">
        <v>9</v>
      </c>
      <c r="L17" s="429"/>
      <c r="M17" s="212"/>
      <c r="N17" s="212"/>
      <c r="O17" s="212"/>
      <c r="P17" s="8" t="s">
        <v>6</v>
      </c>
      <c r="Q17" s="212"/>
      <c r="R17" s="212"/>
      <c r="S17" s="212"/>
      <c r="T17" s="212"/>
    </row>
    <row r="18" spans="2:20" s="219" customFormat="1" ht="42.75" customHeight="1">
      <c r="B18" s="371"/>
      <c r="C18" s="212" t="s">
        <v>2444</v>
      </c>
      <c r="D18" s="211" t="s">
        <v>1633</v>
      </c>
      <c r="E18" s="212" t="s">
        <v>145</v>
      </c>
      <c r="F18" s="212" t="s">
        <v>178</v>
      </c>
      <c r="G18" s="212" t="s">
        <v>157</v>
      </c>
      <c r="H18" s="212"/>
      <c r="I18" s="211" t="s">
        <v>1634</v>
      </c>
      <c r="J18" s="213" t="s">
        <v>1635</v>
      </c>
      <c r="K18" s="220" t="s">
        <v>9</v>
      </c>
      <c r="L18" s="430"/>
      <c r="M18" s="212"/>
      <c r="N18" s="212"/>
      <c r="O18" s="212"/>
      <c r="P18" s="8" t="s">
        <v>6</v>
      </c>
      <c r="Q18" s="212"/>
      <c r="R18" s="212"/>
      <c r="S18" s="212"/>
      <c r="T18" s="212"/>
    </row>
    <row r="19" spans="2:20" ht="35.25" customHeight="1">
      <c r="B19" s="371"/>
      <c r="C19" s="8" t="s">
        <v>2446</v>
      </c>
      <c r="D19" s="13" t="s">
        <v>2778</v>
      </c>
      <c r="E19" s="8" t="s">
        <v>145</v>
      </c>
      <c r="F19" s="8" t="s">
        <v>178</v>
      </c>
      <c r="G19" s="8" t="s">
        <v>157</v>
      </c>
      <c r="H19" s="8"/>
      <c r="I19" s="13" t="s">
        <v>2779</v>
      </c>
      <c r="J19" s="55" t="s">
        <v>1638</v>
      </c>
      <c r="K19" s="221" t="s">
        <v>6</v>
      </c>
      <c r="L19" s="13"/>
      <c r="M19" s="8"/>
      <c r="N19" s="8"/>
      <c r="O19" s="8"/>
      <c r="P19" s="8" t="s">
        <v>6</v>
      </c>
      <c r="Q19" s="8"/>
      <c r="R19" s="8"/>
      <c r="S19" s="8"/>
      <c r="T19" s="8"/>
    </row>
    <row r="20" spans="2:20" ht="37.5" customHeight="1">
      <c r="B20" s="371"/>
      <c r="C20" s="8" t="s">
        <v>2449</v>
      </c>
      <c r="D20" s="13" t="s">
        <v>2780</v>
      </c>
      <c r="E20" s="8" t="s">
        <v>145</v>
      </c>
      <c r="F20" s="8" t="s">
        <v>178</v>
      </c>
      <c r="G20" s="8" t="s">
        <v>157</v>
      </c>
      <c r="H20" s="8"/>
      <c r="I20" s="13" t="s">
        <v>2781</v>
      </c>
      <c r="J20" s="55" t="s">
        <v>1644</v>
      </c>
      <c r="K20" s="221" t="s">
        <v>6</v>
      </c>
      <c r="L20" s="13"/>
      <c r="M20" s="8"/>
      <c r="N20" s="8"/>
      <c r="O20" s="8"/>
      <c r="P20" s="8" t="s">
        <v>6</v>
      </c>
      <c r="Q20" s="8"/>
      <c r="R20" s="8"/>
      <c r="S20" s="8"/>
      <c r="T20" s="8"/>
    </row>
    <row r="21" spans="2:20" ht="32.25" customHeight="1">
      <c r="B21" s="371"/>
      <c r="C21" s="8" t="s">
        <v>2458</v>
      </c>
      <c r="D21" s="211" t="s">
        <v>2782</v>
      </c>
      <c r="E21" s="212" t="s">
        <v>145</v>
      </c>
      <c r="F21" s="212" t="s">
        <v>178</v>
      </c>
      <c r="G21" s="212" t="s">
        <v>157</v>
      </c>
      <c r="H21" s="212"/>
      <c r="I21" s="211" t="s">
        <v>2783</v>
      </c>
      <c r="J21" s="213" t="s">
        <v>1647</v>
      </c>
      <c r="K21" s="221" t="s">
        <v>9</v>
      </c>
      <c r="L21" s="13"/>
      <c r="M21" s="8"/>
      <c r="N21" s="8"/>
      <c r="O21" s="8"/>
      <c r="P21" s="8" t="s">
        <v>10</v>
      </c>
      <c r="Q21" s="8"/>
      <c r="R21" s="8"/>
      <c r="S21" s="8"/>
      <c r="T21" s="8"/>
    </row>
    <row r="22" spans="2:20" ht="35.25" customHeight="1">
      <c r="B22" s="371"/>
      <c r="C22" s="8" t="s">
        <v>2461</v>
      </c>
      <c r="D22" s="13" t="s">
        <v>1639</v>
      </c>
      <c r="E22" s="8" t="s">
        <v>145</v>
      </c>
      <c r="F22" s="8" t="s">
        <v>178</v>
      </c>
      <c r="G22" s="8" t="s">
        <v>157</v>
      </c>
      <c r="H22" s="8"/>
      <c r="I22" s="13" t="s">
        <v>1640</v>
      </c>
      <c r="J22" s="55" t="s">
        <v>2784</v>
      </c>
      <c r="K22" s="221" t="s">
        <v>6</v>
      </c>
      <c r="L22" s="13"/>
      <c r="M22" s="8"/>
      <c r="N22" s="8"/>
      <c r="O22" s="8"/>
      <c r="P22" s="8" t="s">
        <v>6</v>
      </c>
      <c r="Q22" s="8"/>
      <c r="R22" s="8"/>
      <c r="S22" s="8"/>
      <c r="T22" s="8"/>
    </row>
    <row r="23" spans="2:20" ht="37.5" customHeight="1">
      <c r="B23" s="371"/>
      <c r="C23" s="8" t="s">
        <v>2466</v>
      </c>
      <c r="D23" s="13" t="s">
        <v>1642</v>
      </c>
      <c r="E23" s="8" t="s">
        <v>145</v>
      </c>
      <c r="F23" s="8" t="s">
        <v>146</v>
      </c>
      <c r="G23" s="8" t="s">
        <v>147</v>
      </c>
      <c r="H23" s="8"/>
      <c r="I23" s="13" t="s">
        <v>1643</v>
      </c>
      <c r="J23" s="55" t="s">
        <v>1644</v>
      </c>
      <c r="K23" s="221" t="s">
        <v>6</v>
      </c>
      <c r="L23" s="13"/>
      <c r="M23" s="8"/>
      <c r="N23" s="8"/>
      <c r="O23" s="8"/>
      <c r="P23" s="8" t="s">
        <v>6</v>
      </c>
      <c r="Q23" s="8"/>
      <c r="R23" s="8"/>
      <c r="S23" s="8"/>
      <c r="T23" s="8"/>
    </row>
    <row r="24" spans="2:20" ht="37.5" customHeight="1">
      <c r="B24" s="371"/>
      <c r="C24" s="8" t="s">
        <v>2469</v>
      </c>
      <c r="D24" s="13" t="s">
        <v>1645</v>
      </c>
      <c r="E24" s="8" t="s">
        <v>145</v>
      </c>
      <c r="F24" s="8" t="s">
        <v>162</v>
      </c>
      <c r="G24" s="8" t="s">
        <v>147</v>
      </c>
      <c r="H24" s="8"/>
      <c r="I24" s="13" t="s">
        <v>1646</v>
      </c>
      <c r="J24" s="55" t="s">
        <v>1647</v>
      </c>
      <c r="K24" s="221" t="s">
        <v>6</v>
      </c>
      <c r="L24" s="13"/>
      <c r="M24" s="8"/>
      <c r="N24" s="8"/>
      <c r="O24" s="8"/>
      <c r="P24" s="8" t="s">
        <v>6</v>
      </c>
      <c r="Q24" s="8"/>
      <c r="R24" s="8"/>
      <c r="S24" s="8"/>
      <c r="T24" s="8"/>
    </row>
    <row r="25" spans="2:20" ht="44.25" customHeight="1">
      <c r="B25" s="371"/>
      <c r="C25" s="8" t="s">
        <v>2472</v>
      </c>
      <c r="D25" s="13" t="s">
        <v>1657</v>
      </c>
      <c r="E25" s="8" t="s">
        <v>145</v>
      </c>
      <c r="F25" s="8" t="s">
        <v>178</v>
      </c>
      <c r="G25" s="8" t="s">
        <v>157</v>
      </c>
      <c r="H25" s="8"/>
      <c r="I25" s="13" t="s">
        <v>1658</v>
      </c>
      <c r="J25" s="55" t="s">
        <v>2785</v>
      </c>
      <c r="K25" s="221" t="s">
        <v>6</v>
      </c>
      <c r="L25" s="13"/>
      <c r="M25" s="8"/>
      <c r="N25" s="8"/>
      <c r="O25" s="8"/>
      <c r="P25" s="8" t="s">
        <v>6</v>
      </c>
      <c r="Q25" s="8"/>
      <c r="R25" s="8"/>
      <c r="S25" s="8"/>
      <c r="T25" s="8"/>
    </row>
    <row r="26" spans="2:20" ht="49.5">
      <c r="B26" s="377" t="s">
        <v>2786</v>
      </c>
      <c r="C26" s="8" t="s">
        <v>2477</v>
      </c>
      <c r="D26" s="13" t="s">
        <v>2787</v>
      </c>
      <c r="E26" s="8" t="s">
        <v>145</v>
      </c>
      <c r="F26" s="8" t="s">
        <v>178</v>
      </c>
      <c r="G26" s="8" t="s">
        <v>157</v>
      </c>
      <c r="H26" s="8"/>
      <c r="I26" s="13" t="s">
        <v>2788</v>
      </c>
      <c r="J26" s="55" t="s">
        <v>2789</v>
      </c>
      <c r="K26" s="221" t="s">
        <v>6</v>
      </c>
      <c r="L26" s="13"/>
      <c r="M26" s="8"/>
      <c r="N26" s="8"/>
      <c r="O26" s="8"/>
      <c r="P26" s="8" t="s">
        <v>6</v>
      </c>
      <c r="Q26" s="8"/>
      <c r="R26" s="8"/>
      <c r="S26" s="8"/>
      <c r="T26" s="8"/>
    </row>
    <row r="27" spans="2:20" ht="66">
      <c r="B27" s="377"/>
      <c r="C27" s="8" t="s">
        <v>2483</v>
      </c>
      <c r="D27" s="13" t="s">
        <v>2790</v>
      </c>
      <c r="E27" s="8" t="s">
        <v>145</v>
      </c>
      <c r="F27" s="8" t="s">
        <v>178</v>
      </c>
      <c r="G27" s="8" t="s">
        <v>157</v>
      </c>
      <c r="H27" s="8"/>
      <c r="I27" s="13" t="s">
        <v>2791</v>
      </c>
      <c r="J27" s="55" t="s">
        <v>2792</v>
      </c>
      <c r="K27" s="221" t="s">
        <v>6</v>
      </c>
      <c r="L27" s="13"/>
      <c r="M27" s="8"/>
      <c r="N27" s="8"/>
      <c r="O27" s="8"/>
      <c r="P27" s="8" t="s">
        <v>6</v>
      </c>
      <c r="Q27" s="8"/>
      <c r="R27" s="8"/>
      <c r="S27" s="8"/>
      <c r="T27" s="8"/>
    </row>
    <row r="28" spans="2:20" ht="33">
      <c r="B28" s="377"/>
      <c r="C28" s="8" t="s">
        <v>2484</v>
      </c>
      <c r="D28" s="13" t="s">
        <v>2793</v>
      </c>
      <c r="E28" s="8" t="s">
        <v>145</v>
      </c>
      <c r="F28" s="8" t="s">
        <v>178</v>
      </c>
      <c r="G28" s="8" t="s">
        <v>157</v>
      </c>
      <c r="H28" s="8"/>
      <c r="I28" s="13"/>
      <c r="J28" s="55"/>
      <c r="K28" s="221" t="s">
        <v>6</v>
      </c>
      <c r="L28" s="13"/>
      <c r="M28" s="8"/>
      <c r="N28" s="8"/>
      <c r="O28" s="8"/>
      <c r="P28" s="8" t="s">
        <v>6</v>
      </c>
      <c r="Q28" s="8"/>
      <c r="R28" s="8"/>
      <c r="S28" s="8"/>
      <c r="T28" s="8"/>
    </row>
    <row r="29" spans="2:20" ht="33">
      <c r="B29" s="377"/>
      <c r="C29" s="8" t="s">
        <v>2485</v>
      </c>
      <c r="D29" s="13" t="s">
        <v>2794</v>
      </c>
      <c r="E29" s="8" t="s">
        <v>145</v>
      </c>
      <c r="F29" s="8" t="s">
        <v>178</v>
      </c>
      <c r="G29" s="8" t="s">
        <v>157</v>
      </c>
      <c r="H29" s="8"/>
      <c r="I29" s="13"/>
      <c r="J29" s="55"/>
      <c r="K29" s="221" t="s">
        <v>6</v>
      </c>
      <c r="L29" s="13"/>
      <c r="M29" s="8"/>
      <c r="N29" s="8"/>
      <c r="O29" s="8"/>
      <c r="P29" s="8" t="s">
        <v>6</v>
      </c>
      <c r="Q29" s="8"/>
      <c r="R29" s="8"/>
      <c r="S29" s="8"/>
      <c r="T29" s="8"/>
    </row>
    <row r="30" spans="2:20" ht="33">
      <c r="B30" s="377"/>
      <c r="C30" s="8" t="s">
        <v>2489</v>
      </c>
      <c r="D30" s="13" t="s">
        <v>2795</v>
      </c>
      <c r="E30" s="8" t="s">
        <v>145</v>
      </c>
      <c r="F30" s="8" t="s">
        <v>146</v>
      </c>
      <c r="G30" s="8" t="s">
        <v>147</v>
      </c>
      <c r="H30" s="8"/>
      <c r="I30" s="13"/>
      <c r="J30" s="55"/>
      <c r="K30" s="221" t="s">
        <v>6</v>
      </c>
      <c r="L30" s="13"/>
      <c r="M30" s="8"/>
      <c r="N30" s="8"/>
      <c r="O30" s="8"/>
      <c r="P30" s="8" t="s">
        <v>6</v>
      </c>
      <c r="Q30" s="8"/>
      <c r="R30" s="8"/>
      <c r="S30" s="8"/>
      <c r="T30" s="8"/>
    </row>
    <row r="31" spans="2:20" ht="33">
      <c r="B31" s="377"/>
      <c r="C31" s="8" t="s">
        <v>2493</v>
      </c>
      <c r="D31" s="198" t="s">
        <v>2796</v>
      </c>
      <c r="E31" s="199" t="s">
        <v>145</v>
      </c>
      <c r="F31" s="199" t="s">
        <v>178</v>
      </c>
      <c r="G31" s="199" t="s">
        <v>157</v>
      </c>
      <c r="H31" s="199"/>
      <c r="I31" s="198"/>
      <c r="J31" s="210"/>
      <c r="K31" s="222" t="s">
        <v>9</v>
      </c>
      <c r="L31" s="13" t="s">
        <v>2797</v>
      </c>
      <c r="M31" s="8"/>
      <c r="N31" s="8"/>
      <c r="O31" s="8"/>
      <c r="P31" s="8" t="s">
        <v>6</v>
      </c>
      <c r="Q31" s="8"/>
      <c r="R31" s="8"/>
      <c r="S31" s="8"/>
      <c r="T31" s="8"/>
    </row>
    <row r="32" spans="2:20" ht="33">
      <c r="B32" s="377"/>
      <c r="C32" s="8" t="s">
        <v>2495</v>
      </c>
      <c r="D32" s="13" t="s">
        <v>2798</v>
      </c>
      <c r="E32" s="8" t="s">
        <v>145</v>
      </c>
      <c r="F32" s="8" t="s">
        <v>178</v>
      </c>
      <c r="G32" s="8" t="s">
        <v>157</v>
      </c>
      <c r="H32" s="8"/>
      <c r="I32" s="13"/>
      <c r="J32" s="55"/>
      <c r="K32" s="221" t="s">
        <v>6</v>
      </c>
      <c r="L32" s="13"/>
      <c r="M32" s="8"/>
      <c r="N32" s="8"/>
      <c r="O32" s="8"/>
      <c r="P32" s="8" t="s">
        <v>6</v>
      </c>
      <c r="Q32" s="8"/>
      <c r="R32" s="8"/>
      <c r="S32" s="8"/>
      <c r="T32" s="8"/>
    </row>
    <row r="33" spans="2:20" ht="33">
      <c r="B33" s="377"/>
      <c r="C33" s="8" t="s">
        <v>2498</v>
      </c>
      <c r="D33" s="13" t="s">
        <v>2799</v>
      </c>
      <c r="E33" s="8" t="s">
        <v>145</v>
      </c>
      <c r="F33" s="8" t="s">
        <v>178</v>
      </c>
      <c r="G33" s="8" t="s">
        <v>157</v>
      </c>
      <c r="H33" s="8"/>
      <c r="I33" s="13"/>
      <c r="J33" s="55"/>
      <c r="K33" s="221" t="s">
        <v>6</v>
      </c>
      <c r="L33" s="13"/>
      <c r="M33" s="8"/>
      <c r="N33" s="8"/>
      <c r="O33" s="8"/>
      <c r="P33" s="8" t="s">
        <v>6</v>
      </c>
      <c r="Q33" s="8"/>
      <c r="R33" s="8"/>
      <c r="S33" s="8"/>
      <c r="T33" s="8"/>
    </row>
    <row r="34" spans="2:20" ht="66">
      <c r="B34" s="377"/>
      <c r="C34" s="8" t="s">
        <v>2501</v>
      </c>
      <c r="D34" s="13" t="s">
        <v>2800</v>
      </c>
      <c r="E34" s="8" t="s">
        <v>145</v>
      </c>
      <c r="F34" s="8" t="s">
        <v>178</v>
      </c>
      <c r="G34" s="8" t="s">
        <v>157</v>
      </c>
      <c r="H34" s="8"/>
      <c r="I34" s="13" t="s">
        <v>2801</v>
      </c>
      <c r="J34" s="55" t="s">
        <v>1675</v>
      </c>
      <c r="K34" s="221" t="s">
        <v>6</v>
      </c>
      <c r="L34" s="13"/>
      <c r="M34" s="8"/>
      <c r="N34" s="8"/>
      <c r="O34" s="8"/>
      <c r="P34" s="8" t="s">
        <v>6</v>
      </c>
      <c r="Q34" s="8"/>
      <c r="R34" s="8"/>
      <c r="S34" s="8"/>
      <c r="T34" s="8"/>
    </row>
    <row r="35" spans="2:20" ht="66">
      <c r="B35" s="377"/>
      <c r="C35" s="8" t="s">
        <v>2504</v>
      </c>
      <c r="D35" s="13" t="s">
        <v>2802</v>
      </c>
      <c r="E35" s="8" t="s">
        <v>145</v>
      </c>
      <c r="F35" s="8" t="s">
        <v>146</v>
      </c>
      <c r="G35" s="8" t="s">
        <v>157</v>
      </c>
      <c r="H35" s="8"/>
      <c r="I35" s="13" t="s">
        <v>2803</v>
      </c>
      <c r="J35" s="55" t="s">
        <v>2804</v>
      </c>
      <c r="K35" s="221" t="s">
        <v>6</v>
      </c>
      <c r="L35" s="13"/>
      <c r="M35" s="8"/>
      <c r="N35" s="8"/>
      <c r="O35" s="8"/>
      <c r="P35" s="8" t="s">
        <v>6</v>
      </c>
      <c r="Q35" s="8"/>
      <c r="R35" s="8"/>
      <c r="S35" s="8"/>
      <c r="T35" s="8"/>
    </row>
    <row r="36" spans="2:20" ht="66">
      <c r="B36" s="377"/>
      <c r="C36" s="8" t="s">
        <v>2506</v>
      </c>
      <c r="D36" s="13" t="s">
        <v>2805</v>
      </c>
      <c r="E36" s="8" t="s">
        <v>145</v>
      </c>
      <c r="F36" s="8" t="s">
        <v>178</v>
      </c>
      <c r="G36" s="8" t="s">
        <v>157</v>
      </c>
      <c r="H36" s="8"/>
      <c r="I36" s="13" t="s">
        <v>2806</v>
      </c>
      <c r="J36" s="55" t="s">
        <v>2807</v>
      </c>
      <c r="K36" s="221" t="s">
        <v>6</v>
      </c>
      <c r="L36" s="13"/>
      <c r="M36" s="8"/>
      <c r="N36" s="8"/>
      <c r="O36" s="8"/>
      <c r="P36" s="8" t="s">
        <v>6</v>
      </c>
      <c r="Q36" s="8"/>
      <c r="R36" s="8"/>
      <c r="S36" s="8"/>
      <c r="T36" s="8"/>
    </row>
    <row r="37" spans="2:20" ht="49.5">
      <c r="B37" s="377"/>
      <c r="C37" s="8" t="s">
        <v>2509</v>
      </c>
      <c r="D37" s="13" t="s">
        <v>1679</v>
      </c>
      <c r="E37" s="8" t="s">
        <v>145</v>
      </c>
      <c r="F37" s="8" t="s">
        <v>178</v>
      </c>
      <c r="G37" s="8" t="s">
        <v>157</v>
      </c>
      <c r="H37" s="8"/>
      <c r="I37" s="13" t="s">
        <v>1680</v>
      </c>
      <c r="J37" s="55" t="s">
        <v>1681</v>
      </c>
      <c r="K37" s="221" t="s">
        <v>6</v>
      </c>
      <c r="L37" s="13"/>
      <c r="M37" s="8"/>
      <c r="N37" s="8"/>
      <c r="O37" s="8"/>
      <c r="P37" s="8" t="s">
        <v>6</v>
      </c>
      <c r="Q37" s="8"/>
      <c r="R37" s="8"/>
      <c r="S37" s="8"/>
      <c r="T37" s="8"/>
    </row>
    <row r="38" spans="2:20" ht="49.5">
      <c r="B38" s="377"/>
      <c r="C38" s="8" t="s">
        <v>2512</v>
      </c>
      <c r="D38" s="13" t="s">
        <v>1686</v>
      </c>
      <c r="E38" s="8" t="s">
        <v>145</v>
      </c>
      <c r="F38" s="8" t="s">
        <v>178</v>
      </c>
      <c r="G38" s="8" t="s">
        <v>157</v>
      </c>
      <c r="H38" s="8" t="s">
        <v>2808</v>
      </c>
      <c r="I38" s="13" t="s">
        <v>2809</v>
      </c>
      <c r="J38" s="55" t="s">
        <v>1689</v>
      </c>
      <c r="K38" s="221" t="s">
        <v>6</v>
      </c>
      <c r="L38" s="13"/>
      <c r="M38" s="8"/>
      <c r="N38" s="8"/>
      <c r="O38" s="8"/>
      <c r="P38" s="8" t="s">
        <v>6</v>
      </c>
      <c r="Q38" s="8"/>
      <c r="R38" s="8"/>
      <c r="S38" s="8"/>
      <c r="T38" s="8"/>
    </row>
    <row r="39" spans="2:20" ht="99">
      <c r="B39" s="377"/>
      <c r="C39" s="8" t="s">
        <v>2515</v>
      </c>
      <c r="D39" s="13" t="s">
        <v>2810</v>
      </c>
      <c r="E39" s="8" t="s">
        <v>145</v>
      </c>
      <c r="F39" s="8" t="s">
        <v>178</v>
      </c>
      <c r="G39" s="8" t="s">
        <v>157</v>
      </c>
      <c r="H39" s="8" t="s">
        <v>2811</v>
      </c>
      <c r="I39" s="13" t="s">
        <v>2812</v>
      </c>
      <c r="J39" s="55" t="s">
        <v>1693</v>
      </c>
      <c r="K39" s="221" t="s">
        <v>7</v>
      </c>
      <c r="L39" s="13" t="s">
        <v>2813</v>
      </c>
      <c r="M39" s="8"/>
      <c r="N39" s="8"/>
      <c r="O39" s="8"/>
      <c r="P39" s="8" t="s">
        <v>6</v>
      </c>
      <c r="Q39" s="8"/>
      <c r="R39" s="8"/>
      <c r="S39" s="8"/>
      <c r="T39" s="8"/>
    </row>
    <row r="40" spans="2:20" ht="115.5">
      <c r="B40" s="377"/>
      <c r="C40" s="8" t="s">
        <v>2518</v>
      </c>
      <c r="D40" s="13" t="s">
        <v>2814</v>
      </c>
      <c r="E40" s="8" t="s">
        <v>145</v>
      </c>
      <c r="F40" s="8" t="s">
        <v>178</v>
      </c>
      <c r="G40" s="8" t="s">
        <v>157</v>
      </c>
      <c r="H40" s="8"/>
      <c r="I40" s="13" t="s">
        <v>2815</v>
      </c>
      <c r="J40" s="55" t="s">
        <v>1693</v>
      </c>
      <c r="K40" s="221" t="s">
        <v>6</v>
      </c>
      <c r="L40" s="13"/>
      <c r="M40" s="8"/>
      <c r="N40" s="8"/>
      <c r="O40" s="8"/>
      <c r="P40" s="8" t="s">
        <v>6</v>
      </c>
      <c r="Q40" s="8"/>
      <c r="R40" s="8"/>
      <c r="S40" s="8"/>
      <c r="T40" s="8"/>
    </row>
    <row r="41" spans="2:20" ht="82.5">
      <c r="B41" s="377"/>
      <c r="C41" s="8" t="s">
        <v>2521</v>
      </c>
      <c r="D41" s="13" t="s">
        <v>2816</v>
      </c>
      <c r="E41" s="8" t="s">
        <v>145</v>
      </c>
      <c r="F41" s="8" t="s">
        <v>146</v>
      </c>
      <c r="G41" s="8" t="s">
        <v>147</v>
      </c>
      <c r="H41" s="8"/>
      <c r="I41" s="13" t="s">
        <v>2817</v>
      </c>
      <c r="J41" s="55" t="s">
        <v>1389</v>
      </c>
      <c r="K41" s="221" t="s">
        <v>6</v>
      </c>
      <c r="L41" s="13"/>
      <c r="M41" s="8"/>
      <c r="N41" s="8"/>
      <c r="O41" s="8"/>
      <c r="P41" s="8" t="s">
        <v>6</v>
      </c>
      <c r="Q41" s="8"/>
      <c r="R41" s="8"/>
      <c r="S41" s="8"/>
      <c r="T41" s="8"/>
    </row>
    <row r="42" spans="2:20" ht="82.5">
      <c r="B42" s="377"/>
      <c r="C42" s="8" t="s">
        <v>2524</v>
      </c>
      <c r="D42" s="13" t="s">
        <v>2818</v>
      </c>
      <c r="E42" s="8" t="s">
        <v>145</v>
      </c>
      <c r="F42" s="8" t="s">
        <v>146</v>
      </c>
      <c r="G42" s="8" t="s">
        <v>157</v>
      </c>
      <c r="H42" s="8"/>
      <c r="I42" s="13" t="s">
        <v>2819</v>
      </c>
      <c r="J42" s="55" t="s">
        <v>2820</v>
      </c>
      <c r="K42" s="221" t="s">
        <v>7</v>
      </c>
      <c r="L42" s="13" t="s">
        <v>2813</v>
      </c>
      <c r="M42" s="8"/>
      <c r="N42" s="8"/>
      <c r="O42" s="8"/>
      <c r="P42" s="8" t="s">
        <v>6</v>
      </c>
      <c r="Q42" s="8"/>
      <c r="R42" s="8"/>
      <c r="S42" s="8"/>
      <c r="T42" s="8"/>
    </row>
    <row r="43" spans="2:20" ht="55.5" customHeight="1">
      <c r="B43" s="377"/>
      <c r="C43" s="8" t="s">
        <v>2527</v>
      </c>
      <c r="D43" s="13" t="s">
        <v>1698</v>
      </c>
      <c r="E43" s="8" t="s">
        <v>145</v>
      </c>
      <c r="F43" s="8" t="s">
        <v>178</v>
      </c>
      <c r="G43" s="8" t="s">
        <v>157</v>
      </c>
      <c r="H43" s="8"/>
      <c r="I43" s="13" t="s">
        <v>2821</v>
      </c>
      <c r="J43" s="55" t="s">
        <v>1700</v>
      </c>
      <c r="K43" s="221" t="s">
        <v>6</v>
      </c>
      <c r="L43" s="13"/>
      <c r="M43" s="8"/>
      <c r="N43" s="8"/>
      <c r="O43" s="8"/>
      <c r="P43" s="8" t="s">
        <v>6</v>
      </c>
      <c r="Q43" s="8"/>
      <c r="R43" s="8"/>
      <c r="S43" s="8"/>
      <c r="T43" s="8"/>
    </row>
    <row r="44" spans="2:20" ht="53.25" customHeight="1">
      <c r="B44" s="377"/>
      <c r="C44" s="8" t="s">
        <v>2530</v>
      </c>
      <c r="D44" s="13" t="s">
        <v>1701</v>
      </c>
      <c r="E44" s="8" t="s">
        <v>145</v>
      </c>
      <c r="F44" s="8" t="s">
        <v>178</v>
      </c>
      <c r="G44" s="8" t="s">
        <v>157</v>
      </c>
      <c r="H44" s="8"/>
      <c r="I44" s="13" t="s">
        <v>2822</v>
      </c>
      <c r="J44" s="55" t="s">
        <v>1703</v>
      </c>
      <c r="K44" s="221" t="s">
        <v>6</v>
      </c>
      <c r="L44" s="13"/>
      <c r="M44" s="8"/>
      <c r="N44" s="8"/>
      <c r="O44" s="8"/>
      <c r="P44" s="8" t="s">
        <v>6</v>
      </c>
      <c r="Q44" s="8"/>
      <c r="R44" s="8"/>
      <c r="S44" s="8"/>
      <c r="T44" s="8"/>
    </row>
    <row r="45" spans="2:20" ht="87.75" customHeight="1">
      <c r="B45" s="377"/>
      <c r="C45" s="8" t="s">
        <v>2533</v>
      </c>
      <c r="D45" s="13" t="s">
        <v>2823</v>
      </c>
      <c r="E45" s="8" t="s">
        <v>145</v>
      </c>
      <c r="F45" s="8" t="s">
        <v>178</v>
      </c>
      <c r="G45" s="8" t="s">
        <v>157</v>
      </c>
      <c r="H45" s="8" t="s">
        <v>2811</v>
      </c>
      <c r="I45" s="13" t="s">
        <v>2824</v>
      </c>
      <c r="J45" s="55" t="s">
        <v>1706</v>
      </c>
      <c r="K45" s="221" t="s">
        <v>7</v>
      </c>
      <c r="L45" s="13" t="s">
        <v>2825</v>
      </c>
      <c r="M45" s="8"/>
      <c r="N45" s="8"/>
      <c r="O45" s="8"/>
      <c r="P45" s="8" t="s">
        <v>6</v>
      </c>
      <c r="Q45" s="8"/>
      <c r="R45" s="8"/>
      <c r="S45" s="8"/>
      <c r="T45" s="8"/>
    </row>
    <row r="46" spans="2:20" ht="97.5" customHeight="1">
      <c r="B46" s="377"/>
      <c r="C46" s="8" t="s">
        <v>2536</v>
      </c>
      <c r="D46" s="13" t="s">
        <v>2826</v>
      </c>
      <c r="E46" s="8" t="s">
        <v>145</v>
      </c>
      <c r="F46" s="8" t="s">
        <v>178</v>
      </c>
      <c r="G46" s="8" t="s">
        <v>157</v>
      </c>
      <c r="H46" s="8"/>
      <c r="I46" s="13" t="s">
        <v>2827</v>
      </c>
      <c r="J46" s="55" t="s">
        <v>1706</v>
      </c>
      <c r="K46" s="221" t="s">
        <v>9</v>
      </c>
      <c r="L46" s="13" t="s">
        <v>2825</v>
      </c>
      <c r="M46" s="8"/>
      <c r="N46" s="8"/>
      <c r="O46" s="8"/>
      <c r="P46" s="8" t="s">
        <v>6</v>
      </c>
      <c r="Q46" s="8"/>
      <c r="R46" s="8"/>
      <c r="S46" s="8"/>
      <c r="T46" s="8"/>
    </row>
    <row r="47" spans="2:20" ht="82.5">
      <c r="B47" s="377"/>
      <c r="C47" s="8" t="s">
        <v>2539</v>
      </c>
      <c r="D47" s="13" t="s">
        <v>2828</v>
      </c>
      <c r="E47" s="8" t="s">
        <v>145</v>
      </c>
      <c r="F47" s="8" t="s">
        <v>146</v>
      </c>
      <c r="G47" s="8" t="s">
        <v>157</v>
      </c>
      <c r="H47" s="8"/>
      <c r="I47" s="13" t="s">
        <v>2829</v>
      </c>
      <c r="J47" s="55" t="s">
        <v>1954</v>
      </c>
      <c r="K47" s="221" t="s">
        <v>6</v>
      </c>
      <c r="L47" s="13"/>
      <c r="M47" s="8"/>
      <c r="N47" s="8"/>
      <c r="O47" s="8"/>
      <c r="P47" s="8" t="s">
        <v>6</v>
      </c>
      <c r="Q47" s="8"/>
      <c r="R47" s="8"/>
      <c r="S47" s="8"/>
      <c r="T47" s="8"/>
    </row>
    <row r="48" spans="2:20" ht="82.5">
      <c r="B48" s="377"/>
      <c r="C48" s="8" t="s">
        <v>2542</v>
      </c>
      <c r="D48" s="13" t="s">
        <v>1712</v>
      </c>
      <c r="E48" s="8" t="s">
        <v>145</v>
      </c>
      <c r="F48" s="8" t="s">
        <v>146</v>
      </c>
      <c r="G48" s="8" t="s">
        <v>157</v>
      </c>
      <c r="H48" s="8"/>
      <c r="I48" s="13" t="s">
        <v>2830</v>
      </c>
      <c r="J48" s="55" t="s">
        <v>1714</v>
      </c>
      <c r="K48" s="221" t="s">
        <v>6</v>
      </c>
      <c r="L48" s="13" t="s">
        <v>2825</v>
      </c>
      <c r="M48" s="8"/>
      <c r="N48" s="8"/>
      <c r="O48" s="8"/>
      <c r="P48" s="8" t="s">
        <v>6</v>
      </c>
      <c r="Q48" s="8"/>
      <c r="R48" s="8"/>
      <c r="S48" s="8"/>
      <c r="T48" s="8"/>
    </row>
    <row r="49" spans="2:20" ht="82.5">
      <c r="B49" s="377"/>
      <c r="C49" s="8" t="s">
        <v>2545</v>
      </c>
      <c r="D49" s="13" t="s">
        <v>1715</v>
      </c>
      <c r="E49" s="8" t="s">
        <v>145</v>
      </c>
      <c r="F49" s="8" t="s">
        <v>178</v>
      </c>
      <c r="G49" s="8" t="s">
        <v>157</v>
      </c>
      <c r="H49" s="8"/>
      <c r="I49" s="13" t="s">
        <v>2831</v>
      </c>
      <c r="J49" s="55" t="s">
        <v>1717</v>
      </c>
      <c r="K49" s="221" t="s">
        <v>6</v>
      </c>
      <c r="L49" s="13"/>
      <c r="M49" s="8"/>
      <c r="N49" s="8"/>
      <c r="O49" s="8"/>
      <c r="P49" s="8" t="s">
        <v>6</v>
      </c>
      <c r="Q49" s="8"/>
      <c r="R49" s="8"/>
      <c r="S49" s="8"/>
      <c r="T49" s="8"/>
    </row>
    <row r="50" spans="2:20" ht="99">
      <c r="B50" s="377"/>
      <c r="C50" s="8" t="s">
        <v>2548</v>
      </c>
      <c r="D50" s="13" t="s">
        <v>1718</v>
      </c>
      <c r="E50" s="8" t="s">
        <v>145</v>
      </c>
      <c r="F50" s="8" t="s">
        <v>178</v>
      </c>
      <c r="G50" s="8" t="s">
        <v>157</v>
      </c>
      <c r="H50" s="8"/>
      <c r="I50" s="13" t="s">
        <v>2832</v>
      </c>
      <c r="J50" s="55" t="s">
        <v>1720</v>
      </c>
      <c r="K50" s="221" t="s">
        <v>6</v>
      </c>
      <c r="L50" s="13"/>
      <c r="M50" s="8"/>
      <c r="N50" s="8"/>
      <c r="O50" s="8"/>
      <c r="P50" s="8" t="s">
        <v>6</v>
      </c>
      <c r="Q50" s="8"/>
      <c r="R50" s="8"/>
      <c r="S50" s="8"/>
      <c r="T50" s="8"/>
    </row>
    <row r="51" spans="2:20" ht="148.5">
      <c r="B51" s="377"/>
      <c r="C51" s="8" t="s">
        <v>2833</v>
      </c>
      <c r="D51" s="13" t="s">
        <v>2834</v>
      </c>
      <c r="E51" s="8" t="s">
        <v>145</v>
      </c>
      <c r="F51" s="8" t="s">
        <v>146</v>
      </c>
      <c r="G51" s="8" t="s">
        <v>147</v>
      </c>
      <c r="H51" s="8"/>
      <c r="I51" s="13" t="s">
        <v>2835</v>
      </c>
      <c r="J51" s="55" t="s">
        <v>2836</v>
      </c>
      <c r="K51" s="221" t="s">
        <v>6</v>
      </c>
      <c r="L51" s="13" t="s">
        <v>2837</v>
      </c>
      <c r="M51" s="8"/>
      <c r="N51" s="8"/>
      <c r="O51" s="8"/>
      <c r="P51" s="8" t="s">
        <v>6</v>
      </c>
      <c r="Q51" s="8"/>
      <c r="R51" s="8"/>
      <c r="S51" s="8"/>
      <c r="T51" s="8"/>
    </row>
    <row r="52" spans="2:20" ht="115.5">
      <c r="B52" s="377"/>
      <c r="C52" s="8" t="s">
        <v>2838</v>
      </c>
      <c r="D52" s="13" t="s">
        <v>2839</v>
      </c>
      <c r="E52" s="8" t="s">
        <v>145</v>
      </c>
      <c r="F52" s="8" t="s">
        <v>146</v>
      </c>
      <c r="G52" s="8" t="s">
        <v>147</v>
      </c>
      <c r="H52" s="8"/>
      <c r="I52" s="13" t="s">
        <v>2840</v>
      </c>
      <c r="J52" s="55" t="s">
        <v>2841</v>
      </c>
      <c r="K52" s="221" t="s">
        <v>6</v>
      </c>
      <c r="L52" s="13" t="s">
        <v>2837</v>
      </c>
      <c r="M52" s="8"/>
      <c r="N52" s="8"/>
      <c r="O52" s="8"/>
      <c r="P52" s="8" t="s">
        <v>6</v>
      </c>
      <c r="Q52" s="8"/>
      <c r="R52" s="8"/>
      <c r="S52" s="8"/>
      <c r="T52" s="8"/>
    </row>
    <row r="53" spans="2:20" ht="115.5">
      <c r="B53" s="377"/>
      <c r="C53" s="8" t="s">
        <v>2842</v>
      </c>
      <c r="D53" s="13" t="s">
        <v>2843</v>
      </c>
      <c r="E53" s="8" t="s">
        <v>145</v>
      </c>
      <c r="F53" s="8" t="s">
        <v>146</v>
      </c>
      <c r="G53" s="8" t="s">
        <v>147</v>
      </c>
      <c r="H53" s="8"/>
      <c r="I53" s="13" t="s">
        <v>2844</v>
      </c>
      <c r="J53" s="55" t="s">
        <v>2845</v>
      </c>
      <c r="K53" s="221" t="s">
        <v>6</v>
      </c>
      <c r="L53" s="13"/>
      <c r="M53" s="8"/>
      <c r="N53" s="8"/>
      <c r="O53" s="8"/>
      <c r="P53" s="8" t="s">
        <v>6</v>
      </c>
      <c r="Q53" s="8"/>
      <c r="R53" s="8"/>
      <c r="S53" s="8"/>
      <c r="T53" s="8"/>
    </row>
    <row r="54" spans="2:20" ht="82.5">
      <c r="B54" s="378"/>
      <c r="C54" s="8" t="s">
        <v>2846</v>
      </c>
      <c r="D54" s="13" t="s">
        <v>2847</v>
      </c>
      <c r="E54" s="8" t="s">
        <v>145</v>
      </c>
      <c r="F54" s="8" t="s">
        <v>146</v>
      </c>
      <c r="G54" s="8" t="s">
        <v>147</v>
      </c>
      <c r="H54" s="8"/>
      <c r="I54" s="13" t="s">
        <v>2848</v>
      </c>
      <c r="J54" s="55" t="s">
        <v>2849</v>
      </c>
      <c r="K54" s="221" t="s">
        <v>6</v>
      </c>
      <c r="L54" s="13"/>
      <c r="M54" s="8"/>
      <c r="N54" s="8"/>
      <c r="O54" s="8"/>
      <c r="P54" s="8" t="s">
        <v>6</v>
      </c>
      <c r="Q54" s="8"/>
      <c r="R54" s="8"/>
      <c r="S54" s="8"/>
      <c r="T54" s="8"/>
    </row>
    <row r="55" spans="2:20" ht="57.75" customHeight="1">
      <c r="B55" s="371" t="s">
        <v>412</v>
      </c>
      <c r="C55" s="8" t="s">
        <v>2850</v>
      </c>
      <c r="D55" s="13" t="s">
        <v>1722</v>
      </c>
      <c r="E55" s="8" t="s">
        <v>145</v>
      </c>
      <c r="F55" s="8" t="s">
        <v>178</v>
      </c>
      <c r="G55" s="8" t="s">
        <v>157</v>
      </c>
      <c r="H55" s="8" t="s">
        <v>1723</v>
      </c>
      <c r="I55" s="13" t="s">
        <v>1724</v>
      </c>
      <c r="J55" s="55" t="s">
        <v>1349</v>
      </c>
      <c r="K55" s="221" t="s">
        <v>6</v>
      </c>
      <c r="L55" s="13"/>
      <c r="M55" s="8"/>
      <c r="N55" s="8"/>
      <c r="O55" s="8"/>
      <c r="P55" s="8" t="s">
        <v>6</v>
      </c>
      <c r="Q55" s="8"/>
      <c r="R55" s="8"/>
      <c r="S55" s="8"/>
      <c r="T55" s="8"/>
    </row>
    <row r="56" spans="2:20" ht="57.75" customHeight="1">
      <c r="B56" s="371"/>
      <c r="C56" s="8" t="s">
        <v>2851</v>
      </c>
      <c r="D56" s="13" t="s">
        <v>1725</v>
      </c>
      <c r="E56" s="8" t="s">
        <v>145</v>
      </c>
      <c r="F56" s="8" t="s">
        <v>178</v>
      </c>
      <c r="G56" s="8" t="s">
        <v>157</v>
      </c>
      <c r="H56" s="8" t="s">
        <v>1726</v>
      </c>
      <c r="I56" s="13" t="s">
        <v>1724</v>
      </c>
      <c r="J56" s="55" t="s">
        <v>1352</v>
      </c>
      <c r="K56" s="221" t="s">
        <v>6</v>
      </c>
      <c r="L56" s="13"/>
      <c r="M56" s="8"/>
      <c r="N56" s="8"/>
      <c r="O56" s="8"/>
      <c r="P56" s="8" t="s">
        <v>6</v>
      </c>
      <c r="Q56" s="8"/>
      <c r="R56" s="8"/>
      <c r="S56" s="8"/>
      <c r="T56" s="8"/>
    </row>
    <row r="57" spans="2:20" ht="33">
      <c r="B57" s="371"/>
      <c r="C57" s="8" t="s">
        <v>2852</v>
      </c>
      <c r="D57" s="13" t="s">
        <v>1727</v>
      </c>
      <c r="E57" s="8" t="s">
        <v>145</v>
      </c>
      <c r="F57" s="8" t="s">
        <v>146</v>
      </c>
      <c r="G57" s="8" t="s">
        <v>157</v>
      </c>
      <c r="H57" s="8" t="s">
        <v>1728</v>
      </c>
      <c r="I57" s="13" t="s">
        <v>1574</v>
      </c>
      <c r="J57" s="55" t="s">
        <v>1575</v>
      </c>
      <c r="K57" s="221" t="s">
        <v>6</v>
      </c>
      <c r="L57" s="13"/>
      <c r="M57" s="8"/>
      <c r="N57" s="8"/>
      <c r="O57" s="8"/>
      <c r="P57" s="8" t="s">
        <v>6</v>
      </c>
      <c r="Q57" s="8"/>
      <c r="R57" s="8"/>
      <c r="S57" s="8"/>
      <c r="T57" s="8"/>
    </row>
    <row r="58" spans="2:20" ht="49.5">
      <c r="B58" s="371"/>
      <c r="C58" s="8" t="s">
        <v>2853</v>
      </c>
      <c r="D58" s="13" t="s">
        <v>1729</v>
      </c>
      <c r="E58" s="8" t="s">
        <v>145</v>
      </c>
      <c r="F58" s="8" t="s">
        <v>178</v>
      </c>
      <c r="G58" s="8" t="s">
        <v>157</v>
      </c>
      <c r="H58" s="13" t="s">
        <v>1730</v>
      </c>
      <c r="I58" s="13" t="s">
        <v>1369</v>
      </c>
      <c r="J58" s="55" t="s">
        <v>1370</v>
      </c>
      <c r="K58" s="221" t="s">
        <v>6</v>
      </c>
      <c r="L58" s="13"/>
      <c r="M58" s="8"/>
      <c r="N58" s="8"/>
      <c r="O58" s="8"/>
      <c r="P58" s="8" t="s">
        <v>6</v>
      </c>
      <c r="Q58" s="8"/>
      <c r="R58" s="8"/>
      <c r="S58" s="8"/>
      <c r="T58" s="8"/>
    </row>
    <row r="59" spans="2:20" ht="82.5">
      <c r="B59" s="371"/>
      <c r="C59" s="8" t="s">
        <v>2854</v>
      </c>
      <c r="D59" s="13" t="s">
        <v>1731</v>
      </c>
      <c r="E59" s="8" t="s">
        <v>145</v>
      </c>
      <c r="F59" s="8" t="s">
        <v>178</v>
      </c>
      <c r="G59" s="8" t="s">
        <v>157</v>
      </c>
      <c r="H59" s="8" t="s">
        <v>1732</v>
      </c>
      <c r="I59" s="13" t="s">
        <v>2855</v>
      </c>
      <c r="J59" s="55" t="s">
        <v>1734</v>
      </c>
      <c r="K59" s="221" t="s">
        <v>6</v>
      </c>
      <c r="L59" s="13"/>
      <c r="M59" s="8"/>
      <c r="N59" s="8"/>
      <c r="O59" s="8"/>
      <c r="P59" s="8" t="s">
        <v>6</v>
      </c>
      <c r="Q59" s="8"/>
      <c r="R59" s="8"/>
      <c r="S59" s="8"/>
      <c r="T59" s="8"/>
    </row>
    <row r="60" spans="2:20" ht="49.5">
      <c r="B60" s="371"/>
      <c r="C60" s="8" t="s">
        <v>2856</v>
      </c>
      <c r="D60" s="13" t="s">
        <v>1735</v>
      </c>
      <c r="E60" s="8" t="s">
        <v>145</v>
      </c>
      <c r="F60" s="8" t="s">
        <v>178</v>
      </c>
      <c r="G60" s="8" t="s">
        <v>157</v>
      </c>
      <c r="H60" s="8" t="s">
        <v>1732</v>
      </c>
      <c r="I60" s="13" t="s">
        <v>1736</v>
      </c>
      <c r="J60" s="55" t="s">
        <v>549</v>
      </c>
      <c r="K60" s="221" t="s">
        <v>6</v>
      </c>
      <c r="L60" s="13"/>
      <c r="M60" s="8"/>
      <c r="N60" s="8"/>
      <c r="O60" s="8"/>
      <c r="P60" s="8" t="s">
        <v>6</v>
      </c>
      <c r="Q60" s="8"/>
      <c r="R60" s="8"/>
      <c r="S60" s="8"/>
      <c r="T60" s="8"/>
    </row>
    <row r="61" spans="2:20" ht="49.5">
      <c r="B61" s="371"/>
      <c r="C61" s="8" t="s">
        <v>2857</v>
      </c>
      <c r="D61" s="13" t="s">
        <v>1737</v>
      </c>
      <c r="E61" s="8" t="s">
        <v>145</v>
      </c>
      <c r="F61" s="8" t="s">
        <v>178</v>
      </c>
      <c r="G61" s="8" t="s">
        <v>157</v>
      </c>
      <c r="H61" s="8" t="s">
        <v>1732</v>
      </c>
      <c r="I61" s="13" t="s">
        <v>1738</v>
      </c>
      <c r="J61" s="55" t="s">
        <v>1383</v>
      </c>
      <c r="K61" s="221" t="s">
        <v>6</v>
      </c>
      <c r="L61" s="13"/>
      <c r="M61" s="8"/>
      <c r="N61" s="8"/>
      <c r="O61" s="8"/>
      <c r="P61" s="8" t="s">
        <v>6</v>
      </c>
      <c r="Q61" s="8"/>
      <c r="R61" s="8"/>
      <c r="S61" s="8"/>
      <c r="T61" s="8"/>
    </row>
    <row r="62" spans="2:20" ht="49.5">
      <c r="B62" s="371"/>
      <c r="C62" s="8" t="s">
        <v>2858</v>
      </c>
      <c r="D62" s="13" t="s">
        <v>1739</v>
      </c>
      <c r="E62" s="8" t="s">
        <v>145</v>
      </c>
      <c r="F62" s="8" t="s">
        <v>178</v>
      </c>
      <c r="G62" s="8" t="s">
        <v>157</v>
      </c>
      <c r="H62" s="8" t="s">
        <v>1732</v>
      </c>
      <c r="I62" s="13" t="s">
        <v>1740</v>
      </c>
      <c r="J62" s="55" t="s">
        <v>1386</v>
      </c>
      <c r="K62" s="221" t="s">
        <v>6</v>
      </c>
      <c r="L62" s="13"/>
      <c r="M62" s="8"/>
      <c r="N62" s="8"/>
      <c r="O62" s="8"/>
      <c r="P62" s="8" t="s">
        <v>6</v>
      </c>
      <c r="Q62" s="8"/>
      <c r="R62" s="8"/>
      <c r="S62" s="8"/>
      <c r="T62" s="8"/>
    </row>
    <row r="63" spans="2:20" ht="181.5">
      <c r="B63" s="371"/>
      <c r="C63" s="8" t="s">
        <v>2859</v>
      </c>
      <c r="D63" s="13" t="s">
        <v>1741</v>
      </c>
      <c r="E63" s="8" t="s">
        <v>145</v>
      </c>
      <c r="F63" s="8" t="s">
        <v>178</v>
      </c>
      <c r="G63" s="8" t="s">
        <v>157</v>
      </c>
      <c r="H63" s="8" t="s">
        <v>1732</v>
      </c>
      <c r="I63" s="13" t="s">
        <v>1742</v>
      </c>
      <c r="J63" s="55" t="s">
        <v>1389</v>
      </c>
      <c r="K63" s="221" t="s">
        <v>6</v>
      </c>
      <c r="L63" s="13"/>
      <c r="M63" s="8"/>
      <c r="N63" s="8"/>
      <c r="O63" s="8"/>
      <c r="P63" s="8" t="s">
        <v>6</v>
      </c>
      <c r="Q63" s="8"/>
      <c r="R63" s="8"/>
      <c r="S63" s="8"/>
      <c r="T63" s="8"/>
    </row>
    <row r="64" spans="2:20" ht="82.5">
      <c r="B64" s="371"/>
      <c r="C64" s="8" t="s">
        <v>2860</v>
      </c>
      <c r="D64" s="13" t="s">
        <v>1743</v>
      </c>
      <c r="E64" s="8" t="s">
        <v>145</v>
      </c>
      <c r="F64" s="8" t="s">
        <v>178</v>
      </c>
      <c r="G64" s="8" t="s">
        <v>157</v>
      </c>
      <c r="H64" s="8" t="s">
        <v>1728</v>
      </c>
      <c r="I64" s="13" t="s">
        <v>2861</v>
      </c>
      <c r="J64" s="55" t="s">
        <v>1745</v>
      </c>
      <c r="K64" s="221" t="s">
        <v>6</v>
      </c>
      <c r="L64" s="13"/>
      <c r="M64" s="8"/>
      <c r="N64" s="8"/>
      <c r="O64" s="8"/>
      <c r="P64" s="8" t="s">
        <v>6</v>
      </c>
      <c r="Q64" s="8"/>
      <c r="R64" s="8"/>
      <c r="S64" s="8"/>
      <c r="T64" s="8"/>
    </row>
    <row r="65" spans="2:20" ht="49.5">
      <c r="B65" s="371"/>
      <c r="C65" s="8" t="s">
        <v>2862</v>
      </c>
      <c r="D65" s="13" t="s">
        <v>1746</v>
      </c>
      <c r="E65" s="8" t="s">
        <v>145</v>
      </c>
      <c r="F65" s="8" t="s">
        <v>178</v>
      </c>
      <c r="G65" s="8" t="s">
        <v>157</v>
      </c>
      <c r="H65" s="8" t="s">
        <v>1728</v>
      </c>
      <c r="I65" s="13" t="s">
        <v>1747</v>
      </c>
      <c r="J65" s="55" t="s">
        <v>1748</v>
      </c>
      <c r="K65" s="221" t="s">
        <v>6</v>
      </c>
      <c r="L65" s="13"/>
      <c r="M65" s="8"/>
      <c r="N65" s="8"/>
      <c r="O65" s="8"/>
      <c r="P65" s="8" t="s">
        <v>6</v>
      </c>
      <c r="Q65" s="8"/>
      <c r="R65" s="8"/>
      <c r="S65" s="8"/>
      <c r="T65" s="8"/>
    </row>
    <row r="66" spans="2:20" ht="49.5">
      <c r="B66" s="371"/>
      <c r="C66" s="8" t="s">
        <v>2863</v>
      </c>
      <c r="D66" s="13" t="s">
        <v>1749</v>
      </c>
      <c r="E66" s="8" t="s">
        <v>145</v>
      </c>
      <c r="F66" s="8" t="s">
        <v>178</v>
      </c>
      <c r="G66" s="8" t="s">
        <v>157</v>
      </c>
      <c r="H66" s="8" t="s">
        <v>1728</v>
      </c>
      <c r="I66" s="13" t="s">
        <v>1750</v>
      </c>
      <c r="J66" s="55" t="s">
        <v>1751</v>
      </c>
      <c r="K66" s="221" t="s">
        <v>6</v>
      </c>
      <c r="L66" s="13"/>
      <c r="M66" s="8"/>
      <c r="N66" s="8"/>
      <c r="O66" s="8"/>
      <c r="P66" s="8" t="s">
        <v>6</v>
      </c>
      <c r="Q66" s="8"/>
      <c r="R66" s="8"/>
      <c r="S66" s="8"/>
      <c r="T66" s="8"/>
    </row>
    <row r="67" spans="2:20" ht="49.5">
      <c r="B67" s="371"/>
      <c r="C67" s="8" t="s">
        <v>2864</v>
      </c>
      <c r="D67" s="13" t="s">
        <v>1752</v>
      </c>
      <c r="E67" s="8" t="s">
        <v>145</v>
      </c>
      <c r="F67" s="8" t="s">
        <v>178</v>
      </c>
      <c r="G67" s="8" t="s">
        <v>157</v>
      </c>
      <c r="H67" s="8" t="s">
        <v>1728</v>
      </c>
      <c r="I67" s="13" t="s">
        <v>1753</v>
      </c>
      <c r="J67" s="55" t="s">
        <v>1754</v>
      </c>
      <c r="K67" s="221" t="s">
        <v>6</v>
      </c>
      <c r="L67" s="13"/>
      <c r="M67" s="8"/>
      <c r="N67" s="8"/>
      <c r="O67" s="8"/>
      <c r="P67" s="8" t="s">
        <v>6</v>
      </c>
      <c r="Q67" s="8"/>
      <c r="R67" s="8"/>
      <c r="S67" s="8"/>
      <c r="T67" s="8"/>
    </row>
    <row r="68" spans="2:20" ht="181.5">
      <c r="B68" s="371"/>
      <c r="C68" s="8" t="s">
        <v>2865</v>
      </c>
      <c r="D68" s="13" t="s">
        <v>1755</v>
      </c>
      <c r="E68" s="8" t="s">
        <v>145</v>
      </c>
      <c r="F68" s="8" t="s">
        <v>178</v>
      </c>
      <c r="G68" s="8" t="s">
        <v>157</v>
      </c>
      <c r="H68" s="8" t="s">
        <v>1728</v>
      </c>
      <c r="I68" s="13" t="s">
        <v>1756</v>
      </c>
      <c r="J68" s="55" t="s">
        <v>1757</v>
      </c>
      <c r="K68" s="221" t="s">
        <v>6</v>
      </c>
      <c r="L68" s="13"/>
      <c r="M68" s="8"/>
      <c r="N68" s="8"/>
      <c r="O68" s="8"/>
      <c r="P68" s="8" t="s">
        <v>6</v>
      </c>
      <c r="Q68" s="8"/>
      <c r="R68" s="8"/>
      <c r="S68" s="8"/>
      <c r="T68" s="8"/>
    </row>
    <row r="69" spans="2:20" ht="49.5">
      <c r="B69" s="371"/>
      <c r="C69" s="8" t="s">
        <v>2866</v>
      </c>
      <c r="D69" s="13" t="s">
        <v>1401</v>
      </c>
      <c r="E69" s="8" t="s">
        <v>145</v>
      </c>
      <c r="F69" s="8" t="s">
        <v>178</v>
      </c>
      <c r="G69" s="8" t="s">
        <v>157</v>
      </c>
      <c r="H69" s="8" t="s">
        <v>1732</v>
      </c>
      <c r="I69" s="13" t="s">
        <v>1402</v>
      </c>
      <c r="J69" s="55" t="s">
        <v>1403</v>
      </c>
      <c r="K69" s="221" t="s">
        <v>6</v>
      </c>
      <c r="L69" s="13"/>
      <c r="M69" s="8"/>
      <c r="N69" s="8"/>
      <c r="O69" s="8"/>
      <c r="P69" s="8" t="s">
        <v>6</v>
      </c>
      <c r="Q69" s="8"/>
      <c r="R69" s="8"/>
      <c r="S69" s="8"/>
      <c r="T69" s="8"/>
    </row>
    <row r="70" spans="2:20" ht="132">
      <c r="B70" s="376" t="s">
        <v>2867</v>
      </c>
      <c r="C70" s="8" t="s">
        <v>2868</v>
      </c>
      <c r="D70" s="13" t="s">
        <v>2869</v>
      </c>
      <c r="E70" s="8" t="s">
        <v>145</v>
      </c>
      <c r="F70" s="8" t="s">
        <v>178</v>
      </c>
      <c r="G70" s="8" t="s">
        <v>157</v>
      </c>
      <c r="H70" s="223" t="s">
        <v>2870</v>
      </c>
      <c r="I70" s="13" t="s">
        <v>2871</v>
      </c>
      <c r="J70" s="55" t="s">
        <v>2872</v>
      </c>
      <c r="K70" s="221" t="s">
        <v>6</v>
      </c>
      <c r="L70" s="13"/>
      <c r="M70" s="8"/>
      <c r="N70" s="8"/>
      <c r="O70" s="8"/>
      <c r="P70" s="8" t="s">
        <v>6</v>
      </c>
      <c r="Q70" s="8"/>
      <c r="R70" s="8"/>
      <c r="S70" s="8"/>
      <c r="T70" s="8"/>
    </row>
    <row r="71" spans="2:20" ht="132">
      <c r="B71" s="377"/>
      <c r="C71" s="8" t="s">
        <v>2873</v>
      </c>
      <c r="D71" s="13" t="s">
        <v>2874</v>
      </c>
      <c r="E71" s="8" t="s">
        <v>145</v>
      </c>
      <c r="F71" s="8" t="s">
        <v>178</v>
      </c>
      <c r="G71" s="8" t="s">
        <v>157</v>
      </c>
      <c r="H71" s="200" t="s">
        <v>2870</v>
      </c>
      <c r="I71" s="13" t="s">
        <v>2875</v>
      </c>
      <c r="J71" s="55" t="s">
        <v>2876</v>
      </c>
      <c r="K71" s="221" t="s">
        <v>6</v>
      </c>
      <c r="L71" s="13"/>
      <c r="M71" s="8"/>
      <c r="N71" s="8"/>
      <c r="O71" s="8"/>
      <c r="P71" s="8" t="s">
        <v>6</v>
      </c>
      <c r="Q71" s="8"/>
      <c r="R71" s="8"/>
      <c r="S71" s="8"/>
      <c r="T71" s="8"/>
    </row>
    <row r="72" spans="2:20" ht="99">
      <c r="B72" s="378"/>
      <c r="C72" s="8" t="s">
        <v>2877</v>
      </c>
      <c r="D72" s="13" t="s">
        <v>2878</v>
      </c>
      <c r="E72" s="8" t="s">
        <v>145</v>
      </c>
      <c r="F72" s="8" t="s">
        <v>178</v>
      </c>
      <c r="G72" s="8" t="s">
        <v>157</v>
      </c>
      <c r="H72" s="8"/>
      <c r="I72" s="13" t="s">
        <v>2879</v>
      </c>
      <c r="J72" s="55" t="s">
        <v>2872</v>
      </c>
      <c r="K72" s="221" t="s">
        <v>6</v>
      </c>
      <c r="L72" s="13"/>
      <c r="M72" s="8"/>
      <c r="N72" s="8"/>
      <c r="O72" s="8"/>
      <c r="P72" s="8" t="s">
        <v>6</v>
      </c>
      <c r="Q72" s="8"/>
      <c r="R72" s="8"/>
      <c r="S72" s="8"/>
      <c r="T72" s="8"/>
    </row>
  </sheetData>
  <mergeCells count="23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25"/>
    <mergeCell ref="B26:B54"/>
    <mergeCell ref="B55:B69"/>
    <mergeCell ref="B70:B72"/>
    <mergeCell ref="L14:L18"/>
  </mergeCells>
  <phoneticPr fontId="31" type="noConversion"/>
  <dataValidations count="5">
    <dataValidation type="list" allowBlank="1" showInputMessage="1" showErrorMessage="1" sqref="E11:E72 E65547:E65608 E131083:E131144 E196619:E196680 E262155:E262216 E327691:E327752 E393227:E393288 E458763:E458824 E524299:E524360 E589835:E589896 E655371:E655432 E720907:E720968 E786443:E786504 E851979:E852040 E917515:E917576 E983051:E983112 JA11:JA72 JA65547:JA65608 JA131083:JA131144 JA196619:JA196680 JA262155:JA262216 JA327691:JA327752 JA393227:JA393288 JA458763:JA458824 JA524299:JA524360 JA589835:JA589896 JA655371:JA655432 JA720907:JA720968 JA786443:JA786504 JA851979:JA852040 JA917515:JA917576 JA983051:JA983112 SW11:SW72 SW65547:SW65608 SW131083:SW131144 SW196619:SW196680 SW262155:SW262216 SW327691:SW327752 SW393227:SW393288 SW458763:SW458824 SW524299:SW524360 SW589835:SW589896 SW655371:SW655432 SW720907:SW720968 SW786443:SW786504 SW851979:SW852040 SW917515:SW917576 SW983051:SW983112 ACS11:ACS72 ACS65547:ACS65608 ACS131083:ACS131144 ACS196619:ACS196680 ACS262155:ACS262216 ACS327691:ACS327752 ACS393227:ACS393288 ACS458763:ACS458824 ACS524299:ACS524360 ACS589835:ACS589896 ACS655371:ACS655432 ACS720907:ACS720968 ACS786443:ACS786504 ACS851979:ACS852040 ACS917515:ACS917576 ACS983051:ACS983112 AMO11:AMO72 AMO65547:AMO65608 AMO131083:AMO131144 AMO196619:AMO196680 AMO262155:AMO262216 AMO327691:AMO327752 AMO393227:AMO393288 AMO458763:AMO458824 AMO524299:AMO524360 AMO589835:AMO589896 AMO655371:AMO655432 AMO720907:AMO720968 AMO786443:AMO786504 AMO851979:AMO852040 AMO917515:AMO917576 AMO983051:AMO983112 AWK11:AWK72 AWK65547:AWK65608 AWK131083:AWK131144 AWK196619:AWK196680 AWK262155:AWK262216 AWK327691:AWK327752 AWK393227:AWK393288 AWK458763:AWK458824 AWK524299:AWK524360 AWK589835:AWK589896 AWK655371:AWK655432 AWK720907:AWK720968 AWK786443:AWK786504 AWK851979:AWK852040 AWK917515:AWK917576 AWK983051:AWK983112 BGG11:BGG72 BGG65547:BGG65608 BGG131083:BGG131144 BGG196619:BGG196680 BGG262155:BGG262216 BGG327691:BGG327752 BGG393227:BGG393288 BGG458763:BGG458824 BGG524299:BGG524360 BGG589835:BGG589896 BGG655371:BGG655432 BGG720907:BGG720968 BGG786443:BGG786504 BGG851979:BGG852040 BGG917515:BGG917576 BGG983051:BGG983112 BQC11:BQC72 BQC65547:BQC65608 BQC131083:BQC131144 BQC196619:BQC196680 BQC262155:BQC262216 BQC327691:BQC327752 BQC393227:BQC393288 BQC458763:BQC458824 BQC524299:BQC524360 BQC589835:BQC589896 BQC655371:BQC655432 BQC720907:BQC720968 BQC786443:BQC786504 BQC851979:BQC852040 BQC917515:BQC917576 BQC983051:BQC983112 BZY11:BZY72 BZY65547:BZY65608 BZY131083:BZY131144 BZY196619:BZY196680 BZY262155:BZY262216 BZY327691:BZY327752 BZY393227:BZY393288 BZY458763:BZY458824 BZY524299:BZY524360 BZY589835:BZY589896 BZY655371:BZY655432 BZY720907:BZY720968 BZY786443:BZY786504 BZY851979:BZY852040 BZY917515:BZY917576 BZY983051:BZY983112 CJU11:CJU72 CJU65547:CJU65608 CJU131083:CJU131144 CJU196619:CJU196680 CJU262155:CJU262216 CJU327691:CJU327752 CJU393227:CJU393288 CJU458763:CJU458824 CJU524299:CJU524360 CJU589835:CJU589896 CJU655371:CJU655432 CJU720907:CJU720968 CJU786443:CJU786504 CJU851979:CJU852040 CJU917515:CJU917576 CJU983051:CJU983112 CTQ11:CTQ72 CTQ65547:CTQ65608 CTQ131083:CTQ131144 CTQ196619:CTQ196680 CTQ262155:CTQ262216 CTQ327691:CTQ327752 CTQ393227:CTQ393288 CTQ458763:CTQ458824 CTQ524299:CTQ524360 CTQ589835:CTQ589896 CTQ655371:CTQ655432 CTQ720907:CTQ720968 CTQ786443:CTQ786504 CTQ851979:CTQ852040 CTQ917515:CTQ917576 CTQ983051:CTQ983112 DDM11:DDM72 DDM65547:DDM65608 DDM131083:DDM131144 DDM196619:DDM196680 DDM262155:DDM262216 DDM327691:DDM327752 DDM393227:DDM393288 DDM458763:DDM458824 DDM524299:DDM524360 DDM589835:DDM589896 DDM655371:DDM655432 DDM720907:DDM720968 DDM786443:DDM786504 DDM851979:DDM852040 DDM917515:DDM917576 DDM983051:DDM983112 DNI11:DNI72 DNI65547:DNI65608 DNI131083:DNI131144 DNI196619:DNI196680 DNI262155:DNI262216 DNI327691:DNI327752 DNI393227:DNI393288 DNI458763:DNI458824 DNI524299:DNI524360 DNI589835:DNI589896 DNI655371:DNI655432 DNI720907:DNI720968 DNI786443:DNI786504 DNI851979:DNI852040 DNI917515:DNI917576 DNI983051:DNI983112 DXE11:DXE72 DXE65547:DXE65608 DXE131083:DXE131144 DXE196619:DXE196680 DXE262155:DXE262216 DXE327691:DXE327752 DXE393227:DXE393288 DXE458763:DXE458824 DXE524299:DXE524360 DXE589835:DXE589896 DXE655371:DXE655432 DXE720907:DXE720968 DXE786443:DXE786504 DXE851979:DXE852040 DXE917515:DXE917576 DXE983051:DXE983112 EHA11:EHA72 EHA65547:EHA65608 EHA131083:EHA131144 EHA196619:EHA196680 EHA262155:EHA262216 EHA327691:EHA327752 EHA393227:EHA393288 EHA458763:EHA458824 EHA524299:EHA524360 EHA589835:EHA589896 EHA655371:EHA655432 EHA720907:EHA720968 EHA786443:EHA786504 EHA851979:EHA852040 EHA917515:EHA917576 EHA983051:EHA983112 EQW11:EQW72 EQW65547:EQW65608 EQW131083:EQW131144 EQW196619:EQW196680 EQW262155:EQW262216 EQW327691:EQW327752 EQW393227:EQW393288 EQW458763:EQW458824 EQW524299:EQW524360 EQW589835:EQW589896 EQW655371:EQW655432 EQW720907:EQW720968 EQW786443:EQW786504 EQW851979:EQW852040 EQW917515:EQW917576 EQW983051:EQW983112 FAS11:FAS72 FAS65547:FAS65608 FAS131083:FAS131144 FAS196619:FAS196680 FAS262155:FAS262216 FAS327691:FAS327752 FAS393227:FAS393288 FAS458763:FAS458824 FAS524299:FAS524360 FAS589835:FAS589896 FAS655371:FAS655432 FAS720907:FAS720968 FAS786443:FAS786504 FAS851979:FAS852040 FAS917515:FAS917576 FAS983051:FAS983112 FKO11:FKO72 FKO65547:FKO65608 FKO131083:FKO131144 FKO196619:FKO196680 FKO262155:FKO262216 FKO327691:FKO327752 FKO393227:FKO393288 FKO458763:FKO458824 FKO524299:FKO524360 FKO589835:FKO589896 FKO655371:FKO655432 FKO720907:FKO720968 FKO786443:FKO786504 FKO851979:FKO852040 FKO917515:FKO917576 FKO983051:FKO983112 FUK11:FUK72 FUK65547:FUK65608 FUK131083:FUK131144 FUK196619:FUK196680 FUK262155:FUK262216 FUK327691:FUK327752 FUK393227:FUK393288 FUK458763:FUK458824 FUK524299:FUK524360 FUK589835:FUK589896 FUK655371:FUK655432 FUK720907:FUK720968 FUK786443:FUK786504 FUK851979:FUK852040 FUK917515:FUK917576 FUK983051:FUK983112 GEG11:GEG72 GEG65547:GEG65608 GEG131083:GEG131144 GEG196619:GEG196680 GEG262155:GEG262216 GEG327691:GEG327752 GEG393227:GEG393288 GEG458763:GEG458824 GEG524299:GEG524360 GEG589835:GEG589896 GEG655371:GEG655432 GEG720907:GEG720968 GEG786443:GEG786504 GEG851979:GEG852040 GEG917515:GEG917576 GEG983051:GEG983112 GOC11:GOC72 GOC65547:GOC65608 GOC131083:GOC131144 GOC196619:GOC196680 GOC262155:GOC262216 GOC327691:GOC327752 GOC393227:GOC393288 GOC458763:GOC458824 GOC524299:GOC524360 GOC589835:GOC589896 GOC655371:GOC655432 GOC720907:GOC720968 GOC786443:GOC786504 GOC851979:GOC852040 GOC917515:GOC917576 GOC983051:GOC983112 GXY11:GXY72 GXY65547:GXY65608 GXY131083:GXY131144 GXY196619:GXY196680 GXY262155:GXY262216 GXY327691:GXY327752 GXY393227:GXY393288 GXY458763:GXY458824 GXY524299:GXY524360 GXY589835:GXY589896 GXY655371:GXY655432 GXY720907:GXY720968 GXY786443:GXY786504 GXY851979:GXY852040 GXY917515:GXY917576 GXY983051:GXY983112 HHU11:HHU72 HHU65547:HHU65608 HHU131083:HHU131144 HHU196619:HHU196680 HHU262155:HHU262216 HHU327691:HHU327752 HHU393227:HHU393288 HHU458763:HHU458824 HHU524299:HHU524360 HHU589835:HHU589896 HHU655371:HHU655432 HHU720907:HHU720968 HHU786443:HHU786504 HHU851979:HHU852040 HHU917515:HHU917576 HHU983051:HHU983112 HRQ11:HRQ72 HRQ65547:HRQ65608 HRQ131083:HRQ131144 HRQ196619:HRQ196680 HRQ262155:HRQ262216 HRQ327691:HRQ327752 HRQ393227:HRQ393288 HRQ458763:HRQ458824 HRQ524299:HRQ524360 HRQ589835:HRQ589896 HRQ655371:HRQ655432 HRQ720907:HRQ720968 HRQ786443:HRQ786504 HRQ851979:HRQ852040 HRQ917515:HRQ917576 HRQ983051:HRQ983112 IBM11:IBM72 IBM65547:IBM65608 IBM131083:IBM131144 IBM196619:IBM196680 IBM262155:IBM262216 IBM327691:IBM327752 IBM393227:IBM393288 IBM458763:IBM458824 IBM524299:IBM524360 IBM589835:IBM589896 IBM655371:IBM655432 IBM720907:IBM720968 IBM786443:IBM786504 IBM851979:IBM852040 IBM917515:IBM917576 IBM983051:IBM983112 ILI11:ILI72 ILI65547:ILI65608 ILI131083:ILI131144 ILI196619:ILI196680 ILI262155:ILI262216 ILI327691:ILI327752 ILI393227:ILI393288 ILI458763:ILI458824 ILI524299:ILI524360 ILI589835:ILI589896 ILI655371:ILI655432 ILI720907:ILI720968 ILI786443:ILI786504 ILI851979:ILI852040 ILI917515:ILI917576 ILI983051:ILI983112 IVE11:IVE72 IVE65547:IVE65608 IVE131083:IVE131144 IVE196619:IVE196680 IVE262155:IVE262216 IVE327691:IVE327752 IVE393227:IVE393288 IVE458763:IVE458824 IVE524299:IVE524360 IVE589835:IVE589896 IVE655371:IVE655432 IVE720907:IVE720968 IVE786443:IVE786504 IVE851979:IVE852040 IVE917515:IVE917576 IVE983051:IVE983112 JFA11:JFA72 JFA65547:JFA65608 JFA131083:JFA131144 JFA196619:JFA196680 JFA262155:JFA262216 JFA327691:JFA327752 JFA393227:JFA393288 JFA458763:JFA458824 JFA524299:JFA524360 JFA589835:JFA589896 JFA655371:JFA655432 JFA720907:JFA720968 JFA786443:JFA786504 JFA851979:JFA852040 JFA917515:JFA917576 JFA983051:JFA983112 JOW11:JOW72 JOW65547:JOW65608 JOW131083:JOW131144 JOW196619:JOW196680 JOW262155:JOW262216 JOW327691:JOW327752 JOW393227:JOW393288 JOW458763:JOW458824 JOW524299:JOW524360 JOW589835:JOW589896 JOW655371:JOW655432 JOW720907:JOW720968 JOW786443:JOW786504 JOW851979:JOW852040 JOW917515:JOW917576 JOW983051:JOW983112 JYS11:JYS72 JYS65547:JYS65608 JYS131083:JYS131144 JYS196619:JYS196680 JYS262155:JYS262216 JYS327691:JYS327752 JYS393227:JYS393288 JYS458763:JYS458824 JYS524299:JYS524360 JYS589835:JYS589896 JYS655371:JYS655432 JYS720907:JYS720968 JYS786443:JYS786504 JYS851979:JYS852040 JYS917515:JYS917576 JYS983051:JYS983112 KIO11:KIO72 KIO65547:KIO65608 KIO131083:KIO131144 KIO196619:KIO196680 KIO262155:KIO262216 KIO327691:KIO327752 KIO393227:KIO393288 KIO458763:KIO458824 KIO524299:KIO524360 KIO589835:KIO589896 KIO655371:KIO655432 KIO720907:KIO720968 KIO786443:KIO786504 KIO851979:KIO852040 KIO917515:KIO917576 KIO983051:KIO983112 KSK11:KSK72 KSK65547:KSK65608 KSK131083:KSK131144 KSK196619:KSK196680 KSK262155:KSK262216 KSK327691:KSK327752 KSK393227:KSK393288 KSK458763:KSK458824 KSK524299:KSK524360 KSK589835:KSK589896 KSK655371:KSK655432 KSK720907:KSK720968 KSK786443:KSK786504 KSK851979:KSK852040 KSK917515:KSK917576 KSK983051:KSK983112 LCG11:LCG72 LCG65547:LCG65608 LCG131083:LCG131144 LCG196619:LCG196680 LCG262155:LCG262216 LCG327691:LCG327752 LCG393227:LCG393288 LCG458763:LCG458824 LCG524299:LCG524360 LCG589835:LCG589896 LCG655371:LCG655432 LCG720907:LCG720968 LCG786443:LCG786504 LCG851979:LCG852040 LCG917515:LCG917576 LCG983051:LCG983112 LMC11:LMC72 LMC65547:LMC65608 LMC131083:LMC131144 LMC196619:LMC196680 LMC262155:LMC262216 LMC327691:LMC327752 LMC393227:LMC393288 LMC458763:LMC458824 LMC524299:LMC524360 LMC589835:LMC589896 LMC655371:LMC655432 LMC720907:LMC720968 LMC786443:LMC786504 LMC851979:LMC852040 LMC917515:LMC917576 LMC983051:LMC983112 LVY11:LVY72 LVY65547:LVY65608 LVY131083:LVY131144 LVY196619:LVY196680 LVY262155:LVY262216 LVY327691:LVY327752 LVY393227:LVY393288 LVY458763:LVY458824 LVY524299:LVY524360 LVY589835:LVY589896 LVY655371:LVY655432 LVY720907:LVY720968 LVY786443:LVY786504 LVY851979:LVY852040 LVY917515:LVY917576 LVY983051:LVY983112 MFU11:MFU72 MFU65547:MFU65608 MFU131083:MFU131144 MFU196619:MFU196680 MFU262155:MFU262216 MFU327691:MFU327752 MFU393227:MFU393288 MFU458763:MFU458824 MFU524299:MFU524360 MFU589835:MFU589896 MFU655371:MFU655432 MFU720907:MFU720968 MFU786443:MFU786504 MFU851979:MFU852040 MFU917515:MFU917576 MFU983051:MFU983112 MPQ11:MPQ72 MPQ65547:MPQ65608 MPQ131083:MPQ131144 MPQ196619:MPQ196680 MPQ262155:MPQ262216 MPQ327691:MPQ327752 MPQ393227:MPQ393288 MPQ458763:MPQ458824 MPQ524299:MPQ524360 MPQ589835:MPQ589896 MPQ655371:MPQ655432 MPQ720907:MPQ720968 MPQ786443:MPQ786504 MPQ851979:MPQ852040 MPQ917515:MPQ917576 MPQ983051:MPQ983112 MZM11:MZM72 MZM65547:MZM65608 MZM131083:MZM131144 MZM196619:MZM196680 MZM262155:MZM262216 MZM327691:MZM327752 MZM393227:MZM393288 MZM458763:MZM458824 MZM524299:MZM524360 MZM589835:MZM589896 MZM655371:MZM655432 MZM720907:MZM720968 MZM786443:MZM786504 MZM851979:MZM852040 MZM917515:MZM917576 MZM983051:MZM983112 NJI11:NJI72 NJI65547:NJI65608 NJI131083:NJI131144 NJI196619:NJI196680 NJI262155:NJI262216 NJI327691:NJI327752 NJI393227:NJI393288 NJI458763:NJI458824 NJI524299:NJI524360 NJI589835:NJI589896 NJI655371:NJI655432 NJI720907:NJI720968 NJI786443:NJI786504 NJI851979:NJI852040 NJI917515:NJI917576 NJI983051:NJI983112 NTE11:NTE72 NTE65547:NTE65608 NTE131083:NTE131144 NTE196619:NTE196680 NTE262155:NTE262216 NTE327691:NTE327752 NTE393227:NTE393288 NTE458763:NTE458824 NTE524299:NTE524360 NTE589835:NTE589896 NTE655371:NTE655432 NTE720907:NTE720968 NTE786443:NTE786504 NTE851979:NTE852040 NTE917515:NTE917576 NTE983051:NTE983112 ODA11:ODA72 ODA65547:ODA65608 ODA131083:ODA131144 ODA196619:ODA196680 ODA262155:ODA262216 ODA327691:ODA327752 ODA393227:ODA393288 ODA458763:ODA458824 ODA524299:ODA524360 ODA589835:ODA589896 ODA655371:ODA655432 ODA720907:ODA720968 ODA786443:ODA786504 ODA851979:ODA852040 ODA917515:ODA917576 ODA983051:ODA983112 OMW11:OMW72 OMW65547:OMW65608 OMW131083:OMW131144 OMW196619:OMW196680 OMW262155:OMW262216 OMW327691:OMW327752 OMW393227:OMW393288 OMW458763:OMW458824 OMW524299:OMW524360 OMW589835:OMW589896 OMW655371:OMW655432 OMW720907:OMW720968 OMW786443:OMW786504 OMW851979:OMW852040 OMW917515:OMW917576 OMW983051:OMW983112 OWS11:OWS72 OWS65547:OWS65608 OWS131083:OWS131144 OWS196619:OWS196680 OWS262155:OWS262216 OWS327691:OWS327752 OWS393227:OWS393288 OWS458763:OWS458824 OWS524299:OWS524360 OWS589835:OWS589896 OWS655371:OWS655432 OWS720907:OWS720968 OWS786443:OWS786504 OWS851979:OWS852040 OWS917515:OWS917576 OWS983051:OWS983112 PGO11:PGO72 PGO65547:PGO65608 PGO131083:PGO131144 PGO196619:PGO196680 PGO262155:PGO262216 PGO327691:PGO327752 PGO393227:PGO393288 PGO458763:PGO458824 PGO524299:PGO524360 PGO589835:PGO589896 PGO655371:PGO655432 PGO720907:PGO720968 PGO786443:PGO786504 PGO851979:PGO852040 PGO917515:PGO917576 PGO983051:PGO983112 PQK11:PQK72 PQK65547:PQK65608 PQK131083:PQK131144 PQK196619:PQK196680 PQK262155:PQK262216 PQK327691:PQK327752 PQK393227:PQK393288 PQK458763:PQK458824 PQK524299:PQK524360 PQK589835:PQK589896 PQK655371:PQK655432 PQK720907:PQK720968 PQK786443:PQK786504 PQK851979:PQK852040 PQK917515:PQK917576 PQK983051:PQK983112 QAG11:QAG72 QAG65547:QAG65608 QAG131083:QAG131144 QAG196619:QAG196680 QAG262155:QAG262216 QAG327691:QAG327752 QAG393227:QAG393288 QAG458763:QAG458824 QAG524299:QAG524360 QAG589835:QAG589896 QAG655371:QAG655432 QAG720907:QAG720968 QAG786443:QAG786504 QAG851979:QAG852040 QAG917515:QAG917576 QAG983051:QAG983112 QKC11:QKC72 QKC65547:QKC65608 QKC131083:QKC131144 QKC196619:QKC196680 QKC262155:QKC262216 QKC327691:QKC327752 QKC393227:QKC393288 QKC458763:QKC458824 QKC524299:QKC524360 QKC589835:QKC589896 QKC655371:QKC655432 QKC720907:QKC720968 QKC786443:QKC786504 QKC851979:QKC852040 QKC917515:QKC917576 QKC983051:QKC983112 QTY11:QTY72 QTY65547:QTY65608 QTY131083:QTY131144 QTY196619:QTY196680 QTY262155:QTY262216 QTY327691:QTY327752 QTY393227:QTY393288 QTY458763:QTY458824 QTY524299:QTY524360 QTY589835:QTY589896 QTY655371:QTY655432 QTY720907:QTY720968 QTY786443:QTY786504 QTY851979:QTY852040 QTY917515:QTY917576 QTY983051:QTY983112 RDU11:RDU72 RDU65547:RDU65608 RDU131083:RDU131144 RDU196619:RDU196680 RDU262155:RDU262216 RDU327691:RDU327752 RDU393227:RDU393288 RDU458763:RDU458824 RDU524299:RDU524360 RDU589835:RDU589896 RDU655371:RDU655432 RDU720907:RDU720968 RDU786443:RDU786504 RDU851979:RDU852040 RDU917515:RDU917576 RDU983051:RDU983112 RNQ11:RNQ72 RNQ65547:RNQ65608 RNQ131083:RNQ131144 RNQ196619:RNQ196680 RNQ262155:RNQ262216 RNQ327691:RNQ327752 RNQ393227:RNQ393288 RNQ458763:RNQ458824 RNQ524299:RNQ524360 RNQ589835:RNQ589896 RNQ655371:RNQ655432 RNQ720907:RNQ720968 RNQ786443:RNQ786504 RNQ851979:RNQ852040 RNQ917515:RNQ917576 RNQ983051:RNQ983112 RXM11:RXM72 RXM65547:RXM65608 RXM131083:RXM131144 RXM196619:RXM196680 RXM262155:RXM262216 RXM327691:RXM327752 RXM393227:RXM393288 RXM458763:RXM458824 RXM524299:RXM524360 RXM589835:RXM589896 RXM655371:RXM655432 RXM720907:RXM720968 RXM786443:RXM786504 RXM851979:RXM852040 RXM917515:RXM917576 RXM983051:RXM983112 SHI11:SHI72 SHI65547:SHI65608 SHI131083:SHI131144 SHI196619:SHI196680 SHI262155:SHI262216 SHI327691:SHI327752 SHI393227:SHI393288 SHI458763:SHI458824 SHI524299:SHI524360 SHI589835:SHI589896 SHI655371:SHI655432 SHI720907:SHI720968 SHI786443:SHI786504 SHI851979:SHI852040 SHI917515:SHI917576 SHI983051:SHI983112 SRE11:SRE72 SRE65547:SRE65608 SRE131083:SRE131144 SRE196619:SRE196680 SRE262155:SRE262216 SRE327691:SRE327752 SRE393227:SRE393288 SRE458763:SRE458824 SRE524299:SRE524360 SRE589835:SRE589896 SRE655371:SRE655432 SRE720907:SRE720968 SRE786443:SRE786504 SRE851979:SRE852040 SRE917515:SRE917576 SRE983051:SRE983112 TBA11:TBA72 TBA65547:TBA65608 TBA131083:TBA131144 TBA196619:TBA196680 TBA262155:TBA262216 TBA327691:TBA327752 TBA393227:TBA393288 TBA458763:TBA458824 TBA524299:TBA524360 TBA589835:TBA589896 TBA655371:TBA655432 TBA720907:TBA720968 TBA786443:TBA786504 TBA851979:TBA852040 TBA917515:TBA917576 TBA983051:TBA983112 TKW11:TKW72 TKW65547:TKW65608 TKW131083:TKW131144 TKW196619:TKW196680 TKW262155:TKW262216 TKW327691:TKW327752 TKW393227:TKW393288 TKW458763:TKW458824 TKW524299:TKW524360 TKW589835:TKW589896 TKW655371:TKW655432 TKW720907:TKW720968 TKW786443:TKW786504 TKW851979:TKW852040 TKW917515:TKW917576 TKW983051:TKW983112 TUS11:TUS72 TUS65547:TUS65608 TUS131083:TUS131144 TUS196619:TUS196680 TUS262155:TUS262216 TUS327691:TUS327752 TUS393227:TUS393288 TUS458763:TUS458824 TUS524299:TUS524360 TUS589835:TUS589896 TUS655371:TUS655432 TUS720907:TUS720968 TUS786443:TUS786504 TUS851979:TUS852040 TUS917515:TUS917576 TUS983051:TUS983112 UEO11:UEO72 UEO65547:UEO65608 UEO131083:UEO131144 UEO196619:UEO196680 UEO262155:UEO262216 UEO327691:UEO327752 UEO393227:UEO393288 UEO458763:UEO458824 UEO524299:UEO524360 UEO589835:UEO589896 UEO655371:UEO655432 UEO720907:UEO720968 UEO786443:UEO786504 UEO851979:UEO852040 UEO917515:UEO917576 UEO983051:UEO983112 UOK11:UOK72 UOK65547:UOK65608 UOK131083:UOK131144 UOK196619:UOK196680 UOK262155:UOK262216 UOK327691:UOK327752 UOK393227:UOK393288 UOK458763:UOK458824 UOK524299:UOK524360 UOK589835:UOK589896 UOK655371:UOK655432 UOK720907:UOK720968 UOK786443:UOK786504 UOK851979:UOK852040 UOK917515:UOK917576 UOK983051:UOK983112 UYG11:UYG72 UYG65547:UYG65608 UYG131083:UYG131144 UYG196619:UYG196680 UYG262155:UYG262216 UYG327691:UYG327752 UYG393227:UYG393288 UYG458763:UYG458824 UYG524299:UYG524360 UYG589835:UYG589896 UYG655371:UYG655432 UYG720907:UYG720968 UYG786443:UYG786504 UYG851979:UYG852040 UYG917515:UYG917576 UYG983051:UYG983112 VIC11:VIC72 VIC65547:VIC65608 VIC131083:VIC131144 VIC196619:VIC196680 VIC262155:VIC262216 VIC327691:VIC327752 VIC393227:VIC393288 VIC458763:VIC458824 VIC524299:VIC524360 VIC589835:VIC589896 VIC655371:VIC655432 VIC720907:VIC720968 VIC786443:VIC786504 VIC851979:VIC852040 VIC917515:VIC917576 VIC983051:VIC983112 VRY11:VRY72 VRY65547:VRY65608 VRY131083:VRY131144 VRY196619:VRY196680 VRY262155:VRY262216 VRY327691:VRY327752 VRY393227:VRY393288 VRY458763:VRY458824 VRY524299:VRY524360 VRY589835:VRY589896 VRY655371:VRY655432 VRY720907:VRY720968 VRY786443:VRY786504 VRY851979:VRY852040 VRY917515:VRY917576 VRY983051:VRY983112 WBU11:WBU72 WBU65547:WBU65608 WBU131083:WBU131144 WBU196619:WBU196680 WBU262155:WBU262216 WBU327691:WBU327752 WBU393227:WBU393288 WBU458763:WBU458824 WBU524299:WBU524360 WBU589835:WBU589896 WBU655371:WBU655432 WBU720907:WBU720968 WBU786443:WBU786504 WBU851979:WBU852040 WBU917515:WBU917576 WBU983051:WBU983112 WLQ11:WLQ72 WLQ65547:WLQ65608 WLQ131083:WLQ131144 WLQ196619:WLQ196680 WLQ262155:WLQ262216 WLQ327691:WLQ327752 WLQ393227:WLQ393288 WLQ458763:WLQ458824 WLQ524299:WLQ524360 WLQ589835:WLQ589896 WLQ655371:WLQ655432 WLQ720907:WLQ720968 WLQ786443:WLQ786504 WLQ851979:WLQ852040 WLQ917515:WLQ917576 WLQ983051:WLQ983112 WVM11:WVM72 WVM65547:WVM65608 WVM131083:WVM131144 WVM196619:WVM196680 WVM262155:WVM262216 WVM327691:WVM327752 WVM393227:WVM393288 WVM458763:WVM458824 WVM524299:WVM524360 WVM589835:WVM589896 WVM655371:WVM655432 WVM720907:WVM720968 WVM786443:WVM786504 WVM851979:WVM852040 WVM917515:WVM917576 WVM983051:WVM983112">
      <formula1>"正,反"</formula1>
    </dataValidation>
    <dataValidation type="list" allowBlank="1" showInputMessage="1" showErrorMessage="1" sqref="F11:F72 F65547:F65608 F131083:F131144 F196619:F196680 F262155:F262216 F327691:F327752 F393227:F393288 F458763:F458824 F524299:F524360 F589835:F589896 F655371:F655432 F720907:F720968 F786443:F786504 F851979:F852040 F917515:F917576 F983051:F983112 JB11:JB72 JB65547:JB65608 JB131083:JB131144 JB196619:JB196680 JB262155:JB262216 JB327691:JB327752 JB393227:JB393288 JB458763:JB458824 JB524299:JB524360 JB589835:JB589896 JB655371:JB655432 JB720907:JB720968 JB786443:JB786504 JB851979:JB852040 JB917515:JB917576 JB983051:JB983112 SX11:SX72 SX65547:SX65608 SX131083:SX131144 SX196619:SX196680 SX262155:SX262216 SX327691:SX327752 SX393227:SX393288 SX458763:SX458824 SX524299:SX524360 SX589835:SX589896 SX655371:SX655432 SX720907:SX720968 SX786443:SX786504 SX851979:SX852040 SX917515:SX917576 SX983051:SX983112 ACT11:ACT72 ACT65547:ACT65608 ACT131083:ACT131144 ACT196619:ACT196680 ACT262155:ACT262216 ACT327691:ACT327752 ACT393227:ACT393288 ACT458763:ACT458824 ACT524299:ACT524360 ACT589835:ACT589896 ACT655371:ACT655432 ACT720907:ACT720968 ACT786443:ACT786504 ACT851979:ACT852040 ACT917515:ACT917576 ACT983051:ACT983112 AMP11:AMP72 AMP65547:AMP65608 AMP131083:AMP131144 AMP196619:AMP196680 AMP262155:AMP262216 AMP327691:AMP327752 AMP393227:AMP393288 AMP458763:AMP458824 AMP524299:AMP524360 AMP589835:AMP589896 AMP655371:AMP655432 AMP720907:AMP720968 AMP786443:AMP786504 AMP851979:AMP852040 AMP917515:AMP917576 AMP983051:AMP983112 AWL11:AWL72 AWL65547:AWL65608 AWL131083:AWL131144 AWL196619:AWL196680 AWL262155:AWL262216 AWL327691:AWL327752 AWL393227:AWL393288 AWL458763:AWL458824 AWL524299:AWL524360 AWL589835:AWL589896 AWL655371:AWL655432 AWL720907:AWL720968 AWL786443:AWL786504 AWL851979:AWL852040 AWL917515:AWL917576 AWL983051:AWL983112 BGH11:BGH72 BGH65547:BGH65608 BGH131083:BGH131144 BGH196619:BGH196680 BGH262155:BGH262216 BGH327691:BGH327752 BGH393227:BGH393288 BGH458763:BGH458824 BGH524299:BGH524360 BGH589835:BGH589896 BGH655371:BGH655432 BGH720907:BGH720968 BGH786443:BGH786504 BGH851979:BGH852040 BGH917515:BGH917576 BGH983051:BGH983112 BQD11:BQD72 BQD65547:BQD65608 BQD131083:BQD131144 BQD196619:BQD196680 BQD262155:BQD262216 BQD327691:BQD327752 BQD393227:BQD393288 BQD458763:BQD458824 BQD524299:BQD524360 BQD589835:BQD589896 BQD655371:BQD655432 BQD720907:BQD720968 BQD786443:BQD786504 BQD851979:BQD852040 BQD917515:BQD917576 BQD983051:BQD983112 BZZ11:BZZ72 BZZ65547:BZZ65608 BZZ131083:BZZ131144 BZZ196619:BZZ196680 BZZ262155:BZZ262216 BZZ327691:BZZ327752 BZZ393227:BZZ393288 BZZ458763:BZZ458824 BZZ524299:BZZ524360 BZZ589835:BZZ589896 BZZ655371:BZZ655432 BZZ720907:BZZ720968 BZZ786443:BZZ786504 BZZ851979:BZZ852040 BZZ917515:BZZ917576 BZZ983051:BZZ983112 CJV11:CJV72 CJV65547:CJV65608 CJV131083:CJV131144 CJV196619:CJV196680 CJV262155:CJV262216 CJV327691:CJV327752 CJV393227:CJV393288 CJV458763:CJV458824 CJV524299:CJV524360 CJV589835:CJV589896 CJV655371:CJV655432 CJV720907:CJV720968 CJV786443:CJV786504 CJV851979:CJV852040 CJV917515:CJV917576 CJV983051:CJV983112 CTR11:CTR72 CTR65547:CTR65608 CTR131083:CTR131144 CTR196619:CTR196680 CTR262155:CTR262216 CTR327691:CTR327752 CTR393227:CTR393288 CTR458763:CTR458824 CTR524299:CTR524360 CTR589835:CTR589896 CTR655371:CTR655432 CTR720907:CTR720968 CTR786443:CTR786504 CTR851979:CTR852040 CTR917515:CTR917576 CTR983051:CTR983112 DDN11:DDN72 DDN65547:DDN65608 DDN131083:DDN131144 DDN196619:DDN196680 DDN262155:DDN262216 DDN327691:DDN327752 DDN393227:DDN393288 DDN458763:DDN458824 DDN524299:DDN524360 DDN589835:DDN589896 DDN655371:DDN655432 DDN720907:DDN720968 DDN786443:DDN786504 DDN851979:DDN852040 DDN917515:DDN917576 DDN983051:DDN983112 DNJ11:DNJ72 DNJ65547:DNJ65608 DNJ131083:DNJ131144 DNJ196619:DNJ196680 DNJ262155:DNJ262216 DNJ327691:DNJ327752 DNJ393227:DNJ393288 DNJ458763:DNJ458824 DNJ524299:DNJ524360 DNJ589835:DNJ589896 DNJ655371:DNJ655432 DNJ720907:DNJ720968 DNJ786443:DNJ786504 DNJ851979:DNJ852040 DNJ917515:DNJ917576 DNJ983051:DNJ983112 DXF11:DXF72 DXF65547:DXF65608 DXF131083:DXF131144 DXF196619:DXF196680 DXF262155:DXF262216 DXF327691:DXF327752 DXF393227:DXF393288 DXF458763:DXF458824 DXF524299:DXF524360 DXF589835:DXF589896 DXF655371:DXF655432 DXF720907:DXF720968 DXF786443:DXF786504 DXF851979:DXF852040 DXF917515:DXF917576 DXF983051:DXF983112 EHB11:EHB72 EHB65547:EHB65608 EHB131083:EHB131144 EHB196619:EHB196680 EHB262155:EHB262216 EHB327691:EHB327752 EHB393227:EHB393288 EHB458763:EHB458824 EHB524299:EHB524360 EHB589835:EHB589896 EHB655371:EHB655432 EHB720907:EHB720968 EHB786443:EHB786504 EHB851979:EHB852040 EHB917515:EHB917576 EHB983051:EHB983112 EQX11:EQX72 EQX65547:EQX65608 EQX131083:EQX131144 EQX196619:EQX196680 EQX262155:EQX262216 EQX327691:EQX327752 EQX393227:EQX393288 EQX458763:EQX458824 EQX524299:EQX524360 EQX589835:EQX589896 EQX655371:EQX655432 EQX720907:EQX720968 EQX786443:EQX786504 EQX851979:EQX852040 EQX917515:EQX917576 EQX983051:EQX983112 FAT11:FAT72 FAT65547:FAT65608 FAT131083:FAT131144 FAT196619:FAT196680 FAT262155:FAT262216 FAT327691:FAT327752 FAT393227:FAT393288 FAT458763:FAT458824 FAT524299:FAT524360 FAT589835:FAT589896 FAT655371:FAT655432 FAT720907:FAT720968 FAT786443:FAT786504 FAT851979:FAT852040 FAT917515:FAT917576 FAT983051:FAT983112 FKP11:FKP72 FKP65547:FKP65608 FKP131083:FKP131144 FKP196619:FKP196680 FKP262155:FKP262216 FKP327691:FKP327752 FKP393227:FKP393288 FKP458763:FKP458824 FKP524299:FKP524360 FKP589835:FKP589896 FKP655371:FKP655432 FKP720907:FKP720968 FKP786443:FKP786504 FKP851979:FKP852040 FKP917515:FKP917576 FKP983051:FKP983112 FUL11:FUL72 FUL65547:FUL65608 FUL131083:FUL131144 FUL196619:FUL196680 FUL262155:FUL262216 FUL327691:FUL327752 FUL393227:FUL393288 FUL458763:FUL458824 FUL524299:FUL524360 FUL589835:FUL589896 FUL655371:FUL655432 FUL720907:FUL720968 FUL786443:FUL786504 FUL851979:FUL852040 FUL917515:FUL917576 FUL983051:FUL983112 GEH11:GEH72 GEH65547:GEH65608 GEH131083:GEH131144 GEH196619:GEH196680 GEH262155:GEH262216 GEH327691:GEH327752 GEH393227:GEH393288 GEH458763:GEH458824 GEH524299:GEH524360 GEH589835:GEH589896 GEH655371:GEH655432 GEH720907:GEH720968 GEH786443:GEH786504 GEH851979:GEH852040 GEH917515:GEH917576 GEH983051:GEH983112 GOD11:GOD72 GOD65547:GOD65608 GOD131083:GOD131144 GOD196619:GOD196680 GOD262155:GOD262216 GOD327691:GOD327752 GOD393227:GOD393288 GOD458763:GOD458824 GOD524299:GOD524360 GOD589835:GOD589896 GOD655371:GOD655432 GOD720907:GOD720968 GOD786443:GOD786504 GOD851979:GOD852040 GOD917515:GOD917576 GOD983051:GOD983112 GXZ11:GXZ72 GXZ65547:GXZ65608 GXZ131083:GXZ131144 GXZ196619:GXZ196680 GXZ262155:GXZ262216 GXZ327691:GXZ327752 GXZ393227:GXZ393288 GXZ458763:GXZ458824 GXZ524299:GXZ524360 GXZ589835:GXZ589896 GXZ655371:GXZ655432 GXZ720907:GXZ720968 GXZ786443:GXZ786504 GXZ851979:GXZ852040 GXZ917515:GXZ917576 GXZ983051:GXZ983112 HHV11:HHV72 HHV65547:HHV65608 HHV131083:HHV131144 HHV196619:HHV196680 HHV262155:HHV262216 HHV327691:HHV327752 HHV393227:HHV393288 HHV458763:HHV458824 HHV524299:HHV524360 HHV589835:HHV589896 HHV655371:HHV655432 HHV720907:HHV720968 HHV786443:HHV786504 HHV851979:HHV852040 HHV917515:HHV917576 HHV983051:HHV983112 HRR11:HRR72 HRR65547:HRR65608 HRR131083:HRR131144 HRR196619:HRR196680 HRR262155:HRR262216 HRR327691:HRR327752 HRR393227:HRR393288 HRR458763:HRR458824 HRR524299:HRR524360 HRR589835:HRR589896 HRR655371:HRR655432 HRR720907:HRR720968 HRR786443:HRR786504 HRR851979:HRR852040 HRR917515:HRR917576 HRR983051:HRR983112 IBN11:IBN72 IBN65547:IBN65608 IBN131083:IBN131144 IBN196619:IBN196680 IBN262155:IBN262216 IBN327691:IBN327752 IBN393227:IBN393288 IBN458763:IBN458824 IBN524299:IBN524360 IBN589835:IBN589896 IBN655371:IBN655432 IBN720907:IBN720968 IBN786443:IBN786504 IBN851979:IBN852040 IBN917515:IBN917576 IBN983051:IBN983112 ILJ11:ILJ72 ILJ65547:ILJ65608 ILJ131083:ILJ131144 ILJ196619:ILJ196680 ILJ262155:ILJ262216 ILJ327691:ILJ327752 ILJ393227:ILJ393288 ILJ458763:ILJ458824 ILJ524299:ILJ524360 ILJ589835:ILJ589896 ILJ655371:ILJ655432 ILJ720907:ILJ720968 ILJ786443:ILJ786504 ILJ851979:ILJ852040 ILJ917515:ILJ917576 ILJ983051:ILJ983112 IVF11:IVF72 IVF65547:IVF65608 IVF131083:IVF131144 IVF196619:IVF196680 IVF262155:IVF262216 IVF327691:IVF327752 IVF393227:IVF393288 IVF458763:IVF458824 IVF524299:IVF524360 IVF589835:IVF589896 IVF655371:IVF655432 IVF720907:IVF720968 IVF786443:IVF786504 IVF851979:IVF852040 IVF917515:IVF917576 IVF983051:IVF983112 JFB11:JFB72 JFB65547:JFB65608 JFB131083:JFB131144 JFB196619:JFB196680 JFB262155:JFB262216 JFB327691:JFB327752 JFB393227:JFB393288 JFB458763:JFB458824 JFB524299:JFB524360 JFB589835:JFB589896 JFB655371:JFB655432 JFB720907:JFB720968 JFB786443:JFB786504 JFB851979:JFB852040 JFB917515:JFB917576 JFB983051:JFB983112 JOX11:JOX72 JOX65547:JOX65608 JOX131083:JOX131144 JOX196619:JOX196680 JOX262155:JOX262216 JOX327691:JOX327752 JOX393227:JOX393288 JOX458763:JOX458824 JOX524299:JOX524360 JOX589835:JOX589896 JOX655371:JOX655432 JOX720907:JOX720968 JOX786443:JOX786504 JOX851979:JOX852040 JOX917515:JOX917576 JOX983051:JOX983112 JYT11:JYT72 JYT65547:JYT65608 JYT131083:JYT131144 JYT196619:JYT196680 JYT262155:JYT262216 JYT327691:JYT327752 JYT393227:JYT393288 JYT458763:JYT458824 JYT524299:JYT524360 JYT589835:JYT589896 JYT655371:JYT655432 JYT720907:JYT720968 JYT786443:JYT786504 JYT851979:JYT852040 JYT917515:JYT917576 JYT983051:JYT983112 KIP11:KIP72 KIP65547:KIP65608 KIP131083:KIP131144 KIP196619:KIP196680 KIP262155:KIP262216 KIP327691:KIP327752 KIP393227:KIP393288 KIP458763:KIP458824 KIP524299:KIP524360 KIP589835:KIP589896 KIP655371:KIP655432 KIP720907:KIP720968 KIP786443:KIP786504 KIP851979:KIP852040 KIP917515:KIP917576 KIP983051:KIP983112 KSL11:KSL72 KSL65547:KSL65608 KSL131083:KSL131144 KSL196619:KSL196680 KSL262155:KSL262216 KSL327691:KSL327752 KSL393227:KSL393288 KSL458763:KSL458824 KSL524299:KSL524360 KSL589835:KSL589896 KSL655371:KSL655432 KSL720907:KSL720968 KSL786443:KSL786504 KSL851979:KSL852040 KSL917515:KSL917576 KSL983051:KSL983112 LCH11:LCH72 LCH65547:LCH65608 LCH131083:LCH131144 LCH196619:LCH196680 LCH262155:LCH262216 LCH327691:LCH327752 LCH393227:LCH393288 LCH458763:LCH458824 LCH524299:LCH524360 LCH589835:LCH589896 LCH655371:LCH655432 LCH720907:LCH720968 LCH786443:LCH786504 LCH851979:LCH852040 LCH917515:LCH917576 LCH983051:LCH983112 LMD11:LMD72 LMD65547:LMD65608 LMD131083:LMD131144 LMD196619:LMD196680 LMD262155:LMD262216 LMD327691:LMD327752 LMD393227:LMD393288 LMD458763:LMD458824 LMD524299:LMD524360 LMD589835:LMD589896 LMD655371:LMD655432 LMD720907:LMD720968 LMD786443:LMD786504 LMD851979:LMD852040 LMD917515:LMD917576 LMD983051:LMD983112 LVZ11:LVZ72 LVZ65547:LVZ65608 LVZ131083:LVZ131144 LVZ196619:LVZ196680 LVZ262155:LVZ262216 LVZ327691:LVZ327752 LVZ393227:LVZ393288 LVZ458763:LVZ458824 LVZ524299:LVZ524360 LVZ589835:LVZ589896 LVZ655371:LVZ655432 LVZ720907:LVZ720968 LVZ786443:LVZ786504 LVZ851979:LVZ852040 LVZ917515:LVZ917576 LVZ983051:LVZ983112 MFV11:MFV72 MFV65547:MFV65608 MFV131083:MFV131144 MFV196619:MFV196680 MFV262155:MFV262216 MFV327691:MFV327752 MFV393227:MFV393288 MFV458763:MFV458824 MFV524299:MFV524360 MFV589835:MFV589896 MFV655371:MFV655432 MFV720907:MFV720968 MFV786443:MFV786504 MFV851979:MFV852040 MFV917515:MFV917576 MFV983051:MFV983112 MPR11:MPR72 MPR65547:MPR65608 MPR131083:MPR131144 MPR196619:MPR196680 MPR262155:MPR262216 MPR327691:MPR327752 MPR393227:MPR393288 MPR458763:MPR458824 MPR524299:MPR524360 MPR589835:MPR589896 MPR655371:MPR655432 MPR720907:MPR720968 MPR786443:MPR786504 MPR851979:MPR852040 MPR917515:MPR917576 MPR983051:MPR983112 MZN11:MZN72 MZN65547:MZN65608 MZN131083:MZN131144 MZN196619:MZN196680 MZN262155:MZN262216 MZN327691:MZN327752 MZN393227:MZN393288 MZN458763:MZN458824 MZN524299:MZN524360 MZN589835:MZN589896 MZN655371:MZN655432 MZN720907:MZN720968 MZN786443:MZN786504 MZN851979:MZN852040 MZN917515:MZN917576 MZN983051:MZN983112 NJJ11:NJJ72 NJJ65547:NJJ65608 NJJ131083:NJJ131144 NJJ196619:NJJ196680 NJJ262155:NJJ262216 NJJ327691:NJJ327752 NJJ393227:NJJ393288 NJJ458763:NJJ458824 NJJ524299:NJJ524360 NJJ589835:NJJ589896 NJJ655371:NJJ655432 NJJ720907:NJJ720968 NJJ786443:NJJ786504 NJJ851979:NJJ852040 NJJ917515:NJJ917576 NJJ983051:NJJ983112 NTF11:NTF72 NTF65547:NTF65608 NTF131083:NTF131144 NTF196619:NTF196680 NTF262155:NTF262216 NTF327691:NTF327752 NTF393227:NTF393288 NTF458763:NTF458824 NTF524299:NTF524360 NTF589835:NTF589896 NTF655371:NTF655432 NTF720907:NTF720968 NTF786443:NTF786504 NTF851979:NTF852040 NTF917515:NTF917576 NTF983051:NTF983112 ODB11:ODB72 ODB65547:ODB65608 ODB131083:ODB131144 ODB196619:ODB196680 ODB262155:ODB262216 ODB327691:ODB327752 ODB393227:ODB393288 ODB458763:ODB458824 ODB524299:ODB524360 ODB589835:ODB589896 ODB655371:ODB655432 ODB720907:ODB720968 ODB786443:ODB786504 ODB851979:ODB852040 ODB917515:ODB917576 ODB983051:ODB983112 OMX11:OMX72 OMX65547:OMX65608 OMX131083:OMX131144 OMX196619:OMX196680 OMX262155:OMX262216 OMX327691:OMX327752 OMX393227:OMX393288 OMX458763:OMX458824 OMX524299:OMX524360 OMX589835:OMX589896 OMX655371:OMX655432 OMX720907:OMX720968 OMX786443:OMX786504 OMX851979:OMX852040 OMX917515:OMX917576 OMX983051:OMX983112 OWT11:OWT72 OWT65547:OWT65608 OWT131083:OWT131144 OWT196619:OWT196680 OWT262155:OWT262216 OWT327691:OWT327752 OWT393227:OWT393288 OWT458763:OWT458824 OWT524299:OWT524360 OWT589835:OWT589896 OWT655371:OWT655432 OWT720907:OWT720968 OWT786443:OWT786504 OWT851979:OWT852040 OWT917515:OWT917576 OWT983051:OWT983112 PGP11:PGP72 PGP65547:PGP65608 PGP131083:PGP131144 PGP196619:PGP196680 PGP262155:PGP262216 PGP327691:PGP327752 PGP393227:PGP393288 PGP458763:PGP458824 PGP524299:PGP524360 PGP589835:PGP589896 PGP655371:PGP655432 PGP720907:PGP720968 PGP786443:PGP786504 PGP851979:PGP852040 PGP917515:PGP917576 PGP983051:PGP983112 PQL11:PQL72 PQL65547:PQL65608 PQL131083:PQL131144 PQL196619:PQL196680 PQL262155:PQL262216 PQL327691:PQL327752 PQL393227:PQL393288 PQL458763:PQL458824 PQL524299:PQL524360 PQL589835:PQL589896 PQL655371:PQL655432 PQL720907:PQL720968 PQL786443:PQL786504 PQL851979:PQL852040 PQL917515:PQL917576 PQL983051:PQL983112 QAH11:QAH72 QAH65547:QAH65608 QAH131083:QAH131144 QAH196619:QAH196680 QAH262155:QAH262216 QAH327691:QAH327752 QAH393227:QAH393288 QAH458763:QAH458824 QAH524299:QAH524360 QAH589835:QAH589896 QAH655371:QAH655432 QAH720907:QAH720968 QAH786443:QAH786504 QAH851979:QAH852040 QAH917515:QAH917576 QAH983051:QAH983112 QKD11:QKD72 QKD65547:QKD65608 QKD131083:QKD131144 QKD196619:QKD196680 QKD262155:QKD262216 QKD327691:QKD327752 QKD393227:QKD393288 QKD458763:QKD458824 QKD524299:QKD524360 QKD589835:QKD589896 QKD655371:QKD655432 QKD720907:QKD720968 QKD786443:QKD786504 QKD851979:QKD852040 QKD917515:QKD917576 QKD983051:QKD983112 QTZ11:QTZ72 QTZ65547:QTZ65608 QTZ131083:QTZ131144 QTZ196619:QTZ196680 QTZ262155:QTZ262216 QTZ327691:QTZ327752 QTZ393227:QTZ393288 QTZ458763:QTZ458824 QTZ524299:QTZ524360 QTZ589835:QTZ589896 QTZ655371:QTZ655432 QTZ720907:QTZ720968 QTZ786443:QTZ786504 QTZ851979:QTZ852040 QTZ917515:QTZ917576 QTZ983051:QTZ983112 RDV11:RDV72 RDV65547:RDV65608 RDV131083:RDV131144 RDV196619:RDV196680 RDV262155:RDV262216 RDV327691:RDV327752 RDV393227:RDV393288 RDV458763:RDV458824 RDV524299:RDV524360 RDV589835:RDV589896 RDV655371:RDV655432 RDV720907:RDV720968 RDV786443:RDV786504 RDV851979:RDV852040 RDV917515:RDV917576 RDV983051:RDV983112 RNR11:RNR72 RNR65547:RNR65608 RNR131083:RNR131144 RNR196619:RNR196680 RNR262155:RNR262216 RNR327691:RNR327752 RNR393227:RNR393288 RNR458763:RNR458824 RNR524299:RNR524360 RNR589835:RNR589896 RNR655371:RNR655432 RNR720907:RNR720968 RNR786443:RNR786504 RNR851979:RNR852040 RNR917515:RNR917576 RNR983051:RNR983112 RXN11:RXN72 RXN65547:RXN65608 RXN131083:RXN131144 RXN196619:RXN196680 RXN262155:RXN262216 RXN327691:RXN327752 RXN393227:RXN393288 RXN458763:RXN458824 RXN524299:RXN524360 RXN589835:RXN589896 RXN655371:RXN655432 RXN720907:RXN720968 RXN786443:RXN786504 RXN851979:RXN852040 RXN917515:RXN917576 RXN983051:RXN983112 SHJ11:SHJ72 SHJ65547:SHJ65608 SHJ131083:SHJ131144 SHJ196619:SHJ196680 SHJ262155:SHJ262216 SHJ327691:SHJ327752 SHJ393227:SHJ393288 SHJ458763:SHJ458824 SHJ524299:SHJ524360 SHJ589835:SHJ589896 SHJ655371:SHJ655432 SHJ720907:SHJ720968 SHJ786443:SHJ786504 SHJ851979:SHJ852040 SHJ917515:SHJ917576 SHJ983051:SHJ983112 SRF11:SRF72 SRF65547:SRF65608 SRF131083:SRF131144 SRF196619:SRF196680 SRF262155:SRF262216 SRF327691:SRF327752 SRF393227:SRF393288 SRF458763:SRF458824 SRF524299:SRF524360 SRF589835:SRF589896 SRF655371:SRF655432 SRF720907:SRF720968 SRF786443:SRF786504 SRF851979:SRF852040 SRF917515:SRF917576 SRF983051:SRF983112 TBB11:TBB72 TBB65547:TBB65608 TBB131083:TBB131144 TBB196619:TBB196680 TBB262155:TBB262216 TBB327691:TBB327752 TBB393227:TBB393288 TBB458763:TBB458824 TBB524299:TBB524360 TBB589835:TBB589896 TBB655371:TBB655432 TBB720907:TBB720968 TBB786443:TBB786504 TBB851979:TBB852040 TBB917515:TBB917576 TBB983051:TBB983112 TKX11:TKX72 TKX65547:TKX65608 TKX131083:TKX131144 TKX196619:TKX196680 TKX262155:TKX262216 TKX327691:TKX327752 TKX393227:TKX393288 TKX458763:TKX458824 TKX524299:TKX524360 TKX589835:TKX589896 TKX655371:TKX655432 TKX720907:TKX720968 TKX786443:TKX786504 TKX851979:TKX852040 TKX917515:TKX917576 TKX983051:TKX983112 TUT11:TUT72 TUT65547:TUT65608 TUT131083:TUT131144 TUT196619:TUT196680 TUT262155:TUT262216 TUT327691:TUT327752 TUT393227:TUT393288 TUT458763:TUT458824 TUT524299:TUT524360 TUT589835:TUT589896 TUT655371:TUT655432 TUT720907:TUT720968 TUT786443:TUT786504 TUT851979:TUT852040 TUT917515:TUT917576 TUT983051:TUT983112 UEP11:UEP72 UEP65547:UEP65608 UEP131083:UEP131144 UEP196619:UEP196680 UEP262155:UEP262216 UEP327691:UEP327752 UEP393227:UEP393288 UEP458763:UEP458824 UEP524299:UEP524360 UEP589835:UEP589896 UEP655371:UEP655432 UEP720907:UEP720968 UEP786443:UEP786504 UEP851979:UEP852040 UEP917515:UEP917576 UEP983051:UEP983112 UOL11:UOL72 UOL65547:UOL65608 UOL131083:UOL131144 UOL196619:UOL196680 UOL262155:UOL262216 UOL327691:UOL327752 UOL393227:UOL393288 UOL458763:UOL458824 UOL524299:UOL524360 UOL589835:UOL589896 UOL655371:UOL655432 UOL720907:UOL720968 UOL786443:UOL786504 UOL851979:UOL852040 UOL917515:UOL917576 UOL983051:UOL983112 UYH11:UYH72 UYH65547:UYH65608 UYH131083:UYH131144 UYH196619:UYH196680 UYH262155:UYH262216 UYH327691:UYH327752 UYH393227:UYH393288 UYH458763:UYH458824 UYH524299:UYH524360 UYH589835:UYH589896 UYH655371:UYH655432 UYH720907:UYH720968 UYH786443:UYH786504 UYH851979:UYH852040 UYH917515:UYH917576 UYH983051:UYH983112 VID11:VID72 VID65547:VID65608 VID131083:VID131144 VID196619:VID196680 VID262155:VID262216 VID327691:VID327752 VID393227:VID393288 VID458763:VID458824 VID524299:VID524360 VID589835:VID589896 VID655371:VID655432 VID720907:VID720968 VID786443:VID786504 VID851979:VID852040 VID917515:VID917576 VID983051:VID983112 VRZ11:VRZ72 VRZ65547:VRZ65608 VRZ131083:VRZ131144 VRZ196619:VRZ196680 VRZ262155:VRZ262216 VRZ327691:VRZ327752 VRZ393227:VRZ393288 VRZ458763:VRZ458824 VRZ524299:VRZ524360 VRZ589835:VRZ589896 VRZ655371:VRZ655432 VRZ720907:VRZ720968 VRZ786443:VRZ786504 VRZ851979:VRZ852040 VRZ917515:VRZ917576 VRZ983051:VRZ983112 WBV11:WBV72 WBV65547:WBV65608 WBV131083:WBV131144 WBV196619:WBV196680 WBV262155:WBV262216 WBV327691:WBV327752 WBV393227:WBV393288 WBV458763:WBV458824 WBV524299:WBV524360 WBV589835:WBV589896 WBV655371:WBV655432 WBV720907:WBV720968 WBV786443:WBV786504 WBV851979:WBV852040 WBV917515:WBV917576 WBV983051:WBV983112 WLR11:WLR72 WLR65547:WLR65608 WLR131083:WLR131144 WLR196619:WLR196680 WLR262155:WLR262216 WLR327691:WLR327752 WLR393227:WLR393288 WLR458763:WLR458824 WLR524299:WLR524360 WLR589835:WLR589896 WLR655371:WLR655432 WLR720907:WLR720968 WLR786443:WLR786504 WLR851979:WLR852040 WLR917515:WLR917576 WLR983051:WLR983112 WVN11:WVN72 WVN65547:WVN65608 WVN131083:WVN131144 WVN196619:WVN196680 WVN262155:WVN262216 WVN327691:WVN327752 WVN393227:WVN393288 WVN458763:WVN458824 WVN524299:WVN524360 WVN589835:WVN589896 WVN655371:WVN655432 WVN720907:WVN720968 WVN786443:WVN786504 WVN851979:WVN852040 WVN917515:WVN917576 WVN983051:WVN983112">
      <formula1>"高,中,低"</formula1>
    </dataValidation>
    <dataValidation type="list" allowBlank="1" showInputMessage="1" showErrorMessage="1" sqref="G11:G72 G65547:G65608 G131083:G131144 G196619:G196680 G262155:G262216 G327691:G327752 G393227:G393288 G458763:G458824 G524299:G524360 G589835:G589896 G655371:G655432 G720907:G720968 G786443:G786504 G851979:G852040 G917515:G917576 G983051:G983112 JC11:JC72 JC65547:JC65608 JC131083:JC131144 JC196619:JC196680 JC262155:JC262216 JC327691:JC327752 JC393227:JC393288 JC458763:JC458824 JC524299:JC524360 JC589835:JC589896 JC655371:JC655432 JC720907:JC720968 JC786443:JC786504 JC851979:JC852040 JC917515:JC917576 JC983051:JC983112 SY11:SY72 SY65547:SY65608 SY131083:SY131144 SY196619:SY196680 SY262155:SY262216 SY327691:SY327752 SY393227:SY393288 SY458763:SY458824 SY524299:SY524360 SY589835:SY589896 SY655371:SY655432 SY720907:SY720968 SY786443:SY786504 SY851979:SY852040 SY917515:SY917576 SY983051:SY983112 ACU11:ACU72 ACU65547:ACU65608 ACU131083:ACU131144 ACU196619:ACU196680 ACU262155:ACU262216 ACU327691:ACU327752 ACU393227:ACU393288 ACU458763:ACU458824 ACU524299:ACU524360 ACU589835:ACU589896 ACU655371:ACU655432 ACU720907:ACU720968 ACU786443:ACU786504 ACU851979:ACU852040 ACU917515:ACU917576 ACU983051:ACU983112 AMQ11:AMQ72 AMQ65547:AMQ65608 AMQ131083:AMQ131144 AMQ196619:AMQ196680 AMQ262155:AMQ262216 AMQ327691:AMQ327752 AMQ393227:AMQ393288 AMQ458763:AMQ458824 AMQ524299:AMQ524360 AMQ589835:AMQ589896 AMQ655371:AMQ655432 AMQ720907:AMQ720968 AMQ786443:AMQ786504 AMQ851979:AMQ852040 AMQ917515:AMQ917576 AMQ983051:AMQ983112 AWM11:AWM72 AWM65547:AWM65608 AWM131083:AWM131144 AWM196619:AWM196680 AWM262155:AWM262216 AWM327691:AWM327752 AWM393227:AWM393288 AWM458763:AWM458824 AWM524299:AWM524360 AWM589835:AWM589896 AWM655371:AWM655432 AWM720907:AWM720968 AWM786443:AWM786504 AWM851979:AWM852040 AWM917515:AWM917576 AWM983051:AWM983112 BGI11:BGI72 BGI65547:BGI65608 BGI131083:BGI131144 BGI196619:BGI196680 BGI262155:BGI262216 BGI327691:BGI327752 BGI393227:BGI393288 BGI458763:BGI458824 BGI524299:BGI524360 BGI589835:BGI589896 BGI655371:BGI655432 BGI720907:BGI720968 BGI786443:BGI786504 BGI851979:BGI852040 BGI917515:BGI917576 BGI983051:BGI983112 BQE11:BQE72 BQE65547:BQE65608 BQE131083:BQE131144 BQE196619:BQE196680 BQE262155:BQE262216 BQE327691:BQE327752 BQE393227:BQE393288 BQE458763:BQE458824 BQE524299:BQE524360 BQE589835:BQE589896 BQE655371:BQE655432 BQE720907:BQE720968 BQE786443:BQE786504 BQE851979:BQE852040 BQE917515:BQE917576 BQE983051:BQE983112 CAA11:CAA72 CAA65547:CAA65608 CAA131083:CAA131144 CAA196619:CAA196680 CAA262155:CAA262216 CAA327691:CAA327752 CAA393227:CAA393288 CAA458763:CAA458824 CAA524299:CAA524360 CAA589835:CAA589896 CAA655371:CAA655432 CAA720907:CAA720968 CAA786443:CAA786504 CAA851979:CAA852040 CAA917515:CAA917576 CAA983051:CAA983112 CJW11:CJW72 CJW65547:CJW65608 CJW131083:CJW131144 CJW196619:CJW196680 CJW262155:CJW262216 CJW327691:CJW327752 CJW393227:CJW393288 CJW458763:CJW458824 CJW524299:CJW524360 CJW589835:CJW589896 CJW655371:CJW655432 CJW720907:CJW720968 CJW786443:CJW786504 CJW851979:CJW852040 CJW917515:CJW917576 CJW983051:CJW983112 CTS11:CTS72 CTS65547:CTS65608 CTS131083:CTS131144 CTS196619:CTS196680 CTS262155:CTS262216 CTS327691:CTS327752 CTS393227:CTS393288 CTS458763:CTS458824 CTS524299:CTS524360 CTS589835:CTS589896 CTS655371:CTS655432 CTS720907:CTS720968 CTS786443:CTS786504 CTS851979:CTS852040 CTS917515:CTS917576 CTS983051:CTS983112 DDO11:DDO72 DDO65547:DDO65608 DDO131083:DDO131144 DDO196619:DDO196680 DDO262155:DDO262216 DDO327691:DDO327752 DDO393227:DDO393288 DDO458763:DDO458824 DDO524299:DDO524360 DDO589835:DDO589896 DDO655371:DDO655432 DDO720907:DDO720968 DDO786443:DDO786504 DDO851979:DDO852040 DDO917515:DDO917576 DDO983051:DDO983112 DNK11:DNK72 DNK65547:DNK65608 DNK131083:DNK131144 DNK196619:DNK196680 DNK262155:DNK262216 DNK327691:DNK327752 DNK393227:DNK393288 DNK458763:DNK458824 DNK524299:DNK524360 DNK589835:DNK589896 DNK655371:DNK655432 DNK720907:DNK720968 DNK786443:DNK786504 DNK851979:DNK852040 DNK917515:DNK917576 DNK983051:DNK983112 DXG11:DXG72 DXG65547:DXG65608 DXG131083:DXG131144 DXG196619:DXG196680 DXG262155:DXG262216 DXG327691:DXG327752 DXG393227:DXG393288 DXG458763:DXG458824 DXG524299:DXG524360 DXG589835:DXG589896 DXG655371:DXG655432 DXG720907:DXG720968 DXG786443:DXG786504 DXG851979:DXG852040 DXG917515:DXG917576 DXG983051:DXG983112 EHC11:EHC72 EHC65547:EHC65608 EHC131083:EHC131144 EHC196619:EHC196680 EHC262155:EHC262216 EHC327691:EHC327752 EHC393227:EHC393288 EHC458763:EHC458824 EHC524299:EHC524360 EHC589835:EHC589896 EHC655371:EHC655432 EHC720907:EHC720968 EHC786443:EHC786504 EHC851979:EHC852040 EHC917515:EHC917576 EHC983051:EHC983112 EQY11:EQY72 EQY65547:EQY65608 EQY131083:EQY131144 EQY196619:EQY196680 EQY262155:EQY262216 EQY327691:EQY327752 EQY393227:EQY393288 EQY458763:EQY458824 EQY524299:EQY524360 EQY589835:EQY589896 EQY655371:EQY655432 EQY720907:EQY720968 EQY786443:EQY786504 EQY851979:EQY852040 EQY917515:EQY917576 EQY983051:EQY983112 FAU11:FAU72 FAU65547:FAU65608 FAU131083:FAU131144 FAU196619:FAU196680 FAU262155:FAU262216 FAU327691:FAU327752 FAU393227:FAU393288 FAU458763:FAU458824 FAU524299:FAU524360 FAU589835:FAU589896 FAU655371:FAU655432 FAU720907:FAU720968 FAU786443:FAU786504 FAU851979:FAU852040 FAU917515:FAU917576 FAU983051:FAU983112 FKQ11:FKQ72 FKQ65547:FKQ65608 FKQ131083:FKQ131144 FKQ196619:FKQ196680 FKQ262155:FKQ262216 FKQ327691:FKQ327752 FKQ393227:FKQ393288 FKQ458763:FKQ458824 FKQ524299:FKQ524360 FKQ589835:FKQ589896 FKQ655371:FKQ655432 FKQ720907:FKQ720968 FKQ786443:FKQ786504 FKQ851979:FKQ852040 FKQ917515:FKQ917576 FKQ983051:FKQ983112 FUM11:FUM72 FUM65547:FUM65608 FUM131083:FUM131144 FUM196619:FUM196680 FUM262155:FUM262216 FUM327691:FUM327752 FUM393227:FUM393288 FUM458763:FUM458824 FUM524299:FUM524360 FUM589835:FUM589896 FUM655371:FUM655432 FUM720907:FUM720968 FUM786443:FUM786504 FUM851979:FUM852040 FUM917515:FUM917576 FUM983051:FUM983112 GEI11:GEI72 GEI65547:GEI65608 GEI131083:GEI131144 GEI196619:GEI196680 GEI262155:GEI262216 GEI327691:GEI327752 GEI393227:GEI393288 GEI458763:GEI458824 GEI524299:GEI524360 GEI589835:GEI589896 GEI655371:GEI655432 GEI720907:GEI720968 GEI786443:GEI786504 GEI851979:GEI852040 GEI917515:GEI917576 GEI983051:GEI983112 GOE11:GOE72 GOE65547:GOE65608 GOE131083:GOE131144 GOE196619:GOE196680 GOE262155:GOE262216 GOE327691:GOE327752 GOE393227:GOE393288 GOE458763:GOE458824 GOE524299:GOE524360 GOE589835:GOE589896 GOE655371:GOE655432 GOE720907:GOE720968 GOE786443:GOE786504 GOE851979:GOE852040 GOE917515:GOE917576 GOE983051:GOE983112 GYA11:GYA72 GYA65547:GYA65608 GYA131083:GYA131144 GYA196619:GYA196680 GYA262155:GYA262216 GYA327691:GYA327752 GYA393227:GYA393288 GYA458763:GYA458824 GYA524299:GYA524360 GYA589835:GYA589896 GYA655371:GYA655432 GYA720907:GYA720968 GYA786443:GYA786504 GYA851979:GYA852040 GYA917515:GYA917576 GYA983051:GYA983112 HHW11:HHW72 HHW65547:HHW65608 HHW131083:HHW131144 HHW196619:HHW196680 HHW262155:HHW262216 HHW327691:HHW327752 HHW393227:HHW393288 HHW458763:HHW458824 HHW524299:HHW524360 HHW589835:HHW589896 HHW655371:HHW655432 HHW720907:HHW720968 HHW786443:HHW786504 HHW851979:HHW852040 HHW917515:HHW917576 HHW983051:HHW983112 HRS11:HRS72 HRS65547:HRS65608 HRS131083:HRS131144 HRS196619:HRS196680 HRS262155:HRS262216 HRS327691:HRS327752 HRS393227:HRS393288 HRS458763:HRS458824 HRS524299:HRS524360 HRS589835:HRS589896 HRS655371:HRS655432 HRS720907:HRS720968 HRS786443:HRS786504 HRS851979:HRS852040 HRS917515:HRS917576 HRS983051:HRS983112 IBO11:IBO72 IBO65547:IBO65608 IBO131083:IBO131144 IBO196619:IBO196680 IBO262155:IBO262216 IBO327691:IBO327752 IBO393227:IBO393288 IBO458763:IBO458824 IBO524299:IBO524360 IBO589835:IBO589896 IBO655371:IBO655432 IBO720907:IBO720968 IBO786443:IBO786504 IBO851979:IBO852040 IBO917515:IBO917576 IBO983051:IBO983112 ILK11:ILK72 ILK65547:ILK65608 ILK131083:ILK131144 ILK196619:ILK196680 ILK262155:ILK262216 ILK327691:ILK327752 ILK393227:ILK393288 ILK458763:ILK458824 ILK524299:ILK524360 ILK589835:ILK589896 ILK655371:ILK655432 ILK720907:ILK720968 ILK786443:ILK786504 ILK851979:ILK852040 ILK917515:ILK917576 ILK983051:ILK983112 IVG11:IVG72 IVG65547:IVG65608 IVG131083:IVG131144 IVG196619:IVG196680 IVG262155:IVG262216 IVG327691:IVG327752 IVG393227:IVG393288 IVG458763:IVG458824 IVG524299:IVG524360 IVG589835:IVG589896 IVG655371:IVG655432 IVG720907:IVG720968 IVG786443:IVG786504 IVG851979:IVG852040 IVG917515:IVG917576 IVG983051:IVG983112 JFC11:JFC72 JFC65547:JFC65608 JFC131083:JFC131144 JFC196619:JFC196680 JFC262155:JFC262216 JFC327691:JFC327752 JFC393227:JFC393288 JFC458763:JFC458824 JFC524299:JFC524360 JFC589835:JFC589896 JFC655371:JFC655432 JFC720907:JFC720968 JFC786443:JFC786504 JFC851979:JFC852040 JFC917515:JFC917576 JFC983051:JFC983112 JOY11:JOY72 JOY65547:JOY65608 JOY131083:JOY131144 JOY196619:JOY196680 JOY262155:JOY262216 JOY327691:JOY327752 JOY393227:JOY393288 JOY458763:JOY458824 JOY524299:JOY524360 JOY589835:JOY589896 JOY655371:JOY655432 JOY720907:JOY720968 JOY786443:JOY786504 JOY851979:JOY852040 JOY917515:JOY917576 JOY983051:JOY983112 JYU11:JYU72 JYU65547:JYU65608 JYU131083:JYU131144 JYU196619:JYU196680 JYU262155:JYU262216 JYU327691:JYU327752 JYU393227:JYU393288 JYU458763:JYU458824 JYU524299:JYU524360 JYU589835:JYU589896 JYU655371:JYU655432 JYU720907:JYU720968 JYU786443:JYU786504 JYU851979:JYU852040 JYU917515:JYU917576 JYU983051:JYU983112 KIQ11:KIQ72 KIQ65547:KIQ65608 KIQ131083:KIQ131144 KIQ196619:KIQ196680 KIQ262155:KIQ262216 KIQ327691:KIQ327752 KIQ393227:KIQ393288 KIQ458763:KIQ458824 KIQ524299:KIQ524360 KIQ589835:KIQ589896 KIQ655371:KIQ655432 KIQ720907:KIQ720968 KIQ786443:KIQ786504 KIQ851979:KIQ852040 KIQ917515:KIQ917576 KIQ983051:KIQ983112 KSM11:KSM72 KSM65547:KSM65608 KSM131083:KSM131144 KSM196619:KSM196680 KSM262155:KSM262216 KSM327691:KSM327752 KSM393227:KSM393288 KSM458763:KSM458824 KSM524299:KSM524360 KSM589835:KSM589896 KSM655371:KSM655432 KSM720907:KSM720968 KSM786443:KSM786504 KSM851979:KSM852040 KSM917515:KSM917576 KSM983051:KSM983112 LCI11:LCI72 LCI65547:LCI65608 LCI131083:LCI131144 LCI196619:LCI196680 LCI262155:LCI262216 LCI327691:LCI327752 LCI393227:LCI393288 LCI458763:LCI458824 LCI524299:LCI524360 LCI589835:LCI589896 LCI655371:LCI655432 LCI720907:LCI720968 LCI786443:LCI786504 LCI851979:LCI852040 LCI917515:LCI917576 LCI983051:LCI983112 LME11:LME72 LME65547:LME65608 LME131083:LME131144 LME196619:LME196680 LME262155:LME262216 LME327691:LME327752 LME393227:LME393288 LME458763:LME458824 LME524299:LME524360 LME589835:LME589896 LME655371:LME655432 LME720907:LME720968 LME786443:LME786504 LME851979:LME852040 LME917515:LME917576 LME983051:LME983112 LWA11:LWA72 LWA65547:LWA65608 LWA131083:LWA131144 LWA196619:LWA196680 LWA262155:LWA262216 LWA327691:LWA327752 LWA393227:LWA393288 LWA458763:LWA458824 LWA524299:LWA524360 LWA589835:LWA589896 LWA655371:LWA655432 LWA720907:LWA720968 LWA786443:LWA786504 LWA851979:LWA852040 LWA917515:LWA917576 LWA983051:LWA983112 MFW11:MFW72 MFW65547:MFW65608 MFW131083:MFW131144 MFW196619:MFW196680 MFW262155:MFW262216 MFW327691:MFW327752 MFW393227:MFW393288 MFW458763:MFW458824 MFW524299:MFW524360 MFW589835:MFW589896 MFW655371:MFW655432 MFW720907:MFW720968 MFW786443:MFW786504 MFW851979:MFW852040 MFW917515:MFW917576 MFW983051:MFW983112 MPS11:MPS72 MPS65547:MPS65608 MPS131083:MPS131144 MPS196619:MPS196680 MPS262155:MPS262216 MPS327691:MPS327752 MPS393227:MPS393288 MPS458763:MPS458824 MPS524299:MPS524360 MPS589835:MPS589896 MPS655371:MPS655432 MPS720907:MPS720968 MPS786443:MPS786504 MPS851979:MPS852040 MPS917515:MPS917576 MPS983051:MPS983112 MZO11:MZO72 MZO65547:MZO65608 MZO131083:MZO131144 MZO196619:MZO196680 MZO262155:MZO262216 MZO327691:MZO327752 MZO393227:MZO393288 MZO458763:MZO458824 MZO524299:MZO524360 MZO589835:MZO589896 MZO655371:MZO655432 MZO720907:MZO720968 MZO786443:MZO786504 MZO851979:MZO852040 MZO917515:MZO917576 MZO983051:MZO983112 NJK11:NJK72 NJK65547:NJK65608 NJK131083:NJK131144 NJK196619:NJK196680 NJK262155:NJK262216 NJK327691:NJK327752 NJK393227:NJK393288 NJK458763:NJK458824 NJK524299:NJK524360 NJK589835:NJK589896 NJK655371:NJK655432 NJK720907:NJK720968 NJK786443:NJK786504 NJK851979:NJK852040 NJK917515:NJK917576 NJK983051:NJK983112 NTG11:NTG72 NTG65547:NTG65608 NTG131083:NTG131144 NTG196619:NTG196680 NTG262155:NTG262216 NTG327691:NTG327752 NTG393227:NTG393288 NTG458763:NTG458824 NTG524299:NTG524360 NTG589835:NTG589896 NTG655371:NTG655432 NTG720907:NTG720968 NTG786443:NTG786504 NTG851979:NTG852040 NTG917515:NTG917576 NTG983051:NTG983112 ODC11:ODC72 ODC65547:ODC65608 ODC131083:ODC131144 ODC196619:ODC196680 ODC262155:ODC262216 ODC327691:ODC327752 ODC393227:ODC393288 ODC458763:ODC458824 ODC524299:ODC524360 ODC589835:ODC589896 ODC655371:ODC655432 ODC720907:ODC720968 ODC786443:ODC786504 ODC851979:ODC852040 ODC917515:ODC917576 ODC983051:ODC983112 OMY11:OMY72 OMY65547:OMY65608 OMY131083:OMY131144 OMY196619:OMY196680 OMY262155:OMY262216 OMY327691:OMY327752 OMY393227:OMY393288 OMY458763:OMY458824 OMY524299:OMY524360 OMY589835:OMY589896 OMY655371:OMY655432 OMY720907:OMY720968 OMY786443:OMY786504 OMY851979:OMY852040 OMY917515:OMY917576 OMY983051:OMY983112 OWU11:OWU72 OWU65547:OWU65608 OWU131083:OWU131144 OWU196619:OWU196680 OWU262155:OWU262216 OWU327691:OWU327752 OWU393227:OWU393288 OWU458763:OWU458824 OWU524299:OWU524360 OWU589835:OWU589896 OWU655371:OWU655432 OWU720907:OWU720968 OWU786443:OWU786504 OWU851979:OWU852040 OWU917515:OWU917576 OWU983051:OWU983112 PGQ11:PGQ72 PGQ65547:PGQ65608 PGQ131083:PGQ131144 PGQ196619:PGQ196680 PGQ262155:PGQ262216 PGQ327691:PGQ327752 PGQ393227:PGQ393288 PGQ458763:PGQ458824 PGQ524299:PGQ524360 PGQ589835:PGQ589896 PGQ655371:PGQ655432 PGQ720907:PGQ720968 PGQ786443:PGQ786504 PGQ851979:PGQ852040 PGQ917515:PGQ917576 PGQ983051:PGQ983112 PQM11:PQM72 PQM65547:PQM65608 PQM131083:PQM131144 PQM196619:PQM196680 PQM262155:PQM262216 PQM327691:PQM327752 PQM393227:PQM393288 PQM458763:PQM458824 PQM524299:PQM524360 PQM589835:PQM589896 PQM655371:PQM655432 PQM720907:PQM720968 PQM786443:PQM786504 PQM851979:PQM852040 PQM917515:PQM917576 PQM983051:PQM983112 QAI11:QAI72 QAI65547:QAI65608 QAI131083:QAI131144 QAI196619:QAI196680 QAI262155:QAI262216 QAI327691:QAI327752 QAI393227:QAI393288 QAI458763:QAI458824 QAI524299:QAI524360 QAI589835:QAI589896 QAI655371:QAI655432 QAI720907:QAI720968 QAI786443:QAI786504 QAI851979:QAI852040 QAI917515:QAI917576 QAI983051:QAI983112 QKE11:QKE72 QKE65547:QKE65608 QKE131083:QKE131144 QKE196619:QKE196680 QKE262155:QKE262216 QKE327691:QKE327752 QKE393227:QKE393288 QKE458763:QKE458824 QKE524299:QKE524360 QKE589835:QKE589896 QKE655371:QKE655432 QKE720907:QKE720968 QKE786443:QKE786504 QKE851979:QKE852040 QKE917515:QKE917576 QKE983051:QKE983112 QUA11:QUA72 QUA65547:QUA65608 QUA131083:QUA131144 QUA196619:QUA196680 QUA262155:QUA262216 QUA327691:QUA327752 QUA393227:QUA393288 QUA458763:QUA458824 QUA524299:QUA524360 QUA589835:QUA589896 QUA655371:QUA655432 QUA720907:QUA720968 QUA786443:QUA786504 QUA851979:QUA852040 QUA917515:QUA917576 QUA983051:QUA983112 RDW11:RDW72 RDW65547:RDW65608 RDW131083:RDW131144 RDW196619:RDW196680 RDW262155:RDW262216 RDW327691:RDW327752 RDW393227:RDW393288 RDW458763:RDW458824 RDW524299:RDW524360 RDW589835:RDW589896 RDW655371:RDW655432 RDW720907:RDW720968 RDW786443:RDW786504 RDW851979:RDW852040 RDW917515:RDW917576 RDW983051:RDW983112 RNS11:RNS72 RNS65547:RNS65608 RNS131083:RNS131144 RNS196619:RNS196680 RNS262155:RNS262216 RNS327691:RNS327752 RNS393227:RNS393288 RNS458763:RNS458824 RNS524299:RNS524360 RNS589835:RNS589896 RNS655371:RNS655432 RNS720907:RNS720968 RNS786443:RNS786504 RNS851979:RNS852040 RNS917515:RNS917576 RNS983051:RNS983112 RXO11:RXO72 RXO65547:RXO65608 RXO131083:RXO131144 RXO196619:RXO196680 RXO262155:RXO262216 RXO327691:RXO327752 RXO393227:RXO393288 RXO458763:RXO458824 RXO524299:RXO524360 RXO589835:RXO589896 RXO655371:RXO655432 RXO720907:RXO720968 RXO786443:RXO786504 RXO851979:RXO852040 RXO917515:RXO917576 RXO983051:RXO983112 SHK11:SHK72 SHK65547:SHK65608 SHK131083:SHK131144 SHK196619:SHK196680 SHK262155:SHK262216 SHK327691:SHK327752 SHK393227:SHK393288 SHK458763:SHK458824 SHK524299:SHK524360 SHK589835:SHK589896 SHK655371:SHK655432 SHK720907:SHK720968 SHK786443:SHK786504 SHK851979:SHK852040 SHK917515:SHK917576 SHK983051:SHK983112 SRG11:SRG72 SRG65547:SRG65608 SRG131083:SRG131144 SRG196619:SRG196680 SRG262155:SRG262216 SRG327691:SRG327752 SRG393227:SRG393288 SRG458763:SRG458824 SRG524299:SRG524360 SRG589835:SRG589896 SRG655371:SRG655432 SRG720907:SRG720968 SRG786443:SRG786504 SRG851979:SRG852040 SRG917515:SRG917576 SRG983051:SRG983112 TBC11:TBC72 TBC65547:TBC65608 TBC131083:TBC131144 TBC196619:TBC196680 TBC262155:TBC262216 TBC327691:TBC327752 TBC393227:TBC393288 TBC458763:TBC458824 TBC524299:TBC524360 TBC589835:TBC589896 TBC655371:TBC655432 TBC720907:TBC720968 TBC786443:TBC786504 TBC851979:TBC852040 TBC917515:TBC917576 TBC983051:TBC983112 TKY11:TKY72 TKY65547:TKY65608 TKY131083:TKY131144 TKY196619:TKY196680 TKY262155:TKY262216 TKY327691:TKY327752 TKY393227:TKY393288 TKY458763:TKY458824 TKY524299:TKY524360 TKY589835:TKY589896 TKY655371:TKY655432 TKY720907:TKY720968 TKY786443:TKY786504 TKY851979:TKY852040 TKY917515:TKY917576 TKY983051:TKY983112 TUU11:TUU72 TUU65547:TUU65608 TUU131083:TUU131144 TUU196619:TUU196680 TUU262155:TUU262216 TUU327691:TUU327752 TUU393227:TUU393288 TUU458763:TUU458824 TUU524299:TUU524360 TUU589835:TUU589896 TUU655371:TUU655432 TUU720907:TUU720968 TUU786443:TUU786504 TUU851979:TUU852040 TUU917515:TUU917576 TUU983051:TUU983112 UEQ11:UEQ72 UEQ65547:UEQ65608 UEQ131083:UEQ131144 UEQ196619:UEQ196680 UEQ262155:UEQ262216 UEQ327691:UEQ327752 UEQ393227:UEQ393288 UEQ458763:UEQ458824 UEQ524299:UEQ524360 UEQ589835:UEQ589896 UEQ655371:UEQ655432 UEQ720907:UEQ720968 UEQ786443:UEQ786504 UEQ851979:UEQ852040 UEQ917515:UEQ917576 UEQ983051:UEQ983112 UOM11:UOM72 UOM65547:UOM65608 UOM131083:UOM131144 UOM196619:UOM196680 UOM262155:UOM262216 UOM327691:UOM327752 UOM393227:UOM393288 UOM458763:UOM458824 UOM524299:UOM524360 UOM589835:UOM589896 UOM655371:UOM655432 UOM720907:UOM720968 UOM786443:UOM786504 UOM851979:UOM852040 UOM917515:UOM917576 UOM983051:UOM983112 UYI11:UYI72 UYI65547:UYI65608 UYI131083:UYI131144 UYI196619:UYI196680 UYI262155:UYI262216 UYI327691:UYI327752 UYI393227:UYI393288 UYI458763:UYI458824 UYI524299:UYI524360 UYI589835:UYI589896 UYI655371:UYI655432 UYI720907:UYI720968 UYI786443:UYI786504 UYI851979:UYI852040 UYI917515:UYI917576 UYI983051:UYI983112 VIE11:VIE72 VIE65547:VIE65608 VIE131083:VIE131144 VIE196619:VIE196680 VIE262155:VIE262216 VIE327691:VIE327752 VIE393227:VIE393288 VIE458763:VIE458824 VIE524299:VIE524360 VIE589835:VIE589896 VIE655371:VIE655432 VIE720907:VIE720968 VIE786443:VIE786504 VIE851979:VIE852040 VIE917515:VIE917576 VIE983051:VIE983112 VSA11:VSA72 VSA65547:VSA65608 VSA131083:VSA131144 VSA196619:VSA196680 VSA262155:VSA262216 VSA327691:VSA327752 VSA393227:VSA393288 VSA458763:VSA458824 VSA524299:VSA524360 VSA589835:VSA589896 VSA655371:VSA655432 VSA720907:VSA720968 VSA786443:VSA786504 VSA851979:VSA852040 VSA917515:VSA917576 VSA983051:VSA983112 WBW11:WBW72 WBW65547:WBW65608 WBW131083:WBW131144 WBW196619:WBW196680 WBW262155:WBW262216 WBW327691:WBW327752 WBW393227:WBW393288 WBW458763:WBW458824 WBW524299:WBW524360 WBW589835:WBW589896 WBW655371:WBW655432 WBW720907:WBW720968 WBW786443:WBW786504 WBW851979:WBW852040 WBW917515:WBW917576 WBW983051:WBW983112 WLS11:WLS72 WLS65547:WLS65608 WLS131083:WLS131144 WLS196619:WLS196680 WLS262155:WLS262216 WLS327691:WLS327752 WLS393227:WLS393288 WLS458763:WLS458824 WLS524299:WLS524360 WLS589835:WLS589896 WLS655371:WLS655432 WLS720907:WLS720968 WLS786443:WLS786504 WLS851979:WLS852040 WLS917515:WLS917576 WLS983051:WLS983112 WVO11:WVO72 WVO65547:WVO65608 WVO131083:WVO131144 WVO196619:WVO196680 WVO262155:WVO262216 WVO327691:WVO327752 WVO393227:WVO393288 WVO458763:WVO458824 WVO524299:WVO524360 WVO589835:WVO589896 WVO655371:WVO655432 WVO720907:WVO720968 WVO786443:WVO786504 WVO851979:WVO852040 WVO917515:WVO917576 WVO983051:WVO983112">
      <formula1>"是,否"</formula1>
    </dataValidation>
    <dataValidation type="list" allowBlank="1" showInputMessage="1" showErrorMessage="1" sqref="K11:K72 K65547:K65608 K131083:K131144 K196619:K196680 K262155:K262216 K327691:K327752 K393227:K393288 K458763:K458824 K524299:K524360 K589835:K589896 K655371:K655432 K720907:K720968 K786443:K786504 K851979:K852040 K917515:K917576 K983051:K983112 WVX983051:WVX983112 P65547:P65608 P131083:P131144 P196619:P196680 P262155:P262216 P327691:P327752 P393227:P393288 P458763:P458824 P524299:P524360 P589835:P589896 P655371:P655432 P720907:P720968 P786443:P786504 P851979:P852040 P917515:P917576 P983051:P983112 JG11:JG72 JG65547:JG65608 JG131083:JG131144 JG196619:JG196680 JG262155:JG262216 JG327691:JG327752 JG393227:JG393288 JG458763:JG458824 JG524299:JG524360 JG589835:JG589896 JG655371:JG655432 JG720907:JG720968 JG786443:JG786504 JG851979:JG852040 JG917515:JG917576 JG983051:JG983112 JL11:JL72 JL65547:JL65608 JL131083:JL131144 JL196619:JL196680 JL262155:JL262216 JL327691:JL327752 JL393227:JL393288 JL458763:JL458824 JL524299:JL524360 JL589835:JL589896 JL655371:JL655432 JL720907:JL720968 JL786443:JL786504 JL851979:JL852040 JL917515:JL917576 JL983051:JL983112 TC11:TC72 TC65547:TC65608 TC131083:TC131144 TC196619:TC196680 TC262155:TC262216 TC327691:TC327752 TC393227:TC393288 TC458763:TC458824 TC524299:TC524360 TC589835:TC589896 TC655371:TC655432 TC720907:TC720968 TC786443:TC786504 TC851979:TC852040 TC917515:TC917576 TC983051:TC983112 TH11:TH72 TH65547:TH65608 TH131083:TH131144 TH196619:TH196680 TH262155:TH262216 TH327691:TH327752 TH393227:TH393288 TH458763:TH458824 TH524299:TH524360 TH589835:TH589896 TH655371:TH655432 TH720907:TH720968 TH786443:TH786504 TH851979:TH852040 TH917515:TH917576 TH983051:TH983112 ACY11:ACY72 ACY65547:ACY65608 ACY131083:ACY131144 ACY196619:ACY196680 ACY262155:ACY262216 ACY327691:ACY327752 ACY393227:ACY393288 ACY458763:ACY458824 ACY524299:ACY524360 ACY589835:ACY589896 ACY655371:ACY655432 ACY720907:ACY720968 ACY786443:ACY786504 ACY851979:ACY852040 ACY917515:ACY917576 ACY983051:ACY983112 ADD11:ADD72 ADD65547:ADD65608 ADD131083:ADD131144 ADD196619:ADD196680 ADD262155:ADD262216 ADD327691:ADD327752 ADD393227:ADD393288 ADD458763:ADD458824 ADD524299:ADD524360 ADD589835:ADD589896 ADD655371:ADD655432 ADD720907:ADD720968 ADD786443:ADD786504 ADD851979:ADD852040 ADD917515:ADD917576 ADD983051:ADD983112 AMU11:AMU72 AMU65547:AMU65608 AMU131083:AMU131144 AMU196619:AMU196680 AMU262155:AMU262216 AMU327691:AMU327752 AMU393227:AMU393288 AMU458763:AMU458824 AMU524299:AMU524360 AMU589835:AMU589896 AMU655371:AMU655432 AMU720907:AMU720968 AMU786443:AMU786504 AMU851979:AMU852040 AMU917515:AMU917576 AMU983051:AMU983112 AMZ11:AMZ72 AMZ65547:AMZ65608 AMZ131083:AMZ131144 AMZ196619:AMZ196680 AMZ262155:AMZ262216 AMZ327691:AMZ327752 AMZ393227:AMZ393288 AMZ458763:AMZ458824 AMZ524299:AMZ524360 AMZ589835:AMZ589896 AMZ655371:AMZ655432 AMZ720907:AMZ720968 AMZ786443:AMZ786504 AMZ851979:AMZ852040 AMZ917515:AMZ917576 AMZ983051:AMZ983112 AWQ11:AWQ72 AWQ65547:AWQ65608 AWQ131083:AWQ131144 AWQ196619:AWQ196680 AWQ262155:AWQ262216 AWQ327691:AWQ327752 AWQ393227:AWQ393288 AWQ458763:AWQ458824 AWQ524299:AWQ524360 AWQ589835:AWQ589896 AWQ655371:AWQ655432 AWQ720907:AWQ720968 AWQ786443:AWQ786504 AWQ851979:AWQ852040 AWQ917515:AWQ917576 AWQ983051:AWQ983112 AWV11:AWV72 AWV65547:AWV65608 AWV131083:AWV131144 AWV196619:AWV196680 AWV262155:AWV262216 AWV327691:AWV327752 AWV393227:AWV393288 AWV458763:AWV458824 AWV524299:AWV524360 AWV589835:AWV589896 AWV655371:AWV655432 AWV720907:AWV720968 AWV786443:AWV786504 AWV851979:AWV852040 AWV917515:AWV917576 AWV983051:AWV983112 BGM11:BGM72 BGM65547:BGM65608 BGM131083:BGM131144 BGM196619:BGM196680 BGM262155:BGM262216 BGM327691:BGM327752 BGM393227:BGM393288 BGM458763:BGM458824 BGM524299:BGM524360 BGM589835:BGM589896 BGM655371:BGM655432 BGM720907:BGM720968 BGM786443:BGM786504 BGM851979:BGM852040 BGM917515:BGM917576 BGM983051:BGM983112 BGR11:BGR72 BGR65547:BGR65608 BGR131083:BGR131144 BGR196619:BGR196680 BGR262155:BGR262216 BGR327691:BGR327752 BGR393227:BGR393288 BGR458763:BGR458824 BGR524299:BGR524360 BGR589835:BGR589896 BGR655371:BGR655432 BGR720907:BGR720968 BGR786443:BGR786504 BGR851979:BGR852040 BGR917515:BGR917576 BGR983051:BGR983112 BQI11:BQI72 BQI65547:BQI65608 BQI131083:BQI131144 BQI196619:BQI196680 BQI262155:BQI262216 BQI327691:BQI327752 BQI393227:BQI393288 BQI458763:BQI458824 BQI524299:BQI524360 BQI589835:BQI589896 BQI655371:BQI655432 BQI720907:BQI720968 BQI786443:BQI786504 BQI851979:BQI852040 BQI917515:BQI917576 BQI983051:BQI983112 BQN11:BQN72 BQN65547:BQN65608 BQN131083:BQN131144 BQN196619:BQN196680 BQN262155:BQN262216 BQN327691:BQN327752 BQN393227:BQN393288 BQN458763:BQN458824 BQN524299:BQN524360 BQN589835:BQN589896 BQN655371:BQN655432 BQN720907:BQN720968 BQN786443:BQN786504 BQN851979:BQN852040 BQN917515:BQN917576 BQN983051:BQN983112 CAE11:CAE72 CAE65547:CAE65608 CAE131083:CAE131144 CAE196619:CAE196680 CAE262155:CAE262216 CAE327691:CAE327752 CAE393227:CAE393288 CAE458763:CAE458824 CAE524299:CAE524360 CAE589835:CAE589896 CAE655371:CAE655432 CAE720907:CAE720968 CAE786443:CAE786504 CAE851979:CAE852040 CAE917515:CAE917576 CAE983051:CAE983112 CAJ11:CAJ72 CAJ65547:CAJ65608 CAJ131083:CAJ131144 CAJ196619:CAJ196680 CAJ262155:CAJ262216 CAJ327691:CAJ327752 CAJ393227:CAJ393288 CAJ458763:CAJ458824 CAJ524299:CAJ524360 CAJ589835:CAJ589896 CAJ655371:CAJ655432 CAJ720907:CAJ720968 CAJ786443:CAJ786504 CAJ851979:CAJ852040 CAJ917515:CAJ917576 CAJ983051:CAJ983112 CKA11:CKA72 CKA65547:CKA65608 CKA131083:CKA131144 CKA196619:CKA196680 CKA262155:CKA262216 CKA327691:CKA327752 CKA393227:CKA393288 CKA458763:CKA458824 CKA524299:CKA524360 CKA589835:CKA589896 CKA655371:CKA655432 CKA720907:CKA720968 CKA786443:CKA786504 CKA851979:CKA852040 CKA917515:CKA917576 CKA983051:CKA983112 CKF11:CKF72 CKF65547:CKF65608 CKF131083:CKF131144 CKF196619:CKF196680 CKF262155:CKF262216 CKF327691:CKF327752 CKF393227:CKF393288 CKF458763:CKF458824 CKF524299:CKF524360 CKF589835:CKF589896 CKF655371:CKF655432 CKF720907:CKF720968 CKF786443:CKF786504 CKF851979:CKF852040 CKF917515:CKF917576 CKF983051:CKF983112 CTW11:CTW72 CTW65547:CTW65608 CTW131083:CTW131144 CTW196619:CTW196680 CTW262155:CTW262216 CTW327691:CTW327752 CTW393227:CTW393288 CTW458763:CTW458824 CTW524299:CTW524360 CTW589835:CTW589896 CTW655371:CTW655432 CTW720907:CTW720968 CTW786443:CTW786504 CTW851979:CTW852040 CTW917515:CTW917576 CTW983051:CTW983112 CUB11:CUB72 CUB65547:CUB65608 CUB131083:CUB131144 CUB196619:CUB196680 CUB262155:CUB262216 CUB327691:CUB327752 CUB393227:CUB393288 CUB458763:CUB458824 CUB524299:CUB524360 CUB589835:CUB589896 CUB655371:CUB655432 CUB720907:CUB720968 CUB786443:CUB786504 CUB851979:CUB852040 CUB917515:CUB917576 CUB983051:CUB983112 DDS11:DDS72 DDS65547:DDS65608 DDS131083:DDS131144 DDS196619:DDS196680 DDS262155:DDS262216 DDS327691:DDS327752 DDS393227:DDS393288 DDS458763:DDS458824 DDS524299:DDS524360 DDS589835:DDS589896 DDS655371:DDS655432 DDS720907:DDS720968 DDS786443:DDS786504 DDS851979:DDS852040 DDS917515:DDS917576 DDS983051:DDS983112 DDX11:DDX72 DDX65547:DDX65608 DDX131083:DDX131144 DDX196619:DDX196680 DDX262155:DDX262216 DDX327691:DDX327752 DDX393227:DDX393288 DDX458763:DDX458824 DDX524299:DDX524360 DDX589835:DDX589896 DDX655371:DDX655432 DDX720907:DDX720968 DDX786443:DDX786504 DDX851979:DDX852040 DDX917515:DDX917576 DDX983051:DDX983112 DNO11:DNO72 DNO65547:DNO65608 DNO131083:DNO131144 DNO196619:DNO196680 DNO262155:DNO262216 DNO327691:DNO327752 DNO393227:DNO393288 DNO458763:DNO458824 DNO524299:DNO524360 DNO589835:DNO589896 DNO655371:DNO655432 DNO720907:DNO720968 DNO786443:DNO786504 DNO851979:DNO852040 DNO917515:DNO917576 DNO983051:DNO983112 DNT11:DNT72 DNT65547:DNT65608 DNT131083:DNT131144 DNT196619:DNT196680 DNT262155:DNT262216 DNT327691:DNT327752 DNT393227:DNT393288 DNT458763:DNT458824 DNT524299:DNT524360 DNT589835:DNT589896 DNT655371:DNT655432 DNT720907:DNT720968 DNT786443:DNT786504 DNT851979:DNT852040 DNT917515:DNT917576 DNT983051:DNT983112 DXK11:DXK72 DXK65547:DXK65608 DXK131083:DXK131144 DXK196619:DXK196680 DXK262155:DXK262216 DXK327691:DXK327752 DXK393227:DXK393288 DXK458763:DXK458824 DXK524299:DXK524360 DXK589835:DXK589896 DXK655371:DXK655432 DXK720907:DXK720968 DXK786443:DXK786504 DXK851979:DXK852040 DXK917515:DXK917576 DXK983051:DXK983112 DXP11:DXP72 DXP65547:DXP65608 DXP131083:DXP131144 DXP196619:DXP196680 DXP262155:DXP262216 DXP327691:DXP327752 DXP393227:DXP393288 DXP458763:DXP458824 DXP524299:DXP524360 DXP589835:DXP589896 DXP655371:DXP655432 DXP720907:DXP720968 DXP786443:DXP786504 DXP851979:DXP852040 DXP917515:DXP917576 DXP983051:DXP983112 EHG11:EHG72 EHG65547:EHG65608 EHG131083:EHG131144 EHG196619:EHG196680 EHG262155:EHG262216 EHG327691:EHG327752 EHG393227:EHG393288 EHG458763:EHG458824 EHG524299:EHG524360 EHG589835:EHG589896 EHG655371:EHG655432 EHG720907:EHG720968 EHG786443:EHG786504 EHG851979:EHG852040 EHG917515:EHG917576 EHG983051:EHG983112 EHL11:EHL72 EHL65547:EHL65608 EHL131083:EHL131144 EHL196619:EHL196680 EHL262155:EHL262216 EHL327691:EHL327752 EHL393227:EHL393288 EHL458763:EHL458824 EHL524299:EHL524360 EHL589835:EHL589896 EHL655371:EHL655432 EHL720907:EHL720968 EHL786443:EHL786504 EHL851979:EHL852040 EHL917515:EHL917576 EHL983051:EHL983112 ERC11:ERC72 ERC65547:ERC65608 ERC131083:ERC131144 ERC196619:ERC196680 ERC262155:ERC262216 ERC327691:ERC327752 ERC393227:ERC393288 ERC458763:ERC458824 ERC524299:ERC524360 ERC589835:ERC589896 ERC655371:ERC655432 ERC720907:ERC720968 ERC786443:ERC786504 ERC851979:ERC852040 ERC917515:ERC917576 ERC983051:ERC983112 ERH11:ERH72 ERH65547:ERH65608 ERH131083:ERH131144 ERH196619:ERH196680 ERH262155:ERH262216 ERH327691:ERH327752 ERH393227:ERH393288 ERH458763:ERH458824 ERH524299:ERH524360 ERH589835:ERH589896 ERH655371:ERH655432 ERH720907:ERH720968 ERH786443:ERH786504 ERH851979:ERH852040 ERH917515:ERH917576 ERH983051:ERH983112 FAY11:FAY72 FAY65547:FAY65608 FAY131083:FAY131144 FAY196619:FAY196680 FAY262155:FAY262216 FAY327691:FAY327752 FAY393227:FAY393288 FAY458763:FAY458824 FAY524299:FAY524360 FAY589835:FAY589896 FAY655371:FAY655432 FAY720907:FAY720968 FAY786443:FAY786504 FAY851979:FAY852040 FAY917515:FAY917576 FAY983051:FAY983112 FBD11:FBD72 FBD65547:FBD65608 FBD131083:FBD131144 FBD196619:FBD196680 FBD262155:FBD262216 FBD327691:FBD327752 FBD393227:FBD393288 FBD458763:FBD458824 FBD524299:FBD524360 FBD589835:FBD589896 FBD655371:FBD655432 FBD720907:FBD720968 FBD786443:FBD786504 FBD851979:FBD852040 FBD917515:FBD917576 FBD983051:FBD983112 FKU11:FKU72 FKU65547:FKU65608 FKU131083:FKU131144 FKU196619:FKU196680 FKU262155:FKU262216 FKU327691:FKU327752 FKU393227:FKU393288 FKU458763:FKU458824 FKU524299:FKU524360 FKU589835:FKU589896 FKU655371:FKU655432 FKU720907:FKU720968 FKU786443:FKU786504 FKU851979:FKU852040 FKU917515:FKU917576 FKU983051:FKU983112 FKZ11:FKZ72 FKZ65547:FKZ65608 FKZ131083:FKZ131144 FKZ196619:FKZ196680 FKZ262155:FKZ262216 FKZ327691:FKZ327752 FKZ393227:FKZ393288 FKZ458763:FKZ458824 FKZ524299:FKZ524360 FKZ589835:FKZ589896 FKZ655371:FKZ655432 FKZ720907:FKZ720968 FKZ786443:FKZ786504 FKZ851979:FKZ852040 FKZ917515:FKZ917576 FKZ983051:FKZ983112 FUQ11:FUQ72 FUQ65547:FUQ65608 FUQ131083:FUQ131144 FUQ196619:FUQ196680 FUQ262155:FUQ262216 FUQ327691:FUQ327752 FUQ393227:FUQ393288 FUQ458763:FUQ458824 FUQ524299:FUQ524360 FUQ589835:FUQ589896 FUQ655371:FUQ655432 FUQ720907:FUQ720968 FUQ786443:FUQ786504 FUQ851979:FUQ852040 FUQ917515:FUQ917576 FUQ983051:FUQ983112 FUV11:FUV72 FUV65547:FUV65608 FUV131083:FUV131144 FUV196619:FUV196680 FUV262155:FUV262216 FUV327691:FUV327752 FUV393227:FUV393288 FUV458763:FUV458824 FUV524299:FUV524360 FUV589835:FUV589896 FUV655371:FUV655432 FUV720907:FUV720968 FUV786443:FUV786504 FUV851979:FUV852040 FUV917515:FUV917576 FUV983051:FUV983112 GEM11:GEM72 GEM65547:GEM65608 GEM131083:GEM131144 GEM196619:GEM196680 GEM262155:GEM262216 GEM327691:GEM327752 GEM393227:GEM393288 GEM458763:GEM458824 GEM524299:GEM524360 GEM589835:GEM589896 GEM655371:GEM655432 GEM720907:GEM720968 GEM786443:GEM786504 GEM851979:GEM852040 GEM917515:GEM917576 GEM983051:GEM983112 GER11:GER72 GER65547:GER65608 GER131083:GER131144 GER196619:GER196680 GER262155:GER262216 GER327691:GER327752 GER393227:GER393288 GER458763:GER458824 GER524299:GER524360 GER589835:GER589896 GER655371:GER655432 GER720907:GER720968 GER786443:GER786504 GER851979:GER852040 GER917515:GER917576 GER983051:GER983112 GOI11:GOI72 GOI65547:GOI65608 GOI131083:GOI131144 GOI196619:GOI196680 GOI262155:GOI262216 GOI327691:GOI327752 GOI393227:GOI393288 GOI458763:GOI458824 GOI524299:GOI524360 GOI589835:GOI589896 GOI655371:GOI655432 GOI720907:GOI720968 GOI786443:GOI786504 GOI851979:GOI852040 GOI917515:GOI917576 GOI983051:GOI983112 GON11:GON72 GON65547:GON65608 GON131083:GON131144 GON196619:GON196680 GON262155:GON262216 GON327691:GON327752 GON393227:GON393288 GON458763:GON458824 GON524299:GON524360 GON589835:GON589896 GON655371:GON655432 GON720907:GON720968 GON786443:GON786504 GON851979:GON852040 GON917515:GON917576 GON983051:GON983112 GYE11:GYE72 GYE65547:GYE65608 GYE131083:GYE131144 GYE196619:GYE196680 GYE262155:GYE262216 GYE327691:GYE327752 GYE393227:GYE393288 GYE458763:GYE458824 GYE524299:GYE524360 GYE589835:GYE589896 GYE655371:GYE655432 GYE720907:GYE720968 GYE786443:GYE786504 GYE851979:GYE852040 GYE917515:GYE917576 GYE983051:GYE983112 GYJ11:GYJ72 GYJ65547:GYJ65608 GYJ131083:GYJ131144 GYJ196619:GYJ196680 GYJ262155:GYJ262216 GYJ327691:GYJ327752 GYJ393227:GYJ393288 GYJ458763:GYJ458824 GYJ524299:GYJ524360 GYJ589835:GYJ589896 GYJ655371:GYJ655432 GYJ720907:GYJ720968 GYJ786443:GYJ786504 GYJ851979:GYJ852040 GYJ917515:GYJ917576 GYJ983051:GYJ983112 HIA11:HIA72 HIA65547:HIA65608 HIA131083:HIA131144 HIA196619:HIA196680 HIA262155:HIA262216 HIA327691:HIA327752 HIA393227:HIA393288 HIA458763:HIA458824 HIA524299:HIA524360 HIA589835:HIA589896 HIA655371:HIA655432 HIA720907:HIA720968 HIA786443:HIA786504 HIA851979:HIA852040 HIA917515:HIA917576 HIA983051:HIA983112 HIF11:HIF72 HIF65547:HIF65608 HIF131083:HIF131144 HIF196619:HIF196680 HIF262155:HIF262216 HIF327691:HIF327752 HIF393227:HIF393288 HIF458763:HIF458824 HIF524299:HIF524360 HIF589835:HIF589896 HIF655371:HIF655432 HIF720907:HIF720968 HIF786443:HIF786504 HIF851979:HIF852040 HIF917515:HIF917576 HIF983051:HIF983112 HRW11:HRW72 HRW65547:HRW65608 HRW131083:HRW131144 HRW196619:HRW196680 HRW262155:HRW262216 HRW327691:HRW327752 HRW393227:HRW393288 HRW458763:HRW458824 HRW524299:HRW524360 HRW589835:HRW589896 HRW655371:HRW655432 HRW720907:HRW720968 HRW786443:HRW786504 HRW851979:HRW852040 HRW917515:HRW917576 HRW983051:HRW983112 HSB11:HSB72 HSB65547:HSB65608 HSB131083:HSB131144 HSB196619:HSB196680 HSB262155:HSB262216 HSB327691:HSB327752 HSB393227:HSB393288 HSB458763:HSB458824 HSB524299:HSB524360 HSB589835:HSB589896 HSB655371:HSB655432 HSB720907:HSB720968 HSB786443:HSB786504 HSB851979:HSB852040 HSB917515:HSB917576 HSB983051:HSB983112 IBS11:IBS72 IBS65547:IBS65608 IBS131083:IBS131144 IBS196619:IBS196680 IBS262155:IBS262216 IBS327691:IBS327752 IBS393227:IBS393288 IBS458763:IBS458824 IBS524299:IBS524360 IBS589835:IBS589896 IBS655371:IBS655432 IBS720907:IBS720968 IBS786443:IBS786504 IBS851979:IBS852040 IBS917515:IBS917576 IBS983051:IBS983112 IBX11:IBX72 IBX65547:IBX65608 IBX131083:IBX131144 IBX196619:IBX196680 IBX262155:IBX262216 IBX327691:IBX327752 IBX393227:IBX393288 IBX458763:IBX458824 IBX524299:IBX524360 IBX589835:IBX589896 IBX655371:IBX655432 IBX720907:IBX720968 IBX786443:IBX786504 IBX851979:IBX852040 IBX917515:IBX917576 IBX983051:IBX983112 ILO11:ILO72 ILO65547:ILO65608 ILO131083:ILO131144 ILO196619:ILO196680 ILO262155:ILO262216 ILO327691:ILO327752 ILO393227:ILO393288 ILO458763:ILO458824 ILO524299:ILO524360 ILO589835:ILO589896 ILO655371:ILO655432 ILO720907:ILO720968 ILO786443:ILO786504 ILO851979:ILO852040 ILO917515:ILO917576 ILO983051:ILO983112 ILT11:ILT72 ILT65547:ILT65608 ILT131083:ILT131144 ILT196619:ILT196680 ILT262155:ILT262216 ILT327691:ILT327752 ILT393227:ILT393288 ILT458763:ILT458824 ILT524299:ILT524360 ILT589835:ILT589896 ILT655371:ILT655432 ILT720907:ILT720968 ILT786443:ILT786504 ILT851979:ILT852040 ILT917515:ILT917576 ILT983051:ILT983112 IVK11:IVK72 IVK65547:IVK65608 IVK131083:IVK131144 IVK196619:IVK196680 IVK262155:IVK262216 IVK327691:IVK327752 IVK393227:IVK393288 IVK458763:IVK458824 IVK524299:IVK524360 IVK589835:IVK589896 IVK655371:IVK655432 IVK720907:IVK720968 IVK786443:IVK786504 IVK851979:IVK852040 IVK917515:IVK917576 IVK983051:IVK983112 IVP11:IVP72 IVP65547:IVP65608 IVP131083:IVP131144 IVP196619:IVP196680 IVP262155:IVP262216 IVP327691:IVP327752 IVP393227:IVP393288 IVP458763:IVP458824 IVP524299:IVP524360 IVP589835:IVP589896 IVP655371:IVP655432 IVP720907:IVP720968 IVP786443:IVP786504 IVP851979:IVP852040 IVP917515:IVP917576 IVP983051:IVP983112 JFG11:JFG72 JFG65547:JFG65608 JFG131083:JFG131144 JFG196619:JFG196680 JFG262155:JFG262216 JFG327691:JFG327752 JFG393227:JFG393288 JFG458763:JFG458824 JFG524299:JFG524360 JFG589835:JFG589896 JFG655371:JFG655432 JFG720907:JFG720968 JFG786443:JFG786504 JFG851979:JFG852040 JFG917515:JFG917576 JFG983051:JFG983112 JFL11:JFL72 JFL65547:JFL65608 JFL131083:JFL131144 JFL196619:JFL196680 JFL262155:JFL262216 JFL327691:JFL327752 JFL393227:JFL393288 JFL458763:JFL458824 JFL524299:JFL524360 JFL589835:JFL589896 JFL655371:JFL655432 JFL720907:JFL720968 JFL786443:JFL786504 JFL851979:JFL852040 JFL917515:JFL917576 JFL983051:JFL983112 JPC11:JPC72 JPC65547:JPC65608 JPC131083:JPC131144 JPC196619:JPC196680 JPC262155:JPC262216 JPC327691:JPC327752 JPC393227:JPC393288 JPC458763:JPC458824 JPC524299:JPC524360 JPC589835:JPC589896 JPC655371:JPC655432 JPC720907:JPC720968 JPC786443:JPC786504 JPC851979:JPC852040 JPC917515:JPC917576 JPC983051:JPC983112 JPH11:JPH72 JPH65547:JPH65608 JPH131083:JPH131144 JPH196619:JPH196680 JPH262155:JPH262216 JPH327691:JPH327752 JPH393227:JPH393288 JPH458763:JPH458824 JPH524299:JPH524360 JPH589835:JPH589896 JPH655371:JPH655432 JPH720907:JPH720968 JPH786443:JPH786504 JPH851979:JPH852040 JPH917515:JPH917576 JPH983051:JPH983112 JYY11:JYY72 JYY65547:JYY65608 JYY131083:JYY131144 JYY196619:JYY196680 JYY262155:JYY262216 JYY327691:JYY327752 JYY393227:JYY393288 JYY458763:JYY458824 JYY524299:JYY524360 JYY589835:JYY589896 JYY655371:JYY655432 JYY720907:JYY720968 JYY786443:JYY786504 JYY851979:JYY852040 JYY917515:JYY917576 JYY983051:JYY983112 JZD11:JZD72 JZD65547:JZD65608 JZD131083:JZD131144 JZD196619:JZD196680 JZD262155:JZD262216 JZD327691:JZD327752 JZD393227:JZD393288 JZD458763:JZD458824 JZD524299:JZD524360 JZD589835:JZD589896 JZD655371:JZD655432 JZD720907:JZD720968 JZD786443:JZD786504 JZD851979:JZD852040 JZD917515:JZD917576 JZD983051:JZD983112 KIU11:KIU72 KIU65547:KIU65608 KIU131083:KIU131144 KIU196619:KIU196680 KIU262155:KIU262216 KIU327691:KIU327752 KIU393227:KIU393288 KIU458763:KIU458824 KIU524299:KIU524360 KIU589835:KIU589896 KIU655371:KIU655432 KIU720907:KIU720968 KIU786443:KIU786504 KIU851979:KIU852040 KIU917515:KIU917576 KIU983051:KIU983112 KIZ11:KIZ72 KIZ65547:KIZ65608 KIZ131083:KIZ131144 KIZ196619:KIZ196680 KIZ262155:KIZ262216 KIZ327691:KIZ327752 KIZ393227:KIZ393288 KIZ458763:KIZ458824 KIZ524299:KIZ524360 KIZ589835:KIZ589896 KIZ655371:KIZ655432 KIZ720907:KIZ720968 KIZ786443:KIZ786504 KIZ851979:KIZ852040 KIZ917515:KIZ917576 KIZ983051:KIZ983112 KSQ11:KSQ72 KSQ65547:KSQ65608 KSQ131083:KSQ131144 KSQ196619:KSQ196680 KSQ262155:KSQ262216 KSQ327691:KSQ327752 KSQ393227:KSQ393288 KSQ458763:KSQ458824 KSQ524299:KSQ524360 KSQ589835:KSQ589896 KSQ655371:KSQ655432 KSQ720907:KSQ720968 KSQ786443:KSQ786504 KSQ851979:KSQ852040 KSQ917515:KSQ917576 KSQ983051:KSQ983112 KSV11:KSV72 KSV65547:KSV65608 KSV131083:KSV131144 KSV196619:KSV196680 KSV262155:KSV262216 KSV327691:KSV327752 KSV393227:KSV393288 KSV458763:KSV458824 KSV524299:KSV524360 KSV589835:KSV589896 KSV655371:KSV655432 KSV720907:KSV720968 KSV786443:KSV786504 KSV851979:KSV852040 KSV917515:KSV917576 KSV983051:KSV983112 LCM11:LCM72 LCM65547:LCM65608 LCM131083:LCM131144 LCM196619:LCM196680 LCM262155:LCM262216 LCM327691:LCM327752 LCM393227:LCM393288 LCM458763:LCM458824 LCM524299:LCM524360 LCM589835:LCM589896 LCM655371:LCM655432 LCM720907:LCM720968 LCM786443:LCM786504 LCM851979:LCM852040 LCM917515:LCM917576 LCM983051:LCM983112 LCR11:LCR72 LCR65547:LCR65608 LCR131083:LCR131144 LCR196619:LCR196680 LCR262155:LCR262216 LCR327691:LCR327752 LCR393227:LCR393288 LCR458763:LCR458824 LCR524299:LCR524360 LCR589835:LCR589896 LCR655371:LCR655432 LCR720907:LCR720968 LCR786443:LCR786504 LCR851979:LCR852040 LCR917515:LCR917576 LCR983051:LCR983112 LMI11:LMI72 LMI65547:LMI65608 LMI131083:LMI131144 LMI196619:LMI196680 LMI262155:LMI262216 LMI327691:LMI327752 LMI393227:LMI393288 LMI458763:LMI458824 LMI524299:LMI524360 LMI589835:LMI589896 LMI655371:LMI655432 LMI720907:LMI720968 LMI786443:LMI786504 LMI851979:LMI852040 LMI917515:LMI917576 LMI983051:LMI983112 LMN11:LMN72 LMN65547:LMN65608 LMN131083:LMN131144 LMN196619:LMN196680 LMN262155:LMN262216 LMN327691:LMN327752 LMN393227:LMN393288 LMN458763:LMN458824 LMN524299:LMN524360 LMN589835:LMN589896 LMN655371:LMN655432 LMN720907:LMN720968 LMN786443:LMN786504 LMN851979:LMN852040 LMN917515:LMN917576 LMN983051:LMN983112 LWE11:LWE72 LWE65547:LWE65608 LWE131083:LWE131144 LWE196619:LWE196680 LWE262155:LWE262216 LWE327691:LWE327752 LWE393227:LWE393288 LWE458763:LWE458824 LWE524299:LWE524360 LWE589835:LWE589896 LWE655371:LWE655432 LWE720907:LWE720968 LWE786443:LWE786504 LWE851979:LWE852040 LWE917515:LWE917576 LWE983051:LWE983112 LWJ11:LWJ72 LWJ65547:LWJ65608 LWJ131083:LWJ131144 LWJ196619:LWJ196680 LWJ262155:LWJ262216 LWJ327691:LWJ327752 LWJ393227:LWJ393288 LWJ458763:LWJ458824 LWJ524299:LWJ524360 LWJ589835:LWJ589896 LWJ655371:LWJ655432 LWJ720907:LWJ720968 LWJ786443:LWJ786504 LWJ851979:LWJ852040 LWJ917515:LWJ917576 LWJ983051:LWJ983112 MGA11:MGA72 MGA65547:MGA65608 MGA131083:MGA131144 MGA196619:MGA196680 MGA262155:MGA262216 MGA327691:MGA327752 MGA393227:MGA393288 MGA458763:MGA458824 MGA524299:MGA524360 MGA589835:MGA589896 MGA655371:MGA655432 MGA720907:MGA720968 MGA786443:MGA786504 MGA851979:MGA852040 MGA917515:MGA917576 MGA983051:MGA983112 MGF11:MGF72 MGF65547:MGF65608 MGF131083:MGF131144 MGF196619:MGF196680 MGF262155:MGF262216 MGF327691:MGF327752 MGF393227:MGF393288 MGF458763:MGF458824 MGF524299:MGF524360 MGF589835:MGF589896 MGF655371:MGF655432 MGF720907:MGF720968 MGF786443:MGF786504 MGF851979:MGF852040 MGF917515:MGF917576 MGF983051:MGF983112 MPW11:MPW72 MPW65547:MPW65608 MPW131083:MPW131144 MPW196619:MPW196680 MPW262155:MPW262216 MPW327691:MPW327752 MPW393227:MPW393288 MPW458763:MPW458824 MPW524299:MPW524360 MPW589835:MPW589896 MPW655371:MPW655432 MPW720907:MPW720968 MPW786443:MPW786504 MPW851979:MPW852040 MPW917515:MPW917576 MPW983051:MPW983112 MQB11:MQB72 MQB65547:MQB65608 MQB131083:MQB131144 MQB196619:MQB196680 MQB262155:MQB262216 MQB327691:MQB327752 MQB393227:MQB393288 MQB458763:MQB458824 MQB524299:MQB524360 MQB589835:MQB589896 MQB655371:MQB655432 MQB720907:MQB720968 MQB786443:MQB786504 MQB851979:MQB852040 MQB917515:MQB917576 MQB983051:MQB983112 MZS11:MZS72 MZS65547:MZS65608 MZS131083:MZS131144 MZS196619:MZS196680 MZS262155:MZS262216 MZS327691:MZS327752 MZS393227:MZS393288 MZS458763:MZS458824 MZS524299:MZS524360 MZS589835:MZS589896 MZS655371:MZS655432 MZS720907:MZS720968 MZS786443:MZS786504 MZS851979:MZS852040 MZS917515:MZS917576 MZS983051:MZS983112 MZX11:MZX72 MZX65547:MZX65608 MZX131083:MZX131144 MZX196619:MZX196680 MZX262155:MZX262216 MZX327691:MZX327752 MZX393227:MZX393288 MZX458763:MZX458824 MZX524299:MZX524360 MZX589835:MZX589896 MZX655371:MZX655432 MZX720907:MZX720968 MZX786443:MZX786504 MZX851979:MZX852040 MZX917515:MZX917576 MZX983051:MZX983112 NJO11:NJO72 NJO65547:NJO65608 NJO131083:NJO131144 NJO196619:NJO196680 NJO262155:NJO262216 NJO327691:NJO327752 NJO393227:NJO393288 NJO458763:NJO458824 NJO524299:NJO524360 NJO589835:NJO589896 NJO655371:NJO655432 NJO720907:NJO720968 NJO786443:NJO786504 NJO851979:NJO852040 NJO917515:NJO917576 NJO983051:NJO983112 NJT11:NJT72 NJT65547:NJT65608 NJT131083:NJT131144 NJT196619:NJT196680 NJT262155:NJT262216 NJT327691:NJT327752 NJT393227:NJT393288 NJT458763:NJT458824 NJT524299:NJT524360 NJT589835:NJT589896 NJT655371:NJT655432 NJT720907:NJT720968 NJT786443:NJT786504 NJT851979:NJT852040 NJT917515:NJT917576 NJT983051:NJT983112 NTK11:NTK72 NTK65547:NTK65608 NTK131083:NTK131144 NTK196619:NTK196680 NTK262155:NTK262216 NTK327691:NTK327752 NTK393227:NTK393288 NTK458763:NTK458824 NTK524299:NTK524360 NTK589835:NTK589896 NTK655371:NTK655432 NTK720907:NTK720968 NTK786443:NTK786504 NTK851979:NTK852040 NTK917515:NTK917576 NTK983051:NTK983112 NTP11:NTP72 NTP65547:NTP65608 NTP131083:NTP131144 NTP196619:NTP196680 NTP262155:NTP262216 NTP327691:NTP327752 NTP393227:NTP393288 NTP458763:NTP458824 NTP524299:NTP524360 NTP589835:NTP589896 NTP655371:NTP655432 NTP720907:NTP720968 NTP786443:NTP786504 NTP851979:NTP852040 NTP917515:NTP917576 NTP983051:NTP983112 ODG11:ODG72 ODG65547:ODG65608 ODG131083:ODG131144 ODG196619:ODG196680 ODG262155:ODG262216 ODG327691:ODG327752 ODG393227:ODG393288 ODG458763:ODG458824 ODG524299:ODG524360 ODG589835:ODG589896 ODG655371:ODG655432 ODG720907:ODG720968 ODG786443:ODG786504 ODG851979:ODG852040 ODG917515:ODG917576 ODG983051:ODG983112 ODL11:ODL72 ODL65547:ODL65608 ODL131083:ODL131144 ODL196619:ODL196680 ODL262155:ODL262216 ODL327691:ODL327752 ODL393227:ODL393288 ODL458763:ODL458824 ODL524299:ODL524360 ODL589835:ODL589896 ODL655371:ODL655432 ODL720907:ODL720968 ODL786443:ODL786504 ODL851979:ODL852040 ODL917515:ODL917576 ODL983051:ODL983112 ONC11:ONC72 ONC65547:ONC65608 ONC131083:ONC131144 ONC196619:ONC196680 ONC262155:ONC262216 ONC327691:ONC327752 ONC393227:ONC393288 ONC458763:ONC458824 ONC524299:ONC524360 ONC589835:ONC589896 ONC655371:ONC655432 ONC720907:ONC720968 ONC786443:ONC786504 ONC851979:ONC852040 ONC917515:ONC917576 ONC983051:ONC983112 ONH11:ONH72 ONH65547:ONH65608 ONH131083:ONH131144 ONH196619:ONH196680 ONH262155:ONH262216 ONH327691:ONH327752 ONH393227:ONH393288 ONH458763:ONH458824 ONH524299:ONH524360 ONH589835:ONH589896 ONH655371:ONH655432 ONH720907:ONH720968 ONH786443:ONH786504 ONH851979:ONH852040 ONH917515:ONH917576 ONH983051:ONH983112 OWY11:OWY72 OWY65547:OWY65608 OWY131083:OWY131144 OWY196619:OWY196680 OWY262155:OWY262216 OWY327691:OWY327752 OWY393227:OWY393288 OWY458763:OWY458824 OWY524299:OWY524360 OWY589835:OWY589896 OWY655371:OWY655432 OWY720907:OWY720968 OWY786443:OWY786504 OWY851979:OWY852040 OWY917515:OWY917576 OWY983051:OWY983112 OXD11:OXD72 OXD65547:OXD65608 OXD131083:OXD131144 OXD196619:OXD196680 OXD262155:OXD262216 OXD327691:OXD327752 OXD393227:OXD393288 OXD458763:OXD458824 OXD524299:OXD524360 OXD589835:OXD589896 OXD655371:OXD655432 OXD720907:OXD720968 OXD786443:OXD786504 OXD851979:OXD852040 OXD917515:OXD917576 OXD983051:OXD983112 PGU11:PGU72 PGU65547:PGU65608 PGU131083:PGU131144 PGU196619:PGU196680 PGU262155:PGU262216 PGU327691:PGU327752 PGU393227:PGU393288 PGU458763:PGU458824 PGU524299:PGU524360 PGU589835:PGU589896 PGU655371:PGU655432 PGU720907:PGU720968 PGU786443:PGU786504 PGU851979:PGU852040 PGU917515:PGU917576 PGU983051:PGU983112 PGZ11:PGZ72 PGZ65547:PGZ65608 PGZ131083:PGZ131144 PGZ196619:PGZ196680 PGZ262155:PGZ262216 PGZ327691:PGZ327752 PGZ393227:PGZ393288 PGZ458763:PGZ458824 PGZ524299:PGZ524360 PGZ589835:PGZ589896 PGZ655371:PGZ655432 PGZ720907:PGZ720968 PGZ786443:PGZ786504 PGZ851979:PGZ852040 PGZ917515:PGZ917576 PGZ983051:PGZ983112 PQQ11:PQQ72 PQQ65547:PQQ65608 PQQ131083:PQQ131144 PQQ196619:PQQ196680 PQQ262155:PQQ262216 PQQ327691:PQQ327752 PQQ393227:PQQ393288 PQQ458763:PQQ458824 PQQ524299:PQQ524360 PQQ589835:PQQ589896 PQQ655371:PQQ655432 PQQ720907:PQQ720968 PQQ786443:PQQ786504 PQQ851979:PQQ852040 PQQ917515:PQQ917576 PQQ983051:PQQ983112 PQV11:PQV72 PQV65547:PQV65608 PQV131083:PQV131144 PQV196619:PQV196680 PQV262155:PQV262216 PQV327691:PQV327752 PQV393227:PQV393288 PQV458763:PQV458824 PQV524299:PQV524360 PQV589835:PQV589896 PQV655371:PQV655432 PQV720907:PQV720968 PQV786443:PQV786504 PQV851979:PQV852040 PQV917515:PQV917576 PQV983051:PQV983112 QAM11:QAM72 QAM65547:QAM65608 QAM131083:QAM131144 QAM196619:QAM196680 QAM262155:QAM262216 QAM327691:QAM327752 QAM393227:QAM393288 QAM458763:QAM458824 QAM524299:QAM524360 QAM589835:QAM589896 QAM655371:QAM655432 QAM720907:QAM720968 QAM786443:QAM786504 QAM851979:QAM852040 QAM917515:QAM917576 QAM983051:QAM983112 QAR11:QAR72 QAR65547:QAR65608 QAR131083:QAR131144 QAR196619:QAR196680 QAR262155:QAR262216 QAR327691:QAR327752 QAR393227:QAR393288 QAR458763:QAR458824 QAR524299:QAR524360 QAR589835:QAR589896 QAR655371:QAR655432 QAR720907:QAR720968 QAR786443:QAR786504 QAR851979:QAR852040 QAR917515:QAR917576 QAR983051:QAR983112 QKI11:QKI72 QKI65547:QKI65608 QKI131083:QKI131144 QKI196619:QKI196680 QKI262155:QKI262216 QKI327691:QKI327752 QKI393227:QKI393288 QKI458763:QKI458824 QKI524299:QKI524360 QKI589835:QKI589896 QKI655371:QKI655432 QKI720907:QKI720968 QKI786443:QKI786504 QKI851979:QKI852040 QKI917515:QKI917576 QKI983051:QKI983112 QKN11:QKN72 QKN65547:QKN65608 QKN131083:QKN131144 QKN196619:QKN196680 QKN262155:QKN262216 QKN327691:QKN327752 QKN393227:QKN393288 QKN458763:QKN458824 QKN524299:QKN524360 QKN589835:QKN589896 QKN655371:QKN655432 QKN720907:QKN720968 QKN786443:QKN786504 QKN851979:QKN852040 QKN917515:QKN917576 QKN983051:QKN983112 QUE11:QUE72 QUE65547:QUE65608 QUE131083:QUE131144 QUE196619:QUE196680 QUE262155:QUE262216 QUE327691:QUE327752 QUE393227:QUE393288 QUE458763:QUE458824 QUE524299:QUE524360 QUE589835:QUE589896 QUE655371:QUE655432 QUE720907:QUE720968 QUE786443:QUE786504 QUE851979:QUE852040 QUE917515:QUE917576 QUE983051:QUE983112 QUJ11:QUJ72 QUJ65547:QUJ65608 QUJ131083:QUJ131144 QUJ196619:QUJ196680 QUJ262155:QUJ262216 QUJ327691:QUJ327752 QUJ393227:QUJ393288 QUJ458763:QUJ458824 QUJ524299:QUJ524360 QUJ589835:QUJ589896 QUJ655371:QUJ655432 QUJ720907:QUJ720968 QUJ786443:QUJ786504 QUJ851979:QUJ852040 QUJ917515:QUJ917576 QUJ983051:QUJ983112 REA11:REA72 REA65547:REA65608 REA131083:REA131144 REA196619:REA196680 REA262155:REA262216 REA327691:REA327752 REA393227:REA393288 REA458763:REA458824 REA524299:REA524360 REA589835:REA589896 REA655371:REA655432 REA720907:REA720968 REA786443:REA786504 REA851979:REA852040 REA917515:REA917576 REA983051:REA983112 REF11:REF72 REF65547:REF65608 REF131083:REF131144 REF196619:REF196680 REF262155:REF262216 REF327691:REF327752 REF393227:REF393288 REF458763:REF458824 REF524299:REF524360 REF589835:REF589896 REF655371:REF655432 REF720907:REF720968 REF786443:REF786504 REF851979:REF852040 REF917515:REF917576 REF983051:REF983112 RNW11:RNW72 RNW65547:RNW65608 RNW131083:RNW131144 RNW196619:RNW196680 RNW262155:RNW262216 RNW327691:RNW327752 RNW393227:RNW393288 RNW458763:RNW458824 RNW524299:RNW524360 RNW589835:RNW589896 RNW655371:RNW655432 RNW720907:RNW720968 RNW786443:RNW786504 RNW851979:RNW852040 RNW917515:RNW917576 RNW983051:RNW983112 ROB11:ROB72 ROB65547:ROB65608 ROB131083:ROB131144 ROB196619:ROB196680 ROB262155:ROB262216 ROB327691:ROB327752 ROB393227:ROB393288 ROB458763:ROB458824 ROB524299:ROB524360 ROB589835:ROB589896 ROB655371:ROB655432 ROB720907:ROB720968 ROB786443:ROB786504 ROB851979:ROB852040 ROB917515:ROB917576 ROB983051:ROB983112 RXS11:RXS72 RXS65547:RXS65608 RXS131083:RXS131144 RXS196619:RXS196680 RXS262155:RXS262216 RXS327691:RXS327752 RXS393227:RXS393288 RXS458763:RXS458824 RXS524299:RXS524360 RXS589835:RXS589896 RXS655371:RXS655432 RXS720907:RXS720968 RXS786443:RXS786504 RXS851979:RXS852040 RXS917515:RXS917576 RXS983051:RXS983112 RXX11:RXX72 RXX65547:RXX65608 RXX131083:RXX131144 RXX196619:RXX196680 RXX262155:RXX262216 RXX327691:RXX327752 RXX393227:RXX393288 RXX458763:RXX458824 RXX524299:RXX524360 RXX589835:RXX589896 RXX655371:RXX655432 RXX720907:RXX720968 RXX786443:RXX786504 RXX851979:RXX852040 RXX917515:RXX917576 RXX983051:RXX983112 SHO11:SHO72 SHO65547:SHO65608 SHO131083:SHO131144 SHO196619:SHO196680 SHO262155:SHO262216 SHO327691:SHO327752 SHO393227:SHO393288 SHO458763:SHO458824 SHO524299:SHO524360 SHO589835:SHO589896 SHO655371:SHO655432 SHO720907:SHO720968 SHO786443:SHO786504 SHO851979:SHO852040 SHO917515:SHO917576 SHO983051:SHO983112 SHT11:SHT72 SHT65547:SHT65608 SHT131083:SHT131144 SHT196619:SHT196680 SHT262155:SHT262216 SHT327691:SHT327752 SHT393227:SHT393288 SHT458763:SHT458824 SHT524299:SHT524360 SHT589835:SHT589896 SHT655371:SHT655432 SHT720907:SHT720968 SHT786443:SHT786504 SHT851979:SHT852040 SHT917515:SHT917576 SHT983051:SHT983112 SRK11:SRK72 SRK65547:SRK65608 SRK131083:SRK131144 SRK196619:SRK196680 SRK262155:SRK262216 SRK327691:SRK327752 SRK393227:SRK393288 SRK458763:SRK458824 SRK524299:SRK524360 SRK589835:SRK589896 SRK655371:SRK655432 SRK720907:SRK720968 SRK786443:SRK786504 SRK851979:SRK852040 SRK917515:SRK917576 SRK983051:SRK983112 SRP11:SRP72 SRP65547:SRP65608 SRP131083:SRP131144 SRP196619:SRP196680 SRP262155:SRP262216 SRP327691:SRP327752 SRP393227:SRP393288 SRP458763:SRP458824 SRP524299:SRP524360 SRP589835:SRP589896 SRP655371:SRP655432 SRP720907:SRP720968 SRP786443:SRP786504 SRP851979:SRP852040 SRP917515:SRP917576 SRP983051:SRP983112 TBG11:TBG72 TBG65547:TBG65608 TBG131083:TBG131144 TBG196619:TBG196680 TBG262155:TBG262216 TBG327691:TBG327752 TBG393227:TBG393288 TBG458763:TBG458824 TBG524299:TBG524360 TBG589835:TBG589896 TBG655371:TBG655432 TBG720907:TBG720968 TBG786443:TBG786504 TBG851979:TBG852040 TBG917515:TBG917576 TBG983051:TBG983112 TBL11:TBL72 TBL65547:TBL65608 TBL131083:TBL131144 TBL196619:TBL196680 TBL262155:TBL262216 TBL327691:TBL327752 TBL393227:TBL393288 TBL458763:TBL458824 TBL524299:TBL524360 TBL589835:TBL589896 TBL655371:TBL655432 TBL720907:TBL720968 TBL786443:TBL786504 TBL851979:TBL852040 TBL917515:TBL917576 TBL983051:TBL983112 TLC11:TLC72 TLC65547:TLC65608 TLC131083:TLC131144 TLC196619:TLC196680 TLC262155:TLC262216 TLC327691:TLC327752 TLC393227:TLC393288 TLC458763:TLC458824 TLC524299:TLC524360 TLC589835:TLC589896 TLC655371:TLC655432 TLC720907:TLC720968 TLC786443:TLC786504 TLC851979:TLC852040 TLC917515:TLC917576 TLC983051:TLC983112 TLH11:TLH72 TLH65547:TLH65608 TLH131083:TLH131144 TLH196619:TLH196680 TLH262155:TLH262216 TLH327691:TLH327752 TLH393227:TLH393288 TLH458763:TLH458824 TLH524299:TLH524360 TLH589835:TLH589896 TLH655371:TLH655432 TLH720907:TLH720968 TLH786443:TLH786504 TLH851979:TLH852040 TLH917515:TLH917576 TLH983051:TLH983112 TUY11:TUY72 TUY65547:TUY65608 TUY131083:TUY131144 TUY196619:TUY196680 TUY262155:TUY262216 TUY327691:TUY327752 TUY393227:TUY393288 TUY458763:TUY458824 TUY524299:TUY524360 TUY589835:TUY589896 TUY655371:TUY655432 TUY720907:TUY720968 TUY786443:TUY786504 TUY851979:TUY852040 TUY917515:TUY917576 TUY983051:TUY983112 TVD11:TVD72 TVD65547:TVD65608 TVD131083:TVD131144 TVD196619:TVD196680 TVD262155:TVD262216 TVD327691:TVD327752 TVD393227:TVD393288 TVD458763:TVD458824 TVD524299:TVD524360 TVD589835:TVD589896 TVD655371:TVD655432 TVD720907:TVD720968 TVD786443:TVD786504 TVD851979:TVD852040 TVD917515:TVD917576 TVD983051:TVD983112 UEU11:UEU72 UEU65547:UEU65608 UEU131083:UEU131144 UEU196619:UEU196680 UEU262155:UEU262216 UEU327691:UEU327752 UEU393227:UEU393288 UEU458763:UEU458824 UEU524299:UEU524360 UEU589835:UEU589896 UEU655371:UEU655432 UEU720907:UEU720968 UEU786443:UEU786504 UEU851979:UEU852040 UEU917515:UEU917576 UEU983051:UEU983112 UEZ11:UEZ72 UEZ65547:UEZ65608 UEZ131083:UEZ131144 UEZ196619:UEZ196680 UEZ262155:UEZ262216 UEZ327691:UEZ327752 UEZ393227:UEZ393288 UEZ458763:UEZ458824 UEZ524299:UEZ524360 UEZ589835:UEZ589896 UEZ655371:UEZ655432 UEZ720907:UEZ720968 UEZ786443:UEZ786504 UEZ851979:UEZ852040 UEZ917515:UEZ917576 UEZ983051:UEZ983112 UOQ11:UOQ72 UOQ65547:UOQ65608 UOQ131083:UOQ131144 UOQ196619:UOQ196680 UOQ262155:UOQ262216 UOQ327691:UOQ327752 UOQ393227:UOQ393288 UOQ458763:UOQ458824 UOQ524299:UOQ524360 UOQ589835:UOQ589896 UOQ655371:UOQ655432 UOQ720907:UOQ720968 UOQ786443:UOQ786504 UOQ851979:UOQ852040 UOQ917515:UOQ917576 UOQ983051:UOQ983112 UOV11:UOV72 UOV65547:UOV65608 UOV131083:UOV131144 UOV196619:UOV196680 UOV262155:UOV262216 UOV327691:UOV327752 UOV393227:UOV393288 UOV458763:UOV458824 UOV524299:UOV524360 UOV589835:UOV589896 UOV655371:UOV655432 UOV720907:UOV720968 UOV786443:UOV786504 UOV851979:UOV852040 UOV917515:UOV917576 UOV983051:UOV983112 UYM11:UYM72 UYM65547:UYM65608 UYM131083:UYM131144 UYM196619:UYM196680 UYM262155:UYM262216 UYM327691:UYM327752 UYM393227:UYM393288 UYM458763:UYM458824 UYM524299:UYM524360 UYM589835:UYM589896 UYM655371:UYM655432 UYM720907:UYM720968 UYM786443:UYM786504 UYM851979:UYM852040 UYM917515:UYM917576 UYM983051:UYM983112 UYR11:UYR72 UYR65547:UYR65608 UYR131083:UYR131144 UYR196619:UYR196680 UYR262155:UYR262216 UYR327691:UYR327752 UYR393227:UYR393288 UYR458763:UYR458824 UYR524299:UYR524360 UYR589835:UYR589896 UYR655371:UYR655432 UYR720907:UYR720968 UYR786443:UYR786504 UYR851979:UYR852040 UYR917515:UYR917576 UYR983051:UYR983112 VII11:VII72 VII65547:VII65608 VII131083:VII131144 VII196619:VII196680 VII262155:VII262216 VII327691:VII327752 VII393227:VII393288 VII458763:VII458824 VII524299:VII524360 VII589835:VII589896 VII655371:VII655432 VII720907:VII720968 VII786443:VII786504 VII851979:VII852040 VII917515:VII917576 VII983051:VII983112 VIN11:VIN72 VIN65547:VIN65608 VIN131083:VIN131144 VIN196619:VIN196680 VIN262155:VIN262216 VIN327691:VIN327752 VIN393227:VIN393288 VIN458763:VIN458824 VIN524299:VIN524360 VIN589835:VIN589896 VIN655371:VIN655432 VIN720907:VIN720968 VIN786443:VIN786504 VIN851979:VIN852040 VIN917515:VIN917576 VIN983051:VIN983112 VSE11:VSE72 VSE65547:VSE65608 VSE131083:VSE131144 VSE196619:VSE196680 VSE262155:VSE262216 VSE327691:VSE327752 VSE393227:VSE393288 VSE458763:VSE458824 VSE524299:VSE524360 VSE589835:VSE589896 VSE655371:VSE655432 VSE720907:VSE720968 VSE786443:VSE786504 VSE851979:VSE852040 VSE917515:VSE917576 VSE983051:VSE983112 VSJ11:VSJ72 VSJ65547:VSJ65608 VSJ131083:VSJ131144 VSJ196619:VSJ196680 VSJ262155:VSJ262216 VSJ327691:VSJ327752 VSJ393227:VSJ393288 VSJ458763:VSJ458824 VSJ524299:VSJ524360 VSJ589835:VSJ589896 VSJ655371:VSJ655432 VSJ720907:VSJ720968 VSJ786443:VSJ786504 VSJ851979:VSJ852040 VSJ917515:VSJ917576 VSJ983051:VSJ983112 WCA11:WCA72 WCA65547:WCA65608 WCA131083:WCA131144 WCA196619:WCA196680 WCA262155:WCA262216 WCA327691:WCA327752 WCA393227:WCA393288 WCA458763:WCA458824 WCA524299:WCA524360 WCA589835:WCA589896 WCA655371:WCA655432 WCA720907:WCA720968 WCA786443:WCA786504 WCA851979:WCA852040 WCA917515:WCA917576 WCA983051:WCA983112 WCF11:WCF72 WCF65547:WCF65608 WCF131083:WCF131144 WCF196619:WCF196680 WCF262155:WCF262216 WCF327691:WCF327752 WCF393227:WCF393288 WCF458763:WCF458824 WCF524299:WCF524360 WCF589835:WCF589896 WCF655371:WCF655432 WCF720907:WCF720968 WCF786443:WCF786504 WCF851979:WCF852040 WCF917515:WCF917576 WCF983051:WCF983112 WLW11:WLW72 WLW65547:WLW65608 WLW131083:WLW131144 WLW196619:WLW196680 WLW262155:WLW262216 WLW327691:WLW327752 WLW393227:WLW393288 WLW458763:WLW458824 WLW524299:WLW524360 WLW589835:WLW589896 WLW655371:WLW655432 WLW720907:WLW720968 WLW786443:WLW786504 WLW851979:WLW852040 WLW917515:WLW917576 WLW983051:WLW983112 WMB11:WMB72 WMB65547:WMB65608 WMB131083:WMB131144 WMB196619:WMB196680 WMB262155:WMB262216 WMB327691:WMB327752 WMB393227:WMB393288 WMB458763:WMB458824 WMB524299:WMB524360 WMB589835:WMB589896 WMB655371:WMB655432 WMB720907:WMB720968 WMB786443:WMB786504 WMB851979:WMB852040 WMB917515:WMB917576 WMB983051:WMB983112 WVS11:WVS72 WVS65547:WVS65608 WVS131083:WVS131144 WVS196619:WVS196680 WVS262155:WVS262216 WVS327691:WVS327752 WVS393227:WVS393288 WVS458763:WVS458824 WVS524299:WVS524360 WVS589835:WVS589896 WVS655371:WVS655432 WVS720907:WVS720968 WVS786443:WVS786504 WVS851979:WVS852040 WVS917515:WVS917576 WVS983051:WVS983112 WVX11:WVX72 WVX65547:WVX65608 WVX131083:WVX131144 WVX196619:WVX196680 WVX262155:WVX262216 WVX327691:WVX327752 WVX393227:WVX393288 WVX458763:WVX458824 WVX524299:WVX524360 WVX589835:WVX589896 WVX655371:WVX655432 WVX720907:WVX720968 WVX786443:WVX786504 WVX851979:WVX852040 WVX917515:WVX917576 P11:P72">
      <formula1>"通过,失败,阻塞,无效,未执行"</formula1>
    </dataValidation>
    <dataValidation allowBlank="1" showInputMessage="1" showErrorMessage="1" promptTitle="Revision" sqref="M5:M9 M65541:M65545 M131077:M131081 M196613:M196617 M262149:M262153 M327685:M327689 M393221:M393225 M458757:M458761 M524293:M524297 M589829:M589833 M655365:M655369 M720901:M720905 M786437:M786441 M851973:M851977 M917509:M917513 M983045:M983049 R5:R9 R65541:R65545 R131077:R131081 R196613:R196617 R262149:R262153 R327685:R327689 R393221:R393225 R458757:R458761 R524293:R524297 R589829:R589833 R655365:R655369 R720901:R720905 R786437:R786441 R851973:R851977 R917509:R917513 R983045:R983049 JI5:JI9 JI65541:JI65545 JI131077:JI131081 JI196613:JI196617 JI262149:JI262153 JI327685:JI327689 JI393221:JI393225 JI458757:JI458761 JI524293:JI524297 JI589829:JI589833 JI655365:JI655369 JI720901:JI720905 JI786437:JI786441 JI851973:JI851977 JI917509:JI917513 JI983045:JI983049 JN5:JN9 JN65541:JN65545 JN131077:JN131081 JN196613:JN196617 JN262149:JN262153 JN327685:JN327689 JN393221:JN393225 JN458757:JN458761 JN524293:JN524297 JN589829:JN589833 JN655365:JN655369 JN720901:JN720905 JN786437:JN786441 JN851973:JN851977 JN917509:JN917513 JN983045:JN983049 TE5:TE9 TE65541:TE65545 TE131077:TE131081 TE196613:TE196617 TE262149:TE262153 TE327685:TE327689 TE393221:TE393225 TE458757:TE458761 TE524293:TE524297 TE589829:TE589833 TE655365:TE655369 TE720901:TE720905 TE786437:TE786441 TE851973:TE851977 TE917509:TE917513 TE983045:TE983049 TJ5:TJ9 TJ65541:TJ65545 TJ131077:TJ131081 TJ196613:TJ196617 TJ262149:TJ262153 TJ327685:TJ327689 TJ393221:TJ393225 TJ458757:TJ458761 TJ524293:TJ524297 TJ589829:TJ589833 TJ655365:TJ655369 TJ720901:TJ720905 TJ786437:TJ786441 TJ851973:TJ851977 TJ917509:TJ917513 TJ983045:TJ983049 ADA5:ADA9 ADA65541:ADA65545 ADA131077:ADA131081 ADA196613:ADA196617 ADA262149:ADA262153 ADA327685:ADA327689 ADA393221:ADA393225 ADA458757:ADA458761 ADA524293:ADA524297 ADA589829:ADA589833 ADA655365:ADA655369 ADA720901:ADA720905 ADA786437:ADA786441 ADA851973:ADA851977 ADA917509:ADA917513 ADA983045:ADA983049 ADF5:ADF9 ADF65541:ADF65545 ADF131077:ADF131081 ADF196613:ADF196617 ADF262149:ADF262153 ADF327685:ADF327689 ADF393221:ADF393225 ADF458757:ADF458761 ADF524293:ADF524297 ADF589829:ADF589833 ADF655365:ADF655369 ADF720901:ADF720905 ADF786437:ADF786441 ADF851973:ADF851977 ADF917509:ADF917513 ADF983045:ADF983049 AMW5:AMW9 AMW65541:AMW65545 AMW131077:AMW131081 AMW196613:AMW196617 AMW262149:AMW262153 AMW327685:AMW327689 AMW393221:AMW393225 AMW458757:AMW458761 AMW524293:AMW524297 AMW589829:AMW589833 AMW655365:AMW655369 AMW720901:AMW720905 AMW786437:AMW786441 AMW851973:AMW851977 AMW917509:AMW917513 AMW983045:AMW983049 ANB5:ANB9 ANB65541:ANB65545 ANB131077:ANB131081 ANB196613:ANB196617 ANB262149:ANB262153 ANB327685:ANB327689 ANB393221:ANB393225 ANB458757:ANB458761 ANB524293:ANB524297 ANB589829:ANB589833 ANB655365:ANB655369 ANB720901:ANB720905 ANB786437:ANB786441 ANB851973:ANB851977 ANB917509:ANB917513 ANB983045:ANB983049 AWS5:AWS9 AWS65541:AWS65545 AWS131077:AWS131081 AWS196613:AWS196617 AWS262149:AWS262153 AWS327685:AWS327689 AWS393221:AWS393225 AWS458757:AWS458761 AWS524293:AWS524297 AWS589829:AWS589833 AWS655365:AWS655369 AWS720901:AWS720905 AWS786437:AWS786441 AWS851973:AWS851977 AWS917509:AWS917513 AWS983045:AWS983049 AWX5:AWX9 AWX65541:AWX65545 AWX131077:AWX131081 AWX196613:AWX196617 AWX262149:AWX262153 AWX327685:AWX327689 AWX393221:AWX393225 AWX458757:AWX458761 AWX524293:AWX524297 AWX589829:AWX589833 AWX655365:AWX655369 AWX720901:AWX720905 AWX786437:AWX786441 AWX851973:AWX851977 AWX917509:AWX917513 AWX983045:AWX983049 BGO5:BGO9 BGO65541:BGO65545 BGO131077:BGO131081 BGO196613:BGO196617 BGO262149:BGO262153 BGO327685:BGO327689 BGO393221:BGO393225 BGO458757:BGO458761 BGO524293:BGO524297 BGO589829:BGO589833 BGO655365:BGO655369 BGO720901:BGO720905 BGO786437:BGO786441 BGO851973:BGO851977 BGO917509:BGO917513 BGO983045:BGO983049 BGT5:BGT9 BGT65541:BGT65545 BGT131077:BGT131081 BGT196613:BGT196617 BGT262149:BGT262153 BGT327685:BGT327689 BGT393221:BGT393225 BGT458757:BGT458761 BGT524293:BGT524297 BGT589829:BGT589833 BGT655365:BGT655369 BGT720901:BGT720905 BGT786437:BGT786441 BGT851973:BGT851977 BGT917509:BGT917513 BGT983045:BGT983049 BQK5:BQK9 BQK65541:BQK65545 BQK131077:BQK131081 BQK196613:BQK196617 BQK262149:BQK262153 BQK327685:BQK327689 BQK393221:BQK393225 BQK458757:BQK458761 BQK524293:BQK524297 BQK589829:BQK589833 BQK655365:BQK655369 BQK720901:BQK720905 BQK786437:BQK786441 BQK851973:BQK851977 BQK917509:BQK917513 BQK983045:BQK983049 BQP5:BQP9 BQP65541:BQP65545 BQP131077:BQP131081 BQP196613:BQP196617 BQP262149:BQP262153 BQP327685:BQP327689 BQP393221:BQP393225 BQP458757:BQP458761 BQP524293:BQP524297 BQP589829:BQP589833 BQP655365:BQP655369 BQP720901:BQP720905 BQP786437:BQP786441 BQP851973:BQP851977 BQP917509:BQP917513 BQP983045:BQP983049 CAG5:CAG9 CAG65541:CAG65545 CAG131077:CAG131081 CAG196613:CAG196617 CAG262149:CAG262153 CAG327685:CAG327689 CAG393221:CAG393225 CAG458757:CAG458761 CAG524293:CAG524297 CAG589829:CAG589833 CAG655365:CAG655369 CAG720901:CAG720905 CAG786437:CAG786441 CAG851973:CAG851977 CAG917509:CAG917513 CAG983045:CAG983049 CAL5:CAL9 CAL65541:CAL65545 CAL131077:CAL131081 CAL196613:CAL196617 CAL262149:CAL262153 CAL327685:CAL327689 CAL393221:CAL393225 CAL458757:CAL458761 CAL524293:CAL524297 CAL589829:CAL589833 CAL655365:CAL655369 CAL720901:CAL720905 CAL786437:CAL786441 CAL851973:CAL851977 CAL917509:CAL917513 CAL983045:CAL983049 CKC5:CKC9 CKC65541:CKC65545 CKC131077:CKC131081 CKC196613:CKC196617 CKC262149:CKC262153 CKC327685:CKC327689 CKC393221:CKC393225 CKC458757:CKC458761 CKC524293:CKC524297 CKC589829:CKC589833 CKC655365:CKC655369 CKC720901:CKC720905 CKC786437:CKC786441 CKC851973:CKC851977 CKC917509:CKC917513 CKC983045:CKC983049 CKH5:CKH9 CKH65541:CKH65545 CKH131077:CKH131081 CKH196613:CKH196617 CKH262149:CKH262153 CKH327685:CKH327689 CKH393221:CKH393225 CKH458757:CKH458761 CKH524293:CKH524297 CKH589829:CKH589833 CKH655365:CKH655369 CKH720901:CKH720905 CKH786437:CKH786441 CKH851973:CKH851977 CKH917509:CKH917513 CKH983045:CKH983049 CTY5:CTY9 CTY65541:CTY65545 CTY131077:CTY131081 CTY196613:CTY196617 CTY262149:CTY262153 CTY327685:CTY327689 CTY393221:CTY393225 CTY458757:CTY458761 CTY524293:CTY524297 CTY589829:CTY589833 CTY655365:CTY655369 CTY720901:CTY720905 CTY786437:CTY786441 CTY851973:CTY851977 CTY917509:CTY917513 CTY983045:CTY983049 CUD5:CUD9 CUD65541:CUD65545 CUD131077:CUD131081 CUD196613:CUD196617 CUD262149:CUD262153 CUD327685:CUD327689 CUD393221:CUD393225 CUD458757:CUD458761 CUD524293:CUD524297 CUD589829:CUD589833 CUD655365:CUD655369 CUD720901:CUD720905 CUD786437:CUD786441 CUD851973:CUD851977 CUD917509:CUD917513 CUD983045:CUD983049 DDU5:DDU9 DDU65541:DDU65545 DDU131077:DDU131081 DDU196613:DDU196617 DDU262149:DDU262153 DDU327685:DDU327689 DDU393221:DDU393225 DDU458757:DDU458761 DDU524293:DDU524297 DDU589829:DDU589833 DDU655365:DDU655369 DDU720901:DDU720905 DDU786437:DDU786441 DDU851973:DDU851977 DDU917509:DDU917513 DDU983045:DDU983049 DDZ5:DDZ9 DDZ65541:DDZ65545 DDZ131077:DDZ131081 DDZ196613:DDZ196617 DDZ262149:DDZ262153 DDZ327685:DDZ327689 DDZ393221:DDZ393225 DDZ458757:DDZ458761 DDZ524293:DDZ524297 DDZ589829:DDZ589833 DDZ655365:DDZ655369 DDZ720901:DDZ720905 DDZ786437:DDZ786441 DDZ851973:DDZ851977 DDZ917509:DDZ917513 DDZ983045:DDZ983049 DNQ5:DNQ9 DNQ65541:DNQ65545 DNQ131077:DNQ131081 DNQ196613:DNQ196617 DNQ262149:DNQ262153 DNQ327685:DNQ327689 DNQ393221:DNQ393225 DNQ458757:DNQ458761 DNQ524293:DNQ524297 DNQ589829:DNQ589833 DNQ655365:DNQ655369 DNQ720901:DNQ720905 DNQ786437:DNQ786441 DNQ851973:DNQ851977 DNQ917509:DNQ917513 DNQ983045:DNQ983049 DNV5:DNV9 DNV65541:DNV65545 DNV131077:DNV131081 DNV196613:DNV196617 DNV262149:DNV262153 DNV327685:DNV327689 DNV393221:DNV393225 DNV458757:DNV458761 DNV524293:DNV524297 DNV589829:DNV589833 DNV655365:DNV655369 DNV720901:DNV720905 DNV786437:DNV786441 DNV851973:DNV851977 DNV917509:DNV917513 DNV983045:DNV983049 DXM5:DXM9 DXM65541:DXM65545 DXM131077:DXM131081 DXM196613:DXM196617 DXM262149:DXM262153 DXM327685:DXM327689 DXM393221:DXM393225 DXM458757:DXM458761 DXM524293:DXM524297 DXM589829:DXM589833 DXM655365:DXM655369 DXM720901:DXM720905 DXM786437:DXM786441 DXM851973:DXM851977 DXM917509:DXM917513 DXM983045:DXM983049 DXR5:DXR9 DXR65541:DXR65545 DXR131077:DXR131081 DXR196613:DXR196617 DXR262149:DXR262153 DXR327685:DXR327689 DXR393221:DXR393225 DXR458757:DXR458761 DXR524293:DXR524297 DXR589829:DXR589833 DXR655365:DXR655369 DXR720901:DXR720905 DXR786437:DXR786441 DXR851973:DXR851977 DXR917509:DXR917513 DXR983045:DXR983049 EHI5:EHI9 EHI65541:EHI65545 EHI131077:EHI131081 EHI196613:EHI196617 EHI262149:EHI262153 EHI327685:EHI327689 EHI393221:EHI393225 EHI458757:EHI458761 EHI524293:EHI524297 EHI589829:EHI589833 EHI655365:EHI655369 EHI720901:EHI720905 EHI786437:EHI786441 EHI851973:EHI851977 EHI917509:EHI917513 EHI983045:EHI983049 EHN5:EHN9 EHN65541:EHN65545 EHN131077:EHN131081 EHN196613:EHN196617 EHN262149:EHN262153 EHN327685:EHN327689 EHN393221:EHN393225 EHN458757:EHN458761 EHN524293:EHN524297 EHN589829:EHN589833 EHN655365:EHN655369 EHN720901:EHN720905 EHN786437:EHN786441 EHN851973:EHN851977 EHN917509:EHN917513 EHN983045:EHN983049 ERE5:ERE9 ERE65541:ERE65545 ERE131077:ERE131081 ERE196613:ERE196617 ERE262149:ERE262153 ERE327685:ERE327689 ERE393221:ERE393225 ERE458757:ERE458761 ERE524293:ERE524297 ERE589829:ERE589833 ERE655365:ERE655369 ERE720901:ERE720905 ERE786437:ERE786441 ERE851973:ERE851977 ERE917509:ERE917513 ERE983045:ERE983049 ERJ5:ERJ9 ERJ65541:ERJ65545 ERJ131077:ERJ131081 ERJ196613:ERJ196617 ERJ262149:ERJ262153 ERJ327685:ERJ327689 ERJ393221:ERJ393225 ERJ458757:ERJ458761 ERJ524293:ERJ524297 ERJ589829:ERJ589833 ERJ655365:ERJ655369 ERJ720901:ERJ720905 ERJ786437:ERJ786441 ERJ851973:ERJ851977 ERJ917509:ERJ917513 ERJ983045:ERJ983049 FBA5:FBA9 FBA65541:FBA65545 FBA131077:FBA131081 FBA196613:FBA196617 FBA262149:FBA262153 FBA327685:FBA327689 FBA393221:FBA393225 FBA458757:FBA458761 FBA524293:FBA524297 FBA589829:FBA589833 FBA655365:FBA655369 FBA720901:FBA720905 FBA786437:FBA786441 FBA851973:FBA851977 FBA917509:FBA917513 FBA983045:FBA983049 FBF5:FBF9 FBF65541:FBF65545 FBF131077:FBF131081 FBF196613:FBF196617 FBF262149:FBF262153 FBF327685:FBF327689 FBF393221:FBF393225 FBF458757:FBF458761 FBF524293:FBF524297 FBF589829:FBF589833 FBF655365:FBF655369 FBF720901:FBF720905 FBF786437:FBF786441 FBF851973:FBF851977 FBF917509:FBF917513 FBF983045:FBF983049 FKW5:FKW9 FKW65541:FKW65545 FKW131077:FKW131081 FKW196613:FKW196617 FKW262149:FKW262153 FKW327685:FKW327689 FKW393221:FKW393225 FKW458757:FKW458761 FKW524293:FKW524297 FKW589829:FKW589833 FKW655365:FKW655369 FKW720901:FKW720905 FKW786437:FKW786441 FKW851973:FKW851977 FKW917509:FKW917513 FKW983045:FKW983049 FLB5:FLB9 FLB65541:FLB65545 FLB131077:FLB131081 FLB196613:FLB196617 FLB262149:FLB262153 FLB327685:FLB327689 FLB393221:FLB393225 FLB458757:FLB458761 FLB524293:FLB524297 FLB589829:FLB589833 FLB655365:FLB655369 FLB720901:FLB720905 FLB786437:FLB786441 FLB851973:FLB851977 FLB917509:FLB917513 FLB983045:FLB983049 FUS5:FUS9 FUS65541:FUS65545 FUS131077:FUS131081 FUS196613:FUS196617 FUS262149:FUS262153 FUS327685:FUS327689 FUS393221:FUS393225 FUS458757:FUS458761 FUS524293:FUS524297 FUS589829:FUS589833 FUS655365:FUS655369 FUS720901:FUS720905 FUS786437:FUS786441 FUS851973:FUS851977 FUS917509:FUS917513 FUS983045:FUS983049 FUX5:FUX9 FUX65541:FUX65545 FUX131077:FUX131081 FUX196613:FUX196617 FUX262149:FUX262153 FUX327685:FUX327689 FUX393221:FUX393225 FUX458757:FUX458761 FUX524293:FUX524297 FUX589829:FUX589833 FUX655365:FUX655369 FUX720901:FUX720905 FUX786437:FUX786441 FUX851973:FUX851977 FUX917509:FUX917513 FUX983045:FUX983049 GEO5:GEO9 GEO65541:GEO65545 GEO131077:GEO131081 GEO196613:GEO196617 GEO262149:GEO262153 GEO327685:GEO327689 GEO393221:GEO393225 GEO458757:GEO458761 GEO524293:GEO524297 GEO589829:GEO589833 GEO655365:GEO655369 GEO720901:GEO720905 GEO786437:GEO786441 GEO851973:GEO851977 GEO917509:GEO917513 GEO983045:GEO983049 GET5:GET9 GET65541:GET65545 GET131077:GET131081 GET196613:GET196617 GET262149:GET262153 GET327685:GET327689 GET393221:GET393225 GET458757:GET458761 GET524293:GET524297 GET589829:GET589833 GET655365:GET655369 GET720901:GET720905 GET786437:GET786441 GET851973:GET851977 GET917509:GET917513 GET983045:GET983049 GOK5:GOK9 GOK65541:GOK65545 GOK131077:GOK131081 GOK196613:GOK196617 GOK262149:GOK262153 GOK327685:GOK327689 GOK393221:GOK393225 GOK458757:GOK458761 GOK524293:GOK524297 GOK589829:GOK589833 GOK655365:GOK655369 GOK720901:GOK720905 GOK786437:GOK786441 GOK851973:GOK851977 GOK917509:GOK917513 GOK983045:GOK983049 GOP5:GOP9 GOP65541:GOP65545 GOP131077:GOP131081 GOP196613:GOP196617 GOP262149:GOP262153 GOP327685:GOP327689 GOP393221:GOP393225 GOP458757:GOP458761 GOP524293:GOP524297 GOP589829:GOP589833 GOP655365:GOP655369 GOP720901:GOP720905 GOP786437:GOP786441 GOP851973:GOP851977 GOP917509:GOP917513 GOP983045:GOP983049 GYG5:GYG9 GYG65541:GYG65545 GYG131077:GYG131081 GYG196613:GYG196617 GYG262149:GYG262153 GYG327685:GYG327689 GYG393221:GYG393225 GYG458757:GYG458761 GYG524293:GYG524297 GYG589829:GYG589833 GYG655365:GYG655369 GYG720901:GYG720905 GYG786437:GYG786441 GYG851973:GYG851977 GYG917509:GYG917513 GYG983045:GYG983049 GYL5:GYL9 GYL65541:GYL65545 GYL131077:GYL131081 GYL196613:GYL196617 GYL262149:GYL262153 GYL327685:GYL327689 GYL393221:GYL393225 GYL458757:GYL458761 GYL524293:GYL524297 GYL589829:GYL589833 GYL655365:GYL655369 GYL720901:GYL720905 GYL786437:GYL786441 GYL851973:GYL851977 GYL917509:GYL917513 GYL983045:GYL983049 HIC5:HIC9 HIC65541:HIC65545 HIC131077:HIC131081 HIC196613:HIC196617 HIC262149:HIC262153 HIC327685:HIC327689 HIC393221:HIC393225 HIC458757:HIC458761 HIC524293:HIC524297 HIC589829:HIC589833 HIC655365:HIC655369 HIC720901:HIC720905 HIC786437:HIC786441 HIC851973:HIC851977 HIC917509:HIC917513 HIC983045:HIC983049 HIH5:HIH9 HIH65541:HIH65545 HIH131077:HIH131081 HIH196613:HIH196617 HIH262149:HIH262153 HIH327685:HIH327689 HIH393221:HIH393225 HIH458757:HIH458761 HIH524293:HIH524297 HIH589829:HIH589833 HIH655365:HIH655369 HIH720901:HIH720905 HIH786437:HIH786441 HIH851973:HIH851977 HIH917509:HIH917513 HIH983045:HIH983049 HRY5:HRY9 HRY65541:HRY65545 HRY131077:HRY131081 HRY196613:HRY196617 HRY262149:HRY262153 HRY327685:HRY327689 HRY393221:HRY393225 HRY458757:HRY458761 HRY524293:HRY524297 HRY589829:HRY589833 HRY655365:HRY655369 HRY720901:HRY720905 HRY786437:HRY786441 HRY851973:HRY851977 HRY917509:HRY917513 HRY983045:HRY983049 HSD5:HSD9 HSD65541:HSD65545 HSD131077:HSD131081 HSD196613:HSD196617 HSD262149:HSD262153 HSD327685:HSD327689 HSD393221:HSD393225 HSD458757:HSD458761 HSD524293:HSD524297 HSD589829:HSD589833 HSD655365:HSD655369 HSD720901:HSD720905 HSD786437:HSD786441 HSD851973:HSD851977 HSD917509:HSD917513 HSD983045:HSD983049 IBU5:IBU9 IBU65541:IBU65545 IBU131077:IBU131081 IBU196613:IBU196617 IBU262149:IBU262153 IBU327685:IBU327689 IBU393221:IBU393225 IBU458757:IBU458761 IBU524293:IBU524297 IBU589829:IBU589833 IBU655365:IBU655369 IBU720901:IBU720905 IBU786437:IBU786441 IBU851973:IBU851977 IBU917509:IBU917513 IBU983045:IBU983049 IBZ5:IBZ9 IBZ65541:IBZ65545 IBZ131077:IBZ131081 IBZ196613:IBZ196617 IBZ262149:IBZ262153 IBZ327685:IBZ327689 IBZ393221:IBZ393225 IBZ458757:IBZ458761 IBZ524293:IBZ524297 IBZ589829:IBZ589833 IBZ655365:IBZ655369 IBZ720901:IBZ720905 IBZ786437:IBZ786441 IBZ851973:IBZ851977 IBZ917509:IBZ917513 IBZ983045:IBZ983049 ILQ5:ILQ9 ILQ65541:ILQ65545 ILQ131077:ILQ131081 ILQ196613:ILQ196617 ILQ262149:ILQ262153 ILQ327685:ILQ327689 ILQ393221:ILQ393225 ILQ458757:ILQ458761 ILQ524293:ILQ524297 ILQ589829:ILQ589833 ILQ655365:ILQ655369 ILQ720901:ILQ720905 ILQ786437:ILQ786441 ILQ851973:ILQ851977 ILQ917509:ILQ917513 ILQ983045:ILQ983049 ILV5:ILV9 ILV65541:ILV65545 ILV131077:ILV131081 ILV196613:ILV196617 ILV262149:ILV262153 ILV327685:ILV327689 ILV393221:ILV393225 ILV458757:ILV458761 ILV524293:ILV524297 ILV589829:ILV589833 ILV655365:ILV655369 ILV720901:ILV720905 ILV786437:ILV786441 ILV851973:ILV851977 ILV917509:ILV917513 ILV983045:ILV983049 IVM5:IVM9 IVM65541:IVM65545 IVM131077:IVM131081 IVM196613:IVM196617 IVM262149:IVM262153 IVM327685:IVM327689 IVM393221:IVM393225 IVM458757:IVM458761 IVM524293:IVM524297 IVM589829:IVM589833 IVM655365:IVM655369 IVM720901:IVM720905 IVM786437:IVM786441 IVM851973:IVM851977 IVM917509:IVM917513 IVM983045:IVM983049 IVR5:IVR9 IVR65541:IVR65545 IVR131077:IVR131081 IVR196613:IVR196617 IVR262149:IVR262153 IVR327685:IVR327689 IVR393221:IVR393225 IVR458757:IVR458761 IVR524293:IVR524297 IVR589829:IVR589833 IVR655365:IVR655369 IVR720901:IVR720905 IVR786437:IVR786441 IVR851973:IVR851977 IVR917509:IVR917513 IVR983045:IVR983049 JFI5:JFI9 JFI65541:JFI65545 JFI131077:JFI131081 JFI196613:JFI196617 JFI262149:JFI262153 JFI327685:JFI327689 JFI393221:JFI393225 JFI458757:JFI458761 JFI524293:JFI524297 JFI589829:JFI589833 JFI655365:JFI655369 JFI720901:JFI720905 JFI786437:JFI786441 JFI851973:JFI851977 JFI917509:JFI917513 JFI983045:JFI983049 JFN5:JFN9 JFN65541:JFN65545 JFN131077:JFN131081 JFN196613:JFN196617 JFN262149:JFN262153 JFN327685:JFN327689 JFN393221:JFN393225 JFN458757:JFN458761 JFN524293:JFN524297 JFN589829:JFN589833 JFN655365:JFN655369 JFN720901:JFN720905 JFN786437:JFN786441 JFN851973:JFN851977 JFN917509:JFN917513 JFN983045:JFN983049 JPE5:JPE9 JPE65541:JPE65545 JPE131077:JPE131081 JPE196613:JPE196617 JPE262149:JPE262153 JPE327685:JPE327689 JPE393221:JPE393225 JPE458757:JPE458761 JPE524293:JPE524297 JPE589829:JPE589833 JPE655365:JPE655369 JPE720901:JPE720905 JPE786437:JPE786441 JPE851973:JPE851977 JPE917509:JPE917513 JPE983045:JPE983049 JPJ5:JPJ9 JPJ65541:JPJ65545 JPJ131077:JPJ131081 JPJ196613:JPJ196617 JPJ262149:JPJ262153 JPJ327685:JPJ327689 JPJ393221:JPJ393225 JPJ458757:JPJ458761 JPJ524293:JPJ524297 JPJ589829:JPJ589833 JPJ655365:JPJ655369 JPJ720901:JPJ720905 JPJ786437:JPJ786441 JPJ851973:JPJ851977 JPJ917509:JPJ917513 JPJ983045:JPJ983049 JZA5:JZA9 JZA65541:JZA65545 JZA131077:JZA131081 JZA196613:JZA196617 JZA262149:JZA262153 JZA327685:JZA327689 JZA393221:JZA393225 JZA458757:JZA458761 JZA524293:JZA524297 JZA589829:JZA589833 JZA655365:JZA655369 JZA720901:JZA720905 JZA786437:JZA786441 JZA851973:JZA851977 JZA917509:JZA917513 JZA983045:JZA983049 JZF5:JZF9 JZF65541:JZF65545 JZF131077:JZF131081 JZF196613:JZF196617 JZF262149:JZF262153 JZF327685:JZF327689 JZF393221:JZF393225 JZF458757:JZF458761 JZF524293:JZF524297 JZF589829:JZF589833 JZF655365:JZF655369 JZF720901:JZF720905 JZF786437:JZF786441 JZF851973:JZF851977 JZF917509:JZF917513 JZF983045:JZF983049 KIW5:KIW9 KIW65541:KIW65545 KIW131077:KIW131081 KIW196613:KIW196617 KIW262149:KIW262153 KIW327685:KIW327689 KIW393221:KIW393225 KIW458757:KIW458761 KIW524293:KIW524297 KIW589829:KIW589833 KIW655365:KIW655369 KIW720901:KIW720905 KIW786437:KIW786441 KIW851973:KIW851977 KIW917509:KIW917513 KIW983045:KIW983049 KJB5:KJB9 KJB65541:KJB65545 KJB131077:KJB131081 KJB196613:KJB196617 KJB262149:KJB262153 KJB327685:KJB327689 KJB393221:KJB393225 KJB458757:KJB458761 KJB524293:KJB524297 KJB589829:KJB589833 KJB655365:KJB655369 KJB720901:KJB720905 KJB786437:KJB786441 KJB851973:KJB851977 KJB917509:KJB917513 KJB983045:KJB983049 KSS5:KSS9 KSS65541:KSS65545 KSS131077:KSS131081 KSS196613:KSS196617 KSS262149:KSS262153 KSS327685:KSS327689 KSS393221:KSS393225 KSS458757:KSS458761 KSS524293:KSS524297 KSS589829:KSS589833 KSS655365:KSS655369 KSS720901:KSS720905 KSS786437:KSS786441 KSS851973:KSS851977 KSS917509:KSS917513 KSS983045:KSS983049 KSX5:KSX9 KSX65541:KSX65545 KSX131077:KSX131081 KSX196613:KSX196617 KSX262149:KSX262153 KSX327685:KSX327689 KSX393221:KSX393225 KSX458757:KSX458761 KSX524293:KSX524297 KSX589829:KSX589833 KSX655365:KSX655369 KSX720901:KSX720905 KSX786437:KSX786441 KSX851973:KSX851977 KSX917509:KSX917513 KSX983045:KSX983049 LCO5:LCO9 LCO65541:LCO65545 LCO131077:LCO131081 LCO196613:LCO196617 LCO262149:LCO262153 LCO327685:LCO327689 LCO393221:LCO393225 LCO458757:LCO458761 LCO524293:LCO524297 LCO589829:LCO589833 LCO655365:LCO655369 LCO720901:LCO720905 LCO786437:LCO786441 LCO851973:LCO851977 LCO917509:LCO917513 LCO983045:LCO983049 LCT5:LCT9 LCT65541:LCT65545 LCT131077:LCT131081 LCT196613:LCT196617 LCT262149:LCT262153 LCT327685:LCT327689 LCT393221:LCT393225 LCT458757:LCT458761 LCT524293:LCT524297 LCT589829:LCT589833 LCT655365:LCT655369 LCT720901:LCT720905 LCT786437:LCT786441 LCT851973:LCT851977 LCT917509:LCT917513 LCT983045:LCT983049 LMK5:LMK9 LMK65541:LMK65545 LMK131077:LMK131081 LMK196613:LMK196617 LMK262149:LMK262153 LMK327685:LMK327689 LMK393221:LMK393225 LMK458757:LMK458761 LMK524293:LMK524297 LMK589829:LMK589833 LMK655365:LMK655369 LMK720901:LMK720905 LMK786437:LMK786441 LMK851973:LMK851977 LMK917509:LMK917513 LMK983045:LMK983049 LMP5:LMP9 LMP65541:LMP65545 LMP131077:LMP131081 LMP196613:LMP196617 LMP262149:LMP262153 LMP327685:LMP327689 LMP393221:LMP393225 LMP458757:LMP458761 LMP524293:LMP524297 LMP589829:LMP589833 LMP655365:LMP655369 LMP720901:LMP720905 LMP786437:LMP786441 LMP851973:LMP851977 LMP917509:LMP917513 LMP983045:LMP983049 LWG5:LWG9 LWG65541:LWG65545 LWG131077:LWG131081 LWG196613:LWG196617 LWG262149:LWG262153 LWG327685:LWG327689 LWG393221:LWG393225 LWG458757:LWG458761 LWG524293:LWG524297 LWG589829:LWG589833 LWG655365:LWG655369 LWG720901:LWG720905 LWG786437:LWG786441 LWG851973:LWG851977 LWG917509:LWG917513 LWG983045:LWG983049 LWL5:LWL9 LWL65541:LWL65545 LWL131077:LWL131081 LWL196613:LWL196617 LWL262149:LWL262153 LWL327685:LWL327689 LWL393221:LWL393225 LWL458757:LWL458761 LWL524293:LWL524297 LWL589829:LWL589833 LWL655365:LWL655369 LWL720901:LWL720905 LWL786437:LWL786441 LWL851973:LWL851977 LWL917509:LWL917513 LWL983045:LWL983049 MGC5:MGC9 MGC65541:MGC65545 MGC131077:MGC131081 MGC196613:MGC196617 MGC262149:MGC262153 MGC327685:MGC327689 MGC393221:MGC393225 MGC458757:MGC458761 MGC524293:MGC524297 MGC589829:MGC589833 MGC655365:MGC655369 MGC720901:MGC720905 MGC786437:MGC786441 MGC851973:MGC851977 MGC917509:MGC917513 MGC983045:MGC983049 MGH5:MGH9 MGH65541:MGH65545 MGH131077:MGH131081 MGH196613:MGH196617 MGH262149:MGH262153 MGH327685:MGH327689 MGH393221:MGH393225 MGH458757:MGH458761 MGH524293:MGH524297 MGH589829:MGH589833 MGH655365:MGH655369 MGH720901:MGH720905 MGH786437:MGH786441 MGH851973:MGH851977 MGH917509:MGH917513 MGH983045:MGH983049 MPY5:MPY9 MPY65541:MPY65545 MPY131077:MPY131081 MPY196613:MPY196617 MPY262149:MPY262153 MPY327685:MPY327689 MPY393221:MPY393225 MPY458757:MPY458761 MPY524293:MPY524297 MPY589829:MPY589833 MPY655365:MPY655369 MPY720901:MPY720905 MPY786437:MPY786441 MPY851973:MPY851977 MPY917509:MPY917513 MPY983045:MPY983049 MQD5:MQD9 MQD65541:MQD65545 MQD131077:MQD131081 MQD196613:MQD196617 MQD262149:MQD262153 MQD327685:MQD327689 MQD393221:MQD393225 MQD458757:MQD458761 MQD524293:MQD524297 MQD589829:MQD589833 MQD655365:MQD655369 MQD720901:MQD720905 MQD786437:MQD786441 MQD851973:MQD851977 MQD917509:MQD917513 MQD983045:MQD983049 MZU5:MZU9 MZU65541:MZU65545 MZU131077:MZU131081 MZU196613:MZU196617 MZU262149:MZU262153 MZU327685:MZU327689 MZU393221:MZU393225 MZU458757:MZU458761 MZU524293:MZU524297 MZU589829:MZU589833 MZU655365:MZU655369 MZU720901:MZU720905 MZU786437:MZU786441 MZU851973:MZU851977 MZU917509:MZU917513 MZU983045:MZU983049 MZZ5:MZZ9 MZZ65541:MZZ65545 MZZ131077:MZZ131081 MZZ196613:MZZ196617 MZZ262149:MZZ262153 MZZ327685:MZZ327689 MZZ393221:MZZ393225 MZZ458757:MZZ458761 MZZ524293:MZZ524297 MZZ589829:MZZ589833 MZZ655365:MZZ655369 MZZ720901:MZZ720905 MZZ786437:MZZ786441 MZZ851973:MZZ851977 MZZ917509:MZZ917513 MZZ983045:MZZ983049 NJQ5:NJQ9 NJQ65541:NJQ65545 NJQ131077:NJQ131081 NJQ196613:NJQ196617 NJQ262149:NJQ262153 NJQ327685:NJQ327689 NJQ393221:NJQ393225 NJQ458757:NJQ458761 NJQ524293:NJQ524297 NJQ589829:NJQ589833 NJQ655365:NJQ655369 NJQ720901:NJQ720905 NJQ786437:NJQ786441 NJQ851973:NJQ851977 NJQ917509:NJQ917513 NJQ983045:NJQ983049 NJV5:NJV9 NJV65541:NJV65545 NJV131077:NJV131081 NJV196613:NJV196617 NJV262149:NJV262153 NJV327685:NJV327689 NJV393221:NJV393225 NJV458757:NJV458761 NJV524293:NJV524297 NJV589829:NJV589833 NJV655365:NJV655369 NJV720901:NJV720905 NJV786437:NJV786441 NJV851973:NJV851977 NJV917509:NJV917513 NJV983045:NJV983049 NTM5:NTM9 NTM65541:NTM65545 NTM131077:NTM131081 NTM196613:NTM196617 NTM262149:NTM262153 NTM327685:NTM327689 NTM393221:NTM393225 NTM458757:NTM458761 NTM524293:NTM524297 NTM589829:NTM589833 NTM655365:NTM655369 NTM720901:NTM720905 NTM786437:NTM786441 NTM851973:NTM851977 NTM917509:NTM917513 NTM983045:NTM983049 NTR5:NTR9 NTR65541:NTR65545 NTR131077:NTR131081 NTR196613:NTR196617 NTR262149:NTR262153 NTR327685:NTR327689 NTR393221:NTR393225 NTR458757:NTR458761 NTR524293:NTR524297 NTR589829:NTR589833 NTR655365:NTR655369 NTR720901:NTR720905 NTR786437:NTR786441 NTR851973:NTR851977 NTR917509:NTR917513 NTR983045:NTR983049 ODI5:ODI9 ODI65541:ODI65545 ODI131077:ODI131081 ODI196613:ODI196617 ODI262149:ODI262153 ODI327685:ODI327689 ODI393221:ODI393225 ODI458757:ODI458761 ODI524293:ODI524297 ODI589829:ODI589833 ODI655365:ODI655369 ODI720901:ODI720905 ODI786437:ODI786441 ODI851973:ODI851977 ODI917509:ODI917513 ODI983045:ODI983049 ODN5:ODN9 ODN65541:ODN65545 ODN131077:ODN131081 ODN196613:ODN196617 ODN262149:ODN262153 ODN327685:ODN327689 ODN393221:ODN393225 ODN458757:ODN458761 ODN524293:ODN524297 ODN589829:ODN589833 ODN655365:ODN655369 ODN720901:ODN720905 ODN786437:ODN786441 ODN851973:ODN851977 ODN917509:ODN917513 ODN983045:ODN983049 ONE5:ONE9 ONE65541:ONE65545 ONE131077:ONE131081 ONE196613:ONE196617 ONE262149:ONE262153 ONE327685:ONE327689 ONE393221:ONE393225 ONE458757:ONE458761 ONE524293:ONE524297 ONE589829:ONE589833 ONE655365:ONE655369 ONE720901:ONE720905 ONE786437:ONE786441 ONE851973:ONE851977 ONE917509:ONE917513 ONE983045:ONE983049 ONJ5:ONJ9 ONJ65541:ONJ65545 ONJ131077:ONJ131081 ONJ196613:ONJ196617 ONJ262149:ONJ262153 ONJ327685:ONJ327689 ONJ393221:ONJ393225 ONJ458757:ONJ458761 ONJ524293:ONJ524297 ONJ589829:ONJ589833 ONJ655365:ONJ655369 ONJ720901:ONJ720905 ONJ786437:ONJ786441 ONJ851973:ONJ851977 ONJ917509:ONJ917513 ONJ983045:ONJ983049 OXA5:OXA9 OXA65541:OXA65545 OXA131077:OXA131081 OXA196613:OXA196617 OXA262149:OXA262153 OXA327685:OXA327689 OXA393221:OXA393225 OXA458757:OXA458761 OXA524293:OXA524297 OXA589829:OXA589833 OXA655365:OXA655369 OXA720901:OXA720905 OXA786437:OXA786441 OXA851973:OXA851977 OXA917509:OXA917513 OXA983045:OXA983049 OXF5:OXF9 OXF65541:OXF65545 OXF131077:OXF131081 OXF196613:OXF196617 OXF262149:OXF262153 OXF327685:OXF327689 OXF393221:OXF393225 OXF458757:OXF458761 OXF524293:OXF524297 OXF589829:OXF589833 OXF655365:OXF655369 OXF720901:OXF720905 OXF786437:OXF786441 OXF851973:OXF851977 OXF917509:OXF917513 OXF983045:OXF983049 PGW5:PGW9 PGW65541:PGW65545 PGW131077:PGW131081 PGW196613:PGW196617 PGW262149:PGW262153 PGW327685:PGW327689 PGW393221:PGW393225 PGW458757:PGW458761 PGW524293:PGW524297 PGW589829:PGW589833 PGW655365:PGW655369 PGW720901:PGW720905 PGW786437:PGW786441 PGW851973:PGW851977 PGW917509:PGW917513 PGW983045:PGW983049 PHB5:PHB9 PHB65541:PHB65545 PHB131077:PHB131081 PHB196613:PHB196617 PHB262149:PHB262153 PHB327685:PHB327689 PHB393221:PHB393225 PHB458757:PHB458761 PHB524293:PHB524297 PHB589829:PHB589833 PHB655365:PHB655369 PHB720901:PHB720905 PHB786437:PHB786441 PHB851973:PHB851977 PHB917509:PHB917513 PHB983045:PHB983049 PQS5:PQS9 PQS65541:PQS65545 PQS131077:PQS131081 PQS196613:PQS196617 PQS262149:PQS262153 PQS327685:PQS327689 PQS393221:PQS393225 PQS458757:PQS458761 PQS524293:PQS524297 PQS589829:PQS589833 PQS655365:PQS655369 PQS720901:PQS720905 PQS786437:PQS786441 PQS851973:PQS851977 PQS917509:PQS917513 PQS983045:PQS983049 PQX5:PQX9 PQX65541:PQX65545 PQX131077:PQX131081 PQX196613:PQX196617 PQX262149:PQX262153 PQX327685:PQX327689 PQX393221:PQX393225 PQX458757:PQX458761 PQX524293:PQX524297 PQX589829:PQX589833 PQX655365:PQX655369 PQX720901:PQX720905 PQX786437:PQX786441 PQX851973:PQX851977 PQX917509:PQX917513 PQX983045:PQX983049 QAO5:QAO9 QAO65541:QAO65545 QAO131077:QAO131081 QAO196613:QAO196617 QAO262149:QAO262153 QAO327685:QAO327689 QAO393221:QAO393225 QAO458757:QAO458761 QAO524293:QAO524297 QAO589829:QAO589833 QAO655365:QAO655369 QAO720901:QAO720905 QAO786437:QAO786441 QAO851973:QAO851977 QAO917509:QAO917513 QAO983045:QAO983049 QAT5:QAT9 QAT65541:QAT65545 QAT131077:QAT131081 QAT196613:QAT196617 QAT262149:QAT262153 QAT327685:QAT327689 QAT393221:QAT393225 QAT458757:QAT458761 QAT524293:QAT524297 QAT589829:QAT589833 QAT655365:QAT655369 QAT720901:QAT720905 QAT786437:QAT786441 QAT851973:QAT851977 QAT917509:QAT917513 QAT983045:QAT983049 QKK5:QKK9 QKK65541:QKK65545 QKK131077:QKK131081 QKK196613:QKK196617 QKK262149:QKK262153 QKK327685:QKK327689 QKK393221:QKK393225 QKK458757:QKK458761 QKK524293:QKK524297 QKK589829:QKK589833 QKK655365:QKK655369 QKK720901:QKK720905 QKK786437:QKK786441 QKK851973:QKK851977 QKK917509:QKK917513 QKK983045:QKK983049 QKP5:QKP9 QKP65541:QKP65545 QKP131077:QKP131081 QKP196613:QKP196617 QKP262149:QKP262153 QKP327685:QKP327689 QKP393221:QKP393225 QKP458757:QKP458761 QKP524293:QKP524297 QKP589829:QKP589833 QKP655365:QKP655369 QKP720901:QKP720905 QKP786437:QKP786441 QKP851973:QKP851977 QKP917509:QKP917513 QKP983045:QKP983049 QUG5:QUG9 QUG65541:QUG65545 QUG131077:QUG131081 QUG196613:QUG196617 QUG262149:QUG262153 QUG327685:QUG327689 QUG393221:QUG393225 QUG458757:QUG458761 QUG524293:QUG524297 QUG589829:QUG589833 QUG655365:QUG655369 QUG720901:QUG720905 QUG786437:QUG786441 QUG851973:QUG851977 QUG917509:QUG917513 QUG983045:QUG983049 QUL5:QUL9 QUL65541:QUL65545 QUL131077:QUL131081 QUL196613:QUL196617 QUL262149:QUL262153 QUL327685:QUL327689 QUL393221:QUL393225 QUL458757:QUL458761 QUL524293:QUL524297 QUL589829:QUL589833 QUL655365:QUL655369 QUL720901:QUL720905 QUL786437:QUL786441 QUL851973:QUL851977 QUL917509:QUL917513 QUL983045:QUL983049 REC5:REC9 REC65541:REC65545 REC131077:REC131081 REC196613:REC196617 REC262149:REC262153 REC327685:REC327689 REC393221:REC393225 REC458757:REC458761 REC524293:REC524297 REC589829:REC589833 REC655365:REC655369 REC720901:REC720905 REC786437:REC786441 REC851973:REC851977 REC917509:REC917513 REC983045:REC983049 REH5:REH9 REH65541:REH65545 REH131077:REH131081 REH196613:REH196617 REH262149:REH262153 REH327685:REH327689 REH393221:REH393225 REH458757:REH458761 REH524293:REH524297 REH589829:REH589833 REH655365:REH655369 REH720901:REH720905 REH786437:REH786441 REH851973:REH851977 REH917509:REH917513 REH983045:REH983049 RNY5:RNY9 RNY65541:RNY65545 RNY131077:RNY131081 RNY196613:RNY196617 RNY262149:RNY262153 RNY327685:RNY327689 RNY393221:RNY393225 RNY458757:RNY458761 RNY524293:RNY524297 RNY589829:RNY589833 RNY655365:RNY655369 RNY720901:RNY720905 RNY786437:RNY786441 RNY851973:RNY851977 RNY917509:RNY917513 RNY983045:RNY983049 ROD5:ROD9 ROD65541:ROD65545 ROD131077:ROD131081 ROD196613:ROD196617 ROD262149:ROD262153 ROD327685:ROD327689 ROD393221:ROD393225 ROD458757:ROD458761 ROD524293:ROD524297 ROD589829:ROD589833 ROD655365:ROD655369 ROD720901:ROD720905 ROD786437:ROD786441 ROD851973:ROD851977 ROD917509:ROD917513 ROD983045:ROD983049 RXU5:RXU9 RXU65541:RXU65545 RXU131077:RXU131081 RXU196613:RXU196617 RXU262149:RXU262153 RXU327685:RXU327689 RXU393221:RXU393225 RXU458757:RXU458761 RXU524293:RXU524297 RXU589829:RXU589833 RXU655365:RXU655369 RXU720901:RXU720905 RXU786437:RXU786441 RXU851973:RXU851977 RXU917509:RXU917513 RXU983045:RXU983049 RXZ5:RXZ9 RXZ65541:RXZ65545 RXZ131077:RXZ131081 RXZ196613:RXZ196617 RXZ262149:RXZ262153 RXZ327685:RXZ327689 RXZ393221:RXZ393225 RXZ458757:RXZ458761 RXZ524293:RXZ524297 RXZ589829:RXZ589833 RXZ655365:RXZ655369 RXZ720901:RXZ720905 RXZ786437:RXZ786441 RXZ851973:RXZ851977 RXZ917509:RXZ917513 RXZ983045:RXZ983049 SHQ5:SHQ9 SHQ65541:SHQ65545 SHQ131077:SHQ131081 SHQ196613:SHQ196617 SHQ262149:SHQ262153 SHQ327685:SHQ327689 SHQ393221:SHQ393225 SHQ458757:SHQ458761 SHQ524293:SHQ524297 SHQ589829:SHQ589833 SHQ655365:SHQ655369 SHQ720901:SHQ720905 SHQ786437:SHQ786441 SHQ851973:SHQ851977 SHQ917509:SHQ917513 SHQ983045:SHQ983049 SHV5:SHV9 SHV65541:SHV65545 SHV131077:SHV131081 SHV196613:SHV196617 SHV262149:SHV262153 SHV327685:SHV327689 SHV393221:SHV393225 SHV458757:SHV458761 SHV524293:SHV524297 SHV589829:SHV589833 SHV655365:SHV655369 SHV720901:SHV720905 SHV786437:SHV786441 SHV851973:SHV851977 SHV917509:SHV917513 SHV983045:SHV983049 SRM5:SRM9 SRM65541:SRM65545 SRM131077:SRM131081 SRM196613:SRM196617 SRM262149:SRM262153 SRM327685:SRM327689 SRM393221:SRM393225 SRM458757:SRM458761 SRM524293:SRM524297 SRM589829:SRM589833 SRM655365:SRM655369 SRM720901:SRM720905 SRM786437:SRM786441 SRM851973:SRM851977 SRM917509:SRM917513 SRM983045:SRM983049 SRR5:SRR9 SRR65541:SRR65545 SRR131077:SRR131081 SRR196613:SRR196617 SRR262149:SRR262153 SRR327685:SRR327689 SRR393221:SRR393225 SRR458757:SRR458761 SRR524293:SRR524297 SRR589829:SRR589833 SRR655365:SRR655369 SRR720901:SRR720905 SRR786437:SRR786441 SRR851973:SRR851977 SRR917509:SRR917513 SRR983045:SRR983049 TBI5:TBI9 TBI65541:TBI65545 TBI131077:TBI131081 TBI196613:TBI196617 TBI262149:TBI262153 TBI327685:TBI327689 TBI393221:TBI393225 TBI458757:TBI458761 TBI524293:TBI524297 TBI589829:TBI589833 TBI655365:TBI655369 TBI720901:TBI720905 TBI786437:TBI786441 TBI851973:TBI851977 TBI917509:TBI917513 TBI983045:TBI983049 TBN5:TBN9 TBN65541:TBN65545 TBN131077:TBN131081 TBN196613:TBN196617 TBN262149:TBN262153 TBN327685:TBN327689 TBN393221:TBN393225 TBN458757:TBN458761 TBN524293:TBN524297 TBN589829:TBN589833 TBN655365:TBN655369 TBN720901:TBN720905 TBN786437:TBN786441 TBN851973:TBN851977 TBN917509:TBN917513 TBN983045:TBN983049 TLE5:TLE9 TLE65541:TLE65545 TLE131077:TLE131081 TLE196613:TLE196617 TLE262149:TLE262153 TLE327685:TLE327689 TLE393221:TLE393225 TLE458757:TLE458761 TLE524293:TLE524297 TLE589829:TLE589833 TLE655365:TLE655369 TLE720901:TLE720905 TLE786437:TLE786441 TLE851973:TLE851977 TLE917509:TLE917513 TLE983045:TLE983049 TLJ5:TLJ9 TLJ65541:TLJ65545 TLJ131077:TLJ131081 TLJ196613:TLJ196617 TLJ262149:TLJ262153 TLJ327685:TLJ327689 TLJ393221:TLJ393225 TLJ458757:TLJ458761 TLJ524293:TLJ524297 TLJ589829:TLJ589833 TLJ655365:TLJ655369 TLJ720901:TLJ720905 TLJ786437:TLJ786441 TLJ851973:TLJ851977 TLJ917509:TLJ917513 TLJ983045:TLJ983049 TVA5:TVA9 TVA65541:TVA65545 TVA131077:TVA131081 TVA196613:TVA196617 TVA262149:TVA262153 TVA327685:TVA327689 TVA393221:TVA393225 TVA458757:TVA458761 TVA524293:TVA524297 TVA589829:TVA589833 TVA655365:TVA655369 TVA720901:TVA720905 TVA786437:TVA786441 TVA851973:TVA851977 TVA917509:TVA917513 TVA983045:TVA983049 TVF5:TVF9 TVF65541:TVF65545 TVF131077:TVF131081 TVF196613:TVF196617 TVF262149:TVF262153 TVF327685:TVF327689 TVF393221:TVF393225 TVF458757:TVF458761 TVF524293:TVF524297 TVF589829:TVF589833 TVF655365:TVF655369 TVF720901:TVF720905 TVF786437:TVF786441 TVF851973:TVF851977 TVF917509:TVF917513 TVF983045:TVF983049 UEW5:UEW9 UEW65541:UEW65545 UEW131077:UEW131081 UEW196613:UEW196617 UEW262149:UEW262153 UEW327685:UEW327689 UEW393221:UEW393225 UEW458757:UEW458761 UEW524293:UEW524297 UEW589829:UEW589833 UEW655365:UEW655369 UEW720901:UEW720905 UEW786437:UEW786441 UEW851973:UEW851977 UEW917509:UEW917513 UEW983045:UEW983049 UFB5:UFB9 UFB65541:UFB65545 UFB131077:UFB131081 UFB196613:UFB196617 UFB262149:UFB262153 UFB327685:UFB327689 UFB393221:UFB393225 UFB458757:UFB458761 UFB524293:UFB524297 UFB589829:UFB589833 UFB655365:UFB655369 UFB720901:UFB720905 UFB786437:UFB786441 UFB851973:UFB851977 UFB917509:UFB917513 UFB983045:UFB983049 UOS5:UOS9 UOS65541:UOS65545 UOS131077:UOS131081 UOS196613:UOS196617 UOS262149:UOS262153 UOS327685:UOS327689 UOS393221:UOS393225 UOS458757:UOS458761 UOS524293:UOS524297 UOS589829:UOS589833 UOS655365:UOS655369 UOS720901:UOS720905 UOS786437:UOS786441 UOS851973:UOS851977 UOS917509:UOS917513 UOS983045:UOS983049 UOX5:UOX9 UOX65541:UOX65545 UOX131077:UOX131081 UOX196613:UOX196617 UOX262149:UOX262153 UOX327685:UOX327689 UOX393221:UOX393225 UOX458757:UOX458761 UOX524293:UOX524297 UOX589829:UOX589833 UOX655365:UOX655369 UOX720901:UOX720905 UOX786437:UOX786441 UOX851973:UOX851977 UOX917509:UOX917513 UOX983045:UOX983049 UYO5:UYO9 UYO65541:UYO65545 UYO131077:UYO131081 UYO196613:UYO196617 UYO262149:UYO262153 UYO327685:UYO327689 UYO393221:UYO393225 UYO458757:UYO458761 UYO524293:UYO524297 UYO589829:UYO589833 UYO655365:UYO655369 UYO720901:UYO720905 UYO786437:UYO786441 UYO851973:UYO851977 UYO917509:UYO917513 UYO983045:UYO983049 UYT5:UYT9 UYT65541:UYT65545 UYT131077:UYT131081 UYT196613:UYT196617 UYT262149:UYT262153 UYT327685:UYT327689 UYT393221:UYT393225 UYT458757:UYT458761 UYT524293:UYT524297 UYT589829:UYT589833 UYT655365:UYT655369 UYT720901:UYT720905 UYT786437:UYT786441 UYT851973:UYT851977 UYT917509:UYT917513 UYT983045:UYT983049 VIK5:VIK9 VIK65541:VIK65545 VIK131077:VIK131081 VIK196613:VIK196617 VIK262149:VIK262153 VIK327685:VIK327689 VIK393221:VIK393225 VIK458757:VIK458761 VIK524293:VIK524297 VIK589829:VIK589833 VIK655365:VIK655369 VIK720901:VIK720905 VIK786437:VIK786441 VIK851973:VIK851977 VIK917509:VIK917513 VIK983045:VIK983049 VIP5:VIP9 VIP65541:VIP65545 VIP131077:VIP131081 VIP196613:VIP196617 VIP262149:VIP262153 VIP327685:VIP327689 VIP393221:VIP393225 VIP458757:VIP458761 VIP524293:VIP524297 VIP589829:VIP589833 VIP655365:VIP655369 VIP720901:VIP720905 VIP786437:VIP786441 VIP851973:VIP851977 VIP917509:VIP917513 VIP983045:VIP983049 VSG5:VSG9 VSG65541:VSG65545 VSG131077:VSG131081 VSG196613:VSG196617 VSG262149:VSG262153 VSG327685:VSG327689 VSG393221:VSG393225 VSG458757:VSG458761 VSG524293:VSG524297 VSG589829:VSG589833 VSG655365:VSG655369 VSG720901:VSG720905 VSG786437:VSG786441 VSG851973:VSG851977 VSG917509:VSG917513 VSG983045:VSG983049 VSL5:VSL9 VSL65541:VSL65545 VSL131077:VSL131081 VSL196613:VSL196617 VSL262149:VSL262153 VSL327685:VSL327689 VSL393221:VSL393225 VSL458757:VSL458761 VSL524293:VSL524297 VSL589829:VSL589833 VSL655365:VSL655369 VSL720901:VSL720905 VSL786437:VSL786441 VSL851973:VSL851977 VSL917509:VSL917513 VSL983045:VSL983049 WCC5:WCC9 WCC65541:WCC65545 WCC131077:WCC131081 WCC196613:WCC196617 WCC262149:WCC262153 WCC327685:WCC327689 WCC393221:WCC393225 WCC458757:WCC458761 WCC524293:WCC524297 WCC589829:WCC589833 WCC655365:WCC655369 WCC720901:WCC720905 WCC786437:WCC786441 WCC851973:WCC851977 WCC917509:WCC917513 WCC983045:WCC983049 WCH5:WCH9 WCH65541:WCH65545 WCH131077:WCH131081 WCH196613:WCH196617 WCH262149:WCH262153 WCH327685:WCH327689 WCH393221:WCH393225 WCH458757:WCH458761 WCH524293:WCH524297 WCH589829:WCH589833 WCH655365:WCH655369 WCH720901:WCH720905 WCH786437:WCH786441 WCH851973:WCH851977 WCH917509:WCH917513 WCH983045:WCH983049 WLY5:WLY9 WLY65541:WLY65545 WLY131077:WLY131081 WLY196613:WLY196617 WLY262149:WLY262153 WLY327685:WLY327689 WLY393221:WLY393225 WLY458757:WLY458761 WLY524293:WLY524297 WLY589829:WLY589833 WLY655365:WLY655369 WLY720901:WLY720905 WLY786437:WLY786441 WLY851973:WLY851977 WLY917509:WLY917513 WLY983045:WLY983049 WMD5:WMD9 WMD65541:WMD65545 WMD131077:WMD131081 WMD196613:WMD196617 WMD262149:WMD262153 WMD327685:WMD327689 WMD393221:WMD393225 WMD458757:WMD458761 WMD524293:WMD524297 WMD589829:WMD589833 WMD655365:WMD655369 WMD720901:WMD720905 WMD786437:WMD786441 WMD851973:WMD851977 WMD917509:WMD917513 WMD983045:WMD983049 WVU5:WVU9 WVU65541:WVU65545 WVU131077:WVU131081 WVU196613:WVU196617 WVU262149:WVU262153 WVU327685:WVU327689 WVU393221:WVU393225 WVU458757:WVU458761 WVU524293:WVU524297 WVU589829:WVU589833 WVU655365:WVU655369 WVU720901:WVU720905 WVU786437:WVU786441 WVU851973:WVU851977 WVU917509:WVU917513 WVU983045:WVU983049 WVZ5:WVZ9 WVZ65541:WVZ65545 WVZ131077:WVZ131081 WVZ196613:WVZ196617 WVZ262149:WVZ262153 WVZ327685:WVZ327689 WVZ393221:WVZ393225 WVZ458757:WVZ458761 WVZ524293:WVZ524297 WVZ589829:WVZ589833 WVZ655365:WVZ655369 WVZ720901:WVZ720905 WVZ786437:WVZ786441 WVZ851973:WVZ851977 WVZ917509:WVZ917513 WVZ983045:WVZ983049"/>
  </dataValidations>
  <pageMargins left="0.69930555555555596" right="0.69930555555555596" top="0.75" bottom="0.75" header="0.3" footer="0.3"/>
  <pageSetup paperSize="9" orientation="portrait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Y154"/>
  <sheetViews>
    <sheetView topLeftCell="B10" workbookViewId="0">
      <pane ySplit="1" topLeftCell="A63" activePane="bottomLeft" state="frozen"/>
      <selection pane="bottomLeft" activeCell="K10" sqref="I10:K10"/>
    </sheetView>
  </sheetViews>
  <sheetFormatPr defaultColWidth="9" defaultRowHeight="16.5"/>
  <cols>
    <col min="1" max="1" width="2.625" style="1" customWidth="1"/>
    <col min="2" max="2" width="26.625" style="1" customWidth="1"/>
    <col min="3" max="3" width="8.625" style="1" customWidth="1"/>
    <col min="4" max="4" width="49" style="144" customWidth="1"/>
    <col min="5" max="5" width="5.125" style="1" customWidth="1"/>
    <col min="6" max="6" width="4.75" style="1" customWidth="1"/>
    <col min="7" max="7" width="3.875" style="1" customWidth="1"/>
    <col min="8" max="8" width="7" style="1" customWidth="1"/>
    <col min="9" max="9" width="7.5" style="144" customWidth="1"/>
    <col min="10" max="10" width="13.25" style="145" customWidth="1"/>
    <col min="11" max="11" width="9.375" style="1" customWidth="1"/>
    <col min="12" max="12" width="9" style="144"/>
    <col min="13" max="15" width="9" style="1"/>
    <col min="16" max="16" width="9.375" style="1" customWidth="1"/>
    <col min="17" max="256" width="9" style="1"/>
    <col min="257" max="257" width="2.625" style="1" customWidth="1"/>
    <col min="258" max="258" width="26.625" style="1" customWidth="1"/>
    <col min="259" max="259" width="22.5" style="1" customWidth="1"/>
    <col min="260" max="260" width="74.5" style="1" customWidth="1"/>
    <col min="261" max="262" width="9.375" style="1" customWidth="1"/>
    <col min="263" max="263" width="8.625" style="1" customWidth="1"/>
    <col min="264" max="264" width="18.875" style="1" customWidth="1"/>
    <col min="265" max="265" width="36" style="1" customWidth="1"/>
    <col min="266" max="266" width="38.87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26.625" style="1" customWidth="1"/>
    <col min="515" max="515" width="22.5" style="1" customWidth="1"/>
    <col min="516" max="516" width="74.5" style="1" customWidth="1"/>
    <col min="517" max="518" width="9.375" style="1" customWidth="1"/>
    <col min="519" max="519" width="8.625" style="1" customWidth="1"/>
    <col min="520" max="520" width="18.875" style="1" customWidth="1"/>
    <col min="521" max="521" width="36" style="1" customWidth="1"/>
    <col min="522" max="522" width="38.87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26.625" style="1" customWidth="1"/>
    <col min="771" max="771" width="22.5" style="1" customWidth="1"/>
    <col min="772" max="772" width="74.5" style="1" customWidth="1"/>
    <col min="773" max="774" width="9.375" style="1" customWidth="1"/>
    <col min="775" max="775" width="8.625" style="1" customWidth="1"/>
    <col min="776" max="776" width="18.875" style="1" customWidth="1"/>
    <col min="777" max="777" width="36" style="1" customWidth="1"/>
    <col min="778" max="778" width="38.87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26.625" style="1" customWidth="1"/>
    <col min="1027" max="1027" width="22.5" style="1" customWidth="1"/>
    <col min="1028" max="1028" width="74.5" style="1" customWidth="1"/>
    <col min="1029" max="1030" width="9.375" style="1" customWidth="1"/>
    <col min="1031" max="1031" width="8.625" style="1" customWidth="1"/>
    <col min="1032" max="1032" width="18.875" style="1" customWidth="1"/>
    <col min="1033" max="1033" width="36" style="1" customWidth="1"/>
    <col min="1034" max="1034" width="38.87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26.625" style="1" customWidth="1"/>
    <col min="1283" max="1283" width="22.5" style="1" customWidth="1"/>
    <col min="1284" max="1284" width="74.5" style="1" customWidth="1"/>
    <col min="1285" max="1286" width="9.375" style="1" customWidth="1"/>
    <col min="1287" max="1287" width="8.625" style="1" customWidth="1"/>
    <col min="1288" max="1288" width="18.875" style="1" customWidth="1"/>
    <col min="1289" max="1289" width="36" style="1" customWidth="1"/>
    <col min="1290" max="1290" width="38.87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26.625" style="1" customWidth="1"/>
    <col min="1539" max="1539" width="22.5" style="1" customWidth="1"/>
    <col min="1540" max="1540" width="74.5" style="1" customWidth="1"/>
    <col min="1541" max="1542" width="9.375" style="1" customWidth="1"/>
    <col min="1543" max="1543" width="8.625" style="1" customWidth="1"/>
    <col min="1544" max="1544" width="18.875" style="1" customWidth="1"/>
    <col min="1545" max="1545" width="36" style="1" customWidth="1"/>
    <col min="1546" max="1546" width="38.87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26.625" style="1" customWidth="1"/>
    <col min="1795" max="1795" width="22.5" style="1" customWidth="1"/>
    <col min="1796" max="1796" width="74.5" style="1" customWidth="1"/>
    <col min="1797" max="1798" width="9.375" style="1" customWidth="1"/>
    <col min="1799" max="1799" width="8.625" style="1" customWidth="1"/>
    <col min="1800" max="1800" width="18.875" style="1" customWidth="1"/>
    <col min="1801" max="1801" width="36" style="1" customWidth="1"/>
    <col min="1802" max="1802" width="38.87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26.625" style="1" customWidth="1"/>
    <col min="2051" max="2051" width="22.5" style="1" customWidth="1"/>
    <col min="2052" max="2052" width="74.5" style="1" customWidth="1"/>
    <col min="2053" max="2054" width="9.375" style="1" customWidth="1"/>
    <col min="2055" max="2055" width="8.625" style="1" customWidth="1"/>
    <col min="2056" max="2056" width="18.875" style="1" customWidth="1"/>
    <col min="2057" max="2057" width="36" style="1" customWidth="1"/>
    <col min="2058" max="2058" width="38.87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26.625" style="1" customWidth="1"/>
    <col min="2307" max="2307" width="22.5" style="1" customWidth="1"/>
    <col min="2308" max="2308" width="74.5" style="1" customWidth="1"/>
    <col min="2309" max="2310" width="9.375" style="1" customWidth="1"/>
    <col min="2311" max="2311" width="8.625" style="1" customWidth="1"/>
    <col min="2312" max="2312" width="18.875" style="1" customWidth="1"/>
    <col min="2313" max="2313" width="36" style="1" customWidth="1"/>
    <col min="2314" max="2314" width="38.87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26.625" style="1" customWidth="1"/>
    <col min="2563" max="2563" width="22.5" style="1" customWidth="1"/>
    <col min="2564" max="2564" width="74.5" style="1" customWidth="1"/>
    <col min="2565" max="2566" width="9.375" style="1" customWidth="1"/>
    <col min="2567" max="2567" width="8.625" style="1" customWidth="1"/>
    <col min="2568" max="2568" width="18.875" style="1" customWidth="1"/>
    <col min="2569" max="2569" width="36" style="1" customWidth="1"/>
    <col min="2570" max="2570" width="38.87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26.625" style="1" customWidth="1"/>
    <col min="2819" max="2819" width="22.5" style="1" customWidth="1"/>
    <col min="2820" max="2820" width="74.5" style="1" customWidth="1"/>
    <col min="2821" max="2822" width="9.375" style="1" customWidth="1"/>
    <col min="2823" max="2823" width="8.625" style="1" customWidth="1"/>
    <col min="2824" max="2824" width="18.875" style="1" customWidth="1"/>
    <col min="2825" max="2825" width="36" style="1" customWidth="1"/>
    <col min="2826" max="2826" width="38.87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26.625" style="1" customWidth="1"/>
    <col min="3075" max="3075" width="22.5" style="1" customWidth="1"/>
    <col min="3076" max="3076" width="74.5" style="1" customWidth="1"/>
    <col min="3077" max="3078" width="9.375" style="1" customWidth="1"/>
    <col min="3079" max="3079" width="8.625" style="1" customWidth="1"/>
    <col min="3080" max="3080" width="18.875" style="1" customWidth="1"/>
    <col min="3081" max="3081" width="36" style="1" customWidth="1"/>
    <col min="3082" max="3082" width="38.87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26.625" style="1" customWidth="1"/>
    <col min="3331" max="3331" width="22.5" style="1" customWidth="1"/>
    <col min="3332" max="3332" width="74.5" style="1" customWidth="1"/>
    <col min="3333" max="3334" width="9.375" style="1" customWidth="1"/>
    <col min="3335" max="3335" width="8.625" style="1" customWidth="1"/>
    <col min="3336" max="3336" width="18.875" style="1" customWidth="1"/>
    <col min="3337" max="3337" width="36" style="1" customWidth="1"/>
    <col min="3338" max="3338" width="38.87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26.625" style="1" customWidth="1"/>
    <col min="3587" max="3587" width="22.5" style="1" customWidth="1"/>
    <col min="3588" max="3588" width="74.5" style="1" customWidth="1"/>
    <col min="3589" max="3590" width="9.375" style="1" customWidth="1"/>
    <col min="3591" max="3591" width="8.625" style="1" customWidth="1"/>
    <col min="3592" max="3592" width="18.875" style="1" customWidth="1"/>
    <col min="3593" max="3593" width="36" style="1" customWidth="1"/>
    <col min="3594" max="3594" width="38.87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26.625" style="1" customWidth="1"/>
    <col min="3843" max="3843" width="22.5" style="1" customWidth="1"/>
    <col min="3844" max="3844" width="74.5" style="1" customWidth="1"/>
    <col min="3845" max="3846" width="9.375" style="1" customWidth="1"/>
    <col min="3847" max="3847" width="8.625" style="1" customWidth="1"/>
    <col min="3848" max="3848" width="18.875" style="1" customWidth="1"/>
    <col min="3849" max="3849" width="36" style="1" customWidth="1"/>
    <col min="3850" max="3850" width="38.87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26.625" style="1" customWidth="1"/>
    <col min="4099" max="4099" width="22.5" style="1" customWidth="1"/>
    <col min="4100" max="4100" width="74.5" style="1" customWidth="1"/>
    <col min="4101" max="4102" width="9.375" style="1" customWidth="1"/>
    <col min="4103" max="4103" width="8.625" style="1" customWidth="1"/>
    <col min="4104" max="4104" width="18.875" style="1" customWidth="1"/>
    <col min="4105" max="4105" width="36" style="1" customWidth="1"/>
    <col min="4106" max="4106" width="38.87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26.625" style="1" customWidth="1"/>
    <col min="4355" max="4355" width="22.5" style="1" customWidth="1"/>
    <col min="4356" max="4356" width="74.5" style="1" customWidth="1"/>
    <col min="4357" max="4358" width="9.375" style="1" customWidth="1"/>
    <col min="4359" max="4359" width="8.625" style="1" customWidth="1"/>
    <col min="4360" max="4360" width="18.875" style="1" customWidth="1"/>
    <col min="4361" max="4361" width="36" style="1" customWidth="1"/>
    <col min="4362" max="4362" width="38.87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26.625" style="1" customWidth="1"/>
    <col min="4611" max="4611" width="22.5" style="1" customWidth="1"/>
    <col min="4612" max="4612" width="74.5" style="1" customWidth="1"/>
    <col min="4613" max="4614" width="9.375" style="1" customWidth="1"/>
    <col min="4615" max="4615" width="8.625" style="1" customWidth="1"/>
    <col min="4616" max="4616" width="18.875" style="1" customWidth="1"/>
    <col min="4617" max="4617" width="36" style="1" customWidth="1"/>
    <col min="4618" max="4618" width="38.87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26.625" style="1" customWidth="1"/>
    <col min="4867" max="4867" width="22.5" style="1" customWidth="1"/>
    <col min="4868" max="4868" width="74.5" style="1" customWidth="1"/>
    <col min="4869" max="4870" width="9.375" style="1" customWidth="1"/>
    <col min="4871" max="4871" width="8.625" style="1" customWidth="1"/>
    <col min="4872" max="4872" width="18.875" style="1" customWidth="1"/>
    <col min="4873" max="4873" width="36" style="1" customWidth="1"/>
    <col min="4874" max="4874" width="38.87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26.625" style="1" customWidth="1"/>
    <col min="5123" max="5123" width="22.5" style="1" customWidth="1"/>
    <col min="5124" max="5124" width="74.5" style="1" customWidth="1"/>
    <col min="5125" max="5126" width="9.375" style="1" customWidth="1"/>
    <col min="5127" max="5127" width="8.625" style="1" customWidth="1"/>
    <col min="5128" max="5128" width="18.875" style="1" customWidth="1"/>
    <col min="5129" max="5129" width="36" style="1" customWidth="1"/>
    <col min="5130" max="5130" width="38.87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26.625" style="1" customWidth="1"/>
    <col min="5379" max="5379" width="22.5" style="1" customWidth="1"/>
    <col min="5380" max="5380" width="74.5" style="1" customWidth="1"/>
    <col min="5381" max="5382" width="9.375" style="1" customWidth="1"/>
    <col min="5383" max="5383" width="8.625" style="1" customWidth="1"/>
    <col min="5384" max="5384" width="18.875" style="1" customWidth="1"/>
    <col min="5385" max="5385" width="36" style="1" customWidth="1"/>
    <col min="5386" max="5386" width="38.87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26.625" style="1" customWidth="1"/>
    <col min="5635" max="5635" width="22.5" style="1" customWidth="1"/>
    <col min="5636" max="5636" width="74.5" style="1" customWidth="1"/>
    <col min="5637" max="5638" width="9.375" style="1" customWidth="1"/>
    <col min="5639" max="5639" width="8.625" style="1" customWidth="1"/>
    <col min="5640" max="5640" width="18.875" style="1" customWidth="1"/>
    <col min="5641" max="5641" width="36" style="1" customWidth="1"/>
    <col min="5642" max="5642" width="38.87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26.625" style="1" customWidth="1"/>
    <col min="5891" max="5891" width="22.5" style="1" customWidth="1"/>
    <col min="5892" max="5892" width="74.5" style="1" customWidth="1"/>
    <col min="5893" max="5894" width="9.375" style="1" customWidth="1"/>
    <col min="5895" max="5895" width="8.625" style="1" customWidth="1"/>
    <col min="5896" max="5896" width="18.875" style="1" customWidth="1"/>
    <col min="5897" max="5897" width="36" style="1" customWidth="1"/>
    <col min="5898" max="5898" width="38.87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26.625" style="1" customWidth="1"/>
    <col min="6147" max="6147" width="22.5" style="1" customWidth="1"/>
    <col min="6148" max="6148" width="74.5" style="1" customWidth="1"/>
    <col min="6149" max="6150" width="9.375" style="1" customWidth="1"/>
    <col min="6151" max="6151" width="8.625" style="1" customWidth="1"/>
    <col min="6152" max="6152" width="18.875" style="1" customWidth="1"/>
    <col min="6153" max="6153" width="36" style="1" customWidth="1"/>
    <col min="6154" max="6154" width="38.87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26.625" style="1" customWidth="1"/>
    <col min="6403" max="6403" width="22.5" style="1" customWidth="1"/>
    <col min="6404" max="6404" width="74.5" style="1" customWidth="1"/>
    <col min="6405" max="6406" width="9.375" style="1" customWidth="1"/>
    <col min="6407" max="6407" width="8.625" style="1" customWidth="1"/>
    <col min="6408" max="6408" width="18.875" style="1" customWidth="1"/>
    <col min="6409" max="6409" width="36" style="1" customWidth="1"/>
    <col min="6410" max="6410" width="38.87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26.625" style="1" customWidth="1"/>
    <col min="6659" max="6659" width="22.5" style="1" customWidth="1"/>
    <col min="6660" max="6660" width="74.5" style="1" customWidth="1"/>
    <col min="6661" max="6662" width="9.375" style="1" customWidth="1"/>
    <col min="6663" max="6663" width="8.625" style="1" customWidth="1"/>
    <col min="6664" max="6664" width="18.875" style="1" customWidth="1"/>
    <col min="6665" max="6665" width="36" style="1" customWidth="1"/>
    <col min="6666" max="6666" width="38.87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26.625" style="1" customWidth="1"/>
    <col min="6915" max="6915" width="22.5" style="1" customWidth="1"/>
    <col min="6916" max="6916" width="74.5" style="1" customWidth="1"/>
    <col min="6917" max="6918" width="9.375" style="1" customWidth="1"/>
    <col min="6919" max="6919" width="8.625" style="1" customWidth="1"/>
    <col min="6920" max="6920" width="18.875" style="1" customWidth="1"/>
    <col min="6921" max="6921" width="36" style="1" customWidth="1"/>
    <col min="6922" max="6922" width="38.87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26.625" style="1" customWidth="1"/>
    <col min="7171" max="7171" width="22.5" style="1" customWidth="1"/>
    <col min="7172" max="7172" width="74.5" style="1" customWidth="1"/>
    <col min="7173" max="7174" width="9.375" style="1" customWidth="1"/>
    <col min="7175" max="7175" width="8.625" style="1" customWidth="1"/>
    <col min="7176" max="7176" width="18.875" style="1" customWidth="1"/>
    <col min="7177" max="7177" width="36" style="1" customWidth="1"/>
    <col min="7178" max="7178" width="38.87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26.625" style="1" customWidth="1"/>
    <col min="7427" max="7427" width="22.5" style="1" customWidth="1"/>
    <col min="7428" max="7428" width="74.5" style="1" customWidth="1"/>
    <col min="7429" max="7430" width="9.375" style="1" customWidth="1"/>
    <col min="7431" max="7431" width="8.625" style="1" customWidth="1"/>
    <col min="7432" max="7432" width="18.875" style="1" customWidth="1"/>
    <col min="7433" max="7433" width="36" style="1" customWidth="1"/>
    <col min="7434" max="7434" width="38.87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26.625" style="1" customWidth="1"/>
    <col min="7683" max="7683" width="22.5" style="1" customWidth="1"/>
    <col min="7684" max="7684" width="74.5" style="1" customWidth="1"/>
    <col min="7685" max="7686" width="9.375" style="1" customWidth="1"/>
    <col min="7687" max="7687" width="8.625" style="1" customWidth="1"/>
    <col min="7688" max="7688" width="18.875" style="1" customWidth="1"/>
    <col min="7689" max="7689" width="36" style="1" customWidth="1"/>
    <col min="7690" max="7690" width="38.87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26.625" style="1" customWidth="1"/>
    <col min="7939" max="7939" width="22.5" style="1" customWidth="1"/>
    <col min="7940" max="7940" width="74.5" style="1" customWidth="1"/>
    <col min="7941" max="7942" width="9.375" style="1" customWidth="1"/>
    <col min="7943" max="7943" width="8.625" style="1" customWidth="1"/>
    <col min="7944" max="7944" width="18.875" style="1" customWidth="1"/>
    <col min="7945" max="7945" width="36" style="1" customWidth="1"/>
    <col min="7946" max="7946" width="38.87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26.625" style="1" customWidth="1"/>
    <col min="8195" max="8195" width="22.5" style="1" customWidth="1"/>
    <col min="8196" max="8196" width="74.5" style="1" customWidth="1"/>
    <col min="8197" max="8198" width="9.375" style="1" customWidth="1"/>
    <col min="8199" max="8199" width="8.625" style="1" customWidth="1"/>
    <col min="8200" max="8200" width="18.875" style="1" customWidth="1"/>
    <col min="8201" max="8201" width="36" style="1" customWidth="1"/>
    <col min="8202" max="8202" width="38.87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26.625" style="1" customWidth="1"/>
    <col min="8451" max="8451" width="22.5" style="1" customWidth="1"/>
    <col min="8452" max="8452" width="74.5" style="1" customWidth="1"/>
    <col min="8453" max="8454" width="9.375" style="1" customWidth="1"/>
    <col min="8455" max="8455" width="8.625" style="1" customWidth="1"/>
    <col min="8456" max="8456" width="18.875" style="1" customWidth="1"/>
    <col min="8457" max="8457" width="36" style="1" customWidth="1"/>
    <col min="8458" max="8458" width="38.87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26.625" style="1" customWidth="1"/>
    <col min="8707" max="8707" width="22.5" style="1" customWidth="1"/>
    <col min="8708" max="8708" width="74.5" style="1" customWidth="1"/>
    <col min="8709" max="8710" width="9.375" style="1" customWidth="1"/>
    <col min="8711" max="8711" width="8.625" style="1" customWidth="1"/>
    <col min="8712" max="8712" width="18.875" style="1" customWidth="1"/>
    <col min="8713" max="8713" width="36" style="1" customWidth="1"/>
    <col min="8714" max="8714" width="38.87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26.625" style="1" customWidth="1"/>
    <col min="8963" max="8963" width="22.5" style="1" customWidth="1"/>
    <col min="8964" max="8964" width="74.5" style="1" customWidth="1"/>
    <col min="8965" max="8966" width="9.375" style="1" customWidth="1"/>
    <col min="8967" max="8967" width="8.625" style="1" customWidth="1"/>
    <col min="8968" max="8968" width="18.875" style="1" customWidth="1"/>
    <col min="8969" max="8969" width="36" style="1" customWidth="1"/>
    <col min="8970" max="8970" width="38.87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26.625" style="1" customWidth="1"/>
    <col min="9219" max="9219" width="22.5" style="1" customWidth="1"/>
    <col min="9220" max="9220" width="74.5" style="1" customWidth="1"/>
    <col min="9221" max="9222" width="9.375" style="1" customWidth="1"/>
    <col min="9223" max="9223" width="8.625" style="1" customWidth="1"/>
    <col min="9224" max="9224" width="18.875" style="1" customWidth="1"/>
    <col min="9225" max="9225" width="36" style="1" customWidth="1"/>
    <col min="9226" max="9226" width="38.87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26.625" style="1" customWidth="1"/>
    <col min="9475" max="9475" width="22.5" style="1" customWidth="1"/>
    <col min="9476" max="9476" width="74.5" style="1" customWidth="1"/>
    <col min="9477" max="9478" width="9.375" style="1" customWidth="1"/>
    <col min="9479" max="9479" width="8.625" style="1" customWidth="1"/>
    <col min="9480" max="9480" width="18.875" style="1" customWidth="1"/>
    <col min="9481" max="9481" width="36" style="1" customWidth="1"/>
    <col min="9482" max="9482" width="38.87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26.625" style="1" customWidth="1"/>
    <col min="9731" max="9731" width="22.5" style="1" customWidth="1"/>
    <col min="9732" max="9732" width="74.5" style="1" customWidth="1"/>
    <col min="9733" max="9734" width="9.375" style="1" customWidth="1"/>
    <col min="9735" max="9735" width="8.625" style="1" customWidth="1"/>
    <col min="9736" max="9736" width="18.875" style="1" customWidth="1"/>
    <col min="9737" max="9737" width="36" style="1" customWidth="1"/>
    <col min="9738" max="9738" width="38.87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26.625" style="1" customWidth="1"/>
    <col min="9987" max="9987" width="22.5" style="1" customWidth="1"/>
    <col min="9988" max="9988" width="74.5" style="1" customWidth="1"/>
    <col min="9989" max="9990" width="9.375" style="1" customWidth="1"/>
    <col min="9991" max="9991" width="8.625" style="1" customWidth="1"/>
    <col min="9992" max="9992" width="18.875" style="1" customWidth="1"/>
    <col min="9993" max="9993" width="36" style="1" customWidth="1"/>
    <col min="9994" max="9994" width="38.87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26.625" style="1" customWidth="1"/>
    <col min="10243" max="10243" width="22.5" style="1" customWidth="1"/>
    <col min="10244" max="10244" width="74.5" style="1" customWidth="1"/>
    <col min="10245" max="10246" width="9.375" style="1" customWidth="1"/>
    <col min="10247" max="10247" width="8.625" style="1" customWidth="1"/>
    <col min="10248" max="10248" width="18.875" style="1" customWidth="1"/>
    <col min="10249" max="10249" width="36" style="1" customWidth="1"/>
    <col min="10250" max="10250" width="38.87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26.625" style="1" customWidth="1"/>
    <col min="10499" max="10499" width="22.5" style="1" customWidth="1"/>
    <col min="10500" max="10500" width="74.5" style="1" customWidth="1"/>
    <col min="10501" max="10502" width="9.375" style="1" customWidth="1"/>
    <col min="10503" max="10503" width="8.625" style="1" customWidth="1"/>
    <col min="10504" max="10504" width="18.875" style="1" customWidth="1"/>
    <col min="10505" max="10505" width="36" style="1" customWidth="1"/>
    <col min="10506" max="10506" width="38.87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26.625" style="1" customWidth="1"/>
    <col min="10755" max="10755" width="22.5" style="1" customWidth="1"/>
    <col min="10756" max="10756" width="74.5" style="1" customWidth="1"/>
    <col min="10757" max="10758" width="9.375" style="1" customWidth="1"/>
    <col min="10759" max="10759" width="8.625" style="1" customWidth="1"/>
    <col min="10760" max="10760" width="18.875" style="1" customWidth="1"/>
    <col min="10761" max="10761" width="36" style="1" customWidth="1"/>
    <col min="10762" max="10762" width="38.87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26.625" style="1" customWidth="1"/>
    <col min="11011" max="11011" width="22.5" style="1" customWidth="1"/>
    <col min="11012" max="11012" width="74.5" style="1" customWidth="1"/>
    <col min="11013" max="11014" width="9.375" style="1" customWidth="1"/>
    <col min="11015" max="11015" width="8.625" style="1" customWidth="1"/>
    <col min="11016" max="11016" width="18.875" style="1" customWidth="1"/>
    <col min="11017" max="11017" width="36" style="1" customWidth="1"/>
    <col min="11018" max="11018" width="38.87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26.625" style="1" customWidth="1"/>
    <col min="11267" max="11267" width="22.5" style="1" customWidth="1"/>
    <col min="11268" max="11268" width="74.5" style="1" customWidth="1"/>
    <col min="11269" max="11270" width="9.375" style="1" customWidth="1"/>
    <col min="11271" max="11271" width="8.625" style="1" customWidth="1"/>
    <col min="11272" max="11272" width="18.875" style="1" customWidth="1"/>
    <col min="11273" max="11273" width="36" style="1" customWidth="1"/>
    <col min="11274" max="11274" width="38.87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26.625" style="1" customWidth="1"/>
    <col min="11523" max="11523" width="22.5" style="1" customWidth="1"/>
    <col min="11524" max="11524" width="74.5" style="1" customWidth="1"/>
    <col min="11525" max="11526" width="9.375" style="1" customWidth="1"/>
    <col min="11527" max="11527" width="8.625" style="1" customWidth="1"/>
    <col min="11528" max="11528" width="18.875" style="1" customWidth="1"/>
    <col min="11529" max="11529" width="36" style="1" customWidth="1"/>
    <col min="11530" max="11530" width="38.87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26.625" style="1" customWidth="1"/>
    <col min="11779" max="11779" width="22.5" style="1" customWidth="1"/>
    <col min="11780" max="11780" width="74.5" style="1" customWidth="1"/>
    <col min="11781" max="11782" width="9.375" style="1" customWidth="1"/>
    <col min="11783" max="11783" width="8.625" style="1" customWidth="1"/>
    <col min="11784" max="11784" width="18.875" style="1" customWidth="1"/>
    <col min="11785" max="11785" width="36" style="1" customWidth="1"/>
    <col min="11786" max="11786" width="38.87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26.625" style="1" customWidth="1"/>
    <col min="12035" max="12035" width="22.5" style="1" customWidth="1"/>
    <col min="12036" max="12036" width="74.5" style="1" customWidth="1"/>
    <col min="12037" max="12038" width="9.375" style="1" customWidth="1"/>
    <col min="12039" max="12039" width="8.625" style="1" customWidth="1"/>
    <col min="12040" max="12040" width="18.875" style="1" customWidth="1"/>
    <col min="12041" max="12041" width="36" style="1" customWidth="1"/>
    <col min="12042" max="12042" width="38.87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26.625" style="1" customWidth="1"/>
    <col min="12291" max="12291" width="22.5" style="1" customWidth="1"/>
    <col min="12292" max="12292" width="74.5" style="1" customWidth="1"/>
    <col min="12293" max="12294" width="9.375" style="1" customWidth="1"/>
    <col min="12295" max="12295" width="8.625" style="1" customWidth="1"/>
    <col min="12296" max="12296" width="18.875" style="1" customWidth="1"/>
    <col min="12297" max="12297" width="36" style="1" customWidth="1"/>
    <col min="12298" max="12298" width="38.87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26.625" style="1" customWidth="1"/>
    <col min="12547" max="12547" width="22.5" style="1" customWidth="1"/>
    <col min="12548" max="12548" width="74.5" style="1" customWidth="1"/>
    <col min="12549" max="12550" width="9.375" style="1" customWidth="1"/>
    <col min="12551" max="12551" width="8.625" style="1" customWidth="1"/>
    <col min="12552" max="12552" width="18.875" style="1" customWidth="1"/>
    <col min="12553" max="12553" width="36" style="1" customWidth="1"/>
    <col min="12554" max="12554" width="38.87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26.625" style="1" customWidth="1"/>
    <col min="12803" max="12803" width="22.5" style="1" customWidth="1"/>
    <col min="12804" max="12804" width="74.5" style="1" customWidth="1"/>
    <col min="12805" max="12806" width="9.375" style="1" customWidth="1"/>
    <col min="12807" max="12807" width="8.625" style="1" customWidth="1"/>
    <col min="12808" max="12808" width="18.875" style="1" customWidth="1"/>
    <col min="12809" max="12809" width="36" style="1" customWidth="1"/>
    <col min="12810" max="12810" width="38.87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26.625" style="1" customWidth="1"/>
    <col min="13059" max="13059" width="22.5" style="1" customWidth="1"/>
    <col min="13060" max="13060" width="74.5" style="1" customWidth="1"/>
    <col min="13061" max="13062" width="9.375" style="1" customWidth="1"/>
    <col min="13063" max="13063" width="8.625" style="1" customWidth="1"/>
    <col min="13064" max="13064" width="18.875" style="1" customWidth="1"/>
    <col min="13065" max="13065" width="36" style="1" customWidth="1"/>
    <col min="13066" max="13066" width="38.87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26.625" style="1" customWidth="1"/>
    <col min="13315" max="13315" width="22.5" style="1" customWidth="1"/>
    <col min="13316" max="13316" width="74.5" style="1" customWidth="1"/>
    <col min="13317" max="13318" width="9.375" style="1" customWidth="1"/>
    <col min="13319" max="13319" width="8.625" style="1" customWidth="1"/>
    <col min="13320" max="13320" width="18.875" style="1" customWidth="1"/>
    <col min="13321" max="13321" width="36" style="1" customWidth="1"/>
    <col min="13322" max="13322" width="38.87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26.625" style="1" customWidth="1"/>
    <col min="13571" max="13571" width="22.5" style="1" customWidth="1"/>
    <col min="13572" max="13572" width="74.5" style="1" customWidth="1"/>
    <col min="13573" max="13574" width="9.375" style="1" customWidth="1"/>
    <col min="13575" max="13575" width="8.625" style="1" customWidth="1"/>
    <col min="13576" max="13576" width="18.875" style="1" customWidth="1"/>
    <col min="13577" max="13577" width="36" style="1" customWidth="1"/>
    <col min="13578" max="13578" width="38.87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26.625" style="1" customWidth="1"/>
    <col min="13827" max="13827" width="22.5" style="1" customWidth="1"/>
    <col min="13828" max="13828" width="74.5" style="1" customWidth="1"/>
    <col min="13829" max="13830" width="9.375" style="1" customWidth="1"/>
    <col min="13831" max="13831" width="8.625" style="1" customWidth="1"/>
    <col min="13832" max="13832" width="18.875" style="1" customWidth="1"/>
    <col min="13833" max="13833" width="36" style="1" customWidth="1"/>
    <col min="13834" max="13834" width="38.87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26.625" style="1" customWidth="1"/>
    <col min="14083" max="14083" width="22.5" style="1" customWidth="1"/>
    <col min="14084" max="14084" width="74.5" style="1" customWidth="1"/>
    <col min="14085" max="14086" width="9.375" style="1" customWidth="1"/>
    <col min="14087" max="14087" width="8.625" style="1" customWidth="1"/>
    <col min="14088" max="14088" width="18.875" style="1" customWidth="1"/>
    <col min="14089" max="14089" width="36" style="1" customWidth="1"/>
    <col min="14090" max="14090" width="38.87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26.625" style="1" customWidth="1"/>
    <col min="14339" max="14339" width="22.5" style="1" customWidth="1"/>
    <col min="14340" max="14340" width="74.5" style="1" customWidth="1"/>
    <col min="14341" max="14342" width="9.375" style="1" customWidth="1"/>
    <col min="14343" max="14343" width="8.625" style="1" customWidth="1"/>
    <col min="14344" max="14344" width="18.875" style="1" customWidth="1"/>
    <col min="14345" max="14345" width="36" style="1" customWidth="1"/>
    <col min="14346" max="14346" width="38.87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26.625" style="1" customWidth="1"/>
    <col min="14595" max="14595" width="22.5" style="1" customWidth="1"/>
    <col min="14596" max="14596" width="74.5" style="1" customWidth="1"/>
    <col min="14597" max="14598" width="9.375" style="1" customWidth="1"/>
    <col min="14599" max="14599" width="8.625" style="1" customWidth="1"/>
    <col min="14600" max="14600" width="18.875" style="1" customWidth="1"/>
    <col min="14601" max="14601" width="36" style="1" customWidth="1"/>
    <col min="14602" max="14602" width="38.87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26.625" style="1" customWidth="1"/>
    <col min="14851" max="14851" width="22.5" style="1" customWidth="1"/>
    <col min="14852" max="14852" width="74.5" style="1" customWidth="1"/>
    <col min="14853" max="14854" width="9.375" style="1" customWidth="1"/>
    <col min="14855" max="14855" width="8.625" style="1" customWidth="1"/>
    <col min="14856" max="14856" width="18.875" style="1" customWidth="1"/>
    <col min="14857" max="14857" width="36" style="1" customWidth="1"/>
    <col min="14858" max="14858" width="38.87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26.625" style="1" customWidth="1"/>
    <col min="15107" max="15107" width="22.5" style="1" customWidth="1"/>
    <col min="15108" max="15108" width="74.5" style="1" customWidth="1"/>
    <col min="15109" max="15110" width="9.375" style="1" customWidth="1"/>
    <col min="15111" max="15111" width="8.625" style="1" customWidth="1"/>
    <col min="15112" max="15112" width="18.875" style="1" customWidth="1"/>
    <col min="15113" max="15113" width="36" style="1" customWidth="1"/>
    <col min="15114" max="15114" width="38.87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26.625" style="1" customWidth="1"/>
    <col min="15363" max="15363" width="22.5" style="1" customWidth="1"/>
    <col min="15364" max="15364" width="74.5" style="1" customWidth="1"/>
    <col min="15365" max="15366" width="9.375" style="1" customWidth="1"/>
    <col min="15367" max="15367" width="8.625" style="1" customWidth="1"/>
    <col min="15368" max="15368" width="18.875" style="1" customWidth="1"/>
    <col min="15369" max="15369" width="36" style="1" customWidth="1"/>
    <col min="15370" max="15370" width="38.87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26.625" style="1" customWidth="1"/>
    <col min="15619" max="15619" width="22.5" style="1" customWidth="1"/>
    <col min="15620" max="15620" width="74.5" style="1" customWidth="1"/>
    <col min="15621" max="15622" width="9.375" style="1" customWidth="1"/>
    <col min="15623" max="15623" width="8.625" style="1" customWidth="1"/>
    <col min="15624" max="15624" width="18.875" style="1" customWidth="1"/>
    <col min="15625" max="15625" width="36" style="1" customWidth="1"/>
    <col min="15626" max="15626" width="38.87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26.625" style="1" customWidth="1"/>
    <col min="15875" max="15875" width="22.5" style="1" customWidth="1"/>
    <col min="15876" max="15876" width="74.5" style="1" customWidth="1"/>
    <col min="15877" max="15878" width="9.375" style="1" customWidth="1"/>
    <col min="15879" max="15879" width="8.625" style="1" customWidth="1"/>
    <col min="15880" max="15880" width="18.875" style="1" customWidth="1"/>
    <col min="15881" max="15881" width="36" style="1" customWidth="1"/>
    <col min="15882" max="15882" width="38.87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26.625" style="1" customWidth="1"/>
    <col min="16131" max="16131" width="22.5" style="1" customWidth="1"/>
    <col min="16132" max="16132" width="74.5" style="1" customWidth="1"/>
    <col min="16133" max="16134" width="9.375" style="1" customWidth="1"/>
    <col min="16135" max="16135" width="8.625" style="1" customWidth="1"/>
    <col min="16136" max="16136" width="18.875" style="1" customWidth="1"/>
    <col min="16137" max="16137" width="36" style="1" customWidth="1"/>
    <col min="16138" max="16138" width="38.87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18"/>
      <c r="E1" s="5"/>
      <c r="F1" s="5"/>
      <c r="G1" s="5"/>
      <c r="H1" s="5"/>
      <c r="I1" s="18"/>
      <c r="J1" s="64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2:20" ht="17.25">
      <c r="B2" s="6" t="s">
        <v>111</v>
      </c>
      <c r="C2" s="7"/>
      <c r="D2" s="18"/>
      <c r="E2" s="5"/>
      <c r="F2" s="5"/>
      <c r="G2" s="5"/>
      <c r="H2" s="5"/>
      <c r="I2" s="18"/>
      <c r="J2" s="64"/>
      <c r="K2" s="383" t="s">
        <v>2560</v>
      </c>
      <c r="L2" s="389"/>
      <c r="M2" s="389"/>
      <c r="N2" s="390"/>
      <c r="O2" s="391"/>
      <c r="P2" s="383" t="s">
        <v>113</v>
      </c>
      <c r="Q2" s="389"/>
      <c r="R2" s="389"/>
      <c r="S2" s="390"/>
      <c r="T2" s="391"/>
    </row>
    <row r="3" spans="2:20" ht="17.25">
      <c r="B3" s="6" t="s">
        <v>114</v>
      </c>
      <c r="C3" s="8"/>
      <c r="D3" s="18"/>
      <c r="E3" s="5"/>
      <c r="F3" s="5"/>
      <c r="G3" s="5"/>
      <c r="H3" s="5"/>
      <c r="I3" s="18"/>
      <c r="J3" s="64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18"/>
      <c r="E4" s="5"/>
      <c r="F4" s="5"/>
      <c r="G4" s="5"/>
      <c r="H4" s="5"/>
      <c r="I4" s="18"/>
      <c r="J4" s="64"/>
      <c r="K4" s="383" t="s">
        <v>118</v>
      </c>
      <c r="L4" s="384"/>
      <c r="M4" s="8">
        <f>COUNTA($D$11:$D$476)</f>
        <v>144</v>
      </c>
      <c r="N4" s="21" t="s">
        <v>119</v>
      </c>
      <c r="O4" s="22">
        <f>(M5+M6)/M4</f>
        <v>0.86805555555555558</v>
      </c>
      <c r="P4" s="383" t="s">
        <v>118</v>
      </c>
      <c r="Q4" s="384"/>
      <c r="R4" s="8">
        <f>COUNTA($B$11:$B$217)</f>
        <v>8</v>
      </c>
      <c r="S4" s="21" t="s">
        <v>119</v>
      </c>
      <c r="T4" s="22">
        <f>(R5+R6)/R4</f>
        <v>0</v>
      </c>
    </row>
    <row r="5" spans="2:20">
      <c r="B5" s="6" t="s">
        <v>120</v>
      </c>
      <c r="C5" s="8"/>
      <c r="D5" s="18"/>
      <c r="E5" s="5"/>
      <c r="F5" s="5"/>
      <c r="G5" s="5"/>
      <c r="H5" s="5"/>
      <c r="I5" s="18"/>
      <c r="J5" s="64"/>
      <c r="K5" s="383" t="s">
        <v>121</v>
      </c>
      <c r="L5" s="384"/>
      <c r="M5" s="23">
        <f>COUNTIF(K11:K$217,"通过")</f>
        <v>119</v>
      </c>
      <c r="N5" s="21" t="s">
        <v>119</v>
      </c>
      <c r="O5" s="22">
        <f>M5/M4</f>
        <v>0.82638888888888884</v>
      </c>
      <c r="P5" s="383" t="s">
        <v>121</v>
      </c>
      <c r="Q5" s="384"/>
      <c r="R5" s="23">
        <f>COUNTIF(P11:P$217,"通过")</f>
        <v>0</v>
      </c>
      <c r="S5" s="21" t="s">
        <v>119</v>
      </c>
      <c r="T5" s="22">
        <f>R5/R4</f>
        <v>0</v>
      </c>
    </row>
    <row r="6" spans="2:20">
      <c r="B6" s="6" t="s">
        <v>122</v>
      </c>
      <c r="C6" s="8"/>
      <c r="D6" s="18"/>
      <c r="E6" s="5"/>
      <c r="F6" s="5"/>
      <c r="G6" s="5"/>
      <c r="H6" s="5"/>
      <c r="I6" s="18"/>
      <c r="J6" s="64"/>
      <c r="K6" s="383" t="s">
        <v>123</v>
      </c>
      <c r="L6" s="384"/>
      <c r="M6" s="23">
        <f>COUNTIF(K11:K$216,"失败")</f>
        <v>6</v>
      </c>
      <c r="N6" s="21" t="s">
        <v>119</v>
      </c>
      <c r="O6" s="22">
        <f>M6/M4</f>
        <v>4.1666666666666664E-2</v>
      </c>
      <c r="P6" s="383" t="s">
        <v>123</v>
      </c>
      <c r="Q6" s="384"/>
      <c r="R6" s="23">
        <f>COUNTIF(P11:P$216,"失败")</f>
        <v>0</v>
      </c>
      <c r="S6" s="21" t="s">
        <v>119</v>
      </c>
      <c r="T6" s="22">
        <f>R6/R4</f>
        <v>0</v>
      </c>
    </row>
    <row r="7" spans="2:20">
      <c r="B7" s="6" t="s">
        <v>124</v>
      </c>
      <c r="C7" s="8"/>
      <c r="D7" s="18"/>
      <c r="E7" s="5"/>
      <c r="F7" s="5"/>
      <c r="G7" s="5"/>
      <c r="H7" s="5"/>
      <c r="I7" s="18"/>
      <c r="J7" s="64"/>
      <c r="K7" s="383" t="s">
        <v>125</v>
      </c>
      <c r="L7" s="384"/>
      <c r="M7" s="23">
        <f>COUNTIF(K11:K$216,"阻塞")</f>
        <v>1</v>
      </c>
      <c r="N7" s="21" t="s">
        <v>119</v>
      </c>
      <c r="O7" s="22">
        <f>M7/M4</f>
        <v>6.9444444444444441E-3</v>
      </c>
      <c r="P7" s="383" t="s">
        <v>125</v>
      </c>
      <c r="Q7" s="384"/>
      <c r="R7" s="23">
        <f>COUNTIF(P11:P$216,"阻塞")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18"/>
      <c r="E8" s="5"/>
      <c r="F8" s="5"/>
      <c r="G8" s="5"/>
      <c r="H8" s="5"/>
      <c r="I8" s="18"/>
      <c r="J8" s="64"/>
      <c r="K8" s="383" t="s">
        <v>126</v>
      </c>
      <c r="L8" s="384"/>
      <c r="M8" s="23">
        <f>COUNTIF(K11:K$216,"无效")</f>
        <v>5</v>
      </c>
      <c r="N8" s="21" t="s">
        <v>119</v>
      </c>
      <c r="O8" s="22">
        <f>M8/M4</f>
        <v>3.4722222222222224E-2</v>
      </c>
      <c r="P8" s="383" t="s">
        <v>126</v>
      </c>
      <c r="Q8" s="384"/>
      <c r="R8" s="23">
        <f>COUNTIF(P11:P$216,"无效")</f>
        <v>0</v>
      </c>
      <c r="S8" s="21" t="s">
        <v>119</v>
      </c>
      <c r="T8" s="22">
        <f>R8/R4</f>
        <v>0</v>
      </c>
    </row>
    <row r="9" spans="2:20">
      <c r="B9" s="4"/>
      <c r="C9" s="5"/>
      <c r="D9" s="18"/>
      <c r="E9" s="5"/>
      <c r="F9" s="5"/>
      <c r="G9" s="5"/>
      <c r="H9" s="5"/>
      <c r="I9" s="18"/>
      <c r="J9" s="64"/>
      <c r="K9" s="383" t="s">
        <v>127</v>
      </c>
      <c r="L9" s="384"/>
      <c r="M9" s="23">
        <f>COUNTIF(K11:K$216,"未执行")</f>
        <v>13</v>
      </c>
      <c r="N9" s="21" t="s">
        <v>119</v>
      </c>
      <c r="O9" s="22">
        <f>M9/M4</f>
        <v>9.0277777777777776E-2</v>
      </c>
      <c r="P9" s="383" t="s">
        <v>127</v>
      </c>
      <c r="Q9" s="384"/>
      <c r="R9" s="23">
        <f>COUNTIF(P11:P$216,"未执行")</f>
        <v>0</v>
      </c>
      <c r="S9" s="21" t="s">
        <v>119</v>
      </c>
      <c r="T9" s="22">
        <f>R9/R4</f>
        <v>0</v>
      </c>
    </row>
    <row r="10" spans="2:20" ht="32.25" customHeight="1">
      <c r="B10" s="10" t="s">
        <v>128</v>
      </c>
      <c r="C10" s="10" t="s">
        <v>129</v>
      </c>
      <c r="D10" s="148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48" t="s">
        <v>135</v>
      </c>
      <c r="J10" s="154" t="s">
        <v>136</v>
      </c>
      <c r="K10" s="10" t="s">
        <v>137</v>
      </c>
      <c r="L10" s="148" t="s">
        <v>12</v>
      </c>
      <c r="M10" s="10" t="s">
        <v>138</v>
      </c>
      <c r="N10" s="10" t="s">
        <v>139</v>
      </c>
      <c r="O10" s="10" t="s">
        <v>140</v>
      </c>
      <c r="P10" s="10" t="s">
        <v>141</v>
      </c>
      <c r="Q10" s="10" t="s">
        <v>12</v>
      </c>
      <c r="R10" s="10" t="s">
        <v>138</v>
      </c>
      <c r="S10" s="10" t="s">
        <v>139</v>
      </c>
      <c r="T10" s="10" t="s">
        <v>140</v>
      </c>
    </row>
    <row r="11" spans="2:20" ht="95.25" customHeight="1">
      <c r="B11" s="371" t="s">
        <v>2880</v>
      </c>
      <c r="C11" s="8"/>
      <c r="D11" s="13" t="s">
        <v>2881</v>
      </c>
      <c r="E11" s="8" t="s">
        <v>145</v>
      </c>
      <c r="F11" s="8" t="s">
        <v>178</v>
      </c>
      <c r="G11" s="8" t="s">
        <v>157</v>
      </c>
      <c r="H11" s="8"/>
      <c r="I11" s="13" t="s">
        <v>2882</v>
      </c>
      <c r="J11" s="55" t="s">
        <v>2883</v>
      </c>
      <c r="K11" s="8" t="s">
        <v>6</v>
      </c>
      <c r="L11" s="13"/>
      <c r="M11" s="8"/>
      <c r="N11" s="8"/>
      <c r="O11" s="8"/>
      <c r="P11" s="8"/>
      <c r="Q11" s="8"/>
      <c r="R11" s="8"/>
      <c r="S11" s="8"/>
      <c r="T11" s="8"/>
    </row>
    <row r="12" spans="2:20" ht="41.25" customHeight="1">
      <c r="B12" s="371"/>
      <c r="C12" s="8"/>
      <c r="D12" s="13" t="s">
        <v>1251</v>
      </c>
      <c r="E12" s="8" t="s">
        <v>145</v>
      </c>
      <c r="F12" s="8" t="s">
        <v>146</v>
      </c>
      <c r="G12" s="8" t="s">
        <v>147</v>
      </c>
      <c r="H12" s="8"/>
      <c r="I12" s="13" t="s">
        <v>1252</v>
      </c>
      <c r="J12" s="55" t="s">
        <v>2884</v>
      </c>
      <c r="K12" s="8" t="s">
        <v>6</v>
      </c>
      <c r="L12" s="13"/>
      <c r="M12" s="8"/>
      <c r="N12" s="8"/>
      <c r="O12" s="8"/>
      <c r="P12" s="8"/>
      <c r="Q12" s="8"/>
      <c r="R12" s="8"/>
      <c r="S12" s="8"/>
      <c r="T12" s="8"/>
    </row>
    <row r="13" spans="2:20" ht="29.25" customHeight="1">
      <c r="B13" s="371"/>
      <c r="C13" s="8"/>
      <c r="D13" s="13" t="s">
        <v>2885</v>
      </c>
      <c r="E13" s="8" t="s">
        <v>145</v>
      </c>
      <c r="F13" s="8" t="s">
        <v>178</v>
      </c>
      <c r="G13" s="8" t="s">
        <v>157</v>
      </c>
      <c r="H13" s="8" t="s">
        <v>2886</v>
      </c>
      <c r="I13" s="13" t="s">
        <v>2887</v>
      </c>
      <c r="J13" s="55" t="s">
        <v>2888</v>
      </c>
      <c r="K13" s="8" t="s">
        <v>6</v>
      </c>
      <c r="L13" s="13"/>
      <c r="M13" s="8"/>
      <c r="N13" s="8"/>
      <c r="O13" s="8"/>
      <c r="P13" s="8"/>
      <c r="Q13" s="8"/>
      <c r="R13" s="8"/>
      <c r="S13" s="8"/>
      <c r="T13" s="8"/>
    </row>
    <row r="14" spans="2:20" ht="132">
      <c r="B14" s="371"/>
      <c r="C14" s="8"/>
      <c r="D14" s="13" t="s">
        <v>1258</v>
      </c>
      <c r="E14" s="8" t="s">
        <v>145</v>
      </c>
      <c r="F14" s="8" t="s">
        <v>178</v>
      </c>
      <c r="G14" s="8" t="s">
        <v>147</v>
      </c>
      <c r="H14" s="8" t="s">
        <v>2889</v>
      </c>
      <c r="I14" s="13" t="s">
        <v>1260</v>
      </c>
      <c r="J14" s="55" t="s">
        <v>208</v>
      </c>
      <c r="K14" s="8" t="s">
        <v>6</v>
      </c>
      <c r="L14" s="13"/>
      <c r="M14" s="8"/>
      <c r="N14" s="8"/>
      <c r="O14" s="8"/>
      <c r="P14" s="8"/>
      <c r="Q14" s="8"/>
      <c r="R14" s="8"/>
      <c r="S14" s="8"/>
      <c r="T14" s="8"/>
    </row>
    <row r="15" spans="2:20" ht="181.5">
      <c r="B15" s="371"/>
      <c r="C15" s="8"/>
      <c r="D15" s="13" t="s">
        <v>1891</v>
      </c>
      <c r="E15" s="8" t="s">
        <v>145</v>
      </c>
      <c r="F15" s="8" t="s">
        <v>178</v>
      </c>
      <c r="G15" s="8" t="s">
        <v>157</v>
      </c>
      <c r="H15" s="8"/>
      <c r="I15" s="13" t="s">
        <v>2890</v>
      </c>
      <c r="J15" s="55" t="s">
        <v>1263</v>
      </c>
      <c r="K15" s="8" t="s">
        <v>6</v>
      </c>
      <c r="L15" s="13"/>
      <c r="M15" s="8"/>
      <c r="N15" s="8"/>
      <c r="O15" s="8"/>
      <c r="P15" s="8"/>
      <c r="Q15" s="8"/>
      <c r="R15" s="8"/>
      <c r="S15" s="8"/>
      <c r="T15" s="8"/>
    </row>
    <row r="16" spans="2:20" ht="181.5">
      <c r="B16" s="371"/>
      <c r="C16" s="8"/>
      <c r="D16" s="13" t="s">
        <v>1264</v>
      </c>
      <c r="E16" s="8" t="s">
        <v>145</v>
      </c>
      <c r="F16" s="8" t="s">
        <v>146</v>
      </c>
      <c r="G16" s="8" t="s">
        <v>147</v>
      </c>
      <c r="H16" s="8"/>
      <c r="I16" s="13" t="s">
        <v>2891</v>
      </c>
      <c r="J16" s="55" t="s">
        <v>1266</v>
      </c>
      <c r="K16" s="8" t="s">
        <v>6</v>
      </c>
      <c r="L16" s="13"/>
      <c r="M16" s="8"/>
      <c r="N16" s="8"/>
      <c r="O16" s="8"/>
      <c r="P16" s="8"/>
      <c r="Q16" s="8"/>
      <c r="R16" s="8"/>
      <c r="S16" s="8"/>
      <c r="T16" s="8"/>
    </row>
    <row r="17" spans="2:20" ht="181.5">
      <c r="B17" s="371"/>
      <c r="C17" s="8"/>
      <c r="D17" s="13" t="s">
        <v>2892</v>
      </c>
      <c r="E17" s="8" t="s">
        <v>145</v>
      </c>
      <c r="F17" s="8" t="s">
        <v>146</v>
      </c>
      <c r="G17" s="8" t="s">
        <v>147</v>
      </c>
      <c r="H17" s="8"/>
      <c r="I17" s="13" t="s">
        <v>2893</v>
      </c>
      <c r="J17" s="55" t="s">
        <v>2894</v>
      </c>
      <c r="K17" s="8" t="s">
        <v>6</v>
      </c>
      <c r="L17" s="13"/>
      <c r="M17" s="8"/>
      <c r="N17" s="8"/>
      <c r="O17" s="8"/>
      <c r="P17" s="8"/>
      <c r="Q17" s="8"/>
      <c r="R17" s="8"/>
      <c r="S17" s="8"/>
      <c r="T17" s="8"/>
    </row>
    <row r="18" spans="2:20" ht="198">
      <c r="B18" s="371"/>
      <c r="C18" s="8"/>
      <c r="D18" s="13" t="s">
        <v>2895</v>
      </c>
      <c r="E18" s="8" t="s">
        <v>145</v>
      </c>
      <c r="F18" s="8" t="s">
        <v>146</v>
      </c>
      <c r="G18" s="8" t="s">
        <v>147</v>
      </c>
      <c r="H18" s="8"/>
      <c r="I18" s="13" t="s">
        <v>2896</v>
      </c>
      <c r="J18" s="55" t="s">
        <v>2897</v>
      </c>
      <c r="K18" s="8" t="s">
        <v>6</v>
      </c>
      <c r="L18" s="13"/>
      <c r="M18" s="8"/>
      <c r="N18" s="8"/>
      <c r="O18" s="8"/>
      <c r="P18" s="8"/>
      <c r="Q18" s="8"/>
      <c r="R18" s="8"/>
      <c r="S18" s="8"/>
      <c r="T18" s="8"/>
    </row>
    <row r="19" spans="2:20" ht="165">
      <c r="B19" s="371"/>
      <c r="C19" s="8"/>
      <c r="D19" s="13" t="s">
        <v>1904</v>
      </c>
      <c r="E19" s="8" t="s">
        <v>145</v>
      </c>
      <c r="F19" s="8" t="s">
        <v>146</v>
      </c>
      <c r="G19" s="8" t="s">
        <v>147</v>
      </c>
      <c r="H19" s="8"/>
      <c r="I19" s="13" t="s">
        <v>2898</v>
      </c>
      <c r="J19" s="55" t="s">
        <v>1906</v>
      </c>
      <c r="K19" s="8" t="s">
        <v>6</v>
      </c>
      <c r="L19" s="13"/>
      <c r="M19" s="8"/>
      <c r="N19" s="8"/>
      <c r="O19" s="8"/>
      <c r="P19" s="8"/>
      <c r="Q19" s="8"/>
      <c r="R19" s="8"/>
      <c r="S19" s="8"/>
      <c r="T19" s="8"/>
    </row>
    <row r="20" spans="2:20" ht="181.5">
      <c r="B20" s="371"/>
      <c r="C20" s="8"/>
      <c r="D20" s="13" t="s">
        <v>1908</v>
      </c>
      <c r="E20" s="8" t="s">
        <v>145</v>
      </c>
      <c r="F20" s="8" t="s">
        <v>178</v>
      </c>
      <c r="G20" s="8" t="s">
        <v>157</v>
      </c>
      <c r="H20" s="8"/>
      <c r="I20" s="13" t="s">
        <v>2899</v>
      </c>
      <c r="J20" s="55" t="s">
        <v>1910</v>
      </c>
      <c r="K20" s="8" t="s">
        <v>6</v>
      </c>
      <c r="L20" s="13"/>
      <c r="M20" s="8"/>
      <c r="N20" s="8"/>
      <c r="O20" s="8"/>
      <c r="P20" s="8"/>
      <c r="Q20" s="8"/>
      <c r="R20" s="8"/>
      <c r="S20" s="8"/>
      <c r="T20" s="8"/>
    </row>
    <row r="21" spans="2:20" ht="33">
      <c r="B21" s="371"/>
      <c r="C21" s="8"/>
      <c r="D21" s="13" t="s">
        <v>2900</v>
      </c>
      <c r="E21" s="8" t="s">
        <v>145</v>
      </c>
      <c r="F21" s="8" t="s">
        <v>146</v>
      </c>
      <c r="G21" s="8" t="s">
        <v>147</v>
      </c>
      <c r="H21" s="8"/>
      <c r="I21" s="13"/>
      <c r="J21" s="55"/>
      <c r="K21" s="8" t="s">
        <v>6</v>
      </c>
      <c r="L21" s="13"/>
      <c r="M21" s="8"/>
      <c r="N21" s="8"/>
      <c r="O21" s="8"/>
      <c r="P21" s="8"/>
      <c r="Q21" s="8"/>
      <c r="R21" s="8"/>
      <c r="S21" s="8"/>
      <c r="T21" s="8"/>
    </row>
    <row r="22" spans="2:20">
      <c r="B22" s="371"/>
      <c r="C22" s="8"/>
      <c r="D22" s="13" t="s">
        <v>2901</v>
      </c>
      <c r="E22" s="8" t="s">
        <v>145</v>
      </c>
      <c r="F22" s="8" t="s">
        <v>178</v>
      </c>
      <c r="G22" s="8" t="s">
        <v>157</v>
      </c>
      <c r="H22" s="8"/>
      <c r="I22" s="13"/>
      <c r="J22" s="55"/>
      <c r="K22" s="8" t="s">
        <v>6</v>
      </c>
      <c r="L22" s="13"/>
      <c r="M22" s="8"/>
      <c r="N22" s="8"/>
      <c r="O22" s="8"/>
      <c r="P22" s="8"/>
      <c r="Q22" s="8"/>
      <c r="R22" s="8"/>
      <c r="S22" s="8"/>
      <c r="T22" s="8"/>
    </row>
    <row r="23" spans="2:20" ht="39.75" customHeight="1">
      <c r="B23" s="371" t="s">
        <v>2902</v>
      </c>
      <c r="C23" s="8"/>
      <c r="D23" s="13" t="s">
        <v>2903</v>
      </c>
      <c r="E23" s="8" t="s">
        <v>145</v>
      </c>
      <c r="F23" s="8" t="s">
        <v>178</v>
      </c>
      <c r="G23" s="8" t="s">
        <v>157</v>
      </c>
      <c r="H23" s="8"/>
      <c r="I23" s="13"/>
      <c r="J23" s="55" t="s">
        <v>2904</v>
      </c>
      <c r="K23" s="8" t="s">
        <v>6</v>
      </c>
      <c r="L23" s="13"/>
      <c r="M23" s="8"/>
      <c r="N23" s="8"/>
      <c r="O23" s="8"/>
      <c r="P23" s="8"/>
      <c r="Q23" s="8"/>
      <c r="R23" s="8"/>
      <c r="S23" s="8"/>
      <c r="T23" s="8"/>
    </row>
    <row r="24" spans="2:20" ht="41.25" customHeight="1">
      <c r="B24" s="371"/>
      <c r="C24" s="8"/>
      <c r="D24" s="13" t="s">
        <v>2905</v>
      </c>
      <c r="E24" s="8" t="s">
        <v>145</v>
      </c>
      <c r="F24" s="8" t="s">
        <v>178</v>
      </c>
      <c r="G24" s="8" t="s">
        <v>157</v>
      </c>
      <c r="H24" s="8"/>
      <c r="I24" s="13"/>
      <c r="J24" s="55"/>
      <c r="K24" s="8" t="s">
        <v>6</v>
      </c>
      <c r="L24" s="13"/>
      <c r="M24" s="8"/>
      <c r="N24" s="8"/>
      <c r="O24" s="8"/>
      <c r="P24" s="8"/>
      <c r="Q24" s="8"/>
      <c r="R24" s="8"/>
      <c r="S24" s="8"/>
      <c r="T24" s="8"/>
    </row>
    <row r="25" spans="2:20" ht="42.75" customHeight="1">
      <c r="B25" s="371"/>
      <c r="C25" s="8"/>
      <c r="D25" s="13" t="s">
        <v>2906</v>
      </c>
      <c r="E25" s="8" t="s">
        <v>145</v>
      </c>
      <c r="F25" s="8" t="s">
        <v>146</v>
      </c>
      <c r="G25" s="8" t="s">
        <v>147</v>
      </c>
      <c r="H25" s="8"/>
      <c r="I25" s="13"/>
      <c r="J25" s="55"/>
      <c r="K25" s="8" t="s">
        <v>6</v>
      </c>
      <c r="L25" s="13"/>
      <c r="M25" s="8"/>
      <c r="N25" s="8"/>
      <c r="O25" s="8"/>
      <c r="P25" s="8"/>
      <c r="Q25" s="8"/>
      <c r="R25" s="8"/>
      <c r="S25" s="8"/>
      <c r="T25" s="8"/>
    </row>
    <row r="26" spans="2:20" ht="42.75" customHeight="1">
      <c r="B26" s="371"/>
      <c r="C26" s="8"/>
      <c r="D26" s="13" t="s">
        <v>2907</v>
      </c>
      <c r="E26" s="8" t="s">
        <v>145</v>
      </c>
      <c r="F26" s="8" t="s">
        <v>146</v>
      </c>
      <c r="G26" s="8" t="s">
        <v>147</v>
      </c>
      <c r="H26" s="8"/>
      <c r="I26" s="13"/>
      <c r="J26" s="55" t="s">
        <v>2908</v>
      </c>
      <c r="K26" s="8" t="s">
        <v>7</v>
      </c>
      <c r="L26" s="13" t="s">
        <v>2909</v>
      </c>
      <c r="M26" s="8"/>
      <c r="N26" s="8"/>
      <c r="O26" s="8"/>
      <c r="P26" s="8"/>
      <c r="Q26" s="8"/>
      <c r="R26" s="8"/>
      <c r="S26" s="8"/>
      <c r="T26" s="8"/>
    </row>
    <row r="27" spans="2:20" ht="36" customHeight="1">
      <c r="B27" s="371"/>
      <c r="C27" s="8"/>
      <c r="D27" s="13" t="s">
        <v>2910</v>
      </c>
      <c r="E27" s="8" t="s">
        <v>145</v>
      </c>
      <c r="F27" s="8" t="s">
        <v>178</v>
      </c>
      <c r="G27" s="8" t="s">
        <v>157</v>
      </c>
      <c r="H27" s="8"/>
      <c r="I27" s="13"/>
      <c r="J27" s="55"/>
      <c r="K27" s="8" t="s">
        <v>6</v>
      </c>
      <c r="L27" s="13"/>
      <c r="M27" s="8"/>
      <c r="N27" s="8"/>
      <c r="O27" s="8"/>
      <c r="P27" s="8"/>
      <c r="Q27" s="8"/>
      <c r="R27" s="8"/>
      <c r="S27" s="8"/>
      <c r="T27" s="8"/>
    </row>
    <row r="28" spans="2:20" ht="69.75" customHeight="1">
      <c r="B28" s="371"/>
      <c r="C28" s="8"/>
      <c r="D28" s="13" t="s">
        <v>2911</v>
      </c>
      <c r="E28" s="8" t="s">
        <v>190</v>
      </c>
      <c r="F28" s="8" t="s">
        <v>146</v>
      </c>
      <c r="G28" s="8" t="s">
        <v>147</v>
      </c>
      <c r="H28" s="8"/>
      <c r="I28" s="13"/>
      <c r="J28" s="55"/>
      <c r="K28" s="8" t="s">
        <v>6</v>
      </c>
      <c r="L28" s="13"/>
      <c r="M28" s="8"/>
      <c r="N28" s="8"/>
      <c r="O28" s="8"/>
      <c r="P28" s="8"/>
      <c r="Q28" s="8"/>
      <c r="R28" s="8"/>
      <c r="S28" s="8"/>
      <c r="T28" s="8"/>
    </row>
    <row r="29" spans="2:20">
      <c r="B29" s="371"/>
      <c r="C29" s="8"/>
      <c r="D29" s="13" t="s">
        <v>2912</v>
      </c>
      <c r="E29" s="8" t="s">
        <v>145</v>
      </c>
      <c r="F29" s="8" t="s">
        <v>146</v>
      </c>
      <c r="G29" s="8" t="s">
        <v>157</v>
      </c>
      <c r="H29" s="8"/>
      <c r="I29" s="13"/>
      <c r="J29" s="55"/>
      <c r="K29" s="8" t="s">
        <v>6</v>
      </c>
      <c r="L29" s="13"/>
      <c r="M29" s="8"/>
      <c r="N29" s="8"/>
      <c r="O29" s="8"/>
      <c r="P29" s="8"/>
      <c r="Q29" s="8"/>
      <c r="R29" s="8"/>
      <c r="S29" s="8"/>
      <c r="T29" s="8"/>
    </row>
    <row r="30" spans="2:20">
      <c r="B30" s="371"/>
      <c r="C30" s="8"/>
      <c r="D30" s="13" t="s">
        <v>2913</v>
      </c>
      <c r="E30" s="8" t="s">
        <v>190</v>
      </c>
      <c r="F30" s="8" t="s">
        <v>162</v>
      </c>
      <c r="G30" s="8" t="s">
        <v>147</v>
      </c>
      <c r="H30" s="8"/>
      <c r="I30" s="13"/>
      <c r="J30" s="55"/>
      <c r="K30" s="8" t="s">
        <v>6</v>
      </c>
      <c r="L30" s="13"/>
      <c r="M30" s="8"/>
      <c r="N30" s="8"/>
      <c r="O30" s="8"/>
      <c r="P30" s="8"/>
      <c r="Q30" s="8"/>
      <c r="R30" s="8"/>
      <c r="S30" s="8"/>
      <c r="T30" s="8"/>
    </row>
    <row r="31" spans="2:20">
      <c r="B31" s="371"/>
      <c r="C31" s="8"/>
      <c r="D31" s="13" t="s">
        <v>2618</v>
      </c>
      <c r="E31" s="8" t="s">
        <v>145</v>
      </c>
      <c r="F31" s="8" t="s">
        <v>178</v>
      </c>
      <c r="G31" s="8" t="s">
        <v>157</v>
      </c>
      <c r="H31" s="8"/>
      <c r="I31" s="13"/>
      <c r="J31" s="55"/>
      <c r="K31" s="8" t="s">
        <v>6</v>
      </c>
      <c r="L31" s="13"/>
      <c r="M31" s="8"/>
      <c r="N31" s="8"/>
      <c r="O31" s="8"/>
      <c r="P31" s="8"/>
      <c r="Q31" s="8"/>
      <c r="R31" s="8"/>
      <c r="S31" s="8"/>
      <c r="T31" s="8"/>
    </row>
    <row r="32" spans="2:20">
      <c r="B32" s="371"/>
      <c r="C32" s="8"/>
      <c r="D32" s="13" t="s">
        <v>1543</v>
      </c>
      <c r="E32" s="8" t="s">
        <v>145</v>
      </c>
      <c r="F32" s="8" t="s">
        <v>178</v>
      </c>
      <c r="G32" s="8" t="s">
        <v>157</v>
      </c>
      <c r="H32" s="8"/>
      <c r="I32" s="13"/>
      <c r="J32" s="55"/>
      <c r="K32" s="8" t="s">
        <v>6</v>
      </c>
      <c r="L32" s="13"/>
      <c r="M32" s="8"/>
      <c r="N32" s="8"/>
      <c r="O32" s="8"/>
      <c r="P32" s="8"/>
      <c r="Q32" s="8"/>
      <c r="R32" s="8"/>
      <c r="S32" s="8"/>
      <c r="T32" s="8"/>
    </row>
    <row r="33" spans="2:20">
      <c r="B33" s="371"/>
      <c r="C33" s="8"/>
      <c r="D33" s="13" t="s">
        <v>1319</v>
      </c>
      <c r="E33" s="8" t="s">
        <v>145</v>
      </c>
      <c r="F33" s="8" t="s">
        <v>178</v>
      </c>
      <c r="G33" s="8" t="s">
        <v>157</v>
      </c>
      <c r="H33" s="8"/>
      <c r="I33" s="13"/>
      <c r="J33" s="55"/>
      <c r="K33" s="8" t="s">
        <v>6</v>
      </c>
      <c r="L33" s="13"/>
      <c r="M33" s="8"/>
      <c r="N33" s="8"/>
      <c r="O33" s="8"/>
      <c r="P33" s="8"/>
      <c r="Q33" s="8"/>
      <c r="R33" s="8"/>
      <c r="S33" s="8"/>
      <c r="T33" s="8"/>
    </row>
    <row r="34" spans="2:20">
      <c r="B34" s="371"/>
      <c r="C34" s="8"/>
      <c r="D34" s="13" t="s">
        <v>1322</v>
      </c>
      <c r="E34" s="8" t="s">
        <v>145</v>
      </c>
      <c r="F34" s="8" t="s">
        <v>178</v>
      </c>
      <c r="G34" s="8" t="s">
        <v>157</v>
      </c>
      <c r="H34" s="8"/>
      <c r="I34" s="13"/>
      <c r="J34" s="55"/>
      <c r="K34" s="8" t="s">
        <v>6</v>
      </c>
      <c r="L34" s="13"/>
      <c r="M34" s="8"/>
      <c r="N34" s="8"/>
      <c r="O34" s="8"/>
      <c r="P34" s="8"/>
      <c r="Q34" s="8"/>
      <c r="R34" s="8"/>
      <c r="S34" s="8"/>
      <c r="T34" s="8"/>
    </row>
    <row r="35" spans="2:20">
      <c r="B35" s="371"/>
      <c r="C35" s="8"/>
      <c r="D35" s="13" t="s">
        <v>1325</v>
      </c>
      <c r="E35" s="8" t="s">
        <v>145</v>
      </c>
      <c r="F35" s="8" t="s">
        <v>178</v>
      </c>
      <c r="G35" s="8" t="s">
        <v>157</v>
      </c>
      <c r="H35" s="8"/>
      <c r="I35" s="13"/>
      <c r="J35" s="55"/>
      <c r="K35" s="8" t="s">
        <v>6</v>
      </c>
      <c r="L35" s="13"/>
      <c r="M35" s="8"/>
      <c r="N35" s="8"/>
      <c r="O35" s="8"/>
      <c r="P35" s="8"/>
      <c r="Q35" s="8"/>
      <c r="R35" s="8"/>
      <c r="S35" s="8"/>
      <c r="T35" s="8"/>
    </row>
    <row r="36" spans="2:20">
      <c r="B36" s="371"/>
      <c r="C36" s="8"/>
      <c r="D36" s="13" t="s">
        <v>2914</v>
      </c>
      <c r="E36" s="8" t="s">
        <v>145</v>
      </c>
      <c r="F36" s="8" t="s">
        <v>178</v>
      </c>
      <c r="G36" s="8" t="s">
        <v>157</v>
      </c>
      <c r="H36" s="8"/>
      <c r="I36" s="13"/>
      <c r="J36" s="55"/>
      <c r="K36" s="8" t="s">
        <v>6</v>
      </c>
      <c r="L36" s="13"/>
      <c r="M36" s="8"/>
      <c r="N36" s="8"/>
      <c r="O36" s="8"/>
      <c r="P36" s="8"/>
      <c r="Q36" s="8"/>
      <c r="R36" s="8"/>
      <c r="S36" s="8"/>
      <c r="T36" s="8"/>
    </row>
    <row r="37" spans="2:20">
      <c r="B37" s="371"/>
      <c r="C37" s="8"/>
      <c r="D37" s="13" t="s">
        <v>2915</v>
      </c>
      <c r="E37" s="8" t="s">
        <v>145</v>
      </c>
      <c r="F37" s="8" t="s">
        <v>178</v>
      </c>
      <c r="G37" s="8" t="s">
        <v>157</v>
      </c>
      <c r="H37" s="8"/>
      <c r="I37" s="13"/>
      <c r="J37" s="55"/>
      <c r="K37" s="8" t="s">
        <v>6</v>
      </c>
      <c r="L37" s="13"/>
      <c r="M37" s="8"/>
      <c r="N37" s="8"/>
      <c r="O37" s="8"/>
      <c r="P37" s="8"/>
      <c r="Q37" s="8"/>
      <c r="R37" s="8"/>
      <c r="S37" s="8"/>
      <c r="T37" s="8"/>
    </row>
    <row r="38" spans="2:20">
      <c r="B38" s="371"/>
      <c r="C38" s="8"/>
      <c r="D38" s="13" t="s">
        <v>2916</v>
      </c>
      <c r="E38" s="8" t="s">
        <v>145</v>
      </c>
      <c r="F38" s="8" t="s">
        <v>178</v>
      </c>
      <c r="G38" s="8" t="s">
        <v>157</v>
      </c>
      <c r="H38" s="8"/>
      <c r="I38" s="13"/>
      <c r="J38" s="55"/>
      <c r="K38" s="8" t="s">
        <v>6</v>
      </c>
      <c r="L38" s="13"/>
      <c r="M38" s="8"/>
      <c r="N38" s="8"/>
      <c r="O38" s="8"/>
      <c r="P38" s="8"/>
      <c r="Q38" s="8"/>
      <c r="R38" s="8"/>
      <c r="S38" s="8"/>
      <c r="T38" s="8"/>
    </row>
    <row r="39" spans="2:20">
      <c r="B39" s="371"/>
      <c r="C39" s="8"/>
      <c r="D39" s="13" t="s">
        <v>1953</v>
      </c>
      <c r="E39" s="8" t="s">
        <v>145</v>
      </c>
      <c r="F39" s="8" t="s">
        <v>178</v>
      </c>
      <c r="G39" s="8" t="s">
        <v>157</v>
      </c>
      <c r="H39" s="8"/>
      <c r="I39" s="13"/>
      <c r="J39" s="55"/>
      <c r="K39" s="8" t="s">
        <v>6</v>
      </c>
      <c r="L39" s="13"/>
      <c r="M39" s="8"/>
      <c r="N39" s="8"/>
      <c r="O39" s="8"/>
      <c r="P39" s="8"/>
      <c r="Q39" s="8"/>
      <c r="R39" s="8"/>
      <c r="S39" s="8"/>
      <c r="T39" s="8"/>
    </row>
    <row r="40" spans="2:20">
      <c r="B40" s="371"/>
      <c r="C40" s="8"/>
      <c r="D40" s="13" t="s">
        <v>1956</v>
      </c>
      <c r="E40" s="8" t="s">
        <v>145</v>
      </c>
      <c r="F40" s="8" t="s">
        <v>146</v>
      </c>
      <c r="G40" s="8" t="s">
        <v>157</v>
      </c>
      <c r="H40" s="8"/>
      <c r="I40" s="13"/>
      <c r="J40" s="55"/>
      <c r="K40" s="8" t="s">
        <v>6</v>
      </c>
      <c r="L40" s="13"/>
      <c r="M40" s="8"/>
      <c r="N40" s="8"/>
      <c r="O40" s="8"/>
      <c r="P40" s="8"/>
      <c r="Q40" s="8"/>
      <c r="R40" s="8"/>
      <c r="S40" s="8"/>
      <c r="T40" s="8"/>
    </row>
    <row r="41" spans="2:20">
      <c r="B41" s="371"/>
      <c r="C41" s="8"/>
      <c r="D41" s="13" t="s">
        <v>1959</v>
      </c>
      <c r="E41" s="8" t="s">
        <v>145</v>
      </c>
      <c r="F41" s="8" t="s">
        <v>178</v>
      </c>
      <c r="G41" s="8" t="s">
        <v>157</v>
      </c>
      <c r="H41" s="8"/>
      <c r="I41" s="13"/>
      <c r="J41" s="55"/>
      <c r="K41" s="8" t="s">
        <v>6</v>
      </c>
      <c r="L41" s="13"/>
      <c r="M41" s="8"/>
      <c r="N41" s="8"/>
      <c r="O41" s="8"/>
      <c r="P41" s="8"/>
      <c r="Q41" s="8"/>
      <c r="R41" s="8"/>
      <c r="S41" s="8"/>
      <c r="T41" s="8"/>
    </row>
    <row r="42" spans="2:20">
      <c r="B42" s="371"/>
      <c r="C42" s="8"/>
      <c r="D42" s="13" t="s">
        <v>2917</v>
      </c>
      <c r="E42" s="8" t="s">
        <v>145</v>
      </c>
      <c r="F42" s="8" t="s">
        <v>178</v>
      </c>
      <c r="G42" s="8" t="s">
        <v>157</v>
      </c>
      <c r="H42" s="8"/>
      <c r="I42" s="13"/>
      <c r="J42" s="55"/>
      <c r="K42" s="8" t="s">
        <v>6</v>
      </c>
      <c r="L42" s="13"/>
      <c r="M42" s="8"/>
      <c r="N42" s="8"/>
      <c r="O42" s="8"/>
      <c r="P42" s="8"/>
      <c r="Q42" s="8"/>
      <c r="R42" s="8"/>
      <c r="S42" s="8"/>
      <c r="T42" s="8"/>
    </row>
    <row r="43" spans="2:20" ht="33">
      <c r="B43" s="371"/>
      <c r="C43" s="8"/>
      <c r="D43" s="13" t="s">
        <v>2918</v>
      </c>
      <c r="E43" s="8" t="s">
        <v>145</v>
      </c>
      <c r="F43" s="8" t="s">
        <v>178</v>
      </c>
      <c r="G43" s="8" t="s">
        <v>157</v>
      </c>
      <c r="H43" s="8"/>
      <c r="I43" s="13"/>
      <c r="J43" s="55"/>
      <c r="K43" s="8" t="s">
        <v>6</v>
      </c>
      <c r="L43" s="13"/>
      <c r="M43" s="8"/>
      <c r="N43" s="8"/>
      <c r="O43" s="8"/>
      <c r="P43" s="8"/>
      <c r="Q43" s="8"/>
      <c r="R43" s="8"/>
      <c r="S43" s="8"/>
      <c r="T43" s="8"/>
    </row>
    <row r="44" spans="2:20" ht="27.75" customHeight="1">
      <c r="B44" s="371" t="s">
        <v>2919</v>
      </c>
      <c r="C44" s="8"/>
      <c r="D44" s="13" t="s">
        <v>2920</v>
      </c>
      <c r="E44" s="8" t="s">
        <v>145</v>
      </c>
      <c r="F44" s="8" t="s">
        <v>178</v>
      </c>
      <c r="G44" s="8" t="s">
        <v>157</v>
      </c>
      <c r="H44" s="8"/>
      <c r="I44" s="13"/>
      <c r="J44" s="55" t="s">
        <v>1992</v>
      </c>
      <c r="K44" s="8" t="s">
        <v>6</v>
      </c>
      <c r="L44" s="13"/>
      <c r="M44" s="8"/>
      <c r="N44" s="8"/>
      <c r="O44" s="8"/>
      <c r="P44" s="8"/>
      <c r="Q44" s="8"/>
      <c r="R44" s="8"/>
      <c r="S44" s="8"/>
      <c r="T44" s="8"/>
    </row>
    <row r="45" spans="2:20" ht="23.25" customHeight="1">
      <c r="B45" s="371"/>
      <c r="C45" s="8"/>
      <c r="D45" s="13" t="s">
        <v>2921</v>
      </c>
      <c r="E45" s="8" t="s">
        <v>145</v>
      </c>
      <c r="F45" s="8" t="s">
        <v>178</v>
      </c>
      <c r="G45" s="8" t="s">
        <v>157</v>
      </c>
      <c r="H45" s="8"/>
      <c r="I45" s="13"/>
      <c r="J45" s="55"/>
      <c r="K45" s="8" t="s">
        <v>6</v>
      </c>
      <c r="L45" s="13"/>
      <c r="M45" s="8"/>
      <c r="N45" s="8"/>
      <c r="O45" s="8"/>
      <c r="P45" s="8"/>
      <c r="Q45" s="8"/>
      <c r="R45" s="8"/>
      <c r="S45" s="8"/>
      <c r="T45" s="8"/>
    </row>
    <row r="46" spans="2:20" ht="23.25" customHeight="1">
      <c r="B46" s="371"/>
      <c r="C46" s="8"/>
      <c r="D46" s="13" t="s">
        <v>2922</v>
      </c>
      <c r="E46" s="8" t="s">
        <v>145</v>
      </c>
      <c r="F46" s="8" t="s">
        <v>146</v>
      </c>
      <c r="G46" s="8" t="s">
        <v>157</v>
      </c>
      <c r="H46" s="8"/>
      <c r="I46" s="13"/>
      <c r="J46" s="55"/>
      <c r="K46" s="8" t="s">
        <v>6</v>
      </c>
      <c r="L46" s="13"/>
      <c r="M46" s="8"/>
      <c r="N46" s="8"/>
      <c r="O46" s="8"/>
      <c r="P46" s="8"/>
      <c r="Q46" s="8"/>
      <c r="R46" s="8"/>
      <c r="S46" s="8"/>
      <c r="T46" s="8"/>
    </row>
    <row r="47" spans="2:20" ht="23.25" customHeight="1">
      <c r="B47" s="371"/>
      <c r="C47" s="8"/>
      <c r="D47" s="13" t="s">
        <v>2923</v>
      </c>
      <c r="E47" s="8" t="s">
        <v>145</v>
      </c>
      <c r="F47" s="8" t="s">
        <v>146</v>
      </c>
      <c r="G47" s="8" t="s">
        <v>157</v>
      </c>
      <c r="H47" s="8"/>
      <c r="I47" s="13"/>
      <c r="J47" s="55"/>
      <c r="K47" s="8" t="s">
        <v>6</v>
      </c>
      <c r="L47" s="13"/>
      <c r="M47" s="8"/>
      <c r="N47" s="8"/>
      <c r="O47" s="8"/>
      <c r="P47" s="8"/>
      <c r="Q47" s="8"/>
      <c r="R47" s="8"/>
      <c r="S47" s="8"/>
      <c r="T47" s="8"/>
    </row>
    <row r="48" spans="2:20" ht="69.75" customHeight="1">
      <c r="B48" s="371"/>
      <c r="C48" s="8"/>
      <c r="D48" s="13" t="s">
        <v>2924</v>
      </c>
      <c r="E48" s="8" t="s">
        <v>145</v>
      </c>
      <c r="F48" s="8" t="s">
        <v>178</v>
      </c>
      <c r="G48" s="8" t="s">
        <v>157</v>
      </c>
      <c r="H48" s="8"/>
      <c r="I48" s="13"/>
      <c r="J48" s="55"/>
      <c r="K48" s="8" t="s">
        <v>7</v>
      </c>
      <c r="L48" s="13" t="s">
        <v>2925</v>
      </c>
      <c r="M48" s="8"/>
      <c r="N48" s="8"/>
      <c r="O48" s="8"/>
      <c r="P48" s="8"/>
      <c r="Q48" s="8"/>
      <c r="R48" s="8"/>
      <c r="S48" s="8"/>
      <c r="T48" s="8"/>
    </row>
    <row r="49" spans="2:20" ht="53.25" customHeight="1">
      <c r="B49" s="371"/>
      <c r="C49" s="8"/>
      <c r="D49" s="13" t="s">
        <v>2926</v>
      </c>
      <c r="E49" s="8" t="s">
        <v>145</v>
      </c>
      <c r="F49" s="8" t="s">
        <v>178</v>
      </c>
      <c r="G49" s="8" t="s">
        <v>157</v>
      </c>
      <c r="H49" s="8"/>
      <c r="I49" s="13"/>
      <c r="J49" s="55"/>
      <c r="K49" s="8" t="s">
        <v>6</v>
      </c>
      <c r="L49" s="13"/>
      <c r="M49" s="8"/>
      <c r="N49" s="8"/>
      <c r="O49" s="8"/>
      <c r="P49" s="8"/>
      <c r="Q49" s="8"/>
      <c r="R49" s="8"/>
      <c r="S49" s="8"/>
      <c r="T49" s="8"/>
    </row>
    <row r="50" spans="2:20" ht="33">
      <c r="B50" s="371"/>
      <c r="C50" s="8"/>
      <c r="D50" s="13" t="s">
        <v>2927</v>
      </c>
      <c r="E50" s="8" t="s">
        <v>145</v>
      </c>
      <c r="F50" s="8" t="s">
        <v>178</v>
      </c>
      <c r="G50" s="8" t="s">
        <v>157</v>
      </c>
      <c r="H50" s="8"/>
      <c r="I50" s="13"/>
      <c r="J50" s="55"/>
      <c r="K50" s="8" t="s">
        <v>6</v>
      </c>
      <c r="L50" s="13"/>
      <c r="M50" s="8"/>
      <c r="N50" s="8"/>
      <c r="O50" s="8"/>
      <c r="P50" s="8"/>
      <c r="Q50" s="8"/>
      <c r="R50" s="8"/>
      <c r="S50" s="8"/>
      <c r="T50" s="8"/>
    </row>
    <row r="51" spans="2:20" ht="49.5">
      <c r="B51" s="371"/>
      <c r="C51" s="8"/>
      <c r="D51" s="13" t="s">
        <v>2928</v>
      </c>
      <c r="E51" s="8" t="s">
        <v>145</v>
      </c>
      <c r="F51" s="8" t="s">
        <v>178</v>
      </c>
      <c r="G51" s="8" t="s">
        <v>157</v>
      </c>
      <c r="H51" s="8"/>
      <c r="I51" s="13"/>
      <c r="J51" s="55"/>
      <c r="K51" s="8" t="s">
        <v>6</v>
      </c>
      <c r="L51" s="13"/>
      <c r="M51" s="8"/>
      <c r="N51" s="8"/>
      <c r="O51" s="8"/>
      <c r="P51" s="8"/>
      <c r="Q51" s="8"/>
      <c r="R51" s="8"/>
      <c r="S51" s="8"/>
      <c r="T51" s="8"/>
    </row>
    <row r="52" spans="2:20" ht="49.5">
      <c r="B52" s="371"/>
      <c r="C52" s="8"/>
      <c r="D52" s="13" t="s">
        <v>2929</v>
      </c>
      <c r="E52" s="8" t="s">
        <v>190</v>
      </c>
      <c r="F52" s="8" t="s">
        <v>146</v>
      </c>
      <c r="G52" s="8" t="s">
        <v>147</v>
      </c>
      <c r="H52" s="8"/>
      <c r="I52" s="13"/>
      <c r="J52" s="55"/>
      <c r="K52" s="8" t="s">
        <v>6</v>
      </c>
      <c r="L52" s="13"/>
      <c r="M52" s="8"/>
      <c r="N52" s="8"/>
      <c r="O52" s="8"/>
      <c r="P52" s="8"/>
      <c r="Q52" s="8"/>
      <c r="R52" s="8"/>
      <c r="S52" s="8"/>
      <c r="T52" s="8"/>
    </row>
    <row r="53" spans="2:20" ht="33">
      <c r="B53" s="371"/>
      <c r="C53" s="8"/>
      <c r="D53" s="13" t="s">
        <v>2930</v>
      </c>
      <c r="E53" s="8" t="s">
        <v>145</v>
      </c>
      <c r="F53" s="8" t="s">
        <v>178</v>
      </c>
      <c r="G53" s="8" t="s">
        <v>157</v>
      </c>
      <c r="H53" s="8"/>
      <c r="I53" s="13"/>
      <c r="J53" s="55"/>
      <c r="K53" s="8" t="s">
        <v>6</v>
      </c>
      <c r="L53" s="13"/>
      <c r="M53" s="8"/>
      <c r="N53" s="8"/>
      <c r="O53" s="8"/>
      <c r="P53" s="8"/>
      <c r="Q53" s="8"/>
      <c r="R53" s="8"/>
      <c r="S53" s="8"/>
      <c r="T53" s="8"/>
    </row>
    <row r="54" spans="2:20" ht="38.25" customHeight="1">
      <c r="B54" s="371"/>
      <c r="C54" s="8"/>
      <c r="D54" s="13" t="s">
        <v>2931</v>
      </c>
      <c r="E54" s="8" t="s">
        <v>145</v>
      </c>
      <c r="F54" s="8" t="s">
        <v>178</v>
      </c>
      <c r="G54" s="8" t="s">
        <v>157</v>
      </c>
      <c r="H54" s="8"/>
      <c r="I54" s="13"/>
      <c r="J54" s="55"/>
      <c r="K54" s="8" t="s">
        <v>7</v>
      </c>
      <c r="L54" s="13" t="s">
        <v>2932</v>
      </c>
      <c r="M54" s="8"/>
      <c r="N54" s="8"/>
      <c r="O54" s="8"/>
      <c r="P54" s="8"/>
      <c r="Q54" s="8"/>
      <c r="R54" s="8"/>
      <c r="S54" s="8"/>
      <c r="T54" s="8"/>
    </row>
    <row r="55" spans="2:20">
      <c r="B55" s="371"/>
      <c r="C55" s="8"/>
      <c r="D55" s="13" t="s">
        <v>2933</v>
      </c>
      <c r="E55" s="8" t="s">
        <v>145</v>
      </c>
      <c r="F55" s="8" t="s">
        <v>178</v>
      </c>
      <c r="G55" s="8" t="s">
        <v>157</v>
      </c>
      <c r="H55" s="8"/>
      <c r="I55" s="13"/>
      <c r="J55" s="55"/>
      <c r="K55" s="8" t="s">
        <v>6</v>
      </c>
      <c r="L55" s="13"/>
      <c r="M55" s="8"/>
      <c r="N55" s="8"/>
      <c r="O55" s="8"/>
      <c r="P55" s="8"/>
      <c r="Q55" s="8"/>
      <c r="R55" s="8"/>
      <c r="S55" s="8"/>
      <c r="T55" s="8"/>
    </row>
    <row r="56" spans="2:20">
      <c r="B56" s="371"/>
      <c r="C56" s="8"/>
      <c r="D56" s="13" t="s">
        <v>2934</v>
      </c>
      <c r="E56" s="8" t="s">
        <v>145</v>
      </c>
      <c r="F56" s="8" t="s">
        <v>178</v>
      </c>
      <c r="G56" s="8" t="s">
        <v>157</v>
      </c>
      <c r="H56" s="8"/>
      <c r="I56" s="13"/>
      <c r="J56" s="55"/>
      <c r="K56" s="8" t="s">
        <v>6</v>
      </c>
      <c r="L56" s="13"/>
      <c r="M56" s="8"/>
      <c r="N56" s="8"/>
      <c r="O56" s="8"/>
      <c r="P56" s="8"/>
      <c r="Q56" s="8"/>
      <c r="R56" s="8"/>
      <c r="S56" s="8"/>
      <c r="T56" s="8"/>
    </row>
    <row r="57" spans="2:20">
      <c r="B57" s="371"/>
      <c r="C57" s="8"/>
      <c r="D57" s="13" t="s">
        <v>2935</v>
      </c>
      <c r="E57" s="8" t="s">
        <v>145</v>
      </c>
      <c r="F57" s="8" t="s">
        <v>178</v>
      </c>
      <c r="G57" s="8" t="s">
        <v>157</v>
      </c>
      <c r="H57" s="8"/>
      <c r="I57" s="13"/>
      <c r="J57" s="55"/>
      <c r="K57" s="8" t="s">
        <v>6</v>
      </c>
      <c r="L57" s="13"/>
      <c r="M57" s="8"/>
      <c r="N57" s="8"/>
      <c r="O57" s="8"/>
      <c r="P57" s="8"/>
      <c r="Q57" s="8"/>
      <c r="R57" s="8"/>
      <c r="S57" s="8"/>
      <c r="T57" s="8"/>
    </row>
    <row r="58" spans="2:20">
      <c r="B58" s="371"/>
      <c r="C58" s="8"/>
      <c r="D58" s="13" t="s">
        <v>2936</v>
      </c>
      <c r="E58" s="8" t="s">
        <v>145</v>
      </c>
      <c r="F58" s="8" t="s">
        <v>178</v>
      </c>
      <c r="G58" s="8" t="s">
        <v>157</v>
      </c>
      <c r="H58" s="8"/>
      <c r="I58" s="13"/>
      <c r="J58" s="55"/>
      <c r="K58" s="8" t="s">
        <v>6</v>
      </c>
      <c r="L58" s="13"/>
      <c r="M58" s="8"/>
      <c r="N58" s="8"/>
      <c r="O58" s="8"/>
      <c r="P58" s="8"/>
      <c r="Q58" s="8"/>
      <c r="R58" s="8"/>
      <c r="S58" s="8"/>
      <c r="T58" s="8"/>
    </row>
    <row r="59" spans="2:20">
      <c r="B59" s="371"/>
      <c r="C59" s="8"/>
      <c r="D59" s="13" t="s">
        <v>2937</v>
      </c>
      <c r="E59" s="8" t="s">
        <v>145</v>
      </c>
      <c r="F59" s="8" t="s">
        <v>178</v>
      </c>
      <c r="G59" s="8" t="s">
        <v>157</v>
      </c>
      <c r="H59" s="8"/>
      <c r="I59" s="13"/>
      <c r="J59" s="55"/>
      <c r="K59" s="8" t="s">
        <v>6</v>
      </c>
      <c r="L59" s="13"/>
      <c r="M59" s="8"/>
      <c r="N59" s="8"/>
      <c r="O59" s="8"/>
      <c r="P59" s="8"/>
      <c r="Q59" s="8"/>
      <c r="R59" s="8"/>
      <c r="S59" s="8"/>
      <c r="T59" s="8"/>
    </row>
    <row r="60" spans="2:20">
      <c r="B60" s="371"/>
      <c r="C60" s="8"/>
      <c r="D60" s="13" t="s">
        <v>2938</v>
      </c>
      <c r="E60" s="8" t="s">
        <v>145</v>
      </c>
      <c r="F60" s="8" t="s">
        <v>178</v>
      </c>
      <c r="G60" s="8" t="s">
        <v>157</v>
      </c>
      <c r="H60" s="8"/>
      <c r="I60" s="13"/>
      <c r="J60" s="55"/>
      <c r="K60" s="8" t="s">
        <v>6</v>
      </c>
      <c r="L60" s="13"/>
      <c r="M60" s="8"/>
      <c r="N60" s="8"/>
      <c r="O60" s="8"/>
      <c r="P60" s="8"/>
      <c r="Q60" s="8"/>
      <c r="R60" s="8"/>
      <c r="S60" s="8"/>
      <c r="T60" s="8"/>
    </row>
    <row r="61" spans="2:20">
      <c r="B61" s="371"/>
      <c r="C61" s="8"/>
      <c r="D61" s="13" t="s">
        <v>2939</v>
      </c>
      <c r="E61" s="8" t="s">
        <v>145</v>
      </c>
      <c r="F61" s="8" t="s">
        <v>162</v>
      </c>
      <c r="G61" s="8" t="s">
        <v>147</v>
      </c>
      <c r="H61" s="8"/>
      <c r="I61" s="13"/>
      <c r="J61" s="55"/>
      <c r="K61" s="8" t="s">
        <v>6</v>
      </c>
      <c r="L61" s="13"/>
      <c r="M61" s="8"/>
      <c r="N61" s="8"/>
      <c r="O61" s="8"/>
      <c r="P61" s="8"/>
      <c r="Q61" s="8"/>
      <c r="R61" s="8"/>
      <c r="S61" s="8"/>
      <c r="T61" s="8"/>
    </row>
    <row r="62" spans="2:20" ht="33">
      <c r="B62" s="371"/>
      <c r="C62" s="8"/>
      <c r="D62" s="13" t="s">
        <v>2940</v>
      </c>
      <c r="E62" s="8" t="s">
        <v>145</v>
      </c>
      <c r="F62" s="8" t="s">
        <v>178</v>
      </c>
      <c r="G62" s="8" t="s">
        <v>157</v>
      </c>
      <c r="H62" s="8"/>
      <c r="I62" s="13"/>
      <c r="J62" s="55"/>
      <c r="K62" s="8" t="s">
        <v>9</v>
      </c>
      <c r="L62" s="13" t="s">
        <v>2941</v>
      </c>
      <c r="M62" s="8"/>
      <c r="N62" s="8"/>
      <c r="O62" s="8"/>
      <c r="P62" s="8"/>
      <c r="Q62" s="8"/>
      <c r="R62" s="8"/>
      <c r="S62" s="8"/>
      <c r="T62" s="8"/>
    </row>
    <row r="63" spans="2:20">
      <c r="B63" s="371"/>
      <c r="C63" s="8"/>
      <c r="D63" s="13" t="s">
        <v>2942</v>
      </c>
      <c r="E63" s="8" t="s">
        <v>145</v>
      </c>
      <c r="F63" s="8" t="s">
        <v>178</v>
      </c>
      <c r="G63" s="8" t="s">
        <v>157</v>
      </c>
      <c r="H63" s="8"/>
      <c r="I63" s="13"/>
      <c r="J63" s="55"/>
      <c r="K63" s="8" t="s">
        <v>6</v>
      </c>
      <c r="L63" s="13"/>
      <c r="M63" s="8"/>
      <c r="N63" s="8"/>
      <c r="O63" s="8"/>
      <c r="P63" s="8"/>
      <c r="Q63" s="8"/>
      <c r="R63" s="8"/>
      <c r="S63" s="8"/>
      <c r="T63" s="8"/>
    </row>
    <row r="64" spans="2:20" ht="33">
      <c r="B64" s="371"/>
      <c r="C64" s="8"/>
      <c r="D64" s="13" t="s">
        <v>2943</v>
      </c>
      <c r="E64" s="8" t="s">
        <v>145</v>
      </c>
      <c r="F64" s="8" t="s">
        <v>178</v>
      </c>
      <c r="G64" s="8" t="s">
        <v>157</v>
      </c>
      <c r="H64" s="8"/>
      <c r="I64" s="13"/>
      <c r="J64" s="55"/>
      <c r="K64" s="8" t="s">
        <v>6</v>
      </c>
      <c r="L64" s="13"/>
      <c r="M64" s="8"/>
      <c r="N64" s="8"/>
      <c r="O64" s="8"/>
      <c r="P64" s="8"/>
      <c r="Q64" s="8"/>
      <c r="R64" s="8"/>
      <c r="S64" s="8"/>
      <c r="T64" s="8"/>
    </row>
    <row r="65" spans="2:51" ht="38.25" customHeight="1">
      <c r="B65" s="371" t="s">
        <v>2944</v>
      </c>
      <c r="C65" s="8"/>
      <c r="D65" s="13" t="s">
        <v>2945</v>
      </c>
      <c r="E65" s="8" t="s">
        <v>145</v>
      </c>
      <c r="F65" s="8" t="s">
        <v>178</v>
      </c>
      <c r="G65" s="8" t="s">
        <v>157</v>
      </c>
      <c r="H65" s="8"/>
      <c r="I65" s="13"/>
      <c r="J65" s="55"/>
      <c r="K65" s="8" t="s">
        <v>6</v>
      </c>
      <c r="L65" s="13"/>
      <c r="M65" s="8"/>
      <c r="N65" s="8"/>
      <c r="O65" s="8"/>
      <c r="P65" s="8"/>
      <c r="Q65" s="8"/>
      <c r="R65" s="8"/>
      <c r="S65" s="8"/>
      <c r="T65" s="8"/>
    </row>
    <row r="66" spans="2:51" ht="55.5" customHeight="1">
      <c r="B66" s="371"/>
      <c r="C66" s="8"/>
      <c r="D66" s="13" t="s">
        <v>2946</v>
      </c>
      <c r="E66" s="8" t="s">
        <v>145</v>
      </c>
      <c r="F66" s="8" t="s">
        <v>178</v>
      </c>
      <c r="G66" s="8" t="s">
        <v>157</v>
      </c>
      <c r="H66" s="8"/>
      <c r="I66" s="13"/>
      <c r="J66" s="55"/>
      <c r="K66" s="8" t="s">
        <v>6</v>
      </c>
      <c r="L66" s="13"/>
      <c r="M66" s="8"/>
      <c r="N66" s="8"/>
      <c r="O66" s="8"/>
      <c r="P66" s="8"/>
      <c r="Q66" s="8"/>
      <c r="R66" s="8"/>
      <c r="S66" s="8"/>
      <c r="T66" s="8"/>
    </row>
    <row r="67" spans="2:51" ht="48" customHeight="1">
      <c r="B67" s="371"/>
      <c r="C67" s="8"/>
      <c r="D67" s="13" t="s">
        <v>2947</v>
      </c>
      <c r="E67" s="8" t="s">
        <v>145</v>
      </c>
      <c r="F67" s="8" t="s">
        <v>178</v>
      </c>
      <c r="G67" s="8" t="s">
        <v>157</v>
      </c>
      <c r="H67" s="8"/>
      <c r="I67" s="13"/>
      <c r="J67" s="55"/>
      <c r="K67" s="8" t="s">
        <v>6</v>
      </c>
      <c r="L67" s="13"/>
      <c r="M67" s="8"/>
      <c r="N67" s="8"/>
      <c r="O67" s="8"/>
      <c r="P67" s="8"/>
      <c r="Q67" s="8"/>
      <c r="R67" s="8"/>
      <c r="S67" s="8"/>
      <c r="T67" s="8"/>
    </row>
    <row r="68" spans="2:51" ht="46.5" customHeight="1">
      <c r="B68" s="371"/>
      <c r="C68" s="8"/>
      <c r="D68" s="198" t="s">
        <v>2948</v>
      </c>
      <c r="E68" s="199" t="s">
        <v>145</v>
      </c>
      <c r="F68" s="199" t="s">
        <v>178</v>
      </c>
      <c r="G68" s="199" t="s">
        <v>147</v>
      </c>
      <c r="H68" s="199"/>
      <c r="I68" s="198"/>
      <c r="J68" s="210"/>
      <c r="K68" s="199" t="s">
        <v>10</v>
      </c>
      <c r="L68" s="13" t="s">
        <v>927</v>
      </c>
      <c r="M68" s="8"/>
      <c r="N68" s="8"/>
      <c r="O68" s="8"/>
      <c r="P68" s="8"/>
      <c r="Q68" s="8"/>
      <c r="R68" s="8"/>
      <c r="S68" s="8"/>
      <c r="T68" s="8"/>
    </row>
    <row r="69" spans="2:51" ht="54.75" customHeight="1">
      <c r="B69" s="371"/>
      <c r="C69" s="8"/>
      <c r="D69" s="13" t="s">
        <v>2949</v>
      </c>
      <c r="E69" s="8" t="s">
        <v>145</v>
      </c>
      <c r="F69" s="8" t="s">
        <v>178</v>
      </c>
      <c r="G69" s="8" t="s">
        <v>157</v>
      </c>
      <c r="H69" s="8"/>
      <c r="I69" s="13"/>
      <c r="J69" s="55"/>
      <c r="K69" s="8" t="s">
        <v>6</v>
      </c>
      <c r="L69" s="13"/>
      <c r="M69" s="8"/>
      <c r="N69" s="8"/>
      <c r="O69" s="8"/>
      <c r="P69" s="8"/>
      <c r="Q69" s="8"/>
      <c r="R69" s="8"/>
      <c r="S69" s="8"/>
      <c r="T69" s="8"/>
    </row>
    <row r="70" spans="2:51" ht="54.75" customHeight="1">
      <c r="B70" s="371"/>
      <c r="C70" s="8"/>
      <c r="D70" s="198" t="s">
        <v>2950</v>
      </c>
      <c r="E70" s="199" t="s">
        <v>145</v>
      </c>
      <c r="F70" s="199" t="s">
        <v>162</v>
      </c>
      <c r="G70" s="199" t="s">
        <v>147</v>
      </c>
      <c r="H70" s="199"/>
      <c r="I70" s="198"/>
      <c r="J70" s="210"/>
      <c r="K70" s="199" t="s">
        <v>10</v>
      </c>
      <c r="L70" s="13" t="s">
        <v>927</v>
      </c>
      <c r="M70" s="8"/>
      <c r="N70" s="8"/>
      <c r="O70" s="8"/>
      <c r="P70" s="8"/>
      <c r="Q70" s="8"/>
      <c r="R70" s="8"/>
      <c r="S70" s="8"/>
      <c r="T70" s="8"/>
    </row>
    <row r="71" spans="2:51" ht="53.25" customHeight="1">
      <c r="B71" s="371"/>
      <c r="C71" s="8"/>
      <c r="D71" s="198" t="s">
        <v>2951</v>
      </c>
      <c r="E71" s="199" t="s">
        <v>145</v>
      </c>
      <c r="F71" s="199" t="s">
        <v>162</v>
      </c>
      <c r="G71" s="199" t="s">
        <v>147</v>
      </c>
      <c r="H71" s="199"/>
      <c r="I71" s="198"/>
      <c r="J71" s="210"/>
      <c r="K71" s="199" t="s">
        <v>10</v>
      </c>
      <c r="L71" s="13" t="s">
        <v>927</v>
      </c>
      <c r="M71" s="8"/>
      <c r="N71" s="8"/>
      <c r="O71" s="8"/>
      <c r="P71" s="8"/>
      <c r="Q71" s="8"/>
      <c r="R71" s="8"/>
      <c r="S71" s="8"/>
      <c r="T71" s="8"/>
    </row>
    <row r="72" spans="2:51" ht="51" customHeight="1">
      <c r="B72" s="371"/>
      <c r="C72" s="8"/>
      <c r="D72" s="198" t="s">
        <v>2952</v>
      </c>
      <c r="E72" s="199" t="s">
        <v>145</v>
      </c>
      <c r="F72" s="199" t="s">
        <v>162</v>
      </c>
      <c r="G72" s="199" t="s">
        <v>147</v>
      </c>
      <c r="H72" s="199"/>
      <c r="I72" s="198"/>
      <c r="J72" s="210"/>
      <c r="K72" s="199" t="s">
        <v>10</v>
      </c>
      <c r="L72" s="13" t="s">
        <v>927</v>
      </c>
      <c r="M72" s="8"/>
      <c r="N72" s="8"/>
      <c r="O72" s="8"/>
      <c r="P72" s="8"/>
      <c r="Q72" s="8"/>
      <c r="R72" s="8"/>
      <c r="S72" s="8"/>
      <c r="T72" s="8"/>
    </row>
    <row r="73" spans="2:51" s="214" customFormat="1" ht="30.75" customHeight="1">
      <c r="B73" s="371"/>
      <c r="C73" s="8"/>
      <c r="D73" s="13" t="s">
        <v>2953</v>
      </c>
      <c r="E73" s="8" t="s">
        <v>145</v>
      </c>
      <c r="F73" s="8" t="s">
        <v>178</v>
      </c>
      <c r="G73" s="8" t="s">
        <v>157</v>
      </c>
      <c r="H73" s="8"/>
      <c r="I73" s="13"/>
      <c r="J73" s="55"/>
      <c r="K73" s="8" t="s">
        <v>6</v>
      </c>
      <c r="L73" s="13"/>
      <c r="M73" s="8"/>
      <c r="N73" s="8"/>
      <c r="O73" s="8"/>
      <c r="P73" s="8"/>
      <c r="Q73" s="8"/>
      <c r="R73" s="8"/>
      <c r="S73" s="8"/>
      <c r="T73" s="8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</row>
    <row r="74" spans="2:51" s="5" customFormat="1" ht="30.75" customHeight="1">
      <c r="B74" s="376" t="s">
        <v>2954</v>
      </c>
      <c r="C74" s="8"/>
      <c r="D74" s="13" t="s">
        <v>2955</v>
      </c>
      <c r="E74" s="8" t="s">
        <v>145</v>
      </c>
      <c r="F74" s="8" t="s">
        <v>178</v>
      </c>
      <c r="G74" s="8" t="s">
        <v>157</v>
      </c>
      <c r="H74" s="8"/>
      <c r="I74" s="13"/>
      <c r="J74" s="55"/>
      <c r="K74" s="8" t="s">
        <v>6</v>
      </c>
      <c r="L74" s="13"/>
      <c r="M74" s="8"/>
      <c r="N74" s="8"/>
      <c r="O74" s="8"/>
      <c r="P74" s="8"/>
      <c r="Q74" s="8"/>
      <c r="R74" s="8"/>
      <c r="S74" s="8"/>
      <c r="T74" s="8"/>
    </row>
    <row r="75" spans="2:51" s="5" customFormat="1" ht="70.5" customHeight="1">
      <c r="B75" s="377"/>
      <c r="C75" s="8"/>
      <c r="D75" s="13" t="s">
        <v>2956</v>
      </c>
      <c r="E75" s="8" t="s">
        <v>145</v>
      </c>
      <c r="F75" s="8" t="s">
        <v>178</v>
      </c>
      <c r="G75" s="8" t="s">
        <v>157</v>
      </c>
      <c r="H75" s="8"/>
      <c r="I75" s="13"/>
      <c r="J75" s="55"/>
      <c r="K75" s="8" t="s">
        <v>7</v>
      </c>
      <c r="L75" s="13" t="s">
        <v>2957</v>
      </c>
      <c r="M75" s="8"/>
      <c r="N75" s="8"/>
      <c r="O75" s="8"/>
      <c r="P75" s="8"/>
      <c r="Q75" s="8"/>
      <c r="R75" s="8"/>
      <c r="S75" s="8"/>
      <c r="T75" s="8"/>
    </row>
    <row r="76" spans="2:51" ht="48.75" customHeight="1">
      <c r="B76" s="377"/>
      <c r="C76" s="8"/>
      <c r="D76" s="13" t="s">
        <v>2958</v>
      </c>
      <c r="E76" s="8" t="s">
        <v>145</v>
      </c>
      <c r="F76" s="8" t="s">
        <v>178</v>
      </c>
      <c r="G76" s="8" t="s">
        <v>157</v>
      </c>
      <c r="H76" s="8"/>
      <c r="I76" s="13"/>
      <c r="J76" s="55" t="s">
        <v>2959</v>
      </c>
      <c r="K76" s="8" t="s">
        <v>6</v>
      </c>
      <c r="L76" s="13"/>
      <c r="M76" s="8"/>
      <c r="N76" s="8"/>
      <c r="O76" s="8"/>
      <c r="P76" s="8"/>
      <c r="Q76" s="8"/>
      <c r="R76" s="8"/>
      <c r="S76" s="8"/>
      <c r="T76" s="8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</row>
    <row r="77" spans="2:51" ht="38.25" customHeight="1">
      <c r="B77" s="377"/>
      <c r="C77" s="8"/>
      <c r="D77" s="13" t="s">
        <v>2960</v>
      </c>
      <c r="E77" s="8" t="s">
        <v>145</v>
      </c>
      <c r="F77" s="8" t="s">
        <v>178</v>
      </c>
      <c r="G77" s="8" t="s">
        <v>157</v>
      </c>
      <c r="H77" s="8"/>
      <c r="I77" s="13"/>
      <c r="J77" s="55"/>
      <c r="K77" s="8" t="s">
        <v>6</v>
      </c>
      <c r="L77" s="13"/>
      <c r="M77" s="8"/>
      <c r="N77" s="8"/>
      <c r="O77" s="8"/>
      <c r="P77" s="8"/>
      <c r="Q77" s="8"/>
      <c r="R77" s="8"/>
      <c r="S77" s="8"/>
      <c r="T77" s="8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</row>
    <row r="78" spans="2:51" ht="38.25" customHeight="1">
      <c r="B78" s="377"/>
      <c r="C78" s="8"/>
      <c r="D78" s="13" t="s">
        <v>2961</v>
      </c>
      <c r="E78" s="8" t="s">
        <v>145</v>
      </c>
      <c r="F78" s="8" t="s">
        <v>178</v>
      </c>
      <c r="G78" s="8" t="s">
        <v>157</v>
      </c>
      <c r="H78" s="8"/>
      <c r="I78" s="13"/>
      <c r="J78" s="55"/>
      <c r="K78" s="8" t="s">
        <v>6</v>
      </c>
      <c r="L78" s="13"/>
      <c r="M78" s="8"/>
      <c r="N78" s="8"/>
      <c r="O78" s="8"/>
      <c r="P78" s="8"/>
      <c r="Q78" s="8"/>
      <c r="R78" s="8"/>
      <c r="S78" s="8"/>
      <c r="T78" s="8"/>
    </row>
    <row r="79" spans="2:51" ht="38.25" customHeight="1">
      <c r="B79" s="377"/>
      <c r="C79" s="8"/>
      <c r="D79" s="13" t="s">
        <v>2962</v>
      </c>
      <c r="E79" s="8" t="s">
        <v>145</v>
      </c>
      <c r="F79" s="8" t="s">
        <v>146</v>
      </c>
      <c r="G79" s="8" t="s">
        <v>147</v>
      </c>
      <c r="H79" s="8"/>
      <c r="I79" s="13"/>
      <c r="J79" s="55"/>
      <c r="K79" s="8" t="s">
        <v>6</v>
      </c>
      <c r="L79" s="13"/>
      <c r="M79" s="8"/>
      <c r="N79" s="8"/>
      <c r="O79" s="8"/>
      <c r="P79" s="8"/>
      <c r="Q79" s="8"/>
      <c r="R79" s="8"/>
      <c r="S79" s="8"/>
      <c r="T79" s="8"/>
    </row>
    <row r="80" spans="2:51" ht="38.25" customHeight="1">
      <c r="B80" s="377"/>
      <c r="C80" s="8"/>
      <c r="D80" s="13" t="s">
        <v>2963</v>
      </c>
      <c r="E80" s="8" t="s">
        <v>145</v>
      </c>
      <c r="F80" s="8" t="s">
        <v>146</v>
      </c>
      <c r="G80" s="8" t="s">
        <v>147</v>
      </c>
      <c r="H80" s="8"/>
      <c r="I80" s="13"/>
      <c r="J80" s="55"/>
      <c r="K80" s="8" t="s">
        <v>6</v>
      </c>
      <c r="L80" s="13"/>
      <c r="M80" s="8"/>
      <c r="N80" s="8"/>
      <c r="O80" s="8"/>
      <c r="P80" s="8"/>
      <c r="Q80" s="8"/>
      <c r="R80" s="8"/>
      <c r="S80" s="8"/>
      <c r="T80" s="8"/>
    </row>
    <row r="81" spans="2:51" ht="38.25" customHeight="1">
      <c r="B81" s="377"/>
      <c r="C81" s="8"/>
      <c r="D81" s="13" t="s">
        <v>2964</v>
      </c>
      <c r="E81" s="8" t="s">
        <v>145</v>
      </c>
      <c r="F81" s="8" t="s">
        <v>178</v>
      </c>
      <c r="G81" s="8" t="s">
        <v>157</v>
      </c>
      <c r="H81" s="8"/>
      <c r="I81" s="13"/>
      <c r="J81" s="55"/>
      <c r="K81" s="8" t="s">
        <v>6</v>
      </c>
      <c r="L81" s="13"/>
      <c r="M81" s="8"/>
      <c r="N81" s="8"/>
      <c r="O81" s="8"/>
      <c r="P81" s="8"/>
      <c r="Q81" s="8"/>
      <c r="R81" s="8"/>
      <c r="S81" s="8"/>
      <c r="T81" s="8"/>
    </row>
    <row r="82" spans="2:51" ht="38.25" customHeight="1">
      <c r="B82" s="377"/>
      <c r="C82" s="8"/>
      <c r="D82" s="13" t="s">
        <v>2965</v>
      </c>
      <c r="E82" s="8" t="s">
        <v>145</v>
      </c>
      <c r="F82" s="8" t="s">
        <v>178</v>
      </c>
      <c r="G82" s="8" t="s">
        <v>157</v>
      </c>
      <c r="H82" s="8"/>
      <c r="I82" s="13"/>
      <c r="J82" s="55"/>
      <c r="K82" s="8" t="s">
        <v>6</v>
      </c>
      <c r="L82" s="13"/>
      <c r="M82" s="8"/>
      <c r="N82" s="8"/>
      <c r="O82" s="8"/>
      <c r="P82" s="8"/>
      <c r="Q82" s="8"/>
      <c r="R82" s="8"/>
      <c r="S82" s="8"/>
      <c r="T82" s="8"/>
    </row>
    <row r="83" spans="2:51" ht="38.25" customHeight="1">
      <c r="B83" s="377"/>
      <c r="C83" s="8"/>
      <c r="D83" s="13" t="s">
        <v>2966</v>
      </c>
      <c r="E83" s="8" t="s">
        <v>145</v>
      </c>
      <c r="F83" s="8" t="s">
        <v>178</v>
      </c>
      <c r="G83" s="8" t="s">
        <v>157</v>
      </c>
      <c r="H83" s="8"/>
      <c r="I83" s="13"/>
      <c r="J83" s="55"/>
      <c r="K83" s="8" t="s">
        <v>6</v>
      </c>
      <c r="L83" s="13"/>
      <c r="M83" s="8"/>
      <c r="N83" s="8"/>
      <c r="O83" s="8"/>
      <c r="P83" s="8"/>
      <c r="Q83" s="8"/>
      <c r="R83" s="8"/>
      <c r="S83" s="8"/>
      <c r="T83" s="8"/>
    </row>
    <row r="84" spans="2:51" ht="38.25" customHeight="1">
      <c r="B84" s="377"/>
      <c r="C84" s="8"/>
      <c r="D84" s="13" t="s">
        <v>2967</v>
      </c>
      <c r="E84" s="8" t="s">
        <v>145</v>
      </c>
      <c r="F84" s="8" t="s">
        <v>178</v>
      </c>
      <c r="G84" s="8" t="s">
        <v>157</v>
      </c>
      <c r="H84" s="8"/>
      <c r="I84" s="13"/>
      <c r="J84" s="55"/>
      <c r="K84" s="8" t="s">
        <v>6</v>
      </c>
      <c r="L84" s="13"/>
      <c r="M84" s="8"/>
      <c r="N84" s="8"/>
      <c r="O84" s="8"/>
      <c r="P84" s="8"/>
      <c r="Q84" s="8"/>
      <c r="R84" s="8"/>
      <c r="S84" s="8"/>
      <c r="T84" s="8"/>
    </row>
    <row r="85" spans="2:51" ht="38.25" customHeight="1">
      <c r="B85" s="377"/>
      <c r="C85" s="8"/>
      <c r="D85" s="13" t="s">
        <v>2968</v>
      </c>
      <c r="E85" s="8" t="s">
        <v>145</v>
      </c>
      <c r="F85" s="8" t="s">
        <v>178</v>
      </c>
      <c r="G85" s="8" t="s">
        <v>157</v>
      </c>
      <c r="H85" s="8"/>
      <c r="I85" s="13"/>
      <c r="J85" s="55"/>
      <c r="K85" s="8" t="s">
        <v>6</v>
      </c>
      <c r="L85" s="13"/>
      <c r="M85" s="8"/>
      <c r="N85" s="8"/>
      <c r="O85" s="8"/>
      <c r="P85" s="8"/>
      <c r="Q85" s="8"/>
      <c r="R85" s="8"/>
      <c r="S85" s="8"/>
      <c r="T85" s="8"/>
    </row>
    <row r="86" spans="2:51" ht="38.25" customHeight="1">
      <c r="B86" s="377"/>
      <c r="C86" s="8"/>
      <c r="D86" s="13" t="s">
        <v>2969</v>
      </c>
      <c r="E86" s="8" t="s">
        <v>145</v>
      </c>
      <c r="F86" s="8" t="s">
        <v>178</v>
      </c>
      <c r="G86" s="8" t="s">
        <v>157</v>
      </c>
      <c r="H86" s="8"/>
      <c r="I86" s="13"/>
      <c r="J86" s="55"/>
      <c r="K86" s="8" t="s">
        <v>6</v>
      </c>
      <c r="L86" s="13"/>
      <c r="M86" s="8"/>
      <c r="N86" s="8"/>
      <c r="O86" s="8"/>
      <c r="P86" s="8"/>
      <c r="Q86" s="8"/>
      <c r="R86" s="8"/>
      <c r="S86" s="8"/>
      <c r="T86" s="8"/>
    </row>
    <row r="87" spans="2:51" ht="38.25" customHeight="1">
      <c r="B87" s="377"/>
      <c r="C87" s="8"/>
      <c r="D87" s="13" t="s">
        <v>2970</v>
      </c>
      <c r="E87" s="8" t="s">
        <v>145</v>
      </c>
      <c r="F87" s="8" t="s">
        <v>178</v>
      </c>
      <c r="G87" s="8" t="s">
        <v>157</v>
      </c>
      <c r="H87" s="8"/>
      <c r="I87" s="13"/>
      <c r="J87" s="55"/>
      <c r="K87" s="8" t="s">
        <v>6</v>
      </c>
      <c r="L87" s="13"/>
      <c r="M87" s="8"/>
      <c r="N87" s="8"/>
      <c r="O87" s="8"/>
      <c r="P87" s="8"/>
      <c r="Q87" s="8"/>
      <c r="R87" s="8"/>
      <c r="S87" s="8"/>
      <c r="T87" s="8"/>
    </row>
    <row r="88" spans="2:51" ht="38.25" customHeight="1">
      <c r="B88" s="377"/>
      <c r="C88" s="8"/>
      <c r="D88" s="13" t="s">
        <v>2971</v>
      </c>
      <c r="E88" s="8" t="s">
        <v>145</v>
      </c>
      <c r="F88" s="8" t="s">
        <v>178</v>
      </c>
      <c r="G88" s="8" t="s">
        <v>157</v>
      </c>
      <c r="H88" s="8"/>
      <c r="I88" s="13"/>
      <c r="J88" s="55"/>
      <c r="K88" s="8" t="s">
        <v>6</v>
      </c>
      <c r="L88" s="13"/>
      <c r="M88" s="8"/>
      <c r="N88" s="8"/>
      <c r="O88" s="8"/>
      <c r="P88" s="8"/>
      <c r="Q88" s="8"/>
      <c r="R88" s="8"/>
      <c r="S88" s="8"/>
      <c r="T88" s="8"/>
    </row>
    <row r="89" spans="2:51" ht="38.25" customHeight="1">
      <c r="B89" s="377"/>
      <c r="C89" s="8"/>
      <c r="D89" s="13" t="s">
        <v>2972</v>
      </c>
      <c r="E89" s="8" t="s">
        <v>190</v>
      </c>
      <c r="F89" s="8" t="s">
        <v>178</v>
      </c>
      <c r="G89" s="8" t="s">
        <v>157</v>
      </c>
      <c r="H89" s="8"/>
      <c r="I89" s="13"/>
      <c r="J89" s="55"/>
      <c r="K89" s="8" t="s">
        <v>6</v>
      </c>
      <c r="L89" s="13"/>
      <c r="M89" s="8"/>
      <c r="N89" s="8"/>
      <c r="O89" s="8"/>
      <c r="P89" s="8"/>
      <c r="Q89" s="8"/>
      <c r="R89" s="8"/>
      <c r="S89" s="8"/>
      <c r="T89" s="8"/>
    </row>
    <row r="90" spans="2:51" ht="38.25" customHeight="1">
      <c r="B90" s="377"/>
      <c r="C90" s="8"/>
      <c r="D90" s="13" t="s">
        <v>2973</v>
      </c>
      <c r="E90" s="8" t="s">
        <v>145</v>
      </c>
      <c r="F90" s="8" t="s">
        <v>178</v>
      </c>
      <c r="G90" s="8" t="s">
        <v>157</v>
      </c>
      <c r="H90" s="8"/>
      <c r="I90" s="13"/>
      <c r="J90" s="55"/>
      <c r="K90" s="8" t="s">
        <v>6</v>
      </c>
      <c r="L90" s="13"/>
      <c r="M90" s="8"/>
      <c r="N90" s="8"/>
      <c r="O90" s="8"/>
      <c r="P90" s="8"/>
      <c r="Q90" s="8"/>
      <c r="R90" s="8"/>
      <c r="S90" s="8"/>
      <c r="T90" s="8"/>
    </row>
    <row r="91" spans="2:51" s="5" customFormat="1" ht="30.75" customHeight="1">
      <c r="B91" s="371" t="s">
        <v>2974</v>
      </c>
      <c r="C91" s="8"/>
      <c r="D91" s="13" t="s">
        <v>2975</v>
      </c>
      <c r="E91" s="8" t="s">
        <v>145</v>
      </c>
      <c r="F91" s="8" t="s">
        <v>146</v>
      </c>
      <c r="G91" s="8" t="s">
        <v>147</v>
      </c>
      <c r="H91" s="8"/>
      <c r="I91" s="13"/>
      <c r="J91" s="55"/>
      <c r="K91" s="8" t="s">
        <v>6</v>
      </c>
      <c r="L91" s="13"/>
      <c r="M91" s="8"/>
      <c r="N91" s="8"/>
      <c r="O91" s="8"/>
      <c r="P91" s="8"/>
      <c r="Q91" s="8"/>
      <c r="R91" s="8"/>
      <c r="S91" s="8"/>
      <c r="T91" s="8"/>
    </row>
    <row r="92" spans="2:51" s="5" customFormat="1" ht="30.75" customHeight="1">
      <c r="B92" s="371"/>
      <c r="C92" s="8"/>
      <c r="D92" s="13" t="s">
        <v>2976</v>
      </c>
      <c r="E92" s="8" t="s">
        <v>190</v>
      </c>
      <c r="F92" s="8" t="s">
        <v>146</v>
      </c>
      <c r="G92" s="8" t="s">
        <v>147</v>
      </c>
      <c r="H92" s="8"/>
      <c r="I92" s="13"/>
      <c r="J92" s="55"/>
      <c r="K92" s="8" t="s">
        <v>6</v>
      </c>
      <c r="L92" s="13"/>
      <c r="M92" s="8"/>
      <c r="N92" s="8"/>
      <c r="O92" s="8"/>
      <c r="P92" s="8"/>
      <c r="Q92" s="8"/>
      <c r="R92" s="8"/>
      <c r="S92" s="8"/>
      <c r="T92" s="8"/>
    </row>
    <row r="93" spans="2:51" s="5" customFormat="1" ht="30.75" customHeight="1">
      <c r="B93" s="371"/>
      <c r="C93" s="8"/>
      <c r="D93" s="13" t="s">
        <v>2977</v>
      </c>
      <c r="E93" s="8" t="s">
        <v>145</v>
      </c>
      <c r="F93" s="8" t="s">
        <v>178</v>
      </c>
      <c r="G93" s="8" t="s">
        <v>157</v>
      </c>
      <c r="H93" s="8"/>
      <c r="I93" s="13"/>
      <c r="J93" s="55"/>
      <c r="K93" s="8" t="s">
        <v>6</v>
      </c>
      <c r="L93" s="13"/>
      <c r="M93" s="8"/>
      <c r="N93" s="8"/>
      <c r="O93" s="8"/>
      <c r="P93" s="8"/>
      <c r="Q93" s="8"/>
      <c r="R93" s="8"/>
      <c r="S93" s="8"/>
      <c r="T93" s="8"/>
    </row>
    <row r="94" spans="2:51" ht="38.25" customHeight="1">
      <c r="B94" s="371"/>
      <c r="C94" s="8"/>
      <c r="D94" s="13" t="s">
        <v>2978</v>
      </c>
      <c r="E94" s="8" t="s">
        <v>145</v>
      </c>
      <c r="F94" s="8" t="s">
        <v>178</v>
      </c>
      <c r="G94" s="8" t="s">
        <v>157</v>
      </c>
      <c r="H94" s="8"/>
      <c r="I94" s="13"/>
      <c r="J94" s="55" t="s">
        <v>2959</v>
      </c>
      <c r="K94" s="8" t="s">
        <v>6</v>
      </c>
      <c r="L94" s="13"/>
      <c r="M94" s="8"/>
      <c r="N94" s="8"/>
      <c r="O94" s="8"/>
      <c r="P94" s="8"/>
      <c r="Q94" s="8"/>
      <c r="R94" s="8"/>
      <c r="S94" s="8"/>
      <c r="T94" s="8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2:51" ht="38.25" customHeight="1">
      <c r="B95" s="371"/>
      <c r="C95" s="8"/>
      <c r="D95" s="13" t="s">
        <v>2979</v>
      </c>
      <c r="E95" s="8" t="s">
        <v>145</v>
      </c>
      <c r="F95" s="8" t="s">
        <v>178</v>
      </c>
      <c r="G95" s="8" t="s">
        <v>157</v>
      </c>
      <c r="H95" s="8"/>
      <c r="I95" s="13"/>
      <c r="J95" s="55"/>
      <c r="K95" s="8" t="s">
        <v>6</v>
      </c>
      <c r="L95" s="13"/>
      <c r="M95" s="8"/>
      <c r="N95" s="8"/>
      <c r="O95" s="8"/>
      <c r="P95" s="8"/>
      <c r="Q95" s="8"/>
      <c r="R95" s="8"/>
      <c r="S95" s="8"/>
      <c r="T95" s="8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2:51" ht="38.25" customHeight="1">
      <c r="B96" s="371"/>
      <c r="C96" s="8"/>
      <c r="D96" s="13" t="s">
        <v>2980</v>
      </c>
      <c r="E96" s="8" t="s">
        <v>145</v>
      </c>
      <c r="F96" s="8" t="s">
        <v>178</v>
      </c>
      <c r="G96" s="8" t="s">
        <v>157</v>
      </c>
      <c r="H96" s="8"/>
      <c r="I96" s="13"/>
      <c r="J96" s="55"/>
      <c r="K96" s="8" t="s">
        <v>6</v>
      </c>
      <c r="L96" s="13"/>
      <c r="M96" s="8"/>
      <c r="N96" s="8"/>
      <c r="O96" s="8"/>
      <c r="P96" s="8"/>
      <c r="Q96" s="8"/>
      <c r="R96" s="8"/>
      <c r="S96" s="8"/>
      <c r="T96" s="8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pans="2:51" ht="38.25" customHeight="1">
      <c r="B97" s="371"/>
      <c r="C97" s="8"/>
      <c r="D97" s="13" t="s">
        <v>2981</v>
      </c>
      <c r="E97" s="8" t="s">
        <v>145</v>
      </c>
      <c r="F97" s="8" t="s">
        <v>178</v>
      </c>
      <c r="G97" s="8" t="s">
        <v>157</v>
      </c>
      <c r="H97" s="8"/>
      <c r="I97" s="13"/>
      <c r="J97" s="55"/>
      <c r="K97" s="8" t="s">
        <v>6</v>
      </c>
      <c r="L97" s="13"/>
      <c r="M97" s="8"/>
      <c r="N97" s="8"/>
      <c r="O97" s="8"/>
      <c r="P97" s="8"/>
      <c r="Q97" s="8"/>
      <c r="R97" s="8"/>
      <c r="S97" s="8"/>
      <c r="T97" s="8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</row>
    <row r="98" spans="2:51" ht="52.5" customHeight="1">
      <c r="B98" s="371"/>
      <c r="C98" s="8"/>
      <c r="D98" s="13" t="s">
        <v>2982</v>
      </c>
      <c r="E98" s="8" t="s">
        <v>145</v>
      </c>
      <c r="F98" s="8" t="s">
        <v>178</v>
      </c>
      <c r="G98" s="8" t="s">
        <v>157</v>
      </c>
      <c r="H98" s="8"/>
      <c r="I98" s="13"/>
      <c r="J98" s="55"/>
      <c r="K98" s="8" t="s">
        <v>6</v>
      </c>
      <c r="L98" s="13"/>
      <c r="M98" s="8"/>
      <c r="N98" s="8"/>
      <c r="O98" s="8"/>
      <c r="P98" s="8"/>
      <c r="Q98" s="8"/>
      <c r="R98" s="8"/>
      <c r="S98" s="8"/>
      <c r="T98" s="8"/>
    </row>
    <row r="99" spans="2:51" ht="52.5" customHeight="1">
      <c r="B99" s="371"/>
      <c r="C99" s="8"/>
      <c r="D99" s="215" t="s">
        <v>2983</v>
      </c>
      <c r="E99" s="216" t="s">
        <v>145</v>
      </c>
      <c r="F99" s="216" t="s">
        <v>146</v>
      </c>
      <c r="G99" s="216" t="s">
        <v>147</v>
      </c>
      <c r="H99" s="216"/>
      <c r="I99" s="215"/>
      <c r="J99" s="217"/>
      <c r="K99" s="216" t="s">
        <v>6</v>
      </c>
      <c r="L99" s="13"/>
      <c r="M99" s="8"/>
      <c r="N99" s="8"/>
      <c r="O99" s="8"/>
      <c r="P99" s="8"/>
      <c r="Q99" s="8"/>
      <c r="R99" s="8"/>
      <c r="S99" s="8"/>
      <c r="T99" s="8"/>
    </row>
    <row r="100" spans="2:51" ht="52.5" customHeight="1">
      <c r="B100" s="371"/>
      <c r="C100" s="8"/>
      <c r="D100" s="13" t="s">
        <v>2984</v>
      </c>
      <c r="E100" s="8" t="s">
        <v>145</v>
      </c>
      <c r="F100" s="8" t="s">
        <v>146</v>
      </c>
      <c r="G100" s="8" t="s">
        <v>147</v>
      </c>
      <c r="H100" s="8"/>
      <c r="I100" s="13"/>
      <c r="J100" s="55"/>
      <c r="K100" s="8" t="s">
        <v>6</v>
      </c>
      <c r="L100" s="13"/>
      <c r="M100" s="8"/>
      <c r="N100" s="8"/>
      <c r="O100" s="8"/>
      <c r="P100" s="8"/>
      <c r="Q100" s="8"/>
      <c r="R100" s="8"/>
      <c r="S100" s="8"/>
      <c r="T100" s="8"/>
    </row>
    <row r="101" spans="2:51" ht="58.5" customHeight="1">
      <c r="B101" s="371"/>
      <c r="C101" s="8"/>
      <c r="D101" s="13" t="s">
        <v>2985</v>
      </c>
      <c r="E101" s="8" t="s">
        <v>145</v>
      </c>
      <c r="F101" s="8" t="s">
        <v>178</v>
      </c>
      <c r="G101" s="8" t="s">
        <v>157</v>
      </c>
      <c r="H101" s="8"/>
      <c r="I101" s="13"/>
      <c r="J101" s="55"/>
      <c r="K101" s="8" t="s">
        <v>6</v>
      </c>
      <c r="L101" s="13"/>
      <c r="M101" s="8"/>
      <c r="N101" s="8"/>
      <c r="O101" s="8"/>
      <c r="P101" s="8"/>
      <c r="Q101" s="8"/>
      <c r="R101" s="8"/>
      <c r="S101" s="8"/>
      <c r="T101" s="8"/>
    </row>
    <row r="102" spans="2:51" ht="38.25" customHeight="1">
      <c r="B102" s="371"/>
      <c r="C102" s="8"/>
      <c r="D102" s="13" t="s">
        <v>2986</v>
      </c>
      <c r="E102" s="8" t="s">
        <v>145</v>
      </c>
      <c r="F102" s="8" t="s">
        <v>178</v>
      </c>
      <c r="G102" s="8" t="s">
        <v>157</v>
      </c>
      <c r="H102" s="8"/>
      <c r="I102" s="13"/>
      <c r="J102" s="55"/>
      <c r="K102" s="8" t="s">
        <v>6</v>
      </c>
      <c r="L102" s="13"/>
      <c r="M102" s="8"/>
      <c r="N102" s="8"/>
      <c r="O102" s="8"/>
      <c r="P102" s="8"/>
      <c r="Q102" s="8"/>
      <c r="R102" s="8"/>
      <c r="S102" s="8"/>
      <c r="T102" s="8"/>
    </row>
    <row r="103" spans="2:51" ht="38.25" customHeight="1">
      <c r="B103" s="371"/>
      <c r="C103" s="8"/>
      <c r="D103" s="13" t="s">
        <v>2987</v>
      </c>
      <c r="E103" s="8" t="s">
        <v>145</v>
      </c>
      <c r="F103" s="8" t="s">
        <v>178</v>
      </c>
      <c r="G103" s="8" t="s">
        <v>157</v>
      </c>
      <c r="H103" s="8"/>
      <c r="I103" s="13"/>
      <c r="J103" s="55"/>
      <c r="K103" s="8" t="s">
        <v>6</v>
      </c>
      <c r="L103" s="13"/>
      <c r="M103" s="8"/>
      <c r="N103" s="8"/>
      <c r="O103" s="8"/>
      <c r="P103" s="8"/>
      <c r="Q103" s="8"/>
      <c r="R103" s="8"/>
      <c r="S103" s="8"/>
      <c r="T103" s="8"/>
    </row>
    <row r="104" spans="2:51" ht="38.25" customHeight="1">
      <c r="B104" s="371"/>
      <c r="C104" s="8"/>
      <c r="D104" s="13" t="s">
        <v>2988</v>
      </c>
      <c r="E104" s="8" t="s">
        <v>145</v>
      </c>
      <c r="F104" s="8" t="s">
        <v>162</v>
      </c>
      <c r="G104" s="8" t="s">
        <v>147</v>
      </c>
      <c r="H104" s="8"/>
      <c r="I104" s="13"/>
      <c r="J104" s="55"/>
      <c r="K104" s="8" t="s">
        <v>6</v>
      </c>
      <c r="L104" s="13" t="s">
        <v>2989</v>
      </c>
      <c r="M104" s="8"/>
      <c r="N104" s="8"/>
      <c r="O104" s="8"/>
      <c r="P104" s="8"/>
      <c r="Q104" s="8"/>
      <c r="R104" s="8"/>
      <c r="S104" s="8"/>
      <c r="T104" s="8"/>
    </row>
    <row r="105" spans="2:51" ht="38.25" customHeight="1">
      <c r="B105" s="371"/>
      <c r="C105" s="8"/>
      <c r="D105" s="13" t="s">
        <v>2990</v>
      </c>
      <c r="E105" s="8" t="s">
        <v>145</v>
      </c>
      <c r="F105" s="8" t="s">
        <v>146</v>
      </c>
      <c r="G105" s="8" t="s">
        <v>147</v>
      </c>
      <c r="H105" s="8"/>
      <c r="I105" s="13"/>
      <c r="J105" s="55"/>
      <c r="K105" s="8" t="s">
        <v>6</v>
      </c>
      <c r="L105" s="13"/>
      <c r="M105" s="8"/>
      <c r="N105" s="8"/>
      <c r="O105" s="8"/>
      <c r="P105" s="8"/>
      <c r="Q105" s="8"/>
      <c r="R105" s="8"/>
      <c r="S105" s="8"/>
      <c r="T105" s="8"/>
    </row>
    <row r="106" spans="2:51" ht="51.75" customHeight="1">
      <c r="B106" s="371"/>
      <c r="C106" s="8"/>
      <c r="D106" s="13" t="s">
        <v>2991</v>
      </c>
      <c r="E106" s="8" t="s">
        <v>145</v>
      </c>
      <c r="F106" s="8" t="s">
        <v>178</v>
      </c>
      <c r="G106" s="8" t="s">
        <v>157</v>
      </c>
      <c r="H106" s="8"/>
      <c r="I106" s="13"/>
      <c r="J106" s="55"/>
      <c r="K106" s="8" t="s">
        <v>6</v>
      </c>
      <c r="L106" s="13"/>
      <c r="M106" s="8"/>
      <c r="N106" s="8"/>
      <c r="O106" s="8"/>
      <c r="P106" s="8"/>
      <c r="Q106" s="8"/>
      <c r="R106" s="8"/>
      <c r="S106" s="8"/>
      <c r="T106" s="8"/>
    </row>
    <row r="107" spans="2:51" ht="38.25" customHeight="1">
      <c r="B107" s="371"/>
      <c r="C107" s="8"/>
      <c r="D107" s="13" t="s">
        <v>2992</v>
      </c>
      <c r="E107" s="8" t="s">
        <v>145</v>
      </c>
      <c r="F107" s="8" t="s">
        <v>178</v>
      </c>
      <c r="G107" s="8" t="s">
        <v>157</v>
      </c>
      <c r="H107" s="8"/>
      <c r="I107" s="13"/>
      <c r="J107" s="55"/>
      <c r="K107" s="8" t="s">
        <v>6</v>
      </c>
      <c r="L107" s="13"/>
      <c r="M107" s="8"/>
      <c r="N107" s="8"/>
      <c r="O107" s="8"/>
      <c r="P107" s="8"/>
      <c r="Q107" s="8"/>
      <c r="R107" s="8"/>
      <c r="S107" s="8"/>
      <c r="T107" s="8"/>
    </row>
    <row r="108" spans="2:51" ht="38.25" customHeight="1">
      <c r="B108" s="371"/>
      <c r="C108" s="8"/>
      <c r="D108" s="211" t="s">
        <v>2993</v>
      </c>
      <c r="E108" s="212" t="s">
        <v>145</v>
      </c>
      <c r="F108" s="212" t="s">
        <v>178</v>
      </c>
      <c r="G108" s="212" t="s">
        <v>157</v>
      </c>
      <c r="H108" s="212"/>
      <c r="I108" s="211"/>
      <c r="J108" s="213"/>
      <c r="K108" s="212" t="s">
        <v>10</v>
      </c>
      <c r="L108" s="13" t="s">
        <v>2994</v>
      </c>
      <c r="M108" s="8"/>
      <c r="N108" s="8"/>
      <c r="O108" s="8"/>
      <c r="P108" s="8"/>
      <c r="Q108" s="8"/>
      <c r="R108" s="8"/>
      <c r="S108" s="8"/>
      <c r="T108" s="8"/>
    </row>
    <row r="109" spans="2:51" ht="38.25" customHeight="1">
      <c r="B109" s="371"/>
      <c r="C109" s="8"/>
      <c r="D109" s="13" t="s">
        <v>2995</v>
      </c>
      <c r="E109" s="8" t="s">
        <v>145</v>
      </c>
      <c r="F109" s="8" t="s">
        <v>178</v>
      </c>
      <c r="G109" s="8" t="s">
        <v>157</v>
      </c>
      <c r="H109" s="8"/>
      <c r="I109" s="13"/>
      <c r="J109" s="55"/>
      <c r="K109" s="8" t="s">
        <v>6</v>
      </c>
      <c r="L109" s="13"/>
      <c r="M109" s="8"/>
      <c r="N109" s="8"/>
      <c r="O109" s="8"/>
      <c r="P109" s="8"/>
      <c r="Q109" s="8"/>
      <c r="R109" s="8"/>
      <c r="S109" s="8"/>
      <c r="T109" s="8"/>
    </row>
    <row r="110" spans="2:51" ht="38.25" customHeight="1">
      <c r="B110" s="371"/>
      <c r="C110" s="8"/>
      <c r="D110" s="13" t="s">
        <v>2996</v>
      </c>
      <c r="E110" s="8" t="s">
        <v>190</v>
      </c>
      <c r="F110" s="8" t="s">
        <v>178</v>
      </c>
      <c r="G110" s="8" t="s">
        <v>157</v>
      </c>
      <c r="H110" s="8"/>
      <c r="I110" s="13"/>
      <c r="J110" s="55"/>
      <c r="K110" s="8" t="s">
        <v>6</v>
      </c>
      <c r="L110" s="13"/>
      <c r="M110" s="8"/>
      <c r="N110" s="8"/>
      <c r="O110" s="8"/>
      <c r="P110" s="8"/>
      <c r="Q110" s="8"/>
      <c r="R110" s="8"/>
      <c r="S110" s="8"/>
      <c r="T110" s="8"/>
    </row>
    <row r="111" spans="2:51" ht="38.25" customHeight="1">
      <c r="B111" s="371"/>
      <c r="C111" s="8"/>
      <c r="D111" s="13" t="s">
        <v>2973</v>
      </c>
      <c r="E111" s="8" t="s">
        <v>145</v>
      </c>
      <c r="F111" s="8" t="s">
        <v>178</v>
      </c>
      <c r="G111" s="8" t="s">
        <v>157</v>
      </c>
      <c r="H111" s="8"/>
      <c r="I111" s="13"/>
      <c r="J111" s="55"/>
      <c r="K111" s="8" t="s">
        <v>6</v>
      </c>
      <c r="L111" s="13"/>
      <c r="M111" s="8"/>
      <c r="N111" s="8"/>
      <c r="O111" s="8"/>
      <c r="P111" s="8"/>
      <c r="Q111" s="8"/>
      <c r="R111" s="8"/>
      <c r="S111" s="8"/>
      <c r="T111" s="8"/>
    </row>
    <row r="112" spans="2:51" s="5" customFormat="1" ht="30.75" customHeight="1">
      <c r="B112" s="371" t="s">
        <v>2997</v>
      </c>
      <c r="C112" s="8"/>
      <c r="D112" s="13" t="s">
        <v>2975</v>
      </c>
      <c r="E112" s="8" t="s">
        <v>145</v>
      </c>
      <c r="F112" s="8" t="s">
        <v>178</v>
      </c>
      <c r="G112" s="8" t="s">
        <v>157</v>
      </c>
      <c r="H112" s="8"/>
      <c r="I112" s="13"/>
      <c r="J112" s="55"/>
      <c r="K112" s="8" t="s">
        <v>6</v>
      </c>
      <c r="L112" s="13"/>
      <c r="M112" s="8"/>
      <c r="N112" s="8"/>
      <c r="O112" s="8"/>
      <c r="P112" s="8"/>
      <c r="Q112" s="8"/>
      <c r="R112" s="8"/>
      <c r="S112" s="8"/>
      <c r="T112" s="8"/>
    </row>
    <row r="113" spans="2:20" s="5" customFormat="1" ht="30.75" customHeight="1">
      <c r="B113" s="371"/>
      <c r="C113" s="8"/>
      <c r="D113" s="13" t="s">
        <v>2998</v>
      </c>
      <c r="E113" s="8" t="s">
        <v>145</v>
      </c>
      <c r="F113" s="8" t="s">
        <v>178</v>
      </c>
      <c r="G113" s="8" t="s">
        <v>157</v>
      </c>
      <c r="H113" s="8"/>
      <c r="I113" s="13"/>
      <c r="J113" s="55"/>
      <c r="K113" s="8" t="s">
        <v>6</v>
      </c>
      <c r="L113" s="13"/>
      <c r="M113" s="8"/>
      <c r="N113" s="8"/>
      <c r="O113" s="8"/>
      <c r="P113" s="8"/>
      <c r="Q113" s="8"/>
      <c r="R113" s="8"/>
      <c r="S113" s="8"/>
      <c r="T113" s="8"/>
    </row>
    <row r="114" spans="2:20" s="5" customFormat="1" ht="30.75" customHeight="1">
      <c r="B114" s="371"/>
      <c r="C114" s="8"/>
      <c r="D114" s="13" t="s">
        <v>2999</v>
      </c>
      <c r="E114" s="8" t="s">
        <v>145</v>
      </c>
      <c r="F114" s="8" t="s">
        <v>178</v>
      </c>
      <c r="G114" s="8" t="s">
        <v>157</v>
      </c>
      <c r="H114" s="8"/>
      <c r="I114" s="13"/>
      <c r="J114" s="55"/>
      <c r="K114" s="8" t="s">
        <v>6</v>
      </c>
      <c r="L114" s="13"/>
      <c r="M114" s="8"/>
      <c r="N114" s="8"/>
      <c r="O114" s="8"/>
      <c r="P114" s="8"/>
      <c r="Q114" s="8"/>
      <c r="R114" s="8"/>
      <c r="S114" s="8"/>
      <c r="T114" s="8"/>
    </row>
    <row r="115" spans="2:20" s="5" customFormat="1" ht="30.75" customHeight="1">
      <c r="B115" s="371"/>
      <c r="C115" s="8"/>
      <c r="D115" s="13" t="s">
        <v>3000</v>
      </c>
      <c r="E115" s="8" t="s">
        <v>145</v>
      </c>
      <c r="F115" s="8" t="s">
        <v>178</v>
      </c>
      <c r="G115" s="8" t="s">
        <v>157</v>
      </c>
      <c r="H115" s="8"/>
      <c r="I115" s="13"/>
      <c r="J115" s="55"/>
      <c r="K115" s="8" t="s">
        <v>6</v>
      </c>
      <c r="L115" s="13"/>
      <c r="M115" s="8"/>
      <c r="N115" s="8"/>
      <c r="O115" s="8"/>
      <c r="P115" s="8"/>
      <c r="Q115" s="8"/>
      <c r="R115" s="8"/>
      <c r="S115" s="8"/>
      <c r="T115" s="8"/>
    </row>
    <row r="116" spans="2:20" ht="57.75" customHeight="1">
      <c r="B116" s="371"/>
      <c r="C116" s="8"/>
      <c r="D116" s="13" t="s">
        <v>3001</v>
      </c>
      <c r="E116" s="8" t="s">
        <v>145</v>
      </c>
      <c r="F116" s="8" t="s">
        <v>178</v>
      </c>
      <c r="G116" s="8" t="s">
        <v>157</v>
      </c>
      <c r="H116" s="8"/>
      <c r="I116" s="13"/>
      <c r="J116" s="55"/>
      <c r="K116" s="8" t="s">
        <v>6</v>
      </c>
      <c r="L116" s="13"/>
      <c r="M116" s="8"/>
      <c r="N116" s="8"/>
      <c r="O116" s="8"/>
      <c r="P116" s="8"/>
      <c r="Q116" s="8"/>
      <c r="R116" s="8"/>
      <c r="S116" s="8"/>
      <c r="T116" s="8"/>
    </row>
    <row r="117" spans="2:20" ht="46.5" customHeight="1">
      <c r="B117" s="371"/>
      <c r="C117" s="8"/>
      <c r="D117" s="13" t="s">
        <v>3002</v>
      </c>
      <c r="E117" s="8" t="s">
        <v>145</v>
      </c>
      <c r="F117" s="8" t="s">
        <v>146</v>
      </c>
      <c r="G117" s="8" t="s">
        <v>147</v>
      </c>
      <c r="H117" s="8"/>
      <c r="I117" s="13"/>
      <c r="J117" s="55"/>
      <c r="K117" s="8" t="s">
        <v>6</v>
      </c>
      <c r="L117" s="13"/>
      <c r="M117" s="8"/>
      <c r="N117" s="8"/>
      <c r="O117" s="8"/>
      <c r="P117" s="8"/>
      <c r="Q117" s="8"/>
      <c r="R117" s="8"/>
      <c r="S117" s="8"/>
      <c r="T117" s="8"/>
    </row>
    <row r="118" spans="2:20" ht="66.75" customHeight="1">
      <c r="B118" s="371"/>
      <c r="C118" s="8"/>
      <c r="D118" s="13" t="s">
        <v>3003</v>
      </c>
      <c r="E118" s="8" t="s">
        <v>145</v>
      </c>
      <c r="F118" s="8" t="s">
        <v>178</v>
      </c>
      <c r="G118" s="8" t="s">
        <v>147</v>
      </c>
      <c r="H118" s="8"/>
      <c r="I118" s="13"/>
      <c r="J118" s="55"/>
      <c r="K118" s="8" t="s">
        <v>6</v>
      </c>
      <c r="L118" s="13"/>
      <c r="M118" s="8"/>
      <c r="N118" s="8"/>
      <c r="O118" s="8"/>
      <c r="P118" s="8"/>
      <c r="Q118" s="8"/>
      <c r="R118" s="8"/>
      <c r="S118" s="8"/>
      <c r="T118" s="8"/>
    </row>
    <row r="119" spans="2:20" ht="50.25" customHeight="1">
      <c r="B119" s="371"/>
      <c r="C119" s="8"/>
      <c r="D119" s="13" t="s">
        <v>3004</v>
      </c>
      <c r="E119" s="8" t="s">
        <v>145</v>
      </c>
      <c r="F119" s="8" t="s">
        <v>146</v>
      </c>
      <c r="G119" s="8" t="s">
        <v>147</v>
      </c>
      <c r="H119" s="8"/>
      <c r="I119" s="13"/>
      <c r="J119" s="55"/>
      <c r="K119" s="8" t="s">
        <v>6</v>
      </c>
      <c r="L119" s="13"/>
      <c r="M119" s="8"/>
      <c r="N119" s="8"/>
      <c r="O119" s="8"/>
      <c r="P119" s="8"/>
      <c r="Q119" s="8"/>
      <c r="R119" s="8"/>
      <c r="S119" s="8"/>
      <c r="T119" s="8"/>
    </row>
    <row r="120" spans="2:20" ht="52.5" customHeight="1">
      <c r="B120" s="371"/>
      <c r="C120" s="8"/>
      <c r="D120" s="13" t="s">
        <v>3005</v>
      </c>
      <c r="E120" s="8" t="s">
        <v>145</v>
      </c>
      <c r="F120" s="8" t="s">
        <v>146</v>
      </c>
      <c r="G120" s="8" t="s">
        <v>147</v>
      </c>
      <c r="H120" s="8"/>
      <c r="I120" s="13"/>
      <c r="J120" s="55"/>
      <c r="K120" s="8" t="s">
        <v>6</v>
      </c>
      <c r="L120" s="13"/>
      <c r="M120" s="8"/>
      <c r="N120" s="8"/>
      <c r="O120" s="8"/>
      <c r="P120" s="8"/>
      <c r="Q120" s="8"/>
      <c r="R120" s="8"/>
      <c r="S120" s="8"/>
      <c r="T120" s="8"/>
    </row>
    <row r="121" spans="2:20" ht="54" customHeight="1">
      <c r="B121" s="371"/>
      <c r="C121" s="8"/>
      <c r="D121" s="13" t="s">
        <v>3006</v>
      </c>
      <c r="E121" s="8" t="s">
        <v>145</v>
      </c>
      <c r="F121" s="8" t="s">
        <v>178</v>
      </c>
      <c r="G121" s="8" t="s">
        <v>157</v>
      </c>
      <c r="H121" s="8"/>
      <c r="I121" s="13"/>
      <c r="J121" s="55"/>
      <c r="K121" s="8" t="s">
        <v>7</v>
      </c>
      <c r="L121" s="13"/>
      <c r="M121" s="8"/>
      <c r="N121" s="8"/>
      <c r="O121" s="8"/>
      <c r="P121" s="8"/>
      <c r="Q121" s="8"/>
      <c r="R121" s="8"/>
      <c r="S121" s="8"/>
      <c r="T121" s="8"/>
    </row>
    <row r="122" spans="2:20" ht="73.5" customHeight="1">
      <c r="B122" s="371"/>
      <c r="C122" s="8"/>
      <c r="D122" s="149" t="s">
        <v>3007</v>
      </c>
      <c r="E122" s="8" t="s">
        <v>145</v>
      </c>
      <c r="F122" s="8" t="s">
        <v>178</v>
      </c>
      <c r="G122" s="8" t="s">
        <v>157</v>
      </c>
      <c r="H122" s="8"/>
      <c r="I122" s="13"/>
      <c r="J122" s="55"/>
      <c r="K122" s="8" t="s">
        <v>8</v>
      </c>
      <c r="L122" s="13"/>
      <c r="M122" s="8"/>
      <c r="N122" s="8"/>
      <c r="O122" s="8"/>
      <c r="P122" s="8"/>
      <c r="Q122" s="8"/>
      <c r="R122" s="8"/>
      <c r="S122" s="8"/>
      <c r="T122" s="8"/>
    </row>
    <row r="123" spans="2:20" ht="61.5" customHeight="1">
      <c r="B123" s="371"/>
      <c r="C123" s="8"/>
      <c r="D123" s="149" t="s">
        <v>3008</v>
      </c>
      <c r="E123" s="8" t="s">
        <v>145</v>
      </c>
      <c r="F123" s="8" t="s">
        <v>146</v>
      </c>
      <c r="G123" s="8" t="s">
        <v>147</v>
      </c>
      <c r="H123" s="8"/>
      <c r="I123" s="13"/>
      <c r="J123" s="55"/>
      <c r="K123" s="8" t="s">
        <v>8</v>
      </c>
      <c r="L123" s="13"/>
      <c r="M123" s="8"/>
      <c r="N123" s="8"/>
      <c r="O123" s="8"/>
      <c r="P123" s="8"/>
      <c r="Q123" s="8"/>
      <c r="R123" s="8"/>
      <c r="S123" s="8"/>
      <c r="T123" s="8"/>
    </row>
    <row r="124" spans="2:20" ht="70.5" customHeight="1">
      <c r="B124" s="371"/>
      <c r="C124" s="8"/>
      <c r="D124" s="149" t="s">
        <v>3009</v>
      </c>
      <c r="E124" s="8" t="s">
        <v>145</v>
      </c>
      <c r="F124" s="8" t="s">
        <v>146</v>
      </c>
      <c r="G124" s="8" t="s">
        <v>147</v>
      </c>
      <c r="H124" s="8"/>
      <c r="I124" s="13"/>
      <c r="J124" s="55"/>
      <c r="K124" s="8" t="s">
        <v>8</v>
      </c>
      <c r="L124" s="13"/>
      <c r="M124" s="8"/>
      <c r="N124" s="8"/>
      <c r="O124" s="8"/>
      <c r="P124" s="8"/>
      <c r="Q124" s="8"/>
      <c r="R124" s="8"/>
      <c r="S124" s="8"/>
      <c r="T124" s="8"/>
    </row>
    <row r="125" spans="2:20" ht="72.75" customHeight="1">
      <c r="B125" s="371"/>
      <c r="C125" s="8"/>
      <c r="D125" s="149" t="s">
        <v>3010</v>
      </c>
      <c r="E125" s="8" t="s">
        <v>145</v>
      </c>
      <c r="F125" s="8" t="s">
        <v>146</v>
      </c>
      <c r="G125" s="8" t="s">
        <v>147</v>
      </c>
      <c r="H125" s="8"/>
      <c r="I125" s="13"/>
      <c r="J125" s="55"/>
      <c r="K125" s="8" t="s">
        <v>8</v>
      </c>
      <c r="L125" s="13"/>
      <c r="M125" s="8"/>
      <c r="N125" s="8"/>
      <c r="O125" s="8"/>
      <c r="P125" s="8"/>
      <c r="Q125" s="8"/>
      <c r="R125" s="8"/>
      <c r="S125" s="8"/>
      <c r="T125" s="8"/>
    </row>
    <row r="126" spans="2:20" ht="78.75" customHeight="1">
      <c r="B126" s="371"/>
      <c r="C126" s="8"/>
      <c r="D126" s="149" t="s">
        <v>3011</v>
      </c>
      <c r="E126" s="8" t="s">
        <v>145</v>
      </c>
      <c r="F126" s="8" t="s">
        <v>146</v>
      </c>
      <c r="G126" s="8" t="s">
        <v>147</v>
      </c>
      <c r="H126" s="8"/>
      <c r="I126" s="13"/>
      <c r="J126" s="55"/>
      <c r="K126" s="8" t="s">
        <v>8</v>
      </c>
      <c r="L126" s="13"/>
      <c r="M126" s="8"/>
      <c r="N126" s="8"/>
      <c r="O126" s="8"/>
      <c r="P126" s="8"/>
      <c r="Q126" s="8"/>
      <c r="R126" s="8"/>
      <c r="S126" s="8"/>
      <c r="T126" s="8"/>
    </row>
    <row r="127" spans="2:20" ht="59.25" customHeight="1">
      <c r="B127" s="371"/>
      <c r="C127" s="8"/>
      <c r="D127" s="13" t="s">
        <v>3012</v>
      </c>
      <c r="E127" s="8" t="s">
        <v>145</v>
      </c>
      <c r="F127" s="8" t="s">
        <v>178</v>
      </c>
      <c r="G127" s="8" t="s">
        <v>157</v>
      </c>
      <c r="H127" s="8"/>
      <c r="I127" s="13"/>
      <c r="J127" s="55"/>
      <c r="K127" s="8" t="s">
        <v>8</v>
      </c>
      <c r="L127" s="13"/>
      <c r="M127" s="8"/>
      <c r="N127" s="8"/>
      <c r="O127" s="8"/>
      <c r="P127" s="8"/>
      <c r="Q127" s="8"/>
      <c r="R127" s="8"/>
      <c r="S127" s="8"/>
      <c r="T127" s="8"/>
    </row>
    <row r="128" spans="2:20" ht="59.25" customHeight="1">
      <c r="B128" s="371"/>
      <c r="C128" s="8"/>
      <c r="D128" s="13" t="s">
        <v>3013</v>
      </c>
      <c r="E128" s="8" t="s">
        <v>145</v>
      </c>
      <c r="F128" s="8" t="s">
        <v>178</v>
      </c>
      <c r="G128" s="8" t="s">
        <v>157</v>
      </c>
      <c r="H128" s="8"/>
      <c r="I128" s="13"/>
      <c r="J128" s="55"/>
      <c r="K128" s="8" t="s">
        <v>8</v>
      </c>
      <c r="L128" s="13"/>
      <c r="M128" s="8"/>
      <c r="N128" s="8"/>
      <c r="O128" s="8"/>
      <c r="P128" s="8"/>
      <c r="Q128" s="8"/>
      <c r="R128" s="8"/>
      <c r="S128" s="8"/>
      <c r="T128" s="8"/>
    </row>
    <row r="129" spans="2:20" ht="82.5" customHeight="1">
      <c r="B129" s="371"/>
      <c r="C129" s="8"/>
      <c r="D129" s="149" t="s">
        <v>3014</v>
      </c>
      <c r="E129" s="8" t="s">
        <v>145</v>
      </c>
      <c r="F129" s="8" t="s">
        <v>178</v>
      </c>
      <c r="G129" s="8" t="s">
        <v>147</v>
      </c>
      <c r="H129" s="8"/>
      <c r="I129" s="13"/>
      <c r="J129" s="55"/>
      <c r="K129" s="8" t="s">
        <v>8</v>
      </c>
      <c r="L129" s="13"/>
      <c r="M129" s="8"/>
      <c r="N129" s="8"/>
      <c r="O129" s="8"/>
      <c r="P129" s="8"/>
      <c r="Q129" s="8"/>
      <c r="R129" s="8"/>
      <c r="S129" s="8"/>
      <c r="T129" s="8"/>
    </row>
    <row r="130" spans="2:20" ht="80.25" customHeight="1">
      <c r="B130" s="371"/>
      <c r="C130" s="8"/>
      <c r="D130" s="149" t="s">
        <v>3015</v>
      </c>
      <c r="E130" s="8" t="s">
        <v>145</v>
      </c>
      <c r="F130" s="8" t="s">
        <v>178</v>
      </c>
      <c r="G130" s="8" t="s">
        <v>147</v>
      </c>
      <c r="H130" s="8"/>
      <c r="I130" s="13"/>
      <c r="J130" s="55"/>
      <c r="K130" s="8" t="s">
        <v>8</v>
      </c>
      <c r="L130" s="13"/>
      <c r="M130" s="8"/>
      <c r="N130" s="8"/>
      <c r="O130" s="8"/>
      <c r="P130" s="8"/>
      <c r="Q130" s="8"/>
      <c r="R130" s="8"/>
      <c r="S130" s="8"/>
      <c r="T130" s="8"/>
    </row>
    <row r="131" spans="2:20" ht="83.25" customHeight="1">
      <c r="B131" s="371"/>
      <c r="C131" s="8"/>
      <c r="D131" s="149" t="s">
        <v>3016</v>
      </c>
      <c r="E131" s="8" t="s">
        <v>145</v>
      </c>
      <c r="F131" s="8" t="s">
        <v>178</v>
      </c>
      <c r="G131" s="8" t="s">
        <v>147</v>
      </c>
      <c r="H131" s="8"/>
      <c r="I131" s="13"/>
      <c r="J131" s="55"/>
      <c r="K131" s="8" t="s">
        <v>8</v>
      </c>
      <c r="L131" s="13"/>
      <c r="M131" s="8"/>
      <c r="N131" s="8"/>
      <c r="O131" s="8"/>
      <c r="P131" s="8"/>
      <c r="Q131" s="8"/>
      <c r="R131" s="8"/>
      <c r="S131" s="8"/>
      <c r="T131" s="8"/>
    </row>
    <row r="132" spans="2:20" ht="128.25" customHeight="1">
      <c r="B132" s="371"/>
      <c r="C132" s="8"/>
      <c r="D132" s="149" t="s">
        <v>3017</v>
      </c>
      <c r="E132" s="8" t="s">
        <v>145</v>
      </c>
      <c r="F132" s="8" t="s">
        <v>178</v>
      </c>
      <c r="G132" s="8" t="s">
        <v>157</v>
      </c>
      <c r="H132" s="8"/>
      <c r="I132" s="13"/>
      <c r="J132" s="55"/>
      <c r="K132" s="8" t="s">
        <v>8</v>
      </c>
      <c r="L132" s="13"/>
      <c r="M132" s="8"/>
      <c r="N132" s="8"/>
      <c r="O132" s="8"/>
      <c r="P132" s="8"/>
      <c r="Q132" s="8"/>
      <c r="R132" s="8"/>
      <c r="S132" s="8"/>
      <c r="T132" s="8"/>
    </row>
    <row r="133" spans="2:20" ht="24" customHeight="1">
      <c r="B133" s="371"/>
      <c r="C133" s="8"/>
      <c r="D133" s="13" t="s">
        <v>3018</v>
      </c>
      <c r="E133" s="8" t="s">
        <v>145</v>
      </c>
      <c r="F133" s="8" t="s">
        <v>178</v>
      </c>
      <c r="G133" s="8" t="s">
        <v>157</v>
      </c>
      <c r="H133" s="8"/>
      <c r="I133" s="13"/>
      <c r="J133" s="55"/>
      <c r="K133" s="8" t="s">
        <v>8</v>
      </c>
      <c r="L133" s="13"/>
      <c r="M133" s="8"/>
      <c r="N133" s="8"/>
      <c r="O133" s="8"/>
      <c r="P133" s="8"/>
      <c r="Q133" s="8"/>
      <c r="R133" s="8"/>
      <c r="S133" s="8"/>
      <c r="T133" s="8"/>
    </row>
    <row r="134" spans="2:20" ht="168.75" customHeight="1">
      <c r="B134" s="371"/>
      <c r="C134" s="8"/>
      <c r="D134" s="149" t="s">
        <v>3019</v>
      </c>
      <c r="E134" s="8" t="s">
        <v>145</v>
      </c>
      <c r="F134" s="8" t="s">
        <v>178</v>
      </c>
      <c r="G134" s="8" t="s">
        <v>157</v>
      </c>
      <c r="H134" s="8"/>
      <c r="I134" s="13"/>
      <c r="J134" s="55"/>
      <c r="K134" s="8" t="s">
        <v>8</v>
      </c>
      <c r="L134" s="13"/>
      <c r="M134" s="8"/>
      <c r="N134" s="8"/>
      <c r="O134" s="8"/>
      <c r="P134" s="8"/>
      <c r="Q134" s="8"/>
      <c r="R134" s="8"/>
      <c r="S134" s="8"/>
      <c r="T134" s="8"/>
    </row>
    <row r="135" spans="2:20" ht="38.25" customHeight="1">
      <c r="B135" s="371"/>
      <c r="C135" s="8"/>
      <c r="D135" s="13" t="s">
        <v>3020</v>
      </c>
      <c r="E135" s="8" t="s">
        <v>145</v>
      </c>
      <c r="F135" s="8" t="s">
        <v>178</v>
      </c>
      <c r="G135" s="8" t="s">
        <v>157</v>
      </c>
      <c r="H135" s="8"/>
      <c r="I135" s="13"/>
      <c r="J135" s="55"/>
      <c r="K135" s="8" t="s">
        <v>6</v>
      </c>
      <c r="L135" s="13"/>
      <c r="M135" s="8"/>
      <c r="N135" s="8"/>
      <c r="O135" s="8"/>
      <c r="P135" s="8"/>
      <c r="Q135" s="8"/>
      <c r="R135" s="8"/>
      <c r="S135" s="8"/>
      <c r="T135" s="8"/>
    </row>
    <row r="136" spans="2:20" ht="38.25" customHeight="1">
      <c r="B136" s="371"/>
      <c r="C136" s="8"/>
      <c r="D136" s="13" t="s">
        <v>3021</v>
      </c>
      <c r="E136" s="8" t="s">
        <v>145</v>
      </c>
      <c r="F136" s="8" t="s">
        <v>178</v>
      </c>
      <c r="G136" s="8" t="s">
        <v>157</v>
      </c>
      <c r="H136" s="8"/>
      <c r="I136" s="13"/>
      <c r="J136" s="55"/>
      <c r="K136" s="8" t="s">
        <v>6</v>
      </c>
      <c r="L136" s="13"/>
      <c r="M136" s="8"/>
      <c r="N136" s="8"/>
      <c r="O136" s="8"/>
      <c r="P136" s="8"/>
      <c r="Q136" s="8"/>
      <c r="R136" s="8"/>
      <c r="S136" s="8"/>
      <c r="T136" s="8"/>
    </row>
    <row r="137" spans="2:20" ht="38.25" customHeight="1">
      <c r="B137" s="371"/>
      <c r="C137" s="8"/>
      <c r="D137" s="13" t="s">
        <v>3022</v>
      </c>
      <c r="E137" s="8" t="s">
        <v>145</v>
      </c>
      <c r="F137" s="8" t="s">
        <v>178</v>
      </c>
      <c r="G137" s="8" t="s">
        <v>157</v>
      </c>
      <c r="H137" s="8"/>
      <c r="I137" s="13"/>
      <c r="J137" s="55"/>
      <c r="K137" s="8" t="s">
        <v>6</v>
      </c>
      <c r="L137" s="13"/>
      <c r="M137" s="8"/>
      <c r="N137" s="8"/>
      <c r="O137" s="8"/>
      <c r="P137" s="8"/>
      <c r="Q137" s="8"/>
      <c r="R137" s="8"/>
      <c r="S137" s="8"/>
      <c r="T137" s="8"/>
    </row>
    <row r="138" spans="2:20" ht="38.25" customHeight="1">
      <c r="B138" s="371"/>
      <c r="C138" s="8"/>
      <c r="D138" s="13" t="s">
        <v>3023</v>
      </c>
      <c r="E138" s="8" t="s">
        <v>145</v>
      </c>
      <c r="F138" s="8" t="s">
        <v>178</v>
      </c>
      <c r="G138" s="8" t="s">
        <v>147</v>
      </c>
      <c r="H138" s="8"/>
      <c r="I138" s="13"/>
      <c r="J138" s="55"/>
      <c r="K138" s="8" t="s">
        <v>6</v>
      </c>
      <c r="L138" s="13"/>
      <c r="M138" s="8"/>
      <c r="N138" s="8"/>
      <c r="O138" s="8"/>
      <c r="P138" s="8"/>
      <c r="Q138" s="8"/>
      <c r="R138" s="8"/>
      <c r="S138" s="8"/>
      <c r="T138" s="8"/>
    </row>
    <row r="139" spans="2:20" ht="38.25" customHeight="1">
      <c r="B139" s="371"/>
      <c r="C139" s="8"/>
      <c r="D139" s="13" t="s">
        <v>2973</v>
      </c>
      <c r="E139" s="8" t="s">
        <v>145</v>
      </c>
      <c r="F139" s="8" t="s">
        <v>178</v>
      </c>
      <c r="G139" s="8" t="s">
        <v>157</v>
      </c>
      <c r="H139" s="8"/>
      <c r="I139" s="13"/>
      <c r="J139" s="55"/>
      <c r="K139" s="8" t="s">
        <v>6</v>
      </c>
      <c r="L139" s="13"/>
      <c r="M139" s="8"/>
      <c r="N139" s="8"/>
      <c r="O139" s="8"/>
      <c r="P139" s="8"/>
      <c r="Q139" s="8"/>
      <c r="R139" s="8"/>
      <c r="S139" s="8"/>
      <c r="T139" s="8"/>
    </row>
    <row r="140" spans="2:20">
      <c r="B140" s="376" t="s">
        <v>3024</v>
      </c>
      <c r="C140" s="8"/>
      <c r="D140" s="218" t="s">
        <v>3025</v>
      </c>
      <c r="E140" s="8" t="s">
        <v>145</v>
      </c>
      <c r="F140" s="8" t="s">
        <v>178</v>
      </c>
      <c r="G140" s="8" t="s">
        <v>157</v>
      </c>
      <c r="H140" s="8"/>
      <c r="I140" s="13"/>
      <c r="J140" s="55"/>
      <c r="K140" s="8" t="s">
        <v>6</v>
      </c>
      <c r="L140" s="13"/>
      <c r="M140" s="8"/>
      <c r="N140" s="8"/>
      <c r="O140" s="8"/>
      <c r="P140" s="8"/>
      <c r="Q140" s="8"/>
      <c r="R140" s="8"/>
      <c r="S140" s="8"/>
      <c r="T140" s="8"/>
    </row>
    <row r="141" spans="2:20" ht="82.5">
      <c r="B141" s="377"/>
      <c r="C141" s="8"/>
      <c r="D141" s="218" t="s">
        <v>3026</v>
      </c>
      <c r="E141" s="8" t="s">
        <v>145</v>
      </c>
      <c r="F141" s="8" t="s">
        <v>178</v>
      </c>
      <c r="G141" s="8" t="s">
        <v>157</v>
      </c>
      <c r="H141" s="8"/>
      <c r="I141" s="13"/>
      <c r="J141" s="55"/>
      <c r="K141" s="8" t="s">
        <v>7</v>
      </c>
      <c r="L141" s="13" t="s">
        <v>3027</v>
      </c>
      <c r="M141" s="8"/>
      <c r="N141" s="8"/>
      <c r="O141" s="8"/>
      <c r="P141" s="8"/>
      <c r="Q141" s="8"/>
      <c r="R141" s="8"/>
      <c r="S141" s="8"/>
      <c r="T141" s="8"/>
    </row>
    <row r="142" spans="2:20" ht="27">
      <c r="B142" s="377"/>
      <c r="C142" s="8"/>
      <c r="D142" s="218" t="s">
        <v>3028</v>
      </c>
      <c r="E142" s="8" t="s">
        <v>145</v>
      </c>
      <c r="F142" s="8" t="s">
        <v>178</v>
      </c>
      <c r="G142" s="8" t="s">
        <v>157</v>
      </c>
      <c r="H142" s="8"/>
      <c r="I142" s="13"/>
      <c r="J142" s="55"/>
      <c r="K142" s="8" t="s">
        <v>6</v>
      </c>
      <c r="L142" s="13"/>
      <c r="M142" s="8"/>
      <c r="N142" s="8"/>
      <c r="O142" s="8"/>
      <c r="P142" s="8"/>
      <c r="Q142" s="8"/>
      <c r="R142" s="8"/>
      <c r="S142" s="8"/>
      <c r="T142" s="8"/>
    </row>
    <row r="143" spans="2:20" ht="27">
      <c r="B143" s="377"/>
      <c r="C143" s="8"/>
      <c r="D143" s="218" t="s">
        <v>3029</v>
      </c>
      <c r="E143" s="8" t="s">
        <v>145</v>
      </c>
      <c r="F143" s="8" t="s">
        <v>178</v>
      </c>
      <c r="G143" s="8" t="s">
        <v>157</v>
      </c>
      <c r="H143" s="8"/>
      <c r="I143" s="13"/>
      <c r="J143" s="55"/>
      <c r="K143" s="8" t="s">
        <v>6</v>
      </c>
      <c r="L143" s="13"/>
      <c r="M143" s="8"/>
      <c r="N143" s="8"/>
      <c r="O143" s="8"/>
      <c r="P143" s="8"/>
      <c r="Q143" s="8"/>
      <c r="R143" s="8"/>
      <c r="S143" s="8"/>
      <c r="T143" s="8"/>
    </row>
    <row r="144" spans="2:20" ht="39">
      <c r="B144" s="377"/>
      <c r="C144" s="8"/>
      <c r="D144" s="218" t="s">
        <v>3030</v>
      </c>
      <c r="E144" s="8" t="s">
        <v>145</v>
      </c>
      <c r="F144" s="8" t="s">
        <v>178</v>
      </c>
      <c r="G144" s="8" t="s">
        <v>157</v>
      </c>
      <c r="H144" s="8"/>
      <c r="I144" s="13"/>
      <c r="J144" s="55"/>
      <c r="K144" s="8" t="s">
        <v>6</v>
      </c>
      <c r="L144" s="13"/>
      <c r="M144" s="8"/>
      <c r="N144" s="8"/>
      <c r="O144" s="8"/>
      <c r="P144" s="8"/>
      <c r="Q144" s="8"/>
      <c r="R144" s="8"/>
      <c r="S144" s="8"/>
      <c r="T144" s="8"/>
    </row>
    <row r="145" spans="2:20" ht="27">
      <c r="B145" s="377"/>
      <c r="C145" s="8"/>
      <c r="D145" s="218" t="s">
        <v>3031</v>
      </c>
      <c r="E145" s="8" t="s">
        <v>145</v>
      </c>
      <c r="F145" s="8" t="s">
        <v>178</v>
      </c>
      <c r="G145" s="8" t="s">
        <v>147</v>
      </c>
      <c r="H145" s="8"/>
      <c r="I145" s="13"/>
      <c r="J145" s="55"/>
      <c r="K145" s="8" t="s">
        <v>6</v>
      </c>
      <c r="L145" s="13"/>
      <c r="M145" s="8"/>
      <c r="N145" s="8"/>
      <c r="O145" s="8"/>
      <c r="P145" s="8"/>
      <c r="Q145" s="8"/>
      <c r="R145" s="8"/>
      <c r="S145" s="8"/>
      <c r="T145" s="8"/>
    </row>
    <row r="146" spans="2:20" ht="27">
      <c r="B146" s="377"/>
      <c r="C146" s="8"/>
      <c r="D146" s="218" t="s">
        <v>3032</v>
      </c>
      <c r="E146" s="8" t="s">
        <v>145</v>
      </c>
      <c r="F146" s="8" t="s">
        <v>178</v>
      </c>
      <c r="G146" s="8" t="s">
        <v>147</v>
      </c>
      <c r="H146" s="8"/>
      <c r="I146" s="13"/>
      <c r="J146" s="55"/>
      <c r="K146" s="8" t="s">
        <v>6</v>
      </c>
      <c r="L146" s="13"/>
      <c r="M146" s="8"/>
      <c r="N146" s="8"/>
      <c r="O146" s="8"/>
      <c r="P146" s="8"/>
      <c r="Q146" s="8"/>
      <c r="R146" s="8"/>
      <c r="S146" s="8"/>
      <c r="T146" s="8"/>
    </row>
    <row r="147" spans="2:20" ht="39">
      <c r="B147" s="377"/>
      <c r="C147" s="8"/>
      <c r="D147" s="218" t="s">
        <v>3033</v>
      </c>
      <c r="E147" s="8" t="s">
        <v>145</v>
      </c>
      <c r="F147" s="8" t="s">
        <v>178</v>
      </c>
      <c r="G147" s="8" t="s">
        <v>157</v>
      </c>
      <c r="H147" s="8"/>
      <c r="I147" s="13"/>
      <c r="J147" s="55"/>
      <c r="K147" s="8" t="s">
        <v>6</v>
      </c>
      <c r="L147" s="13"/>
      <c r="M147" s="8"/>
      <c r="N147" s="8"/>
      <c r="O147" s="8"/>
      <c r="P147" s="8"/>
      <c r="Q147" s="8"/>
      <c r="R147" s="8"/>
      <c r="S147" s="8"/>
      <c r="T147" s="8"/>
    </row>
    <row r="148" spans="2:20" ht="27">
      <c r="B148" s="377"/>
      <c r="C148" s="8"/>
      <c r="D148" s="218" t="s">
        <v>3034</v>
      </c>
      <c r="E148" s="8" t="s">
        <v>145</v>
      </c>
      <c r="F148" s="8" t="s">
        <v>146</v>
      </c>
      <c r="G148" s="8" t="s">
        <v>147</v>
      </c>
      <c r="H148" s="8"/>
      <c r="I148" s="13"/>
      <c r="J148" s="55"/>
      <c r="K148" s="8" t="s">
        <v>6</v>
      </c>
      <c r="L148" s="13"/>
      <c r="M148" s="8"/>
      <c r="N148" s="8"/>
      <c r="O148" s="8"/>
      <c r="P148" s="8"/>
      <c r="Q148" s="8"/>
      <c r="R148" s="8"/>
      <c r="S148" s="8"/>
      <c r="T148" s="8"/>
    </row>
    <row r="149" spans="2:20" ht="39">
      <c r="B149" s="377"/>
      <c r="C149" s="8"/>
      <c r="D149" s="218" t="s">
        <v>3035</v>
      </c>
      <c r="E149" s="8" t="s">
        <v>145</v>
      </c>
      <c r="F149" s="8" t="s">
        <v>178</v>
      </c>
      <c r="G149" s="8" t="s">
        <v>147</v>
      </c>
      <c r="H149" s="8"/>
      <c r="I149" s="13"/>
      <c r="J149" s="55"/>
      <c r="K149" s="8" t="s">
        <v>6</v>
      </c>
      <c r="L149" s="13"/>
      <c r="M149" s="8"/>
      <c r="N149" s="8"/>
      <c r="O149" s="8"/>
      <c r="P149" s="8"/>
      <c r="Q149" s="8"/>
      <c r="R149" s="8"/>
      <c r="S149" s="8"/>
      <c r="T149" s="8"/>
    </row>
    <row r="150" spans="2:20" ht="39">
      <c r="B150" s="377"/>
      <c r="C150" s="8"/>
      <c r="D150" s="218" t="s">
        <v>3036</v>
      </c>
      <c r="E150" s="8" t="s">
        <v>145</v>
      </c>
      <c r="F150" s="8" t="s">
        <v>178</v>
      </c>
      <c r="G150" s="8" t="s">
        <v>157</v>
      </c>
      <c r="H150" s="8"/>
      <c r="I150" s="13"/>
      <c r="J150" s="55"/>
      <c r="K150" s="8" t="s">
        <v>6</v>
      </c>
      <c r="L150" s="13"/>
      <c r="M150" s="8"/>
      <c r="N150" s="8"/>
      <c r="O150" s="8"/>
      <c r="P150" s="8"/>
      <c r="Q150" s="8"/>
      <c r="R150" s="8"/>
      <c r="S150" s="8"/>
      <c r="T150" s="8"/>
    </row>
    <row r="151" spans="2:20" ht="27">
      <c r="B151" s="377"/>
      <c r="C151" s="8"/>
      <c r="D151" s="218" t="s">
        <v>3037</v>
      </c>
      <c r="E151" s="8" t="s">
        <v>145</v>
      </c>
      <c r="F151" s="8" t="s">
        <v>178</v>
      </c>
      <c r="G151" s="8" t="s">
        <v>157</v>
      </c>
      <c r="H151" s="8"/>
      <c r="I151" s="13"/>
      <c r="J151" s="55"/>
      <c r="K151" s="8" t="s">
        <v>6</v>
      </c>
      <c r="L151" s="13"/>
      <c r="M151" s="8"/>
      <c r="N151" s="8"/>
      <c r="O151" s="8"/>
      <c r="P151" s="8"/>
      <c r="Q151" s="8"/>
      <c r="R151" s="8"/>
      <c r="S151" s="8"/>
      <c r="T151" s="8"/>
    </row>
    <row r="152" spans="2:20" ht="27">
      <c r="B152" s="377"/>
      <c r="C152" s="8"/>
      <c r="D152" s="218" t="s">
        <v>3038</v>
      </c>
      <c r="E152" s="8" t="s">
        <v>145</v>
      </c>
      <c r="F152" s="8" t="s">
        <v>178</v>
      </c>
      <c r="G152" s="8" t="s">
        <v>157</v>
      </c>
      <c r="H152" s="8"/>
      <c r="I152" s="13"/>
      <c r="J152" s="55"/>
      <c r="K152" s="8" t="s">
        <v>6</v>
      </c>
      <c r="L152" s="13"/>
      <c r="M152" s="8"/>
      <c r="N152" s="8"/>
      <c r="O152" s="8"/>
      <c r="P152" s="8"/>
      <c r="Q152" s="8"/>
      <c r="R152" s="8"/>
      <c r="S152" s="8"/>
      <c r="T152" s="8"/>
    </row>
    <row r="153" spans="2:20" ht="27">
      <c r="B153" s="377"/>
      <c r="C153" s="8"/>
      <c r="D153" s="218" t="s">
        <v>3039</v>
      </c>
      <c r="E153" s="8" t="s">
        <v>145</v>
      </c>
      <c r="F153" s="8" t="s">
        <v>178</v>
      </c>
      <c r="G153" s="8" t="s">
        <v>147</v>
      </c>
      <c r="H153" s="8"/>
      <c r="I153" s="13"/>
      <c r="J153" s="55"/>
      <c r="K153" s="8" t="s">
        <v>6</v>
      </c>
      <c r="L153" s="13"/>
      <c r="M153" s="8"/>
      <c r="N153" s="8"/>
      <c r="O153" s="8"/>
      <c r="P153" s="8"/>
      <c r="Q153" s="8"/>
      <c r="R153" s="8"/>
      <c r="S153" s="8"/>
      <c r="T153" s="8"/>
    </row>
    <row r="154" spans="2:20" ht="49.5">
      <c r="B154" s="378"/>
      <c r="C154" s="8"/>
      <c r="D154" s="218" t="s">
        <v>3040</v>
      </c>
      <c r="E154" s="8" t="s">
        <v>145</v>
      </c>
      <c r="F154" s="8" t="s">
        <v>146</v>
      </c>
      <c r="G154" s="8" t="s">
        <v>147</v>
      </c>
      <c r="H154" s="8"/>
      <c r="I154" s="13"/>
      <c r="J154" s="55"/>
      <c r="K154" s="8" t="s">
        <v>6</v>
      </c>
      <c r="L154" s="13" t="s">
        <v>3041</v>
      </c>
      <c r="M154" s="8"/>
      <c r="N154" s="8"/>
      <c r="O154" s="8"/>
      <c r="P154" s="8"/>
      <c r="Q154" s="8"/>
      <c r="R154" s="8"/>
      <c r="S154" s="8"/>
      <c r="T154" s="8"/>
    </row>
  </sheetData>
  <mergeCells count="26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91:B111"/>
    <mergeCell ref="B112:B139"/>
    <mergeCell ref="B140:B154"/>
    <mergeCell ref="B11:B22"/>
    <mergeCell ref="B23:B43"/>
    <mergeCell ref="B44:B64"/>
    <mergeCell ref="B65:B73"/>
    <mergeCell ref="B74:B90"/>
  </mergeCells>
  <phoneticPr fontId="31" type="noConversion"/>
  <dataValidations count="5">
    <dataValidation type="list" allowBlank="1" showInputMessage="1" showErrorMessage="1" sqref="E11:E154 E65547:E65675 E131083:E131211 E196619:E196747 E262155:E262283 E327691:E327819 E393227:E393355 E458763:E458891 E524299:E524427 E589835:E589963 E655371:E655499 E720907:E721035 E786443:E786571 E851979:E852107 E917515:E917643 E983051:E983179 JA11:JA139 JA65547:JA65675 JA131083:JA131211 JA196619:JA196747 JA262155:JA262283 JA327691:JA327819 JA393227:JA393355 JA458763:JA458891 JA524299:JA524427 JA589835:JA589963 JA655371:JA655499 JA720907:JA721035 JA786443:JA786571 JA851979:JA852107 JA917515:JA917643 JA983051:JA983179 SW11:SW139 SW65547:SW65675 SW131083:SW131211 SW196619:SW196747 SW262155:SW262283 SW327691:SW327819 SW393227:SW393355 SW458763:SW458891 SW524299:SW524427 SW589835:SW589963 SW655371:SW655499 SW720907:SW721035 SW786443:SW786571 SW851979:SW852107 SW917515:SW917643 SW983051:SW983179 ACS11:ACS139 ACS65547:ACS65675 ACS131083:ACS131211 ACS196619:ACS196747 ACS262155:ACS262283 ACS327691:ACS327819 ACS393227:ACS393355 ACS458763:ACS458891 ACS524299:ACS524427 ACS589835:ACS589963 ACS655371:ACS655499 ACS720907:ACS721035 ACS786443:ACS786571 ACS851979:ACS852107 ACS917515:ACS917643 ACS983051:ACS983179 AMO11:AMO139 AMO65547:AMO65675 AMO131083:AMO131211 AMO196619:AMO196747 AMO262155:AMO262283 AMO327691:AMO327819 AMO393227:AMO393355 AMO458763:AMO458891 AMO524299:AMO524427 AMO589835:AMO589963 AMO655371:AMO655499 AMO720907:AMO721035 AMO786443:AMO786571 AMO851979:AMO852107 AMO917515:AMO917643 AMO983051:AMO983179 AWK11:AWK139 AWK65547:AWK65675 AWK131083:AWK131211 AWK196619:AWK196747 AWK262155:AWK262283 AWK327691:AWK327819 AWK393227:AWK393355 AWK458763:AWK458891 AWK524299:AWK524427 AWK589835:AWK589963 AWK655371:AWK655499 AWK720907:AWK721035 AWK786443:AWK786571 AWK851979:AWK852107 AWK917515:AWK917643 AWK983051:AWK983179 BGG11:BGG139 BGG65547:BGG65675 BGG131083:BGG131211 BGG196619:BGG196747 BGG262155:BGG262283 BGG327691:BGG327819 BGG393227:BGG393355 BGG458763:BGG458891 BGG524299:BGG524427 BGG589835:BGG589963 BGG655371:BGG655499 BGG720907:BGG721035 BGG786443:BGG786571 BGG851979:BGG852107 BGG917515:BGG917643 BGG983051:BGG983179 BQC11:BQC139 BQC65547:BQC65675 BQC131083:BQC131211 BQC196619:BQC196747 BQC262155:BQC262283 BQC327691:BQC327819 BQC393227:BQC393355 BQC458763:BQC458891 BQC524299:BQC524427 BQC589835:BQC589963 BQC655371:BQC655499 BQC720907:BQC721035 BQC786443:BQC786571 BQC851979:BQC852107 BQC917515:BQC917643 BQC983051:BQC983179 BZY11:BZY139 BZY65547:BZY65675 BZY131083:BZY131211 BZY196619:BZY196747 BZY262155:BZY262283 BZY327691:BZY327819 BZY393227:BZY393355 BZY458763:BZY458891 BZY524299:BZY524427 BZY589835:BZY589963 BZY655371:BZY655499 BZY720907:BZY721035 BZY786443:BZY786571 BZY851979:BZY852107 BZY917515:BZY917643 BZY983051:BZY983179 CJU11:CJU139 CJU65547:CJU65675 CJU131083:CJU131211 CJU196619:CJU196747 CJU262155:CJU262283 CJU327691:CJU327819 CJU393227:CJU393355 CJU458763:CJU458891 CJU524299:CJU524427 CJU589835:CJU589963 CJU655371:CJU655499 CJU720907:CJU721035 CJU786443:CJU786571 CJU851979:CJU852107 CJU917515:CJU917643 CJU983051:CJU983179 CTQ11:CTQ139 CTQ65547:CTQ65675 CTQ131083:CTQ131211 CTQ196619:CTQ196747 CTQ262155:CTQ262283 CTQ327691:CTQ327819 CTQ393227:CTQ393355 CTQ458763:CTQ458891 CTQ524299:CTQ524427 CTQ589835:CTQ589963 CTQ655371:CTQ655499 CTQ720907:CTQ721035 CTQ786443:CTQ786571 CTQ851979:CTQ852107 CTQ917515:CTQ917643 CTQ983051:CTQ983179 DDM11:DDM139 DDM65547:DDM65675 DDM131083:DDM131211 DDM196619:DDM196747 DDM262155:DDM262283 DDM327691:DDM327819 DDM393227:DDM393355 DDM458763:DDM458891 DDM524299:DDM524427 DDM589835:DDM589963 DDM655371:DDM655499 DDM720907:DDM721035 DDM786443:DDM786571 DDM851979:DDM852107 DDM917515:DDM917643 DDM983051:DDM983179 DNI11:DNI139 DNI65547:DNI65675 DNI131083:DNI131211 DNI196619:DNI196747 DNI262155:DNI262283 DNI327691:DNI327819 DNI393227:DNI393355 DNI458763:DNI458891 DNI524299:DNI524427 DNI589835:DNI589963 DNI655371:DNI655499 DNI720907:DNI721035 DNI786443:DNI786571 DNI851979:DNI852107 DNI917515:DNI917643 DNI983051:DNI983179 DXE11:DXE139 DXE65547:DXE65675 DXE131083:DXE131211 DXE196619:DXE196747 DXE262155:DXE262283 DXE327691:DXE327819 DXE393227:DXE393355 DXE458763:DXE458891 DXE524299:DXE524427 DXE589835:DXE589963 DXE655371:DXE655499 DXE720907:DXE721035 DXE786443:DXE786571 DXE851979:DXE852107 DXE917515:DXE917643 DXE983051:DXE983179 EHA11:EHA139 EHA65547:EHA65675 EHA131083:EHA131211 EHA196619:EHA196747 EHA262155:EHA262283 EHA327691:EHA327819 EHA393227:EHA393355 EHA458763:EHA458891 EHA524299:EHA524427 EHA589835:EHA589963 EHA655371:EHA655499 EHA720907:EHA721035 EHA786443:EHA786571 EHA851979:EHA852107 EHA917515:EHA917643 EHA983051:EHA983179 EQW11:EQW139 EQW65547:EQW65675 EQW131083:EQW131211 EQW196619:EQW196747 EQW262155:EQW262283 EQW327691:EQW327819 EQW393227:EQW393355 EQW458763:EQW458891 EQW524299:EQW524427 EQW589835:EQW589963 EQW655371:EQW655499 EQW720907:EQW721035 EQW786443:EQW786571 EQW851979:EQW852107 EQW917515:EQW917643 EQW983051:EQW983179 FAS11:FAS139 FAS65547:FAS65675 FAS131083:FAS131211 FAS196619:FAS196747 FAS262155:FAS262283 FAS327691:FAS327819 FAS393227:FAS393355 FAS458763:FAS458891 FAS524299:FAS524427 FAS589835:FAS589963 FAS655371:FAS655499 FAS720907:FAS721035 FAS786443:FAS786571 FAS851979:FAS852107 FAS917515:FAS917643 FAS983051:FAS983179 FKO11:FKO139 FKO65547:FKO65675 FKO131083:FKO131211 FKO196619:FKO196747 FKO262155:FKO262283 FKO327691:FKO327819 FKO393227:FKO393355 FKO458763:FKO458891 FKO524299:FKO524427 FKO589835:FKO589963 FKO655371:FKO655499 FKO720907:FKO721035 FKO786443:FKO786571 FKO851979:FKO852107 FKO917515:FKO917643 FKO983051:FKO983179 FUK11:FUK139 FUK65547:FUK65675 FUK131083:FUK131211 FUK196619:FUK196747 FUK262155:FUK262283 FUK327691:FUK327819 FUK393227:FUK393355 FUK458763:FUK458891 FUK524299:FUK524427 FUK589835:FUK589963 FUK655371:FUK655499 FUK720907:FUK721035 FUK786443:FUK786571 FUK851979:FUK852107 FUK917515:FUK917643 FUK983051:FUK983179 GEG11:GEG139 GEG65547:GEG65675 GEG131083:GEG131211 GEG196619:GEG196747 GEG262155:GEG262283 GEG327691:GEG327819 GEG393227:GEG393355 GEG458763:GEG458891 GEG524299:GEG524427 GEG589835:GEG589963 GEG655371:GEG655499 GEG720907:GEG721035 GEG786443:GEG786571 GEG851979:GEG852107 GEG917515:GEG917643 GEG983051:GEG983179 GOC11:GOC139 GOC65547:GOC65675 GOC131083:GOC131211 GOC196619:GOC196747 GOC262155:GOC262283 GOC327691:GOC327819 GOC393227:GOC393355 GOC458763:GOC458891 GOC524299:GOC524427 GOC589835:GOC589963 GOC655371:GOC655499 GOC720907:GOC721035 GOC786443:GOC786571 GOC851979:GOC852107 GOC917515:GOC917643 GOC983051:GOC983179 GXY11:GXY139 GXY65547:GXY65675 GXY131083:GXY131211 GXY196619:GXY196747 GXY262155:GXY262283 GXY327691:GXY327819 GXY393227:GXY393355 GXY458763:GXY458891 GXY524299:GXY524427 GXY589835:GXY589963 GXY655371:GXY655499 GXY720907:GXY721035 GXY786443:GXY786571 GXY851979:GXY852107 GXY917515:GXY917643 GXY983051:GXY983179 HHU11:HHU139 HHU65547:HHU65675 HHU131083:HHU131211 HHU196619:HHU196747 HHU262155:HHU262283 HHU327691:HHU327819 HHU393227:HHU393355 HHU458763:HHU458891 HHU524299:HHU524427 HHU589835:HHU589963 HHU655371:HHU655499 HHU720907:HHU721035 HHU786443:HHU786571 HHU851979:HHU852107 HHU917515:HHU917643 HHU983051:HHU983179 HRQ11:HRQ139 HRQ65547:HRQ65675 HRQ131083:HRQ131211 HRQ196619:HRQ196747 HRQ262155:HRQ262283 HRQ327691:HRQ327819 HRQ393227:HRQ393355 HRQ458763:HRQ458891 HRQ524299:HRQ524427 HRQ589835:HRQ589963 HRQ655371:HRQ655499 HRQ720907:HRQ721035 HRQ786443:HRQ786571 HRQ851979:HRQ852107 HRQ917515:HRQ917643 HRQ983051:HRQ983179 IBM11:IBM139 IBM65547:IBM65675 IBM131083:IBM131211 IBM196619:IBM196747 IBM262155:IBM262283 IBM327691:IBM327819 IBM393227:IBM393355 IBM458763:IBM458891 IBM524299:IBM524427 IBM589835:IBM589963 IBM655371:IBM655499 IBM720907:IBM721035 IBM786443:IBM786571 IBM851979:IBM852107 IBM917515:IBM917643 IBM983051:IBM983179 ILI11:ILI139 ILI65547:ILI65675 ILI131083:ILI131211 ILI196619:ILI196747 ILI262155:ILI262283 ILI327691:ILI327819 ILI393227:ILI393355 ILI458763:ILI458891 ILI524299:ILI524427 ILI589835:ILI589963 ILI655371:ILI655499 ILI720907:ILI721035 ILI786443:ILI786571 ILI851979:ILI852107 ILI917515:ILI917643 ILI983051:ILI983179 IVE11:IVE139 IVE65547:IVE65675 IVE131083:IVE131211 IVE196619:IVE196747 IVE262155:IVE262283 IVE327691:IVE327819 IVE393227:IVE393355 IVE458763:IVE458891 IVE524299:IVE524427 IVE589835:IVE589963 IVE655371:IVE655499 IVE720907:IVE721035 IVE786443:IVE786571 IVE851979:IVE852107 IVE917515:IVE917643 IVE983051:IVE983179 JFA11:JFA139 JFA65547:JFA65675 JFA131083:JFA131211 JFA196619:JFA196747 JFA262155:JFA262283 JFA327691:JFA327819 JFA393227:JFA393355 JFA458763:JFA458891 JFA524299:JFA524427 JFA589835:JFA589963 JFA655371:JFA655499 JFA720907:JFA721035 JFA786443:JFA786571 JFA851979:JFA852107 JFA917515:JFA917643 JFA983051:JFA983179 JOW11:JOW139 JOW65547:JOW65675 JOW131083:JOW131211 JOW196619:JOW196747 JOW262155:JOW262283 JOW327691:JOW327819 JOW393227:JOW393355 JOW458763:JOW458891 JOW524299:JOW524427 JOW589835:JOW589963 JOW655371:JOW655499 JOW720907:JOW721035 JOW786443:JOW786571 JOW851979:JOW852107 JOW917515:JOW917643 JOW983051:JOW983179 JYS11:JYS139 JYS65547:JYS65675 JYS131083:JYS131211 JYS196619:JYS196747 JYS262155:JYS262283 JYS327691:JYS327819 JYS393227:JYS393355 JYS458763:JYS458891 JYS524299:JYS524427 JYS589835:JYS589963 JYS655371:JYS655499 JYS720907:JYS721035 JYS786443:JYS786571 JYS851979:JYS852107 JYS917515:JYS917643 JYS983051:JYS983179 KIO11:KIO139 KIO65547:KIO65675 KIO131083:KIO131211 KIO196619:KIO196747 KIO262155:KIO262283 KIO327691:KIO327819 KIO393227:KIO393355 KIO458763:KIO458891 KIO524299:KIO524427 KIO589835:KIO589963 KIO655371:KIO655499 KIO720907:KIO721035 KIO786443:KIO786571 KIO851979:KIO852107 KIO917515:KIO917643 KIO983051:KIO983179 KSK11:KSK139 KSK65547:KSK65675 KSK131083:KSK131211 KSK196619:KSK196747 KSK262155:KSK262283 KSK327691:KSK327819 KSK393227:KSK393355 KSK458763:KSK458891 KSK524299:KSK524427 KSK589835:KSK589963 KSK655371:KSK655499 KSK720907:KSK721035 KSK786443:KSK786571 KSK851979:KSK852107 KSK917515:KSK917643 KSK983051:KSK983179 LCG11:LCG139 LCG65547:LCG65675 LCG131083:LCG131211 LCG196619:LCG196747 LCG262155:LCG262283 LCG327691:LCG327819 LCG393227:LCG393355 LCG458763:LCG458891 LCG524299:LCG524427 LCG589835:LCG589963 LCG655371:LCG655499 LCG720907:LCG721035 LCG786443:LCG786571 LCG851979:LCG852107 LCG917515:LCG917643 LCG983051:LCG983179 LMC11:LMC139 LMC65547:LMC65675 LMC131083:LMC131211 LMC196619:LMC196747 LMC262155:LMC262283 LMC327691:LMC327819 LMC393227:LMC393355 LMC458763:LMC458891 LMC524299:LMC524427 LMC589835:LMC589963 LMC655371:LMC655499 LMC720907:LMC721035 LMC786443:LMC786571 LMC851979:LMC852107 LMC917515:LMC917643 LMC983051:LMC983179 LVY11:LVY139 LVY65547:LVY65675 LVY131083:LVY131211 LVY196619:LVY196747 LVY262155:LVY262283 LVY327691:LVY327819 LVY393227:LVY393355 LVY458763:LVY458891 LVY524299:LVY524427 LVY589835:LVY589963 LVY655371:LVY655499 LVY720907:LVY721035 LVY786443:LVY786571 LVY851979:LVY852107 LVY917515:LVY917643 LVY983051:LVY983179 MFU11:MFU139 MFU65547:MFU65675 MFU131083:MFU131211 MFU196619:MFU196747 MFU262155:MFU262283 MFU327691:MFU327819 MFU393227:MFU393355 MFU458763:MFU458891 MFU524299:MFU524427 MFU589835:MFU589963 MFU655371:MFU655499 MFU720907:MFU721035 MFU786443:MFU786571 MFU851979:MFU852107 MFU917515:MFU917643 MFU983051:MFU983179 MPQ11:MPQ139 MPQ65547:MPQ65675 MPQ131083:MPQ131211 MPQ196619:MPQ196747 MPQ262155:MPQ262283 MPQ327691:MPQ327819 MPQ393227:MPQ393355 MPQ458763:MPQ458891 MPQ524299:MPQ524427 MPQ589835:MPQ589963 MPQ655371:MPQ655499 MPQ720907:MPQ721035 MPQ786443:MPQ786571 MPQ851979:MPQ852107 MPQ917515:MPQ917643 MPQ983051:MPQ983179 MZM11:MZM139 MZM65547:MZM65675 MZM131083:MZM131211 MZM196619:MZM196747 MZM262155:MZM262283 MZM327691:MZM327819 MZM393227:MZM393355 MZM458763:MZM458891 MZM524299:MZM524427 MZM589835:MZM589963 MZM655371:MZM655499 MZM720907:MZM721035 MZM786443:MZM786571 MZM851979:MZM852107 MZM917515:MZM917643 MZM983051:MZM983179 NJI11:NJI139 NJI65547:NJI65675 NJI131083:NJI131211 NJI196619:NJI196747 NJI262155:NJI262283 NJI327691:NJI327819 NJI393227:NJI393355 NJI458763:NJI458891 NJI524299:NJI524427 NJI589835:NJI589963 NJI655371:NJI655499 NJI720907:NJI721035 NJI786443:NJI786571 NJI851979:NJI852107 NJI917515:NJI917643 NJI983051:NJI983179 NTE11:NTE139 NTE65547:NTE65675 NTE131083:NTE131211 NTE196619:NTE196747 NTE262155:NTE262283 NTE327691:NTE327819 NTE393227:NTE393355 NTE458763:NTE458891 NTE524299:NTE524427 NTE589835:NTE589963 NTE655371:NTE655499 NTE720907:NTE721035 NTE786443:NTE786571 NTE851979:NTE852107 NTE917515:NTE917643 NTE983051:NTE983179 ODA11:ODA139 ODA65547:ODA65675 ODA131083:ODA131211 ODA196619:ODA196747 ODA262155:ODA262283 ODA327691:ODA327819 ODA393227:ODA393355 ODA458763:ODA458891 ODA524299:ODA524427 ODA589835:ODA589963 ODA655371:ODA655499 ODA720907:ODA721035 ODA786443:ODA786571 ODA851979:ODA852107 ODA917515:ODA917643 ODA983051:ODA983179 OMW11:OMW139 OMW65547:OMW65675 OMW131083:OMW131211 OMW196619:OMW196747 OMW262155:OMW262283 OMW327691:OMW327819 OMW393227:OMW393355 OMW458763:OMW458891 OMW524299:OMW524427 OMW589835:OMW589963 OMW655371:OMW655499 OMW720907:OMW721035 OMW786443:OMW786571 OMW851979:OMW852107 OMW917515:OMW917643 OMW983051:OMW983179 OWS11:OWS139 OWS65547:OWS65675 OWS131083:OWS131211 OWS196619:OWS196747 OWS262155:OWS262283 OWS327691:OWS327819 OWS393227:OWS393355 OWS458763:OWS458891 OWS524299:OWS524427 OWS589835:OWS589963 OWS655371:OWS655499 OWS720907:OWS721035 OWS786443:OWS786571 OWS851979:OWS852107 OWS917515:OWS917643 OWS983051:OWS983179 PGO11:PGO139 PGO65547:PGO65675 PGO131083:PGO131211 PGO196619:PGO196747 PGO262155:PGO262283 PGO327691:PGO327819 PGO393227:PGO393355 PGO458763:PGO458891 PGO524299:PGO524427 PGO589835:PGO589963 PGO655371:PGO655499 PGO720907:PGO721035 PGO786443:PGO786571 PGO851979:PGO852107 PGO917515:PGO917643 PGO983051:PGO983179 PQK11:PQK139 PQK65547:PQK65675 PQK131083:PQK131211 PQK196619:PQK196747 PQK262155:PQK262283 PQK327691:PQK327819 PQK393227:PQK393355 PQK458763:PQK458891 PQK524299:PQK524427 PQK589835:PQK589963 PQK655371:PQK655499 PQK720907:PQK721035 PQK786443:PQK786571 PQK851979:PQK852107 PQK917515:PQK917643 PQK983051:PQK983179 QAG11:QAG139 QAG65547:QAG65675 QAG131083:QAG131211 QAG196619:QAG196747 QAG262155:QAG262283 QAG327691:QAG327819 QAG393227:QAG393355 QAG458763:QAG458891 QAG524299:QAG524427 QAG589835:QAG589963 QAG655371:QAG655499 QAG720907:QAG721035 QAG786443:QAG786571 QAG851979:QAG852107 QAG917515:QAG917643 QAG983051:QAG983179 QKC11:QKC139 QKC65547:QKC65675 QKC131083:QKC131211 QKC196619:QKC196747 QKC262155:QKC262283 QKC327691:QKC327819 QKC393227:QKC393355 QKC458763:QKC458891 QKC524299:QKC524427 QKC589835:QKC589963 QKC655371:QKC655499 QKC720907:QKC721035 QKC786443:QKC786571 QKC851979:QKC852107 QKC917515:QKC917643 QKC983051:QKC983179 QTY11:QTY139 QTY65547:QTY65675 QTY131083:QTY131211 QTY196619:QTY196747 QTY262155:QTY262283 QTY327691:QTY327819 QTY393227:QTY393355 QTY458763:QTY458891 QTY524299:QTY524427 QTY589835:QTY589963 QTY655371:QTY655499 QTY720907:QTY721035 QTY786443:QTY786571 QTY851979:QTY852107 QTY917515:QTY917643 QTY983051:QTY983179 RDU11:RDU139 RDU65547:RDU65675 RDU131083:RDU131211 RDU196619:RDU196747 RDU262155:RDU262283 RDU327691:RDU327819 RDU393227:RDU393355 RDU458763:RDU458891 RDU524299:RDU524427 RDU589835:RDU589963 RDU655371:RDU655499 RDU720907:RDU721035 RDU786443:RDU786571 RDU851979:RDU852107 RDU917515:RDU917643 RDU983051:RDU983179 RNQ11:RNQ139 RNQ65547:RNQ65675 RNQ131083:RNQ131211 RNQ196619:RNQ196747 RNQ262155:RNQ262283 RNQ327691:RNQ327819 RNQ393227:RNQ393355 RNQ458763:RNQ458891 RNQ524299:RNQ524427 RNQ589835:RNQ589963 RNQ655371:RNQ655499 RNQ720907:RNQ721035 RNQ786443:RNQ786571 RNQ851979:RNQ852107 RNQ917515:RNQ917643 RNQ983051:RNQ983179 RXM11:RXM139 RXM65547:RXM65675 RXM131083:RXM131211 RXM196619:RXM196747 RXM262155:RXM262283 RXM327691:RXM327819 RXM393227:RXM393355 RXM458763:RXM458891 RXM524299:RXM524427 RXM589835:RXM589963 RXM655371:RXM655499 RXM720907:RXM721035 RXM786443:RXM786571 RXM851979:RXM852107 RXM917515:RXM917643 RXM983051:RXM983179 SHI11:SHI139 SHI65547:SHI65675 SHI131083:SHI131211 SHI196619:SHI196747 SHI262155:SHI262283 SHI327691:SHI327819 SHI393227:SHI393355 SHI458763:SHI458891 SHI524299:SHI524427 SHI589835:SHI589963 SHI655371:SHI655499 SHI720907:SHI721035 SHI786443:SHI786571 SHI851979:SHI852107 SHI917515:SHI917643 SHI983051:SHI983179 SRE11:SRE139 SRE65547:SRE65675 SRE131083:SRE131211 SRE196619:SRE196747 SRE262155:SRE262283 SRE327691:SRE327819 SRE393227:SRE393355 SRE458763:SRE458891 SRE524299:SRE524427 SRE589835:SRE589963 SRE655371:SRE655499 SRE720907:SRE721035 SRE786443:SRE786571 SRE851979:SRE852107 SRE917515:SRE917643 SRE983051:SRE983179 TBA11:TBA139 TBA65547:TBA65675 TBA131083:TBA131211 TBA196619:TBA196747 TBA262155:TBA262283 TBA327691:TBA327819 TBA393227:TBA393355 TBA458763:TBA458891 TBA524299:TBA524427 TBA589835:TBA589963 TBA655371:TBA655499 TBA720907:TBA721035 TBA786443:TBA786571 TBA851979:TBA852107 TBA917515:TBA917643 TBA983051:TBA983179 TKW11:TKW139 TKW65547:TKW65675 TKW131083:TKW131211 TKW196619:TKW196747 TKW262155:TKW262283 TKW327691:TKW327819 TKW393227:TKW393355 TKW458763:TKW458891 TKW524299:TKW524427 TKW589835:TKW589963 TKW655371:TKW655499 TKW720907:TKW721035 TKW786443:TKW786571 TKW851979:TKW852107 TKW917515:TKW917643 TKW983051:TKW983179 TUS11:TUS139 TUS65547:TUS65675 TUS131083:TUS131211 TUS196619:TUS196747 TUS262155:TUS262283 TUS327691:TUS327819 TUS393227:TUS393355 TUS458763:TUS458891 TUS524299:TUS524427 TUS589835:TUS589963 TUS655371:TUS655499 TUS720907:TUS721035 TUS786443:TUS786571 TUS851979:TUS852107 TUS917515:TUS917643 TUS983051:TUS983179 UEO11:UEO139 UEO65547:UEO65675 UEO131083:UEO131211 UEO196619:UEO196747 UEO262155:UEO262283 UEO327691:UEO327819 UEO393227:UEO393355 UEO458763:UEO458891 UEO524299:UEO524427 UEO589835:UEO589963 UEO655371:UEO655499 UEO720907:UEO721035 UEO786443:UEO786571 UEO851979:UEO852107 UEO917515:UEO917643 UEO983051:UEO983179 UOK11:UOK139 UOK65547:UOK65675 UOK131083:UOK131211 UOK196619:UOK196747 UOK262155:UOK262283 UOK327691:UOK327819 UOK393227:UOK393355 UOK458763:UOK458891 UOK524299:UOK524427 UOK589835:UOK589963 UOK655371:UOK655499 UOK720907:UOK721035 UOK786443:UOK786571 UOK851979:UOK852107 UOK917515:UOK917643 UOK983051:UOK983179 UYG11:UYG139 UYG65547:UYG65675 UYG131083:UYG131211 UYG196619:UYG196747 UYG262155:UYG262283 UYG327691:UYG327819 UYG393227:UYG393355 UYG458763:UYG458891 UYG524299:UYG524427 UYG589835:UYG589963 UYG655371:UYG655499 UYG720907:UYG721035 UYG786443:UYG786571 UYG851979:UYG852107 UYG917515:UYG917643 UYG983051:UYG983179 VIC11:VIC139 VIC65547:VIC65675 VIC131083:VIC131211 VIC196619:VIC196747 VIC262155:VIC262283 VIC327691:VIC327819 VIC393227:VIC393355 VIC458763:VIC458891 VIC524299:VIC524427 VIC589835:VIC589963 VIC655371:VIC655499 VIC720907:VIC721035 VIC786443:VIC786571 VIC851979:VIC852107 VIC917515:VIC917643 VIC983051:VIC983179 VRY11:VRY139 VRY65547:VRY65675 VRY131083:VRY131211 VRY196619:VRY196747 VRY262155:VRY262283 VRY327691:VRY327819 VRY393227:VRY393355 VRY458763:VRY458891 VRY524299:VRY524427 VRY589835:VRY589963 VRY655371:VRY655499 VRY720907:VRY721035 VRY786443:VRY786571 VRY851979:VRY852107 VRY917515:VRY917643 VRY983051:VRY983179 WBU11:WBU139 WBU65547:WBU65675 WBU131083:WBU131211 WBU196619:WBU196747 WBU262155:WBU262283 WBU327691:WBU327819 WBU393227:WBU393355 WBU458763:WBU458891 WBU524299:WBU524427 WBU589835:WBU589963 WBU655371:WBU655499 WBU720907:WBU721035 WBU786443:WBU786571 WBU851979:WBU852107 WBU917515:WBU917643 WBU983051:WBU983179 WLQ11:WLQ139 WLQ65547:WLQ65675 WLQ131083:WLQ131211 WLQ196619:WLQ196747 WLQ262155:WLQ262283 WLQ327691:WLQ327819 WLQ393227:WLQ393355 WLQ458763:WLQ458891 WLQ524299:WLQ524427 WLQ589835:WLQ589963 WLQ655371:WLQ655499 WLQ720907:WLQ721035 WLQ786443:WLQ786571 WLQ851979:WLQ852107 WLQ917515:WLQ917643 WLQ983051:WLQ983179 WVM11:WVM139 WVM65547:WVM65675 WVM131083:WVM131211 WVM196619:WVM196747 WVM262155:WVM262283 WVM327691:WVM327819 WVM393227:WVM393355 WVM458763:WVM458891 WVM524299:WVM524427 WVM589835:WVM589963 WVM655371:WVM655499 WVM720907:WVM721035 WVM786443:WVM786571 WVM851979:WVM852107 WVM917515:WVM917643 WVM983051:WVM983179">
      <formula1>"正,反"</formula1>
    </dataValidation>
    <dataValidation type="list" allowBlank="1" showInputMessage="1" showErrorMessage="1" sqref="F11:F154 F65547:F65675 F131083:F131211 F196619:F196747 F262155:F262283 F327691:F327819 F393227:F393355 F458763:F458891 F524299:F524427 F589835:F589963 F655371:F655499 F720907:F721035 F786443:F786571 F851979:F852107 F917515:F917643 F983051:F983179 JB11:JB139 JB65547:JB65675 JB131083:JB131211 JB196619:JB196747 JB262155:JB262283 JB327691:JB327819 JB393227:JB393355 JB458763:JB458891 JB524299:JB524427 JB589835:JB589963 JB655371:JB655499 JB720907:JB721035 JB786443:JB786571 JB851979:JB852107 JB917515:JB917643 JB983051:JB983179 SX11:SX139 SX65547:SX65675 SX131083:SX131211 SX196619:SX196747 SX262155:SX262283 SX327691:SX327819 SX393227:SX393355 SX458763:SX458891 SX524299:SX524427 SX589835:SX589963 SX655371:SX655499 SX720907:SX721035 SX786443:SX786571 SX851979:SX852107 SX917515:SX917643 SX983051:SX983179 ACT11:ACT139 ACT65547:ACT65675 ACT131083:ACT131211 ACT196619:ACT196747 ACT262155:ACT262283 ACT327691:ACT327819 ACT393227:ACT393355 ACT458763:ACT458891 ACT524299:ACT524427 ACT589835:ACT589963 ACT655371:ACT655499 ACT720907:ACT721035 ACT786443:ACT786571 ACT851979:ACT852107 ACT917515:ACT917643 ACT983051:ACT983179 AMP11:AMP139 AMP65547:AMP65675 AMP131083:AMP131211 AMP196619:AMP196747 AMP262155:AMP262283 AMP327691:AMP327819 AMP393227:AMP393355 AMP458763:AMP458891 AMP524299:AMP524427 AMP589835:AMP589963 AMP655371:AMP655499 AMP720907:AMP721035 AMP786443:AMP786571 AMP851979:AMP852107 AMP917515:AMP917643 AMP983051:AMP983179 AWL11:AWL139 AWL65547:AWL65675 AWL131083:AWL131211 AWL196619:AWL196747 AWL262155:AWL262283 AWL327691:AWL327819 AWL393227:AWL393355 AWL458763:AWL458891 AWL524299:AWL524427 AWL589835:AWL589963 AWL655371:AWL655499 AWL720907:AWL721035 AWL786443:AWL786571 AWL851979:AWL852107 AWL917515:AWL917643 AWL983051:AWL983179 BGH11:BGH139 BGH65547:BGH65675 BGH131083:BGH131211 BGH196619:BGH196747 BGH262155:BGH262283 BGH327691:BGH327819 BGH393227:BGH393355 BGH458763:BGH458891 BGH524299:BGH524427 BGH589835:BGH589963 BGH655371:BGH655499 BGH720907:BGH721035 BGH786443:BGH786571 BGH851979:BGH852107 BGH917515:BGH917643 BGH983051:BGH983179 BQD11:BQD139 BQD65547:BQD65675 BQD131083:BQD131211 BQD196619:BQD196747 BQD262155:BQD262283 BQD327691:BQD327819 BQD393227:BQD393355 BQD458763:BQD458891 BQD524299:BQD524427 BQD589835:BQD589963 BQD655371:BQD655499 BQD720907:BQD721035 BQD786443:BQD786571 BQD851979:BQD852107 BQD917515:BQD917643 BQD983051:BQD983179 BZZ11:BZZ139 BZZ65547:BZZ65675 BZZ131083:BZZ131211 BZZ196619:BZZ196747 BZZ262155:BZZ262283 BZZ327691:BZZ327819 BZZ393227:BZZ393355 BZZ458763:BZZ458891 BZZ524299:BZZ524427 BZZ589835:BZZ589963 BZZ655371:BZZ655499 BZZ720907:BZZ721035 BZZ786443:BZZ786571 BZZ851979:BZZ852107 BZZ917515:BZZ917643 BZZ983051:BZZ983179 CJV11:CJV139 CJV65547:CJV65675 CJV131083:CJV131211 CJV196619:CJV196747 CJV262155:CJV262283 CJV327691:CJV327819 CJV393227:CJV393355 CJV458763:CJV458891 CJV524299:CJV524427 CJV589835:CJV589963 CJV655371:CJV655499 CJV720907:CJV721035 CJV786443:CJV786571 CJV851979:CJV852107 CJV917515:CJV917643 CJV983051:CJV983179 CTR11:CTR139 CTR65547:CTR65675 CTR131083:CTR131211 CTR196619:CTR196747 CTR262155:CTR262283 CTR327691:CTR327819 CTR393227:CTR393355 CTR458763:CTR458891 CTR524299:CTR524427 CTR589835:CTR589963 CTR655371:CTR655499 CTR720907:CTR721035 CTR786443:CTR786571 CTR851979:CTR852107 CTR917515:CTR917643 CTR983051:CTR983179 DDN11:DDN139 DDN65547:DDN65675 DDN131083:DDN131211 DDN196619:DDN196747 DDN262155:DDN262283 DDN327691:DDN327819 DDN393227:DDN393355 DDN458763:DDN458891 DDN524299:DDN524427 DDN589835:DDN589963 DDN655371:DDN655499 DDN720907:DDN721035 DDN786443:DDN786571 DDN851979:DDN852107 DDN917515:DDN917643 DDN983051:DDN983179 DNJ11:DNJ139 DNJ65547:DNJ65675 DNJ131083:DNJ131211 DNJ196619:DNJ196747 DNJ262155:DNJ262283 DNJ327691:DNJ327819 DNJ393227:DNJ393355 DNJ458763:DNJ458891 DNJ524299:DNJ524427 DNJ589835:DNJ589963 DNJ655371:DNJ655499 DNJ720907:DNJ721035 DNJ786443:DNJ786571 DNJ851979:DNJ852107 DNJ917515:DNJ917643 DNJ983051:DNJ983179 DXF11:DXF139 DXF65547:DXF65675 DXF131083:DXF131211 DXF196619:DXF196747 DXF262155:DXF262283 DXF327691:DXF327819 DXF393227:DXF393355 DXF458763:DXF458891 DXF524299:DXF524427 DXF589835:DXF589963 DXF655371:DXF655499 DXF720907:DXF721035 DXF786443:DXF786571 DXF851979:DXF852107 DXF917515:DXF917643 DXF983051:DXF983179 EHB11:EHB139 EHB65547:EHB65675 EHB131083:EHB131211 EHB196619:EHB196747 EHB262155:EHB262283 EHB327691:EHB327819 EHB393227:EHB393355 EHB458763:EHB458891 EHB524299:EHB524427 EHB589835:EHB589963 EHB655371:EHB655499 EHB720907:EHB721035 EHB786443:EHB786571 EHB851979:EHB852107 EHB917515:EHB917643 EHB983051:EHB983179 EQX11:EQX139 EQX65547:EQX65675 EQX131083:EQX131211 EQX196619:EQX196747 EQX262155:EQX262283 EQX327691:EQX327819 EQX393227:EQX393355 EQX458763:EQX458891 EQX524299:EQX524427 EQX589835:EQX589963 EQX655371:EQX655499 EQX720907:EQX721035 EQX786443:EQX786571 EQX851979:EQX852107 EQX917515:EQX917643 EQX983051:EQX983179 FAT11:FAT139 FAT65547:FAT65675 FAT131083:FAT131211 FAT196619:FAT196747 FAT262155:FAT262283 FAT327691:FAT327819 FAT393227:FAT393355 FAT458763:FAT458891 FAT524299:FAT524427 FAT589835:FAT589963 FAT655371:FAT655499 FAT720907:FAT721035 FAT786443:FAT786571 FAT851979:FAT852107 FAT917515:FAT917643 FAT983051:FAT983179 FKP11:FKP139 FKP65547:FKP65675 FKP131083:FKP131211 FKP196619:FKP196747 FKP262155:FKP262283 FKP327691:FKP327819 FKP393227:FKP393355 FKP458763:FKP458891 FKP524299:FKP524427 FKP589835:FKP589963 FKP655371:FKP655499 FKP720907:FKP721035 FKP786443:FKP786571 FKP851979:FKP852107 FKP917515:FKP917643 FKP983051:FKP983179 FUL11:FUL139 FUL65547:FUL65675 FUL131083:FUL131211 FUL196619:FUL196747 FUL262155:FUL262283 FUL327691:FUL327819 FUL393227:FUL393355 FUL458763:FUL458891 FUL524299:FUL524427 FUL589835:FUL589963 FUL655371:FUL655499 FUL720907:FUL721035 FUL786443:FUL786571 FUL851979:FUL852107 FUL917515:FUL917643 FUL983051:FUL983179 GEH11:GEH139 GEH65547:GEH65675 GEH131083:GEH131211 GEH196619:GEH196747 GEH262155:GEH262283 GEH327691:GEH327819 GEH393227:GEH393355 GEH458763:GEH458891 GEH524299:GEH524427 GEH589835:GEH589963 GEH655371:GEH655499 GEH720907:GEH721035 GEH786443:GEH786571 GEH851979:GEH852107 GEH917515:GEH917643 GEH983051:GEH983179 GOD11:GOD139 GOD65547:GOD65675 GOD131083:GOD131211 GOD196619:GOD196747 GOD262155:GOD262283 GOD327691:GOD327819 GOD393227:GOD393355 GOD458763:GOD458891 GOD524299:GOD524427 GOD589835:GOD589963 GOD655371:GOD655499 GOD720907:GOD721035 GOD786443:GOD786571 GOD851979:GOD852107 GOD917515:GOD917643 GOD983051:GOD983179 GXZ11:GXZ139 GXZ65547:GXZ65675 GXZ131083:GXZ131211 GXZ196619:GXZ196747 GXZ262155:GXZ262283 GXZ327691:GXZ327819 GXZ393227:GXZ393355 GXZ458763:GXZ458891 GXZ524299:GXZ524427 GXZ589835:GXZ589963 GXZ655371:GXZ655499 GXZ720907:GXZ721035 GXZ786443:GXZ786571 GXZ851979:GXZ852107 GXZ917515:GXZ917643 GXZ983051:GXZ983179 HHV11:HHV139 HHV65547:HHV65675 HHV131083:HHV131211 HHV196619:HHV196747 HHV262155:HHV262283 HHV327691:HHV327819 HHV393227:HHV393355 HHV458763:HHV458891 HHV524299:HHV524427 HHV589835:HHV589963 HHV655371:HHV655499 HHV720907:HHV721035 HHV786443:HHV786571 HHV851979:HHV852107 HHV917515:HHV917643 HHV983051:HHV983179 HRR11:HRR139 HRR65547:HRR65675 HRR131083:HRR131211 HRR196619:HRR196747 HRR262155:HRR262283 HRR327691:HRR327819 HRR393227:HRR393355 HRR458763:HRR458891 HRR524299:HRR524427 HRR589835:HRR589963 HRR655371:HRR655499 HRR720907:HRR721035 HRR786443:HRR786571 HRR851979:HRR852107 HRR917515:HRR917643 HRR983051:HRR983179 IBN11:IBN139 IBN65547:IBN65675 IBN131083:IBN131211 IBN196619:IBN196747 IBN262155:IBN262283 IBN327691:IBN327819 IBN393227:IBN393355 IBN458763:IBN458891 IBN524299:IBN524427 IBN589835:IBN589963 IBN655371:IBN655499 IBN720907:IBN721035 IBN786443:IBN786571 IBN851979:IBN852107 IBN917515:IBN917643 IBN983051:IBN983179 ILJ11:ILJ139 ILJ65547:ILJ65675 ILJ131083:ILJ131211 ILJ196619:ILJ196747 ILJ262155:ILJ262283 ILJ327691:ILJ327819 ILJ393227:ILJ393355 ILJ458763:ILJ458891 ILJ524299:ILJ524427 ILJ589835:ILJ589963 ILJ655371:ILJ655499 ILJ720907:ILJ721035 ILJ786443:ILJ786571 ILJ851979:ILJ852107 ILJ917515:ILJ917643 ILJ983051:ILJ983179 IVF11:IVF139 IVF65547:IVF65675 IVF131083:IVF131211 IVF196619:IVF196747 IVF262155:IVF262283 IVF327691:IVF327819 IVF393227:IVF393355 IVF458763:IVF458891 IVF524299:IVF524427 IVF589835:IVF589963 IVF655371:IVF655499 IVF720907:IVF721035 IVF786443:IVF786571 IVF851979:IVF852107 IVF917515:IVF917643 IVF983051:IVF983179 JFB11:JFB139 JFB65547:JFB65675 JFB131083:JFB131211 JFB196619:JFB196747 JFB262155:JFB262283 JFB327691:JFB327819 JFB393227:JFB393355 JFB458763:JFB458891 JFB524299:JFB524427 JFB589835:JFB589963 JFB655371:JFB655499 JFB720907:JFB721035 JFB786443:JFB786571 JFB851979:JFB852107 JFB917515:JFB917643 JFB983051:JFB983179 JOX11:JOX139 JOX65547:JOX65675 JOX131083:JOX131211 JOX196619:JOX196747 JOX262155:JOX262283 JOX327691:JOX327819 JOX393227:JOX393355 JOX458763:JOX458891 JOX524299:JOX524427 JOX589835:JOX589963 JOX655371:JOX655499 JOX720907:JOX721035 JOX786443:JOX786571 JOX851979:JOX852107 JOX917515:JOX917643 JOX983051:JOX983179 JYT11:JYT139 JYT65547:JYT65675 JYT131083:JYT131211 JYT196619:JYT196747 JYT262155:JYT262283 JYT327691:JYT327819 JYT393227:JYT393355 JYT458763:JYT458891 JYT524299:JYT524427 JYT589835:JYT589963 JYT655371:JYT655499 JYT720907:JYT721035 JYT786443:JYT786571 JYT851979:JYT852107 JYT917515:JYT917643 JYT983051:JYT983179 KIP11:KIP139 KIP65547:KIP65675 KIP131083:KIP131211 KIP196619:KIP196747 KIP262155:KIP262283 KIP327691:KIP327819 KIP393227:KIP393355 KIP458763:KIP458891 KIP524299:KIP524427 KIP589835:KIP589963 KIP655371:KIP655499 KIP720907:KIP721035 KIP786443:KIP786571 KIP851979:KIP852107 KIP917515:KIP917643 KIP983051:KIP983179 KSL11:KSL139 KSL65547:KSL65675 KSL131083:KSL131211 KSL196619:KSL196747 KSL262155:KSL262283 KSL327691:KSL327819 KSL393227:KSL393355 KSL458763:KSL458891 KSL524299:KSL524427 KSL589835:KSL589963 KSL655371:KSL655499 KSL720907:KSL721035 KSL786443:KSL786571 KSL851979:KSL852107 KSL917515:KSL917643 KSL983051:KSL983179 LCH11:LCH139 LCH65547:LCH65675 LCH131083:LCH131211 LCH196619:LCH196747 LCH262155:LCH262283 LCH327691:LCH327819 LCH393227:LCH393355 LCH458763:LCH458891 LCH524299:LCH524427 LCH589835:LCH589963 LCH655371:LCH655499 LCH720907:LCH721035 LCH786443:LCH786571 LCH851979:LCH852107 LCH917515:LCH917643 LCH983051:LCH983179 LMD11:LMD139 LMD65547:LMD65675 LMD131083:LMD131211 LMD196619:LMD196747 LMD262155:LMD262283 LMD327691:LMD327819 LMD393227:LMD393355 LMD458763:LMD458891 LMD524299:LMD524427 LMD589835:LMD589963 LMD655371:LMD655499 LMD720907:LMD721035 LMD786443:LMD786571 LMD851979:LMD852107 LMD917515:LMD917643 LMD983051:LMD983179 LVZ11:LVZ139 LVZ65547:LVZ65675 LVZ131083:LVZ131211 LVZ196619:LVZ196747 LVZ262155:LVZ262283 LVZ327691:LVZ327819 LVZ393227:LVZ393355 LVZ458763:LVZ458891 LVZ524299:LVZ524427 LVZ589835:LVZ589963 LVZ655371:LVZ655499 LVZ720907:LVZ721035 LVZ786443:LVZ786571 LVZ851979:LVZ852107 LVZ917515:LVZ917643 LVZ983051:LVZ983179 MFV11:MFV139 MFV65547:MFV65675 MFV131083:MFV131211 MFV196619:MFV196747 MFV262155:MFV262283 MFV327691:MFV327819 MFV393227:MFV393355 MFV458763:MFV458891 MFV524299:MFV524427 MFV589835:MFV589963 MFV655371:MFV655499 MFV720907:MFV721035 MFV786443:MFV786571 MFV851979:MFV852107 MFV917515:MFV917643 MFV983051:MFV983179 MPR11:MPR139 MPR65547:MPR65675 MPR131083:MPR131211 MPR196619:MPR196747 MPR262155:MPR262283 MPR327691:MPR327819 MPR393227:MPR393355 MPR458763:MPR458891 MPR524299:MPR524427 MPR589835:MPR589963 MPR655371:MPR655499 MPR720907:MPR721035 MPR786443:MPR786571 MPR851979:MPR852107 MPR917515:MPR917643 MPR983051:MPR983179 MZN11:MZN139 MZN65547:MZN65675 MZN131083:MZN131211 MZN196619:MZN196747 MZN262155:MZN262283 MZN327691:MZN327819 MZN393227:MZN393355 MZN458763:MZN458891 MZN524299:MZN524427 MZN589835:MZN589963 MZN655371:MZN655499 MZN720907:MZN721035 MZN786443:MZN786571 MZN851979:MZN852107 MZN917515:MZN917643 MZN983051:MZN983179 NJJ11:NJJ139 NJJ65547:NJJ65675 NJJ131083:NJJ131211 NJJ196619:NJJ196747 NJJ262155:NJJ262283 NJJ327691:NJJ327819 NJJ393227:NJJ393355 NJJ458763:NJJ458891 NJJ524299:NJJ524427 NJJ589835:NJJ589963 NJJ655371:NJJ655499 NJJ720907:NJJ721035 NJJ786443:NJJ786571 NJJ851979:NJJ852107 NJJ917515:NJJ917643 NJJ983051:NJJ983179 NTF11:NTF139 NTF65547:NTF65675 NTF131083:NTF131211 NTF196619:NTF196747 NTF262155:NTF262283 NTF327691:NTF327819 NTF393227:NTF393355 NTF458763:NTF458891 NTF524299:NTF524427 NTF589835:NTF589963 NTF655371:NTF655499 NTF720907:NTF721035 NTF786443:NTF786571 NTF851979:NTF852107 NTF917515:NTF917643 NTF983051:NTF983179 ODB11:ODB139 ODB65547:ODB65675 ODB131083:ODB131211 ODB196619:ODB196747 ODB262155:ODB262283 ODB327691:ODB327819 ODB393227:ODB393355 ODB458763:ODB458891 ODB524299:ODB524427 ODB589835:ODB589963 ODB655371:ODB655499 ODB720907:ODB721035 ODB786443:ODB786571 ODB851979:ODB852107 ODB917515:ODB917643 ODB983051:ODB983179 OMX11:OMX139 OMX65547:OMX65675 OMX131083:OMX131211 OMX196619:OMX196747 OMX262155:OMX262283 OMX327691:OMX327819 OMX393227:OMX393355 OMX458763:OMX458891 OMX524299:OMX524427 OMX589835:OMX589963 OMX655371:OMX655499 OMX720907:OMX721035 OMX786443:OMX786571 OMX851979:OMX852107 OMX917515:OMX917643 OMX983051:OMX983179 OWT11:OWT139 OWT65547:OWT65675 OWT131083:OWT131211 OWT196619:OWT196747 OWT262155:OWT262283 OWT327691:OWT327819 OWT393227:OWT393355 OWT458763:OWT458891 OWT524299:OWT524427 OWT589835:OWT589963 OWT655371:OWT655499 OWT720907:OWT721035 OWT786443:OWT786571 OWT851979:OWT852107 OWT917515:OWT917643 OWT983051:OWT983179 PGP11:PGP139 PGP65547:PGP65675 PGP131083:PGP131211 PGP196619:PGP196747 PGP262155:PGP262283 PGP327691:PGP327819 PGP393227:PGP393355 PGP458763:PGP458891 PGP524299:PGP524427 PGP589835:PGP589963 PGP655371:PGP655499 PGP720907:PGP721035 PGP786443:PGP786571 PGP851979:PGP852107 PGP917515:PGP917643 PGP983051:PGP983179 PQL11:PQL139 PQL65547:PQL65675 PQL131083:PQL131211 PQL196619:PQL196747 PQL262155:PQL262283 PQL327691:PQL327819 PQL393227:PQL393355 PQL458763:PQL458891 PQL524299:PQL524427 PQL589835:PQL589963 PQL655371:PQL655499 PQL720907:PQL721035 PQL786443:PQL786571 PQL851979:PQL852107 PQL917515:PQL917643 PQL983051:PQL983179 QAH11:QAH139 QAH65547:QAH65675 QAH131083:QAH131211 QAH196619:QAH196747 QAH262155:QAH262283 QAH327691:QAH327819 QAH393227:QAH393355 QAH458763:QAH458891 QAH524299:QAH524427 QAH589835:QAH589963 QAH655371:QAH655499 QAH720907:QAH721035 QAH786443:QAH786571 QAH851979:QAH852107 QAH917515:QAH917643 QAH983051:QAH983179 QKD11:QKD139 QKD65547:QKD65675 QKD131083:QKD131211 QKD196619:QKD196747 QKD262155:QKD262283 QKD327691:QKD327819 QKD393227:QKD393355 QKD458763:QKD458891 QKD524299:QKD524427 QKD589835:QKD589963 QKD655371:QKD655499 QKD720907:QKD721035 QKD786443:QKD786571 QKD851979:QKD852107 QKD917515:QKD917643 QKD983051:QKD983179 QTZ11:QTZ139 QTZ65547:QTZ65675 QTZ131083:QTZ131211 QTZ196619:QTZ196747 QTZ262155:QTZ262283 QTZ327691:QTZ327819 QTZ393227:QTZ393355 QTZ458763:QTZ458891 QTZ524299:QTZ524427 QTZ589835:QTZ589963 QTZ655371:QTZ655499 QTZ720907:QTZ721035 QTZ786443:QTZ786571 QTZ851979:QTZ852107 QTZ917515:QTZ917643 QTZ983051:QTZ983179 RDV11:RDV139 RDV65547:RDV65675 RDV131083:RDV131211 RDV196619:RDV196747 RDV262155:RDV262283 RDV327691:RDV327819 RDV393227:RDV393355 RDV458763:RDV458891 RDV524299:RDV524427 RDV589835:RDV589963 RDV655371:RDV655499 RDV720907:RDV721035 RDV786443:RDV786571 RDV851979:RDV852107 RDV917515:RDV917643 RDV983051:RDV983179 RNR11:RNR139 RNR65547:RNR65675 RNR131083:RNR131211 RNR196619:RNR196747 RNR262155:RNR262283 RNR327691:RNR327819 RNR393227:RNR393355 RNR458763:RNR458891 RNR524299:RNR524427 RNR589835:RNR589963 RNR655371:RNR655499 RNR720907:RNR721035 RNR786443:RNR786571 RNR851979:RNR852107 RNR917515:RNR917643 RNR983051:RNR983179 RXN11:RXN139 RXN65547:RXN65675 RXN131083:RXN131211 RXN196619:RXN196747 RXN262155:RXN262283 RXN327691:RXN327819 RXN393227:RXN393355 RXN458763:RXN458891 RXN524299:RXN524427 RXN589835:RXN589963 RXN655371:RXN655499 RXN720907:RXN721035 RXN786443:RXN786571 RXN851979:RXN852107 RXN917515:RXN917643 RXN983051:RXN983179 SHJ11:SHJ139 SHJ65547:SHJ65675 SHJ131083:SHJ131211 SHJ196619:SHJ196747 SHJ262155:SHJ262283 SHJ327691:SHJ327819 SHJ393227:SHJ393355 SHJ458763:SHJ458891 SHJ524299:SHJ524427 SHJ589835:SHJ589963 SHJ655371:SHJ655499 SHJ720907:SHJ721035 SHJ786443:SHJ786571 SHJ851979:SHJ852107 SHJ917515:SHJ917643 SHJ983051:SHJ983179 SRF11:SRF139 SRF65547:SRF65675 SRF131083:SRF131211 SRF196619:SRF196747 SRF262155:SRF262283 SRF327691:SRF327819 SRF393227:SRF393355 SRF458763:SRF458891 SRF524299:SRF524427 SRF589835:SRF589963 SRF655371:SRF655499 SRF720907:SRF721035 SRF786443:SRF786571 SRF851979:SRF852107 SRF917515:SRF917643 SRF983051:SRF983179 TBB11:TBB139 TBB65547:TBB65675 TBB131083:TBB131211 TBB196619:TBB196747 TBB262155:TBB262283 TBB327691:TBB327819 TBB393227:TBB393355 TBB458763:TBB458891 TBB524299:TBB524427 TBB589835:TBB589963 TBB655371:TBB655499 TBB720907:TBB721035 TBB786443:TBB786571 TBB851979:TBB852107 TBB917515:TBB917643 TBB983051:TBB983179 TKX11:TKX139 TKX65547:TKX65675 TKX131083:TKX131211 TKX196619:TKX196747 TKX262155:TKX262283 TKX327691:TKX327819 TKX393227:TKX393355 TKX458763:TKX458891 TKX524299:TKX524427 TKX589835:TKX589963 TKX655371:TKX655499 TKX720907:TKX721035 TKX786443:TKX786571 TKX851979:TKX852107 TKX917515:TKX917643 TKX983051:TKX983179 TUT11:TUT139 TUT65547:TUT65675 TUT131083:TUT131211 TUT196619:TUT196747 TUT262155:TUT262283 TUT327691:TUT327819 TUT393227:TUT393355 TUT458763:TUT458891 TUT524299:TUT524427 TUT589835:TUT589963 TUT655371:TUT655499 TUT720907:TUT721035 TUT786443:TUT786571 TUT851979:TUT852107 TUT917515:TUT917643 TUT983051:TUT983179 UEP11:UEP139 UEP65547:UEP65675 UEP131083:UEP131211 UEP196619:UEP196747 UEP262155:UEP262283 UEP327691:UEP327819 UEP393227:UEP393355 UEP458763:UEP458891 UEP524299:UEP524427 UEP589835:UEP589963 UEP655371:UEP655499 UEP720907:UEP721035 UEP786443:UEP786571 UEP851979:UEP852107 UEP917515:UEP917643 UEP983051:UEP983179 UOL11:UOL139 UOL65547:UOL65675 UOL131083:UOL131211 UOL196619:UOL196747 UOL262155:UOL262283 UOL327691:UOL327819 UOL393227:UOL393355 UOL458763:UOL458891 UOL524299:UOL524427 UOL589835:UOL589963 UOL655371:UOL655499 UOL720907:UOL721035 UOL786443:UOL786571 UOL851979:UOL852107 UOL917515:UOL917643 UOL983051:UOL983179 UYH11:UYH139 UYH65547:UYH65675 UYH131083:UYH131211 UYH196619:UYH196747 UYH262155:UYH262283 UYH327691:UYH327819 UYH393227:UYH393355 UYH458763:UYH458891 UYH524299:UYH524427 UYH589835:UYH589963 UYH655371:UYH655499 UYH720907:UYH721035 UYH786443:UYH786571 UYH851979:UYH852107 UYH917515:UYH917643 UYH983051:UYH983179 VID11:VID139 VID65547:VID65675 VID131083:VID131211 VID196619:VID196747 VID262155:VID262283 VID327691:VID327819 VID393227:VID393355 VID458763:VID458891 VID524299:VID524427 VID589835:VID589963 VID655371:VID655499 VID720907:VID721035 VID786443:VID786571 VID851979:VID852107 VID917515:VID917643 VID983051:VID983179 VRZ11:VRZ139 VRZ65547:VRZ65675 VRZ131083:VRZ131211 VRZ196619:VRZ196747 VRZ262155:VRZ262283 VRZ327691:VRZ327819 VRZ393227:VRZ393355 VRZ458763:VRZ458891 VRZ524299:VRZ524427 VRZ589835:VRZ589963 VRZ655371:VRZ655499 VRZ720907:VRZ721035 VRZ786443:VRZ786571 VRZ851979:VRZ852107 VRZ917515:VRZ917643 VRZ983051:VRZ983179 WBV11:WBV139 WBV65547:WBV65675 WBV131083:WBV131211 WBV196619:WBV196747 WBV262155:WBV262283 WBV327691:WBV327819 WBV393227:WBV393355 WBV458763:WBV458891 WBV524299:WBV524427 WBV589835:WBV589963 WBV655371:WBV655499 WBV720907:WBV721035 WBV786443:WBV786571 WBV851979:WBV852107 WBV917515:WBV917643 WBV983051:WBV983179 WLR11:WLR139 WLR65547:WLR65675 WLR131083:WLR131211 WLR196619:WLR196747 WLR262155:WLR262283 WLR327691:WLR327819 WLR393227:WLR393355 WLR458763:WLR458891 WLR524299:WLR524427 WLR589835:WLR589963 WLR655371:WLR655499 WLR720907:WLR721035 WLR786443:WLR786571 WLR851979:WLR852107 WLR917515:WLR917643 WLR983051:WLR983179 WVN11:WVN139 WVN65547:WVN65675 WVN131083:WVN131211 WVN196619:WVN196747 WVN262155:WVN262283 WVN327691:WVN327819 WVN393227:WVN393355 WVN458763:WVN458891 WVN524299:WVN524427 WVN589835:WVN589963 WVN655371:WVN655499 WVN720907:WVN721035 WVN786443:WVN786571 WVN851979:WVN852107 WVN917515:WVN917643 WVN983051:WVN983179">
      <formula1>"高,中,低"</formula1>
    </dataValidation>
    <dataValidation type="list" allowBlank="1" showInputMessage="1" showErrorMessage="1" sqref="G11:G154 G65547:G65675 G131083:G131211 G196619:G196747 G262155:G262283 G327691:G327819 G393227:G393355 G458763:G458891 G524299:G524427 G589835:G589963 G655371:G655499 G720907:G721035 G786443:G786571 G851979:G852107 G917515:G917643 G983051:G983179 JC11:JC139 JC65547:JC65675 JC131083:JC131211 JC196619:JC196747 JC262155:JC262283 JC327691:JC327819 JC393227:JC393355 JC458763:JC458891 JC524299:JC524427 JC589835:JC589963 JC655371:JC655499 JC720907:JC721035 JC786443:JC786571 JC851979:JC852107 JC917515:JC917643 JC983051:JC983179 SY11:SY139 SY65547:SY65675 SY131083:SY131211 SY196619:SY196747 SY262155:SY262283 SY327691:SY327819 SY393227:SY393355 SY458763:SY458891 SY524299:SY524427 SY589835:SY589963 SY655371:SY655499 SY720907:SY721035 SY786443:SY786571 SY851979:SY852107 SY917515:SY917643 SY983051:SY983179 ACU11:ACU139 ACU65547:ACU65675 ACU131083:ACU131211 ACU196619:ACU196747 ACU262155:ACU262283 ACU327691:ACU327819 ACU393227:ACU393355 ACU458763:ACU458891 ACU524299:ACU524427 ACU589835:ACU589963 ACU655371:ACU655499 ACU720907:ACU721035 ACU786443:ACU786571 ACU851979:ACU852107 ACU917515:ACU917643 ACU983051:ACU983179 AMQ11:AMQ139 AMQ65547:AMQ65675 AMQ131083:AMQ131211 AMQ196619:AMQ196747 AMQ262155:AMQ262283 AMQ327691:AMQ327819 AMQ393227:AMQ393355 AMQ458763:AMQ458891 AMQ524299:AMQ524427 AMQ589835:AMQ589963 AMQ655371:AMQ655499 AMQ720907:AMQ721035 AMQ786443:AMQ786571 AMQ851979:AMQ852107 AMQ917515:AMQ917643 AMQ983051:AMQ983179 AWM11:AWM139 AWM65547:AWM65675 AWM131083:AWM131211 AWM196619:AWM196747 AWM262155:AWM262283 AWM327691:AWM327819 AWM393227:AWM393355 AWM458763:AWM458891 AWM524299:AWM524427 AWM589835:AWM589963 AWM655371:AWM655499 AWM720907:AWM721035 AWM786443:AWM786571 AWM851979:AWM852107 AWM917515:AWM917643 AWM983051:AWM983179 BGI11:BGI139 BGI65547:BGI65675 BGI131083:BGI131211 BGI196619:BGI196747 BGI262155:BGI262283 BGI327691:BGI327819 BGI393227:BGI393355 BGI458763:BGI458891 BGI524299:BGI524427 BGI589835:BGI589963 BGI655371:BGI655499 BGI720907:BGI721035 BGI786443:BGI786571 BGI851979:BGI852107 BGI917515:BGI917643 BGI983051:BGI983179 BQE11:BQE139 BQE65547:BQE65675 BQE131083:BQE131211 BQE196619:BQE196747 BQE262155:BQE262283 BQE327691:BQE327819 BQE393227:BQE393355 BQE458763:BQE458891 BQE524299:BQE524427 BQE589835:BQE589963 BQE655371:BQE655499 BQE720907:BQE721035 BQE786443:BQE786571 BQE851979:BQE852107 BQE917515:BQE917643 BQE983051:BQE983179 CAA11:CAA139 CAA65547:CAA65675 CAA131083:CAA131211 CAA196619:CAA196747 CAA262155:CAA262283 CAA327691:CAA327819 CAA393227:CAA393355 CAA458763:CAA458891 CAA524299:CAA524427 CAA589835:CAA589963 CAA655371:CAA655499 CAA720907:CAA721035 CAA786443:CAA786571 CAA851979:CAA852107 CAA917515:CAA917643 CAA983051:CAA983179 CJW11:CJW139 CJW65547:CJW65675 CJW131083:CJW131211 CJW196619:CJW196747 CJW262155:CJW262283 CJW327691:CJW327819 CJW393227:CJW393355 CJW458763:CJW458891 CJW524299:CJW524427 CJW589835:CJW589963 CJW655371:CJW655499 CJW720907:CJW721035 CJW786443:CJW786571 CJW851979:CJW852107 CJW917515:CJW917643 CJW983051:CJW983179 CTS11:CTS139 CTS65547:CTS65675 CTS131083:CTS131211 CTS196619:CTS196747 CTS262155:CTS262283 CTS327691:CTS327819 CTS393227:CTS393355 CTS458763:CTS458891 CTS524299:CTS524427 CTS589835:CTS589963 CTS655371:CTS655499 CTS720907:CTS721035 CTS786443:CTS786571 CTS851979:CTS852107 CTS917515:CTS917643 CTS983051:CTS983179 DDO11:DDO139 DDO65547:DDO65675 DDO131083:DDO131211 DDO196619:DDO196747 DDO262155:DDO262283 DDO327691:DDO327819 DDO393227:DDO393355 DDO458763:DDO458891 DDO524299:DDO524427 DDO589835:DDO589963 DDO655371:DDO655499 DDO720907:DDO721035 DDO786443:DDO786571 DDO851979:DDO852107 DDO917515:DDO917643 DDO983051:DDO983179 DNK11:DNK139 DNK65547:DNK65675 DNK131083:DNK131211 DNK196619:DNK196747 DNK262155:DNK262283 DNK327691:DNK327819 DNK393227:DNK393355 DNK458763:DNK458891 DNK524299:DNK524427 DNK589835:DNK589963 DNK655371:DNK655499 DNK720907:DNK721035 DNK786443:DNK786571 DNK851979:DNK852107 DNK917515:DNK917643 DNK983051:DNK983179 DXG11:DXG139 DXG65547:DXG65675 DXG131083:DXG131211 DXG196619:DXG196747 DXG262155:DXG262283 DXG327691:DXG327819 DXG393227:DXG393355 DXG458763:DXG458891 DXG524299:DXG524427 DXG589835:DXG589963 DXG655371:DXG655499 DXG720907:DXG721035 DXG786443:DXG786571 DXG851979:DXG852107 DXG917515:DXG917643 DXG983051:DXG983179 EHC11:EHC139 EHC65547:EHC65675 EHC131083:EHC131211 EHC196619:EHC196747 EHC262155:EHC262283 EHC327691:EHC327819 EHC393227:EHC393355 EHC458763:EHC458891 EHC524299:EHC524427 EHC589835:EHC589963 EHC655371:EHC655499 EHC720907:EHC721035 EHC786443:EHC786571 EHC851979:EHC852107 EHC917515:EHC917643 EHC983051:EHC983179 EQY11:EQY139 EQY65547:EQY65675 EQY131083:EQY131211 EQY196619:EQY196747 EQY262155:EQY262283 EQY327691:EQY327819 EQY393227:EQY393355 EQY458763:EQY458891 EQY524299:EQY524427 EQY589835:EQY589963 EQY655371:EQY655499 EQY720907:EQY721035 EQY786443:EQY786571 EQY851979:EQY852107 EQY917515:EQY917643 EQY983051:EQY983179 FAU11:FAU139 FAU65547:FAU65675 FAU131083:FAU131211 FAU196619:FAU196747 FAU262155:FAU262283 FAU327691:FAU327819 FAU393227:FAU393355 FAU458763:FAU458891 FAU524299:FAU524427 FAU589835:FAU589963 FAU655371:FAU655499 FAU720907:FAU721035 FAU786443:FAU786571 FAU851979:FAU852107 FAU917515:FAU917643 FAU983051:FAU983179 FKQ11:FKQ139 FKQ65547:FKQ65675 FKQ131083:FKQ131211 FKQ196619:FKQ196747 FKQ262155:FKQ262283 FKQ327691:FKQ327819 FKQ393227:FKQ393355 FKQ458763:FKQ458891 FKQ524299:FKQ524427 FKQ589835:FKQ589963 FKQ655371:FKQ655499 FKQ720907:FKQ721035 FKQ786443:FKQ786571 FKQ851979:FKQ852107 FKQ917515:FKQ917643 FKQ983051:FKQ983179 FUM11:FUM139 FUM65547:FUM65675 FUM131083:FUM131211 FUM196619:FUM196747 FUM262155:FUM262283 FUM327691:FUM327819 FUM393227:FUM393355 FUM458763:FUM458891 FUM524299:FUM524427 FUM589835:FUM589963 FUM655371:FUM655499 FUM720907:FUM721035 FUM786443:FUM786571 FUM851979:FUM852107 FUM917515:FUM917643 FUM983051:FUM983179 GEI11:GEI139 GEI65547:GEI65675 GEI131083:GEI131211 GEI196619:GEI196747 GEI262155:GEI262283 GEI327691:GEI327819 GEI393227:GEI393355 GEI458763:GEI458891 GEI524299:GEI524427 GEI589835:GEI589963 GEI655371:GEI655499 GEI720907:GEI721035 GEI786443:GEI786571 GEI851979:GEI852107 GEI917515:GEI917643 GEI983051:GEI983179 GOE11:GOE139 GOE65547:GOE65675 GOE131083:GOE131211 GOE196619:GOE196747 GOE262155:GOE262283 GOE327691:GOE327819 GOE393227:GOE393355 GOE458763:GOE458891 GOE524299:GOE524427 GOE589835:GOE589963 GOE655371:GOE655499 GOE720907:GOE721035 GOE786443:GOE786571 GOE851979:GOE852107 GOE917515:GOE917643 GOE983051:GOE983179 GYA11:GYA139 GYA65547:GYA65675 GYA131083:GYA131211 GYA196619:GYA196747 GYA262155:GYA262283 GYA327691:GYA327819 GYA393227:GYA393355 GYA458763:GYA458891 GYA524299:GYA524427 GYA589835:GYA589963 GYA655371:GYA655499 GYA720907:GYA721035 GYA786443:GYA786571 GYA851979:GYA852107 GYA917515:GYA917643 GYA983051:GYA983179 HHW11:HHW139 HHW65547:HHW65675 HHW131083:HHW131211 HHW196619:HHW196747 HHW262155:HHW262283 HHW327691:HHW327819 HHW393227:HHW393355 HHW458763:HHW458891 HHW524299:HHW524427 HHW589835:HHW589963 HHW655371:HHW655499 HHW720907:HHW721035 HHW786443:HHW786571 HHW851979:HHW852107 HHW917515:HHW917643 HHW983051:HHW983179 HRS11:HRS139 HRS65547:HRS65675 HRS131083:HRS131211 HRS196619:HRS196747 HRS262155:HRS262283 HRS327691:HRS327819 HRS393227:HRS393355 HRS458763:HRS458891 HRS524299:HRS524427 HRS589835:HRS589963 HRS655371:HRS655499 HRS720907:HRS721035 HRS786443:HRS786571 HRS851979:HRS852107 HRS917515:HRS917643 HRS983051:HRS983179 IBO11:IBO139 IBO65547:IBO65675 IBO131083:IBO131211 IBO196619:IBO196747 IBO262155:IBO262283 IBO327691:IBO327819 IBO393227:IBO393355 IBO458763:IBO458891 IBO524299:IBO524427 IBO589835:IBO589963 IBO655371:IBO655499 IBO720907:IBO721035 IBO786443:IBO786571 IBO851979:IBO852107 IBO917515:IBO917643 IBO983051:IBO983179 ILK11:ILK139 ILK65547:ILK65675 ILK131083:ILK131211 ILK196619:ILK196747 ILK262155:ILK262283 ILK327691:ILK327819 ILK393227:ILK393355 ILK458763:ILK458891 ILK524299:ILK524427 ILK589835:ILK589963 ILK655371:ILK655499 ILK720907:ILK721035 ILK786443:ILK786571 ILK851979:ILK852107 ILK917515:ILK917643 ILK983051:ILK983179 IVG11:IVG139 IVG65547:IVG65675 IVG131083:IVG131211 IVG196619:IVG196747 IVG262155:IVG262283 IVG327691:IVG327819 IVG393227:IVG393355 IVG458763:IVG458891 IVG524299:IVG524427 IVG589835:IVG589963 IVG655371:IVG655499 IVG720907:IVG721035 IVG786443:IVG786571 IVG851979:IVG852107 IVG917515:IVG917643 IVG983051:IVG983179 JFC11:JFC139 JFC65547:JFC65675 JFC131083:JFC131211 JFC196619:JFC196747 JFC262155:JFC262283 JFC327691:JFC327819 JFC393227:JFC393355 JFC458763:JFC458891 JFC524299:JFC524427 JFC589835:JFC589963 JFC655371:JFC655499 JFC720907:JFC721035 JFC786443:JFC786571 JFC851979:JFC852107 JFC917515:JFC917643 JFC983051:JFC983179 JOY11:JOY139 JOY65547:JOY65675 JOY131083:JOY131211 JOY196619:JOY196747 JOY262155:JOY262283 JOY327691:JOY327819 JOY393227:JOY393355 JOY458763:JOY458891 JOY524299:JOY524427 JOY589835:JOY589963 JOY655371:JOY655499 JOY720907:JOY721035 JOY786443:JOY786571 JOY851979:JOY852107 JOY917515:JOY917643 JOY983051:JOY983179 JYU11:JYU139 JYU65547:JYU65675 JYU131083:JYU131211 JYU196619:JYU196747 JYU262155:JYU262283 JYU327691:JYU327819 JYU393227:JYU393355 JYU458763:JYU458891 JYU524299:JYU524427 JYU589835:JYU589963 JYU655371:JYU655499 JYU720907:JYU721035 JYU786443:JYU786571 JYU851979:JYU852107 JYU917515:JYU917643 JYU983051:JYU983179 KIQ11:KIQ139 KIQ65547:KIQ65675 KIQ131083:KIQ131211 KIQ196619:KIQ196747 KIQ262155:KIQ262283 KIQ327691:KIQ327819 KIQ393227:KIQ393355 KIQ458763:KIQ458891 KIQ524299:KIQ524427 KIQ589835:KIQ589963 KIQ655371:KIQ655499 KIQ720907:KIQ721035 KIQ786443:KIQ786571 KIQ851979:KIQ852107 KIQ917515:KIQ917643 KIQ983051:KIQ983179 KSM11:KSM139 KSM65547:KSM65675 KSM131083:KSM131211 KSM196619:KSM196747 KSM262155:KSM262283 KSM327691:KSM327819 KSM393227:KSM393355 KSM458763:KSM458891 KSM524299:KSM524427 KSM589835:KSM589963 KSM655371:KSM655499 KSM720907:KSM721035 KSM786443:KSM786571 KSM851979:KSM852107 KSM917515:KSM917643 KSM983051:KSM983179 LCI11:LCI139 LCI65547:LCI65675 LCI131083:LCI131211 LCI196619:LCI196747 LCI262155:LCI262283 LCI327691:LCI327819 LCI393227:LCI393355 LCI458763:LCI458891 LCI524299:LCI524427 LCI589835:LCI589963 LCI655371:LCI655499 LCI720907:LCI721035 LCI786443:LCI786571 LCI851979:LCI852107 LCI917515:LCI917643 LCI983051:LCI983179 LME11:LME139 LME65547:LME65675 LME131083:LME131211 LME196619:LME196747 LME262155:LME262283 LME327691:LME327819 LME393227:LME393355 LME458763:LME458891 LME524299:LME524427 LME589835:LME589963 LME655371:LME655499 LME720907:LME721035 LME786443:LME786571 LME851979:LME852107 LME917515:LME917643 LME983051:LME983179 LWA11:LWA139 LWA65547:LWA65675 LWA131083:LWA131211 LWA196619:LWA196747 LWA262155:LWA262283 LWA327691:LWA327819 LWA393227:LWA393355 LWA458763:LWA458891 LWA524299:LWA524427 LWA589835:LWA589963 LWA655371:LWA655499 LWA720907:LWA721035 LWA786443:LWA786571 LWA851979:LWA852107 LWA917515:LWA917643 LWA983051:LWA983179 MFW11:MFW139 MFW65547:MFW65675 MFW131083:MFW131211 MFW196619:MFW196747 MFW262155:MFW262283 MFW327691:MFW327819 MFW393227:MFW393355 MFW458763:MFW458891 MFW524299:MFW524427 MFW589835:MFW589963 MFW655371:MFW655499 MFW720907:MFW721035 MFW786443:MFW786571 MFW851979:MFW852107 MFW917515:MFW917643 MFW983051:MFW983179 MPS11:MPS139 MPS65547:MPS65675 MPS131083:MPS131211 MPS196619:MPS196747 MPS262155:MPS262283 MPS327691:MPS327819 MPS393227:MPS393355 MPS458763:MPS458891 MPS524299:MPS524427 MPS589835:MPS589963 MPS655371:MPS655499 MPS720907:MPS721035 MPS786443:MPS786571 MPS851979:MPS852107 MPS917515:MPS917643 MPS983051:MPS983179 MZO11:MZO139 MZO65547:MZO65675 MZO131083:MZO131211 MZO196619:MZO196747 MZO262155:MZO262283 MZO327691:MZO327819 MZO393227:MZO393355 MZO458763:MZO458891 MZO524299:MZO524427 MZO589835:MZO589963 MZO655371:MZO655499 MZO720907:MZO721035 MZO786443:MZO786571 MZO851979:MZO852107 MZO917515:MZO917643 MZO983051:MZO983179 NJK11:NJK139 NJK65547:NJK65675 NJK131083:NJK131211 NJK196619:NJK196747 NJK262155:NJK262283 NJK327691:NJK327819 NJK393227:NJK393355 NJK458763:NJK458891 NJK524299:NJK524427 NJK589835:NJK589963 NJK655371:NJK655499 NJK720907:NJK721035 NJK786443:NJK786571 NJK851979:NJK852107 NJK917515:NJK917643 NJK983051:NJK983179 NTG11:NTG139 NTG65547:NTG65675 NTG131083:NTG131211 NTG196619:NTG196747 NTG262155:NTG262283 NTG327691:NTG327819 NTG393227:NTG393355 NTG458763:NTG458891 NTG524299:NTG524427 NTG589835:NTG589963 NTG655371:NTG655499 NTG720907:NTG721035 NTG786443:NTG786571 NTG851979:NTG852107 NTG917515:NTG917643 NTG983051:NTG983179 ODC11:ODC139 ODC65547:ODC65675 ODC131083:ODC131211 ODC196619:ODC196747 ODC262155:ODC262283 ODC327691:ODC327819 ODC393227:ODC393355 ODC458763:ODC458891 ODC524299:ODC524427 ODC589835:ODC589963 ODC655371:ODC655499 ODC720907:ODC721035 ODC786443:ODC786571 ODC851979:ODC852107 ODC917515:ODC917643 ODC983051:ODC983179 OMY11:OMY139 OMY65547:OMY65675 OMY131083:OMY131211 OMY196619:OMY196747 OMY262155:OMY262283 OMY327691:OMY327819 OMY393227:OMY393355 OMY458763:OMY458891 OMY524299:OMY524427 OMY589835:OMY589963 OMY655371:OMY655499 OMY720907:OMY721035 OMY786443:OMY786571 OMY851979:OMY852107 OMY917515:OMY917643 OMY983051:OMY983179 OWU11:OWU139 OWU65547:OWU65675 OWU131083:OWU131211 OWU196619:OWU196747 OWU262155:OWU262283 OWU327691:OWU327819 OWU393227:OWU393355 OWU458763:OWU458891 OWU524299:OWU524427 OWU589835:OWU589963 OWU655371:OWU655499 OWU720907:OWU721035 OWU786443:OWU786571 OWU851979:OWU852107 OWU917515:OWU917643 OWU983051:OWU983179 PGQ11:PGQ139 PGQ65547:PGQ65675 PGQ131083:PGQ131211 PGQ196619:PGQ196747 PGQ262155:PGQ262283 PGQ327691:PGQ327819 PGQ393227:PGQ393355 PGQ458763:PGQ458891 PGQ524299:PGQ524427 PGQ589835:PGQ589963 PGQ655371:PGQ655499 PGQ720907:PGQ721035 PGQ786443:PGQ786571 PGQ851979:PGQ852107 PGQ917515:PGQ917643 PGQ983051:PGQ983179 PQM11:PQM139 PQM65547:PQM65675 PQM131083:PQM131211 PQM196619:PQM196747 PQM262155:PQM262283 PQM327691:PQM327819 PQM393227:PQM393355 PQM458763:PQM458891 PQM524299:PQM524427 PQM589835:PQM589963 PQM655371:PQM655499 PQM720907:PQM721035 PQM786443:PQM786571 PQM851979:PQM852107 PQM917515:PQM917643 PQM983051:PQM983179 QAI11:QAI139 QAI65547:QAI65675 QAI131083:QAI131211 QAI196619:QAI196747 QAI262155:QAI262283 QAI327691:QAI327819 QAI393227:QAI393355 QAI458763:QAI458891 QAI524299:QAI524427 QAI589835:QAI589963 QAI655371:QAI655499 QAI720907:QAI721035 QAI786443:QAI786571 QAI851979:QAI852107 QAI917515:QAI917643 QAI983051:QAI983179 QKE11:QKE139 QKE65547:QKE65675 QKE131083:QKE131211 QKE196619:QKE196747 QKE262155:QKE262283 QKE327691:QKE327819 QKE393227:QKE393355 QKE458763:QKE458891 QKE524299:QKE524427 QKE589835:QKE589963 QKE655371:QKE655499 QKE720907:QKE721035 QKE786443:QKE786571 QKE851979:QKE852107 QKE917515:QKE917643 QKE983051:QKE983179 QUA11:QUA139 QUA65547:QUA65675 QUA131083:QUA131211 QUA196619:QUA196747 QUA262155:QUA262283 QUA327691:QUA327819 QUA393227:QUA393355 QUA458763:QUA458891 QUA524299:QUA524427 QUA589835:QUA589963 QUA655371:QUA655499 QUA720907:QUA721035 QUA786443:QUA786571 QUA851979:QUA852107 QUA917515:QUA917643 QUA983051:QUA983179 RDW11:RDW139 RDW65547:RDW65675 RDW131083:RDW131211 RDW196619:RDW196747 RDW262155:RDW262283 RDW327691:RDW327819 RDW393227:RDW393355 RDW458763:RDW458891 RDW524299:RDW524427 RDW589835:RDW589963 RDW655371:RDW655499 RDW720907:RDW721035 RDW786443:RDW786571 RDW851979:RDW852107 RDW917515:RDW917643 RDW983051:RDW983179 RNS11:RNS139 RNS65547:RNS65675 RNS131083:RNS131211 RNS196619:RNS196747 RNS262155:RNS262283 RNS327691:RNS327819 RNS393227:RNS393355 RNS458763:RNS458891 RNS524299:RNS524427 RNS589835:RNS589963 RNS655371:RNS655499 RNS720907:RNS721035 RNS786443:RNS786571 RNS851979:RNS852107 RNS917515:RNS917643 RNS983051:RNS983179 RXO11:RXO139 RXO65547:RXO65675 RXO131083:RXO131211 RXO196619:RXO196747 RXO262155:RXO262283 RXO327691:RXO327819 RXO393227:RXO393355 RXO458763:RXO458891 RXO524299:RXO524427 RXO589835:RXO589963 RXO655371:RXO655499 RXO720907:RXO721035 RXO786443:RXO786571 RXO851979:RXO852107 RXO917515:RXO917643 RXO983051:RXO983179 SHK11:SHK139 SHK65547:SHK65675 SHK131083:SHK131211 SHK196619:SHK196747 SHK262155:SHK262283 SHK327691:SHK327819 SHK393227:SHK393355 SHK458763:SHK458891 SHK524299:SHK524427 SHK589835:SHK589963 SHK655371:SHK655499 SHK720907:SHK721035 SHK786443:SHK786571 SHK851979:SHK852107 SHK917515:SHK917643 SHK983051:SHK983179 SRG11:SRG139 SRG65547:SRG65675 SRG131083:SRG131211 SRG196619:SRG196747 SRG262155:SRG262283 SRG327691:SRG327819 SRG393227:SRG393355 SRG458763:SRG458891 SRG524299:SRG524427 SRG589835:SRG589963 SRG655371:SRG655499 SRG720907:SRG721035 SRG786443:SRG786571 SRG851979:SRG852107 SRG917515:SRG917643 SRG983051:SRG983179 TBC11:TBC139 TBC65547:TBC65675 TBC131083:TBC131211 TBC196619:TBC196747 TBC262155:TBC262283 TBC327691:TBC327819 TBC393227:TBC393355 TBC458763:TBC458891 TBC524299:TBC524427 TBC589835:TBC589963 TBC655371:TBC655499 TBC720907:TBC721035 TBC786443:TBC786571 TBC851979:TBC852107 TBC917515:TBC917643 TBC983051:TBC983179 TKY11:TKY139 TKY65547:TKY65675 TKY131083:TKY131211 TKY196619:TKY196747 TKY262155:TKY262283 TKY327691:TKY327819 TKY393227:TKY393355 TKY458763:TKY458891 TKY524299:TKY524427 TKY589835:TKY589963 TKY655371:TKY655499 TKY720907:TKY721035 TKY786443:TKY786571 TKY851979:TKY852107 TKY917515:TKY917643 TKY983051:TKY983179 TUU11:TUU139 TUU65547:TUU65675 TUU131083:TUU131211 TUU196619:TUU196747 TUU262155:TUU262283 TUU327691:TUU327819 TUU393227:TUU393355 TUU458763:TUU458891 TUU524299:TUU524427 TUU589835:TUU589963 TUU655371:TUU655499 TUU720907:TUU721035 TUU786443:TUU786571 TUU851979:TUU852107 TUU917515:TUU917643 TUU983051:TUU983179 UEQ11:UEQ139 UEQ65547:UEQ65675 UEQ131083:UEQ131211 UEQ196619:UEQ196747 UEQ262155:UEQ262283 UEQ327691:UEQ327819 UEQ393227:UEQ393355 UEQ458763:UEQ458891 UEQ524299:UEQ524427 UEQ589835:UEQ589963 UEQ655371:UEQ655499 UEQ720907:UEQ721035 UEQ786443:UEQ786571 UEQ851979:UEQ852107 UEQ917515:UEQ917643 UEQ983051:UEQ983179 UOM11:UOM139 UOM65547:UOM65675 UOM131083:UOM131211 UOM196619:UOM196747 UOM262155:UOM262283 UOM327691:UOM327819 UOM393227:UOM393355 UOM458763:UOM458891 UOM524299:UOM524427 UOM589835:UOM589963 UOM655371:UOM655499 UOM720907:UOM721035 UOM786443:UOM786571 UOM851979:UOM852107 UOM917515:UOM917643 UOM983051:UOM983179 UYI11:UYI139 UYI65547:UYI65675 UYI131083:UYI131211 UYI196619:UYI196747 UYI262155:UYI262283 UYI327691:UYI327819 UYI393227:UYI393355 UYI458763:UYI458891 UYI524299:UYI524427 UYI589835:UYI589963 UYI655371:UYI655499 UYI720907:UYI721035 UYI786443:UYI786571 UYI851979:UYI852107 UYI917515:UYI917643 UYI983051:UYI983179 VIE11:VIE139 VIE65547:VIE65675 VIE131083:VIE131211 VIE196619:VIE196747 VIE262155:VIE262283 VIE327691:VIE327819 VIE393227:VIE393355 VIE458763:VIE458891 VIE524299:VIE524427 VIE589835:VIE589963 VIE655371:VIE655499 VIE720907:VIE721035 VIE786443:VIE786571 VIE851979:VIE852107 VIE917515:VIE917643 VIE983051:VIE983179 VSA11:VSA139 VSA65547:VSA65675 VSA131083:VSA131211 VSA196619:VSA196747 VSA262155:VSA262283 VSA327691:VSA327819 VSA393227:VSA393355 VSA458763:VSA458891 VSA524299:VSA524427 VSA589835:VSA589963 VSA655371:VSA655499 VSA720907:VSA721035 VSA786443:VSA786571 VSA851979:VSA852107 VSA917515:VSA917643 VSA983051:VSA983179 WBW11:WBW139 WBW65547:WBW65675 WBW131083:WBW131211 WBW196619:WBW196747 WBW262155:WBW262283 WBW327691:WBW327819 WBW393227:WBW393355 WBW458763:WBW458891 WBW524299:WBW524427 WBW589835:WBW589963 WBW655371:WBW655499 WBW720907:WBW721035 WBW786443:WBW786571 WBW851979:WBW852107 WBW917515:WBW917643 WBW983051:WBW983179 WLS11:WLS139 WLS65547:WLS65675 WLS131083:WLS131211 WLS196619:WLS196747 WLS262155:WLS262283 WLS327691:WLS327819 WLS393227:WLS393355 WLS458763:WLS458891 WLS524299:WLS524427 WLS589835:WLS589963 WLS655371:WLS655499 WLS720907:WLS721035 WLS786443:WLS786571 WLS851979:WLS852107 WLS917515:WLS917643 WLS983051:WLS983179 WVO11:WVO139 WVO65547:WVO65675 WVO131083:WVO131211 WVO196619:WVO196747 WVO262155:WVO262283 WVO327691:WVO327819 WVO393227:WVO393355 WVO458763:WVO458891 WVO524299:WVO524427 WVO589835:WVO589963 WVO655371:WVO655499 WVO720907:WVO721035 WVO786443:WVO786571 WVO851979:WVO852107 WVO917515:WVO917643 WVO983051:WVO983179">
      <formula1>"是,否"</formula1>
    </dataValidation>
    <dataValidation type="list" allowBlank="1" showInputMessage="1" showErrorMessage="1" sqref="K11:K154 K65547:K65675 K131083:K131211 K196619:K196747 K262155:K262283 K327691:K327819 K393227:K393355 K458763:K458891 K524299:K524427 K589835:K589963 K655371:K655499 K720907:K721035 K786443:K786571 K851979:K852107 K917515:K917643 K983051:K983179 P11:P154 P65547:P65675 P131083:P131211 P196619:P196747 P262155:P262283 P327691:P327819 P393227:P393355 P458763:P458891 P524299:P524427 P589835:P589963 P655371:P655499 P720907:P721035 P786443:P786571 P851979:P852107 P917515:P917643 P983051:P983179 JG11:JG139 JG65547:JG65675 JG131083:JG131211 JG196619:JG196747 JG262155:JG262283 JG327691:JG327819 JG393227:JG393355 JG458763:JG458891 JG524299:JG524427 JG589835:JG589963 JG655371:JG655499 JG720907:JG721035 JG786443:JG786571 JG851979:JG852107 JG917515:JG917643 JG983051:JG983179 JL11:JL139 JL65547:JL65675 JL131083:JL131211 JL196619:JL196747 JL262155:JL262283 JL327691:JL327819 JL393227:JL393355 JL458763:JL458891 JL524299:JL524427 JL589835:JL589963 JL655371:JL655499 JL720907:JL721035 JL786443:JL786571 JL851979:JL852107 JL917515:JL917643 JL983051:JL983179 TC11:TC139 TC65547:TC65675 TC131083:TC131211 TC196619:TC196747 TC262155:TC262283 TC327691:TC327819 TC393227:TC393355 TC458763:TC458891 TC524299:TC524427 TC589835:TC589963 TC655371:TC655499 TC720907:TC721035 TC786443:TC786571 TC851979:TC852107 TC917515:TC917643 TC983051:TC983179 TH11:TH139 TH65547:TH65675 TH131083:TH131211 TH196619:TH196747 TH262155:TH262283 TH327691:TH327819 TH393227:TH393355 TH458763:TH458891 TH524299:TH524427 TH589835:TH589963 TH655371:TH655499 TH720907:TH721035 TH786443:TH786571 TH851979:TH852107 TH917515:TH917643 TH983051:TH983179 ACY11:ACY139 ACY65547:ACY65675 ACY131083:ACY131211 ACY196619:ACY196747 ACY262155:ACY262283 ACY327691:ACY327819 ACY393227:ACY393355 ACY458763:ACY458891 ACY524299:ACY524427 ACY589835:ACY589963 ACY655371:ACY655499 ACY720907:ACY721035 ACY786443:ACY786571 ACY851979:ACY852107 ACY917515:ACY917643 ACY983051:ACY983179 ADD11:ADD139 ADD65547:ADD65675 ADD131083:ADD131211 ADD196619:ADD196747 ADD262155:ADD262283 ADD327691:ADD327819 ADD393227:ADD393355 ADD458763:ADD458891 ADD524299:ADD524427 ADD589835:ADD589963 ADD655371:ADD655499 ADD720907:ADD721035 ADD786443:ADD786571 ADD851979:ADD852107 ADD917515:ADD917643 ADD983051:ADD983179 AMU11:AMU139 AMU65547:AMU65675 AMU131083:AMU131211 AMU196619:AMU196747 AMU262155:AMU262283 AMU327691:AMU327819 AMU393227:AMU393355 AMU458763:AMU458891 AMU524299:AMU524427 AMU589835:AMU589963 AMU655371:AMU655499 AMU720907:AMU721035 AMU786443:AMU786571 AMU851979:AMU852107 AMU917515:AMU917643 AMU983051:AMU983179 AMZ11:AMZ139 AMZ65547:AMZ65675 AMZ131083:AMZ131211 AMZ196619:AMZ196747 AMZ262155:AMZ262283 AMZ327691:AMZ327819 AMZ393227:AMZ393355 AMZ458763:AMZ458891 AMZ524299:AMZ524427 AMZ589835:AMZ589963 AMZ655371:AMZ655499 AMZ720907:AMZ721035 AMZ786443:AMZ786571 AMZ851979:AMZ852107 AMZ917515:AMZ917643 AMZ983051:AMZ983179 AWQ11:AWQ139 AWQ65547:AWQ65675 AWQ131083:AWQ131211 AWQ196619:AWQ196747 AWQ262155:AWQ262283 AWQ327691:AWQ327819 AWQ393227:AWQ393355 AWQ458763:AWQ458891 AWQ524299:AWQ524427 AWQ589835:AWQ589963 AWQ655371:AWQ655499 AWQ720907:AWQ721035 AWQ786443:AWQ786571 AWQ851979:AWQ852107 AWQ917515:AWQ917643 AWQ983051:AWQ983179 AWV11:AWV139 AWV65547:AWV65675 AWV131083:AWV131211 AWV196619:AWV196747 AWV262155:AWV262283 AWV327691:AWV327819 AWV393227:AWV393355 AWV458763:AWV458891 AWV524299:AWV524427 AWV589835:AWV589963 AWV655371:AWV655499 AWV720907:AWV721035 AWV786443:AWV786571 AWV851979:AWV852107 AWV917515:AWV917643 AWV983051:AWV983179 BGM11:BGM139 BGM65547:BGM65675 BGM131083:BGM131211 BGM196619:BGM196747 BGM262155:BGM262283 BGM327691:BGM327819 BGM393227:BGM393355 BGM458763:BGM458891 BGM524299:BGM524427 BGM589835:BGM589963 BGM655371:BGM655499 BGM720907:BGM721035 BGM786443:BGM786571 BGM851979:BGM852107 BGM917515:BGM917643 BGM983051:BGM983179 BGR11:BGR139 BGR65547:BGR65675 BGR131083:BGR131211 BGR196619:BGR196747 BGR262155:BGR262283 BGR327691:BGR327819 BGR393227:BGR393355 BGR458763:BGR458891 BGR524299:BGR524427 BGR589835:BGR589963 BGR655371:BGR655499 BGR720907:BGR721035 BGR786443:BGR786571 BGR851979:BGR852107 BGR917515:BGR917643 BGR983051:BGR983179 BQI11:BQI139 BQI65547:BQI65675 BQI131083:BQI131211 BQI196619:BQI196747 BQI262155:BQI262283 BQI327691:BQI327819 BQI393227:BQI393355 BQI458763:BQI458891 BQI524299:BQI524427 BQI589835:BQI589963 BQI655371:BQI655499 BQI720907:BQI721035 BQI786443:BQI786571 BQI851979:BQI852107 BQI917515:BQI917643 BQI983051:BQI983179 BQN11:BQN139 BQN65547:BQN65675 BQN131083:BQN131211 BQN196619:BQN196747 BQN262155:BQN262283 BQN327691:BQN327819 BQN393227:BQN393355 BQN458763:BQN458891 BQN524299:BQN524427 BQN589835:BQN589963 BQN655371:BQN655499 BQN720907:BQN721035 BQN786443:BQN786571 BQN851979:BQN852107 BQN917515:BQN917643 BQN983051:BQN983179 CAE11:CAE139 CAE65547:CAE65675 CAE131083:CAE131211 CAE196619:CAE196747 CAE262155:CAE262283 CAE327691:CAE327819 CAE393227:CAE393355 CAE458763:CAE458891 CAE524299:CAE524427 CAE589835:CAE589963 CAE655371:CAE655499 CAE720907:CAE721035 CAE786443:CAE786571 CAE851979:CAE852107 CAE917515:CAE917643 CAE983051:CAE983179 CAJ11:CAJ139 CAJ65547:CAJ65675 CAJ131083:CAJ131211 CAJ196619:CAJ196747 CAJ262155:CAJ262283 CAJ327691:CAJ327819 CAJ393227:CAJ393355 CAJ458763:CAJ458891 CAJ524299:CAJ524427 CAJ589835:CAJ589963 CAJ655371:CAJ655499 CAJ720907:CAJ721035 CAJ786443:CAJ786571 CAJ851979:CAJ852107 CAJ917515:CAJ917643 CAJ983051:CAJ983179 CKA11:CKA139 CKA65547:CKA65675 CKA131083:CKA131211 CKA196619:CKA196747 CKA262155:CKA262283 CKA327691:CKA327819 CKA393227:CKA393355 CKA458763:CKA458891 CKA524299:CKA524427 CKA589835:CKA589963 CKA655371:CKA655499 CKA720907:CKA721035 CKA786443:CKA786571 CKA851979:CKA852107 CKA917515:CKA917643 CKA983051:CKA983179 CKF11:CKF139 CKF65547:CKF65675 CKF131083:CKF131211 CKF196619:CKF196747 CKF262155:CKF262283 CKF327691:CKF327819 CKF393227:CKF393355 CKF458763:CKF458891 CKF524299:CKF524427 CKF589835:CKF589963 CKF655371:CKF655499 CKF720907:CKF721035 CKF786443:CKF786571 CKF851979:CKF852107 CKF917515:CKF917643 CKF983051:CKF983179 CTW11:CTW139 CTW65547:CTW65675 CTW131083:CTW131211 CTW196619:CTW196747 CTW262155:CTW262283 CTW327691:CTW327819 CTW393227:CTW393355 CTW458763:CTW458891 CTW524299:CTW524427 CTW589835:CTW589963 CTW655371:CTW655499 CTW720907:CTW721035 CTW786443:CTW786571 CTW851979:CTW852107 CTW917515:CTW917643 CTW983051:CTW983179 CUB11:CUB139 CUB65547:CUB65675 CUB131083:CUB131211 CUB196619:CUB196747 CUB262155:CUB262283 CUB327691:CUB327819 CUB393227:CUB393355 CUB458763:CUB458891 CUB524299:CUB524427 CUB589835:CUB589963 CUB655371:CUB655499 CUB720907:CUB721035 CUB786443:CUB786571 CUB851979:CUB852107 CUB917515:CUB917643 CUB983051:CUB983179 DDS11:DDS139 DDS65547:DDS65675 DDS131083:DDS131211 DDS196619:DDS196747 DDS262155:DDS262283 DDS327691:DDS327819 DDS393227:DDS393355 DDS458763:DDS458891 DDS524299:DDS524427 DDS589835:DDS589963 DDS655371:DDS655499 DDS720907:DDS721035 DDS786443:DDS786571 DDS851979:DDS852107 DDS917515:DDS917643 DDS983051:DDS983179 DDX11:DDX139 DDX65547:DDX65675 DDX131083:DDX131211 DDX196619:DDX196747 DDX262155:DDX262283 DDX327691:DDX327819 DDX393227:DDX393355 DDX458763:DDX458891 DDX524299:DDX524427 DDX589835:DDX589963 DDX655371:DDX655499 DDX720907:DDX721035 DDX786443:DDX786571 DDX851979:DDX852107 DDX917515:DDX917643 DDX983051:DDX983179 DNO11:DNO139 DNO65547:DNO65675 DNO131083:DNO131211 DNO196619:DNO196747 DNO262155:DNO262283 DNO327691:DNO327819 DNO393227:DNO393355 DNO458763:DNO458891 DNO524299:DNO524427 DNO589835:DNO589963 DNO655371:DNO655499 DNO720907:DNO721035 DNO786443:DNO786571 DNO851979:DNO852107 DNO917515:DNO917643 DNO983051:DNO983179 DNT11:DNT139 DNT65547:DNT65675 DNT131083:DNT131211 DNT196619:DNT196747 DNT262155:DNT262283 DNT327691:DNT327819 DNT393227:DNT393355 DNT458763:DNT458891 DNT524299:DNT524427 DNT589835:DNT589963 DNT655371:DNT655499 DNT720907:DNT721035 DNT786443:DNT786571 DNT851979:DNT852107 DNT917515:DNT917643 DNT983051:DNT983179 DXK11:DXK139 DXK65547:DXK65675 DXK131083:DXK131211 DXK196619:DXK196747 DXK262155:DXK262283 DXK327691:DXK327819 DXK393227:DXK393355 DXK458763:DXK458891 DXK524299:DXK524427 DXK589835:DXK589963 DXK655371:DXK655499 DXK720907:DXK721035 DXK786443:DXK786571 DXK851979:DXK852107 DXK917515:DXK917643 DXK983051:DXK983179 DXP11:DXP139 DXP65547:DXP65675 DXP131083:DXP131211 DXP196619:DXP196747 DXP262155:DXP262283 DXP327691:DXP327819 DXP393227:DXP393355 DXP458763:DXP458891 DXP524299:DXP524427 DXP589835:DXP589963 DXP655371:DXP655499 DXP720907:DXP721035 DXP786443:DXP786571 DXP851979:DXP852107 DXP917515:DXP917643 DXP983051:DXP983179 EHG11:EHG139 EHG65547:EHG65675 EHG131083:EHG131211 EHG196619:EHG196747 EHG262155:EHG262283 EHG327691:EHG327819 EHG393227:EHG393355 EHG458763:EHG458891 EHG524299:EHG524427 EHG589835:EHG589963 EHG655371:EHG655499 EHG720907:EHG721035 EHG786443:EHG786571 EHG851979:EHG852107 EHG917515:EHG917643 EHG983051:EHG983179 EHL11:EHL139 EHL65547:EHL65675 EHL131083:EHL131211 EHL196619:EHL196747 EHL262155:EHL262283 EHL327691:EHL327819 EHL393227:EHL393355 EHL458763:EHL458891 EHL524299:EHL524427 EHL589835:EHL589963 EHL655371:EHL655499 EHL720907:EHL721035 EHL786443:EHL786571 EHL851979:EHL852107 EHL917515:EHL917643 EHL983051:EHL983179 ERC11:ERC139 ERC65547:ERC65675 ERC131083:ERC131211 ERC196619:ERC196747 ERC262155:ERC262283 ERC327691:ERC327819 ERC393227:ERC393355 ERC458763:ERC458891 ERC524299:ERC524427 ERC589835:ERC589963 ERC655371:ERC655499 ERC720907:ERC721035 ERC786443:ERC786571 ERC851979:ERC852107 ERC917515:ERC917643 ERC983051:ERC983179 ERH11:ERH139 ERH65547:ERH65675 ERH131083:ERH131211 ERH196619:ERH196747 ERH262155:ERH262283 ERH327691:ERH327819 ERH393227:ERH393355 ERH458763:ERH458891 ERH524299:ERH524427 ERH589835:ERH589963 ERH655371:ERH655499 ERH720907:ERH721035 ERH786443:ERH786571 ERH851979:ERH852107 ERH917515:ERH917643 ERH983051:ERH983179 FAY11:FAY139 FAY65547:FAY65675 FAY131083:FAY131211 FAY196619:FAY196747 FAY262155:FAY262283 FAY327691:FAY327819 FAY393227:FAY393355 FAY458763:FAY458891 FAY524299:FAY524427 FAY589835:FAY589963 FAY655371:FAY655499 FAY720907:FAY721035 FAY786443:FAY786571 FAY851979:FAY852107 FAY917515:FAY917643 FAY983051:FAY983179 FBD11:FBD139 FBD65547:FBD65675 FBD131083:FBD131211 FBD196619:FBD196747 FBD262155:FBD262283 FBD327691:FBD327819 FBD393227:FBD393355 FBD458763:FBD458891 FBD524299:FBD524427 FBD589835:FBD589963 FBD655371:FBD655499 FBD720907:FBD721035 FBD786443:FBD786571 FBD851979:FBD852107 FBD917515:FBD917643 FBD983051:FBD983179 FKU11:FKU139 FKU65547:FKU65675 FKU131083:FKU131211 FKU196619:FKU196747 FKU262155:FKU262283 FKU327691:FKU327819 FKU393227:FKU393355 FKU458763:FKU458891 FKU524299:FKU524427 FKU589835:FKU589963 FKU655371:FKU655499 FKU720907:FKU721035 FKU786443:FKU786571 FKU851979:FKU852107 FKU917515:FKU917643 FKU983051:FKU983179 FKZ11:FKZ139 FKZ65547:FKZ65675 FKZ131083:FKZ131211 FKZ196619:FKZ196747 FKZ262155:FKZ262283 FKZ327691:FKZ327819 FKZ393227:FKZ393355 FKZ458763:FKZ458891 FKZ524299:FKZ524427 FKZ589835:FKZ589963 FKZ655371:FKZ655499 FKZ720907:FKZ721035 FKZ786443:FKZ786571 FKZ851979:FKZ852107 FKZ917515:FKZ917643 FKZ983051:FKZ983179 FUQ11:FUQ139 FUQ65547:FUQ65675 FUQ131083:FUQ131211 FUQ196619:FUQ196747 FUQ262155:FUQ262283 FUQ327691:FUQ327819 FUQ393227:FUQ393355 FUQ458763:FUQ458891 FUQ524299:FUQ524427 FUQ589835:FUQ589963 FUQ655371:FUQ655499 FUQ720907:FUQ721035 FUQ786443:FUQ786571 FUQ851979:FUQ852107 FUQ917515:FUQ917643 FUQ983051:FUQ983179 FUV11:FUV139 FUV65547:FUV65675 FUV131083:FUV131211 FUV196619:FUV196747 FUV262155:FUV262283 FUV327691:FUV327819 FUV393227:FUV393355 FUV458763:FUV458891 FUV524299:FUV524427 FUV589835:FUV589963 FUV655371:FUV655499 FUV720907:FUV721035 FUV786443:FUV786571 FUV851979:FUV852107 FUV917515:FUV917643 FUV983051:FUV983179 GEM11:GEM139 GEM65547:GEM65675 GEM131083:GEM131211 GEM196619:GEM196747 GEM262155:GEM262283 GEM327691:GEM327819 GEM393227:GEM393355 GEM458763:GEM458891 GEM524299:GEM524427 GEM589835:GEM589963 GEM655371:GEM655499 GEM720907:GEM721035 GEM786443:GEM786571 GEM851979:GEM852107 GEM917515:GEM917643 GEM983051:GEM983179 GER11:GER139 GER65547:GER65675 GER131083:GER131211 GER196619:GER196747 GER262155:GER262283 GER327691:GER327819 GER393227:GER393355 GER458763:GER458891 GER524299:GER524427 GER589835:GER589963 GER655371:GER655499 GER720907:GER721035 GER786443:GER786571 GER851979:GER852107 GER917515:GER917643 GER983051:GER983179 GOI11:GOI139 GOI65547:GOI65675 GOI131083:GOI131211 GOI196619:GOI196747 GOI262155:GOI262283 GOI327691:GOI327819 GOI393227:GOI393355 GOI458763:GOI458891 GOI524299:GOI524427 GOI589835:GOI589963 GOI655371:GOI655499 GOI720907:GOI721035 GOI786443:GOI786571 GOI851979:GOI852107 GOI917515:GOI917643 GOI983051:GOI983179 GON11:GON139 GON65547:GON65675 GON131083:GON131211 GON196619:GON196747 GON262155:GON262283 GON327691:GON327819 GON393227:GON393355 GON458763:GON458891 GON524299:GON524427 GON589835:GON589963 GON655371:GON655499 GON720907:GON721035 GON786443:GON786571 GON851979:GON852107 GON917515:GON917643 GON983051:GON983179 GYE11:GYE139 GYE65547:GYE65675 GYE131083:GYE131211 GYE196619:GYE196747 GYE262155:GYE262283 GYE327691:GYE327819 GYE393227:GYE393355 GYE458763:GYE458891 GYE524299:GYE524427 GYE589835:GYE589963 GYE655371:GYE655499 GYE720907:GYE721035 GYE786443:GYE786571 GYE851979:GYE852107 GYE917515:GYE917643 GYE983051:GYE983179 GYJ11:GYJ139 GYJ65547:GYJ65675 GYJ131083:GYJ131211 GYJ196619:GYJ196747 GYJ262155:GYJ262283 GYJ327691:GYJ327819 GYJ393227:GYJ393355 GYJ458763:GYJ458891 GYJ524299:GYJ524427 GYJ589835:GYJ589963 GYJ655371:GYJ655499 GYJ720907:GYJ721035 GYJ786443:GYJ786571 GYJ851979:GYJ852107 GYJ917515:GYJ917643 GYJ983051:GYJ983179 HIA11:HIA139 HIA65547:HIA65675 HIA131083:HIA131211 HIA196619:HIA196747 HIA262155:HIA262283 HIA327691:HIA327819 HIA393227:HIA393355 HIA458763:HIA458891 HIA524299:HIA524427 HIA589835:HIA589963 HIA655371:HIA655499 HIA720907:HIA721035 HIA786443:HIA786571 HIA851979:HIA852107 HIA917515:HIA917643 HIA983051:HIA983179 HIF11:HIF139 HIF65547:HIF65675 HIF131083:HIF131211 HIF196619:HIF196747 HIF262155:HIF262283 HIF327691:HIF327819 HIF393227:HIF393355 HIF458763:HIF458891 HIF524299:HIF524427 HIF589835:HIF589963 HIF655371:HIF655499 HIF720907:HIF721035 HIF786443:HIF786571 HIF851979:HIF852107 HIF917515:HIF917643 HIF983051:HIF983179 HRW11:HRW139 HRW65547:HRW65675 HRW131083:HRW131211 HRW196619:HRW196747 HRW262155:HRW262283 HRW327691:HRW327819 HRW393227:HRW393355 HRW458763:HRW458891 HRW524299:HRW524427 HRW589835:HRW589963 HRW655371:HRW655499 HRW720907:HRW721035 HRW786443:HRW786571 HRW851979:HRW852107 HRW917515:HRW917643 HRW983051:HRW983179 HSB11:HSB139 HSB65547:HSB65675 HSB131083:HSB131211 HSB196619:HSB196747 HSB262155:HSB262283 HSB327691:HSB327819 HSB393227:HSB393355 HSB458763:HSB458891 HSB524299:HSB524427 HSB589835:HSB589963 HSB655371:HSB655499 HSB720907:HSB721035 HSB786443:HSB786571 HSB851979:HSB852107 HSB917515:HSB917643 HSB983051:HSB983179 IBS11:IBS139 IBS65547:IBS65675 IBS131083:IBS131211 IBS196619:IBS196747 IBS262155:IBS262283 IBS327691:IBS327819 IBS393227:IBS393355 IBS458763:IBS458891 IBS524299:IBS524427 IBS589835:IBS589963 IBS655371:IBS655499 IBS720907:IBS721035 IBS786443:IBS786571 IBS851979:IBS852107 IBS917515:IBS917643 IBS983051:IBS983179 IBX11:IBX139 IBX65547:IBX65675 IBX131083:IBX131211 IBX196619:IBX196747 IBX262155:IBX262283 IBX327691:IBX327819 IBX393227:IBX393355 IBX458763:IBX458891 IBX524299:IBX524427 IBX589835:IBX589963 IBX655371:IBX655499 IBX720907:IBX721035 IBX786443:IBX786571 IBX851979:IBX852107 IBX917515:IBX917643 IBX983051:IBX983179 ILO11:ILO139 ILO65547:ILO65675 ILO131083:ILO131211 ILO196619:ILO196747 ILO262155:ILO262283 ILO327691:ILO327819 ILO393227:ILO393355 ILO458763:ILO458891 ILO524299:ILO524427 ILO589835:ILO589963 ILO655371:ILO655499 ILO720907:ILO721035 ILO786443:ILO786571 ILO851979:ILO852107 ILO917515:ILO917643 ILO983051:ILO983179 ILT11:ILT139 ILT65547:ILT65675 ILT131083:ILT131211 ILT196619:ILT196747 ILT262155:ILT262283 ILT327691:ILT327819 ILT393227:ILT393355 ILT458763:ILT458891 ILT524299:ILT524427 ILT589835:ILT589963 ILT655371:ILT655499 ILT720907:ILT721035 ILT786443:ILT786571 ILT851979:ILT852107 ILT917515:ILT917643 ILT983051:ILT983179 IVK11:IVK139 IVK65547:IVK65675 IVK131083:IVK131211 IVK196619:IVK196747 IVK262155:IVK262283 IVK327691:IVK327819 IVK393227:IVK393355 IVK458763:IVK458891 IVK524299:IVK524427 IVK589835:IVK589963 IVK655371:IVK655499 IVK720907:IVK721035 IVK786443:IVK786571 IVK851979:IVK852107 IVK917515:IVK917643 IVK983051:IVK983179 IVP11:IVP139 IVP65547:IVP65675 IVP131083:IVP131211 IVP196619:IVP196747 IVP262155:IVP262283 IVP327691:IVP327819 IVP393227:IVP393355 IVP458763:IVP458891 IVP524299:IVP524427 IVP589835:IVP589963 IVP655371:IVP655499 IVP720907:IVP721035 IVP786443:IVP786571 IVP851979:IVP852107 IVP917515:IVP917643 IVP983051:IVP983179 JFG11:JFG139 JFG65547:JFG65675 JFG131083:JFG131211 JFG196619:JFG196747 JFG262155:JFG262283 JFG327691:JFG327819 JFG393227:JFG393355 JFG458763:JFG458891 JFG524299:JFG524427 JFG589835:JFG589963 JFG655371:JFG655499 JFG720907:JFG721035 JFG786443:JFG786571 JFG851979:JFG852107 JFG917515:JFG917643 JFG983051:JFG983179 JFL11:JFL139 JFL65547:JFL65675 JFL131083:JFL131211 JFL196619:JFL196747 JFL262155:JFL262283 JFL327691:JFL327819 JFL393227:JFL393355 JFL458763:JFL458891 JFL524299:JFL524427 JFL589835:JFL589963 JFL655371:JFL655499 JFL720907:JFL721035 JFL786443:JFL786571 JFL851979:JFL852107 JFL917515:JFL917643 JFL983051:JFL983179 JPC11:JPC139 JPC65547:JPC65675 JPC131083:JPC131211 JPC196619:JPC196747 JPC262155:JPC262283 JPC327691:JPC327819 JPC393227:JPC393355 JPC458763:JPC458891 JPC524299:JPC524427 JPC589835:JPC589963 JPC655371:JPC655499 JPC720907:JPC721035 JPC786443:JPC786571 JPC851979:JPC852107 JPC917515:JPC917643 JPC983051:JPC983179 JPH11:JPH139 JPH65547:JPH65675 JPH131083:JPH131211 JPH196619:JPH196747 JPH262155:JPH262283 JPH327691:JPH327819 JPH393227:JPH393355 JPH458763:JPH458891 JPH524299:JPH524427 JPH589835:JPH589963 JPH655371:JPH655499 JPH720907:JPH721035 JPH786443:JPH786571 JPH851979:JPH852107 JPH917515:JPH917643 JPH983051:JPH983179 JYY11:JYY139 JYY65547:JYY65675 JYY131083:JYY131211 JYY196619:JYY196747 JYY262155:JYY262283 JYY327691:JYY327819 JYY393227:JYY393355 JYY458763:JYY458891 JYY524299:JYY524427 JYY589835:JYY589963 JYY655371:JYY655499 JYY720907:JYY721035 JYY786443:JYY786571 JYY851979:JYY852107 JYY917515:JYY917643 JYY983051:JYY983179 JZD11:JZD139 JZD65547:JZD65675 JZD131083:JZD131211 JZD196619:JZD196747 JZD262155:JZD262283 JZD327691:JZD327819 JZD393227:JZD393355 JZD458763:JZD458891 JZD524299:JZD524427 JZD589835:JZD589963 JZD655371:JZD655499 JZD720907:JZD721035 JZD786443:JZD786571 JZD851979:JZD852107 JZD917515:JZD917643 JZD983051:JZD983179 KIU11:KIU139 KIU65547:KIU65675 KIU131083:KIU131211 KIU196619:KIU196747 KIU262155:KIU262283 KIU327691:KIU327819 KIU393227:KIU393355 KIU458763:KIU458891 KIU524299:KIU524427 KIU589835:KIU589963 KIU655371:KIU655499 KIU720907:KIU721035 KIU786443:KIU786571 KIU851979:KIU852107 KIU917515:KIU917643 KIU983051:KIU983179 KIZ11:KIZ139 KIZ65547:KIZ65675 KIZ131083:KIZ131211 KIZ196619:KIZ196747 KIZ262155:KIZ262283 KIZ327691:KIZ327819 KIZ393227:KIZ393355 KIZ458763:KIZ458891 KIZ524299:KIZ524427 KIZ589835:KIZ589963 KIZ655371:KIZ655499 KIZ720907:KIZ721035 KIZ786443:KIZ786571 KIZ851979:KIZ852107 KIZ917515:KIZ917643 KIZ983051:KIZ983179 KSQ11:KSQ139 KSQ65547:KSQ65675 KSQ131083:KSQ131211 KSQ196619:KSQ196747 KSQ262155:KSQ262283 KSQ327691:KSQ327819 KSQ393227:KSQ393355 KSQ458763:KSQ458891 KSQ524299:KSQ524427 KSQ589835:KSQ589963 KSQ655371:KSQ655499 KSQ720907:KSQ721035 KSQ786443:KSQ786571 KSQ851979:KSQ852107 KSQ917515:KSQ917643 KSQ983051:KSQ983179 KSV11:KSV139 KSV65547:KSV65675 KSV131083:KSV131211 KSV196619:KSV196747 KSV262155:KSV262283 KSV327691:KSV327819 KSV393227:KSV393355 KSV458763:KSV458891 KSV524299:KSV524427 KSV589835:KSV589963 KSV655371:KSV655499 KSV720907:KSV721035 KSV786443:KSV786571 KSV851979:KSV852107 KSV917515:KSV917643 KSV983051:KSV983179 LCM11:LCM139 LCM65547:LCM65675 LCM131083:LCM131211 LCM196619:LCM196747 LCM262155:LCM262283 LCM327691:LCM327819 LCM393227:LCM393355 LCM458763:LCM458891 LCM524299:LCM524427 LCM589835:LCM589963 LCM655371:LCM655499 LCM720907:LCM721035 LCM786443:LCM786571 LCM851979:LCM852107 LCM917515:LCM917643 LCM983051:LCM983179 LCR11:LCR139 LCR65547:LCR65675 LCR131083:LCR131211 LCR196619:LCR196747 LCR262155:LCR262283 LCR327691:LCR327819 LCR393227:LCR393355 LCR458763:LCR458891 LCR524299:LCR524427 LCR589835:LCR589963 LCR655371:LCR655499 LCR720907:LCR721035 LCR786443:LCR786571 LCR851979:LCR852107 LCR917515:LCR917643 LCR983051:LCR983179 LMI11:LMI139 LMI65547:LMI65675 LMI131083:LMI131211 LMI196619:LMI196747 LMI262155:LMI262283 LMI327691:LMI327819 LMI393227:LMI393355 LMI458763:LMI458891 LMI524299:LMI524427 LMI589835:LMI589963 LMI655371:LMI655499 LMI720907:LMI721035 LMI786443:LMI786571 LMI851979:LMI852107 LMI917515:LMI917643 LMI983051:LMI983179 LMN11:LMN139 LMN65547:LMN65675 LMN131083:LMN131211 LMN196619:LMN196747 LMN262155:LMN262283 LMN327691:LMN327819 LMN393227:LMN393355 LMN458763:LMN458891 LMN524299:LMN524427 LMN589835:LMN589963 LMN655371:LMN655499 LMN720907:LMN721035 LMN786443:LMN786571 LMN851979:LMN852107 LMN917515:LMN917643 LMN983051:LMN983179 LWE11:LWE139 LWE65547:LWE65675 LWE131083:LWE131211 LWE196619:LWE196747 LWE262155:LWE262283 LWE327691:LWE327819 LWE393227:LWE393355 LWE458763:LWE458891 LWE524299:LWE524427 LWE589835:LWE589963 LWE655371:LWE655499 LWE720907:LWE721035 LWE786443:LWE786571 LWE851979:LWE852107 LWE917515:LWE917643 LWE983051:LWE983179 LWJ11:LWJ139 LWJ65547:LWJ65675 LWJ131083:LWJ131211 LWJ196619:LWJ196747 LWJ262155:LWJ262283 LWJ327691:LWJ327819 LWJ393227:LWJ393355 LWJ458763:LWJ458891 LWJ524299:LWJ524427 LWJ589835:LWJ589963 LWJ655371:LWJ655499 LWJ720907:LWJ721035 LWJ786443:LWJ786571 LWJ851979:LWJ852107 LWJ917515:LWJ917643 LWJ983051:LWJ983179 MGA11:MGA139 MGA65547:MGA65675 MGA131083:MGA131211 MGA196619:MGA196747 MGA262155:MGA262283 MGA327691:MGA327819 MGA393227:MGA393355 MGA458763:MGA458891 MGA524299:MGA524427 MGA589835:MGA589963 MGA655371:MGA655499 MGA720907:MGA721035 MGA786443:MGA786571 MGA851979:MGA852107 MGA917515:MGA917643 MGA983051:MGA983179 MGF11:MGF139 MGF65547:MGF65675 MGF131083:MGF131211 MGF196619:MGF196747 MGF262155:MGF262283 MGF327691:MGF327819 MGF393227:MGF393355 MGF458763:MGF458891 MGF524299:MGF524427 MGF589835:MGF589963 MGF655371:MGF655499 MGF720907:MGF721035 MGF786443:MGF786571 MGF851979:MGF852107 MGF917515:MGF917643 MGF983051:MGF983179 MPW11:MPW139 MPW65547:MPW65675 MPW131083:MPW131211 MPW196619:MPW196747 MPW262155:MPW262283 MPW327691:MPW327819 MPW393227:MPW393355 MPW458763:MPW458891 MPW524299:MPW524427 MPW589835:MPW589963 MPW655371:MPW655499 MPW720907:MPW721035 MPW786443:MPW786571 MPW851979:MPW852107 MPW917515:MPW917643 MPW983051:MPW983179 MQB11:MQB139 MQB65547:MQB65675 MQB131083:MQB131211 MQB196619:MQB196747 MQB262155:MQB262283 MQB327691:MQB327819 MQB393227:MQB393355 MQB458763:MQB458891 MQB524299:MQB524427 MQB589835:MQB589963 MQB655371:MQB655499 MQB720907:MQB721035 MQB786443:MQB786571 MQB851979:MQB852107 MQB917515:MQB917643 MQB983051:MQB983179 MZS11:MZS139 MZS65547:MZS65675 MZS131083:MZS131211 MZS196619:MZS196747 MZS262155:MZS262283 MZS327691:MZS327819 MZS393227:MZS393355 MZS458763:MZS458891 MZS524299:MZS524427 MZS589835:MZS589963 MZS655371:MZS655499 MZS720907:MZS721035 MZS786443:MZS786571 MZS851979:MZS852107 MZS917515:MZS917643 MZS983051:MZS983179 MZX11:MZX139 MZX65547:MZX65675 MZX131083:MZX131211 MZX196619:MZX196747 MZX262155:MZX262283 MZX327691:MZX327819 MZX393227:MZX393355 MZX458763:MZX458891 MZX524299:MZX524427 MZX589835:MZX589963 MZX655371:MZX655499 MZX720907:MZX721035 MZX786443:MZX786571 MZX851979:MZX852107 MZX917515:MZX917643 MZX983051:MZX983179 NJO11:NJO139 NJO65547:NJO65675 NJO131083:NJO131211 NJO196619:NJO196747 NJO262155:NJO262283 NJO327691:NJO327819 NJO393227:NJO393355 NJO458763:NJO458891 NJO524299:NJO524427 NJO589835:NJO589963 NJO655371:NJO655499 NJO720907:NJO721035 NJO786443:NJO786571 NJO851979:NJO852107 NJO917515:NJO917643 NJO983051:NJO983179 NJT11:NJT139 NJT65547:NJT65675 NJT131083:NJT131211 NJT196619:NJT196747 NJT262155:NJT262283 NJT327691:NJT327819 NJT393227:NJT393355 NJT458763:NJT458891 NJT524299:NJT524427 NJT589835:NJT589963 NJT655371:NJT655499 NJT720907:NJT721035 NJT786443:NJT786571 NJT851979:NJT852107 NJT917515:NJT917643 NJT983051:NJT983179 NTK11:NTK139 NTK65547:NTK65675 NTK131083:NTK131211 NTK196619:NTK196747 NTK262155:NTK262283 NTK327691:NTK327819 NTK393227:NTK393355 NTK458763:NTK458891 NTK524299:NTK524427 NTK589835:NTK589963 NTK655371:NTK655499 NTK720907:NTK721035 NTK786443:NTK786571 NTK851979:NTK852107 NTK917515:NTK917643 NTK983051:NTK983179 NTP11:NTP139 NTP65547:NTP65675 NTP131083:NTP131211 NTP196619:NTP196747 NTP262155:NTP262283 NTP327691:NTP327819 NTP393227:NTP393355 NTP458763:NTP458891 NTP524299:NTP524427 NTP589835:NTP589963 NTP655371:NTP655499 NTP720907:NTP721035 NTP786443:NTP786571 NTP851979:NTP852107 NTP917515:NTP917643 NTP983051:NTP983179 ODG11:ODG139 ODG65547:ODG65675 ODG131083:ODG131211 ODG196619:ODG196747 ODG262155:ODG262283 ODG327691:ODG327819 ODG393227:ODG393355 ODG458763:ODG458891 ODG524299:ODG524427 ODG589835:ODG589963 ODG655371:ODG655499 ODG720907:ODG721035 ODG786443:ODG786571 ODG851979:ODG852107 ODG917515:ODG917643 ODG983051:ODG983179 ODL11:ODL139 ODL65547:ODL65675 ODL131083:ODL131211 ODL196619:ODL196747 ODL262155:ODL262283 ODL327691:ODL327819 ODL393227:ODL393355 ODL458763:ODL458891 ODL524299:ODL524427 ODL589835:ODL589963 ODL655371:ODL655499 ODL720907:ODL721035 ODL786443:ODL786571 ODL851979:ODL852107 ODL917515:ODL917643 ODL983051:ODL983179 ONC11:ONC139 ONC65547:ONC65675 ONC131083:ONC131211 ONC196619:ONC196747 ONC262155:ONC262283 ONC327691:ONC327819 ONC393227:ONC393355 ONC458763:ONC458891 ONC524299:ONC524427 ONC589835:ONC589963 ONC655371:ONC655499 ONC720907:ONC721035 ONC786443:ONC786571 ONC851979:ONC852107 ONC917515:ONC917643 ONC983051:ONC983179 ONH11:ONH139 ONH65547:ONH65675 ONH131083:ONH131211 ONH196619:ONH196747 ONH262155:ONH262283 ONH327691:ONH327819 ONH393227:ONH393355 ONH458763:ONH458891 ONH524299:ONH524427 ONH589835:ONH589963 ONH655371:ONH655499 ONH720907:ONH721035 ONH786443:ONH786571 ONH851979:ONH852107 ONH917515:ONH917643 ONH983051:ONH983179 OWY11:OWY139 OWY65547:OWY65675 OWY131083:OWY131211 OWY196619:OWY196747 OWY262155:OWY262283 OWY327691:OWY327819 OWY393227:OWY393355 OWY458763:OWY458891 OWY524299:OWY524427 OWY589835:OWY589963 OWY655371:OWY655499 OWY720907:OWY721035 OWY786443:OWY786571 OWY851979:OWY852107 OWY917515:OWY917643 OWY983051:OWY983179 OXD11:OXD139 OXD65547:OXD65675 OXD131083:OXD131211 OXD196619:OXD196747 OXD262155:OXD262283 OXD327691:OXD327819 OXD393227:OXD393355 OXD458763:OXD458891 OXD524299:OXD524427 OXD589835:OXD589963 OXD655371:OXD655499 OXD720907:OXD721035 OXD786443:OXD786571 OXD851979:OXD852107 OXD917515:OXD917643 OXD983051:OXD983179 PGU11:PGU139 PGU65547:PGU65675 PGU131083:PGU131211 PGU196619:PGU196747 PGU262155:PGU262283 PGU327691:PGU327819 PGU393227:PGU393355 PGU458763:PGU458891 PGU524299:PGU524427 PGU589835:PGU589963 PGU655371:PGU655499 PGU720907:PGU721035 PGU786443:PGU786571 PGU851979:PGU852107 PGU917515:PGU917643 PGU983051:PGU983179 PGZ11:PGZ139 PGZ65547:PGZ65675 PGZ131083:PGZ131211 PGZ196619:PGZ196747 PGZ262155:PGZ262283 PGZ327691:PGZ327819 PGZ393227:PGZ393355 PGZ458763:PGZ458891 PGZ524299:PGZ524427 PGZ589835:PGZ589963 PGZ655371:PGZ655499 PGZ720907:PGZ721035 PGZ786443:PGZ786571 PGZ851979:PGZ852107 PGZ917515:PGZ917643 PGZ983051:PGZ983179 PQQ11:PQQ139 PQQ65547:PQQ65675 PQQ131083:PQQ131211 PQQ196619:PQQ196747 PQQ262155:PQQ262283 PQQ327691:PQQ327819 PQQ393227:PQQ393355 PQQ458763:PQQ458891 PQQ524299:PQQ524427 PQQ589835:PQQ589963 PQQ655371:PQQ655499 PQQ720907:PQQ721035 PQQ786443:PQQ786571 PQQ851979:PQQ852107 PQQ917515:PQQ917643 PQQ983051:PQQ983179 PQV11:PQV139 PQV65547:PQV65675 PQV131083:PQV131211 PQV196619:PQV196747 PQV262155:PQV262283 PQV327691:PQV327819 PQV393227:PQV393355 PQV458763:PQV458891 PQV524299:PQV524427 PQV589835:PQV589963 PQV655371:PQV655499 PQV720907:PQV721035 PQV786443:PQV786571 PQV851979:PQV852107 PQV917515:PQV917643 PQV983051:PQV983179 QAM11:QAM139 QAM65547:QAM65675 QAM131083:QAM131211 QAM196619:QAM196747 QAM262155:QAM262283 QAM327691:QAM327819 QAM393227:QAM393355 QAM458763:QAM458891 QAM524299:QAM524427 QAM589835:QAM589963 QAM655371:QAM655499 QAM720907:QAM721035 QAM786443:QAM786571 QAM851979:QAM852107 QAM917515:QAM917643 QAM983051:QAM983179 QAR11:QAR139 QAR65547:QAR65675 QAR131083:QAR131211 QAR196619:QAR196747 QAR262155:QAR262283 QAR327691:QAR327819 QAR393227:QAR393355 QAR458763:QAR458891 QAR524299:QAR524427 QAR589835:QAR589963 QAR655371:QAR655499 QAR720907:QAR721035 QAR786443:QAR786571 QAR851979:QAR852107 QAR917515:QAR917643 QAR983051:QAR983179 QKI11:QKI139 QKI65547:QKI65675 QKI131083:QKI131211 QKI196619:QKI196747 QKI262155:QKI262283 QKI327691:QKI327819 QKI393227:QKI393355 QKI458763:QKI458891 QKI524299:QKI524427 QKI589835:QKI589963 QKI655371:QKI655499 QKI720907:QKI721035 QKI786443:QKI786571 QKI851979:QKI852107 QKI917515:QKI917643 QKI983051:QKI983179 QKN11:QKN139 QKN65547:QKN65675 QKN131083:QKN131211 QKN196619:QKN196747 QKN262155:QKN262283 QKN327691:QKN327819 QKN393227:QKN393355 QKN458763:QKN458891 QKN524299:QKN524427 QKN589835:QKN589963 QKN655371:QKN655499 QKN720907:QKN721035 QKN786443:QKN786571 QKN851979:QKN852107 QKN917515:QKN917643 QKN983051:QKN983179 QUE11:QUE139 QUE65547:QUE65675 QUE131083:QUE131211 QUE196619:QUE196747 QUE262155:QUE262283 QUE327691:QUE327819 QUE393227:QUE393355 QUE458763:QUE458891 QUE524299:QUE524427 QUE589835:QUE589963 QUE655371:QUE655499 QUE720907:QUE721035 QUE786443:QUE786571 QUE851979:QUE852107 QUE917515:QUE917643 QUE983051:QUE983179 QUJ11:QUJ139 QUJ65547:QUJ65675 QUJ131083:QUJ131211 QUJ196619:QUJ196747 QUJ262155:QUJ262283 QUJ327691:QUJ327819 QUJ393227:QUJ393355 QUJ458763:QUJ458891 QUJ524299:QUJ524427 QUJ589835:QUJ589963 QUJ655371:QUJ655499 QUJ720907:QUJ721035 QUJ786443:QUJ786571 QUJ851979:QUJ852107 QUJ917515:QUJ917643 QUJ983051:QUJ983179 REA11:REA139 REA65547:REA65675 REA131083:REA131211 REA196619:REA196747 REA262155:REA262283 REA327691:REA327819 REA393227:REA393355 REA458763:REA458891 REA524299:REA524427 REA589835:REA589963 REA655371:REA655499 REA720907:REA721035 REA786443:REA786571 REA851979:REA852107 REA917515:REA917643 REA983051:REA983179 REF11:REF139 REF65547:REF65675 REF131083:REF131211 REF196619:REF196747 REF262155:REF262283 REF327691:REF327819 REF393227:REF393355 REF458763:REF458891 REF524299:REF524427 REF589835:REF589963 REF655371:REF655499 REF720907:REF721035 REF786443:REF786571 REF851979:REF852107 REF917515:REF917643 REF983051:REF983179 RNW11:RNW139 RNW65547:RNW65675 RNW131083:RNW131211 RNW196619:RNW196747 RNW262155:RNW262283 RNW327691:RNW327819 RNW393227:RNW393355 RNW458763:RNW458891 RNW524299:RNW524427 RNW589835:RNW589963 RNW655371:RNW655499 RNW720907:RNW721035 RNW786443:RNW786571 RNW851979:RNW852107 RNW917515:RNW917643 RNW983051:RNW983179 ROB11:ROB139 ROB65547:ROB65675 ROB131083:ROB131211 ROB196619:ROB196747 ROB262155:ROB262283 ROB327691:ROB327819 ROB393227:ROB393355 ROB458763:ROB458891 ROB524299:ROB524427 ROB589835:ROB589963 ROB655371:ROB655499 ROB720907:ROB721035 ROB786443:ROB786571 ROB851979:ROB852107 ROB917515:ROB917643 ROB983051:ROB983179 RXS11:RXS139 RXS65547:RXS65675 RXS131083:RXS131211 RXS196619:RXS196747 RXS262155:RXS262283 RXS327691:RXS327819 RXS393227:RXS393355 RXS458763:RXS458891 RXS524299:RXS524427 RXS589835:RXS589963 RXS655371:RXS655499 RXS720907:RXS721035 RXS786443:RXS786571 RXS851979:RXS852107 RXS917515:RXS917643 RXS983051:RXS983179 RXX11:RXX139 RXX65547:RXX65675 RXX131083:RXX131211 RXX196619:RXX196747 RXX262155:RXX262283 RXX327691:RXX327819 RXX393227:RXX393355 RXX458763:RXX458891 RXX524299:RXX524427 RXX589835:RXX589963 RXX655371:RXX655499 RXX720907:RXX721035 RXX786443:RXX786571 RXX851979:RXX852107 RXX917515:RXX917643 RXX983051:RXX983179 SHO11:SHO139 SHO65547:SHO65675 SHO131083:SHO131211 SHO196619:SHO196747 SHO262155:SHO262283 SHO327691:SHO327819 SHO393227:SHO393355 SHO458763:SHO458891 SHO524299:SHO524427 SHO589835:SHO589963 SHO655371:SHO655499 SHO720907:SHO721035 SHO786443:SHO786571 SHO851979:SHO852107 SHO917515:SHO917643 SHO983051:SHO983179 SHT11:SHT139 SHT65547:SHT65675 SHT131083:SHT131211 SHT196619:SHT196747 SHT262155:SHT262283 SHT327691:SHT327819 SHT393227:SHT393355 SHT458763:SHT458891 SHT524299:SHT524427 SHT589835:SHT589963 SHT655371:SHT655499 SHT720907:SHT721035 SHT786443:SHT786571 SHT851979:SHT852107 SHT917515:SHT917643 SHT983051:SHT983179 SRK11:SRK139 SRK65547:SRK65675 SRK131083:SRK131211 SRK196619:SRK196747 SRK262155:SRK262283 SRK327691:SRK327819 SRK393227:SRK393355 SRK458763:SRK458891 SRK524299:SRK524427 SRK589835:SRK589963 SRK655371:SRK655499 SRK720907:SRK721035 SRK786443:SRK786571 SRK851979:SRK852107 SRK917515:SRK917643 SRK983051:SRK983179 SRP11:SRP139 SRP65547:SRP65675 SRP131083:SRP131211 SRP196619:SRP196747 SRP262155:SRP262283 SRP327691:SRP327819 SRP393227:SRP393355 SRP458763:SRP458891 SRP524299:SRP524427 SRP589835:SRP589963 SRP655371:SRP655499 SRP720907:SRP721035 SRP786443:SRP786571 SRP851979:SRP852107 SRP917515:SRP917643 SRP983051:SRP983179 TBG11:TBG139 TBG65547:TBG65675 TBG131083:TBG131211 TBG196619:TBG196747 TBG262155:TBG262283 TBG327691:TBG327819 TBG393227:TBG393355 TBG458763:TBG458891 TBG524299:TBG524427 TBG589835:TBG589963 TBG655371:TBG655499 TBG720907:TBG721035 TBG786443:TBG786571 TBG851979:TBG852107 TBG917515:TBG917643 TBG983051:TBG983179 TBL11:TBL139 TBL65547:TBL65675 TBL131083:TBL131211 TBL196619:TBL196747 TBL262155:TBL262283 TBL327691:TBL327819 TBL393227:TBL393355 TBL458763:TBL458891 TBL524299:TBL524427 TBL589835:TBL589963 TBL655371:TBL655499 TBL720907:TBL721035 TBL786443:TBL786571 TBL851979:TBL852107 TBL917515:TBL917643 TBL983051:TBL983179 TLC11:TLC139 TLC65547:TLC65675 TLC131083:TLC131211 TLC196619:TLC196747 TLC262155:TLC262283 TLC327691:TLC327819 TLC393227:TLC393355 TLC458763:TLC458891 TLC524299:TLC524427 TLC589835:TLC589963 TLC655371:TLC655499 TLC720907:TLC721035 TLC786443:TLC786571 TLC851979:TLC852107 TLC917515:TLC917643 TLC983051:TLC983179 TLH11:TLH139 TLH65547:TLH65675 TLH131083:TLH131211 TLH196619:TLH196747 TLH262155:TLH262283 TLH327691:TLH327819 TLH393227:TLH393355 TLH458763:TLH458891 TLH524299:TLH524427 TLH589835:TLH589963 TLH655371:TLH655499 TLH720907:TLH721035 TLH786443:TLH786571 TLH851979:TLH852107 TLH917515:TLH917643 TLH983051:TLH983179 TUY11:TUY139 TUY65547:TUY65675 TUY131083:TUY131211 TUY196619:TUY196747 TUY262155:TUY262283 TUY327691:TUY327819 TUY393227:TUY393355 TUY458763:TUY458891 TUY524299:TUY524427 TUY589835:TUY589963 TUY655371:TUY655499 TUY720907:TUY721035 TUY786443:TUY786571 TUY851979:TUY852107 TUY917515:TUY917643 TUY983051:TUY983179 TVD11:TVD139 TVD65547:TVD65675 TVD131083:TVD131211 TVD196619:TVD196747 TVD262155:TVD262283 TVD327691:TVD327819 TVD393227:TVD393355 TVD458763:TVD458891 TVD524299:TVD524427 TVD589835:TVD589963 TVD655371:TVD655499 TVD720907:TVD721035 TVD786443:TVD786571 TVD851979:TVD852107 TVD917515:TVD917643 TVD983051:TVD983179 UEU11:UEU139 UEU65547:UEU65675 UEU131083:UEU131211 UEU196619:UEU196747 UEU262155:UEU262283 UEU327691:UEU327819 UEU393227:UEU393355 UEU458763:UEU458891 UEU524299:UEU524427 UEU589835:UEU589963 UEU655371:UEU655499 UEU720907:UEU721035 UEU786443:UEU786571 UEU851979:UEU852107 UEU917515:UEU917643 UEU983051:UEU983179 UEZ11:UEZ139 UEZ65547:UEZ65675 UEZ131083:UEZ131211 UEZ196619:UEZ196747 UEZ262155:UEZ262283 UEZ327691:UEZ327819 UEZ393227:UEZ393355 UEZ458763:UEZ458891 UEZ524299:UEZ524427 UEZ589835:UEZ589963 UEZ655371:UEZ655499 UEZ720907:UEZ721035 UEZ786443:UEZ786571 UEZ851979:UEZ852107 UEZ917515:UEZ917643 UEZ983051:UEZ983179 UOQ11:UOQ139 UOQ65547:UOQ65675 UOQ131083:UOQ131211 UOQ196619:UOQ196747 UOQ262155:UOQ262283 UOQ327691:UOQ327819 UOQ393227:UOQ393355 UOQ458763:UOQ458891 UOQ524299:UOQ524427 UOQ589835:UOQ589963 UOQ655371:UOQ655499 UOQ720907:UOQ721035 UOQ786443:UOQ786571 UOQ851979:UOQ852107 UOQ917515:UOQ917643 UOQ983051:UOQ983179 UOV11:UOV139 UOV65547:UOV65675 UOV131083:UOV131211 UOV196619:UOV196747 UOV262155:UOV262283 UOV327691:UOV327819 UOV393227:UOV393355 UOV458763:UOV458891 UOV524299:UOV524427 UOV589835:UOV589963 UOV655371:UOV655499 UOV720907:UOV721035 UOV786443:UOV786571 UOV851979:UOV852107 UOV917515:UOV917643 UOV983051:UOV983179 UYM11:UYM139 UYM65547:UYM65675 UYM131083:UYM131211 UYM196619:UYM196747 UYM262155:UYM262283 UYM327691:UYM327819 UYM393227:UYM393355 UYM458763:UYM458891 UYM524299:UYM524427 UYM589835:UYM589963 UYM655371:UYM655499 UYM720907:UYM721035 UYM786443:UYM786571 UYM851979:UYM852107 UYM917515:UYM917643 UYM983051:UYM983179 UYR11:UYR139 UYR65547:UYR65675 UYR131083:UYR131211 UYR196619:UYR196747 UYR262155:UYR262283 UYR327691:UYR327819 UYR393227:UYR393355 UYR458763:UYR458891 UYR524299:UYR524427 UYR589835:UYR589963 UYR655371:UYR655499 UYR720907:UYR721035 UYR786443:UYR786571 UYR851979:UYR852107 UYR917515:UYR917643 UYR983051:UYR983179 VII11:VII139 VII65547:VII65675 VII131083:VII131211 VII196619:VII196747 VII262155:VII262283 VII327691:VII327819 VII393227:VII393355 VII458763:VII458891 VII524299:VII524427 VII589835:VII589963 VII655371:VII655499 VII720907:VII721035 VII786443:VII786571 VII851979:VII852107 VII917515:VII917643 VII983051:VII983179 VIN11:VIN139 VIN65547:VIN65675 VIN131083:VIN131211 VIN196619:VIN196747 VIN262155:VIN262283 VIN327691:VIN327819 VIN393227:VIN393355 VIN458763:VIN458891 VIN524299:VIN524427 VIN589835:VIN589963 VIN655371:VIN655499 VIN720907:VIN721035 VIN786443:VIN786571 VIN851979:VIN852107 VIN917515:VIN917643 VIN983051:VIN983179 VSE11:VSE139 VSE65547:VSE65675 VSE131083:VSE131211 VSE196619:VSE196747 VSE262155:VSE262283 VSE327691:VSE327819 VSE393227:VSE393355 VSE458763:VSE458891 VSE524299:VSE524427 VSE589835:VSE589963 VSE655371:VSE655499 VSE720907:VSE721035 VSE786443:VSE786571 VSE851979:VSE852107 VSE917515:VSE917643 VSE983051:VSE983179 VSJ11:VSJ139 VSJ65547:VSJ65675 VSJ131083:VSJ131211 VSJ196619:VSJ196747 VSJ262155:VSJ262283 VSJ327691:VSJ327819 VSJ393227:VSJ393355 VSJ458763:VSJ458891 VSJ524299:VSJ524427 VSJ589835:VSJ589963 VSJ655371:VSJ655499 VSJ720907:VSJ721035 VSJ786443:VSJ786571 VSJ851979:VSJ852107 VSJ917515:VSJ917643 VSJ983051:VSJ983179 WCA11:WCA139 WCA65547:WCA65675 WCA131083:WCA131211 WCA196619:WCA196747 WCA262155:WCA262283 WCA327691:WCA327819 WCA393227:WCA393355 WCA458763:WCA458891 WCA524299:WCA524427 WCA589835:WCA589963 WCA655371:WCA655499 WCA720907:WCA721035 WCA786443:WCA786571 WCA851979:WCA852107 WCA917515:WCA917643 WCA983051:WCA983179 WCF11:WCF139 WCF65547:WCF65675 WCF131083:WCF131211 WCF196619:WCF196747 WCF262155:WCF262283 WCF327691:WCF327819 WCF393227:WCF393355 WCF458763:WCF458891 WCF524299:WCF524427 WCF589835:WCF589963 WCF655371:WCF655499 WCF720907:WCF721035 WCF786443:WCF786571 WCF851979:WCF852107 WCF917515:WCF917643 WCF983051:WCF983179 WLW11:WLW139 WLW65547:WLW65675 WLW131083:WLW131211 WLW196619:WLW196747 WLW262155:WLW262283 WLW327691:WLW327819 WLW393227:WLW393355 WLW458763:WLW458891 WLW524299:WLW524427 WLW589835:WLW589963 WLW655371:WLW655499 WLW720907:WLW721035 WLW786443:WLW786571 WLW851979:WLW852107 WLW917515:WLW917643 WLW983051:WLW983179 WMB11:WMB139 WMB65547:WMB65675 WMB131083:WMB131211 WMB196619:WMB196747 WMB262155:WMB262283 WMB327691:WMB327819 WMB393227:WMB393355 WMB458763:WMB458891 WMB524299:WMB524427 WMB589835:WMB589963 WMB655371:WMB655499 WMB720907:WMB721035 WMB786443:WMB786571 WMB851979:WMB852107 WMB917515:WMB917643 WMB983051:WMB983179 WVS11:WVS139 WVS65547:WVS65675 WVS131083:WVS131211 WVS196619:WVS196747 WVS262155:WVS262283 WVS327691:WVS327819 WVS393227:WVS393355 WVS458763:WVS458891 WVS524299:WVS524427 WVS589835:WVS589963 WVS655371:WVS655499 WVS720907:WVS721035 WVS786443:WVS786571 WVS851979:WVS852107 WVS917515:WVS917643 WVS983051:WVS983179 WVX11:WVX139 WVX65547:WVX65675 WVX131083:WVX131211 WVX196619:WVX196747 WVX262155:WVX262283 WVX327691:WVX327819 WVX393227:WVX393355 WVX458763:WVX458891 WVX524299:WVX524427 WVX589835:WVX589963 WVX655371:WVX655499 WVX720907:WVX721035 WVX786443:WVX786571 WVX851979:WVX852107 WVX917515:WVX917643 WVX983051:WVX983179">
      <formula1>"通过,失败,阻塞,无效,未执行"</formula1>
    </dataValidation>
    <dataValidation allowBlank="1" showInputMessage="1" showErrorMessage="1" promptTitle="Revision" sqref="M5:M9 M65541:M65545 M131077:M131081 M196613:M196617 M262149:M262153 M327685:M327689 M393221:M393225 M458757:M458761 M524293:M524297 M589829:M589833 M655365:M655369 M720901:M720905 M786437:M786441 M851973:M851977 M917509:M917513 M983045:M983049 R5:R9 R65541:R65545 R131077:R131081 R196613:R196617 R262149:R262153 R327685:R327689 R393221:R393225 R458757:R458761 R524293:R524297 R589829:R589833 R655365:R655369 R720901:R720905 R786437:R786441 R851973:R851977 R917509:R917513 R983045:R983049 JI5:JI9 JI65541:JI65545 JI131077:JI131081 JI196613:JI196617 JI262149:JI262153 JI327685:JI327689 JI393221:JI393225 JI458757:JI458761 JI524293:JI524297 JI589829:JI589833 JI655365:JI655369 JI720901:JI720905 JI786437:JI786441 JI851973:JI851977 JI917509:JI917513 JI983045:JI983049 JN5:JN9 JN65541:JN65545 JN131077:JN131081 JN196613:JN196617 JN262149:JN262153 JN327685:JN327689 JN393221:JN393225 JN458757:JN458761 JN524293:JN524297 JN589829:JN589833 JN655365:JN655369 JN720901:JN720905 JN786437:JN786441 JN851973:JN851977 JN917509:JN917513 JN983045:JN983049 TE5:TE9 TE65541:TE65545 TE131077:TE131081 TE196613:TE196617 TE262149:TE262153 TE327685:TE327689 TE393221:TE393225 TE458757:TE458761 TE524293:TE524297 TE589829:TE589833 TE655365:TE655369 TE720901:TE720905 TE786437:TE786441 TE851973:TE851977 TE917509:TE917513 TE983045:TE983049 TJ5:TJ9 TJ65541:TJ65545 TJ131077:TJ131081 TJ196613:TJ196617 TJ262149:TJ262153 TJ327685:TJ327689 TJ393221:TJ393225 TJ458757:TJ458761 TJ524293:TJ524297 TJ589829:TJ589833 TJ655365:TJ655369 TJ720901:TJ720905 TJ786437:TJ786441 TJ851973:TJ851977 TJ917509:TJ917513 TJ983045:TJ983049 ADA5:ADA9 ADA65541:ADA65545 ADA131077:ADA131081 ADA196613:ADA196617 ADA262149:ADA262153 ADA327685:ADA327689 ADA393221:ADA393225 ADA458757:ADA458761 ADA524293:ADA524297 ADA589829:ADA589833 ADA655365:ADA655369 ADA720901:ADA720905 ADA786437:ADA786441 ADA851973:ADA851977 ADA917509:ADA917513 ADA983045:ADA983049 ADF5:ADF9 ADF65541:ADF65545 ADF131077:ADF131081 ADF196613:ADF196617 ADF262149:ADF262153 ADF327685:ADF327689 ADF393221:ADF393225 ADF458757:ADF458761 ADF524293:ADF524297 ADF589829:ADF589833 ADF655365:ADF655369 ADF720901:ADF720905 ADF786437:ADF786441 ADF851973:ADF851977 ADF917509:ADF917513 ADF983045:ADF983049 AMW5:AMW9 AMW65541:AMW65545 AMW131077:AMW131081 AMW196613:AMW196617 AMW262149:AMW262153 AMW327685:AMW327689 AMW393221:AMW393225 AMW458757:AMW458761 AMW524293:AMW524297 AMW589829:AMW589833 AMW655365:AMW655369 AMW720901:AMW720905 AMW786437:AMW786441 AMW851973:AMW851977 AMW917509:AMW917513 AMW983045:AMW983049 ANB5:ANB9 ANB65541:ANB65545 ANB131077:ANB131081 ANB196613:ANB196617 ANB262149:ANB262153 ANB327685:ANB327689 ANB393221:ANB393225 ANB458757:ANB458761 ANB524293:ANB524297 ANB589829:ANB589833 ANB655365:ANB655369 ANB720901:ANB720905 ANB786437:ANB786441 ANB851973:ANB851977 ANB917509:ANB917513 ANB983045:ANB983049 AWS5:AWS9 AWS65541:AWS65545 AWS131077:AWS131081 AWS196613:AWS196617 AWS262149:AWS262153 AWS327685:AWS327689 AWS393221:AWS393225 AWS458757:AWS458761 AWS524293:AWS524297 AWS589829:AWS589833 AWS655365:AWS655369 AWS720901:AWS720905 AWS786437:AWS786441 AWS851973:AWS851977 AWS917509:AWS917513 AWS983045:AWS983049 AWX5:AWX9 AWX65541:AWX65545 AWX131077:AWX131081 AWX196613:AWX196617 AWX262149:AWX262153 AWX327685:AWX327689 AWX393221:AWX393225 AWX458757:AWX458761 AWX524293:AWX524297 AWX589829:AWX589833 AWX655365:AWX655369 AWX720901:AWX720905 AWX786437:AWX786441 AWX851973:AWX851977 AWX917509:AWX917513 AWX983045:AWX983049 BGO5:BGO9 BGO65541:BGO65545 BGO131077:BGO131081 BGO196613:BGO196617 BGO262149:BGO262153 BGO327685:BGO327689 BGO393221:BGO393225 BGO458757:BGO458761 BGO524293:BGO524297 BGO589829:BGO589833 BGO655365:BGO655369 BGO720901:BGO720905 BGO786437:BGO786441 BGO851973:BGO851977 BGO917509:BGO917513 BGO983045:BGO983049 BGT5:BGT9 BGT65541:BGT65545 BGT131077:BGT131081 BGT196613:BGT196617 BGT262149:BGT262153 BGT327685:BGT327689 BGT393221:BGT393225 BGT458757:BGT458761 BGT524293:BGT524297 BGT589829:BGT589833 BGT655365:BGT655369 BGT720901:BGT720905 BGT786437:BGT786441 BGT851973:BGT851977 BGT917509:BGT917513 BGT983045:BGT983049 BQK5:BQK9 BQK65541:BQK65545 BQK131077:BQK131081 BQK196613:BQK196617 BQK262149:BQK262153 BQK327685:BQK327689 BQK393221:BQK393225 BQK458757:BQK458761 BQK524293:BQK524297 BQK589829:BQK589833 BQK655365:BQK655369 BQK720901:BQK720905 BQK786437:BQK786441 BQK851973:BQK851977 BQK917509:BQK917513 BQK983045:BQK983049 BQP5:BQP9 BQP65541:BQP65545 BQP131077:BQP131081 BQP196613:BQP196617 BQP262149:BQP262153 BQP327685:BQP327689 BQP393221:BQP393225 BQP458757:BQP458761 BQP524293:BQP524297 BQP589829:BQP589833 BQP655365:BQP655369 BQP720901:BQP720905 BQP786437:BQP786441 BQP851973:BQP851977 BQP917509:BQP917513 BQP983045:BQP983049 CAG5:CAG9 CAG65541:CAG65545 CAG131077:CAG131081 CAG196613:CAG196617 CAG262149:CAG262153 CAG327685:CAG327689 CAG393221:CAG393225 CAG458757:CAG458761 CAG524293:CAG524297 CAG589829:CAG589833 CAG655365:CAG655369 CAG720901:CAG720905 CAG786437:CAG786441 CAG851973:CAG851977 CAG917509:CAG917513 CAG983045:CAG983049 CAL5:CAL9 CAL65541:CAL65545 CAL131077:CAL131081 CAL196613:CAL196617 CAL262149:CAL262153 CAL327685:CAL327689 CAL393221:CAL393225 CAL458757:CAL458761 CAL524293:CAL524297 CAL589829:CAL589833 CAL655365:CAL655369 CAL720901:CAL720905 CAL786437:CAL786441 CAL851973:CAL851977 CAL917509:CAL917513 CAL983045:CAL983049 CKC5:CKC9 CKC65541:CKC65545 CKC131077:CKC131081 CKC196613:CKC196617 CKC262149:CKC262153 CKC327685:CKC327689 CKC393221:CKC393225 CKC458757:CKC458761 CKC524293:CKC524297 CKC589829:CKC589833 CKC655365:CKC655369 CKC720901:CKC720905 CKC786437:CKC786441 CKC851973:CKC851977 CKC917509:CKC917513 CKC983045:CKC983049 CKH5:CKH9 CKH65541:CKH65545 CKH131077:CKH131081 CKH196613:CKH196617 CKH262149:CKH262153 CKH327685:CKH327689 CKH393221:CKH393225 CKH458757:CKH458761 CKH524293:CKH524297 CKH589829:CKH589833 CKH655365:CKH655369 CKH720901:CKH720905 CKH786437:CKH786441 CKH851973:CKH851977 CKH917509:CKH917513 CKH983045:CKH983049 CTY5:CTY9 CTY65541:CTY65545 CTY131077:CTY131081 CTY196613:CTY196617 CTY262149:CTY262153 CTY327685:CTY327689 CTY393221:CTY393225 CTY458757:CTY458761 CTY524293:CTY524297 CTY589829:CTY589833 CTY655365:CTY655369 CTY720901:CTY720905 CTY786437:CTY786441 CTY851973:CTY851977 CTY917509:CTY917513 CTY983045:CTY983049 CUD5:CUD9 CUD65541:CUD65545 CUD131077:CUD131081 CUD196613:CUD196617 CUD262149:CUD262153 CUD327685:CUD327689 CUD393221:CUD393225 CUD458757:CUD458761 CUD524293:CUD524297 CUD589829:CUD589833 CUD655365:CUD655369 CUD720901:CUD720905 CUD786437:CUD786441 CUD851973:CUD851977 CUD917509:CUD917513 CUD983045:CUD983049 DDU5:DDU9 DDU65541:DDU65545 DDU131077:DDU131081 DDU196613:DDU196617 DDU262149:DDU262153 DDU327685:DDU327689 DDU393221:DDU393225 DDU458757:DDU458761 DDU524293:DDU524297 DDU589829:DDU589833 DDU655365:DDU655369 DDU720901:DDU720905 DDU786437:DDU786441 DDU851973:DDU851977 DDU917509:DDU917513 DDU983045:DDU983049 DDZ5:DDZ9 DDZ65541:DDZ65545 DDZ131077:DDZ131081 DDZ196613:DDZ196617 DDZ262149:DDZ262153 DDZ327685:DDZ327689 DDZ393221:DDZ393225 DDZ458757:DDZ458761 DDZ524293:DDZ524297 DDZ589829:DDZ589833 DDZ655365:DDZ655369 DDZ720901:DDZ720905 DDZ786437:DDZ786441 DDZ851973:DDZ851977 DDZ917509:DDZ917513 DDZ983045:DDZ983049 DNQ5:DNQ9 DNQ65541:DNQ65545 DNQ131077:DNQ131081 DNQ196613:DNQ196617 DNQ262149:DNQ262153 DNQ327685:DNQ327689 DNQ393221:DNQ393225 DNQ458757:DNQ458761 DNQ524293:DNQ524297 DNQ589829:DNQ589833 DNQ655365:DNQ655369 DNQ720901:DNQ720905 DNQ786437:DNQ786441 DNQ851973:DNQ851977 DNQ917509:DNQ917513 DNQ983045:DNQ983049 DNV5:DNV9 DNV65541:DNV65545 DNV131077:DNV131081 DNV196613:DNV196617 DNV262149:DNV262153 DNV327685:DNV327689 DNV393221:DNV393225 DNV458757:DNV458761 DNV524293:DNV524297 DNV589829:DNV589833 DNV655365:DNV655369 DNV720901:DNV720905 DNV786437:DNV786441 DNV851973:DNV851977 DNV917509:DNV917513 DNV983045:DNV983049 DXM5:DXM9 DXM65541:DXM65545 DXM131077:DXM131081 DXM196613:DXM196617 DXM262149:DXM262153 DXM327685:DXM327689 DXM393221:DXM393225 DXM458757:DXM458761 DXM524293:DXM524297 DXM589829:DXM589833 DXM655365:DXM655369 DXM720901:DXM720905 DXM786437:DXM786441 DXM851973:DXM851977 DXM917509:DXM917513 DXM983045:DXM983049 DXR5:DXR9 DXR65541:DXR65545 DXR131077:DXR131081 DXR196613:DXR196617 DXR262149:DXR262153 DXR327685:DXR327689 DXR393221:DXR393225 DXR458757:DXR458761 DXR524293:DXR524297 DXR589829:DXR589833 DXR655365:DXR655369 DXR720901:DXR720905 DXR786437:DXR786441 DXR851973:DXR851977 DXR917509:DXR917513 DXR983045:DXR983049 EHI5:EHI9 EHI65541:EHI65545 EHI131077:EHI131081 EHI196613:EHI196617 EHI262149:EHI262153 EHI327685:EHI327689 EHI393221:EHI393225 EHI458757:EHI458761 EHI524293:EHI524297 EHI589829:EHI589833 EHI655365:EHI655369 EHI720901:EHI720905 EHI786437:EHI786441 EHI851973:EHI851977 EHI917509:EHI917513 EHI983045:EHI983049 EHN5:EHN9 EHN65541:EHN65545 EHN131077:EHN131081 EHN196613:EHN196617 EHN262149:EHN262153 EHN327685:EHN327689 EHN393221:EHN393225 EHN458757:EHN458761 EHN524293:EHN524297 EHN589829:EHN589833 EHN655365:EHN655369 EHN720901:EHN720905 EHN786437:EHN786441 EHN851973:EHN851977 EHN917509:EHN917513 EHN983045:EHN983049 ERE5:ERE9 ERE65541:ERE65545 ERE131077:ERE131081 ERE196613:ERE196617 ERE262149:ERE262153 ERE327685:ERE327689 ERE393221:ERE393225 ERE458757:ERE458761 ERE524293:ERE524297 ERE589829:ERE589833 ERE655365:ERE655369 ERE720901:ERE720905 ERE786437:ERE786441 ERE851973:ERE851977 ERE917509:ERE917513 ERE983045:ERE983049 ERJ5:ERJ9 ERJ65541:ERJ65545 ERJ131077:ERJ131081 ERJ196613:ERJ196617 ERJ262149:ERJ262153 ERJ327685:ERJ327689 ERJ393221:ERJ393225 ERJ458757:ERJ458761 ERJ524293:ERJ524297 ERJ589829:ERJ589833 ERJ655365:ERJ655369 ERJ720901:ERJ720905 ERJ786437:ERJ786441 ERJ851973:ERJ851977 ERJ917509:ERJ917513 ERJ983045:ERJ983049 FBA5:FBA9 FBA65541:FBA65545 FBA131077:FBA131081 FBA196613:FBA196617 FBA262149:FBA262153 FBA327685:FBA327689 FBA393221:FBA393225 FBA458757:FBA458761 FBA524293:FBA524297 FBA589829:FBA589833 FBA655365:FBA655369 FBA720901:FBA720905 FBA786437:FBA786441 FBA851973:FBA851977 FBA917509:FBA917513 FBA983045:FBA983049 FBF5:FBF9 FBF65541:FBF65545 FBF131077:FBF131081 FBF196613:FBF196617 FBF262149:FBF262153 FBF327685:FBF327689 FBF393221:FBF393225 FBF458757:FBF458761 FBF524293:FBF524297 FBF589829:FBF589833 FBF655365:FBF655369 FBF720901:FBF720905 FBF786437:FBF786441 FBF851973:FBF851977 FBF917509:FBF917513 FBF983045:FBF983049 FKW5:FKW9 FKW65541:FKW65545 FKW131077:FKW131081 FKW196613:FKW196617 FKW262149:FKW262153 FKW327685:FKW327689 FKW393221:FKW393225 FKW458757:FKW458761 FKW524293:FKW524297 FKW589829:FKW589833 FKW655365:FKW655369 FKW720901:FKW720905 FKW786437:FKW786441 FKW851973:FKW851977 FKW917509:FKW917513 FKW983045:FKW983049 FLB5:FLB9 FLB65541:FLB65545 FLB131077:FLB131081 FLB196613:FLB196617 FLB262149:FLB262153 FLB327685:FLB327689 FLB393221:FLB393225 FLB458757:FLB458761 FLB524293:FLB524297 FLB589829:FLB589833 FLB655365:FLB655369 FLB720901:FLB720905 FLB786437:FLB786441 FLB851973:FLB851977 FLB917509:FLB917513 FLB983045:FLB983049 FUS5:FUS9 FUS65541:FUS65545 FUS131077:FUS131081 FUS196613:FUS196617 FUS262149:FUS262153 FUS327685:FUS327689 FUS393221:FUS393225 FUS458757:FUS458761 FUS524293:FUS524297 FUS589829:FUS589833 FUS655365:FUS655369 FUS720901:FUS720905 FUS786437:FUS786441 FUS851973:FUS851977 FUS917509:FUS917513 FUS983045:FUS983049 FUX5:FUX9 FUX65541:FUX65545 FUX131077:FUX131081 FUX196613:FUX196617 FUX262149:FUX262153 FUX327685:FUX327689 FUX393221:FUX393225 FUX458757:FUX458761 FUX524293:FUX524297 FUX589829:FUX589833 FUX655365:FUX655369 FUX720901:FUX720905 FUX786437:FUX786441 FUX851973:FUX851977 FUX917509:FUX917513 FUX983045:FUX983049 GEO5:GEO9 GEO65541:GEO65545 GEO131077:GEO131081 GEO196613:GEO196617 GEO262149:GEO262153 GEO327685:GEO327689 GEO393221:GEO393225 GEO458757:GEO458761 GEO524293:GEO524297 GEO589829:GEO589833 GEO655365:GEO655369 GEO720901:GEO720905 GEO786437:GEO786441 GEO851973:GEO851977 GEO917509:GEO917513 GEO983045:GEO983049 GET5:GET9 GET65541:GET65545 GET131077:GET131081 GET196613:GET196617 GET262149:GET262153 GET327685:GET327689 GET393221:GET393225 GET458757:GET458761 GET524293:GET524297 GET589829:GET589833 GET655365:GET655369 GET720901:GET720905 GET786437:GET786441 GET851973:GET851977 GET917509:GET917513 GET983045:GET983049 GOK5:GOK9 GOK65541:GOK65545 GOK131077:GOK131081 GOK196613:GOK196617 GOK262149:GOK262153 GOK327685:GOK327689 GOK393221:GOK393225 GOK458757:GOK458761 GOK524293:GOK524297 GOK589829:GOK589833 GOK655365:GOK655369 GOK720901:GOK720905 GOK786437:GOK786441 GOK851973:GOK851977 GOK917509:GOK917513 GOK983045:GOK983049 GOP5:GOP9 GOP65541:GOP65545 GOP131077:GOP131081 GOP196613:GOP196617 GOP262149:GOP262153 GOP327685:GOP327689 GOP393221:GOP393225 GOP458757:GOP458761 GOP524293:GOP524297 GOP589829:GOP589833 GOP655365:GOP655369 GOP720901:GOP720905 GOP786437:GOP786441 GOP851973:GOP851977 GOP917509:GOP917513 GOP983045:GOP983049 GYG5:GYG9 GYG65541:GYG65545 GYG131077:GYG131081 GYG196613:GYG196617 GYG262149:GYG262153 GYG327685:GYG327689 GYG393221:GYG393225 GYG458757:GYG458761 GYG524293:GYG524297 GYG589829:GYG589833 GYG655365:GYG655369 GYG720901:GYG720905 GYG786437:GYG786441 GYG851973:GYG851977 GYG917509:GYG917513 GYG983045:GYG983049 GYL5:GYL9 GYL65541:GYL65545 GYL131077:GYL131081 GYL196613:GYL196617 GYL262149:GYL262153 GYL327685:GYL327689 GYL393221:GYL393225 GYL458757:GYL458761 GYL524293:GYL524297 GYL589829:GYL589833 GYL655365:GYL655369 GYL720901:GYL720905 GYL786437:GYL786441 GYL851973:GYL851977 GYL917509:GYL917513 GYL983045:GYL983049 HIC5:HIC9 HIC65541:HIC65545 HIC131077:HIC131081 HIC196613:HIC196617 HIC262149:HIC262153 HIC327685:HIC327689 HIC393221:HIC393225 HIC458757:HIC458761 HIC524293:HIC524297 HIC589829:HIC589833 HIC655365:HIC655369 HIC720901:HIC720905 HIC786437:HIC786441 HIC851973:HIC851977 HIC917509:HIC917513 HIC983045:HIC983049 HIH5:HIH9 HIH65541:HIH65545 HIH131077:HIH131081 HIH196613:HIH196617 HIH262149:HIH262153 HIH327685:HIH327689 HIH393221:HIH393225 HIH458757:HIH458761 HIH524293:HIH524297 HIH589829:HIH589833 HIH655365:HIH655369 HIH720901:HIH720905 HIH786437:HIH786441 HIH851973:HIH851977 HIH917509:HIH917513 HIH983045:HIH983049 HRY5:HRY9 HRY65541:HRY65545 HRY131077:HRY131081 HRY196613:HRY196617 HRY262149:HRY262153 HRY327685:HRY327689 HRY393221:HRY393225 HRY458757:HRY458761 HRY524293:HRY524297 HRY589829:HRY589833 HRY655365:HRY655369 HRY720901:HRY720905 HRY786437:HRY786441 HRY851973:HRY851977 HRY917509:HRY917513 HRY983045:HRY983049 HSD5:HSD9 HSD65541:HSD65545 HSD131077:HSD131081 HSD196613:HSD196617 HSD262149:HSD262153 HSD327685:HSD327689 HSD393221:HSD393225 HSD458757:HSD458761 HSD524293:HSD524297 HSD589829:HSD589833 HSD655365:HSD655369 HSD720901:HSD720905 HSD786437:HSD786441 HSD851973:HSD851977 HSD917509:HSD917513 HSD983045:HSD983049 IBU5:IBU9 IBU65541:IBU65545 IBU131077:IBU131081 IBU196613:IBU196617 IBU262149:IBU262153 IBU327685:IBU327689 IBU393221:IBU393225 IBU458757:IBU458761 IBU524293:IBU524297 IBU589829:IBU589833 IBU655365:IBU655369 IBU720901:IBU720905 IBU786437:IBU786441 IBU851973:IBU851977 IBU917509:IBU917513 IBU983045:IBU983049 IBZ5:IBZ9 IBZ65541:IBZ65545 IBZ131077:IBZ131081 IBZ196613:IBZ196617 IBZ262149:IBZ262153 IBZ327685:IBZ327689 IBZ393221:IBZ393225 IBZ458757:IBZ458761 IBZ524293:IBZ524297 IBZ589829:IBZ589833 IBZ655365:IBZ655369 IBZ720901:IBZ720905 IBZ786437:IBZ786441 IBZ851973:IBZ851977 IBZ917509:IBZ917513 IBZ983045:IBZ983049 ILQ5:ILQ9 ILQ65541:ILQ65545 ILQ131077:ILQ131081 ILQ196613:ILQ196617 ILQ262149:ILQ262153 ILQ327685:ILQ327689 ILQ393221:ILQ393225 ILQ458757:ILQ458761 ILQ524293:ILQ524297 ILQ589829:ILQ589833 ILQ655365:ILQ655369 ILQ720901:ILQ720905 ILQ786437:ILQ786441 ILQ851973:ILQ851977 ILQ917509:ILQ917513 ILQ983045:ILQ983049 ILV5:ILV9 ILV65541:ILV65545 ILV131077:ILV131081 ILV196613:ILV196617 ILV262149:ILV262153 ILV327685:ILV327689 ILV393221:ILV393225 ILV458757:ILV458761 ILV524293:ILV524297 ILV589829:ILV589833 ILV655365:ILV655369 ILV720901:ILV720905 ILV786437:ILV786441 ILV851973:ILV851977 ILV917509:ILV917513 ILV983045:ILV983049 IVM5:IVM9 IVM65541:IVM65545 IVM131077:IVM131081 IVM196613:IVM196617 IVM262149:IVM262153 IVM327685:IVM327689 IVM393221:IVM393225 IVM458757:IVM458761 IVM524293:IVM524297 IVM589829:IVM589833 IVM655365:IVM655369 IVM720901:IVM720905 IVM786437:IVM786441 IVM851973:IVM851977 IVM917509:IVM917513 IVM983045:IVM983049 IVR5:IVR9 IVR65541:IVR65545 IVR131077:IVR131081 IVR196613:IVR196617 IVR262149:IVR262153 IVR327685:IVR327689 IVR393221:IVR393225 IVR458757:IVR458761 IVR524293:IVR524297 IVR589829:IVR589833 IVR655365:IVR655369 IVR720901:IVR720905 IVR786437:IVR786441 IVR851973:IVR851977 IVR917509:IVR917513 IVR983045:IVR983049 JFI5:JFI9 JFI65541:JFI65545 JFI131077:JFI131081 JFI196613:JFI196617 JFI262149:JFI262153 JFI327685:JFI327689 JFI393221:JFI393225 JFI458757:JFI458761 JFI524293:JFI524297 JFI589829:JFI589833 JFI655365:JFI655369 JFI720901:JFI720905 JFI786437:JFI786441 JFI851973:JFI851977 JFI917509:JFI917513 JFI983045:JFI983049 JFN5:JFN9 JFN65541:JFN65545 JFN131077:JFN131081 JFN196613:JFN196617 JFN262149:JFN262153 JFN327685:JFN327689 JFN393221:JFN393225 JFN458757:JFN458761 JFN524293:JFN524297 JFN589829:JFN589833 JFN655365:JFN655369 JFN720901:JFN720905 JFN786437:JFN786441 JFN851973:JFN851977 JFN917509:JFN917513 JFN983045:JFN983049 JPE5:JPE9 JPE65541:JPE65545 JPE131077:JPE131081 JPE196613:JPE196617 JPE262149:JPE262153 JPE327685:JPE327689 JPE393221:JPE393225 JPE458757:JPE458761 JPE524293:JPE524297 JPE589829:JPE589833 JPE655365:JPE655369 JPE720901:JPE720905 JPE786437:JPE786441 JPE851973:JPE851977 JPE917509:JPE917513 JPE983045:JPE983049 JPJ5:JPJ9 JPJ65541:JPJ65545 JPJ131077:JPJ131081 JPJ196613:JPJ196617 JPJ262149:JPJ262153 JPJ327685:JPJ327689 JPJ393221:JPJ393225 JPJ458757:JPJ458761 JPJ524293:JPJ524297 JPJ589829:JPJ589833 JPJ655365:JPJ655369 JPJ720901:JPJ720905 JPJ786437:JPJ786441 JPJ851973:JPJ851977 JPJ917509:JPJ917513 JPJ983045:JPJ983049 JZA5:JZA9 JZA65541:JZA65545 JZA131077:JZA131081 JZA196613:JZA196617 JZA262149:JZA262153 JZA327685:JZA327689 JZA393221:JZA393225 JZA458757:JZA458761 JZA524293:JZA524297 JZA589829:JZA589833 JZA655365:JZA655369 JZA720901:JZA720905 JZA786437:JZA786441 JZA851973:JZA851977 JZA917509:JZA917513 JZA983045:JZA983049 JZF5:JZF9 JZF65541:JZF65545 JZF131077:JZF131081 JZF196613:JZF196617 JZF262149:JZF262153 JZF327685:JZF327689 JZF393221:JZF393225 JZF458757:JZF458761 JZF524293:JZF524297 JZF589829:JZF589833 JZF655365:JZF655369 JZF720901:JZF720905 JZF786437:JZF786441 JZF851973:JZF851977 JZF917509:JZF917513 JZF983045:JZF983049 KIW5:KIW9 KIW65541:KIW65545 KIW131077:KIW131081 KIW196613:KIW196617 KIW262149:KIW262153 KIW327685:KIW327689 KIW393221:KIW393225 KIW458757:KIW458761 KIW524293:KIW524297 KIW589829:KIW589833 KIW655365:KIW655369 KIW720901:KIW720905 KIW786437:KIW786441 KIW851973:KIW851977 KIW917509:KIW917513 KIW983045:KIW983049 KJB5:KJB9 KJB65541:KJB65545 KJB131077:KJB131081 KJB196613:KJB196617 KJB262149:KJB262153 KJB327685:KJB327689 KJB393221:KJB393225 KJB458757:KJB458761 KJB524293:KJB524297 KJB589829:KJB589833 KJB655365:KJB655369 KJB720901:KJB720905 KJB786437:KJB786441 KJB851973:KJB851977 KJB917509:KJB917513 KJB983045:KJB983049 KSS5:KSS9 KSS65541:KSS65545 KSS131077:KSS131081 KSS196613:KSS196617 KSS262149:KSS262153 KSS327685:KSS327689 KSS393221:KSS393225 KSS458757:KSS458761 KSS524293:KSS524297 KSS589829:KSS589833 KSS655365:KSS655369 KSS720901:KSS720905 KSS786437:KSS786441 KSS851973:KSS851977 KSS917509:KSS917513 KSS983045:KSS983049 KSX5:KSX9 KSX65541:KSX65545 KSX131077:KSX131081 KSX196613:KSX196617 KSX262149:KSX262153 KSX327685:KSX327689 KSX393221:KSX393225 KSX458757:KSX458761 KSX524293:KSX524297 KSX589829:KSX589833 KSX655365:KSX655369 KSX720901:KSX720905 KSX786437:KSX786441 KSX851973:KSX851977 KSX917509:KSX917513 KSX983045:KSX983049 LCO5:LCO9 LCO65541:LCO65545 LCO131077:LCO131081 LCO196613:LCO196617 LCO262149:LCO262153 LCO327685:LCO327689 LCO393221:LCO393225 LCO458757:LCO458761 LCO524293:LCO524297 LCO589829:LCO589833 LCO655365:LCO655369 LCO720901:LCO720905 LCO786437:LCO786441 LCO851973:LCO851977 LCO917509:LCO917513 LCO983045:LCO983049 LCT5:LCT9 LCT65541:LCT65545 LCT131077:LCT131081 LCT196613:LCT196617 LCT262149:LCT262153 LCT327685:LCT327689 LCT393221:LCT393225 LCT458757:LCT458761 LCT524293:LCT524297 LCT589829:LCT589833 LCT655365:LCT655369 LCT720901:LCT720905 LCT786437:LCT786441 LCT851973:LCT851977 LCT917509:LCT917513 LCT983045:LCT983049 LMK5:LMK9 LMK65541:LMK65545 LMK131077:LMK131081 LMK196613:LMK196617 LMK262149:LMK262153 LMK327685:LMK327689 LMK393221:LMK393225 LMK458757:LMK458761 LMK524293:LMK524297 LMK589829:LMK589833 LMK655365:LMK655369 LMK720901:LMK720905 LMK786437:LMK786441 LMK851973:LMK851977 LMK917509:LMK917513 LMK983045:LMK983049 LMP5:LMP9 LMP65541:LMP65545 LMP131077:LMP131081 LMP196613:LMP196617 LMP262149:LMP262153 LMP327685:LMP327689 LMP393221:LMP393225 LMP458757:LMP458761 LMP524293:LMP524297 LMP589829:LMP589833 LMP655365:LMP655369 LMP720901:LMP720905 LMP786437:LMP786441 LMP851973:LMP851977 LMP917509:LMP917513 LMP983045:LMP983049 LWG5:LWG9 LWG65541:LWG65545 LWG131077:LWG131081 LWG196613:LWG196617 LWG262149:LWG262153 LWG327685:LWG327689 LWG393221:LWG393225 LWG458757:LWG458761 LWG524293:LWG524297 LWG589829:LWG589833 LWG655365:LWG655369 LWG720901:LWG720905 LWG786437:LWG786441 LWG851973:LWG851977 LWG917509:LWG917513 LWG983045:LWG983049 LWL5:LWL9 LWL65541:LWL65545 LWL131077:LWL131081 LWL196613:LWL196617 LWL262149:LWL262153 LWL327685:LWL327689 LWL393221:LWL393225 LWL458757:LWL458761 LWL524293:LWL524297 LWL589829:LWL589833 LWL655365:LWL655369 LWL720901:LWL720905 LWL786437:LWL786441 LWL851973:LWL851977 LWL917509:LWL917513 LWL983045:LWL983049 MGC5:MGC9 MGC65541:MGC65545 MGC131077:MGC131081 MGC196613:MGC196617 MGC262149:MGC262153 MGC327685:MGC327689 MGC393221:MGC393225 MGC458757:MGC458761 MGC524293:MGC524297 MGC589829:MGC589833 MGC655365:MGC655369 MGC720901:MGC720905 MGC786437:MGC786441 MGC851973:MGC851977 MGC917509:MGC917513 MGC983045:MGC983049 MGH5:MGH9 MGH65541:MGH65545 MGH131077:MGH131081 MGH196613:MGH196617 MGH262149:MGH262153 MGH327685:MGH327689 MGH393221:MGH393225 MGH458757:MGH458761 MGH524293:MGH524297 MGH589829:MGH589833 MGH655365:MGH655369 MGH720901:MGH720905 MGH786437:MGH786441 MGH851973:MGH851977 MGH917509:MGH917513 MGH983045:MGH983049 MPY5:MPY9 MPY65541:MPY65545 MPY131077:MPY131081 MPY196613:MPY196617 MPY262149:MPY262153 MPY327685:MPY327689 MPY393221:MPY393225 MPY458757:MPY458761 MPY524293:MPY524297 MPY589829:MPY589833 MPY655365:MPY655369 MPY720901:MPY720905 MPY786437:MPY786441 MPY851973:MPY851977 MPY917509:MPY917513 MPY983045:MPY983049 MQD5:MQD9 MQD65541:MQD65545 MQD131077:MQD131081 MQD196613:MQD196617 MQD262149:MQD262153 MQD327685:MQD327689 MQD393221:MQD393225 MQD458757:MQD458761 MQD524293:MQD524297 MQD589829:MQD589833 MQD655365:MQD655369 MQD720901:MQD720905 MQD786437:MQD786441 MQD851973:MQD851977 MQD917509:MQD917513 MQD983045:MQD983049 MZU5:MZU9 MZU65541:MZU65545 MZU131077:MZU131081 MZU196613:MZU196617 MZU262149:MZU262153 MZU327685:MZU327689 MZU393221:MZU393225 MZU458757:MZU458761 MZU524293:MZU524297 MZU589829:MZU589833 MZU655365:MZU655369 MZU720901:MZU720905 MZU786437:MZU786441 MZU851973:MZU851977 MZU917509:MZU917513 MZU983045:MZU983049 MZZ5:MZZ9 MZZ65541:MZZ65545 MZZ131077:MZZ131081 MZZ196613:MZZ196617 MZZ262149:MZZ262153 MZZ327685:MZZ327689 MZZ393221:MZZ393225 MZZ458757:MZZ458761 MZZ524293:MZZ524297 MZZ589829:MZZ589833 MZZ655365:MZZ655369 MZZ720901:MZZ720905 MZZ786437:MZZ786441 MZZ851973:MZZ851977 MZZ917509:MZZ917513 MZZ983045:MZZ983049 NJQ5:NJQ9 NJQ65541:NJQ65545 NJQ131077:NJQ131081 NJQ196613:NJQ196617 NJQ262149:NJQ262153 NJQ327685:NJQ327689 NJQ393221:NJQ393225 NJQ458757:NJQ458761 NJQ524293:NJQ524297 NJQ589829:NJQ589833 NJQ655365:NJQ655369 NJQ720901:NJQ720905 NJQ786437:NJQ786441 NJQ851973:NJQ851977 NJQ917509:NJQ917513 NJQ983045:NJQ983049 NJV5:NJV9 NJV65541:NJV65545 NJV131077:NJV131081 NJV196613:NJV196617 NJV262149:NJV262153 NJV327685:NJV327689 NJV393221:NJV393225 NJV458757:NJV458761 NJV524293:NJV524297 NJV589829:NJV589833 NJV655365:NJV655369 NJV720901:NJV720905 NJV786437:NJV786441 NJV851973:NJV851977 NJV917509:NJV917513 NJV983045:NJV983049 NTM5:NTM9 NTM65541:NTM65545 NTM131077:NTM131081 NTM196613:NTM196617 NTM262149:NTM262153 NTM327685:NTM327689 NTM393221:NTM393225 NTM458757:NTM458761 NTM524293:NTM524297 NTM589829:NTM589833 NTM655365:NTM655369 NTM720901:NTM720905 NTM786437:NTM786441 NTM851973:NTM851977 NTM917509:NTM917513 NTM983045:NTM983049 NTR5:NTR9 NTR65541:NTR65545 NTR131077:NTR131081 NTR196613:NTR196617 NTR262149:NTR262153 NTR327685:NTR327689 NTR393221:NTR393225 NTR458757:NTR458761 NTR524293:NTR524297 NTR589829:NTR589833 NTR655365:NTR655369 NTR720901:NTR720905 NTR786437:NTR786441 NTR851973:NTR851977 NTR917509:NTR917513 NTR983045:NTR983049 ODI5:ODI9 ODI65541:ODI65545 ODI131077:ODI131081 ODI196613:ODI196617 ODI262149:ODI262153 ODI327685:ODI327689 ODI393221:ODI393225 ODI458757:ODI458761 ODI524293:ODI524297 ODI589829:ODI589833 ODI655365:ODI655369 ODI720901:ODI720905 ODI786437:ODI786441 ODI851973:ODI851977 ODI917509:ODI917513 ODI983045:ODI983049 ODN5:ODN9 ODN65541:ODN65545 ODN131077:ODN131081 ODN196613:ODN196617 ODN262149:ODN262153 ODN327685:ODN327689 ODN393221:ODN393225 ODN458757:ODN458761 ODN524293:ODN524297 ODN589829:ODN589833 ODN655365:ODN655369 ODN720901:ODN720905 ODN786437:ODN786441 ODN851973:ODN851977 ODN917509:ODN917513 ODN983045:ODN983049 ONE5:ONE9 ONE65541:ONE65545 ONE131077:ONE131081 ONE196613:ONE196617 ONE262149:ONE262153 ONE327685:ONE327689 ONE393221:ONE393225 ONE458757:ONE458761 ONE524293:ONE524297 ONE589829:ONE589833 ONE655365:ONE655369 ONE720901:ONE720905 ONE786437:ONE786441 ONE851973:ONE851977 ONE917509:ONE917513 ONE983045:ONE983049 ONJ5:ONJ9 ONJ65541:ONJ65545 ONJ131077:ONJ131081 ONJ196613:ONJ196617 ONJ262149:ONJ262153 ONJ327685:ONJ327689 ONJ393221:ONJ393225 ONJ458757:ONJ458761 ONJ524293:ONJ524297 ONJ589829:ONJ589833 ONJ655365:ONJ655369 ONJ720901:ONJ720905 ONJ786437:ONJ786441 ONJ851973:ONJ851977 ONJ917509:ONJ917513 ONJ983045:ONJ983049 OXA5:OXA9 OXA65541:OXA65545 OXA131077:OXA131081 OXA196613:OXA196617 OXA262149:OXA262153 OXA327685:OXA327689 OXA393221:OXA393225 OXA458757:OXA458761 OXA524293:OXA524297 OXA589829:OXA589833 OXA655365:OXA655369 OXA720901:OXA720905 OXA786437:OXA786441 OXA851973:OXA851977 OXA917509:OXA917513 OXA983045:OXA983049 OXF5:OXF9 OXF65541:OXF65545 OXF131077:OXF131081 OXF196613:OXF196617 OXF262149:OXF262153 OXF327685:OXF327689 OXF393221:OXF393225 OXF458757:OXF458761 OXF524293:OXF524297 OXF589829:OXF589833 OXF655365:OXF655369 OXF720901:OXF720905 OXF786437:OXF786441 OXF851973:OXF851977 OXF917509:OXF917513 OXF983045:OXF983049 PGW5:PGW9 PGW65541:PGW65545 PGW131077:PGW131081 PGW196613:PGW196617 PGW262149:PGW262153 PGW327685:PGW327689 PGW393221:PGW393225 PGW458757:PGW458761 PGW524293:PGW524297 PGW589829:PGW589833 PGW655365:PGW655369 PGW720901:PGW720905 PGW786437:PGW786441 PGW851973:PGW851977 PGW917509:PGW917513 PGW983045:PGW983049 PHB5:PHB9 PHB65541:PHB65545 PHB131077:PHB131081 PHB196613:PHB196617 PHB262149:PHB262153 PHB327685:PHB327689 PHB393221:PHB393225 PHB458757:PHB458761 PHB524293:PHB524297 PHB589829:PHB589833 PHB655365:PHB655369 PHB720901:PHB720905 PHB786437:PHB786441 PHB851973:PHB851977 PHB917509:PHB917513 PHB983045:PHB983049 PQS5:PQS9 PQS65541:PQS65545 PQS131077:PQS131081 PQS196613:PQS196617 PQS262149:PQS262153 PQS327685:PQS327689 PQS393221:PQS393225 PQS458757:PQS458761 PQS524293:PQS524297 PQS589829:PQS589833 PQS655365:PQS655369 PQS720901:PQS720905 PQS786437:PQS786441 PQS851973:PQS851977 PQS917509:PQS917513 PQS983045:PQS983049 PQX5:PQX9 PQX65541:PQX65545 PQX131077:PQX131081 PQX196613:PQX196617 PQX262149:PQX262153 PQX327685:PQX327689 PQX393221:PQX393225 PQX458757:PQX458761 PQX524293:PQX524297 PQX589829:PQX589833 PQX655365:PQX655369 PQX720901:PQX720905 PQX786437:PQX786441 PQX851973:PQX851977 PQX917509:PQX917513 PQX983045:PQX983049 QAO5:QAO9 QAO65541:QAO65545 QAO131077:QAO131081 QAO196613:QAO196617 QAO262149:QAO262153 QAO327685:QAO327689 QAO393221:QAO393225 QAO458757:QAO458761 QAO524293:QAO524297 QAO589829:QAO589833 QAO655365:QAO655369 QAO720901:QAO720905 QAO786437:QAO786441 QAO851973:QAO851977 QAO917509:QAO917513 QAO983045:QAO983049 QAT5:QAT9 QAT65541:QAT65545 QAT131077:QAT131081 QAT196613:QAT196617 QAT262149:QAT262153 QAT327685:QAT327689 QAT393221:QAT393225 QAT458757:QAT458761 QAT524293:QAT524297 QAT589829:QAT589833 QAT655365:QAT655369 QAT720901:QAT720905 QAT786437:QAT786441 QAT851973:QAT851977 QAT917509:QAT917513 QAT983045:QAT983049 QKK5:QKK9 QKK65541:QKK65545 QKK131077:QKK131081 QKK196613:QKK196617 QKK262149:QKK262153 QKK327685:QKK327689 QKK393221:QKK393225 QKK458757:QKK458761 QKK524293:QKK524297 QKK589829:QKK589833 QKK655365:QKK655369 QKK720901:QKK720905 QKK786437:QKK786441 QKK851973:QKK851977 QKK917509:QKK917513 QKK983045:QKK983049 QKP5:QKP9 QKP65541:QKP65545 QKP131077:QKP131081 QKP196613:QKP196617 QKP262149:QKP262153 QKP327685:QKP327689 QKP393221:QKP393225 QKP458757:QKP458761 QKP524293:QKP524297 QKP589829:QKP589833 QKP655365:QKP655369 QKP720901:QKP720905 QKP786437:QKP786441 QKP851973:QKP851977 QKP917509:QKP917513 QKP983045:QKP983049 QUG5:QUG9 QUG65541:QUG65545 QUG131077:QUG131081 QUG196613:QUG196617 QUG262149:QUG262153 QUG327685:QUG327689 QUG393221:QUG393225 QUG458757:QUG458761 QUG524293:QUG524297 QUG589829:QUG589833 QUG655365:QUG655369 QUG720901:QUG720905 QUG786437:QUG786441 QUG851973:QUG851977 QUG917509:QUG917513 QUG983045:QUG983049 QUL5:QUL9 QUL65541:QUL65545 QUL131077:QUL131081 QUL196613:QUL196617 QUL262149:QUL262153 QUL327685:QUL327689 QUL393221:QUL393225 QUL458757:QUL458761 QUL524293:QUL524297 QUL589829:QUL589833 QUL655365:QUL655369 QUL720901:QUL720905 QUL786437:QUL786441 QUL851973:QUL851977 QUL917509:QUL917513 QUL983045:QUL983049 REC5:REC9 REC65541:REC65545 REC131077:REC131081 REC196613:REC196617 REC262149:REC262153 REC327685:REC327689 REC393221:REC393225 REC458757:REC458761 REC524293:REC524297 REC589829:REC589833 REC655365:REC655369 REC720901:REC720905 REC786437:REC786441 REC851973:REC851977 REC917509:REC917513 REC983045:REC983049 REH5:REH9 REH65541:REH65545 REH131077:REH131081 REH196613:REH196617 REH262149:REH262153 REH327685:REH327689 REH393221:REH393225 REH458757:REH458761 REH524293:REH524297 REH589829:REH589833 REH655365:REH655369 REH720901:REH720905 REH786437:REH786441 REH851973:REH851977 REH917509:REH917513 REH983045:REH983049 RNY5:RNY9 RNY65541:RNY65545 RNY131077:RNY131081 RNY196613:RNY196617 RNY262149:RNY262153 RNY327685:RNY327689 RNY393221:RNY393225 RNY458757:RNY458761 RNY524293:RNY524297 RNY589829:RNY589833 RNY655365:RNY655369 RNY720901:RNY720905 RNY786437:RNY786441 RNY851973:RNY851977 RNY917509:RNY917513 RNY983045:RNY983049 ROD5:ROD9 ROD65541:ROD65545 ROD131077:ROD131081 ROD196613:ROD196617 ROD262149:ROD262153 ROD327685:ROD327689 ROD393221:ROD393225 ROD458757:ROD458761 ROD524293:ROD524297 ROD589829:ROD589833 ROD655365:ROD655369 ROD720901:ROD720905 ROD786437:ROD786441 ROD851973:ROD851977 ROD917509:ROD917513 ROD983045:ROD983049 RXU5:RXU9 RXU65541:RXU65545 RXU131077:RXU131081 RXU196613:RXU196617 RXU262149:RXU262153 RXU327685:RXU327689 RXU393221:RXU393225 RXU458757:RXU458761 RXU524293:RXU524297 RXU589829:RXU589833 RXU655365:RXU655369 RXU720901:RXU720905 RXU786437:RXU786441 RXU851973:RXU851977 RXU917509:RXU917513 RXU983045:RXU983049 RXZ5:RXZ9 RXZ65541:RXZ65545 RXZ131077:RXZ131081 RXZ196613:RXZ196617 RXZ262149:RXZ262153 RXZ327685:RXZ327689 RXZ393221:RXZ393225 RXZ458757:RXZ458761 RXZ524293:RXZ524297 RXZ589829:RXZ589833 RXZ655365:RXZ655369 RXZ720901:RXZ720905 RXZ786437:RXZ786441 RXZ851973:RXZ851977 RXZ917509:RXZ917513 RXZ983045:RXZ983049 SHQ5:SHQ9 SHQ65541:SHQ65545 SHQ131077:SHQ131081 SHQ196613:SHQ196617 SHQ262149:SHQ262153 SHQ327685:SHQ327689 SHQ393221:SHQ393225 SHQ458757:SHQ458761 SHQ524293:SHQ524297 SHQ589829:SHQ589833 SHQ655365:SHQ655369 SHQ720901:SHQ720905 SHQ786437:SHQ786441 SHQ851973:SHQ851977 SHQ917509:SHQ917513 SHQ983045:SHQ983049 SHV5:SHV9 SHV65541:SHV65545 SHV131077:SHV131081 SHV196613:SHV196617 SHV262149:SHV262153 SHV327685:SHV327689 SHV393221:SHV393225 SHV458757:SHV458761 SHV524293:SHV524297 SHV589829:SHV589833 SHV655365:SHV655369 SHV720901:SHV720905 SHV786437:SHV786441 SHV851973:SHV851977 SHV917509:SHV917513 SHV983045:SHV983049 SRM5:SRM9 SRM65541:SRM65545 SRM131077:SRM131081 SRM196613:SRM196617 SRM262149:SRM262153 SRM327685:SRM327689 SRM393221:SRM393225 SRM458757:SRM458761 SRM524293:SRM524297 SRM589829:SRM589833 SRM655365:SRM655369 SRM720901:SRM720905 SRM786437:SRM786441 SRM851973:SRM851977 SRM917509:SRM917513 SRM983045:SRM983049 SRR5:SRR9 SRR65541:SRR65545 SRR131077:SRR131081 SRR196613:SRR196617 SRR262149:SRR262153 SRR327685:SRR327689 SRR393221:SRR393225 SRR458757:SRR458761 SRR524293:SRR524297 SRR589829:SRR589833 SRR655365:SRR655369 SRR720901:SRR720905 SRR786437:SRR786441 SRR851973:SRR851977 SRR917509:SRR917513 SRR983045:SRR983049 TBI5:TBI9 TBI65541:TBI65545 TBI131077:TBI131081 TBI196613:TBI196617 TBI262149:TBI262153 TBI327685:TBI327689 TBI393221:TBI393225 TBI458757:TBI458761 TBI524293:TBI524297 TBI589829:TBI589833 TBI655365:TBI655369 TBI720901:TBI720905 TBI786437:TBI786441 TBI851973:TBI851977 TBI917509:TBI917513 TBI983045:TBI983049 TBN5:TBN9 TBN65541:TBN65545 TBN131077:TBN131081 TBN196613:TBN196617 TBN262149:TBN262153 TBN327685:TBN327689 TBN393221:TBN393225 TBN458757:TBN458761 TBN524293:TBN524297 TBN589829:TBN589833 TBN655365:TBN655369 TBN720901:TBN720905 TBN786437:TBN786441 TBN851973:TBN851977 TBN917509:TBN917513 TBN983045:TBN983049 TLE5:TLE9 TLE65541:TLE65545 TLE131077:TLE131081 TLE196613:TLE196617 TLE262149:TLE262153 TLE327685:TLE327689 TLE393221:TLE393225 TLE458757:TLE458761 TLE524293:TLE524297 TLE589829:TLE589833 TLE655365:TLE655369 TLE720901:TLE720905 TLE786437:TLE786441 TLE851973:TLE851977 TLE917509:TLE917513 TLE983045:TLE983049 TLJ5:TLJ9 TLJ65541:TLJ65545 TLJ131077:TLJ131081 TLJ196613:TLJ196617 TLJ262149:TLJ262153 TLJ327685:TLJ327689 TLJ393221:TLJ393225 TLJ458757:TLJ458761 TLJ524293:TLJ524297 TLJ589829:TLJ589833 TLJ655365:TLJ655369 TLJ720901:TLJ720905 TLJ786437:TLJ786441 TLJ851973:TLJ851977 TLJ917509:TLJ917513 TLJ983045:TLJ983049 TVA5:TVA9 TVA65541:TVA65545 TVA131077:TVA131081 TVA196613:TVA196617 TVA262149:TVA262153 TVA327685:TVA327689 TVA393221:TVA393225 TVA458757:TVA458761 TVA524293:TVA524297 TVA589829:TVA589833 TVA655365:TVA655369 TVA720901:TVA720905 TVA786437:TVA786441 TVA851973:TVA851977 TVA917509:TVA917513 TVA983045:TVA983049 TVF5:TVF9 TVF65541:TVF65545 TVF131077:TVF131081 TVF196613:TVF196617 TVF262149:TVF262153 TVF327685:TVF327689 TVF393221:TVF393225 TVF458757:TVF458761 TVF524293:TVF524297 TVF589829:TVF589833 TVF655365:TVF655369 TVF720901:TVF720905 TVF786437:TVF786441 TVF851973:TVF851977 TVF917509:TVF917513 TVF983045:TVF983049 UEW5:UEW9 UEW65541:UEW65545 UEW131077:UEW131081 UEW196613:UEW196617 UEW262149:UEW262153 UEW327685:UEW327689 UEW393221:UEW393225 UEW458757:UEW458761 UEW524293:UEW524297 UEW589829:UEW589833 UEW655365:UEW655369 UEW720901:UEW720905 UEW786437:UEW786441 UEW851973:UEW851977 UEW917509:UEW917513 UEW983045:UEW983049 UFB5:UFB9 UFB65541:UFB65545 UFB131077:UFB131081 UFB196613:UFB196617 UFB262149:UFB262153 UFB327685:UFB327689 UFB393221:UFB393225 UFB458757:UFB458761 UFB524293:UFB524297 UFB589829:UFB589833 UFB655365:UFB655369 UFB720901:UFB720905 UFB786437:UFB786441 UFB851973:UFB851977 UFB917509:UFB917513 UFB983045:UFB983049 UOS5:UOS9 UOS65541:UOS65545 UOS131077:UOS131081 UOS196613:UOS196617 UOS262149:UOS262153 UOS327685:UOS327689 UOS393221:UOS393225 UOS458757:UOS458761 UOS524293:UOS524297 UOS589829:UOS589833 UOS655365:UOS655369 UOS720901:UOS720905 UOS786437:UOS786441 UOS851973:UOS851977 UOS917509:UOS917513 UOS983045:UOS983049 UOX5:UOX9 UOX65541:UOX65545 UOX131077:UOX131081 UOX196613:UOX196617 UOX262149:UOX262153 UOX327685:UOX327689 UOX393221:UOX393225 UOX458757:UOX458761 UOX524293:UOX524297 UOX589829:UOX589833 UOX655365:UOX655369 UOX720901:UOX720905 UOX786437:UOX786441 UOX851973:UOX851977 UOX917509:UOX917513 UOX983045:UOX983049 UYO5:UYO9 UYO65541:UYO65545 UYO131077:UYO131081 UYO196613:UYO196617 UYO262149:UYO262153 UYO327685:UYO327689 UYO393221:UYO393225 UYO458757:UYO458761 UYO524293:UYO524297 UYO589829:UYO589833 UYO655365:UYO655369 UYO720901:UYO720905 UYO786437:UYO786441 UYO851973:UYO851977 UYO917509:UYO917513 UYO983045:UYO983049 UYT5:UYT9 UYT65541:UYT65545 UYT131077:UYT131081 UYT196613:UYT196617 UYT262149:UYT262153 UYT327685:UYT327689 UYT393221:UYT393225 UYT458757:UYT458761 UYT524293:UYT524297 UYT589829:UYT589833 UYT655365:UYT655369 UYT720901:UYT720905 UYT786437:UYT786441 UYT851973:UYT851977 UYT917509:UYT917513 UYT983045:UYT983049 VIK5:VIK9 VIK65541:VIK65545 VIK131077:VIK131081 VIK196613:VIK196617 VIK262149:VIK262153 VIK327685:VIK327689 VIK393221:VIK393225 VIK458757:VIK458761 VIK524293:VIK524297 VIK589829:VIK589833 VIK655365:VIK655369 VIK720901:VIK720905 VIK786437:VIK786441 VIK851973:VIK851977 VIK917509:VIK917513 VIK983045:VIK983049 VIP5:VIP9 VIP65541:VIP65545 VIP131077:VIP131081 VIP196613:VIP196617 VIP262149:VIP262153 VIP327685:VIP327689 VIP393221:VIP393225 VIP458757:VIP458761 VIP524293:VIP524297 VIP589829:VIP589833 VIP655365:VIP655369 VIP720901:VIP720905 VIP786437:VIP786441 VIP851973:VIP851977 VIP917509:VIP917513 VIP983045:VIP983049 VSG5:VSG9 VSG65541:VSG65545 VSG131077:VSG131081 VSG196613:VSG196617 VSG262149:VSG262153 VSG327685:VSG327689 VSG393221:VSG393225 VSG458757:VSG458761 VSG524293:VSG524297 VSG589829:VSG589833 VSG655365:VSG655369 VSG720901:VSG720905 VSG786437:VSG786441 VSG851973:VSG851977 VSG917509:VSG917513 VSG983045:VSG983049 VSL5:VSL9 VSL65541:VSL65545 VSL131077:VSL131081 VSL196613:VSL196617 VSL262149:VSL262153 VSL327685:VSL327689 VSL393221:VSL393225 VSL458757:VSL458761 VSL524293:VSL524297 VSL589829:VSL589833 VSL655365:VSL655369 VSL720901:VSL720905 VSL786437:VSL786441 VSL851973:VSL851977 VSL917509:VSL917513 VSL983045:VSL983049 WCC5:WCC9 WCC65541:WCC65545 WCC131077:WCC131081 WCC196613:WCC196617 WCC262149:WCC262153 WCC327685:WCC327689 WCC393221:WCC393225 WCC458757:WCC458761 WCC524293:WCC524297 WCC589829:WCC589833 WCC655365:WCC655369 WCC720901:WCC720905 WCC786437:WCC786441 WCC851973:WCC851977 WCC917509:WCC917513 WCC983045:WCC983049 WCH5:WCH9 WCH65541:WCH65545 WCH131077:WCH131081 WCH196613:WCH196617 WCH262149:WCH262153 WCH327685:WCH327689 WCH393221:WCH393225 WCH458757:WCH458761 WCH524293:WCH524297 WCH589829:WCH589833 WCH655365:WCH655369 WCH720901:WCH720905 WCH786437:WCH786441 WCH851973:WCH851977 WCH917509:WCH917513 WCH983045:WCH983049 WLY5:WLY9 WLY65541:WLY65545 WLY131077:WLY131081 WLY196613:WLY196617 WLY262149:WLY262153 WLY327685:WLY327689 WLY393221:WLY393225 WLY458757:WLY458761 WLY524293:WLY524297 WLY589829:WLY589833 WLY655365:WLY655369 WLY720901:WLY720905 WLY786437:WLY786441 WLY851973:WLY851977 WLY917509:WLY917513 WLY983045:WLY983049 WMD5:WMD9 WMD65541:WMD65545 WMD131077:WMD131081 WMD196613:WMD196617 WMD262149:WMD262153 WMD327685:WMD327689 WMD393221:WMD393225 WMD458757:WMD458761 WMD524293:WMD524297 WMD589829:WMD589833 WMD655365:WMD655369 WMD720901:WMD720905 WMD786437:WMD786441 WMD851973:WMD851977 WMD917509:WMD917513 WMD983045:WMD983049 WVU5:WVU9 WVU65541:WVU65545 WVU131077:WVU131081 WVU196613:WVU196617 WVU262149:WVU262153 WVU327685:WVU327689 WVU393221:WVU393225 WVU458757:WVU458761 WVU524293:WVU524297 WVU589829:WVU589833 WVU655365:WVU655369 WVU720901:WVU720905 WVU786437:WVU786441 WVU851973:WVU851977 WVU917509:WVU917513 WVU983045:WVU983049 WVZ5:WVZ9 WVZ65541:WVZ65545 WVZ131077:WVZ131081 WVZ196613:WVZ196617 WVZ262149:WVZ262153 WVZ327685:WVZ327689 WVZ393221:WVZ393225 WVZ458757:WVZ458761 WVZ524293:WVZ524297 WVZ589829:WVZ589833 WVZ655365:WVZ655369 WVZ720901:WVZ720905 WVZ786437:WVZ786441 WVZ851973:WVZ851977 WVZ917509:WVZ917513 WVZ983045:WVZ983049"/>
  </dataValidations>
  <pageMargins left="0.69930555555555596" right="0.69930555555555596" top="0.75" bottom="0.75" header="0.3" footer="0.3"/>
  <pageSetup paperSize="9" orientation="portrait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B1:T106"/>
  <sheetViews>
    <sheetView topLeftCell="D100" workbookViewId="0">
      <selection activeCell="I110" sqref="I110"/>
    </sheetView>
  </sheetViews>
  <sheetFormatPr defaultColWidth="9" defaultRowHeight="16.5"/>
  <cols>
    <col min="1" max="1" width="2.625" style="1" customWidth="1"/>
    <col min="2" max="2" width="19.375" style="1" customWidth="1"/>
    <col min="3" max="3" width="7.5" style="1" customWidth="1"/>
    <col min="4" max="4" width="36.125" style="144" customWidth="1"/>
    <col min="5" max="6" width="9.375" style="1" customWidth="1"/>
    <col min="7" max="7" width="8.625" style="1" customWidth="1"/>
    <col min="8" max="8" width="7.875" style="1" customWidth="1"/>
    <col min="9" max="9" width="12.875" style="1" customWidth="1"/>
    <col min="10" max="10" width="20.125" style="145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9.375" style="1" customWidth="1"/>
    <col min="259" max="259" width="22.5" style="1" customWidth="1"/>
    <col min="260" max="260" width="76.25" style="1" customWidth="1"/>
    <col min="261" max="262" width="9.375" style="1" customWidth="1"/>
    <col min="263" max="263" width="8.625" style="1" customWidth="1"/>
    <col min="264" max="264" width="19.75" style="1" customWidth="1"/>
    <col min="265" max="265" width="36" style="1" customWidth="1"/>
    <col min="266" max="266" width="90.2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9.375" style="1" customWidth="1"/>
    <col min="515" max="515" width="22.5" style="1" customWidth="1"/>
    <col min="516" max="516" width="76.25" style="1" customWidth="1"/>
    <col min="517" max="518" width="9.375" style="1" customWidth="1"/>
    <col min="519" max="519" width="8.625" style="1" customWidth="1"/>
    <col min="520" max="520" width="19.75" style="1" customWidth="1"/>
    <col min="521" max="521" width="36" style="1" customWidth="1"/>
    <col min="522" max="522" width="90.2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9.375" style="1" customWidth="1"/>
    <col min="771" max="771" width="22.5" style="1" customWidth="1"/>
    <col min="772" max="772" width="76.25" style="1" customWidth="1"/>
    <col min="773" max="774" width="9.375" style="1" customWidth="1"/>
    <col min="775" max="775" width="8.625" style="1" customWidth="1"/>
    <col min="776" max="776" width="19.75" style="1" customWidth="1"/>
    <col min="777" max="777" width="36" style="1" customWidth="1"/>
    <col min="778" max="778" width="90.2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9.375" style="1" customWidth="1"/>
    <col min="1027" max="1027" width="22.5" style="1" customWidth="1"/>
    <col min="1028" max="1028" width="76.25" style="1" customWidth="1"/>
    <col min="1029" max="1030" width="9.375" style="1" customWidth="1"/>
    <col min="1031" max="1031" width="8.625" style="1" customWidth="1"/>
    <col min="1032" max="1032" width="19.75" style="1" customWidth="1"/>
    <col min="1033" max="1033" width="36" style="1" customWidth="1"/>
    <col min="1034" max="1034" width="90.2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9.375" style="1" customWidth="1"/>
    <col min="1283" max="1283" width="22.5" style="1" customWidth="1"/>
    <col min="1284" max="1284" width="76.25" style="1" customWidth="1"/>
    <col min="1285" max="1286" width="9.375" style="1" customWidth="1"/>
    <col min="1287" max="1287" width="8.625" style="1" customWidth="1"/>
    <col min="1288" max="1288" width="19.75" style="1" customWidth="1"/>
    <col min="1289" max="1289" width="36" style="1" customWidth="1"/>
    <col min="1290" max="1290" width="90.2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9.375" style="1" customWidth="1"/>
    <col min="1539" max="1539" width="22.5" style="1" customWidth="1"/>
    <col min="1540" max="1540" width="76.25" style="1" customWidth="1"/>
    <col min="1541" max="1542" width="9.375" style="1" customWidth="1"/>
    <col min="1543" max="1543" width="8.625" style="1" customWidth="1"/>
    <col min="1544" max="1544" width="19.75" style="1" customWidth="1"/>
    <col min="1545" max="1545" width="36" style="1" customWidth="1"/>
    <col min="1546" max="1546" width="90.2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9.375" style="1" customWidth="1"/>
    <col min="1795" max="1795" width="22.5" style="1" customWidth="1"/>
    <col min="1796" max="1796" width="76.25" style="1" customWidth="1"/>
    <col min="1797" max="1798" width="9.375" style="1" customWidth="1"/>
    <col min="1799" max="1799" width="8.625" style="1" customWidth="1"/>
    <col min="1800" max="1800" width="19.75" style="1" customWidth="1"/>
    <col min="1801" max="1801" width="36" style="1" customWidth="1"/>
    <col min="1802" max="1802" width="90.2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9.375" style="1" customWidth="1"/>
    <col min="2051" max="2051" width="22.5" style="1" customWidth="1"/>
    <col min="2052" max="2052" width="76.25" style="1" customWidth="1"/>
    <col min="2053" max="2054" width="9.375" style="1" customWidth="1"/>
    <col min="2055" max="2055" width="8.625" style="1" customWidth="1"/>
    <col min="2056" max="2056" width="19.75" style="1" customWidth="1"/>
    <col min="2057" max="2057" width="36" style="1" customWidth="1"/>
    <col min="2058" max="2058" width="90.2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9.375" style="1" customWidth="1"/>
    <col min="2307" max="2307" width="22.5" style="1" customWidth="1"/>
    <col min="2308" max="2308" width="76.25" style="1" customWidth="1"/>
    <col min="2309" max="2310" width="9.375" style="1" customWidth="1"/>
    <col min="2311" max="2311" width="8.625" style="1" customWidth="1"/>
    <col min="2312" max="2312" width="19.75" style="1" customWidth="1"/>
    <col min="2313" max="2313" width="36" style="1" customWidth="1"/>
    <col min="2314" max="2314" width="90.2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9.375" style="1" customWidth="1"/>
    <col min="2563" max="2563" width="22.5" style="1" customWidth="1"/>
    <col min="2564" max="2564" width="76.25" style="1" customWidth="1"/>
    <col min="2565" max="2566" width="9.375" style="1" customWidth="1"/>
    <col min="2567" max="2567" width="8.625" style="1" customWidth="1"/>
    <col min="2568" max="2568" width="19.75" style="1" customWidth="1"/>
    <col min="2569" max="2569" width="36" style="1" customWidth="1"/>
    <col min="2570" max="2570" width="90.2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9.375" style="1" customWidth="1"/>
    <col min="2819" max="2819" width="22.5" style="1" customWidth="1"/>
    <col min="2820" max="2820" width="76.25" style="1" customWidth="1"/>
    <col min="2821" max="2822" width="9.375" style="1" customWidth="1"/>
    <col min="2823" max="2823" width="8.625" style="1" customWidth="1"/>
    <col min="2824" max="2824" width="19.75" style="1" customWidth="1"/>
    <col min="2825" max="2825" width="36" style="1" customWidth="1"/>
    <col min="2826" max="2826" width="90.2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9.375" style="1" customWidth="1"/>
    <col min="3075" max="3075" width="22.5" style="1" customWidth="1"/>
    <col min="3076" max="3076" width="76.25" style="1" customWidth="1"/>
    <col min="3077" max="3078" width="9.375" style="1" customWidth="1"/>
    <col min="3079" max="3079" width="8.625" style="1" customWidth="1"/>
    <col min="3080" max="3080" width="19.75" style="1" customWidth="1"/>
    <col min="3081" max="3081" width="36" style="1" customWidth="1"/>
    <col min="3082" max="3082" width="90.2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9.375" style="1" customWidth="1"/>
    <col min="3331" max="3331" width="22.5" style="1" customWidth="1"/>
    <col min="3332" max="3332" width="76.25" style="1" customWidth="1"/>
    <col min="3333" max="3334" width="9.375" style="1" customWidth="1"/>
    <col min="3335" max="3335" width="8.625" style="1" customWidth="1"/>
    <col min="3336" max="3336" width="19.75" style="1" customWidth="1"/>
    <col min="3337" max="3337" width="36" style="1" customWidth="1"/>
    <col min="3338" max="3338" width="90.2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9.375" style="1" customWidth="1"/>
    <col min="3587" max="3587" width="22.5" style="1" customWidth="1"/>
    <col min="3588" max="3588" width="76.25" style="1" customWidth="1"/>
    <col min="3589" max="3590" width="9.375" style="1" customWidth="1"/>
    <col min="3591" max="3591" width="8.625" style="1" customWidth="1"/>
    <col min="3592" max="3592" width="19.75" style="1" customWidth="1"/>
    <col min="3593" max="3593" width="36" style="1" customWidth="1"/>
    <col min="3594" max="3594" width="90.2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9.375" style="1" customWidth="1"/>
    <col min="3843" max="3843" width="22.5" style="1" customWidth="1"/>
    <col min="3844" max="3844" width="76.25" style="1" customWidth="1"/>
    <col min="3845" max="3846" width="9.375" style="1" customWidth="1"/>
    <col min="3847" max="3847" width="8.625" style="1" customWidth="1"/>
    <col min="3848" max="3848" width="19.75" style="1" customWidth="1"/>
    <col min="3849" max="3849" width="36" style="1" customWidth="1"/>
    <col min="3850" max="3850" width="90.2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9.375" style="1" customWidth="1"/>
    <col min="4099" max="4099" width="22.5" style="1" customWidth="1"/>
    <col min="4100" max="4100" width="76.25" style="1" customWidth="1"/>
    <col min="4101" max="4102" width="9.375" style="1" customWidth="1"/>
    <col min="4103" max="4103" width="8.625" style="1" customWidth="1"/>
    <col min="4104" max="4104" width="19.75" style="1" customWidth="1"/>
    <col min="4105" max="4105" width="36" style="1" customWidth="1"/>
    <col min="4106" max="4106" width="90.2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9.375" style="1" customWidth="1"/>
    <col min="4355" max="4355" width="22.5" style="1" customWidth="1"/>
    <col min="4356" max="4356" width="76.25" style="1" customWidth="1"/>
    <col min="4357" max="4358" width="9.375" style="1" customWidth="1"/>
    <col min="4359" max="4359" width="8.625" style="1" customWidth="1"/>
    <col min="4360" max="4360" width="19.75" style="1" customWidth="1"/>
    <col min="4361" max="4361" width="36" style="1" customWidth="1"/>
    <col min="4362" max="4362" width="90.2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9.375" style="1" customWidth="1"/>
    <col min="4611" max="4611" width="22.5" style="1" customWidth="1"/>
    <col min="4612" max="4612" width="76.25" style="1" customWidth="1"/>
    <col min="4613" max="4614" width="9.375" style="1" customWidth="1"/>
    <col min="4615" max="4615" width="8.625" style="1" customWidth="1"/>
    <col min="4616" max="4616" width="19.75" style="1" customWidth="1"/>
    <col min="4617" max="4617" width="36" style="1" customWidth="1"/>
    <col min="4618" max="4618" width="90.2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9.375" style="1" customWidth="1"/>
    <col min="4867" max="4867" width="22.5" style="1" customWidth="1"/>
    <col min="4868" max="4868" width="76.25" style="1" customWidth="1"/>
    <col min="4869" max="4870" width="9.375" style="1" customWidth="1"/>
    <col min="4871" max="4871" width="8.625" style="1" customWidth="1"/>
    <col min="4872" max="4872" width="19.75" style="1" customWidth="1"/>
    <col min="4873" max="4873" width="36" style="1" customWidth="1"/>
    <col min="4874" max="4874" width="90.2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9.375" style="1" customWidth="1"/>
    <col min="5123" max="5123" width="22.5" style="1" customWidth="1"/>
    <col min="5124" max="5124" width="76.25" style="1" customWidth="1"/>
    <col min="5125" max="5126" width="9.375" style="1" customWidth="1"/>
    <col min="5127" max="5127" width="8.625" style="1" customWidth="1"/>
    <col min="5128" max="5128" width="19.75" style="1" customWidth="1"/>
    <col min="5129" max="5129" width="36" style="1" customWidth="1"/>
    <col min="5130" max="5130" width="90.2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9.375" style="1" customWidth="1"/>
    <col min="5379" max="5379" width="22.5" style="1" customWidth="1"/>
    <col min="5380" max="5380" width="76.25" style="1" customWidth="1"/>
    <col min="5381" max="5382" width="9.375" style="1" customWidth="1"/>
    <col min="5383" max="5383" width="8.625" style="1" customWidth="1"/>
    <col min="5384" max="5384" width="19.75" style="1" customWidth="1"/>
    <col min="5385" max="5385" width="36" style="1" customWidth="1"/>
    <col min="5386" max="5386" width="90.2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9.375" style="1" customWidth="1"/>
    <col min="5635" max="5635" width="22.5" style="1" customWidth="1"/>
    <col min="5636" max="5636" width="76.25" style="1" customWidth="1"/>
    <col min="5637" max="5638" width="9.375" style="1" customWidth="1"/>
    <col min="5639" max="5639" width="8.625" style="1" customWidth="1"/>
    <col min="5640" max="5640" width="19.75" style="1" customWidth="1"/>
    <col min="5641" max="5641" width="36" style="1" customWidth="1"/>
    <col min="5642" max="5642" width="90.2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9.375" style="1" customWidth="1"/>
    <col min="5891" max="5891" width="22.5" style="1" customWidth="1"/>
    <col min="5892" max="5892" width="76.25" style="1" customWidth="1"/>
    <col min="5893" max="5894" width="9.375" style="1" customWidth="1"/>
    <col min="5895" max="5895" width="8.625" style="1" customWidth="1"/>
    <col min="5896" max="5896" width="19.75" style="1" customWidth="1"/>
    <col min="5897" max="5897" width="36" style="1" customWidth="1"/>
    <col min="5898" max="5898" width="90.2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9.375" style="1" customWidth="1"/>
    <col min="6147" max="6147" width="22.5" style="1" customWidth="1"/>
    <col min="6148" max="6148" width="76.25" style="1" customWidth="1"/>
    <col min="6149" max="6150" width="9.375" style="1" customWidth="1"/>
    <col min="6151" max="6151" width="8.625" style="1" customWidth="1"/>
    <col min="6152" max="6152" width="19.75" style="1" customWidth="1"/>
    <col min="6153" max="6153" width="36" style="1" customWidth="1"/>
    <col min="6154" max="6154" width="90.2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9.375" style="1" customWidth="1"/>
    <col min="6403" max="6403" width="22.5" style="1" customWidth="1"/>
    <col min="6404" max="6404" width="76.25" style="1" customWidth="1"/>
    <col min="6405" max="6406" width="9.375" style="1" customWidth="1"/>
    <col min="6407" max="6407" width="8.625" style="1" customWidth="1"/>
    <col min="6408" max="6408" width="19.75" style="1" customWidth="1"/>
    <col min="6409" max="6409" width="36" style="1" customWidth="1"/>
    <col min="6410" max="6410" width="90.2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9.375" style="1" customWidth="1"/>
    <col min="6659" max="6659" width="22.5" style="1" customWidth="1"/>
    <col min="6660" max="6660" width="76.25" style="1" customWidth="1"/>
    <col min="6661" max="6662" width="9.375" style="1" customWidth="1"/>
    <col min="6663" max="6663" width="8.625" style="1" customWidth="1"/>
    <col min="6664" max="6664" width="19.75" style="1" customWidth="1"/>
    <col min="6665" max="6665" width="36" style="1" customWidth="1"/>
    <col min="6666" max="6666" width="90.2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9.375" style="1" customWidth="1"/>
    <col min="6915" max="6915" width="22.5" style="1" customWidth="1"/>
    <col min="6916" max="6916" width="76.25" style="1" customWidth="1"/>
    <col min="6917" max="6918" width="9.375" style="1" customWidth="1"/>
    <col min="6919" max="6919" width="8.625" style="1" customWidth="1"/>
    <col min="6920" max="6920" width="19.75" style="1" customWidth="1"/>
    <col min="6921" max="6921" width="36" style="1" customWidth="1"/>
    <col min="6922" max="6922" width="90.2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9.375" style="1" customWidth="1"/>
    <col min="7171" max="7171" width="22.5" style="1" customWidth="1"/>
    <col min="7172" max="7172" width="76.25" style="1" customWidth="1"/>
    <col min="7173" max="7174" width="9.375" style="1" customWidth="1"/>
    <col min="7175" max="7175" width="8.625" style="1" customWidth="1"/>
    <col min="7176" max="7176" width="19.75" style="1" customWidth="1"/>
    <col min="7177" max="7177" width="36" style="1" customWidth="1"/>
    <col min="7178" max="7178" width="90.2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9.375" style="1" customWidth="1"/>
    <col min="7427" max="7427" width="22.5" style="1" customWidth="1"/>
    <col min="7428" max="7428" width="76.25" style="1" customWidth="1"/>
    <col min="7429" max="7430" width="9.375" style="1" customWidth="1"/>
    <col min="7431" max="7431" width="8.625" style="1" customWidth="1"/>
    <col min="7432" max="7432" width="19.75" style="1" customWidth="1"/>
    <col min="7433" max="7433" width="36" style="1" customWidth="1"/>
    <col min="7434" max="7434" width="90.2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9.375" style="1" customWidth="1"/>
    <col min="7683" max="7683" width="22.5" style="1" customWidth="1"/>
    <col min="7684" max="7684" width="76.25" style="1" customWidth="1"/>
    <col min="7685" max="7686" width="9.375" style="1" customWidth="1"/>
    <col min="7687" max="7687" width="8.625" style="1" customWidth="1"/>
    <col min="7688" max="7688" width="19.75" style="1" customWidth="1"/>
    <col min="7689" max="7689" width="36" style="1" customWidth="1"/>
    <col min="7690" max="7690" width="90.2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9.375" style="1" customWidth="1"/>
    <col min="7939" max="7939" width="22.5" style="1" customWidth="1"/>
    <col min="7940" max="7940" width="76.25" style="1" customWidth="1"/>
    <col min="7941" max="7942" width="9.375" style="1" customWidth="1"/>
    <col min="7943" max="7943" width="8.625" style="1" customWidth="1"/>
    <col min="7944" max="7944" width="19.75" style="1" customWidth="1"/>
    <col min="7945" max="7945" width="36" style="1" customWidth="1"/>
    <col min="7946" max="7946" width="90.2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9.375" style="1" customWidth="1"/>
    <col min="8195" max="8195" width="22.5" style="1" customWidth="1"/>
    <col min="8196" max="8196" width="76.25" style="1" customWidth="1"/>
    <col min="8197" max="8198" width="9.375" style="1" customWidth="1"/>
    <col min="8199" max="8199" width="8.625" style="1" customWidth="1"/>
    <col min="8200" max="8200" width="19.75" style="1" customWidth="1"/>
    <col min="8201" max="8201" width="36" style="1" customWidth="1"/>
    <col min="8202" max="8202" width="90.2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9.375" style="1" customWidth="1"/>
    <col min="8451" max="8451" width="22.5" style="1" customWidth="1"/>
    <col min="8452" max="8452" width="76.25" style="1" customWidth="1"/>
    <col min="8453" max="8454" width="9.375" style="1" customWidth="1"/>
    <col min="8455" max="8455" width="8.625" style="1" customWidth="1"/>
    <col min="8456" max="8456" width="19.75" style="1" customWidth="1"/>
    <col min="8457" max="8457" width="36" style="1" customWidth="1"/>
    <col min="8458" max="8458" width="90.2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9.375" style="1" customWidth="1"/>
    <col min="8707" max="8707" width="22.5" style="1" customWidth="1"/>
    <col min="8708" max="8708" width="76.25" style="1" customWidth="1"/>
    <col min="8709" max="8710" width="9.375" style="1" customWidth="1"/>
    <col min="8711" max="8711" width="8.625" style="1" customWidth="1"/>
    <col min="8712" max="8712" width="19.75" style="1" customWidth="1"/>
    <col min="8713" max="8713" width="36" style="1" customWidth="1"/>
    <col min="8714" max="8714" width="90.2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9.375" style="1" customWidth="1"/>
    <col min="8963" max="8963" width="22.5" style="1" customWidth="1"/>
    <col min="8964" max="8964" width="76.25" style="1" customWidth="1"/>
    <col min="8965" max="8966" width="9.375" style="1" customWidth="1"/>
    <col min="8967" max="8967" width="8.625" style="1" customWidth="1"/>
    <col min="8968" max="8968" width="19.75" style="1" customWidth="1"/>
    <col min="8969" max="8969" width="36" style="1" customWidth="1"/>
    <col min="8970" max="8970" width="90.2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9.375" style="1" customWidth="1"/>
    <col min="9219" max="9219" width="22.5" style="1" customWidth="1"/>
    <col min="9220" max="9220" width="76.25" style="1" customWidth="1"/>
    <col min="9221" max="9222" width="9.375" style="1" customWidth="1"/>
    <col min="9223" max="9223" width="8.625" style="1" customWidth="1"/>
    <col min="9224" max="9224" width="19.75" style="1" customWidth="1"/>
    <col min="9225" max="9225" width="36" style="1" customWidth="1"/>
    <col min="9226" max="9226" width="90.2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9.375" style="1" customWidth="1"/>
    <col min="9475" max="9475" width="22.5" style="1" customWidth="1"/>
    <col min="9476" max="9476" width="76.25" style="1" customWidth="1"/>
    <col min="9477" max="9478" width="9.375" style="1" customWidth="1"/>
    <col min="9479" max="9479" width="8.625" style="1" customWidth="1"/>
    <col min="9480" max="9480" width="19.75" style="1" customWidth="1"/>
    <col min="9481" max="9481" width="36" style="1" customWidth="1"/>
    <col min="9482" max="9482" width="90.2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9.375" style="1" customWidth="1"/>
    <col min="9731" max="9731" width="22.5" style="1" customWidth="1"/>
    <col min="9732" max="9732" width="76.25" style="1" customWidth="1"/>
    <col min="9733" max="9734" width="9.375" style="1" customWidth="1"/>
    <col min="9735" max="9735" width="8.625" style="1" customWidth="1"/>
    <col min="9736" max="9736" width="19.75" style="1" customWidth="1"/>
    <col min="9737" max="9737" width="36" style="1" customWidth="1"/>
    <col min="9738" max="9738" width="90.2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9.375" style="1" customWidth="1"/>
    <col min="9987" max="9987" width="22.5" style="1" customWidth="1"/>
    <col min="9988" max="9988" width="76.25" style="1" customWidth="1"/>
    <col min="9989" max="9990" width="9.375" style="1" customWidth="1"/>
    <col min="9991" max="9991" width="8.625" style="1" customWidth="1"/>
    <col min="9992" max="9992" width="19.75" style="1" customWidth="1"/>
    <col min="9993" max="9993" width="36" style="1" customWidth="1"/>
    <col min="9994" max="9994" width="90.2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9.375" style="1" customWidth="1"/>
    <col min="10243" max="10243" width="22.5" style="1" customWidth="1"/>
    <col min="10244" max="10244" width="76.25" style="1" customWidth="1"/>
    <col min="10245" max="10246" width="9.375" style="1" customWidth="1"/>
    <col min="10247" max="10247" width="8.625" style="1" customWidth="1"/>
    <col min="10248" max="10248" width="19.75" style="1" customWidth="1"/>
    <col min="10249" max="10249" width="36" style="1" customWidth="1"/>
    <col min="10250" max="10250" width="90.2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9.375" style="1" customWidth="1"/>
    <col min="10499" max="10499" width="22.5" style="1" customWidth="1"/>
    <col min="10500" max="10500" width="76.25" style="1" customWidth="1"/>
    <col min="10501" max="10502" width="9.375" style="1" customWidth="1"/>
    <col min="10503" max="10503" width="8.625" style="1" customWidth="1"/>
    <col min="10504" max="10504" width="19.75" style="1" customWidth="1"/>
    <col min="10505" max="10505" width="36" style="1" customWidth="1"/>
    <col min="10506" max="10506" width="90.2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9.375" style="1" customWidth="1"/>
    <col min="10755" max="10755" width="22.5" style="1" customWidth="1"/>
    <col min="10756" max="10756" width="76.25" style="1" customWidth="1"/>
    <col min="10757" max="10758" width="9.375" style="1" customWidth="1"/>
    <col min="10759" max="10759" width="8.625" style="1" customWidth="1"/>
    <col min="10760" max="10760" width="19.75" style="1" customWidth="1"/>
    <col min="10761" max="10761" width="36" style="1" customWidth="1"/>
    <col min="10762" max="10762" width="90.2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9.375" style="1" customWidth="1"/>
    <col min="11011" max="11011" width="22.5" style="1" customWidth="1"/>
    <col min="11012" max="11012" width="76.25" style="1" customWidth="1"/>
    <col min="11013" max="11014" width="9.375" style="1" customWidth="1"/>
    <col min="11015" max="11015" width="8.625" style="1" customWidth="1"/>
    <col min="11016" max="11016" width="19.75" style="1" customWidth="1"/>
    <col min="11017" max="11017" width="36" style="1" customWidth="1"/>
    <col min="11018" max="11018" width="90.2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9.375" style="1" customWidth="1"/>
    <col min="11267" max="11267" width="22.5" style="1" customWidth="1"/>
    <col min="11268" max="11268" width="76.25" style="1" customWidth="1"/>
    <col min="11269" max="11270" width="9.375" style="1" customWidth="1"/>
    <col min="11271" max="11271" width="8.625" style="1" customWidth="1"/>
    <col min="11272" max="11272" width="19.75" style="1" customWidth="1"/>
    <col min="11273" max="11273" width="36" style="1" customWidth="1"/>
    <col min="11274" max="11274" width="90.2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9.375" style="1" customWidth="1"/>
    <col min="11523" max="11523" width="22.5" style="1" customWidth="1"/>
    <col min="11524" max="11524" width="76.25" style="1" customWidth="1"/>
    <col min="11525" max="11526" width="9.375" style="1" customWidth="1"/>
    <col min="11527" max="11527" width="8.625" style="1" customWidth="1"/>
    <col min="11528" max="11528" width="19.75" style="1" customWidth="1"/>
    <col min="11529" max="11529" width="36" style="1" customWidth="1"/>
    <col min="11530" max="11530" width="90.2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9.375" style="1" customWidth="1"/>
    <col min="11779" max="11779" width="22.5" style="1" customWidth="1"/>
    <col min="11780" max="11780" width="76.25" style="1" customWidth="1"/>
    <col min="11781" max="11782" width="9.375" style="1" customWidth="1"/>
    <col min="11783" max="11783" width="8.625" style="1" customWidth="1"/>
    <col min="11784" max="11784" width="19.75" style="1" customWidth="1"/>
    <col min="11785" max="11785" width="36" style="1" customWidth="1"/>
    <col min="11786" max="11786" width="90.2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9.375" style="1" customWidth="1"/>
    <col min="12035" max="12035" width="22.5" style="1" customWidth="1"/>
    <col min="12036" max="12036" width="76.25" style="1" customWidth="1"/>
    <col min="12037" max="12038" width="9.375" style="1" customWidth="1"/>
    <col min="12039" max="12039" width="8.625" style="1" customWidth="1"/>
    <col min="12040" max="12040" width="19.75" style="1" customWidth="1"/>
    <col min="12041" max="12041" width="36" style="1" customWidth="1"/>
    <col min="12042" max="12042" width="90.2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9.375" style="1" customWidth="1"/>
    <col min="12291" max="12291" width="22.5" style="1" customWidth="1"/>
    <col min="12292" max="12292" width="76.25" style="1" customWidth="1"/>
    <col min="12293" max="12294" width="9.375" style="1" customWidth="1"/>
    <col min="12295" max="12295" width="8.625" style="1" customWidth="1"/>
    <col min="12296" max="12296" width="19.75" style="1" customWidth="1"/>
    <col min="12297" max="12297" width="36" style="1" customWidth="1"/>
    <col min="12298" max="12298" width="90.2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9.375" style="1" customWidth="1"/>
    <col min="12547" max="12547" width="22.5" style="1" customWidth="1"/>
    <col min="12548" max="12548" width="76.25" style="1" customWidth="1"/>
    <col min="12549" max="12550" width="9.375" style="1" customWidth="1"/>
    <col min="12551" max="12551" width="8.625" style="1" customWidth="1"/>
    <col min="12552" max="12552" width="19.75" style="1" customWidth="1"/>
    <col min="12553" max="12553" width="36" style="1" customWidth="1"/>
    <col min="12554" max="12554" width="90.2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9.375" style="1" customWidth="1"/>
    <col min="12803" max="12803" width="22.5" style="1" customWidth="1"/>
    <col min="12804" max="12804" width="76.25" style="1" customWidth="1"/>
    <col min="12805" max="12806" width="9.375" style="1" customWidth="1"/>
    <col min="12807" max="12807" width="8.625" style="1" customWidth="1"/>
    <col min="12808" max="12808" width="19.75" style="1" customWidth="1"/>
    <col min="12809" max="12809" width="36" style="1" customWidth="1"/>
    <col min="12810" max="12810" width="90.2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9.375" style="1" customWidth="1"/>
    <col min="13059" max="13059" width="22.5" style="1" customWidth="1"/>
    <col min="13060" max="13060" width="76.25" style="1" customWidth="1"/>
    <col min="13061" max="13062" width="9.375" style="1" customWidth="1"/>
    <col min="13063" max="13063" width="8.625" style="1" customWidth="1"/>
    <col min="13064" max="13064" width="19.75" style="1" customWidth="1"/>
    <col min="13065" max="13065" width="36" style="1" customWidth="1"/>
    <col min="13066" max="13066" width="90.2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9.375" style="1" customWidth="1"/>
    <col min="13315" max="13315" width="22.5" style="1" customWidth="1"/>
    <col min="13316" max="13316" width="76.25" style="1" customWidth="1"/>
    <col min="13317" max="13318" width="9.375" style="1" customWidth="1"/>
    <col min="13319" max="13319" width="8.625" style="1" customWidth="1"/>
    <col min="13320" max="13320" width="19.75" style="1" customWidth="1"/>
    <col min="13321" max="13321" width="36" style="1" customWidth="1"/>
    <col min="13322" max="13322" width="90.2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9.375" style="1" customWidth="1"/>
    <col min="13571" max="13571" width="22.5" style="1" customWidth="1"/>
    <col min="13572" max="13572" width="76.25" style="1" customWidth="1"/>
    <col min="13573" max="13574" width="9.375" style="1" customWidth="1"/>
    <col min="13575" max="13575" width="8.625" style="1" customWidth="1"/>
    <col min="13576" max="13576" width="19.75" style="1" customWidth="1"/>
    <col min="13577" max="13577" width="36" style="1" customWidth="1"/>
    <col min="13578" max="13578" width="90.2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9.375" style="1" customWidth="1"/>
    <col min="13827" max="13827" width="22.5" style="1" customWidth="1"/>
    <col min="13828" max="13828" width="76.25" style="1" customWidth="1"/>
    <col min="13829" max="13830" width="9.375" style="1" customWidth="1"/>
    <col min="13831" max="13831" width="8.625" style="1" customWidth="1"/>
    <col min="13832" max="13832" width="19.75" style="1" customWidth="1"/>
    <col min="13833" max="13833" width="36" style="1" customWidth="1"/>
    <col min="13834" max="13834" width="90.2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9.375" style="1" customWidth="1"/>
    <col min="14083" max="14083" width="22.5" style="1" customWidth="1"/>
    <col min="14084" max="14084" width="76.25" style="1" customWidth="1"/>
    <col min="14085" max="14086" width="9.375" style="1" customWidth="1"/>
    <col min="14087" max="14087" width="8.625" style="1" customWidth="1"/>
    <col min="14088" max="14088" width="19.75" style="1" customWidth="1"/>
    <col min="14089" max="14089" width="36" style="1" customWidth="1"/>
    <col min="14090" max="14090" width="90.2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9.375" style="1" customWidth="1"/>
    <col min="14339" max="14339" width="22.5" style="1" customWidth="1"/>
    <col min="14340" max="14340" width="76.25" style="1" customWidth="1"/>
    <col min="14341" max="14342" width="9.375" style="1" customWidth="1"/>
    <col min="14343" max="14343" width="8.625" style="1" customWidth="1"/>
    <col min="14344" max="14344" width="19.75" style="1" customWidth="1"/>
    <col min="14345" max="14345" width="36" style="1" customWidth="1"/>
    <col min="14346" max="14346" width="90.2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9.375" style="1" customWidth="1"/>
    <col min="14595" max="14595" width="22.5" style="1" customWidth="1"/>
    <col min="14596" max="14596" width="76.25" style="1" customWidth="1"/>
    <col min="14597" max="14598" width="9.375" style="1" customWidth="1"/>
    <col min="14599" max="14599" width="8.625" style="1" customWidth="1"/>
    <col min="14600" max="14600" width="19.75" style="1" customWidth="1"/>
    <col min="14601" max="14601" width="36" style="1" customWidth="1"/>
    <col min="14602" max="14602" width="90.2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9.375" style="1" customWidth="1"/>
    <col min="14851" max="14851" width="22.5" style="1" customWidth="1"/>
    <col min="14852" max="14852" width="76.25" style="1" customWidth="1"/>
    <col min="14853" max="14854" width="9.375" style="1" customWidth="1"/>
    <col min="14855" max="14855" width="8.625" style="1" customWidth="1"/>
    <col min="14856" max="14856" width="19.75" style="1" customWidth="1"/>
    <col min="14857" max="14857" width="36" style="1" customWidth="1"/>
    <col min="14858" max="14858" width="90.2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9.375" style="1" customWidth="1"/>
    <col min="15107" max="15107" width="22.5" style="1" customWidth="1"/>
    <col min="15108" max="15108" width="76.25" style="1" customWidth="1"/>
    <col min="15109" max="15110" width="9.375" style="1" customWidth="1"/>
    <col min="15111" max="15111" width="8.625" style="1" customWidth="1"/>
    <col min="15112" max="15112" width="19.75" style="1" customWidth="1"/>
    <col min="15113" max="15113" width="36" style="1" customWidth="1"/>
    <col min="15114" max="15114" width="90.2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9.375" style="1" customWidth="1"/>
    <col min="15363" max="15363" width="22.5" style="1" customWidth="1"/>
    <col min="15364" max="15364" width="76.25" style="1" customWidth="1"/>
    <col min="15365" max="15366" width="9.375" style="1" customWidth="1"/>
    <col min="15367" max="15367" width="8.625" style="1" customWidth="1"/>
    <col min="15368" max="15368" width="19.75" style="1" customWidth="1"/>
    <col min="15369" max="15369" width="36" style="1" customWidth="1"/>
    <col min="15370" max="15370" width="90.2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9.375" style="1" customWidth="1"/>
    <col min="15619" max="15619" width="22.5" style="1" customWidth="1"/>
    <col min="15620" max="15620" width="76.25" style="1" customWidth="1"/>
    <col min="15621" max="15622" width="9.375" style="1" customWidth="1"/>
    <col min="15623" max="15623" width="8.625" style="1" customWidth="1"/>
    <col min="15624" max="15624" width="19.75" style="1" customWidth="1"/>
    <col min="15625" max="15625" width="36" style="1" customWidth="1"/>
    <col min="15626" max="15626" width="90.2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9.375" style="1" customWidth="1"/>
    <col min="15875" max="15875" width="22.5" style="1" customWidth="1"/>
    <col min="15876" max="15876" width="76.25" style="1" customWidth="1"/>
    <col min="15877" max="15878" width="9.375" style="1" customWidth="1"/>
    <col min="15879" max="15879" width="8.625" style="1" customWidth="1"/>
    <col min="15880" max="15880" width="19.75" style="1" customWidth="1"/>
    <col min="15881" max="15881" width="36" style="1" customWidth="1"/>
    <col min="15882" max="15882" width="90.2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9.375" style="1" customWidth="1"/>
    <col min="16131" max="16131" width="22.5" style="1" customWidth="1"/>
    <col min="16132" max="16132" width="76.25" style="1" customWidth="1"/>
    <col min="16133" max="16134" width="9.375" style="1" customWidth="1"/>
    <col min="16135" max="16135" width="8.625" style="1" customWidth="1"/>
    <col min="16136" max="16136" width="19.75" style="1" customWidth="1"/>
    <col min="16137" max="16137" width="36" style="1" customWidth="1"/>
    <col min="16138" max="16138" width="90.2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18"/>
      <c r="E1" s="5"/>
      <c r="F1" s="5"/>
      <c r="G1" s="5"/>
      <c r="H1" s="5"/>
      <c r="I1" s="5"/>
      <c r="J1" s="64"/>
      <c r="K1" s="385" t="s">
        <v>1612</v>
      </c>
      <c r="L1" s="386"/>
      <c r="M1" s="386"/>
      <c r="N1" s="387"/>
      <c r="O1" s="388"/>
      <c r="P1" s="385" t="s">
        <v>1613</v>
      </c>
      <c r="Q1" s="386"/>
      <c r="R1" s="386"/>
      <c r="S1" s="387"/>
      <c r="T1" s="388"/>
    </row>
    <row r="2" spans="2:20" ht="17.25">
      <c r="B2" s="6" t="s">
        <v>111</v>
      </c>
      <c r="C2" s="7"/>
      <c r="D2" s="18"/>
      <c r="E2" s="5"/>
      <c r="F2" s="5"/>
      <c r="G2" s="5"/>
      <c r="H2" s="5"/>
      <c r="I2" s="5"/>
      <c r="J2" s="64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</row>
    <row r="3" spans="2:20" ht="17.25">
      <c r="B3" s="6" t="s">
        <v>114</v>
      </c>
      <c r="C3" s="8"/>
      <c r="D3" s="18"/>
      <c r="E3" s="5"/>
      <c r="F3" s="5"/>
      <c r="G3" s="5"/>
      <c r="H3" s="5"/>
      <c r="I3" s="5"/>
      <c r="J3" s="64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18"/>
      <c r="E4" s="5"/>
      <c r="F4" s="5"/>
      <c r="G4" s="5"/>
      <c r="H4" s="5"/>
      <c r="I4" s="5"/>
      <c r="J4" s="64"/>
      <c r="K4" s="383" t="s">
        <v>118</v>
      </c>
      <c r="L4" s="384"/>
      <c r="M4" s="8">
        <f>COUNTA($D$11:$D$471)</f>
        <v>96</v>
      </c>
      <c r="N4" s="21" t="s">
        <v>119</v>
      </c>
      <c r="O4" s="22">
        <f>(M5+M6)/M4</f>
        <v>0.91666666666666663</v>
      </c>
      <c r="P4" s="383" t="s">
        <v>118</v>
      </c>
      <c r="Q4" s="384"/>
      <c r="R4" s="8">
        <f>COUNTA($B$11:$B$212)</f>
        <v>5</v>
      </c>
      <c r="S4" s="21" t="s">
        <v>119</v>
      </c>
      <c r="T4" s="22">
        <f>(R5+R6)/R4</f>
        <v>16</v>
      </c>
    </row>
    <row r="5" spans="2:20">
      <c r="B5" s="6" t="s">
        <v>120</v>
      </c>
      <c r="C5" s="8"/>
      <c r="D5" s="18"/>
      <c r="E5" s="5"/>
      <c r="F5" s="5"/>
      <c r="G5" s="5"/>
      <c r="H5" s="5"/>
      <c r="I5" s="5"/>
      <c r="J5" s="64"/>
      <c r="K5" s="383" t="s">
        <v>121</v>
      </c>
      <c r="L5" s="384"/>
      <c r="M5" s="23">
        <f>COUNTIF(K11:K$212,"通过")</f>
        <v>88</v>
      </c>
      <c r="N5" s="21" t="s">
        <v>119</v>
      </c>
      <c r="O5" s="22">
        <f>M5/M4</f>
        <v>0.91666666666666663</v>
      </c>
      <c r="P5" s="383" t="s">
        <v>121</v>
      </c>
      <c r="Q5" s="384"/>
      <c r="R5" s="23">
        <f>COUNTIF(P11:P$212,"通过")</f>
        <v>80</v>
      </c>
      <c r="S5" s="21" t="s">
        <v>119</v>
      </c>
      <c r="T5" s="22">
        <f>R5/R4</f>
        <v>16</v>
      </c>
    </row>
    <row r="6" spans="2:20">
      <c r="B6" s="6" t="s">
        <v>122</v>
      </c>
      <c r="C6" s="8"/>
      <c r="D6" s="18"/>
      <c r="E6" s="5"/>
      <c r="F6" s="5"/>
      <c r="G6" s="5"/>
      <c r="H6" s="5"/>
      <c r="I6" s="5"/>
      <c r="J6" s="64"/>
      <c r="K6" s="383" t="s">
        <v>123</v>
      </c>
      <c r="L6" s="384"/>
      <c r="M6" s="23">
        <f>COUNTIF(K11:K$211,"失败")</f>
        <v>0</v>
      </c>
      <c r="N6" s="21" t="s">
        <v>119</v>
      </c>
      <c r="O6" s="22">
        <f>M6/M4</f>
        <v>0</v>
      </c>
      <c r="P6" s="383" t="s">
        <v>123</v>
      </c>
      <c r="Q6" s="384"/>
      <c r="R6" s="23">
        <f>COUNTIF(P11:P$211,"失败")</f>
        <v>0</v>
      </c>
      <c r="S6" s="21" t="s">
        <v>119</v>
      </c>
      <c r="T6" s="22">
        <f>R6/R4</f>
        <v>0</v>
      </c>
    </row>
    <row r="7" spans="2:20">
      <c r="B7" s="6" t="s">
        <v>124</v>
      </c>
      <c r="C7" s="8"/>
      <c r="D7" s="18"/>
      <c r="E7" s="5"/>
      <c r="F7" s="5"/>
      <c r="G7" s="5"/>
      <c r="H7" s="5"/>
      <c r="I7" s="5"/>
      <c r="J7" s="64"/>
      <c r="K7" s="383" t="s">
        <v>125</v>
      </c>
      <c r="L7" s="384"/>
      <c r="M7" s="23">
        <f>COUNTIF(K11:K$211,"阻塞")</f>
        <v>0</v>
      </c>
      <c r="N7" s="21" t="s">
        <v>119</v>
      </c>
      <c r="O7" s="22">
        <f>M7/M4</f>
        <v>0</v>
      </c>
      <c r="P7" s="383" t="s">
        <v>125</v>
      </c>
      <c r="Q7" s="384"/>
      <c r="R7" s="23">
        <f>COUNTIF(P11:P$211,"阻塞")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18"/>
      <c r="E8" s="5"/>
      <c r="F8" s="5"/>
      <c r="G8" s="5"/>
      <c r="H8" s="5"/>
      <c r="I8" s="5"/>
      <c r="J8" s="64"/>
      <c r="K8" s="383" t="s">
        <v>126</v>
      </c>
      <c r="L8" s="384"/>
      <c r="M8" s="23">
        <f>COUNTIF(K11:K$211,"无效")</f>
        <v>7</v>
      </c>
      <c r="N8" s="21" t="s">
        <v>119</v>
      </c>
      <c r="O8" s="22">
        <f>M8/M4</f>
        <v>7.2916666666666671E-2</v>
      </c>
      <c r="P8" s="383" t="s">
        <v>126</v>
      </c>
      <c r="Q8" s="384"/>
      <c r="R8" s="23">
        <f>COUNTIF(P11:P$211,"无效")</f>
        <v>16</v>
      </c>
      <c r="S8" s="21" t="s">
        <v>119</v>
      </c>
      <c r="T8" s="22">
        <f>R8/R4</f>
        <v>3.2</v>
      </c>
    </row>
    <row r="9" spans="2:20">
      <c r="B9" s="4"/>
      <c r="C9" s="5"/>
      <c r="D9" s="18"/>
      <c r="E9" s="5"/>
      <c r="F9" s="5"/>
      <c r="G9" s="5"/>
      <c r="H9" s="5"/>
      <c r="I9" s="5"/>
      <c r="J9" s="64"/>
      <c r="K9" s="383" t="s">
        <v>127</v>
      </c>
      <c r="L9" s="384"/>
      <c r="M9" s="23">
        <f>COUNTIF(K11:K$211,"未执行")</f>
        <v>1</v>
      </c>
      <c r="N9" s="21" t="s">
        <v>119</v>
      </c>
      <c r="O9" s="22">
        <f>M9/M4</f>
        <v>1.0416666666666666E-2</v>
      </c>
      <c r="P9" s="383" t="s">
        <v>127</v>
      </c>
      <c r="Q9" s="384"/>
      <c r="R9" s="23">
        <f>COUNTIF(P11:P$211,"未执行")</f>
        <v>0</v>
      </c>
      <c r="S9" s="21" t="s">
        <v>119</v>
      </c>
      <c r="T9" s="22">
        <f>R9/R4</f>
        <v>0</v>
      </c>
    </row>
    <row r="10" spans="2:20" ht="32.25" customHeight="1">
      <c r="B10" s="10" t="s">
        <v>128</v>
      </c>
      <c r="C10" s="10" t="s">
        <v>129</v>
      </c>
      <c r="D10" s="148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01" t="s">
        <v>136</v>
      </c>
      <c r="K10" s="202" t="s">
        <v>137</v>
      </c>
      <c r="L10" s="10" t="s">
        <v>12</v>
      </c>
      <c r="M10" s="10" t="s">
        <v>138</v>
      </c>
      <c r="N10" s="203" t="s">
        <v>139</v>
      </c>
      <c r="O10" s="204" t="s">
        <v>140</v>
      </c>
      <c r="P10" s="202" t="s">
        <v>141</v>
      </c>
      <c r="Q10" s="10" t="s">
        <v>12</v>
      </c>
      <c r="R10" s="10" t="s">
        <v>138</v>
      </c>
      <c r="S10" s="203" t="s">
        <v>139</v>
      </c>
      <c r="T10" s="204" t="s">
        <v>140</v>
      </c>
    </row>
    <row r="11" spans="2:20" ht="36.75" customHeight="1">
      <c r="B11" s="376" t="s">
        <v>3042</v>
      </c>
      <c r="C11" s="8"/>
      <c r="D11" s="13" t="s">
        <v>3043</v>
      </c>
      <c r="E11" s="8" t="s">
        <v>145</v>
      </c>
      <c r="F11" s="8" t="s">
        <v>178</v>
      </c>
      <c r="G11" s="8" t="s">
        <v>157</v>
      </c>
      <c r="H11" s="8"/>
      <c r="I11" s="13" t="s">
        <v>3044</v>
      </c>
      <c r="J11" s="205" t="s">
        <v>3045</v>
      </c>
      <c r="K11" s="206" t="s">
        <v>6</v>
      </c>
      <c r="L11" s="8"/>
      <c r="M11" s="8"/>
      <c r="N11" s="207"/>
      <c r="O11" s="208"/>
      <c r="P11" s="206" t="s">
        <v>6</v>
      </c>
      <c r="Q11" s="8"/>
      <c r="R11" s="8"/>
      <c r="S11" s="207"/>
      <c r="T11" s="208"/>
    </row>
    <row r="12" spans="2:20" ht="50.25" customHeight="1">
      <c r="B12" s="377"/>
      <c r="C12" s="8"/>
      <c r="D12" s="13" t="s">
        <v>1251</v>
      </c>
      <c r="E12" s="8" t="s">
        <v>145</v>
      </c>
      <c r="F12" s="8" t="s">
        <v>178</v>
      </c>
      <c r="G12" s="8" t="s">
        <v>157</v>
      </c>
      <c r="H12" s="8"/>
      <c r="I12" s="13" t="s">
        <v>1252</v>
      </c>
      <c r="J12" s="205" t="s">
        <v>3046</v>
      </c>
      <c r="K12" s="206" t="s">
        <v>6</v>
      </c>
      <c r="L12" s="8"/>
      <c r="M12" s="8"/>
      <c r="N12" s="207"/>
      <c r="O12" s="208"/>
      <c r="P12" s="206" t="s">
        <v>6</v>
      </c>
      <c r="Q12" s="8"/>
      <c r="R12" s="8"/>
      <c r="S12" s="207"/>
      <c r="T12" s="208"/>
    </row>
    <row r="13" spans="2:20" ht="24.75" customHeight="1">
      <c r="B13" s="377"/>
      <c r="C13" s="8"/>
      <c r="D13" s="13" t="s">
        <v>1258</v>
      </c>
      <c r="E13" s="8" t="s">
        <v>190</v>
      </c>
      <c r="F13" s="8" t="s">
        <v>146</v>
      </c>
      <c r="G13" s="8" t="s">
        <v>147</v>
      </c>
      <c r="H13" s="8"/>
      <c r="I13" s="13"/>
      <c r="J13" s="55"/>
      <c r="K13" s="8" t="s">
        <v>6</v>
      </c>
      <c r="L13" s="8"/>
      <c r="M13" s="8"/>
      <c r="N13" s="8"/>
      <c r="O13" s="8"/>
      <c r="P13" s="206" t="s">
        <v>6</v>
      </c>
      <c r="Q13" s="8"/>
      <c r="R13" s="8"/>
      <c r="S13" s="8"/>
      <c r="T13" s="8"/>
    </row>
    <row r="14" spans="2:20" ht="33" customHeight="1">
      <c r="B14" s="377"/>
      <c r="C14" s="8"/>
      <c r="D14" s="13" t="s">
        <v>1891</v>
      </c>
      <c r="E14" s="8" t="s">
        <v>145</v>
      </c>
      <c r="F14" s="8" t="s">
        <v>178</v>
      </c>
      <c r="G14" s="8" t="s">
        <v>157</v>
      </c>
      <c r="H14" s="8"/>
      <c r="I14" s="13"/>
      <c r="J14" s="55"/>
      <c r="K14" s="209" t="s">
        <v>6</v>
      </c>
      <c r="L14" s="8"/>
      <c r="M14" s="8"/>
      <c r="N14" s="207"/>
      <c r="O14" s="207"/>
      <c r="P14" s="206" t="s">
        <v>6</v>
      </c>
      <c r="Q14" s="8"/>
      <c r="R14" s="8"/>
      <c r="S14" s="207"/>
      <c r="T14" s="207"/>
    </row>
    <row r="15" spans="2:20" ht="33" customHeight="1">
      <c r="B15" s="377"/>
      <c r="C15" s="8"/>
      <c r="D15" s="13" t="s">
        <v>1264</v>
      </c>
      <c r="E15" s="8" t="s">
        <v>190</v>
      </c>
      <c r="F15" s="8" t="s">
        <v>146</v>
      </c>
      <c r="G15" s="8" t="s">
        <v>147</v>
      </c>
      <c r="H15" s="8"/>
      <c r="I15" s="13"/>
      <c r="J15" s="55"/>
      <c r="K15" s="209" t="s">
        <v>6</v>
      </c>
      <c r="L15" s="8"/>
      <c r="M15" s="8"/>
      <c r="N15" s="207"/>
      <c r="O15" s="207"/>
      <c r="P15" s="206" t="s">
        <v>6</v>
      </c>
      <c r="Q15" s="8"/>
      <c r="R15" s="8"/>
      <c r="S15" s="207"/>
      <c r="T15" s="207"/>
    </row>
    <row r="16" spans="2:20" ht="36" customHeight="1">
      <c r="B16" s="377"/>
      <c r="C16" s="8"/>
      <c r="D16" s="13" t="s">
        <v>3047</v>
      </c>
      <c r="E16" s="8" t="s">
        <v>190</v>
      </c>
      <c r="F16" s="8" t="s">
        <v>146</v>
      </c>
      <c r="G16" s="8" t="s">
        <v>147</v>
      </c>
      <c r="H16" s="8"/>
      <c r="I16" s="13"/>
      <c r="J16" s="55"/>
      <c r="K16" s="209" t="s">
        <v>6</v>
      </c>
      <c r="L16" s="8"/>
      <c r="M16" s="8"/>
      <c r="N16" s="207"/>
      <c r="O16" s="207"/>
      <c r="P16" s="206" t="s">
        <v>6</v>
      </c>
      <c r="Q16" s="8"/>
      <c r="R16" s="8"/>
      <c r="S16" s="207"/>
      <c r="T16" s="207"/>
    </row>
    <row r="17" spans="2:20" ht="33">
      <c r="B17" s="377"/>
      <c r="C17" s="8"/>
      <c r="D17" s="13" t="s">
        <v>3048</v>
      </c>
      <c r="E17" s="8" t="s">
        <v>190</v>
      </c>
      <c r="F17" s="8" t="s">
        <v>146</v>
      </c>
      <c r="G17" s="8" t="s">
        <v>147</v>
      </c>
      <c r="H17" s="8"/>
      <c r="I17" s="13"/>
      <c r="J17" s="55"/>
      <c r="K17" s="209" t="s">
        <v>6</v>
      </c>
      <c r="L17" s="8"/>
      <c r="M17" s="8"/>
      <c r="N17" s="207"/>
      <c r="O17" s="207"/>
      <c r="P17" s="206" t="s">
        <v>6</v>
      </c>
      <c r="Q17" s="8"/>
      <c r="R17" s="8"/>
      <c r="S17" s="207"/>
      <c r="T17" s="207"/>
    </row>
    <row r="18" spans="2:20" ht="18" customHeight="1">
      <c r="B18" s="377"/>
      <c r="C18" s="8"/>
      <c r="D18" s="13" t="s">
        <v>1904</v>
      </c>
      <c r="E18" s="8" t="s">
        <v>145</v>
      </c>
      <c r="F18" s="8" t="s">
        <v>146</v>
      </c>
      <c r="G18" s="8" t="s">
        <v>157</v>
      </c>
      <c r="H18" s="8"/>
      <c r="I18" s="13"/>
      <c r="J18" s="55"/>
      <c r="K18" s="209" t="s">
        <v>6</v>
      </c>
      <c r="L18" s="8"/>
      <c r="M18" s="8"/>
      <c r="N18" s="207"/>
      <c r="O18" s="207"/>
      <c r="P18" s="206" t="s">
        <v>6</v>
      </c>
      <c r="Q18" s="8"/>
      <c r="R18" s="8"/>
      <c r="S18" s="207"/>
      <c r="T18" s="207"/>
    </row>
    <row r="19" spans="2:20" ht="20.25" customHeight="1">
      <c r="B19" s="377"/>
      <c r="C19" s="8"/>
      <c r="D19" s="13" t="s">
        <v>1908</v>
      </c>
      <c r="E19" s="8" t="s">
        <v>190</v>
      </c>
      <c r="F19" s="8" t="s">
        <v>146</v>
      </c>
      <c r="G19" s="8" t="s">
        <v>147</v>
      </c>
      <c r="H19" s="8"/>
      <c r="I19" s="13"/>
      <c r="J19" s="55"/>
      <c r="K19" s="209" t="s">
        <v>6</v>
      </c>
      <c r="L19" s="8"/>
      <c r="M19" s="8"/>
      <c r="N19" s="207"/>
      <c r="O19" s="207"/>
      <c r="P19" s="206" t="s">
        <v>6</v>
      </c>
      <c r="Q19" s="8"/>
      <c r="R19" s="8"/>
      <c r="S19" s="207"/>
      <c r="T19" s="207"/>
    </row>
    <row r="20" spans="2:20" ht="19.5" customHeight="1">
      <c r="B20" s="377"/>
      <c r="C20" s="8"/>
      <c r="D20" s="13" t="s">
        <v>3049</v>
      </c>
      <c r="E20" s="8" t="s">
        <v>145</v>
      </c>
      <c r="F20" s="8" t="s">
        <v>178</v>
      </c>
      <c r="G20" s="8" t="s">
        <v>157</v>
      </c>
      <c r="H20" s="8"/>
      <c r="I20" s="13"/>
      <c r="J20" s="55"/>
      <c r="K20" s="209" t="s">
        <v>6</v>
      </c>
      <c r="L20" s="8"/>
      <c r="M20" s="8"/>
      <c r="N20" s="207"/>
      <c r="O20" s="207"/>
      <c r="P20" s="206" t="s">
        <v>6</v>
      </c>
      <c r="Q20" s="8"/>
      <c r="R20" s="8"/>
      <c r="S20" s="207"/>
      <c r="T20" s="207"/>
    </row>
    <row r="21" spans="2:20" ht="35.25" customHeight="1">
      <c r="B21" s="377"/>
      <c r="C21" s="8"/>
      <c r="D21" s="13" t="s">
        <v>3050</v>
      </c>
      <c r="E21" s="8" t="s">
        <v>190</v>
      </c>
      <c r="F21" s="8" t="s">
        <v>146</v>
      </c>
      <c r="G21" s="8" t="s">
        <v>147</v>
      </c>
      <c r="H21" s="8"/>
      <c r="I21" s="13"/>
      <c r="J21" s="55"/>
      <c r="K21" s="209" t="s">
        <v>6</v>
      </c>
      <c r="L21" s="8"/>
      <c r="M21" s="8"/>
      <c r="N21" s="207"/>
      <c r="O21" s="207"/>
      <c r="P21" s="206" t="s">
        <v>6</v>
      </c>
      <c r="Q21" s="8"/>
      <c r="R21" s="8"/>
      <c r="S21" s="207"/>
      <c r="T21" s="207"/>
    </row>
    <row r="22" spans="2:20" ht="33" customHeight="1">
      <c r="B22" s="377"/>
      <c r="C22" s="8"/>
      <c r="D22" s="13" t="s">
        <v>3051</v>
      </c>
      <c r="E22" s="8" t="s">
        <v>190</v>
      </c>
      <c r="F22" s="8" t="s">
        <v>146</v>
      </c>
      <c r="G22" s="8" t="s">
        <v>147</v>
      </c>
      <c r="H22" s="8"/>
      <c r="I22" s="13"/>
      <c r="J22" s="55"/>
      <c r="K22" s="209" t="s">
        <v>6</v>
      </c>
      <c r="L22" s="8"/>
      <c r="M22" s="8"/>
      <c r="N22" s="207"/>
      <c r="O22" s="207"/>
      <c r="P22" s="206" t="s">
        <v>6</v>
      </c>
      <c r="Q22" s="8"/>
      <c r="R22" s="8"/>
      <c r="S22" s="207"/>
      <c r="T22" s="207"/>
    </row>
    <row r="23" spans="2:20" ht="33">
      <c r="B23" s="377"/>
      <c r="C23" s="8"/>
      <c r="D23" s="13" t="s">
        <v>3052</v>
      </c>
      <c r="E23" s="8" t="s">
        <v>190</v>
      </c>
      <c r="F23" s="8" t="s">
        <v>146</v>
      </c>
      <c r="G23" s="8" t="s">
        <v>147</v>
      </c>
      <c r="H23" s="8"/>
      <c r="I23" s="13"/>
      <c r="J23" s="55"/>
      <c r="K23" s="209" t="s">
        <v>6</v>
      </c>
      <c r="L23" s="8"/>
      <c r="M23" s="8"/>
      <c r="N23" s="207"/>
      <c r="O23" s="207"/>
      <c r="P23" s="206" t="s">
        <v>6</v>
      </c>
      <c r="Q23" s="8"/>
      <c r="R23" s="8"/>
      <c r="S23" s="207"/>
      <c r="T23" s="207"/>
    </row>
    <row r="24" spans="2:20" ht="20.25" customHeight="1">
      <c r="B24" s="377"/>
      <c r="C24" s="8"/>
      <c r="D24" s="13" t="s">
        <v>3053</v>
      </c>
      <c r="E24" s="8" t="s">
        <v>145</v>
      </c>
      <c r="F24" s="8" t="s">
        <v>146</v>
      </c>
      <c r="G24" s="8" t="s">
        <v>147</v>
      </c>
      <c r="H24" s="8"/>
      <c r="I24" s="13"/>
      <c r="J24" s="55"/>
      <c r="K24" s="209" t="s">
        <v>6</v>
      </c>
      <c r="L24" s="8"/>
      <c r="M24" s="8"/>
      <c r="N24" s="207"/>
      <c r="O24" s="207"/>
      <c r="P24" s="206" t="s">
        <v>6</v>
      </c>
      <c r="Q24" s="8"/>
      <c r="R24" s="8"/>
      <c r="S24" s="207"/>
      <c r="T24" s="207"/>
    </row>
    <row r="25" spans="2:20" ht="21" customHeight="1">
      <c r="B25" s="377"/>
      <c r="C25" s="8"/>
      <c r="D25" s="13" t="s">
        <v>3054</v>
      </c>
      <c r="E25" s="8" t="s">
        <v>190</v>
      </c>
      <c r="F25" s="8" t="s">
        <v>146</v>
      </c>
      <c r="G25" s="8" t="s">
        <v>147</v>
      </c>
      <c r="H25" s="8"/>
      <c r="I25" s="13"/>
      <c r="J25" s="55"/>
      <c r="K25" s="209" t="s">
        <v>6</v>
      </c>
      <c r="L25" s="8"/>
      <c r="M25" s="8"/>
      <c r="N25" s="207"/>
      <c r="O25" s="207"/>
      <c r="P25" s="206" t="s">
        <v>6</v>
      </c>
      <c r="Q25" s="8"/>
      <c r="R25" s="8"/>
      <c r="S25" s="207"/>
      <c r="T25" s="207"/>
    </row>
    <row r="26" spans="2:20" ht="16.5" customHeight="1">
      <c r="B26" s="377"/>
      <c r="C26" s="8"/>
      <c r="D26" s="13" t="s">
        <v>3055</v>
      </c>
      <c r="E26" s="8" t="s">
        <v>190</v>
      </c>
      <c r="F26" s="8" t="s">
        <v>146</v>
      </c>
      <c r="G26" s="8" t="s">
        <v>147</v>
      </c>
      <c r="H26" s="8"/>
      <c r="I26" s="13"/>
      <c r="J26" s="55"/>
      <c r="K26" s="209" t="s">
        <v>6</v>
      </c>
      <c r="L26" s="8"/>
      <c r="M26" s="8"/>
      <c r="N26" s="207"/>
      <c r="O26" s="207"/>
      <c r="P26" s="206" t="s">
        <v>6</v>
      </c>
      <c r="Q26" s="8"/>
      <c r="R26" s="8"/>
      <c r="S26" s="207"/>
      <c r="T26" s="207"/>
    </row>
    <row r="27" spans="2:20" ht="36" customHeight="1">
      <c r="B27" s="377"/>
      <c r="C27" s="8"/>
      <c r="D27" s="13" t="s">
        <v>3056</v>
      </c>
      <c r="E27" s="8" t="s">
        <v>145</v>
      </c>
      <c r="F27" s="8" t="s">
        <v>178</v>
      </c>
      <c r="G27" s="8" t="s">
        <v>157</v>
      </c>
      <c r="H27" s="8"/>
      <c r="I27" s="13"/>
      <c r="J27" s="55"/>
      <c r="K27" s="209" t="s">
        <v>6</v>
      </c>
      <c r="L27" s="8"/>
      <c r="M27" s="8"/>
      <c r="N27" s="207"/>
      <c r="O27" s="207"/>
      <c r="P27" s="206" t="s">
        <v>6</v>
      </c>
      <c r="Q27" s="8"/>
      <c r="R27" s="8"/>
      <c r="S27" s="207"/>
      <c r="T27" s="207"/>
    </row>
    <row r="28" spans="2:20" ht="20.25" customHeight="1">
      <c r="B28" s="377"/>
      <c r="C28" s="8"/>
      <c r="D28" s="13" t="s">
        <v>3057</v>
      </c>
      <c r="E28" s="8" t="s">
        <v>190</v>
      </c>
      <c r="F28" s="8" t="s">
        <v>146</v>
      </c>
      <c r="G28" s="8" t="s">
        <v>147</v>
      </c>
      <c r="H28" s="8"/>
      <c r="I28" s="13"/>
      <c r="J28" s="55"/>
      <c r="K28" s="209" t="s">
        <v>6</v>
      </c>
      <c r="L28" s="8"/>
      <c r="M28" s="8"/>
      <c r="N28" s="8"/>
      <c r="O28" s="8"/>
      <c r="P28" s="206" t="s">
        <v>6</v>
      </c>
      <c r="Q28" s="8"/>
      <c r="R28" s="8"/>
      <c r="S28" s="8"/>
      <c r="T28" s="8"/>
    </row>
    <row r="29" spans="2:20" ht="33">
      <c r="B29" s="377"/>
      <c r="C29" s="8"/>
      <c r="D29" s="13" t="s">
        <v>3058</v>
      </c>
      <c r="E29" s="8" t="s">
        <v>190</v>
      </c>
      <c r="F29" s="8" t="s">
        <v>146</v>
      </c>
      <c r="G29" s="8" t="s">
        <v>147</v>
      </c>
      <c r="H29" s="8"/>
      <c r="I29" s="13"/>
      <c r="J29" s="55"/>
      <c r="K29" s="209" t="s">
        <v>6</v>
      </c>
      <c r="L29" s="8"/>
      <c r="M29" s="8"/>
      <c r="N29" s="8"/>
      <c r="O29" s="8"/>
      <c r="P29" s="206" t="s">
        <v>6</v>
      </c>
      <c r="Q29" s="8"/>
      <c r="R29" s="8"/>
      <c r="S29" s="8"/>
      <c r="T29" s="8"/>
    </row>
    <row r="30" spans="2:20" ht="16.5" customHeight="1">
      <c r="B30" s="377"/>
      <c r="C30" s="8"/>
      <c r="D30" s="13" t="s">
        <v>3059</v>
      </c>
      <c r="E30" s="8" t="s">
        <v>145</v>
      </c>
      <c r="F30" s="8" t="s">
        <v>146</v>
      </c>
      <c r="G30" s="8" t="s">
        <v>147</v>
      </c>
      <c r="H30" s="8"/>
      <c r="I30" s="13"/>
      <c r="J30" s="55"/>
      <c r="K30" s="8" t="s">
        <v>6</v>
      </c>
      <c r="L30" s="8"/>
      <c r="M30" s="8"/>
      <c r="N30" s="8"/>
      <c r="O30" s="8"/>
      <c r="P30" s="206" t="s">
        <v>6</v>
      </c>
      <c r="Q30" s="8"/>
      <c r="R30" s="8"/>
      <c r="S30" s="8"/>
      <c r="T30" s="8"/>
    </row>
    <row r="31" spans="2:20" ht="20.25" customHeight="1">
      <c r="B31" s="377"/>
      <c r="C31" s="8"/>
      <c r="D31" s="13" t="s">
        <v>3060</v>
      </c>
      <c r="E31" s="8" t="s">
        <v>190</v>
      </c>
      <c r="F31" s="8" t="s">
        <v>146</v>
      </c>
      <c r="G31" s="8" t="s">
        <v>147</v>
      </c>
      <c r="H31" s="8"/>
      <c r="I31" s="13"/>
      <c r="J31" s="55"/>
      <c r="K31" s="8" t="s">
        <v>6</v>
      </c>
      <c r="L31" s="8"/>
      <c r="M31" s="8"/>
      <c r="N31" s="8"/>
      <c r="O31" s="8"/>
      <c r="P31" s="206" t="s">
        <v>6</v>
      </c>
      <c r="Q31" s="8"/>
      <c r="R31" s="8"/>
      <c r="S31" s="8"/>
      <c r="T31" s="8"/>
    </row>
    <row r="32" spans="2:20" ht="33">
      <c r="B32" s="377"/>
      <c r="C32" s="8"/>
      <c r="D32" s="13" t="s">
        <v>3061</v>
      </c>
      <c r="E32" s="8" t="s">
        <v>145</v>
      </c>
      <c r="F32" s="8" t="s">
        <v>178</v>
      </c>
      <c r="G32" s="8" t="s">
        <v>157</v>
      </c>
      <c r="H32" s="8"/>
      <c r="I32" s="13"/>
      <c r="J32" s="55"/>
      <c r="K32" s="8" t="s">
        <v>6</v>
      </c>
      <c r="L32" s="8"/>
      <c r="M32" s="8"/>
      <c r="N32" s="8"/>
      <c r="O32" s="8"/>
      <c r="P32" s="206" t="s">
        <v>6</v>
      </c>
      <c r="Q32" s="8"/>
      <c r="R32" s="8"/>
      <c r="S32" s="8"/>
      <c r="T32" s="8"/>
    </row>
    <row r="33" spans="2:20" ht="33">
      <c r="B33" s="377"/>
      <c r="C33" s="8"/>
      <c r="D33" s="13" t="s">
        <v>1912</v>
      </c>
      <c r="E33" s="8" t="s">
        <v>190</v>
      </c>
      <c r="F33" s="8" t="s">
        <v>146</v>
      </c>
      <c r="G33" s="8" t="s">
        <v>147</v>
      </c>
      <c r="H33" s="8"/>
      <c r="I33" s="13"/>
      <c r="J33" s="55"/>
      <c r="K33" s="8" t="s">
        <v>6</v>
      </c>
      <c r="L33" s="8"/>
      <c r="M33" s="8"/>
      <c r="N33" s="8"/>
      <c r="O33" s="8"/>
      <c r="P33" s="206" t="s">
        <v>6</v>
      </c>
      <c r="Q33" s="8"/>
      <c r="R33" s="8"/>
      <c r="S33" s="8"/>
      <c r="T33" s="8"/>
    </row>
    <row r="34" spans="2:20" ht="33">
      <c r="B34" s="378"/>
      <c r="C34" s="8"/>
      <c r="D34" s="13" t="s">
        <v>3062</v>
      </c>
      <c r="E34" s="8" t="s">
        <v>190</v>
      </c>
      <c r="F34" s="8" t="s">
        <v>146</v>
      </c>
      <c r="G34" s="8" t="s">
        <v>147</v>
      </c>
      <c r="H34" s="8"/>
      <c r="I34" s="13"/>
      <c r="J34" s="55"/>
      <c r="K34" s="8" t="s">
        <v>6</v>
      </c>
      <c r="L34" s="8"/>
      <c r="M34" s="8"/>
      <c r="N34" s="8"/>
      <c r="O34" s="8"/>
      <c r="P34" s="206" t="s">
        <v>6</v>
      </c>
      <c r="Q34" s="8"/>
      <c r="R34" s="8"/>
      <c r="S34" s="8"/>
      <c r="T34" s="8"/>
    </row>
    <row r="35" spans="2:20" ht="53.25" customHeight="1">
      <c r="B35" s="376" t="s">
        <v>3063</v>
      </c>
      <c r="C35" s="8"/>
      <c r="D35" s="13" t="s">
        <v>3064</v>
      </c>
      <c r="E35" s="8" t="s">
        <v>145</v>
      </c>
      <c r="F35" s="8" t="s">
        <v>178</v>
      </c>
      <c r="G35" s="8" t="s">
        <v>147</v>
      </c>
      <c r="H35" s="8"/>
      <c r="I35" s="13" t="s">
        <v>3065</v>
      </c>
      <c r="J35" s="55" t="s">
        <v>3066</v>
      </c>
      <c r="K35" s="8" t="s">
        <v>6</v>
      </c>
      <c r="L35" s="8"/>
      <c r="M35" s="8"/>
      <c r="N35" s="8"/>
      <c r="O35" s="8"/>
      <c r="P35" s="206" t="s">
        <v>6</v>
      </c>
      <c r="Q35" s="8"/>
      <c r="R35" s="8"/>
      <c r="S35" s="8"/>
      <c r="T35" s="8"/>
    </row>
    <row r="36" spans="2:20" ht="39.75" customHeight="1">
      <c r="B36" s="377"/>
      <c r="C36" s="8"/>
      <c r="D36" s="13" t="s">
        <v>3067</v>
      </c>
      <c r="E36" s="8" t="s">
        <v>145</v>
      </c>
      <c r="F36" s="8" t="s">
        <v>178</v>
      </c>
      <c r="G36" s="8" t="s">
        <v>147</v>
      </c>
      <c r="H36" s="8"/>
      <c r="I36" s="13"/>
      <c r="J36" s="55"/>
      <c r="K36" s="8" t="s">
        <v>6</v>
      </c>
      <c r="L36" s="8"/>
      <c r="M36" s="8"/>
      <c r="N36" s="8"/>
      <c r="O36" s="8"/>
      <c r="P36" s="206" t="s">
        <v>6</v>
      </c>
      <c r="Q36" s="8"/>
      <c r="R36" s="8"/>
      <c r="S36" s="8"/>
      <c r="T36" s="8"/>
    </row>
    <row r="37" spans="2:20" ht="39.950000000000003" customHeight="1">
      <c r="B37" s="377"/>
      <c r="C37" s="197"/>
      <c r="D37" s="13" t="s">
        <v>3068</v>
      </c>
      <c r="E37" s="8" t="s">
        <v>145</v>
      </c>
      <c r="F37" s="8" t="s">
        <v>178</v>
      </c>
      <c r="G37" s="8" t="s">
        <v>157</v>
      </c>
      <c r="H37" s="8"/>
      <c r="I37" s="13"/>
      <c r="J37" s="55"/>
      <c r="K37" s="8" t="s">
        <v>6</v>
      </c>
      <c r="L37" s="8"/>
      <c r="M37" s="8"/>
      <c r="N37" s="8"/>
      <c r="O37" s="8"/>
      <c r="P37" s="206" t="s">
        <v>6</v>
      </c>
      <c r="Q37" s="8"/>
      <c r="R37" s="8"/>
      <c r="S37" s="8"/>
      <c r="T37" s="8"/>
    </row>
    <row r="38" spans="2:20" ht="39.950000000000003" customHeight="1">
      <c r="B38" s="377"/>
      <c r="C38" s="197"/>
      <c r="D38" s="13" t="s">
        <v>3069</v>
      </c>
      <c r="E38" s="8" t="s">
        <v>145</v>
      </c>
      <c r="F38" s="8" t="s">
        <v>178</v>
      </c>
      <c r="G38" s="8" t="s">
        <v>147</v>
      </c>
      <c r="H38" s="8"/>
      <c r="I38" s="13"/>
      <c r="J38" s="55"/>
      <c r="K38" s="8" t="s">
        <v>6</v>
      </c>
      <c r="L38" s="8"/>
      <c r="M38" s="8"/>
      <c r="N38" s="8"/>
      <c r="O38" s="8"/>
      <c r="P38" s="206" t="s">
        <v>6</v>
      </c>
      <c r="Q38" s="8"/>
      <c r="R38" s="8"/>
      <c r="S38" s="8"/>
      <c r="T38" s="8"/>
    </row>
    <row r="39" spans="2:20" ht="39.950000000000003" customHeight="1">
      <c r="B39" s="377"/>
      <c r="C39" s="197"/>
      <c r="D39" s="13" t="s">
        <v>3070</v>
      </c>
      <c r="E39" s="8" t="s">
        <v>145</v>
      </c>
      <c r="F39" s="8" t="s">
        <v>178</v>
      </c>
      <c r="G39" s="8" t="s">
        <v>147</v>
      </c>
      <c r="H39" s="8"/>
      <c r="I39" s="13"/>
      <c r="J39" s="55"/>
      <c r="K39" s="8" t="s">
        <v>6</v>
      </c>
      <c r="L39" s="8"/>
      <c r="M39" s="8"/>
      <c r="N39" s="8"/>
      <c r="O39" s="8"/>
      <c r="P39" s="206" t="s">
        <v>6</v>
      </c>
      <c r="Q39" s="8"/>
      <c r="R39" s="8"/>
      <c r="S39" s="8"/>
      <c r="T39" s="8"/>
    </row>
    <row r="40" spans="2:20" ht="39.950000000000003" customHeight="1">
      <c r="B40" s="377"/>
      <c r="C40" s="197"/>
      <c r="D40" s="13" t="s">
        <v>3071</v>
      </c>
      <c r="E40" s="8" t="s">
        <v>145</v>
      </c>
      <c r="F40" s="8" t="s">
        <v>178</v>
      </c>
      <c r="G40" s="8" t="s">
        <v>157</v>
      </c>
      <c r="H40" s="8"/>
      <c r="I40" s="13"/>
      <c r="J40" s="55"/>
      <c r="K40" s="8" t="s">
        <v>6</v>
      </c>
      <c r="L40" s="8"/>
      <c r="M40" s="8"/>
      <c r="N40" s="8"/>
      <c r="O40" s="8"/>
      <c r="P40" s="206" t="s">
        <v>6</v>
      </c>
      <c r="Q40" s="8"/>
      <c r="R40" s="8"/>
      <c r="S40" s="8"/>
      <c r="T40" s="8"/>
    </row>
    <row r="41" spans="2:20" ht="39.950000000000003" customHeight="1">
      <c r="B41" s="377"/>
      <c r="C41" s="197"/>
      <c r="D41" s="13" t="s">
        <v>3072</v>
      </c>
      <c r="E41" s="8" t="s">
        <v>145</v>
      </c>
      <c r="F41" s="8" t="s">
        <v>178</v>
      </c>
      <c r="G41" s="8" t="s">
        <v>157</v>
      </c>
      <c r="H41" s="8"/>
      <c r="I41" s="13"/>
      <c r="J41" s="55"/>
      <c r="K41" s="8" t="s">
        <v>6</v>
      </c>
      <c r="L41" s="8"/>
      <c r="M41" s="8"/>
      <c r="N41" s="8"/>
      <c r="O41" s="8"/>
      <c r="P41" s="206" t="s">
        <v>6</v>
      </c>
      <c r="Q41" s="8"/>
      <c r="R41" s="8"/>
      <c r="S41" s="8"/>
      <c r="T41" s="8"/>
    </row>
    <row r="42" spans="2:20" ht="55.5" customHeight="1">
      <c r="B42" s="377"/>
      <c r="C42" s="47"/>
      <c r="D42" s="198" t="s">
        <v>3073</v>
      </c>
      <c r="E42" s="199" t="s">
        <v>145</v>
      </c>
      <c r="F42" s="199" t="s">
        <v>178</v>
      </c>
      <c r="G42" s="199" t="s">
        <v>147</v>
      </c>
      <c r="H42" s="199"/>
      <c r="I42" s="198"/>
      <c r="J42" s="210" t="s">
        <v>3074</v>
      </c>
      <c r="K42" s="8" t="s">
        <v>10</v>
      </c>
      <c r="L42" s="8" t="s">
        <v>3075</v>
      </c>
      <c r="M42" s="8"/>
      <c r="N42" s="8"/>
      <c r="O42" s="8"/>
      <c r="P42" s="206" t="s">
        <v>10</v>
      </c>
      <c r="Q42" s="8"/>
      <c r="R42" s="8"/>
      <c r="S42" s="8"/>
      <c r="T42" s="8"/>
    </row>
    <row r="43" spans="2:20" ht="39.950000000000003" customHeight="1">
      <c r="B43" s="377"/>
      <c r="C43" s="200"/>
      <c r="D43" s="198" t="s">
        <v>3076</v>
      </c>
      <c r="E43" s="199" t="s">
        <v>145</v>
      </c>
      <c r="F43" s="199" t="s">
        <v>178</v>
      </c>
      <c r="G43" s="199" t="s">
        <v>147</v>
      </c>
      <c r="H43" s="199"/>
      <c r="I43" s="198"/>
      <c r="J43" s="210"/>
      <c r="K43" s="8" t="s">
        <v>10</v>
      </c>
      <c r="L43" s="8" t="s">
        <v>3075</v>
      </c>
      <c r="M43" s="8"/>
      <c r="N43" s="8"/>
      <c r="O43" s="8"/>
      <c r="P43" s="206" t="s">
        <v>10</v>
      </c>
      <c r="Q43" s="8"/>
      <c r="R43" s="8"/>
      <c r="S43" s="8"/>
      <c r="T43" s="8"/>
    </row>
    <row r="44" spans="2:20" ht="39.950000000000003" customHeight="1">
      <c r="B44" s="377"/>
      <c r="C44" s="197"/>
      <c r="D44" s="149" t="s">
        <v>3077</v>
      </c>
      <c r="E44" s="8" t="s">
        <v>145</v>
      </c>
      <c r="F44" s="8" t="s">
        <v>178</v>
      </c>
      <c r="G44" s="8" t="s">
        <v>157</v>
      </c>
      <c r="H44" s="8"/>
      <c r="I44" s="13"/>
      <c r="J44" s="55"/>
      <c r="K44" s="8" t="s">
        <v>8</v>
      </c>
      <c r="L44" s="8"/>
      <c r="M44" s="8"/>
      <c r="N44" s="8"/>
      <c r="O44" s="8"/>
      <c r="P44" s="206" t="s">
        <v>6</v>
      </c>
      <c r="Q44" s="8"/>
      <c r="R44" s="8"/>
      <c r="S44" s="8"/>
      <c r="T44" s="8"/>
    </row>
    <row r="45" spans="2:20">
      <c r="B45" s="377"/>
      <c r="C45" s="8"/>
      <c r="D45" s="13" t="s">
        <v>1935</v>
      </c>
      <c r="E45" s="8" t="s">
        <v>145</v>
      </c>
      <c r="F45" s="8" t="s">
        <v>178</v>
      </c>
      <c r="G45" s="8" t="s">
        <v>157</v>
      </c>
      <c r="H45" s="8"/>
      <c r="I45" s="13"/>
      <c r="J45" s="55"/>
      <c r="K45" s="8" t="s">
        <v>6</v>
      </c>
      <c r="L45" s="8"/>
      <c r="M45" s="8"/>
      <c r="N45" s="8"/>
      <c r="O45" s="8"/>
      <c r="P45" s="206" t="s">
        <v>6</v>
      </c>
      <c r="Q45" s="8"/>
      <c r="R45" s="8"/>
      <c r="S45" s="8"/>
      <c r="T45" s="8"/>
    </row>
    <row r="46" spans="2:20">
      <c r="B46" s="377"/>
      <c r="C46" s="8"/>
      <c r="D46" s="13" t="s">
        <v>1939</v>
      </c>
      <c r="E46" s="8" t="s">
        <v>145</v>
      </c>
      <c r="F46" s="8" t="s">
        <v>178</v>
      </c>
      <c r="G46" s="8" t="s">
        <v>157</v>
      </c>
      <c r="H46" s="8"/>
      <c r="I46" s="13"/>
      <c r="J46" s="55"/>
      <c r="K46" s="8" t="s">
        <v>6</v>
      </c>
      <c r="L46" s="8"/>
      <c r="M46" s="8"/>
      <c r="N46" s="8"/>
      <c r="O46" s="8"/>
      <c r="P46" s="206" t="s">
        <v>6</v>
      </c>
      <c r="Q46" s="8"/>
      <c r="R46" s="8"/>
      <c r="S46" s="8"/>
      <c r="T46" s="8"/>
    </row>
    <row r="47" spans="2:20">
      <c r="B47" s="377"/>
      <c r="C47" s="8"/>
      <c r="D47" s="13" t="s">
        <v>1319</v>
      </c>
      <c r="E47" s="8" t="s">
        <v>145</v>
      </c>
      <c r="F47" s="8" t="s">
        <v>146</v>
      </c>
      <c r="G47" s="8" t="s">
        <v>147</v>
      </c>
      <c r="H47" s="8"/>
      <c r="I47" s="13"/>
      <c r="J47" s="55"/>
      <c r="K47" s="8" t="s">
        <v>6</v>
      </c>
      <c r="L47" s="8"/>
      <c r="M47" s="8"/>
      <c r="N47" s="8"/>
      <c r="O47" s="8"/>
      <c r="P47" s="206" t="s">
        <v>6</v>
      </c>
      <c r="Q47" s="8"/>
      <c r="R47" s="8"/>
      <c r="S47" s="8"/>
      <c r="T47" s="8"/>
    </row>
    <row r="48" spans="2:20">
      <c r="B48" s="377"/>
      <c r="C48" s="8"/>
      <c r="D48" s="13" t="s">
        <v>1322</v>
      </c>
      <c r="E48" s="8" t="s">
        <v>145</v>
      </c>
      <c r="F48" s="8" t="s">
        <v>146</v>
      </c>
      <c r="G48" s="8" t="s">
        <v>147</v>
      </c>
      <c r="H48" s="8"/>
      <c r="I48" s="13"/>
      <c r="J48" s="55"/>
      <c r="K48" s="8" t="s">
        <v>6</v>
      </c>
      <c r="L48" s="8"/>
      <c r="M48" s="8"/>
      <c r="N48" s="8"/>
      <c r="O48" s="8"/>
      <c r="P48" s="206" t="s">
        <v>6</v>
      </c>
      <c r="Q48" s="8"/>
      <c r="R48" s="8"/>
      <c r="S48" s="8"/>
      <c r="T48" s="8"/>
    </row>
    <row r="49" spans="2:20">
      <c r="B49" s="377"/>
      <c r="C49" s="8"/>
      <c r="D49" s="13" t="s">
        <v>1325</v>
      </c>
      <c r="E49" s="8" t="s">
        <v>145</v>
      </c>
      <c r="F49" s="8" t="s">
        <v>146</v>
      </c>
      <c r="G49" s="8" t="s">
        <v>147</v>
      </c>
      <c r="H49" s="8"/>
      <c r="I49" s="13"/>
      <c r="J49" s="55"/>
      <c r="K49" s="8" t="s">
        <v>6</v>
      </c>
      <c r="L49" s="8"/>
      <c r="M49" s="8"/>
      <c r="N49" s="8"/>
      <c r="O49" s="8"/>
      <c r="P49" s="206" t="s">
        <v>6</v>
      </c>
      <c r="Q49" s="8"/>
      <c r="R49" s="8"/>
      <c r="S49" s="8"/>
      <c r="T49" s="8"/>
    </row>
    <row r="50" spans="2:20">
      <c r="B50" s="377"/>
      <c r="C50" s="8"/>
      <c r="D50" s="13" t="s">
        <v>1948</v>
      </c>
      <c r="E50" s="8" t="s">
        <v>145</v>
      </c>
      <c r="F50" s="8" t="s">
        <v>146</v>
      </c>
      <c r="G50" s="8" t="s">
        <v>147</v>
      </c>
      <c r="H50" s="8"/>
      <c r="I50" s="13"/>
      <c r="J50" s="55"/>
      <c r="K50" s="8" t="s">
        <v>6</v>
      </c>
      <c r="L50" s="8"/>
      <c r="M50" s="8"/>
      <c r="N50" s="8"/>
      <c r="O50" s="8"/>
      <c r="P50" s="206" t="s">
        <v>6</v>
      </c>
      <c r="Q50" s="8"/>
      <c r="R50" s="8"/>
      <c r="S50" s="8"/>
      <c r="T50" s="8"/>
    </row>
    <row r="51" spans="2:20">
      <c r="B51" s="377"/>
      <c r="C51" s="8"/>
      <c r="D51" s="13" t="s">
        <v>1953</v>
      </c>
      <c r="E51" s="8" t="s">
        <v>145</v>
      </c>
      <c r="F51" s="8" t="s">
        <v>178</v>
      </c>
      <c r="G51" s="8" t="s">
        <v>157</v>
      </c>
      <c r="H51" s="8"/>
      <c r="I51" s="13"/>
      <c r="J51" s="55"/>
      <c r="K51" s="8" t="s">
        <v>6</v>
      </c>
      <c r="L51" s="8"/>
      <c r="M51" s="8"/>
      <c r="N51" s="8"/>
      <c r="O51" s="8"/>
      <c r="P51" s="206" t="s">
        <v>6</v>
      </c>
      <c r="Q51" s="8"/>
      <c r="R51" s="8"/>
      <c r="S51" s="8"/>
      <c r="T51" s="8"/>
    </row>
    <row r="52" spans="2:20">
      <c r="B52" s="377"/>
      <c r="C52" s="8"/>
      <c r="D52" s="13" t="s">
        <v>1956</v>
      </c>
      <c r="E52" s="8" t="s">
        <v>145</v>
      </c>
      <c r="F52" s="8" t="s">
        <v>146</v>
      </c>
      <c r="G52" s="8" t="s">
        <v>147</v>
      </c>
      <c r="H52" s="8"/>
      <c r="I52" s="13"/>
      <c r="J52" s="55"/>
      <c r="K52" s="8" t="s">
        <v>6</v>
      </c>
      <c r="L52" s="8"/>
      <c r="M52" s="8"/>
      <c r="N52" s="8"/>
      <c r="O52" s="8"/>
      <c r="P52" s="206" t="s">
        <v>6</v>
      </c>
      <c r="Q52" s="8"/>
      <c r="R52" s="8"/>
      <c r="S52" s="8"/>
      <c r="T52" s="8"/>
    </row>
    <row r="53" spans="2:20">
      <c r="B53" s="377"/>
      <c r="C53" s="8"/>
      <c r="D53" s="13" t="s">
        <v>1959</v>
      </c>
      <c r="E53" s="8" t="s">
        <v>145</v>
      </c>
      <c r="F53" s="8" t="s">
        <v>178</v>
      </c>
      <c r="G53" s="8" t="s">
        <v>157</v>
      </c>
      <c r="H53" s="8"/>
      <c r="I53" s="13"/>
      <c r="J53" s="55"/>
      <c r="K53" s="8" t="s">
        <v>6</v>
      </c>
      <c r="L53" s="8"/>
      <c r="M53" s="8"/>
      <c r="N53" s="8"/>
      <c r="O53" s="8"/>
      <c r="P53" s="206" t="s">
        <v>6</v>
      </c>
      <c r="Q53" s="8"/>
      <c r="R53" s="8"/>
      <c r="S53" s="8"/>
      <c r="T53" s="8"/>
    </row>
    <row r="54" spans="2:20" ht="22.5" customHeight="1">
      <c r="B54" s="377"/>
      <c r="C54" s="197"/>
      <c r="D54" s="13" t="s">
        <v>3078</v>
      </c>
      <c r="E54" s="8" t="s">
        <v>145</v>
      </c>
      <c r="F54" s="8" t="s">
        <v>146</v>
      </c>
      <c r="G54" s="8" t="s">
        <v>147</v>
      </c>
      <c r="H54" s="8"/>
      <c r="I54" s="13"/>
      <c r="J54" s="55"/>
      <c r="K54" s="8" t="s">
        <v>6</v>
      </c>
      <c r="L54" s="8"/>
      <c r="M54" s="8"/>
      <c r="N54" s="8"/>
      <c r="O54" s="8"/>
      <c r="P54" s="206" t="s">
        <v>6</v>
      </c>
      <c r="Q54" s="8"/>
      <c r="R54" s="8"/>
      <c r="S54" s="8"/>
      <c r="T54" s="8"/>
    </row>
    <row r="55" spans="2:20" ht="33">
      <c r="B55" s="377"/>
      <c r="C55" s="8"/>
      <c r="D55" s="13" t="s">
        <v>2918</v>
      </c>
      <c r="E55" s="8" t="s">
        <v>145</v>
      </c>
      <c r="F55" s="8" t="s">
        <v>162</v>
      </c>
      <c r="G55" s="8" t="s">
        <v>147</v>
      </c>
      <c r="H55" s="8"/>
      <c r="I55" s="13"/>
      <c r="J55" s="55"/>
      <c r="K55" s="8" t="s">
        <v>6</v>
      </c>
      <c r="L55" s="8"/>
      <c r="M55" s="8"/>
      <c r="N55" s="8"/>
      <c r="O55" s="8"/>
      <c r="P55" s="206" t="s">
        <v>6</v>
      </c>
      <c r="Q55" s="8"/>
      <c r="R55" s="8"/>
      <c r="S55" s="8"/>
      <c r="T55" s="8"/>
    </row>
    <row r="56" spans="2:20" ht="46.5" customHeight="1">
      <c r="B56" s="376" t="s">
        <v>3079</v>
      </c>
      <c r="C56" s="8"/>
      <c r="D56" s="13" t="s">
        <v>3080</v>
      </c>
      <c r="E56" s="8" t="s">
        <v>145</v>
      </c>
      <c r="F56" s="8" t="s">
        <v>146</v>
      </c>
      <c r="G56" s="8" t="s">
        <v>157</v>
      </c>
      <c r="H56" s="8"/>
      <c r="I56" s="13"/>
      <c r="J56" s="55"/>
      <c r="K56" s="8" t="s">
        <v>6</v>
      </c>
      <c r="L56" s="8"/>
      <c r="M56" s="8"/>
      <c r="N56" s="8"/>
      <c r="O56" s="8"/>
      <c r="P56" s="206" t="s">
        <v>6</v>
      </c>
      <c r="Q56" s="8"/>
      <c r="R56" s="8"/>
      <c r="S56" s="8"/>
      <c r="T56" s="8"/>
    </row>
    <row r="57" spans="2:20" ht="40.5" customHeight="1">
      <c r="B57" s="377"/>
      <c r="C57" s="8"/>
      <c r="D57" s="13" t="s">
        <v>3081</v>
      </c>
      <c r="E57" s="8" t="s">
        <v>145</v>
      </c>
      <c r="F57" s="8" t="s">
        <v>146</v>
      </c>
      <c r="G57" s="8" t="s">
        <v>147</v>
      </c>
      <c r="H57" s="8"/>
      <c r="I57" s="13"/>
      <c r="J57" s="55"/>
      <c r="K57" s="8" t="s">
        <v>6</v>
      </c>
      <c r="L57" s="8"/>
      <c r="M57" s="8"/>
      <c r="N57" s="8"/>
      <c r="O57" s="8"/>
      <c r="P57" s="206" t="s">
        <v>6</v>
      </c>
      <c r="Q57" s="8"/>
      <c r="R57" s="8"/>
      <c r="S57" s="8"/>
      <c r="T57" s="8"/>
    </row>
    <row r="58" spans="2:20" ht="39" customHeight="1">
      <c r="B58" s="377"/>
      <c r="C58" s="8"/>
      <c r="D58" s="13" t="s">
        <v>3082</v>
      </c>
      <c r="E58" s="8" t="s">
        <v>145</v>
      </c>
      <c r="F58" s="8" t="s">
        <v>146</v>
      </c>
      <c r="G58" s="8" t="s">
        <v>147</v>
      </c>
      <c r="H58" s="8"/>
      <c r="I58" s="13"/>
      <c r="J58" s="55"/>
      <c r="K58" s="8" t="s">
        <v>6</v>
      </c>
      <c r="L58" s="8"/>
      <c r="M58" s="8"/>
      <c r="N58" s="8"/>
      <c r="O58" s="8"/>
      <c r="P58" s="206" t="s">
        <v>6</v>
      </c>
      <c r="Q58" s="8"/>
      <c r="R58" s="8"/>
      <c r="S58" s="8"/>
      <c r="T58" s="8"/>
    </row>
    <row r="59" spans="2:20" ht="23.25" customHeight="1">
      <c r="B59" s="377"/>
      <c r="C59" s="197"/>
      <c r="D59" s="13" t="s">
        <v>3083</v>
      </c>
      <c r="E59" s="8" t="s">
        <v>145</v>
      </c>
      <c r="F59" s="8" t="s">
        <v>146</v>
      </c>
      <c r="G59" s="8" t="s">
        <v>147</v>
      </c>
      <c r="H59" s="8"/>
      <c r="I59" s="13"/>
      <c r="J59" s="55"/>
      <c r="K59" s="8" t="s">
        <v>6</v>
      </c>
      <c r="L59" s="8"/>
      <c r="M59" s="8"/>
      <c r="N59" s="8"/>
      <c r="O59" s="8"/>
      <c r="P59" s="206" t="s">
        <v>6</v>
      </c>
      <c r="Q59" s="8"/>
      <c r="R59" s="8"/>
      <c r="S59" s="8"/>
      <c r="T59" s="8"/>
    </row>
    <row r="60" spans="2:20" ht="39" customHeight="1">
      <c r="B60" s="377"/>
      <c r="C60" s="197"/>
      <c r="D60" s="13" t="s">
        <v>3084</v>
      </c>
      <c r="E60" s="8" t="s">
        <v>145</v>
      </c>
      <c r="F60" s="8" t="s">
        <v>146</v>
      </c>
      <c r="G60" s="8" t="s">
        <v>147</v>
      </c>
      <c r="H60" s="8"/>
      <c r="I60" s="13"/>
      <c r="J60" s="55"/>
      <c r="K60" s="8" t="s">
        <v>6</v>
      </c>
      <c r="L60" s="8"/>
      <c r="M60" s="8"/>
      <c r="N60" s="8"/>
      <c r="O60" s="8"/>
      <c r="P60" s="206" t="s">
        <v>6</v>
      </c>
      <c r="Q60" s="8"/>
      <c r="R60" s="8"/>
      <c r="S60" s="8"/>
      <c r="T60" s="8"/>
    </row>
    <row r="61" spans="2:20" ht="39.75" customHeight="1">
      <c r="B61" s="377"/>
      <c r="C61" s="8"/>
      <c r="D61" s="13" t="s">
        <v>3067</v>
      </c>
      <c r="E61" s="8" t="s">
        <v>145</v>
      </c>
      <c r="F61" s="8" t="s">
        <v>146</v>
      </c>
      <c r="G61" s="8" t="s">
        <v>157</v>
      </c>
      <c r="H61" s="8"/>
      <c r="I61" s="13"/>
      <c r="J61" s="55"/>
      <c r="K61" s="8" t="s">
        <v>6</v>
      </c>
      <c r="L61" s="8"/>
      <c r="M61" s="8"/>
      <c r="N61" s="8"/>
      <c r="O61" s="8"/>
      <c r="P61" s="206" t="s">
        <v>6</v>
      </c>
      <c r="Q61" s="8"/>
      <c r="R61" s="8"/>
      <c r="S61" s="8"/>
      <c r="T61" s="8"/>
    </row>
    <row r="62" spans="2:20" ht="37.5" customHeight="1">
      <c r="B62" s="377"/>
      <c r="C62" s="197"/>
      <c r="D62" s="13" t="s">
        <v>3068</v>
      </c>
      <c r="E62" s="8" t="s">
        <v>145</v>
      </c>
      <c r="F62" s="8" t="s">
        <v>146</v>
      </c>
      <c r="G62" s="8" t="s">
        <v>147</v>
      </c>
      <c r="H62" s="8"/>
      <c r="I62" s="13" t="s">
        <v>1928</v>
      </c>
      <c r="J62" s="55" t="s">
        <v>1929</v>
      </c>
      <c r="K62" s="8" t="s">
        <v>6</v>
      </c>
      <c r="L62" s="8"/>
      <c r="M62" s="8"/>
      <c r="N62" s="8"/>
      <c r="O62" s="8"/>
      <c r="P62" s="206" t="s">
        <v>6</v>
      </c>
      <c r="Q62" s="8"/>
      <c r="R62" s="8"/>
      <c r="S62" s="8"/>
      <c r="T62" s="8"/>
    </row>
    <row r="63" spans="2:20" ht="32.25" customHeight="1">
      <c r="B63" s="377"/>
      <c r="C63" s="197"/>
      <c r="D63" s="13" t="s">
        <v>3069</v>
      </c>
      <c r="E63" s="8" t="s">
        <v>145</v>
      </c>
      <c r="F63" s="8" t="s">
        <v>146</v>
      </c>
      <c r="G63" s="8" t="s">
        <v>147</v>
      </c>
      <c r="H63" s="8"/>
      <c r="I63" s="13"/>
      <c r="J63" s="55"/>
      <c r="K63" s="8" t="s">
        <v>6</v>
      </c>
      <c r="L63" s="8"/>
      <c r="M63" s="8"/>
      <c r="N63" s="8"/>
      <c r="O63" s="8"/>
      <c r="P63" s="206" t="s">
        <v>6</v>
      </c>
      <c r="Q63" s="8"/>
      <c r="R63" s="8"/>
      <c r="S63" s="8"/>
      <c r="T63" s="8"/>
    </row>
    <row r="64" spans="2:20" ht="22.5" customHeight="1">
      <c r="B64" s="377"/>
      <c r="C64" s="197"/>
      <c r="D64" s="13" t="s">
        <v>3070</v>
      </c>
      <c r="E64" s="8" t="s">
        <v>145</v>
      </c>
      <c r="F64" s="8" t="s">
        <v>146</v>
      </c>
      <c r="G64" s="8" t="s">
        <v>157</v>
      </c>
      <c r="H64" s="8"/>
      <c r="I64" s="13"/>
      <c r="J64" s="55"/>
      <c r="K64" s="8" t="s">
        <v>6</v>
      </c>
      <c r="L64" s="8"/>
      <c r="M64" s="8"/>
      <c r="N64" s="8"/>
      <c r="O64" s="8"/>
      <c r="P64" s="206" t="s">
        <v>6</v>
      </c>
      <c r="Q64" s="8"/>
      <c r="R64" s="8"/>
      <c r="S64" s="8"/>
      <c r="T64" s="8"/>
    </row>
    <row r="65" spans="2:20" ht="22.5" customHeight="1">
      <c r="B65" s="377"/>
      <c r="C65" s="197"/>
      <c r="D65" s="13" t="s">
        <v>3071</v>
      </c>
      <c r="E65" s="8" t="s">
        <v>145</v>
      </c>
      <c r="F65" s="8" t="s">
        <v>178</v>
      </c>
      <c r="G65" s="8" t="s">
        <v>157</v>
      </c>
      <c r="H65" s="8"/>
      <c r="I65" s="13"/>
      <c r="J65" s="55"/>
      <c r="K65" s="8" t="s">
        <v>6</v>
      </c>
      <c r="L65" s="8"/>
      <c r="M65" s="8"/>
      <c r="N65" s="8"/>
      <c r="O65" s="8"/>
      <c r="P65" s="206" t="s">
        <v>6</v>
      </c>
      <c r="Q65" s="8"/>
      <c r="R65" s="8"/>
      <c r="S65" s="8"/>
      <c r="T65" s="8"/>
    </row>
    <row r="66" spans="2:20" ht="22.5" customHeight="1">
      <c r="B66" s="377"/>
      <c r="C66" s="197"/>
      <c r="D66" s="13" t="s">
        <v>3072</v>
      </c>
      <c r="E66" s="8" t="s">
        <v>145</v>
      </c>
      <c r="F66" s="8" t="s">
        <v>178</v>
      </c>
      <c r="G66" s="8" t="s">
        <v>157</v>
      </c>
      <c r="H66" s="8"/>
      <c r="I66" s="13"/>
      <c r="J66" s="55"/>
      <c r="K66" s="8" t="s">
        <v>6</v>
      </c>
      <c r="L66" s="8"/>
      <c r="M66" s="8"/>
      <c r="N66" s="8"/>
      <c r="O66" s="8"/>
      <c r="P66" s="206" t="s">
        <v>6</v>
      </c>
      <c r="Q66" s="8"/>
      <c r="R66" s="8"/>
      <c r="S66" s="8"/>
      <c r="T66" s="8"/>
    </row>
    <row r="67" spans="2:20" ht="32.25" customHeight="1">
      <c r="B67" s="377"/>
      <c r="C67" s="47"/>
      <c r="D67" s="149" t="s">
        <v>3085</v>
      </c>
      <c r="E67" s="8" t="s">
        <v>145</v>
      </c>
      <c r="F67" s="8" t="s">
        <v>178</v>
      </c>
      <c r="G67" s="8" t="s">
        <v>157</v>
      </c>
      <c r="H67" s="8"/>
      <c r="I67" s="13"/>
      <c r="J67" s="55" t="s">
        <v>3074</v>
      </c>
      <c r="K67" s="8" t="s">
        <v>6</v>
      </c>
      <c r="L67" s="8"/>
      <c r="M67" s="8"/>
      <c r="N67" s="8"/>
      <c r="O67" s="8"/>
      <c r="P67" s="206" t="s">
        <v>6</v>
      </c>
      <c r="Q67" s="8"/>
      <c r="R67" s="8"/>
      <c r="S67" s="8"/>
      <c r="T67" s="8"/>
    </row>
    <row r="68" spans="2:20" ht="33" customHeight="1">
      <c r="B68" s="377"/>
      <c r="C68" s="197"/>
      <c r="D68" s="13" t="s">
        <v>3086</v>
      </c>
      <c r="E68" s="8" t="s">
        <v>145</v>
      </c>
      <c r="F68" s="8" t="s">
        <v>178</v>
      </c>
      <c r="G68" s="8" t="s">
        <v>157</v>
      </c>
      <c r="H68" s="8"/>
      <c r="I68" s="13"/>
      <c r="J68" s="55"/>
      <c r="K68" s="8" t="s">
        <v>6</v>
      </c>
      <c r="L68" s="8"/>
      <c r="M68" s="8"/>
      <c r="N68" s="8"/>
      <c r="O68" s="8"/>
      <c r="P68" s="206" t="s">
        <v>6</v>
      </c>
      <c r="Q68" s="8"/>
      <c r="R68" s="8"/>
      <c r="S68" s="8"/>
      <c r="T68" s="8"/>
    </row>
    <row r="69" spans="2:20" ht="48.75" customHeight="1">
      <c r="B69" s="377"/>
      <c r="C69" s="47"/>
      <c r="D69" s="211" t="s">
        <v>3073</v>
      </c>
      <c r="E69" s="212" t="s">
        <v>145</v>
      </c>
      <c r="F69" s="212" t="s">
        <v>178</v>
      </c>
      <c r="G69" s="212" t="s">
        <v>147</v>
      </c>
      <c r="H69" s="212"/>
      <c r="I69" s="211"/>
      <c r="J69" s="55" t="s">
        <v>3074</v>
      </c>
      <c r="K69" s="8" t="s">
        <v>10</v>
      </c>
      <c r="L69" s="8"/>
      <c r="M69" s="8"/>
      <c r="N69" s="8"/>
      <c r="O69" s="8"/>
      <c r="P69" s="206" t="s">
        <v>10</v>
      </c>
      <c r="Q69" s="8"/>
      <c r="R69" s="8"/>
      <c r="S69" s="8"/>
      <c r="T69" s="8"/>
    </row>
    <row r="70" spans="2:20" ht="31.5" customHeight="1">
      <c r="B70" s="377"/>
      <c r="C70" s="200"/>
      <c r="D70" s="211" t="s">
        <v>3076</v>
      </c>
      <c r="E70" s="212" t="s">
        <v>145</v>
      </c>
      <c r="F70" s="212" t="s">
        <v>178</v>
      </c>
      <c r="G70" s="212" t="s">
        <v>147</v>
      </c>
      <c r="H70" s="212"/>
      <c r="I70" s="211"/>
      <c r="J70" s="55"/>
      <c r="K70" s="8" t="s">
        <v>10</v>
      </c>
      <c r="L70" s="8"/>
      <c r="M70" s="8"/>
      <c r="N70" s="8"/>
      <c r="O70" s="8"/>
      <c r="P70" s="206" t="s">
        <v>10</v>
      </c>
      <c r="Q70" s="8"/>
      <c r="R70" s="8"/>
      <c r="S70" s="8"/>
      <c r="T70" s="8"/>
    </row>
    <row r="71" spans="2:20" ht="22.5" customHeight="1">
      <c r="B71" s="377"/>
      <c r="C71" s="197"/>
      <c r="D71" s="211" t="s">
        <v>3087</v>
      </c>
      <c r="E71" s="212" t="s">
        <v>145</v>
      </c>
      <c r="F71" s="212" t="s">
        <v>178</v>
      </c>
      <c r="G71" s="212" t="s">
        <v>147</v>
      </c>
      <c r="H71" s="212"/>
      <c r="I71" s="211"/>
      <c r="J71" s="55"/>
      <c r="K71" s="8" t="s">
        <v>10</v>
      </c>
      <c r="L71" s="8"/>
      <c r="M71" s="8"/>
      <c r="N71" s="8"/>
      <c r="O71" s="8"/>
      <c r="P71" s="206" t="s">
        <v>10</v>
      </c>
      <c r="Q71" s="8"/>
      <c r="R71" s="8"/>
      <c r="S71" s="8"/>
      <c r="T71" s="8"/>
    </row>
    <row r="72" spans="2:20" ht="78" customHeight="1">
      <c r="B72" s="377"/>
      <c r="C72" s="8"/>
      <c r="D72" s="13" t="s">
        <v>3088</v>
      </c>
      <c r="E72" s="8" t="s">
        <v>145</v>
      </c>
      <c r="F72" s="8" t="s">
        <v>178</v>
      </c>
      <c r="G72" s="8" t="s">
        <v>157</v>
      </c>
      <c r="H72" s="8"/>
      <c r="I72" s="13"/>
      <c r="J72" s="55"/>
      <c r="K72" s="8" t="s">
        <v>6</v>
      </c>
      <c r="L72" s="8"/>
      <c r="M72" s="8"/>
      <c r="N72" s="8"/>
      <c r="O72" s="8"/>
      <c r="P72" s="206" t="s">
        <v>6</v>
      </c>
      <c r="Q72" s="8"/>
      <c r="R72" s="8"/>
      <c r="S72" s="8"/>
      <c r="T72" s="8"/>
    </row>
    <row r="73" spans="2:20" ht="72.75" customHeight="1">
      <c r="B73" s="377"/>
      <c r="C73" s="8"/>
      <c r="D73" s="13" t="s">
        <v>3089</v>
      </c>
      <c r="E73" s="8" t="s">
        <v>145</v>
      </c>
      <c r="F73" s="8" t="s">
        <v>178</v>
      </c>
      <c r="G73" s="8" t="s">
        <v>157</v>
      </c>
      <c r="H73" s="8"/>
      <c r="I73" s="13"/>
      <c r="J73" s="55"/>
      <c r="K73" s="8" t="s">
        <v>6</v>
      </c>
      <c r="L73" s="8"/>
      <c r="M73" s="8"/>
      <c r="N73" s="8"/>
      <c r="O73" s="8"/>
      <c r="P73" s="206" t="s">
        <v>6</v>
      </c>
      <c r="Q73" s="8"/>
      <c r="R73" s="8"/>
      <c r="S73" s="8"/>
      <c r="T73" s="8"/>
    </row>
    <row r="74" spans="2:20" ht="49.5">
      <c r="B74" s="377"/>
      <c r="C74" s="8"/>
      <c r="D74" s="13" t="s">
        <v>3090</v>
      </c>
      <c r="E74" s="8" t="s">
        <v>145</v>
      </c>
      <c r="F74" s="8" t="s">
        <v>162</v>
      </c>
      <c r="G74" s="8" t="s">
        <v>147</v>
      </c>
      <c r="H74" s="8"/>
      <c r="I74" s="13"/>
      <c r="J74" s="55"/>
      <c r="K74" s="8" t="s">
        <v>6</v>
      </c>
      <c r="L74" s="8"/>
      <c r="M74" s="8"/>
      <c r="N74" s="8"/>
      <c r="O74" s="8"/>
      <c r="P74" s="206" t="s">
        <v>6</v>
      </c>
      <c r="Q74" s="8"/>
      <c r="R74" s="8"/>
      <c r="S74" s="8"/>
      <c r="T74" s="8"/>
    </row>
    <row r="75" spans="2:20">
      <c r="B75" s="377"/>
      <c r="C75" s="8"/>
      <c r="D75" s="13" t="s">
        <v>3091</v>
      </c>
      <c r="E75" s="8" t="s">
        <v>145</v>
      </c>
      <c r="F75" s="8" t="s">
        <v>178</v>
      </c>
      <c r="G75" s="8" t="s">
        <v>157</v>
      </c>
      <c r="H75" s="8"/>
      <c r="I75" s="13"/>
      <c r="J75" s="55"/>
      <c r="K75" s="8" t="s">
        <v>6</v>
      </c>
      <c r="L75" s="8"/>
      <c r="M75" s="8"/>
      <c r="N75" s="8"/>
      <c r="O75" s="8"/>
      <c r="P75" s="206" t="s">
        <v>6</v>
      </c>
      <c r="Q75" s="8"/>
      <c r="R75" s="8"/>
      <c r="S75" s="8"/>
      <c r="T75" s="8"/>
    </row>
    <row r="76" spans="2:20">
      <c r="B76" s="377"/>
      <c r="C76" s="8"/>
      <c r="D76" s="13" t="s">
        <v>3092</v>
      </c>
      <c r="E76" s="8" t="s">
        <v>145</v>
      </c>
      <c r="F76" s="8" t="s">
        <v>178</v>
      </c>
      <c r="G76" s="8" t="s">
        <v>147</v>
      </c>
      <c r="H76" s="8"/>
      <c r="I76" s="13"/>
      <c r="J76" s="55"/>
      <c r="K76" s="8" t="s">
        <v>6</v>
      </c>
      <c r="L76" s="8"/>
      <c r="M76" s="8"/>
      <c r="N76" s="8"/>
      <c r="O76" s="8"/>
      <c r="P76" s="206" t="s">
        <v>6</v>
      </c>
      <c r="Q76" s="8"/>
      <c r="R76" s="8"/>
      <c r="S76" s="8"/>
      <c r="T76" s="8"/>
    </row>
    <row r="77" spans="2:20">
      <c r="B77" s="377"/>
      <c r="C77" s="8"/>
      <c r="D77" s="13" t="s">
        <v>3093</v>
      </c>
      <c r="E77" s="8" t="s">
        <v>145</v>
      </c>
      <c r="F77" s="8" t="s">
        <v>178</v>
      </c>
      <c r="G77" s="8" t="s">
        <v>147</v>
      </c>
      <c r="H77" s="8"/>
      <c r="I77" s="13"/>
      <c r="J77" s="55"/>
      <c r="K77" s="8" t="s">
        <v>6</v>
      </c>
      <c r="L77" s="8"/>
      <c r="M77" s="8"/>
      <c r="N77" s="8"/>
      <c r="O77" s="8"/>
      <c r="P77" s="206" t="s">
        <v>6</v>
      </c>
      <c r="Q77" s="8"/>
      <c r="R77" s="8"/>
      <c r="S77" s="8"/>
      <c r="T77" s="8"/>
    </row>
    <row r="78" spans="2:20">
      <c r="B78" s="377"/>
      <c r="C78" s="8"/>
      <c r="D78" s="13" t="s">
        <v>3094</v>
      </c>
      <c r="E78" s="8" t="s">
        <v>145</v>
      </c>
      <c r="F78" s="8" t="s">
        <v>178</v>
      </c>
      <c r="G78" s="8" t="s">
        <v>147</v>
      </c>
      <c r="H78" s="8"/>
      <c r="I78" s="13"/>
      <c r="J78" s="55"/>
      <c r="K78" s="8" t="s">
        <v>6</v>
      </c>
      <c r="L78" s="8"/>
      <c r="M78" s="8"/>
      <c r="N78" s="8"/>
      <c r="O78" s="8"/>
      <c r="P78" s="206" t="s">
        <v>6</v>
      </c>
      <c r="Q78" s="8"/>
      <c r="R78" s="8"/>
      <c r="S78" s="8"/>
      <c r="T78" s="8"/>
    </row>
    <row r="79" spans="2:20" ht="33">
      <c r="B79" s="377"/>
      <c r="C79" s="8"/>
      <c r="D79" s="13" t="s">
        <v>3095</v>
      </c>
      <c r="E79" s="8" t="s">
        <v>145</v>
      </c>
      <c r="F79" s="8" t="s">
        <v>146</v>
      </c>
      <c r="G79" s="8" t="s">
        <v>147</v>
      </c>
      <c r="H79" s="8"/>
      <c r="I79" s="13"/>
      <c r="J79" s="55"/>
      <c r="K79" s="8" t="s">
        <v>6</v>
      </c>
      <c r="L79" s="8"/>
      <c r="M79" s="8"/>
      <c r="N79" s="8"/>
      <c r="O79" s="8"/>
      <c r="P79" s="206" t="s">
        <v>6</v>
      </c>
      <c r="Q79" s="8"/>
      <c r="R79" s="8"/>
      <c r="S79" s="8"/>
      <c r="T79" s="8"/>
    </row>
    <row r="80" spans="2:20" ht="33">
      <c r="B80" s="377"/>
      <c r="C80" s="8"/>
      <c r="D80" s="13" t="s">
        <v>3096</v>
      </c>
      <c r="E80" s="8" t="s">
        <v>145</v>
      </c>
      <c r="F80" s="8" t="s">
        <v>178</v>
      </c>
      <c r="G80" s="8" t="s">
        <v>157</v>
      </c>
      <c r="H80" s="8"/>
      <c r="I80" s="13"/>
      <c r="J80" s="55"/>
      <c r="K80" s="8" t="s">
        <v>6</v>
      </c>
      <c r="L80" s="8"/>
      <c r="M80" s="8"/>
      <c r="N80" s="8"/>
      <c r="O80" s="8"/>
      <c r="P80" s="206" t="s">
        <v>6</v>
      </c>
      <c r="Q80" s="8"/>
      <c r="R80" s="8"/>
      <c r="S80" s="8"/>
      <c r="T80" s="8"/>
    </row>
    <row r="81" spans="2:20" ht="33">
      <c r="B81" s="377"/>
      <c r="C81" s="8"/>
      <c r="D81" s="13" t="s">
        <v>3097</v>
      </c>
      <c r="E81" s="8" t="s">
        <v>145</v>
      </c>
      <c r="F81" s="8" t="s">
        <v>146</v>
      </c>
      <c r="G81" s="8" t="s">
        <v>147</v>
      </c>
      <c r="H81" s="8"/>
      <c r="I81" s="13"/>
      <c r="J81" s="55"/>
      <c r="K81" s="8" t="s">
        <v>6</v>
      </c>
      <c r="L81" s="8"/>
      <c r="M81" s="8"/>
      <c r="N81" s="8"/>
      <c r="O81" s="8"/>
      <c r="P81" s="206" t="s">
        <v>6</v>
      </c>
      <c r="Q81" s="8"/>
      <c r="R81" s="8"/>
      <c r="S81" s="8"/>
      <c r="T81" s="8"/>
    </row>
    <row r="82" spans="2:20" ht="33">
      <c r="B82" s="377"/>
      <c r="C82" s="197"/>
      <c r="D82" s="13" t="s">
        <v>3098</v>
      </c>
      <c r="E82" s="8" t="s">
        <v>145</v>
      </c>
      <c r="F82" s="8" t="s">
        <v>146</v>
      </c>
      <c r="G82" s="8" t="s">
        <v>147</v>
      </c>
      <c r="H82" s="8"/>
      <c r="I82" s="13"/>
      <c r="J82" s="55"/>
      <c r="K82" s="8" t="s">
        <v>6</v>
      </c>
      <c r="L82" s="8"/>
      <c r="M82" s="8"/>
      <c r="N82" s="8"/>
      <c r="O82" s="8"/>
      <c r="P82" s="206" t="s">
        <v>6</v>
      </c>
      <c r="Q82" s="8"/>
      <c r="R82" s="8"/>
      <c r="S82" s="8"/>
      <c r="T82" s="8"/>
    </row>
    <row r="83" spans="2:20" ht="33">
      <c r="B83" s="377"/>
      <c r="C83" s="197"/>
      <c r="D83" s="13" t="s">
        <v>3099</v>
      </c>
      <c r="E83" s="8" t="s">
        <v>145</v>
      </c>
      <c r="F83" s="8" t="s">
        <v>146</v>
      </c>
      <c r="G83" s="8" t="s">
        <v>147</v>
      </c>
      <c r="H83" s="8"/>
      <c r="I83" s="13"/>
      <c r="J83" s="55"/>
      <c r="K83" s="8" t="s">
        <v>6</v>
      </c>
      <c r="L83" s="8"/>
      <c r="M83" s="8"/>
      <c r="N83" s="8"/>
      <c r="O83" s="8"/>
      <c r="P83" s="206" t="s">
        <v>6</v>
      </c>
      <c r="Q83" s="8"/>
      <c r="R83" s="8"/>
      <c r="S83" s="8"/>
      <c r="T83" s="8"/>
    </row>
    <row r="84" spans="2:20" ht="22.5" customHeight="1">
      <c r="B84" s="377"/>
      <c r="C84" s="197"/>
      <c r="D84" s="13" t="s">
        <v>3078</v>
      </c>
      <c r="E84" s="8" t="s">
        <v>145</v>
      </c>
      <c r="F84" s="8" t="s">
        <v>178</v>
      </c>
      <c r="G84" s="8" t="s">
        <v>147</v>
      </c>
      <c r="H84" s="8"/>
      <c r="I84" s="13"/>
      <c r="J84" s="55"/>
      <c r="K84" s="8" t="s">
        <v>6</v>
      </c>
      <c r="L84" s="8"/>
      <c r="M84" s="8"/>
      <c r="N84" s="8"/>
      <c r="O84" s="8"/>
      <c r="P84" s="206" t="s">
        <v>6</v>
      </c>
      <c r="Q84" s="8"/>
      <c r="R84" s="8"/>
      <c r="S84" s="8"/>
      <c r="T84" s="8"/>
    </row>
    <row r="85" spans="2:20" ht="99">
      <c r="B85" s="378"/>
      <c r="C85" s="8"/>
      <c r="D85" s="13" t="s">
        <v>1401</v>
      </c>
      <c r="E85" s="8" t="s">
        <v>145</v>
      </c>
      <c r="F85" s="8" t="s">
        <v>178</v>
      </c>
      <c r="G85" s="8" t="s">
        <v>147</v>
      </c>
      <c r="H85" s="8" t="s">
        <v>3100</v>
      </c>
      <c r="I85" s="13" t="s">
        <v>1402</v>
      </c>
      <c r="J85" s="55" t="s">
        <v>1403</v>
      </c>
      <c r="K85" s="8" t="s">
        <v>6</v>
      </c>
      <c r="L85" s="8"/>
      <c r="M85" s="8"/>
      <c r="N85" s="8"/>
      <c r="O85" s="8"/>
      <c r="P85" s="206" t="s">
        <v>6</v>
      </c>
      <c r="Q85" s="8"/>
      <c r="R85" s="8"/>
      <c r="S85" s="8"/>
      <c r="T85" s="8"/>
    </row>
    <row r="86" spans="2:20" ht="33" customHeight="1">
      <c r="B86" s="371" t="s">
        <v>3101</v>
      </c>
      <c r="C86" s="8"/>
      <c r="D86" s="13" t="s">
        <v>3102</v>
      </c>
      <c r="E86" s="8" t="s">
        <v>145</v>
      </c>
      <c r="F86" s="8" t="s">
        <v>146</v>
      </c>
      <c r="G86" s="8" t="s">
        <v>147</v>
      </c>
      <c r="H86" s="8"/>
      <c r="I86" s="13"/>
      <c r="J86" s="55"/>
      <c r="K86" s="8" t="s">
        <v>6</v>
      </c>
      <c r="L86" s="8"/>
      <c r="M86" s="8"/>
      <c r="N86" s="8"/>
      <c r="O86" s="8"/>
      <c r="P86" s="206" t="s">
        <v>6</v>
      </c>
      <c r="Q86" s="8"/>
      <c r="R86" s="8"/>
      <c r="S86" s="8"/>
      <c r="T86" s="8"/>
    </row>
    <row r="87" spans="2:20" ht="33" customHeight="1">
      <c r="B87" s="371"/>
      <c r="C87" s="8"/>
      <c r="D87" s="13" t="s">
        <v>3103</v>
      </c>
      <c r="E87" s="8" t="s">
        <v>145</v>
      </c>
      <c r="F87" s="8" t="s">
        <v>146</v>
      </c>
      <c r="G87" s="8" t="s">
        <v>147</v>
      </c>
      <c r="H87" s="8"/>
      <c r="I87" s="13"/>
      <c r="J87" s="55"/>
      <c r="K87" s="8" t="s">
        <v>6</v>
      </c>
      <c r="L87" s="8"/>
      <c r="M87" s="8"/>
      <c r="N87" s="8"/>
      <c r="O87" s="8"/>
      <c r="P87" s="206" t="s">
        <v>6</v>
      </c>
      <c r="Q87" s="8"/>
      <c r="R87" s="8"/>
      <c r="S87" s="8"/>
      <c r="T87" s="8"/>
    </row>
    <row r="88" spans="2:20" ht="33" customHeight="1">
      <c r="B88" s="371"/>
      <c r="C88" s="8"/>
      <c r="D88" s="13" t="s">
        <v>3104</v>
      </c>
      <c r="E88" s="8" t="s">
        <v>145</v>
      </c>
      <c r="F88" s="8" t="s">
        <v>146</v>
      </c>
      <c r="G88" s="8" t="s">
        <v>147</v>
      </c>
      <c r="H88" s="8"/>
      <c r="I88" s="13"/>
      <c r="J88" s="55"/>
      <c r="K88" s="8" t="s">
        <v>6</v>
      </c>
      <c r="L88" s="8"/>
      <c r="M88" s="8"/>
      <c r="N88" s="8"/>
      <c r="O88" s="8"/>
      <c r="P88" s="206" t="s">
        <v>6</v>
      </c>
      <c r="Q88" s="8"/>
      <c r="R88" s="8"/>
      <c r="S88" s="8"/>
      <c r="T88" s="8"/>
    </row>
    <row r="89" spans="2:20" ht="33" customHeight="1">
      <c r="B89" s="371"/>
      <c r="C89" s="8"/>
      <c r="D89" s="13" t="s">
        <v>3105</v>
      </c>
      <c r="E89" s="8" t="s">
        <v>145</v>
      </c>
      <c r="F89" s="8" t="s">
        <v>178</v>
      </c>
      <c r="G89" s="8" t="s">
        <v>157</v>
      </c>
      <c r="H89" s="8"/>
      <c r="I89" s="13"/>
      <c r="J89" s="55"/>
      <c r="K89" s="8" t="s">
        <v>6</v>
      </c>
      <c r="L89" s="8"/>
      <c r="M89" s="8"/>
      <c r="N89" s="8"/>
      <c r="O89" s="8"/>
      <c r="P89" s="206" t="s">
        <v>6</v>
      </c>
      <c r="Q89" s="8"/>
      <c r="R89" s="8"/>
      <c r="S89" s="8"/>
      <c r="T89" s="8"/>
    </row>
    <row r="90" spans="2:20" ht="33" customHeight="1">
      <c r="B90" s="371"/>
      <c r="C90" s="8"/>
      <c r="D90" s="13" t="s">
        <v>3106</v>
      </c>
      <c r="E90" s="8" t="s">
        <v>145</v>
      </c>
      <c r="F90" s="8" t="s">
        <v>178</v>
      </c>
      <c r="G90" s="8" t="s">
        <v>157</v>
      </c>
      <c r="H90" s="8"/>
      <c r="I90" s="13"/>
      <c r="J90" s="55"/>
      <c r="K90" s="8" t="s">
        <v>6</v>
      </c>
      <c r="L90" s="8"/>
      <c r="M90" s="8"/>
      <c r="N90" s="8"/>
      <c r="O90" s="8"/>
      <c r="P90" s="206" t="s">
        <v>6</v>
      </c>
      <c r="Q90" s="8"/>
      <c r="R90" s="8"/>
      <c r="S90" s="8"/>
      <c r="T90" s="8"/>
    </row>
    <row r="91" spans="2:20" ht="33" customHeight="1">
      <c r="B91" s="371"/>
      <c r="C91" s="8"/>
      <c r="D91" s="13" t="s">
        <v>3107</v>
      </c>
      <c r="E91" s="8" t="s">
        <v>145</v>
      </c>
      <c r="F91" s="8" t="s">
        <v>178</v>
      </c>
      <c r="G91" s="8" t="s">
        <v>157</v>
      </c>
      <c r="H91" s="8"/>
      <c r="I91" s="13"/>
      <c r="J91" s="55"/>
      <c r="K91" s="8" t="s">
        <v>6</v>
      </c>
      <c r="L91" s="8"/>
      <c r="M91" s="8"/>
      <c r="N91" s="8"/>
      <c r="O91" s="8"/>
      <c r="P91" s="206" t="s">
        <v>6</v>
      </c>
      <c r="Q91" s="8"/>
      <c r="R91" s="8"/>
      <c r="S91" s="8"/>
      <c r="T91" s="8"/>
    </row>
    <row r="92" spans="2:20" ht="33" customHeight="1">
      <c r="B92" s="371"/>
      <c r="C92" s="197"/>
      <c r="D92" s="13" t="s">
        <v>3108</v>
      </c>
      <c r="E92" s="8" t="s">
        <v>145</v>
      </c>
      <c r="F92" s="8" t="s">
        <v>178</v>
      </c>
      <c r="G92" s="8" t="s">
        <v>157</v>
      </c>
      <c r="H92" s="8"/>
      <c r="I92" s="13"/>
      <c r="J92" s="55"/>
      <c r="K92" s="8" t="s">
        <v>6</v>
      </c>
      <c r="L92" s="8"/>
      <c r="M92" s="8"/>
      <c r="N92" s="8"/>
      <c r="O92" s="8"/>
      <c r="P92" s="206" t="s">
        <v>6</v>
      </c>
      <c r="Q92" s="8"/>
      <c r="R92" s="8"/>
      <c r="S92" s="8"/>
      <c r="T92" s="8"/>
    </row>
    <row r="93" spans="2:20" ht="33" customHeight="1">
      <c r="B93" s="371"/>
      <c r="C93" s="197"/>
      <c r="D93" s="13" t="s">
        <v>3109</v>
      </c>
      <c r="E93" s="8" t="s">
        <v>145</v>
      </c>
      <c r="F93" s="8" t="s">
        <v>146</v>
      </c>
      <c r="G93" s="8" t="s">
        <v>147</v>
      </c>
      <c r="H93" s="8"/>
      <c r="I93" s="13"/>
      <c r="J93" s="55"/>
      <c r="K93" s="8" t="s">
        <v>6</v>
      </c>
      <c r="L93" s="8"/>
      <c r="M93" s="8"/>
      <c r="N93" s="8"/>
      <c r="O93" s="8"/>
      <c r="P93" s="206" t="s">
        <v>6</v>
      </c>
      <c r="Q93" s="8"/>
      <c r="R93" s="8"/>
      <c r="S93" s="8"/>
      <c r="T93" s="8"/>
    </row>
    <row r="94" spans="2:20" ht="33" customHeight="1">
      <c r="B94" s="371"/>
      <c r="C94" s="8"/>
      <c r="D94" s="13" t="s">
        <v>3110</v>
      </c>
      <c r="E94" s="8" t="s">
        <v>145</v>
      </c>
      <c r="F94" s="8" t="s">
        <v>178</v>
      </c>
      <c r="G94" s="8" t="s">
        <v>157</v>
      </c>
      <c r="H94" s="8"/>
      <c r="I94" s="13"/>
      <c r="J94" s="55"/>
      <c r="K94" s="8" t="s">
        <v>6</v>
      </c>
      <c r="L94" s="8"/>
      <c r="M94" s="8"/>
      <c r="N94" s="8"/>
      <c r="O94" s="8"/>
      <c r="P94" s="206" t="s">
        <v>6</v>
      </c>
      <c r="Q94" s="8"/>
      <c r="R94" s="8"/>
      <c r="S94" s="8"/>
      <c r="T94" s="8"/>
    </row>
    <row r="95" spans="2:20" ht="56.25" customHeight="1">
      <c r="B95" s="371"/>
      <c r="C95" s="197"/>
      <c r="D95" s="13" t="s">
        <v>3111</v>
      </c>
      <c r="E95" s="8" t="s">
        <v>145</v>
      </c>
      <c r="F95" s="8" t="s">
        <v>178</v>
      </c>
      <c r="G95" s="8" t="s">
        <v>157</v>
      </c>
      <c r="H95" s="8"/>
      <c r="I95" s="13"/>
      <c r="J95" s="55"/>
      <c r="K95" s="8" t="s">
        <v>6</v>
      </c>
      <c r="L95" s="8"/>
      <c r="M95" s="8"/>
      <c r="N95" s="8"/>
      <c r="O95" s="8"/>
      <c r="P95" s="206" t="s">
        <v>6</v>
      </c>
      <c r="Q95" s="8"/>
      <c r="R95" s="8"/>
      <c r="S95" s="8"/>
      <c r="T95" s="8"/>
    </row>
    <row r="96" spans="2:20" ht="54.75" customHeight="1">
      <c r="B96" s="371"/>
      <c r="C96" s="197"/>
      <c r="D96" s="211" t="s">
        <v>3112</v>
      </c>
      <c r="E96" s="212" t="s">
        <v>145</v>
      </c>
      <c r="F96" s="212" t="s">
        <v>178</v>
      </c>
      <c r="G96" s="212" t="s">
        <v>157</v>
      </c>
      <c r="H96" s="212"/>
      <c r="I96" s="211"/>
      <c r="J96" s="213"/>
      <c r="K96" s="212" t="s">
        <v>10</v>
      </c>
      <c r="L96" s="8" t="s">
        <v>3113</v>
      </c>
      <c r="M96" s="8"/>
      <c r="N96" s="8"/>
      <c r="O96" s="8"/>
      <c r="P96" s="8" t="s">
        <v>10</v>
      </c>
      <c r="Q96" s="8"/>
      <c r="R96" s="8"/>
      <c r="S96" s="8"/>
      <c r="T96" s="8"/>
    </row>
    <row r="97" spans="2:20" ht="33" customHeight="1">
      <c r="B97" s="371" t="s">
        <v>3114</v>
      </c>
      <c r="C97" s="197"/>
      <c r="D97" s="13" t="s">
        <v>3115</v>
      </c>
      <c r="E97" s="8" t="s">
        <v>145</v>
      </c>
      <c r="F97" s="8" t="s">
        <v>146</v>
      </c>
      <c r="G97" s="8" t="s">
        <v>147</v>
      </c>
      <c r="H97" s="8"/>
      <c r="I97" s="13"/>
      <c r="J97" s="55"/>
      <c r="K97" s="8" t="s">
        <v>6</v>
      </c>
      <c r="L97" s="8"/>
      <c r="M97" s="8"/>
      <c r="N97" s="8"/>
      <c r="O97" s="8"/>
      <c r="P97" s="8" t="s">
        <v>10</v>
      </c>
      <c r="Q97" s="8"/>
      <c r="R97" s="8"/>
      <c r="S97" s="8"/>
      <c r="T97" s="8"/>
    </row>
    <row r="98" spans="2:20" ht="33" customHeight="1">
      <c r="B98" s="371"/>
      <c r="C98" s="197"/>
      <c r="D98" s="13" t="s">
        <v>3116</v>
      </c>
      <c r="E98" s="8" t="s">
        <v>145</v>
      </c>
      <c r="F98" s="8" t="s">
        <v>146</v>
      </c>
      <c r="G98" s="8" t="s">
        <v>147</v>
      </c>
      <c r="H98" s="8"/>
      <c r="I98" s="13"/>
      <c r="J98" s="55"/>
      <c r="K98" s="8" t="s">
        <v>6</v>
      </c>
      <c r="L98" s="8"/>
      <c r="M98" s="8"/>
      <c r="N98" s="8"/>
      <c r="O98" s="8"/>
      <c r="P98" s="8" t="s">
        <v>10</v>
      </c>
      <c r="Q98" s="8"/>
      <c r="R98" s="8"/>
      <c r="S98" s="8"/>
      <c r="T98" s="8"/>
    </row>
    <row r="99" spans="2:20" ht="33" customHeight="1">
      <c r="B99" s="371"/>
      <c r="C99" s="197"/>
      <c r="D99" s="13" t="s">
        <v>3117</v>
      </c>
      <c r="E99" s="8" t="s">
        <v>145</v>
      </c>
      <c r="F99" s="8" t="s">
        <v>146</v>
      </c>
      <c r="G99" s="8" t="s">
        <v>147</v>
      </c>
      <c r="H99" s="8"/>
      <c r="I99" s="13"/>
      <c r="J99" s="55"/>
      <c r="K99" s="8" t="s">
        <v>6</v>
      </c>
      <c r="L99" s="8"/>
      <c r="M99" s="8"/>
      <c r="N99" s="8"/>
      <c r="O99" s="8"/>
      <c r="P99" s="8" t="s">
        <v>10</v>
      </c>
      <c r="Q99" s="8"/>
      <c r="R99" s="8"/>
      <c r="S99" s="8"/>
      <c r="T99" s="8"/>
    </row>
    <row r="100" spans="2:20" ht="41.25" customHeight="1">
      <c r="B100" s="371"/>
      <c r="C100" s="8"/>
      <c r="D100" s="13" t="s">
        <v>3118</v>
      </c>
      <c r="E100" s="8" t="s">
        <v>145</v>
      </c>
      <c r="F100" s="8" t="s">
        <v>146</v>
      </c>
      <c r="G100" s="8" t="s">
        <v>147</v>
      </c>
      <c r="H100" s="8"/>
      <c r="I100" s="13"/>
      <c r="J100" s="55"/>
      <c r="K100" s="8" t="s">
        <v>6</v>
      </c>
      <c r="L100" s="8"/>
      <c r="M100" s="8"/>
      <c r="N100" s="8"/>
      <c r="O100" s="8"/>
      <c r="P100" s="8" t="s">
        <v>10</v>
      </c>
      <c r="Q100" s="8"/>
      <c r="R100" s="8"/>
      <c r="S100" s="8"/>
      <c r="T100" s="8"/>
    </row>
    <row r="101" spans="2:20" ht="90.75" customHeight="1">
      <c r="B101" s="371"/>
      <c r="C101" s="197"/>
      <c r="D101" s="13" t="s">
        <v>3119</v>
      </c>
      <c r="E101" s="8" t="s">
        <v>145</v>
      </c>
      <c r="F101" s="8" t="s">
        <v>146</v>
      </c>
      <c r="G101" s="8" t="s">
        <v>147</v>
      </c>
      <c r="H101" s="8"/>
      <c r="I101" s="13"/>
      <c r="J101" s="55" t="s">
        <v>3120</v>
      </c>
      <c r="K101" s="8" t="s">
        <v>6</v>
      </c>
      <c r="L101" s="8"/>
      <c r="M101" s="8"/>
      <c r="N101" s="8"/>
      <c r="O101" s="8"/>
      <c r="P101" s="8" t="s">
        <v>10</v>
      </c>
      <c r="Q101" s="8"/>
      <c r="R101" s="8"/>
      <c r="S101" s="8"/>
      <c r="T101" s="8"/>
    </row>
    <row r="102" spans="2:20" ht="49.5">
      <c r="B102" s="371"/>
      <c r="C102" s="8"/>
      <c r="D102" s="13" t="s">
        <v>3121</v>
      </c>
      <c r="E102" s="8" t="s">
        <v>145</v>
      </c>
      <c r="F102" s="8" t="s">
        <v>178</v>
      </c>
      <c r="G102" s="8" t="s">
        <v>157</v>
      </c>
      <c r="H102" s="8"/>
      <c r="I102" s="13"/>
      <c r="J102" s="55"/>
      <c r="K102" s="8" t="s">
        <v>6</v>
      </c>
      <c r="L102" s="8"/>
      <c r="M102" s="8"/>
      <c r="N102" s="8"/>
      <c r="O102" s="8"/>
      <c r="P102" s="8" t="s">
        <v>10</v>
      </c>
      <c r="Q102" s="8"/>
      <c r="R102" s="8"/>
      <c r="S102" s="8"/>
      <c r="T102" s="8"/>
    </row>
    <row r="103" spans="2:20" ht="33">
      <c r="B103" s="371"/>
      <c r="C103" s="8"/>
      <c r="D103" s="13" t="s">
        <v>3122</v>
      </c>
      <c r="E103" s="8" t="s">
        <v>145</v>
      </c>
      <c r="F103" s="8" t="s">
        <v>178</v>
      </c>
      <c r="G103" s="8" t="s">
        <v>157</v>
      </c>
      <c r="H103" s="8"/>
      <c r="I103" s="13"/>
      <c r="J103" s="55"/>
      <c r="K103" s="8" t="s">
        <v>6</v>
      </c>
      <c r="L103" s="8"/>
      <c r="M103" s="8"/>
      <c r="N103" s="8"/>
      <c r="O103" s="8"/>
      <c r="P103" s="8" t="s">
        <v>10</v>
      </c>
      <c r="Q103" s="8"/>
      <c r="R103" s="8"/>
      <c r="S103" s="8"/>
      <c r="T103" s="8"/>
    </row>
    <row r="104" spans="2:20" ht="33">
      <c r="B104" s="371"/>
      <c r="C104" s="8"/>
      <c r="D104" s="211" t="s">
        <v>3123</v>
      </c>
      <c r="E104" s="212" t="s">
        <v>145</v>
      </c>
      <c r="F104" s="212" t="s">
        <v>162</v>
      </c>
      <c r="G104" s="212" t="s">
        <v>147</v>
      </c>
      <c r="H104" s="212"/>
      <c r="I104" s="211"/>
      <c r="J104" s="213"/>
      <c r="K104" s="8" t="s">
        <v>10</v>
      </c>
      <c r="L104" s="8" t="s">
        <v>3124</v>
      </c>
      <c r="M104" s="8"/>
      <c r="N104" s="8"/>
      <c r="O104" s="8"/>
      <c r="P104" s="8" t="s">
        <v>10</v>
      </c>
      <c r="Q104" s="8"/>
      <c r="R104" s="8"/>
      <c r="S104" s="8"/>
      <c r="T104" s="8"/>
    </row>
    <row r="105" spans="2:20" ht="33">
      <c r="B105" s="371"/>
      <c r="C105" s="8"/>
      <c r="D105" s="13" t="s">
        <v>3125</v>
      </c>
      <c r="E105" s="8" t="s">
        <v>145</v>
      </c>
      <c r="F105" s="8" t="s">
        <v>178</v>
      </c>
      <c r="G105" s="8" t="s">
        <v>157</v>
      </c>
      <c r="H105" s="8"/>
      <c r="I105" s="13"/>
      <c r="J105" s="55"/>
      <c r="K105" s="8" t="s">
        <v>6</v>
      </c>
      <c r="L105" s="8"/>
      <c r="M105" s="8"/>
      <c r="N105" s="8"/>
      <c r="O105" s="8"/>
      <c r="P105" s="8" t="s">
        <v>10</v>
      </c>
      <c r="Q105" s="8"/>
      <c r="R105" s="8"/>
      <c r="S105" s="8"/>
      <c r="T105" s="8"/>
    </row>
    <row r="106" spans="2:20" ht="33">
      <c r="B106" s="371"/>
      <c r="C106" s="8"/>
      <c r="D106" s="13" t="s">
        <v>3126</v>
      </c>
      <c r="E106" s="8" t="s">
        <v>145</v>
      </c>
      <c r="F106" s="8" t="s">
        <v>146</v>
      </c>
      <c r="G106" s="8" t="s">
        <v>147</v>
      </c>
      <c r="H106" s="8"/>
      <c r="I106" s="13"/>
      <c r="J106" s="55"/>
      <c r="K106" s="8" t="s">
        <v>6</v>
      </c>
      <c r="L106" s="8"/>
      <c r="M106" s="8"/>
      <c r="N106" s="8"/>
      <c r="O106" s="8"/>
      <c r="P106" s="8" t="s">
        <v>10</v>
      </c>
      <c r="Q106" s="8"/>
      <c r="R106" s="8"/>
      <c r="S106" s="8"/>
      <c r="T106" s="8"/>
    </row>
  </sheetData>
  <autoFilter ref="J10:K106"/>
  <mergeCells count="23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34"/>
    <mergeCell ref="B35:B55"/>
    <mergeCell ref="B56:B85"/>
    <mergeCell ref="B86:B96"/>
    <mergeCell ref="B97:B106"/>
  </mergeCells>
  <phoneticPr fontId="31" type="noConversion"/>
  <dataValidations count="5">
    <dataValidation type="list" allowBlank="1" showInputMessage="1" showErrorMessage="1" sqref="E11:E106 E65545:E65642 E131081:E131178 E196617:E196714 E262153:E262250 E327689:E327786 E393225:E393322 E458761:E458858 E524297:E524394 E589833:E589930 E655369:E655466 E720905:E721002 E786441:E786538 E851977:E852074 E917513:E917610 E983049:E983146 JA11:JA106 JA65545:JA65642 JA131081:JA131178 JA196617:JA196714 JA262153:JA262250 JA327689:JA327786 JA393225:JA393322 JA458761:JA458858 JA524297:JA524394 JA589833:JA589930 JA655369:JA655466 JA720905:JA721002 JA786441:JA786538 JA851977:JA852074 JA917513:JA917610 JA983049:JA983146 SW11:SW106 SW65545:SW65642 SW131081:SW131178 SW196617:SW196714 SW262153:SW262250 SW327689:SW327786 SW393225:SW393322 SW458761:SW458858 SW524297:SW524394 SW589833:SW589930 SW655369:SW655466 SW720905:SW721002 SW786441:SW786538 SW851977:SW852074 SW917513:SW917610 SW983049:SW983146 ACS11:ACS106 ACS65545:ACS65642 ACS131081:ACS131178 ACS196617:ACS196714 ACS262153:ACS262250 ACS327689:ACS327786 ACS393225:ACS393322 ACS458761:ACS458858 ACS524297:ACS524394 ACS589833:ACS589930 ACS655369:ACS655466 ACS720905:ACS721002 ACS786441:ACS786538 ACS851977:ACS852074 ACS917513:ACS917610 ACS983049:ACS983146 AMO11:AMO106 AMO65545:AMO65642 AMO131081:AMO131178 AMO196617:AMO196714 AMO262153:AMO262250 AMO327689:AMO327786 AMO393225:AMO393322 AMO458761:AMO458858 AMO524297:AMO524394 AMO589833:AMO589930 AMO655369:AMO655466 AMO720905:AMO721002 AMO786441:AMO786538 AMO851977:AMO852074 AMO917513:AMO917610 AMO983049:AMO983146 AWK11:AWK106 AWK65545:AWK65642 AWK131081:AWK131178 AWK196617:AWK196714 AWK262153:AWK262250 AWK327689:AWK327786 AWK393225:AWK393322 AWK458761:AWK458858 AWK524297:AWK524394 AWK589833:AWK589930 AWK655369:AWK655466 AWK720905:AWK721002 AWK786441:AWK786538 AWK851977:AWK852074 AWK917513:AWK917610 AWK983049:AWK983146 BGG11:BGG106 BGG65545:BGG65642 BGG131081:BGG131178 BGG196617:BGG196714 BGG262153:BGG262250 BGG327689:BGG327786 BGG393225:BGG393322 BGG458761:BGG458858 BGG524297:BGG524394 BGG589833:BGG589930 BGG655369:BGG655466 BGG720905:BGG721002 BGG786441:BGG786538 BGG851977:BGG852074 BGG917513:BGG917610 BGG983049:BGG983146 BQC11:BQC106 BQC65545:BQC65642 BQC131081:BQC131178 BQC196617:BQC196714 BQC262153:BQC262250 BQC327689:BQC327786 BQC393225:BQC393322 BQC458761:BQC458858 BQC524297:BQC524394 BQC589833:BQC589930 BQC655369:BQC655466 BQC720905:BQC721002 BQC786441:BQC786538 BQC851977:BQC852074 BQC917513:BQC917610 BQC983049:BQC983146 BZY11:BZY106 BZY65545:BZY65642 BZY131081:BZY131178 BZY196617:BZY196714 BZY262153:BZY262250 BZY327689:BZY327786 BZY393225:BZY393322 BZY458761:BZY458858 BZY524297:BZY524394 BZY589833:BZY589930 BZY655369:BZY655466 BZY720905:BZY721002 BZY786441:BZY786538 BZY851977:BZY852074 BZY917513:BZY917610 BZY983049:BZY983146 CJU11:CJU106 CJU65545:CJU65642 CJU131081:CJU131178 CJU196617:CJU196714 CJU262153:CJU262250 CJU327689:CJU327786 CJU393225:CJU393322 CJU458761:CJU458858 CJU524297:CJU524394 CJU589833:CJU589930 CJU655369:CJU655466 CJU720905:CJU721002 CJU786441:CJU786538 CJU851977:CJU852074 CJU917513:CJU917610 CJU983049:CJU983146 CTQ11:CTQ106 CTQ65545:CTQ65642 CTQ131081:CTQ131178 CTQ196617:CTQ196714 CTQ262153:CTQ262250 CTQ327689:CTQ327786 CTQ393225:CTQ393322 CTQ458761:CTQ458858 CTQ524297:CTQ524394 CTQ589833:CTQ589930 CTQ655369:CTQ655466 CTQ720905:CTQ721002 CTQ786441:CTQ786538 CTQ851977:CTQ852074 CTQ917513:CTQ917610 CTQ983049:CTQ983146 DDM11:DDM106 DDM65545:DDM65642 DDM131081:DDM131178 DDM196617:DDM196714 DDM262153:DDM262250 DDM327689:DDM327786 DDM393225:DDM393322 DDM458761:DDM458858 DDM524297:DDM524394 DDM589833:DDM589930 DDM655369:DDM655466 DDM720905:DDM721002 DDM786441:DDM786538 DDM851977:DDM852074 DDM917513:DDM917610 DDM983049:DDM983146 DNI11:DNI106 DNI65545:DNI65642 DNI131081:DNI131178 DNI196617:DNI196714 DNI262153:DNI262250 DNI327689:DNI327786 DNI393225:DNI393322 DNI458761:DNI458858 DNI524297:DNI524394 DNI589833:DNI589930 DNI655369:DNI655466 DNI720905:DNI721002 DNI786441:DNI786538 DNI851977:DNI852074 DNI917513:DNI917610 DNI983049:DNI983146 DXE11:DXE106 DXE65545:DXE65642 DXE131081:DXE131178 DXE196617:DXE196714 DXE262153:DXE262250 DXE327689:DXE327786 DXE393225:DXE393322 DXE458761:DXE458858 DXE524297:DXE524394 DXE589833:DXE589930 DXE655369:DXE655466 DXE720905:DXE721002 DXE786441:DXE786538 DXE851977:DXE852074 DXE917513:DXE917610 DXE983049:DXE983146 EHA11:EHA106 EHA65545:EHA65642 EHA131081:EHA131178 EHA196617:EHA196714 EHA262153:EHA262250 EHA327689:EHA327786 EHA393225:EHA393322 EHA458761:EHA458858 EHA524297:EHA524394 EHA589833:EHA589930 EHA655369:EHA655466 EHA720905:EHA721002 EHA786441:EHA786538 EHA851977:EHA852074 EHA917513:EHA917610 EHA983049:EHA983146 EQW11:EQW106 EQW65545:EQW65642 EQW131081:EQW131178 EQW196617:EQW196714 EQW262153:EQW262250 EQW327689:EQW327786 EQW393225:EQW393322 EQW458761:EQW458858 EQW524297:EQW524394 EQW589833:EQW589930 EQW655369:EQW655466 EQW720905:EQW721002 EQW786441:EQW786538 EQW851977:EQW852074 EQW917513:EQW917610 EQW983049:EQW983146 FAS11:FAS106 FAS65545:FAS65642 FAS131081:FAS131178 FAS196617:FAS196714 FAS262153:FAS262250 FAS327689:FAS327786 FAS393225:FAS393322 FAS458761:FAS458858 FAS524297:FAS524394 FAS589833:FAS589930 FAS655369:FAS655466 FAS720905:FAS721002 FAS786441:FAS786538 FAS851977:FAS852074 FAS917513:FAS917610 FAS983049:FAS983146 FKO11:FKO106 FKO65545:FKO65642 FKO131081:FKO131178 FKO196617:FKO196714 FKO262153:FKO262250 FKO327689:FKO327786 FKO393225:FKO393322 FKO458761:FKO458858 FKO524297:FKO524394 FKO589833:FKO589930 FKO655369:FKO655466 FKO720905:FKO721002 FKO786441:FKO786538 FKO851977:FKO852074 FKO917513:FKO917610 FKO983049:FKO983146 FUK11:FUK106 FUK65545:FUK65642 FUK131081:FUK131178 FUK196617:FUK196714 FUK262153:FUK262250 FUK327689:FUK327786 FUK393225:FUK393322 FUK458761:FUK458858 FUK524297:FUK524394 FUK589833:FUK589930 FUK655369:FUK655466 FUK720905:FUK721002 FUK786441:FUK786538 FUK851977:FUK852074 FUK917513:FUK917610 FUK983049:FUK983146 GEG11:GEG106 GEG65545:GEG65642 GEG131081:GEG131178 GEG196617:GEG196714 GEG262153:GEG262250 GEG327689:GEG327786 GEG393225:GEG393322 GEG458761:GEG458858 GEG524297:GEG524394 GEG589833:GEG589930 GEG655369:GEG655466 GEG720905:GEG721002 GEG786441:GEG786538 GEG851977:GEG852074 GEG917513:GEG917610 GEG983049:GEG983146 GOC11:GOC106 GOC65545:GOC65642 GOC131081:GOC131178 GOC196617:GOC196714 GOC262153:GOC262250 GOC327689:GOC327786 GOC393225:GOC393322 GOC458761:GOC458858 GOC524297:GOC524394 GOC589833:GOC589930 GOC655369:GOC655466 GOC720905:GOC721002 GOC786441:GOC786538 GOC851977:GOC852074 GOC917513:GOC917610 GOC983049:GOC983146 GXY11:GXY106 GXY65545:GXY65642 GXY131081:GXY131178 GXY196617:GXY196714 GXY262153:GXY262250 GXY327689:GXY327786 GXY393225:GXY393322 GXY458761:GXY458858 GXY524297:GXY524394 GXY589833:GXY589930 GXY655369:GXY655466 GXY720905:GXY721002 GXY786441:GXY786538 GXY851977:GXY852074 GXY917513:GXY917610 GXY983049:GXY983146 HHU11:HHU106 HHU65545:HHU65642 HHU131081:HHU131178 HHU196617:HHU196714 HHU262153:HHU262250 HHU327689:HHU327786 HHU393225:HHU393322 HHU458761:HHU458858 HHU524297:HHU524394 HHU589833:HHU589930 HHU655369:HHU655466 HHU720905:HHU721002 HHU786441:HHU786538 HHU851977:HHU852074 HHU917513:HHU917610 HHU983049:HHU983146 HRQ11:HRQ106 HRQ65545:HRQ65642 HRQ131081:HRQ131178 HRQ196617:HRQ196714 HRQ262153:HRQ262250 HRQ327689:HRQ327786 HRQ393225:HRQ393322 HRQ458761:HRQ458858 HRQ524297:HRQ524394 HRQ589833:HRQ589930 HRQ655369:HRQ655466 HRQ720905:HRQ721002 HRQ786441:HRQ786538 HRQ851977:HRQ852074 HRQ917513:HRQ917610 HRQ983049:HRQ983146 IBM11:IBM106 IBM65545:IBM65642 IBM131081:IBM131178 IBM196617:IBM196714 IBM262153:IBM262250 IBM327689:IBM327786 IBM393225:IBM393322 IBM458761:IBM458858 IBM524297:IBM524394 IBM589833:IBM589930 IBM655369:IBM655466 IBM720905:IBM721002 IBM786441:IBM786538 IBM851977:IBM852074 IBM917513:IBM917610 IBM983049:IBM983146 ILI11:ILI106 ILI65545:ILI65642 ILI131081:ILI131178 ILI196617:ILI196714 ILI262153:ILI262250 ILI327689:ILI327786 ILI393225:ILI393322 ILI458761:ILI458858 ILI524297:ILI524394 ILI589833:ILI589930 ILI655369:ILI655466 ILI720905:ILI721002 ILI786441:ILI786538 ILI851977:ILI852074 ILI917513:ILI917610 ILI983049:ILI983146 IVE11:IVE106 IVE65545:IVE65642 IVE131081:IVE131178 IVE196617:IVE196714 IVE262153:IVE262250 IVE327689:IVE327786 IVE393225:IVE393322 IVE458761:IVE458858 IVE524297:IVE524394 IVE589833:IVE589930 IVE655369:IVE655466 IVE720905:IVE721002 IVE786441:IVE786538 IVE851977:IVE852074 IVE917513:IVE917610 IVE983049:IVE983146 JFA11:JFA106 JFA65545:JFA65642 JFA131081:JFA131178 JFA196617:JFA196714 JFA262153:JFA262250 JFA327689:JFA327786 JFA393225:JFA393322 JFA458761:JFA458858 JFA524297:JFA524394 JFA589833:JFA589930 JFA655369:JFA655466 JFA720905:JFA721002 JFA786441:JFA786538 JFA851977:JFA852074 JFA917513:JFA917610 JFA983049:JFA983146 JOW11:JOW106 JOW65545:JOW65642 JOW131081:JOW131178 JOW196617:JOW196714 JOW262153:JOW262250 JOW327689:JOW327786 JOW393225:JOW393322 JOW458761:JOW458858 JOW524297:JOW524394 JOW589833:JOW589930 JOW655369:JOW655466 JOW720905:JOW721002 JOW786441:JOW786538 JOW851977:JOW852074 JOW917513:JOW917610 JOW983049:JOW983146 JYS11:JYS106 JYS65545:JYS65642 JYS131081:JYS131178 JYS196617:JYS196714 JYS262153:JYS262250 JYS327689:JYS327786 JYS393225:JYS393322 JYS458761:JYS458858 JYS524297:JYS524394 JYS589833:JYS589930 JYS655369:JYS655466 JYS720905:JYS721002 JYS786441:JYS786538 JYS851977:JYS852074 JYS917513:JYS917610 JYS983049:JYS983146 KIO11:KIO106 KIO65545:KIO65642 KIO131081:KIO131178 KIO196617:KIO196714 KIO262153:KIO262250 KIO327689:KIO327786 KIO393225:KIO393322 KIO458761:KIO458858 KIO524297:KIO524394 KIO589833:KIO589930 KIO655369:KIO655466 KIO720905:KIO721002 KIO786441:KIO786538 KIO851977:KIO852074 KIO917513:KIO917610 KIO983049:KIO983146 KSK11:KSK106 KSK65545:KSK65642 KSK131081:KSK131178 KSK196617:KSK196714 KSK262153:KSK262250 KSK327689:KSK327786 KSK393225:KSK393322 KSK458761:KSK458858 KSK524297:KSK524394 KSK589833:KSK589930 KSK655369:KSK655466 KSK720905:KSK721002 KSK786441:KSK786538 KSK851977:KSK852074 KSK917513:KSK917610 KSK983049:KSK983146 LCG11:LCG106 LCG65545:LCG65642 LCG131081:LCG131178 LCG196617:LCG196714 LCG262153:LCG262250 LCG327689:LCG327786 LCG393225:LCG393322 LCG458761:LCG458858 LCG524297:LCG524394 LCG589833:LCG589930 LCG655369:LCG655466 LCG720905:LCG721002 LCG786441:LCG786538 LCG851977:LCG852074 LCG917513:LCG917610 LCG983049:LCG983146 LMC11:LMC106 LMC65545:LMC65642 LMC131081:LMC131178 LMC196617:LMC196714 LMC262153:LMC262250 LMC327689:LMC327786 LMC393225:LMC393322 LMC458761:LMC458858 LMC524297:LMC524394 LMC589833:LMC589930 LMC655369:LMC655466 LMC720905:LMC721002 LMC786441:LMC786538 LMC851977:LMC852074 LMC917513:LMC917610 LMC983049:LMC983146 LVY11:LVY106 LVY65545:LVY65642 LVY131081:LVY131178 LVY196617:LVY196714 LVY262153:LVY262250 LVY327689:LVY327786 LVY393225:LVY393322 LVY458761:LVY458858 LVY524297:LVY524394 LVY589833:LVY589930 LVY655369:LVY655466 LVY720905:LVY721002 LVY786441:LVY786538 LVY851977:LVY852074 LVY917513:LVY917610 LVY983049:LVY983146 MFU11:MFU106 MFU65545:MFU65642 MFU131081:MFU131178 MFU196617:MFU196714 MFU262153:MFU262250 MFU327689:MFU327786 MFU393225:MFU393322 MFU458761:MFU458858 MFU524297:MFU524394 MFU589833:MFU589930 MFU655369:MFU655466 MFU720905:MFU721002 MFU786441:MFU786538 MFU851977:MFU852074 MFU917513:MFU917610 MFU983049:MFU983146 MPQ11:MPQ106 MPQ65545:MPQ65642 MPQ131081:MPQ131178 MPQ196617:MPQ196714 MPQ262153:MPQ262250 MPQ327689:MPQ327786 MPQ393225:MPQ393322 MPQ458761:MPQ458858 MPQ524297:MPQ524394 MPQ589833:MPQ589930 MPQ655369:MPQ655466 MPQ720905:MPQ721002 MPQ786441:MPQ786538 MPQ851977:MPQ852074 MPQ917513:MPQ917610 MPQ983049:MPQ983146 MZM11:MZM106 MZM65545:MZM65642 MZM131081:MZM131178 MZM196617:MZM196714 MZM262153:MZM262250 MZM327689:MZM327786 MZM393225:MZM393322 MZM458761:MZM458858 MZM524297:MZM524394 MZM589833:MZM589930 MZM655369:MZM655466 MZM720905:MZM721002 MZM786441:MZM786538 MZM851977:MZM852074 MZM917513:MZM917610 MZM983049:MZM983146 NJI11:NJI106 NJI65545:NJI65642 NJI131081:NJI131178 NJI196617:NJI196714 NJI262153:NJI262250 NJI327689:NJI327786 NJI393225:NJI393322 NJI458761:NJI458858 NJI524297:NJI524394 NJI589833:NJI589930 NJI655369:NJI655466 NJI720905:NJI721002 NJI786441:NJI786538 NJI851977:NJI852074 NJI917513:NJI917610 NJI983049:NJI983146 NTE11:NTE106 NTE65545:NTE65642 NTE131081:NTE131178 NTE196617:NTE196714 NTE262153:NTE262250 NTE327689:NTE327786 NTE393225:NTE393322 NTE458761:NTE458858 NTE524297:NTE524394 NTE589833:NTE589930 NTE655369:NTE655466 NTE720905:NTE721002 NTE786441:NTE786538 NTE851977:NTE852074 NTE917513:NTE917610 NTE983049:NTE983146 ODA11:ODA106 ODA65545:ODA65642 ODA131081:ODA131178 ODA196617:ODA196714 ODA262153:ODA262250 ODA327689:ODA327786 ODA393225:ODA393322 ODA458761:ODA458858 ODA524297:ODA524394 ODA589833:ODA589930 ODA655369:ODA655466 ODA720905:ODA721002 ODA786441:ODA786538 ODA851977:ODA852074 ODA917513:ODA917610 ODA983049:ODA983146 OMW11:OMW106 OMW65545:OMW65642 OMW131081:OMW131178 OMW196617:OMW196714 OMW262153:OMW262250 OMW327689:OMW327786 OMW393225:OMW393322 OMW458761:OMW458858 OMW524297:OMW524394 OMW589833:OMW589930 OMW655369:OMW655466 OMW720905:OMW721002 OMW786441:OMW786538 OMW851977:OMW852074 OMW917513:OMW917610 OMW983049:OMW983146 OWS11:OWS106 OWS65545:OWS65642 OWS131081:OWS131178 OWS196617:OWS196714 OWS262153:OWS262250 OWS327689:OWS327786 OWS393225:OWS393322 OWS458761:OWS458858 OWS524297:OWS524394 OWS589833:OWS589930 OWS655369:OWS655466 OWS720905:OWS721002 OWS786441:OWS786538 OWS851977:OWS852074 OWS917513:OWS917610 OWS983049:OWS983146 PGO11:PGO106 PGO65545:PGO65642 PGO131081:PGO131178 PGO196617:PGO196714 PGO262153:PGO262250 PGO327689:PGO327786 PGO393225:PGO393322 PGO458761:PGO458858 PGO524297:PGO524394 PGO589833:PGO589930 PGO655369:PGO655466 PGO720905:PGO721002 PGO786441:PGO786538 PGO851977:PGO852074 PGO917513:PGO917610 PGO983049:PGO983146 PQK11:PQK106 PQK65545:PQK65642 PQK131081:PQK131178 PQK196617:PQK196714 PQK262153:PQK262250 PQK327689:PQK327786 PQK393225:PQK393322 PQK458761:PQK458858 PQK524297:PQK524394 PQK589833:PQK589930 PQK655369:PQK655466 PQK720905:PQK721002 PQK786441:PQK786538 PQK851977:PQK852074 PQK917513:PQK917610 PQK983049:PQK983146 QAG11:QAG106 QAG65545:QAG65642 QAG131081:QAG131178 QAG196617:QAG196714 QAG262153:QAG262250 QAG327689:QAG327786 QAG393225:QAG393322 QAG458761:QAG458858 QAG524297:QAG524394 QAG589833:QAG589930 QAG655369:QAG655466 QAG720905:QAG721002 QAG786441:QAG786538 QAG851977:QAG852074 QAG917513:QAG917610 QAG983049:QAG983146 QKC11:QKC106 QKC65545:QKC65642 QKC131081:QKC131178 QKC196617:QKC196714 QKC262153:QKC262250 QKC327689:QKC327786 QKC393225:QKC393322 QKC458761:QKC458858 QKC524297:QKC524394 QKC589833:QKC589930 QKC655369:QKC655466 QKC720905:QKC721002 QKC786441:QKC786538 QKC851977:QKC852074 QKC917513:QKC917610 QKC983049:QKC983146 QTY11:QTY106 QTY65545:QTY65642 QTY131081:QTY131178 QTY196617:QTY196714 QTY262153:QTY262250 QTY327689:QTY327786 QTY393225:QTY393322 QTY458761:QTY458858 QTY524297:QTY524394 QTY589833:QTY589930 QTY655369:QTY655466 QTY720905:QTY721002 QTY786441:QTY786538 QTY851977:QTY852074 QTY917513:QTY917610 QTY983049:QTY983146 RDU11:RDU106 RDU65545:RDU65642 RDU131081:RDU131178 RDU196617:RDU196714 RDU262153:RDU262250 RDU327689:RDU327786 RDU393225:RDU393322 RDU458761:RDU458858 RDU524297:RDU524394 RDU589833:RDU589930 RDU655369:RDU655466 RDU720905:RDU721002 RDU786441:RDU786538 RDU851977:RDU852074 RDU917513:RDU917610 RDU983049:RDU983146 RNQ11:RNQ106 RNQ65545:RNQ65642 RNQ131081:RNQ131178 RNQ196617:RNQ196714 RNQ262153:RNQ262250 RNQ327689:RNQ327786 RNQ393225:RNQ393322 RNQ458761:RNQ458858 RNQ524297:RNQ524394 RNQ589833:RNQ589930 RNQ655369:RNQ655466 RNQ720905:RNQ721002 RNQ786441:RNQ786538 RNQ851977:RNQ852074 RNQ917513:RNQ917610 RNQ983049:RNQ983146 RXM11:RXM106 RXM65545:RXM65642 RXM131081:RXM131178 RXM196617:RXM196714 RXM262153:RXM262250 RXM327689:RXM327786 RXM393225:RXM393322 RXM458761:RXM458858 RXM524297:RXM524394 RXM589833:RXM589930 RXM655369:RXM655466 RXM720905:RXM721002 RXM786441:RXM786538 RXM851977:RXM852074 RXM917513:RXM917610 RXM983049:RXM983146 SHI11:SHI106 SHI65545:SHI65642 SHI131081:SHI131178 SHI196617:SHI196714 SHI262153:SHI262250 SHI327689:SHI327786 SHI393225:SHI393322 SHI458761:SHI458858 SHI524297:SHI524394 SHI589833:SHI589930 SHI655369:SHI655466 SHI720905:SHI721002 SHI786441:SHI786538 SHI851977:SHI852074 SHI917513:SHI917610 SHI983049:SHI983146 SRE11:SRE106 SRE65545:SRE65642 SRE131081:SRE131178 SRE196617:SRE196714 SRE262153:SRE262250 SRE327689:SRE327786 SRE393225:SRE393322 SRE458761:SRE458858 SRE524297:SRE524394 SRE589833:SRE589930 SRE655369:SRE655466 SRE720905:SRE721002 SRE786441:SRE786538 SRE851977:SRE852074 SRE917513:SRE917610 SRE983049:SRE983146 TBA11:TBA106 TBA65545:TBA65642 TBA131081:TBA131178 TBA196617:TBA196714 TBA262153:TBA262250 TBA327689:TBA327786 TBA393225:TBA393322 TBA458761:TBA458858 TBA524297:TBA524394 TBA589833:TBA589930 TBA655369:TBA655466 TBA720905:TBA721002 TBA786441:TBA786538 TBA851977:TBA852074 TBA917513:TBA917610 TBA983049:TBA983146 TKW11:TKW106 TKW65545:TKW65642 TKW131081:TKW131178 TKW196617:TKW196714 TKW262153:TKW262250 TKW327689:TKW327786 TKW393225:TKW393322 TKW458761:TKW458858 TKW524297:TKW524394 TKW589833:TKW589930 TKW655369:TKW655466 TKW720905:TKW721002 TKW786441:TKW786538 TKW851977:TKW852074 TKW917513:TKW917610 TKW983049:TKW983146 TUS11:TUS106 TUS65545:TUS65642 TUS131081:TUS131178 TUS196617:TUS196714 TUS262153:TUS262250 TUS327689:TUS327786 TUS393225:TUS393322 TUS458761:TUS458858 TUS524297:TUS524394 TUS589833:TUS589930 TUS655369:TUS655466 TUS720905:TUS721002 TUS786441:TUS786538 TUS851977:TUS852074 TUS917513:TUS917610 TUS983049:TUS983146 UEO11:UEO106 UEO65545:UEO65642 UEO131081:UEO131178 UEO196617:UEO196714 UEO262153:UEO262250 UEO327689:UEO327786 UEO393225:UEO393322 UEO458761:UEO458858 UEO524297:UEO524394 UEO589833:UEO589930 UEO655369:UEO655466 UEO720905:UEO721002 UEO786441:UEO786538 UEO851977:UEO852074 UEO917513:UEO917610 UEO983049:UEO983146 UOK11:UOK106 UOK65545:UOK65642 UOK131081:UOK131178 UOK196617:UOK196714 UOK262153:UOK262250 UOK327689:UOK327786 UOK393225:UOK393322 UOK458761:UOK458858 UOK524297:UOK524394 UOK589833:UOK589930 UOK655369:UOK655466 UOK720905:UOK721002 UOK786441:UOK786538 UOK851977:UOK852074 UOK917513:UOK917610 UOK983049:UOK983146 UYG11:UYG106 UYG65545:UYG65642 UYG131081:UYG131178 UYG196617:UYG196714 UYG262153:UYG262250 UYG327689:UYG327786 UYG393225:UYG393322 UYG458761:UYG458858 UYG524297:UYG524394 UYG589833:UYG589930 UYG655369:UYG655466 UYG720905:UYG721002 UYG786441:UYG786538 UYG851977:UYG852074 UYG917513:UYG917610 UYG983049:UYG983146 VIC11:VIC106 VIC65545:VIC65642 VIC131081:VIC131178 VIC196617:VIC196714 VIC262153:VIC262250 VIC327689:VIC327786 VIC393225:VIC393322 VIC458761:VIC458858 VIC524297:VIC524394 VIC589833:VIC589930 VIC655369:VIC655466 VIC720905:VIC721002 VIC786441:VIC786538 VIC851977:VIC852074 VIC917513:VIC917610 VIC983049:VIC983146 VRY11:VRY106 VRY65545:VRY65642 VRY131081:VRY131178 VRY196617:VRY196714 VRY262153:VRY262250 VRY327689:VRY327786 VRY393225:VRY393322 VRY458761:VRY458858 VRY524297:VRY524394 VRY589833:VRY589930 VRY655369:VRY655466 VRY720905:VRY721002 VRY786441:VRY786538 VRY851977:VRY852074 VRY917513:VRY917610 VRY983049:VRY983146 WBU11:WBU106 WBU65545:WBU65642 WBU131081:WBU131178 WBU196617:WBU196714 WBU262153:WBU262250 WBU327689:WBU327786 WBU393225:WBU393322 WBU458761:WBU458858 WBU524297:WBU524394 WBU589833:WBU589930 WBU655369:WBU655466 WBU720905:WBU721002 WBU786441:WBU786538 WBU851977:WBU852074 WBU917513:WBU917610 WBU983049:WBU983146 WLQ11:WLQ106 WLQ65545:WLQ65642 WLQ131081:WLQ131178 WLQ196617:WLQ196714 WLQ262153:WLQ262250 WLQ327689:WLQ327786 WLQ393225:WLQ393322 WLQ458761:WLQ458858 WLQ524297:WLQ524394 WLQ589833:WLQ589930 WLQ655369:WLQ655466 WLQ720905:WLQ721002 WLQ786441:WLQ786538 WLQ851977:WLQ852074 WLQ917513:WLQ917610 WLQ983049:WLQ983146 WVM11:WVM106 WVM65545:WVM65642 WVM131081:WVM131178 WVM196617:WVM196714 WVM262153:WVM262250 WVM327689:WVM327786 WVM393225:WVM393322 WVM458761:WVM458858 WVM524297:WVM524394 WVM589833:WVM589930 WVM655369:WVM655466 WVM720905:WVM721002 WVM786441:WVM786538 WVM851977:WVM852074 WVM917513:WVM917610 WVM983049:WVM983146">
      <formula1>"正,反"</formula1>
    </dataValidation>
    <dataValidation type="list" allowBlank="1" showInputMessage="1" showErrorMessage="1" sqref="F11:F106 F65545:F65642 F131081:F131178 F196617:F196714 F262153:F262250 F327689:F327786 F393225:F393322 F458761:F458858 F524297:F524394 F589833:F589930 F655369:F655466 F720905:F721002 F786441:F786538 F851977:F852074 F917513:F917610 F983049:F983146 JB11:JB106 JB65545:JB65642 JB131081:JB131178 JB196617:JB196714 JB262153:JB262250 JB327689:JB327786 JB393225:JB393322 JB458761:JB458858 JB524297:JB524394 JB589833:JB589930 JB655369:JB655466 JB720905:JB721002 JB786441:JB786538 JB851977:JB852074 JB917513:JB917610 JB983049:JB983146 SX11:SX106 SX65545:SX65642 SX131081:SX131178 SX196617:SX196714 SX262153:SX262250 SX327689:SX327786 SX393225:SX393322 SX458761:SX458858 SX524297:SX524394 SX589833:SX589930 SX655369:SX655466 SX720905:SX721002 SX786441:SX786538 SX851977:SX852074 SX917513:SX917610 SX983049:SX983146 ACT11:ACT106 ACT65545:ACT65642 ACT131081:ACT131178 ACT196617:ACT196714 ACT262153:ACT262250 ACT327689:ACT327786 ACT393225:ACT393322 ACT458761:ACT458858 ACT524297:ACT524394 ACT589833:ACT589930 ACT655369:ACT655466 ACT720905:ACT721002 ACT786441:ACT786538 ACT851977:ACT852074 ACT917513:ACT917610 ACT983049:ACT983146 AMP11:AMP106 AMP65545:AMP65642 AMP131081:AMP131178 AMP196617:AMP196714 AMP262153:AMP262250 AMP327689:AMP327786 AMP393225:AMP393322 AMP458761:AMP458858 AMP524297:AMP524394 AMP589833:AMP589930 AMP655369:AMP655466 AMP720905:AMP721002 AMP786441:AMP786538 AMP851977:AMP852074 AMP917513:AMP917610 AMP983049:AMP983146 AWL11:AWL106 AWL65545:AWL65642 AWL131081:AWL131178 AWL196617:AWL196714 AWL262153:AWL262250 AWL327689:AWL327786 AWL393225:AWL393322 AWL458761:AWL458858 AWL524297:AWL524394 AWL589833:AWL589930 AWL655369:AWL655466 AWL720905:AWL721002 AWL786441:AWL786538 AWL851977:AWL852074 AWL917513:AWL917610 AWL983049:AWL983146 BGH11:BGH106 BGH65545:BGH65642 BGH131081:BGH131178 BGH196617:BGH196714 BGH262153:BGH262250 BGH327689:BGH327786 BGH393225:BGH393322 BGH458761:BGH458858 BGH524297:BGH524394 BGH589833:BGH589930 BGH655369:BGH655466 BGH720905:BGH721002 BGH786441:BGH786538 BGH851977:BGH852074 BGH917513:BGH917610 BGH983049:BGH983146 BQD11:BQD106 BQD65545:BQD65642 BQD131081:BQD131178 BQD196617:BQD196714 BQD262153:BQD262250 BQD327689:BQD327786 BQD393225:BQD393322 BQD458761:BQD458858 BQD524297:BQD524394 BQD589833:BQD589930 BQD655369:BQD655466 BQD720905:BQD721002 BQD786441:BQD786538 BQD851977:BQD852074 BQD917513:BQD917610 BQD983049:BQD983146 BZZ11:BZZ106 BZZ65545:BZZ65642 BZZ131081:BZZ131178 BZZ196617:BZZ196714 BZZ262153:BZZ262250 BZZ327689:BZZ327786 BZZ393225:BZZ393322 BZZ458761:BZZ458858 BZZ524297:BZZ524394 BZZ589833:BZZ589930 BZZ655369:BZZ655466 BZZ720905:BZZ721002 BZZ786441:BZZ786538 BZZ851977:BZZ852074 BZZ917513:BZZ917610 BZZ983049:BZZ983146 CJV11:CJV106 CJV65545:CJV65642 CJV131081:CJV131178 CJV196617:CJV196714 CJV262153:CJV262250 CJV327689:CJV327786 CJV393225:CJV393322 CJV458761:CJV458858 CJV524297:CJV524394 CJV589833:CJV589930 CJV655369:CJV655466 CJV720905:CJV721002 CJV786441:CJV786538 CJV851977:CJV852074 CJV917513:CJV917610 CJV983049:CJV983146 CTR11:CTR106 CTR65545:CTR65642 CTR131081:CTR131178 CTR196617:CTR196714 CTR262153:CTR262250 CTR327689:CTR327786 CTR393225:CTR393322 CTR458761:CTR458858 CTR524297:CTR524394 CTR589833:CTR589930 CTR655369:CTR655466 CTR720905:CTR721002 CTR786441:CTR786538 CTR851977:CTR852074 CTR917513:CTR917610 CTR983049:CTR983146 DDN11:DDN106 DDN65545:DDN65642 DDN131081:DDN131178 DDN196617:DDN196714 DDN262153:DDN262250 DDN327689:DDN327786 DDN393225:DDN393322 DDN458761:DDN458858 DDN524297:DDN524394 DDN589833:DDN589930 DDN655369:DDN655466 DDN720905:DDN721002 DDN786441:DDN786538 DDN851977:DDN852074 DDN917513:DDN917610 DDN983049:DDN983146 DNJ11:DNJ106 DNJ65545:DNJ65642 DNJ131081:DNJ131178 DNJ196617:DNJ196714 DNJ262153:DNJ262250 DNJ327689:DNJ327786 DNJ393225:DNJ393322 DNJ458761:DNJ458858 DNJ524297:DNJ524394 DNJ589833:DNJ589930 DNJ655369:DNJ655466 DNJ720905:DNJ721002 DNJ786441:DNJ786538 DNJ851977:DNJ852074 DNJ917513:DNJ917610 DNJ983049:DNJ983146 DXF11:DXF106 DXF65545:DXF65642 DXF131081:DXF131178 DXF196617:DXF196714 DXF262153:DXF262250 DXF327689:DXF327786 DXF393225:DXF393322 DXF458761:DXF458858 DXF524297:DXF524394 DXF589833:DXF589930 DXF655369:DXF655466 DXF720905:DXF721002 DXF786441:DXF786538 DXF851977:DXF852074 DXF917513:DXF917610 DXF983049:DXF983146 EHB11:EHB106 EHB65545:EHB65642 EHB131081:EHB131178 EHB196617:EHB196714 EHB262153:EHB262250 EHB327689:EHB327786 EHB393225:EHB393322 EHB458761:EHB458858 EHB524297:EHB524394 EHB589833:EHB589930 EHB655369:EHB655466 EHB720905:EHB721002 EHB786441:EHB786538 EHB851977:EHB852074 EHB917513:EHB917610 EHB983049:EHB983146 EQX11:EQX106 EQX65545:EQX65642 EQX131081:EQX131178 EQX196617:EQX196714 EQX262153:EQX262250 EQX327689:EQX327786 EQX393225:EQX393322 EQX458761:EQX458858 EQX524297:EQX524394 EQX589833:EQX589930 EQX655369:EQX655466 EQX720905:EQX721002 EQX786441:EQX786538 EQX851977:EQX852074 EQX917513:EQX917610 EQX983049:EQX983146 FAT11:FAT106 FAT65545:FAT65642 FAT131081:FAT131178 FAT196617:FAT196714 FAT262153:FAT262250 FAT327689:FAT327786 FAT393225:FAT393322 FAT458761:FAT458858 FAT524297:FAT524394 FAT589833:FAT589930 FAT655369:FAT655466 FAT720905:FAT721002 FAT786441:FAT786538 FAT851977:FAT852074 FAT917513:FAT917610 FAT983049:FAT983146 FKP11:FKP106 FKP65545:FKP65642 FKP131081:FKP131178 FKP196617:FKP196714 FKP262153:FKP262250 FKP327689:FKP327786 FKP393225:FKP393322 FKP458761:FKP458858 FKP524297:FKP524394 FKP589833:FKP589930 FKP655369:FKP655466 FKP720905:FKP721002 FKP786441:FKP786538 FKP851977:FKP852074 FKP917513:FKP917610 FKP983049:FKP983146 FUL11:FUL106 FUL65545:FUL65642 FUL131081:FUL131178 FUL196617:FUL196714 FUL262153:FUL262250 FUL327689:FUL327786 FUL393225:FUL393322 FUL458761:FUL458858 FUL524297:FUL524394 FUL589833:FUL589930 FUL655369:FUL655466 FUL720905:FUL721002 FUL786441:FUL786538 FUL851977:FUL852074 FUL917513:FUL917610 FUL983049:FUL983146 GEH11:GEH106 GEH65545:GEH65642 GEH131081:GEH131178 GEH196617:GEH196714 GEH262153:GEH262250 GEH327689:GEH327786 GEH393225:GEH393322 GEH458761:GEH458858 GEH524297:GEH524394 GEH589833:GEH589930 GEH655369:GEH655466 GEH720905:GEH721002 GEH786441:GEH786538 GEH851977:GEH852074 GEH917513:GEH917610 GEH983049:GEH983146 GOD11:GOD106 GOD65545:GOD65642 GOD131081:GOD131178 GOD196617:GOD196714 GOD262153:GOD262250 GOD327689:GOD327786 GOD393225:GOD393322 GOD458761:GOD458858 GOD524297:GOD524394 GOD589833:GOD589930 GOD655369:GOD655466 GOD720905:GOD721002 GOD786441:GOD786538 GOD851977:GOD852074 GOD917513:GOD917610 GOD983049:GOD983146 GXZ11:GXZ106 GXZ65545:GXZ65642 GXZ131081:GXZ131178 GXZ196617:GXZ196714 GXZ262153:GXZ262250 GXZ327689:GXZ327786 GXZ393225:GXZ393322 GXZ458761:GXZ458858 GXZ524297:GXZ524394 GXZ589833:GXZ589930 GXZ655369:GXZ655466 GXZ720905:GXZ721002 GXZ786441:GXZ786538 GXZ851977:GXZ852074 GXZ917513:GXZ917610 GXZ983049:GXZ983146 HHV11:HHV106 HHV65545:HHV65642 HHV131081:HHV131178 HHV196617:HHV196714 HHV262153:HHV262250 HHV327689:HHV327786 HHV393225:HHV393322 HHV458761:HHV458858 HHV524297:HHV524394 HHV589833:HHV589930 HHV655369:HHV655466 HHV720905:HHV721002 HHV786441:HHV786538 HHV851977:HHV852074 HHV917513:HHV917610 HHV983049:HHV983146 HRR11:HRR106 HRR65545:HRR65642 HRR131081:HRR131178 HRR196617:HRR196714 HRR262153:HRR262250 HRR327689:HRR327786 HRR393225:HRR393322 HRR458761:HRR458858 HRR524297:HRR524394 HRR589833:HRR589930 HRR655369:HRR655466 HRR720905:HRR721002 HRR786441:HRR786538 HRR851977:HRR852074 HRR917513:HRR917610 HRR983049:HRR983146 IBN11:IBN106 IBN65545:IBN65642 IBN131081:IBN131178 IBN196617:IBN196714 IBN262153:IBN262250 IBN327689:IBN327786 IBN393225:IBN393322 IBN458761:IBN458858 IBN524297:IBN524394 IBN589833:IBN589930 IBN655369:IBN655466 IBN720905:IBN721002 IBN786441:IBN786538 IBN851977:IBN852074 IBN917513:IBN917610 IBN983049:IBN983146 ILJ11:ILJ106 ILJ65545:ILJ65642 ILJ131081:ILJ131178 ILJ196617:ILJ196714 ILJ262153:ILJ262250 ILJ327689:ILJ327786 ILJ393225:ILJ393322 ILJ458761:ILJ458858 ILJ524297:ILJ524394 ILJ589833:ILJ589930 ILJ655369:ILJ655466 ILJ720905:ILJ721002 ILJ786441:ILJ786538 ILJ851977:ILJ852074 ILJ917513:ILJ917610 ILJ983049:ILJ983146 IVF11:IVF106 IVF65545:IVF65642 IVF131081:IVF131178 IVF196617:IVF196714 IVF262153:IVF262250 IVF327689:IVF327786 IVF393225:IVF393322 IVF458761:IVF458858 IVF524297:IVF524394 IVF589833:IVF589930 IVF655369:IVF655466 IVF720905:IVF721002 IVF786441:IVF786538 IVF851977:IVF852074 IVF917513:IVF917610 IVF983049:IVF983146 JFB11:JFB106 JFB65545:JFB65642 JFB131081:JFB131178 JFB196617:JFB196714 JFB262153:JFB262250 JFB327689:JFB327786 JFB393225:JFB393322 JFB458761:JFB458858 JFB524297:JFB524394 JFB589833:JFB589930 JFB655369:JFB655466 JFB720905:JFB721002 JFB786441:JFB786538 JFB851977:JFB852074 JFB917513:JFB917610 JFB983049:JFB983146 JOX11:JOX106 JOX65545:JOX65642 JOX131081:JOX131178 JOX196617:JOX196714 JOX262153:JOX262250 JOX327689:JOX327786 JOX393225:JOX393322 JOX458761:JOX458858 JOX524297:JOX524394 JOX589833:JOX589930 JOX655369:JOX655466 JOX720905:JOX721002 JOX786441:JOX786538 JOX851977:JOX852074 JOX917513:JOX917610 JOX983049:JOX983146 JYT11:JYT106 JYT65545:JYT65642 JYT131081:JYT131178 JYT196617:JYT196714 JYT262153:JYT262250 JYT327689:JYT327786 JYT393225:JYT393322 JYT458761:JYT458858 JYT524297:JYT524394 JYT589833:JYT589930 JYT655369:JYT655466 JYT720905:JYT721002 JYT786441:JYT786538 JYT851977:JYT852074 JYT917513:JYT917610 JYT983049:JYT983146 KIP11:KIP106 KIP65545:KIP65642 KIP131081:KIP131178 KIP196617:KIP196714 KIP262153:KIP262250 KIP327689:KIP327786 KIP393225:KIP393322 KIP458761:KIP458858 KIP524297:KIP524394 KIP589833:KIP589930 KIP655369:KIP655466 KIP720905:KIP721002 KIP786441:KIP786538 KIP851977:KIP852074 KIP917513:KIP917610 KIP983049:KIP983146 KSL11:KSL106 KSL65545:KSL65642 KSL131081:KSL131178 KSL196617:KSL196714 KSL262153:KSL262250 KSL327689:KSL327786 KSL393225:KSL393322 KSL458761:KSL458858 KSL524297:KSL524394 KSL589833:KSL589930 KSL655369:KSL655466 KSL720905:KSL721002 KSL786441:KSL786538 KSL851977:KSL852074 KSL917513:KSL917610 KSL983049:KSL983146 LCH11:LCH106 LCH65545:LCH65642 LCH131081:LCH131178 LCH196617:LCH196714 LCH262153:LCH262250 LCH327689:LCH327786 LCH393225:LCH393322 LCH458761:LCH458858 LCH524297:LCH524394 LCH589833:LCH589930 LCH655369:LCH655466 LCH720905:LCH721002 LCH786441:LCH786538 LCH851977:LCH852074 LCH917513:LCH917610 LCH983049:LCH983146 LMD11:LMD106 LMD65545:LMD65642 LMD131081:LMD131178 LMD196617:LMD196714 LMD262153:LMD262250 LMD327689:LMD327786 LMD393225:LMD393322 LMD458761:LMD458858 LMD524297:LMD524394 LMD589833:LMD589930 LMD655369:LMD655466 LMD720905:LMD721002 LMD786441:LMD786538 LMD851977:LMD852074 LMD917513:LMD917610 LMD983049:LMD983146 LVZ11:LVZ106 LVZ65545:LVZ65642 LVZ131081:LVZ131178 LVZ196617:LVZ196714 LVZ262153:LVZ262250 LVZ327689:LVZ327786 LVZ393225:LVZ393322 LVZ458761:LVZ458858 LVZ524297:LVZ524394 LVZ589833:LVZ589930 LVZ655369:LVZ655466 LVZ720905:LVZ721002 LVZ786441:LVZ786538 LVZ851977:LVZ852074 LVZ917513:LVZ917610 LVZ983049:LVZ983146 MFV11:MFV106 MFV65545:MFV65642 MFV131081:MFV131178 MFV196617:MFV196714 MFV262153:MFV262250 MFV327689:MFV327786 MFV393225:MFV393322 MFV458761:MFV458858 MFV524297:MFV524394 MFV589833:MFV589930 MFV655369:MFV655466 MFV720905:MFV721002 MFV786441:MFV786538 MFV851977:MFV852074 MFV917513:MFV917610 MFV983049:MFV983146 MPR11:MPR106 MPR65545:MPR65642 MPR131081:MPR131178 MPR196617:MPR196714 MPR262153:MPR262250 MPR327689:MPR327786 MPR393225:MPR393322 MPR458761:MPR458858 MPR524297:MPR524394 MPR589833:MPR589930 MPR655369:MPR655466 MPR720905:MPR721002 MPR786441:MPR786538 MPR851977:MPR852074 MPR917513:MPR917610 MPR983049:MPR983146 MZN11:MZN106 MZN65545:MZN65642 MZN131081:MZN131178 MZN196617:MZN196714 MZN262153:MZN262250 MZN327689:MZN327786 MZN393225:MZN393322 MZN458761:MZN458858 MZN524297:MZN524394 MZN589833:MZN589930 MZN655369:MZN655466 MZN720905:MZN721002 MZN786441:MZN786538 MZN851977:MZN852074 MZN917513:MZN917610 MZN983049:MZN983146 NJJ11:NJJ106 NJJ65545:NJJ65642 NJJ131081:NJJ131178 NJJ196617:NJJ196714 NJJ262153:NJJ262250 NJJ327689:NJJ327786 NJJ393225:NJJ393322 NJJ458761:NJJ458858 NJJ524297:NJJ524394 NJJ589833:NJJ589930 NJJ655369:NJJ655466 NJJ720905:NJJ721002 NJJ786441:NJJ786538 NJJ851977:NJJ852074 NJJ917513:NJJ917610 NJJ983049:NJJ983146 NTF11:NTF106 NTF65545:NTF65642 NTF131081:NTF131178 NTF196617:NTF196714 NTF262153:NTF262250 NTF327689:NTF327786 NTF393225:NTF393322 NTF458761:NTF458858 NTF524297:NTF524394 NTF589833:NTF589930 NTF655369:NTF655466 NTF720905:NTF721002 NTF786441:NTF786538 NTF851977:NTF852074 NTF917513:NTF917610 NTF983049:NTF983146 ODB11:ODB106 ODB65545:ODB65642 ODB131081:ODB131178 ODB196617:ODB196714 ODB262153:ODB262250 ODB327689:ODB327786 ODB393225:ODB393322 ODB458761:ODB458858 ODB524297:ODB524394 ODB589833:ODB589930 ODB655369:ODB655466 ODB720905:ODB721002 ODB786441:ODB786538 ODB851977:ODB852074 ODB917513:ODB917610 ODB983049:ODB983146 OMX11:OMX106 OMX65545:OMX65642 OMX131081:OMX131178 OMX196617:OMX196714 OMX262153:OMX262250 OMX327689:OMX327786 OMX393225:OMX393322 OMX458761:OMX458858 OMX524297:OMX524394 OMX589833:OMX589930 OMX655369:OMX655466 OMX720905:OMX721002 OMX786441:OMX786538 OMX851977:OMX852074 OMX917513:OMX917610 OMX983049:OMX983146 OWT11:OWT106 OWT65545:OWT65642 OWT131081:OWT131178 OWT196617:OWT196714 OWT262153:OWT262250 OWT327689:OWT327786 OWT393225:OWT393322 OWT458761:OWT458858 OWT524297:OWT524394 OWT589833:OWT589930 OWT655369:OWT655466 OWT720905:OWT721002 OWT786441:OWT786538 OWT851977:OWT852074 OWT917513:OWT917610 OWT983049:OWT983146 PGP11:PGP106 PGP65545:PGP65642 PGP131081:PGP131178 PGP196617:PGP196714 PGP262153:PGP262250 PGP327689:PGP327786 PGP393225:PGP393322 PGP458761:PGP458858 PGP524297:PGP524394 PGP589833:PGP589930 PGP655369:PGP655466 PGP720905:PGP721002 PGP786441:PGP786538 PGP851977:PGP852074 PGP917513:PGP917610 PGP983049:PGP983146 PQL11:PQL106 PQL65545:PQL65642 PQL131081:PQL131178 PQL196617:PQL196714 PQL262153:PQL262250 PQL327689:PQL327786 PQL393225:PQL393322 PQL458761:PQL458858 PQL524297:PQL524394 PQL589833:PQL589930 PQL655369:PQL655466 PQL720905:PQL721002 PQL786441:PQL786538 PQL851977:PQL852074 PQL917513:PQL917610 PQL983049:PQL983146 QAH11:QAH106 QAH65545:QAH65642 QAH131081:QAH131178 QAH196617:QAH196714 QAH262153:QAH262250 QAH327689:QAH327786 QAH393225:QAH393322 QAH458761:QAH458858 QAH524297:QAH524394 QAH589833:QAH589930 QAH655369:QAH655466 QAH720905:QAH721002 QAH786441:QAH786538 QAH851977:QAH852074 QAH917513:QAH917610 QAH983049:QAH983146 QKD11:QKD106 QKD65545:QKD65642 QKD131081:QKD131178 QKD196617:QKD196714 QKD262153:QKD262250 QKD327689:QKD327786 QKD393225:QKD393322 QKD458761:QKD458858 QKD524297:QKD524394 QKD589833:QKD589930 QKD655369:QKD655466 QKD720905:QKD721002 QKD786441:QKD786538 QKD851977:QKD852074 QKD917513:QKD917610 QKD983049:QKD983146 QTZ11:QTZ106 QTZ65545:QTZ65642 QTZ131081:QTZ131178 QTZ196617:QTZ196714 QTZ262153:QTZ262250 QTZ327689:QTZ327786 QTZ393225:QTZ393322 QTZ458761:QTZ458858 QTZ524297:QTZ524394 QTZ589833:QTZ589930 QTZ655369:QTZ655466 QTZ720905:QTZ721002 QTZ786441:QTZ786538 QTZ851977:QTZ852074 QTZ917513:QTZ917610 QTZ983049:QTZ983146 RDV11:RDV106 RDV65545:RDV65642 RDV131081:RDV131178 RDV196617:RDV196714 RDV262153:RDV262250 RDV327689:RDV327786 RDV393225:RDV393322 RDV458761:RDV458858 RDV524297:RDV524394 RDV589833:RDV589930 RDV655369:RDV655466 RDV720905:RDV721002 RDV786441:RDV786538 RDV851977:RDV852074 RDV917513:RDV917610 RDV983049:RDV983146 RNR11:RNR106 RNR65545:RNR65642 RNR131081:RNR131178 RNR196617:RNR196714 RNR262153:RNR262250 RNR327689:RNR327786 RNR393225:RNR393322 RNR458761:RNR458858 RNR524297:RNR524394 RNR589833:RNR589930 RNR655369:RNR655466 RNR720905:RNR721002 RNR786441:RNR786538 RNR851977:RNR852074 RNR917513:RNR917610 RNR983049:RNR983146 RXN11:RXN106 RXN65545:RXN65642 RXN131081:RXN131178 RXN196617:RXN196714 RXN262153:RXN262250 RXN327689:RXN327786 RXN393225:RXN393322 RXN458761:RXN458858 RXN524297:RXN524394 RXN589833:RXN589930 RXN655369:RXN655466 RXN720905:RXN721002 RXN786441:RXN786538 RXN851977:RXN852074 RXN917513:RXN917610 RXN983049:RXN983146 SHJ11:SHJ106 SHJ65545:SHJ65642 SHJ131081:SHJ131178 SHJ196617:SHJ196714 SHJ262153:SHJ262250 SHJ327689:SHJ327786 SHJ393225:SHJ393322 SHJ458761:SHJ458858 SHJ524297:SHJ524394 SHJ589833:SHJ589930 SHJ655369:SHJ655466 SHJ720905:SHJ721002 SHJ786441:SHJ786538 SHJ851977:SHJ852074 SHJ917513:SHJ917610 SHJ983049:SHJ983146 SRF11:SRF106 SRF65545:SRF65642 SRF131081:SRF131178 SRF196617:SRF196714 SRF262153:SRF262250 SRF327689:SRF327786 SRF393225:SRF393322 SRF458761:SRF458858 SRF524297:SRF524394 SRF589833:SRF589930 SRF655369:SRF655466 SRF720905:SRF721002 SRF786441:SRF786538 SRF851977:SRF852074 SRF917513:SRF917610 SRF983049:SRF983146 TBB11:TBB106 TBB65545:TBB65642 TBB131081:TBB131178 TBB196617:TBB196714 TBB262153:TBB262250 TBB327689:TBB327786 TBB393225:TBB393322 TBB458761:TBB458858 TBB524297:TBB524394 TBB589833:TBB589930 TBB655369:TBB655466 TBB720905:TBB721002 TBB786441:TBB786538 TBB851977:TBB852074 TBB917513:TBB917610 TBB983049:TBB983146 TKX11:TKX106 TKX65545:TKX65642 TKX131081:TKX131178 TKX196617:TKX196714 TKX262153:TKX262250 TKX327689:TKX327786 TKX393225:TKX393322 TKX458761:TKX458858 TKX524297:TKX524394 TKX589833:TKX589930 TKX655369:TKX655466 TKX720905:TKX721002 TKX786441:TKX786538 TKX851977:TKX852074 TKX917513:TKX917610 TKX983049:TKX983146 TUT11:TUT106 TUT65545:TUT65642 TUT131081:TUT131178 TUT196617:TUT196714 TUT262153:TUT262250 TUT327689:TUT327786 TUT393225:TUT393322 TUT458761:TUT458858 TUT524297:TUT524394 TUT589833:TUT589930 TUT655369:TUT655466 TUT720905:TUT721002 TUT786441:TUT786538 TUT851977:TUT852074 TUT917513:TUT917610 TUT983049:TUT983146 UEP11:UEP106 UEP65545:UEP65642 UEP131081:UEP131178 UEP196617:UEP196714 UEP262153:UEP262250 UEP327689:UEP327786 UEP393225:UEP393322 UEP458761:UEP458858 UEP524297:UEP524394 UEP589833:UEP589930 UEP655369:UEP655466 UEP720905:UEP721002 UEP786441:UEP786538 UEP851977:UEP852074 UEP917513:UEP917610 UEP983049:UEP983146 UOL11:UOL106 UOL65545:UOL65642 UOL131081:UOL131178 UOL196617:UOL196714 UOL262153:UOL262250 UOL327689:UOL327786 UOL393225:UOL393322 UOL458761:UOL458858 UOL524297:UOL524394 UOL589833:UOL589930 UOL655369:UOL655466 UOL720905:UOL721002 UOL786441:UOL786538 UOL851977:UOL852074 UOL917513:UOL917610 UOL983049:UOL983146 UYH11:UYH106 UYH65545:UYH65642 UYH131081:UYH131178 UYH196617:UYH196714 UYH262153:UYH262250 UYH327689:UYH327786 UYH393225:UYH393322 UYH458761:UYH458858 UYH524297:UYH524394 UYH589833:UYH589930 UYH655369:UYH655466 UYH720905:UYH721002 UYH786441:UYH786538 UYH851977:UYH852074 UYH917513:UYH917610 UYH983049:UYH983146 VID11:VID106 VID65545:VID65642 VID131081:VID131178 VID196617:VID196714 VID262153:VID262250 VID327689:VID327786 VID393225:VID393322 VID458761:VID458858 VID524297:VID524394 VID589833:VID589930 VID655369:VID655466 VID720905:VID721002 VID786441:VID786538 VID851977:VID852074 VID917513:VID917610 VID983049:VID983146 VRZ11:VRZ106 VRZ65545:VRZ65642 VRZ131081:VRZ131178 VRZ196617:VRZ196714 VRZ262153:VRZ262250 VRZ327689:VRZ327786 VRZ393225:VRZ393322 VRZ458761:VRZ458858 VRZ524297:VRZ524394 VRZ589833:VRZ589930 VRZ655369:VRZ655466 VRZ720905:VRZ721002 VRZ786441:VRZ786538 VRZ851977:VRZ852074 VRZ917513:VRZ917610 VRZ983049:VRZ983146 WBV11:WBV106 WBV65545:WBV65642 WBV131081:WBV131178 WBV196617:WBV196714 WBV262153:WBV262250 WBV327689:WBV327786 WBV393225:WBV393322 WBV458761:WBV458858 WBV524297:WBV524394 WBV589833:WBV589930 WBV655369:WBV655466 WBV720905:WBV721002 WBV786441:WBV786538 WBV851977:WBV852074 WBV917513:WBV917610 WBV983049:WBV983146 WLR11:WLR106 WLR65545:WLR65642 WLR131081:WLR131178 WLR196617:WLR196714 WLR262153:WLR262250 WLR327689:WLR327786 WLR393225:WLR393322 WLR458761:WLR458858 WLR524297:WLR524394 WLR589833:WLR589930 WLR655369:WLR655466 WLR720905:WLR721002 WLR786441:WLR786538 WLR851977:WLR852074 WLR917513:WLR917610 WLR983049:WLR983146 WVN11:WVN106 WVN65545:WVN65642 WVN131081:WVN131178 WVN196617:WVN196714 WVN262153:WVN262250 WVN327689:WVN327786 WVN393225:WVN393322 WVN458761:WVN458858 WVN524297:WVN524394 WVN589833:WVN589930 WVN655369:WVN655466 WVN720905:WVN721002 WVN786441:WVN786538 WVN851977:WVN852074 WVN917513:WVN917610 WVN983049:WVN983146">
      <formula1>"高,中,低"</formula1>
    </dataValidation>
    <dataValidation type="list" allowBlank="1" showInputMessage="1" showErrorMessage="1" sqref="G11:G106 G65545:G65642 G131081:G131178 G196617:G196714 G262153:G262250 G327689:G327786 G393225:G393322 G458761:G458858 G524297:G524394 G589833:G589930 G655369:G655466 G720905:G721002 G786441:G786538 G851977:G852074 G917513:G917610 G983049:G983146 JC11:JC106 JC65545:JC65642 JC131081:JC131178 JC196617:JC196714 JC262153:JC262250 JC327689:JC327786 JC393225:JC393322 JC458761:JC458858 JC524297:JC524394 JC589833:JC589930 JC655369:JC655466 JC720905:JC721002 JC786441:JC786538 JC851977:JC852074 JC917513:JC917610 JC983049:JC983146 SY11:SY106 SY65545:SY65642 SY131081:SY131178 SY196617:SY196714 SY262153:SY262250 SY327689:SY327786 SY393225:SY393322 SY458761:SY458858 SY524297:SY524394 SY589833:SY589930 SY655369:SY655466 SY720905:SY721002 SY786441:SY786538 SY851977:SY852074 SY917513:SY917610 SY983049:SY983146 ACU11:ACU106 ACU65545:ACU65642 ACU131081:ACU131178 ACU196617:ACU196714 ACU262153:ACU262250 ACU327689:ACU327786 ACU393225:ACU393322 ACU458761:ACU458858 ACU524297:ACU524394 ACU589833:ACU589930 ACU655369:ACU655466 ACU720905:ACU721002 ACU786441:ACU786538 ACU851977:ACU852074 ACU917513:ACU917610 ACU983049:ACU983146 AMQ11:AMQ106 AMQ65545:AMQ65642 AMQ131081:AMQ131178 AMQ196617:AMQ196714 AMQ262153:AMQ262250 AMQ327689:AMQ327786 AMQ393225:AMQ393322 AMQ458761:AMQ458858 AMQ524297:AMQ524394 AMQ589833:AMQ589930 AMQ655369:AMQ655466 AMQ720905:AMQ721002 AMQ786441:AMQ786538 AMQ851977:AMQ852074 AMQ917513:AMQ917610 AMQ983049:AMQ983146 AWM11:AWM106 AWM65545:AWM65642 AWM131081:AWM131178 AWM196617:AWM196714 AWM262153:AWM262250 AWM327689:AWM327786 AWM393225:AWM393322 AWM458761:AWM458858 AWM524297:AWM524394 AWM589833:AWM589930 AWM655369:AWM655466 AWM720905:AWM721002 AWM786441:AWM786538 AWM851977:AWM852074 AWM917513:AWM917610 AWM983049:AWM983146 BGI11:BGI106 BGI65545:BGI65642 BGI131081:BGI131178 BGI196617:BGI196714 BGI262153:BGI262250 BGI327689:BGI327786 BGI393225:BGI393322 BGI458761:BGI458858 BGI524297:BGI524394 BGI589833:BGI589930 BGI655369:BGI655466 BGI720905:BGI721002 BGI786441:BGI786538 BGI851977:BGI852074 BGI917513:BGI917610 BGI983049:BGI983146 BQE11:BQE106 BQE65545:BQE65642 BQE131081:BQE131178 BQE196617:BQE196714 BQE262153:BQE262250 BQE327689:BQE327786 BQE393225:BQE393322 BQE458761:BQE458858 BQE524297:BQE524394 BQE589833:BQE589930 BQE655369:BQE655466 BQE720905:BQE721002 BQE786441:BQE786538 BQE851977:BQE852074 BQE917513:BQE917610 BQE983049:BQE983146 CAA11:CAA106 CAA65545:CAA65642 CAA131081:CAA131178 CAA196617:CAA196714 CAA262153:CAA262250 CAA327689:CAA327786 CAA393225:CAA393322 CAA458761:CAA458858 CAA524297:CAA524394 CAA589833:CAA589930 CAA655369:CAA655466 CAA720905:CAA721002 CAA786441:CAA786538 CAA851977:CAA852074 CAA917513:CAA917610 CAA983049:CAA983146 CJW11:CJW106 CJW65545:CJW65642 CJW131081:CJW131178 CJW196617:CJW196714 CJW262153:CJW262250 CJW327689:CJW327786 CJW393225:CJW393322 CJW458761:CJW458858 CJW524297:CJW524394 CJW589833:CJW589930 CJW655369:CJW655466 CJW720905:CJW721002 CJW786441:CJW786538 CJW851977:CJW852074 CJW917513:CJW917610 CJW983049:CJW983146 CTS11:CTS106 CTS65545:CTS65642 CTS131081:CTS131178 CTS196617:CTS196714 CTS262153:CTS262250 CTS327689:CTS327786 CTS393225:CTS393322 CTS458761:CTS458858 CTS524297:CTS524394 CTS589833:CTS589930 CTS655369:CTS655466 CTS720905:CTS721002 CTS786441:CTS786538 CTS851977:CTS852074 CTS917513:CTS917610 CTS983049:CTS983146 DDO11:DDO106 DDO65545:DDO65642 DDO131081:DDO131178 DDO196617:DDO196714 DDO262153:DDO262250 DDO327689:DDO327786 DDO393225:DDO393322 DDO458761:DDO458858 DDO524297:DDO524394 DDO589833:DDO589930 DDO655369:DDO655466 DDO720905:DDO721002 DDO786441:DDO786538 DDO851977:DDO852074 DDO917513:DDO917610 DDO983049:DDO983146 DNK11:DNK106 DNK65545:DNK65642 DNK131081:DNK131178 DNK196617:DNK196714 DNK262153:DNK262250 DNK327689:DNK327786 DNK393225:DNK393322 DNK458761:DNK458858 DNK524297:DNK524394 DNK589833:DNK589930 DNK655369:DNK655466 DNK720905:DNK721002 DNK786441:DNK786538 DNK851977:DNK852074 DNK917513:DNK917610 DNK983049:DNK983146 DXG11:DXG106 DXG65545:DXG65642 DXG131081:DXG131178 DXG196617:DXG196714 DXG262153:DXG262250 DXG327689:DXG327786 DXG393225:DXG393322 DXG458761:DXG458858 DXG524297:DXG524394 DXG589833:DXG589930 DXG655369:DXG655466 DXG720905:DXG721002 DXG786441:DXG786538 DXG851977:DXG852074 DXG917513:DXG917610 DXG983049:DXG983146 EHC11:EHC106 EHC65545:EHC65642 EHC131081:EHC131178 EHC196617:EHC196714 EHC262153:EHC262250 EHC327689:EHC327786 EHC393225:EHC393322 EHC458761:EHC458858 EHC524297:EHC524394 EHC589833:EHC589930 EHC655369:EHC655466 EHC720905:EHC721002 EHC786441:EHC786538 EHC851977:EHC852074 EHC917513:EHC917610 EHC983049:EHC983146 EQY11:EQY106 EQY65545:EQY65642 EQY131081:EQY131178 EQY196617:EQY196714 EQY262153:EQY262250 EQY327689:EQY327786 EQY393225:EQY393322 EQY458761:EQY458858 EQY524297:EQY524394 EQY589833:EQY589930 EQY655369:EQY655466 EQY720905:EQY721002 EQY786441:EQY786538 EQY851977:EQY852074 EQY917513:EQY917610 EQY983049:EQY983146 FAU11:FAU106 FAU65545:FAU65642 FAU131081:FAU131178 FAU196617:FAU196714 FAU262153:FAU262250 FAU327689:FAU327786 FAU393225:FAU393322 FAU458761:FAU458858 FAU524297:FAU524394 FAU589833:FAU589930 FAU655369:FAU655466 FAU720905:FAU721002 FAU786441:FAU786538 FAU851977:FAU852074 FAU917513:FAU917610 FAU983049:FAU983146 FKQ11:FKQ106 FKQ65545:FKQ65642 FKQ131081:FKQ131178 FKQ196617:FKQ196714 FKQ262153:FKQ262250 FKQ327689:FKQ327786 FKQ393225:FKQ393322 FKQ458761:FKQ458858 FKQ524297:FKQ524394 FKQ589833:FKQ589930 FKQ655369:FKQ655466 FKQ720905:FKQ721002 FKQ786441:FKQ786538 FKQ851977:FKQ852074 FKQ917513:FKQ917610 FKQ983049:FKQ983146 FUM11:FUM106 FUM65545:FUM65642 FUM131081:FUM131178 FUM196617:FUM196714 FUM262153:FUM262250 FUM327689:FUM327786 FUM393225:FUM393322 FUM458761:FUM458858 FUM524297:FUM524394 FUM589833:FUM589930 FUM655369:FUM655466 FUM720905:FUM721002 FUM786441:FUM786538 FUM851977:FUM852074 FUM917513:FUM917610 FUM983049:FUM983146 GEI11:GEI106 GEI65545:GEI65642 GEI131081:GEI131178 GEI196617:GEI196714 GEI262153:GEI262250 GEI327689:GEI327786 GEI393225:GEI393322 GEI458761:GEI458858 GEI524297:GEI524394 GEI589833:GEI589930 GEI655369:GEI655466 GEI720905:GEI721002 GEI786441:GEI786538 GEI851977:GEI852074 GEI917513:GEI917610 GEI983049:GEI983146 GOE11:GOE106 GOE65545:GOE65642 GOE131081:GOE131178 GOE196617:GOE196714 GOE262153:GOE262250 GOE327689:GOE327786 GOE393225:GOE393322 GOE458761:GOE458858 GOE524297:GOE524394 GOE589833:GOE589930 GOE655369:GOE655466 GOE720905:GOE721002 GOE786441:GOE786538 GOE851977:GOE852074 GOE917513:GOE917610 GOE983049:GOE983146 GYA11:GYA106 GYA65545:GYA65642 GYA131081:GYA131178 GYA196617:GYA196714 GYA262153:GYA262250 GYA327689:GYA327786 GYA393225:GYA393322 GYA458761:GYA458858 GYA524297:GYA524394 GYA589833:GYA589930 GYA655369:GYA655466 GYA720905:GYA721002 GYA786441:GYA786538 GYA851977:GYA852074 GYA917513:GYA917610 GYA983049:GYA983146 HHW11:HHW106 HHW65545:HHW65642 HHW131081:HHW131178 HHW196617:HHW196714 HHW262153:HHW262250 HHW327689:HHW327786 HHW393225:HHW393322 HHW458761:HHW458858 HHW524297:HHW524394 HHW589833:HHW589930 HHW655369:HHW655466 HHW720905:HHW721002 HHW786441:HHW786538 HHW851977:HHW852074 HHW917513:HHW917610 HHW983049:HHW983146 HRS11:HRS106 HRS65545:HRS65642 HRS131081:HRS131178 HRS196617:HRS196714 HRS262153:HRS262250 HRS327689:HRS327786 HRS393225:HRS393322 HRS458761:HRS458858 HRS524297:HRS524394 HRS589833:HRS589930 HRS655369:HRS655466 HRS720905:HRS721002 HRS786441:HRS786538 HRS851977:HRS852074 HRS917513:HRS917610 HRS983049:HRS983146 IBO11:IBO106 IBO65545:IBO65642 IBO131081:IBO131178 IBO196617:IBO196714 IBO262153:IBO262250 IBO327689:IBO327786 IBO393225:IBO393322 IBO458761:IBO458858 IBO524297:IBO524394 IBO589833:IBO589930 IBO655369:IBO655466 IBO720905:IBO721002 IBO786441:IBO786538 IBO851977:IBO852074 IBO917513:IBO917610 IBO983049:IBO983146 ILK11:ILK106 ILK65545:ILK65642 ILK131081:ILK131178 ILK196617:ILK196714 ILK262153:ILK262250 ILK327689:ILK327786 ILK393225:ILK393322 ILK458761:ILK458858 ILK524297:ILK524394 ILK589833:ILK589930 ILK655369:ILK655466 ILK720905:ILK721002 ILK786441:ILK786538 ILK851977:ILK852074 ILK917513:ILK917610 ILK983049:ILK983146 IVG11:IVG106 IVG65545:IVG65642 IVG131081:IVG131178 IVG196617:IVG196714 IVG262153:IVG262250 IVG327689:IVG327786 IVG393225:IVG393322 IVG458761:IVG458858 IVG524297:IVG524394 IVG589833:IVG589930 IVG655369:IVG655466 IVG720905:IVG721002 IVG786441:IVG786538 IVG851977:IVG852074 IVG917513:IVG917610 IVG983049:IVG983146 JFC11:JFC106 JFC65545:JFC65642 JFC131081:JFC131178 JFC196617:JFC196714 JFC262153:JFC262250 JFC327689:JFC327786 JFC393225:JFC393322 JFC458761:JFC458858 JFC524297:JFC524394 JFC589833:JFC589930 JFC655369:JFC655466 JFC720905:JFC721002 JFC786441:JFC786538 JFC851977:JFC852074 JFC917513:JFC917610 JFC983049:JFC983146 JOY11:JOY106 JOY65545:JOY65642 JOY131081:JOY131178 JOY196617:JOY196714 JOY262153:JOY262250 JOY327689:JOY327786 JOY393225:JOY393322 JOY458761:JOY458858 JOY524297:JOY524394 JOY589833:JOY589930 JOY655369:JOY655466 JOY720905:JOY721002 JOY786441:JOY786538 JOY851977:JOY852074 JOY917513:JOY917610 JOY983049:JOY983146 JYU11:JYU106 JYU65545:JYU65642 JYU131081:JYU131178 JYU196617:JYU196714 JYU262153:JYU262250 JYU327689:JYU327786 JYU393225:JYU393322 JYU458761:JYU458858 JYU524297:JYU524394 JYU589833:JYU589930 JYU655369:JYU655466 JYU720905:JYU721002 JYU786441:JYU786538 JYU851977:JYU852074 JYU917513:JYU917610 JYU983049:JYU983146 KIQ11:KIQ106 KIQ65545:KIQ65642 KIQ131081:KIQ131178 KIQ196617:KIQ196714 KIQ262153:KIQ262250 KIQ327689:KIQ327786 KIQ393225:KIQ393322 KIQ458761:KIQ458858 KIQ524297:KIQ524394 KIQ589833:KIQ589930 KIQ655369:KIQ655466 KIQ720905:KIQ721002 KIQ786441:KIQ786538 KIQ851977:KIQ852074 KIQ917513:KIQ917610 KIQ983049:KIQ983146 KSM11:KSM106 KSM65545:KSM65642 KSM131081:KSM131178 KSM196617:KSM196714 KSM262153:KSM262250 KSM327689:KSM327786 KSM393225:KSM393322 KSM458761:KSM458858 KSM524297:KSM524394 KSM589833:KSM589930 KSM655369:KSM655466 KSM720905:KSM721002 KSM786441:KSM786538 KSM851977:KSM852074 KSM917513:KSM917610 KSM983049:KSM983146 LCI11:LCI106 LCI65545:LCI65642 LCI131081:LCI131178 LCI196617:LCI196714 LCI262153:LCI262250 LCI327689:LCI327786 LCI393225:LCI393322 LCI458761:LCI458858 LCI524297:LCI524394 LCI589833:LCI589930 LCI655369:LCI655466 LCI720905:LCI721002 LCI786441:LCI786538 LCI851977:LCI852074 LCI917513:LCI917610 LCI983049:LCI983146 LME11:LME106 LME65545:LME65642 LME131081:LME131178 LME196617:LME196714 LME262153:LME262250 LME327689:LME327786 LME393225:LME393322 LME458761:LME458858 LME524297:LME524394 LME589833:LME589930 LME655369:LME655466 LME720905:LME721002 LME786441:LME786538 LME851977:LME852074 LME917513:LME917610 LME983049:LME983146 LWA11:LWA106 LWA65545:LWA65642 LWA131081:LWA131178 LWA196617:LWA196714 LWA262153:LWA262250 LWA327689:LWA327786 LWA393225:LWA393322 LWA458761:LWA458858 LWA524297:LWA524394 LWA589833:LWA589930 LWA655369:LWA655466 LWA720905:LWA721002 LWA786441:LWA786538 LWA851977:LWA852074 LWA917513:LWA917610 LWA983049:LWA983146 MFW11:MFW106 MFW65545:MFW65642 MFW131081:MFW131178 MFW196617:MFW196714 MFW262153:MFW262250 MFW327689:MFW327786 MFW393225:MFW393322 MFW458761:MFW458858 MFW524297:MFW524394 MFW589833:MFW589930 MFW655369:MFW655466 MFW720905:MFW721002 MFW786441:MFW786538 MFW851977:MFW852074 MFW917513:MFW917610 MFW983049:MFW983146 MPS11:MPS106 MPS65545:MPS65642 MPS131081:MPS131178 MPS196617:MPS196714 MPS262153:MPS262250 MPS327689:MPS327786 MPS393225:MPS393322 MPS458761:MPS458858 MPS524297:MPS524394 MPS589833:MPS589930 MPS655369:MPS655466 MPS720905:MPS721002 MPS786441:MPS786538 MPS851977:MPS852074 MPS917513:MPS917610 MPS983049:MPS983146 MZO11:MZO106 MZO65545:MZO65642 MZO131081:MZO131178 MZO196617:MZO196714 MZO262153:MZO262250 MZO327689:MZO327786 MZO393225:MZO393322 MZO458761:MZO458858 MZO524297:MZO524394 MZO589833:MZO589930 MZO655369:MZO655466 MZO720905:MZO721002 MZO786441:MZO786538 MZO851977:MZO852074 MZO917513:MZO917610 MZO983049:MZO983146 NJK11:NJK106 NJK65545:NJK65642 NJK131081:NJK131178 NJK196617:NJK196714 NJK262153:NJK262250 NJK327689:NJK327786 NJK393225:NJK393322 NJK458761:NJK458858 NJK524297:NJK524394 NJK589833:NJK589930 NJK655369:NJK655466 NJK720905:NJK721002 NJK786441:NJK786538 NJK851977:NJK852074 NJK917513:NJK917610 NJK983049:NJK983146 NTG11:NTG106 NTG65545:NTG65642 NTG131081:NTG131178 NTG196617:NTG196714 NTG262153:NTG262250 NTG327689:NTG327786 NTG393225:NTG393322 NTG458761:NTG458858 NTG524297:NTG524394 NTG589833:NTG589930 NTG655369:NTG655466 NTG720905:NTG721002 NTG786441:NTG786538 NTG851977:NTG852074 NTG917513:NTG917610 NTG983049:NTG983146 ODC11:ODC106 ODC65545:ODC65642 ODC131081:ODC131178 ODC196617:ODC196714 ODC262153:ODC262250 ODC327689:ODC327786 ODC393225:ODC393322 ODC458761:ODC458858 ODC524297:ODC524394 ODC589833:ODC589930 ODC655369:ODC655466 ODC720905:ODC721002 ODC786441:ODC786538 ODC851977:ODC852074 ODC917513:ODC917610 ODC983049:ODC983146 OMY11:OMY106 OMY65545:OMY65642 OMY131081:OMY131178 OMY196617:OMY196714 OMY262153:OMY262250 OMY327689:OMY327786 OMY393225:OMY393322 OMY458761:OMY458858 OMY524297:OMY524394 OMY589833:OMY589930 OMY655369:OMY655466 OMY720905:OMY721002 OMY786441:OMY786538 OMY851977:OMY852074 OMY917513:OMY917610 OMY983049:OMY983146 OWU11:OWU106 OWU65545:OWU65642 OWU131081:OWU131178 OWU196617:OWU196714 OWU262153:OWU262250 OWU327689:OWU327786 OWU393225:OWU393322 OWU458761:OWU458858 OWU524297:OWU524394 OWU589833:OWU589930 OWU655369:OWU655466 OWU720905:OWU721002 OWU786441:OWU786538 OWU851977:OWU852074 OWU917513:OWU917610 OWU983049:OWU983146 PGQ11:PGQ106 PGQ65545:PGQ65642 PGQ131081:PGQ131178 PGQ196617:PGQ196714 PGQ262153:PGQ262250 PGQ327689:PGQ327786 PGQ393225:PGQ393322 PGQ458761:PGQ458858 PGQ524297:PGQ524394 PGQ589833:PGQ589930 PGQ655369:PGQ655466 PGQ720905:PGQ721002 PGQ786441:PGQ786538 PGQ851977:PGQ852074 PGQ917513:PGQ917610 PGQ983049:PGQ983146 PQM11:PQM106 PQM65545:PQM65642 PQM131081:PQM131178 PQM196617:PQM196714 PQM262153:PQM262250 PQM327689:PQM327786 PQM393225:PQM393322 PQM458761:PQM458858 PQM524297:PQM524394 PQM589833:PQM589930 PQM655369:PQM655466 PQM720905:PQM721002 PQM786441:PQM786538 PQM851977:PQM852074 PQM917513:PQM917610 PQM983049:PQM983146 QAI11:QAI106 QAI65545:QAI65642 QAI131081:QAI131178 QAI196617:QAI196714 QAI262153:QAI262250 QAI327689:QAI327786 QAI393225:QAI393322 QAI458761:QAI458858 QAI524297:QAI524394 QAI589833:QAI589930 QAI655369:QAI655466 QAI720905:QAI721002 QAI786441:QAI786538 QAI851977:QAI852074 QAI917513:QAI917610 QAI983049:QAI983146 QKE11:QKE106 QKE65545:QKE65642 QKE131081:QKE131178 QKE196617:QKE196714 QKE262153:QKE262250 QKE327689:QKE327786 QKE393225:QKE393322 QKE458761:QKE458858 QKE524297:QKE524394 QKE589833:QKE589930 QKE655369:QKE655466 QKE720905:QKE721002 QKE786441:QKE786538 QKE851977:QKE852074 QKE917513:QKE917610 QKE983049:QKE983146 QUA11:QUA106 QUA65545:QUA65642 QUA131081:QUA131178 QUA196617:QUA196714 QUA262153:QUA262250 QUA327689:QUA327786 QUA393225:QUA393322 QUA458761:QUA458858 QUA524297:QUA524394 QUA589833:QUA589930 QUA655369:QUA655466 QUA720905:QUA721002 QUA786441:QUA786538 QUA851977:QUA852074 QUA917513:QUA917610 QUA983049:QUA983146 RDW11:RDW106 RDW65545:RDW65642 RDW131081:RDW131178 RDW196617:RDW196714 RDW262153:RDW262250 RDW327689:RDW327786 RDW393225:RDW393322 RDW458761:RDW458858 RDW524297:RDW524394 RDW589833:RDW589930 RDW655369:RDW655466 RDW720905:RDW721002 RDW786441:RDW786538 RDW851977:RDW852074 RDW917513:RDW917610 RDW983049:RDW983146 RNS11:RNS106 RNS65545:RNS65642 RNS131081:RNS131178 RNS196617:RNS196714 RNS262153:RNS262250 RNS327689:RNS327786 RNS393225:RNS393322 RNS458761:RNS458858 RNS524297:RNS524394 RNS589833:RNS589930 RNS655369:RNS655466 RNS720905:RNS721002 RNS786441:RNS786538 RNS851977:RNS852074 RNS917513:RNS917610 RNS983049:RNS983146 RXO11:RXO106 RXO65545:RXO65642 RXO131081:RXO131178 RXO196617:RXO196714 RXO262153:RXO262250 RXO327689:RXO327786 RXO393225:RXO393322 RXO458761:RXO458858 RXO524297:RXO524394 RXO589833:RXO589930 RXO655369:RXO655466 RXO720905:RXO721002 RXO786441:RXO786538 RXO851977:RXO852074 RXO917513:RXO917610 RXO983049:RXO983146 SHK11:SHK106 SHK65545:SHK65642 SHK131081:SHK131178 SHK196617:SHK196714 SHK262153:SHK262250 SHK327689:SHK327786 SHK393225:SHK393322 SHK458761:SHK458858 SHK524297:SHK524394 SHK589833:SHK589930 SHK655369:SHK655466 SHK720905:SHK721002 SHK786441:SHK786538 SHK851977:SHK852074 SHK917513:SHK917610 SHK983049:SHK983146 SRG11:SRG106 SRG65545:SRG65642 SRG131081:SRG131178 SRG196617:SRG196714 SRG262153:SRG262250 SRG327689:SRG327786 SRG393225:SRG393322 SRG458761:SRG458858 SRG524297:SRG524394 SRG589833:SRG589930 SRG655369:SRG655466 SRG720905:SRG721002 SRG786441:SRG786538 SRG851977:SRG852074 SRG917513:SRG917610 SRG983049:SRG983146 TBC11:TBC106 TBC65545:TBC65642 TBC131081:TBC131178 TBC196617:TBC196714 TBC262153:TBC262250 TBC327689:TBC327786 TBC393225:TBC393322 TBC458761:TBC458858 TBC524297:TBC524394 TBC589833:TBC589930 TBC655369:TBC655466 TBC720905:TBC721002 TBC786441:TBC786538 TBC851977:TBC852074 TBC917513:TBC917610 TBC983049:TBC983146 TKY11:TKY106 TKY65545:TKY65642 TKY131081:TKY131178 TKY196617:TKY196714 TKY262153:TKY262250 TKY327689:TKY327786 TKY393225:TKY393322 TKY458761:TKY458858 TKY524297:TKY524394 TKY589833:TKY589930 TKY655369:TKY655466 TKY720905:TKY721002 TKY786441:TKY786538 TKY851977:TKY852074 TKY917513:TKY917610 TKY983049:TKY983146 TUU11:TUU106 TUU65545:TUU65642 TUU131081:TUU131178 TUU196617:TUU196714 TUU262153:TUU262250 TUU327689:TUU327786 TUU393225:TUU393322 TUU458761:TUU458858 TUU524297:TUU524394 TUU589833:TUU589930 TUU655369:TUU655466 TUU720905:TUU721002 TUU786441:TUU786538 TUU851977:TUU852074 TUU917513:TUU917610 TUU983049:TUU983146 UEQ11:UEQ106 UEQ65545:UEQ65642 UEQ131081:UEQ131178 UEQ196617:UEQ196714 UEQ262153:UEQ262250 UEQ327689:UEQ327786 UEQ393225:UEQ393322 UEQ458761:UEQ458858 UEQ524297:UEQ524394 UEQ589833:UEQ589930 UEQ655369:UEQ655466 UEQ720905:UEQ721002 UEQ786441:UEQ786538 UEQ851977:UEQ852074 UEQ917513:UEQ917610 UEQ983049:UEQ983146 UOM11:UOM106 UOM65545:UOM65642 UOM131081:UOM131178 UOM196617:UOM196714 UOM262153:UOM262250 UOM327689:UOM327786 UOM393225:UOM393322 UOM458761:UOM458858 UOM524297:UOM524394 UOM589833:UOM589930 UOM655369:UOM655466 UOM720905:UOM721002 UOM786441:UOM786538 UOM851977:UOM852074 UOM917513:UOM917610 UOM983049:UOM983146 UYI11:UYI106 UYI65545:UYI65642 UYI131081:UYI131178 UYI196617:UYI196714 UYI262153:UYI262250 UYI327689:UYI327786 UYI393225:UYI393322 UYI458761:UYI458858 UYI524297:UYI524394 UYI589833:UYI589930 UYI655369:UYI655466 UYI720905:UYI721002 UYI786441:UYI786538 UYI851977:UYI852074 UYI917513:UYI917610 UYI983049:UYI983146 VIE11:VIE106 VIE65545:VIE65642 VIE131081:VIE131178 VIE196617:VIE196714 VIE262153:VIE262250 VIE327689:VIE327786 VIE393225:VIE393322 VIE458761:VIE458858 VIE524297:VIE524394 VIE589833:VIE589930 VIE655369:VIE655466 VIE720905:VIE721002 VIE786441:VIE786538 VIE851977:VIE852074 VIE917513:VIE917610 VIE983049:VIE983146 VSA11:VSA106 VSA65545:VSA65642 VSA131081:VSA131178 VSA196617:VSA196714 VSA262153:VSA262250 VSA327689:VSA327786 VSA393225:VSA393322 VSA458761:VSA458858 VSA524297:VSA524394 VSA589833:VSA589930 VSA655369:VSA655466 VSA720905:VSA721002 VSA786441:VSA786538 VSA851977:VSA852074 VSA917513:VSA917610 VSA983049:VSA983146 WBW11:WBW106 WBW65545:WBW65642 WBW131081:WBW131178 WBW196617:WBW196714 WBW262153:WBW262250 WBW327689:WBW327786 WBW393225:WBW393322 WBW458761:WBW458858 WBW524297:WBW524394 WBW589833:WBW589930 WBW655369:WBW655466 WBW720905:WBW721002 WBW786441:WBW786538 WBW851977:WBW852074 WBW917513:WBW917610 WBW983049:WBW983146 WLS11:WLS106 WLS65545:WLS65642 WLS131081:WLS131178 WLS196617:WLS196714 WLS262153:WLS262250 WLS327689:WLS327786 WLS393225:WLS393322 WLS458761:WLS458858 WLS524297:WLS524394 WLS589833:WLS589930 WLS655369:WLS655466 WLS720905:WLS721002 WLS786441:WLS786538 WLS851977:WLS852074 WLS917513:WLS917610 WLS983049:WLS983146 WVO11:WVO106 WVO65545:WVO65642 WVO131081:WVO131178 WVO196617:WVO196714 WVO262153:WVO262250 WVO327689:WVO327786 WVO393225:WVO393322 WVO458761:WVO458858 WVO524297:WVO524394 WVO589833:WVO589930 WVO655369:WVO655466 WVO720905:WVO721002 WVO786441:WVO786538 WVO851977:WVO852074 WVO917513:WVO917610 WVO983049:WVO983146">
      <formula1>"是,否"</formula1>
    </dataValidation>
    <dataValidation type="list" allowBlank="1" showInputMessage="1" showErrorMessage="1" sqref="K11:K106 K65545:K65642 K131081:K131178 K196617:K196714 K262153:K262250 K327689:K327786 K393225:K393322 K458761:K458858 K524297:K524394 K589833:K589930 K655369:K655466 K720905:K721002 K786441:K786538 K851977:K852074 K917513:K917610 K983049:K983146 WVX983049:WVX983146 P65545:P65642 P131081:P131178 P196617:P196714 P262153:P262250 P327689:P327786 P393225:P393322 P458761:P458858 P524297:P524394 P589833:P589930 P655369:P655466 P720905:P721002 P786441:P786538 P851977:P852074 P917513:P917610 P983049:P983146 JG11:JG106 JG65545:JG65642 JG131081:JG131178 JG196617:JG196714 JG262153:JG262250 JG327689:JG327786 JG393225:JG393322 JG458761:JG458858 JG524297:JG524394 JG589833:JG589930 JG655369:JG655466 JG720905:JG721002 JG786441:JG786538 JG851977:JG852074 JG917513:JG917610 JG983049:JG983146 JL11:JL106 JL65545:JL65642 JL131081:JL131178 JL196617:JL196714 JL262153:JL262250 JL327689:JL327786 JL393225:JL393322 JL458761:JL458858 JL524297:JL524394 JL589833:JL589930 JL655369:JL655466 JL720905:JL721002 JL786441:JL786538 JL851977:JL852074 JL917513:JL917610 JL983049:JL983146 TC11:TC106 TC65545:TC65642 TC131081:TC131178 TC196617:TC196714 TC262153:TC262250 TC327689:TC327786 TC393225:TC393322 TC458761:TC458858 TC524297:TC524394 TC589833:TC589930 TC655369:TC655466 TC720905:TC721002 TC786441:TC786538 TC851977:TC852074 TC917513:TC917610 TC983049:TC983146 TH11:TH106 TH65545:TH65642 TH131081:TH131178 TH196617:TH196714 TH262153:TH262250 TH327689:TH327786 TH393225:TH393322 TH458761:TH458858 TH524297:TH524394 TH589833:TH589930 TH655369:TH655466 TH720905:TH721002 TH786441:TH786538 TH851977:TH852074 TH917513:TH917610 TH983049:TH983146 ACY11:ACY106 ACY65545:ACY65642 ACY131081:ACY131178 ACY196617:ACY196714 ACY262153:ACY262250 ACY327689:ACY327786 ACY393225:ACY393322 ACY458761:ACY458858 ACY524297:ACY524394 ACY589833:ACY589930 ACY655369:ACY655466 ACY720905:ACY721002 ACY786441:ACY786538 ACY851977:ACY852074 ACY917513:ACY917610 ACY983049:ACY983146 ADD11:ADD106 ADD65545:ADD65642 ADD131081:ADD131178 ADD196617:ADD196714 ADD262153:ADD262250 ADD327689:ADD327786 ADD393225:ADD393322 ADD458761:ADD458858 ADD524297:ADD524394 ADD589833:ADD589930 ADD655369:ADD655466 ADD720905:ADD721002 ADD786441:ADD786538 ADD851977:ADD852074 ADD917513:ADD917610 ADD983049:ADD983146 AMU11:AMU106 AMU65545:AMU65642 AMU131081:AMU131178 AMU196617:AMU196714 AMU262153:AMU262250 AMU327689:AMU327786 AMU393225:AMU393322 AMU458761:AMU458858 AMU524297:AMU524394 AMU589833:AMU589930 AMU655369:AMU655466 AMU720905:AMU721002 AMU786441:AMU786538 AMU851977:AMU852074 AMU917513:AMU917610 AMU983049:AMU983146 AMZ11:AMZ106 AMZ65545:AMZ65642 AMZ131081:AMZ131178 AMZ196617:AMZ196714 AMZ262153:AMZ262250 AMZ327689:AMZ327786 AMZ393225:AMZ393322 AMZ458761:AMZ458858 AMZ524297:AMZ524394 AMZ589833:AMZ589930 AMZ655369:AMZ655466 AMZ720905:AMZ721002 AMZ786441:AMZ786538 AMZ851977:AMZ852074 AMZ917513:AMZ917610 AMZ983049:AMZ983146 AWQ11:AWQ106 AWQ65545:AWQ65642 AWQ131081:AWQ131178 AWQ196617:AWQ196714 AWQ262153:AWQ262250 AWQ327689:AWQ327786 AWQ393225:AWQ393322 AWQ458761:AWQ458858 AWQ524297:AWQ524394 AWQ589833:AWQ589930 AWQ655369:AWQ655466 AWQ720905:AWQ721002 AWQ786441:AWQ786538 AWQ851977:AWQ852074 AWQ917513:AWQ917610 AWQ983049:AWQ983146 AWV11:AWV106 AWV65545:AWV65642 AWV131081:AWV131178 AWV196617:AWV196714 AWV262153:AWV262250 AWV327689:AWV327786 AWV393225:AWV393322 AWV458761:AWV458858 AWV524297:AWV524394 AWV589833:AWV589930 AWV655369:AWV655466 AWV720905:AWV721002 AWV786441:AWV786538 AWV851977:AWV852074 AWV917513:AWV917610 AWV983049:AWV983146 BGM11:BGM106 BGM65545:BGM65642 BGM131081:BGM131178 BGM196617:BGM196714 BGM262153:BGM262250 BGM327689:BGM327786 BGM393225:BGM393322 BGM458761:BGM458858 BGM524297:BGM524394 BGM589833:BGM589930 BGM655369:BGM655466 BGM720905:BGM721002 BGM786441:BGM786538 BGM851977:BGM852074 BGM917513:BGM917610 BGM983049:BGM983146 BGR11:BGR106 BGR65545:BGR65642 BGR131081:BGR131178 BGR196617:BGR196714 BGR262153:BGR262250 BGR327689:BGR327786 BGR393225:BGR393322 BGR458761:BGR458858 BGR524297:BGR524394 BGR589833:BGR589930 BGR655369:BGR655466 BGR720905:BGR721002 BGR786441:BGR786538 BGR851977:BGR852074 BGR917513:BGR917610 BGR983049:BGR983146 BQI11:BQI106 BQI65545:BQI65642 BQI131081:BQI131178 BQI196617:BQI196714 BQI262153:BQI262250 BQI327689:BQI327786 BQI393225:BQI393322 BQI458761:BQI458858 BQI524297:BQI524394 BQI589833:BQI589930 BQI655369:BQI655466 BQI720905:BQI721002 BQI786441:BQI786538 BQI851977:BQI852074 BQI917513:BQI917610 BQI983049:BQI983146 BQN11:BQN106 BQN65545:BQN65642 BQN131081:BQN131178 BQN196617:BQN196714 BQN262153:BQN262250 BQN327689:BQN327786 BQN393225:BQN393322 BQN458761:BQN458858 BQN524297:BQN524394 BQN589833:BQN589930 BQN655369:BQN655466 BQN720905:BQN721002 BQN786441:BQN786538 BQN851977:BQN852074 BQN917513:BQN917610 BQN983049:BQN983146 CAE11:CAE106 CAE65545:CAE65642 CAE131081:CAE131178 CAE196617:CAE196714 CAE262153:CAE262250 CAE327689:CAE327786 CAE393225:CAE393322 CAE458761:CAE458858 CAE524297:CAE524394 CAE589833:CAE589930 CAE655369:CAE655466 CAE720905:CAE721002 CAE786441:CAE786538 CAE851977:CAE852074 CAE917513:CAE917610 CAE983049:CAE983146 CAJ11:CAJ106 CAJ65545:CAJ65642 CAJ131081:CAJ131178 CAJ196617:CAJ196714 CAJ262153:CAJ262250 CAJ327689:CAJ327786 CAJ393225:CAJ393322 CAJ458761:CAJ458858 CAJ524297:CAJ524394 CAJ589833:CAJ589930 CAJ655369:CAJ655466 CAJ720905:CAJ721002 CAJ786441:CAJ786538 CAJ851977:CAJ852074 CAJ917513:CAJ917610 CAJ983049:CAJ983146 CKA11:CKA106 CKA65545:CKA65642 CKA131081:CKA131178 CKA196617:CKA196714 CKA262153:CKA262250 CKA327689:CKA327786 CKA393225:CKA393322 CKA458761:CKA458858 CKA524297:CKA524394 CKA589833:CKA589930 CKA655369:CKA655466 CKA720905:CKA721002 CKA786441:CKA786538 CKA851977:CKA852074 CKA917513:CKA917610 CKA983049:CKA983146 CKF11:CKF106 CKF65545:CKF65642 CKF131081:CKF131178 CKF196617:CKF196714 CKF262153:CKF262250 CKF327689:CKF327786 CKF393225:CKF393322 CKF458761:CKF458858 CKF524297:CKF524394 CKF589833:CKF589930 CKF655369:CKF655466 CKF720905:CKF721002 CKF786441:CKF786538 CKF851977:CKF852074 CKF917513:CKF917610 CKF983049:CKF983146 CTW11:CTW106 CTW65545:CTW65642 CTW131081:CTW131178 CTW196617:CTW196714 CTW262153:CTW262250 CTW327689:CTW327786 CTW393225:CTW393322 CTW458761:CTW458858 CTW524297:CTW524394 CTW589833:CTW589930 CTW655369:CTW655466 CTW720905:CTW721002 CTW786441:CTW786538 CTW851977:CTW852074 CTW917513:CTW917610 CTW983049:CTW983146 CUB11:CUB106 CUB65545:CUB65642 CUB131081:CUB131178 CUB196617:CUB196714 CUB262153:CUB262250 CUB327689:CUB327786 CUB393225:CUB393322 CUB458761:CUB458858 CUB524297:CUB524394 CUB589833:CUB589930 CUB655369:CUB655466 CUB720905:CUB721002 CUB786441:CUB786538 CUB851977:CUB852074 CUB917513:CUB917610 CUB983049:CUB983146 DDS11:DDS106 DDS65545:DDS65642 DDS131081:DDS131178 DDS196617:DDS196714 DDS262153:DDS262250 DDS327689:DDS327786 DDS393225:DDS393322 DDS458761:DDS458858 DDS524297:DDS524394 DDS589833:DDS589930 DDS655369:DDS655466 DDS720905:DDS721002 DDS786441:DDS786538 DDS851977:DDS852074 DDS917513:DDS917610 DDS983049:DDS983146 DDX11:DDX106 DDX65545:DDX65642 DDX131081:DDX131178 DDX196617:DDX196714 DDX262153:DDX262250 DDX327689:DDX327786 DDX393225:DDX393322 DDX458761:DDX458858 DDX524297:DDX524394 DDX589833:DDX589930 DDX655369:DDX655466 DDX720905:DDX721002 DDX786441:DDX786538 DDX851977:DDX852074 DDX917513:DDX917610 DDX983049:DDX983146 DNO11:DNO106 DNO65545:DNO65642 DNO131081:DNO131178 DNO196617:DNO196714 DNO262153:DNO262250 DNO327689:DNO327786 DNO393225:DNO393322 DNO458761:DNO458858 DNO524297:DNO524394 DNO589833:DNO589930 DNO655369:DNO655466 DNO720905:DNO721002 DNO786441:DNO786538 DNO851977:DNO852074 DNO917513:DNO917610 DNO983049:DNO983146 DNT11:DNT106 DNT65545:DNT65642 DNT131081:DNT131178 DNT196617:DNT196714 DNT262153:DNT262250 DNT327689:DNT327786 DNT393225:DNT393322 DNT458761:DNT458858 DNT524297:DNT524394 DNT589833:DNT589930 DNT655369:DNT655466 DNT720905:DNT721002 DNT786441:DNT786538 DNT851977:DNT852074 DNT917513:DNT917610 DNT983049:DNT983146 DXK11:DXK106 DXK65545:DXK65642 DXK131081:DXK131178 DXK196617:DXK196714 DXK262153:DXK262250 DXK327689:DXK327786 DXK393225:DXK393322 DXK458761:DXK458858 DXK524297:DXK524394 DXK589833:DXK589930 DXK655369:DXK655466 DXK720905:DXK721002 DXK786441:DXK786538 DXK851977:DXK852074 DXK917513:DXK917610 DXK983049:DXK983146 DXP11:DXP106 DXP65545:DXP65642 DXP131081:DXP131178 DXP196617:DXP196714 DXP262153:DXP262250 DXP327689:DXP327786 DXP393225:DXP393322 DXP458761:DXP458858 DXP524297:DXP524394 DXP589833:DXP589930 DXP655369:DXP655466 DXP720905:DXP721002 DXP786441:DXP786538 DXP851977:DXP852074 DXP917513:DXP917610 DXP983049:DXP983146 EHG11:EHG106 EHG65545:EHG65642 EHG131081:EHG131178 EHG196617:EHG196714 EHG262153:EHG262250 EHG327689:EHG327786 EHG393225:EHG393322 EHG458761:EHG458858 EHG524297:EHG524394 EHG589833:EHG589930 EHG655369:EHG655466 EHG720905:EHG721002 EHG786441:EHG786538 EHG851977:EHG852074 EHG917513:EHG917610 EHG983049:EHG983146 EHL11:EHL106 EHL65545:EHL65642 EHL131081:EHL131178 EHL196617:EHL196714 EHL262153:EHL262250 EHL327689:EHL327786 EHL393225:EHL393322 EHL458761:EHL458858 EHL524297:EHL524394 EHL589833:EHL589930 EHL655369:EHL655466 EHL720905:EHL721002 EHL786441:EHL786538 EHL851977:EHL852074 EHL917513:EHL917610 EHL983049:EHL983146 ERC11:ERC106 ERC65545:ERC65642 ERC131081:ERC131178 ERC196617:ERC196714 ERC262153:ERC262250 ERC327689:ERC327786 ERC393225:ERC393322 ERC458761:ERC458858 ERC524297:ERC524394 ERC589833:ERC589930 ERC655369:ERC655466 ERC720905:ERC721002 ERC786441:ERC786538 ERC851977:ERC852074 ERC917513:ERC917610 ERC983049:ERC983146 ERH11:ERH106 ERH65545:ERH65642 ERH131081:ERH131178 ERH196617:ERH196714 ERH262153:ERH262250 ERH327689:ERH327786 ERH393225:ERH393322 ERH458761:ERH458858 ERH524297:ERH524394 ERH589833:ERH589930 ERH655369:ERH655466 ERH720905:ERH721002 ERH786441:ERH786538 ERH851977:ERH852074 ERH917513:ERH917610 ERH983049:ERH983146 FAY11:FAY106 FAY65545:FAY65642 FAY131081:FAY131178 FAY196617:FAY196714 FAY262153:FAY262250 FAY327689:FAY327786 FAY393225:FAY393322 FAY458761:FAY458858 FAY524297:FAY524394 FAY589833:FAY589930 FAY655369:FAY655466 FAY720905:FAY721002 FAY786441:FAY786538 FAY851977:FAY852074 FAY917513:FAY917610 FAY983049:FAY983146 FBD11:FBD106 FBD65545:FBD65642 FBD131081:FBD131178 FBD196617:FBD196714 FBD262153:FBD262250 FBD327689:FBD327786 FBD393225:FBD393322 FBD458761:FBD458858 FBD524297:FBD524394 FBD589833:FBD589930 FBD655369:FBD655466 FBD720905:FBD721002 FBD786441:FBD786538 FBD851977:FBD852074 FBD917513:FBD917610 FBD983049:FBD983146 FKU11:FKU106 FKU65545:FKU65642 FKU131081:FKU131178 FKU196617:FKU196714 FKU262153:FKU262250 FKU327689:FKU327786 FKU393225:FKU393322 FKU458761:FKU458858 FKU524297:FKU524394 FKU589833:FKU589930 FKU655369:FKU655466 FKU720905:FKU721002 FKU786441:FKU786538 FKU851977:FKU852074 FKU917513:FKU917610 FKU983049:FKU983146 FKZ11:FKZ106 FKZ65545:FKZ65642 FKZ131081:FKZ131178 FKZ196617:FKZ196714 FKZ262153:FKZ262250 FKZ327689:FKZ327786 FKZ393225:FKZ393322 FKZ458761:FKZ458858 FKZ524297:FKZ524394 FKZ589833:FKZ589930 FKZ655369:FKZ655466 FKZ720905:FKZ721002 FKZ786441:FKZ786538 FKZ851977:FKZ852074 FKZ917513:FKZ917610 FKZ983049:FKZ983146 FUQ11:FUQ106 FUQ65545:FUQ65642 FUQ131081:FUQ131178 FUQ196617:FUQ196714 FUQ262153:FUQ262250 FUQ327689:FUQ327786 FUQ393225:FUQ393322 FUQ458761:FUQ458858 FUQ524297:FUQ524394 FUQ589833:FUQ589930 FUQ655369:FUQ655466 FUQ720905:FUQ721002 FUQ786441:FUQ786538 FUQ851977:FUQ852074 FUQ917513:FUQ917610 FUQ983049:FUQ983146 FUV11:FUV106 FUV65545:FUV65642 FUV131081:FUV131178 FUV196617:FUV196714 FUV262153:FUV262250 FUV327689:FUV327786 FUV393225:FUV393322 FUV458761:FUV458858 FUV524297:FUV524394 FUV589833:FUV589930 FUV655369:FUV655466 FUV720905:FUV721002 FUV786441:FUV786538 FUV851977:FUV852074 FUV917513:FUV917610 FUV983049:FUV983146 GEM11:GEM106 GEM65545:GEM65642 GEM131081:GEM131178 GEM196617:GEM196714 GEM262153:GEM262250 GEM327689:GEM327786 GEM393225:GEM393322 GEM458761:GEM458858 GEM524297:GEM524394 GEM589833:GEM589930 GEM655369:GEM655466 GEM720905:GEM721002 GEM786441:GEM786538 GEM851977:GEM852074 GEM917513:GEM917610 GEM983049:GEM983146 GER11:GER106 GER65545:GER65642 GER131081:GER131178 GER196617:GER196714 GER262153:GER262250 GER327689:GER327786 GER393225:GER393322 GER458761:GER458858 GER524297:GER524394 GER589833:GER589930 GER655369:GER655466 GER720905:GER721002 GER786441:GER786538 GER851977:GER852074 GER917513:GER917610 GER983049:GER983146 GOI11:GOI106 GOI65545:GOI65642 GOI131081:GOI131178 GOI196617:GOI196714 GOI262153:GOI262250 GOI327689:GOI327786 GOI393225:GOI393322 GOI458761:GOI458858 GOI524297:GOI524394 GOI589833:GOI589930 GOI655369:GOI655466 GOI720905:GOI721002 GOI786441:GOI786538 GOI851977:GOI852074 GOI917513:GOI917610 GOI983049:GOI983146 GON11:GON106 GON65545:GON65642 GON131081:GON131178 GON196617:GON196714 GON262153:GON262250 GON327689:GON327786 GON393225:GON393322 GON458761:GON458858 GON524297:GON524394 GON589833:GON589930 GON655369:GON655466 GON720905:GON721002 GON786441:GON786538 GON851977:GON852074 GON917513:GON917610 GON983049:GON983146 GYE11:GYE106 GYE65545:GYE65642 GYE131081:GYE131178 GYE196617:GYE196714 GYE262153:GYE262250 GYE327689:GYE327786 GYE393225:GYE393322 GYE458761:GYE458858 GYE524297:GYE524394 GYE589833:GYE589930 GYE655369:GYE655466 GYE720905:GYE721002 GYE786441:GYE786538 GYE851977:GYE852074 GYE917513:GYE917610 GYE983049:GYE983146 GYJ11:GYJ106 GYJ65545:GYJ65642 GYJ131081:GYJ131178 GYJ196617:GYJ196714 GYJ262153:GYJ262250 GYJ327689:GYJ327786 GYJ393225:GYJ393322 GYJ458761:GYJ458858 GYJ524297:GYJ524394 GYJ589833:GYJ589930 GYJ655369:GYJ655466 GYJ720905:GYJ721002 GYJ786441:GYJ786538 GYJ851977:GYJ852074 GYJ917513:GYJ917610 GYJ983049:GYJ983146 HIA11:HIA106 HIA65545:HIA65642 HIA131081:HIA131178 HIA196617:HIA196714 HIA262153:HIA262250 HIA327689:HIA327786 HIA393225:HIA393322 HIA458761:HIA458858 HIA524297:HIA524394 HIA589833:HIA589930 HIA655369:HIA655466 HIA720905:HIA721002 HIA786441:HIA786538 HIA851977:HIA852074 HIA917513:HIA917610 HIA983049:HIA983146 HIF11:HIF106 HIF65545:HIF65642 HIF131081:HIF131178 HIF196617:HIF196714 HIF262153:HIF262250 HIF327689:HIF327786 HIF393225:HIF393322 HIF458761:HIF458858 HIF524297:HIF524394 HIF589833:HIF589930 HIF655369:HIF655466 HIF720905:HIF721002 HIF786441:HIF786538 HIF851977:HIF852074 HIF917513:HIF917610 HIF983049:HIF983146 HRW11:HRW106 HRW65545:HRW65642 HRW131081:HRW131178 HRW196617:HRW196714 HRW262153:HRW262250 HRW327689:HRW327786 HRW393225:HRW393322 HRW458761:HRW458858 HRW524297:HRW524394 HRW589833:HRW589930 HRW655369:HRW655466 HRW720905:HRW721002 HRW786441:HRW786538 HRW851977:HRW852074 HRW917513:HRW917610 HRW983049:HRW983146 HSB11:HSB106 HSB65545:HSB65642 HSB131081:HSB131178 HSB196617:HSB196714 HSB262153:HSB262250 HSB327689:HSB327786 HSB393225:HSB393322 HSB458761:HSB458858 HSB524297:HSB524394 HSB589833:HSB589930 HSB655369:HSB655466 HSB720905:HSB721002 HSB786441:HSB786538 HSB851977:HSB852074 HSB917513:HSB917610 HSB983049:HSB983146 IBS11:IBS106 IBS65545:IBS65642 IBS131081:IBS131178 IBS196617:IBS196714 IBS262153:IBS262250 IBS327689:IBS327786 IBS393225:IBS393322 IBS458761:IBS458858 IBS524297:IBS524394 IBS589833:IBS589930 IBS655369:IBS655466 IBS720905:IBS721002 IBS786441:IBS786538 IBS851977:IBS852074 IBS917513:IBS917610 IBS983049:IBS983146 IBX11:IBX106 IBX65545:IBX65642 IBX131081:IBX131178 IBX196617:IBX196714 IBX262153:IBX262250 IBX327689:IBX327786 IBX393225:IBX393322 IBX458761:IBX458858 IBX524297:IBX524394 IBX589833:IBX589930 IBX655369:IBX655466 IBX720905:IBX721002 IBX786441:IBX786538 IBX851977:IBX852074 IBX917513:IBX917610 IBX983049:IBX983146 ILO11:ILO106 ILO65545:ILO65642 ILO131081:ILO131178 ILO196617:ILO196714 ILO262153:ILO262250 ILO327689:ILO327786 ILO393225:ILO393322 ILO458761:ILO458858 ILO524297:ILO524394 ILO589833:ILO589930 ILO655369:ILO655466 ILO720905:ILO721002 ILO786441:ILO786538 ILO851977:ILO852074 ILO917513:ILO917610 ILO983049:ILO983146 ILT11:ILT106 ILT65545:ILT65642 ILT131081:ILT131178 ILT196617:ILT196714 ILT262153:ILT262250 ILT327689:ILT327786 ILT393225:ILT393322 ILT458761:ILT458858 ILT524297:ILT524394 ILT589833:ILT589930 ILT655369:ILT655466 ILT720905:ILT721002 ILT786441:ILT786538 ILT851977:ILT852074 ILT917513:ILT917610 ILT983049:ILT983146 IVK11:IVK106 IVK65545:IVK65642 IVK131081:IVK131178 IVK196617:IVK196714 IVK262153:IVK262250 IVK327689:IVK327786 IVK393225:IVK393322 IVK458761:IVK458858 IVK524297:IVK524394 IVK589833:IVK589930 IVK655369:IVK655466 IVK720905:IVK721002 IVK786441:IVK786538 IVK851977:IVK852074 IVK917513:IVK917610 IVK983049:IVK983146 IVP11:IVP106 IVP65545:IVP65642 IVP131081:IVP131178 IVP196617:IVP196714 IVP262153:IVP262250 IVP327689:IVP327786 IVP393225:IVP393322 IVP458761:IVP458858 IVP524297:IVP524394 IVP589833:IVP589930 IVP655369:IVP655466 IVP720905:IVP721002 IVP786441:IVP786538 IVP851977:IVP852074 IVP917513:IVP917610 IVP983049:IVP983146 JFG11:JFG106 JFG65545:JFG65642 JFG131081:JFG131178 JFG196617:JFG196714 JFG262153:JFG262250 JFG327689:JFG327786 JFG393225:JFG393322 JFG458761:JFG458858 JFG524297:JFG524394 JFG589833:JFG589930 JFG655369:JFG655466 JFG720905:JFG721002 JFG786441:JFG786538 JFG851977:JFG852074 JFG917513:JFG917610 JFG983049:JFG983146 JFL11:JFL106 JFL65545:JFL65642 JFL131081:JFL131178 JFL196617:JFL196714 JFL262153:JFL262250 JFL327689:JFL327786 JFL393225:JFL393322 JFL458761:JFL458858 JFL524297:JFL524394 JFL589833:JFL589930 JFL655369:JFL655466 JFL720905:JFL721002 JFL786441:JFL786538 JFL851977:JFL852074 JFL917513:JFL917610 JFL983049:JFL983146 JPC11:JPC106 JPC65545:JPC65642 JPC131081:JPC131178 JPC196617:JPC196714 JPC262153:JPC262250 JPC327689:JPC327786 JPC393225:JPC393322 JPC458761:JPC458858 JPC524297:JPC524394 JPC589833:JPC589930 JPC655369:JPC655466 JPC720905:JPC721002 JPC786441:JPC786538 JPC851977:JPC852074 JPC917513:JPC917610 JPC983049:JPC983146 JPH11:JPH106 JPH65545:JPH65642 JPH131081:JPH131178 JPH196617:JPH196714 JPH262153:JPH262250 JPH327689:JPH327786 JPH393225:JPH393322 JPH458761:JPH458858 JPH524297:JPH524394 JPH589833:JPH589930 JPH655369:JPH655466 JPH720905:JPH721002 JPH786441:JPH786538 JPH851977:JPH852074 JPH917513:JPH917610 JPH983049:JPH983146 JYY11:JYY106 JYY65545:JYY65642 JYY131081:JYY131178 JYY196617:JYY196714 JYY262153:JYY262250 JYY327689:JYY327786 JYY393225:JYY393322 JYY458761:JYY458858 JYY524297:JYY524394 JYY589833:JYY589930 JYY655369:JYY655466 JYY720905:JYY721002 JYY786441:JYY786538 JYY851977:JYY852074 JYY917513:JYY917610 JYY983049:JYY983146 JZD11:JZD106 JZD65545:JZD65642 JZD131081:JZD131178 JZD196617:JZD196714 JZD262153:JZD262250 JZD327689:JZD327786 JZD393225:JZD393322 JZD458761:JZD458858 JZD524297:JZD524394 JZD589833:JZD589930 JZD655369:JZD655466 JZD720905:JZD721002 JZD786441:JZD786538 JZD851977:JZD852074 JZD917513:JZD917610 JZD983049:JZD983146 KIU11:KIU106 KIU65545:KIU65642 KIU131081:KIU131178 KIU196617:KIU196714 KIU262153:KIU262250 KIU327689:KIU327786 KIU393225:KIU393322 KIU458761:KIU458858 KIU524297:KIU524394 KIU589833:KIU589930 KIU655369:KIU655466 KIU720905:KIU721002 KIU786441:KIU786538 KIU851977:KIU852074 KIU917513:KIU917610 KIU983049:KIU983146 KIZ11:KIZ106 KIZ65545:KIZ65642 KIZ131081:KIZ131178 KIZ196617:KIZ196714 KIZ262153:KIZ262250 KIZ327689:KIZ327786 KIZ393225:KIZ393322 KIZ458761:KIZ458858 KIZ524297:KIZ524394 KIZ589833:KIZ589930 KIZ655369:KIZ655466 KIZ720905:KIZ721002 KIZ786441:KIZ786538 KIZ851977:KIZ852074 KIZ917513:KIZ917610 KIZ983049:KIZ983146 KSQ11:KSQ106 KSQ65545:KSQ65642 KSQ131081:KSQ131178 KSQ196617:KSQ196714 KSQ262153:KSQ262250 KSQ327689:KSQ327786 KSQ393225:KSQ393322 KSQ458761:KSQ458858 KSQ524297:KSQ524394 KSQ589833:KSQ589930 KSQ655369:KSQ655466 KSQ720905:KSQ721002 KSQ786441:KSQ786538 KSQ851977:KSQ852074 KSQ917513:KSQ917610 KSQ983049:KSQ983146 KSV11:KSV106 KSV65545:KSV65642 KSV131081:KSV131178 KSV196617:KSV196714 KSV262153:KSV262250 KSV327689:KSV327786 KSV393225:KSV393322 KSV458761:KSV458858 KSV524297:KSV524394 KSV589833:KSV589930 KSV655369:KSV655466 KSV720905:KSV721002 KSV786441:KSV786538 KSV851977:KSV852074 KSV917513:KSV917610 KSV983049:KSV983146 LCM11:LCM106 LCM65545:LCM65642 LCM131081:LCM131178 LCM196617:LCM196714 LCM262153:LCM262250 LCM327689:LCM327786 LCM393225:LCM393322 LCM458761:LCM458858 LCM524297:LCM524394 LCM589833:LCM589930 LCM655369:LCM655466 LCM720905:LCM721002 LCM786441:LCM786538 LCM851977:LCM852074 LCM917513:LCM917610 LCM983049:LCM983146 LCR11:LCR106 LCR65545:LCR65642 LCR131081:LCR131178 LCR196617:LCR196714 LCR262153:LCR262250 LCR327689:LCR327786 LCR393225:LCR393322 LCR458761:LCR458858 LCR524297:LCR524394 LCR589833:LCR589930 LCR655369:LCR655466 LCR720905:LCR721002 LCR786441:LCR786538 LCR851977:LCR852074 LCR917513:LCR917610 LCR983049:LCR983146 LMI11:LMI106 LMI65545:LMI65642 LMI131081:LMI131178 LMI196617:LMI196714 LMI262153:LMI262250 LMI327689:LMI327786 LMI393225:LMI393322 LMI458761:LMI458858 LMI524297:LMI524394 LMI589833:LMI589930 LMI655369:LMI655466 LMI720905:LMI721002 LMI786441:LMI786538 LMI851977:LMI852074 LMI917513:LMI917610 LMI983049:LMI983146 LMN11:LMN106 LMN65545:LMN65642 LMN131081:LMN131178 LMN196617:LMN196714 LMN262153:LMN262250 LMN327689:LMN327786 LMN393225:LMN393322 LMN458761:LMN458858 LMN524297:LMN524394 LMN589833:LMN589930 LMN655369:LMN655466 LMN720905:LMN721002 LMN786441:LMN786538 LMN851977:LMN852074 LMN917513:LMN917610 LMN983049:LMN983146 LWE11:LWE106 LWE65545:LWE65642 LWE131081:LWE131178 LWE196617:LWE196714 LWE262153:LWE262250 LWE327689:LWE327786 LWE393225:LWE393322 LWE458761:LWE458858 LWE524297:LWE524394 LWE589833:LWE589930 LWE655369:LWE655466 LWE720905:LWE721002 LWE786441:LWE786538 LWE851977:LWE852074 LWE917513:LWE917610 LWE983049:LWE983146 LWJ11:LWJ106 LWJ65545:LWJ65642 LWJ131081:LWJ131178 LWJ196617:LWJ196714 LWJ262153:LWJ262250 LWJ327689:LWJ327786 LWJ393225:LWJ393322 LWJ458761:LWJ458858 LWJ524297:LWJ524394 LWJ589833:LWJ589930 LWJ655369:LWJ655466 LWJ720905:LWJ721002 LWJ786441:LWJ786538 LWJ851977:LWJ852074 LWJ917513:LWJ917610 LWJ983049:LWJ983146 MGA11:MGA106 MGA65545:MGA65642 MGA131081:MGA131178 MGA196617:MGA196714 MGA262153:MGA262250 MGA327689:MGA327786 MGA393225:MGA393322 MGA458761:MGA458858 MGA524297:MGA524394 MGA589833:MGA589930 MGA655369:MGA655466 MGA720905:MGA721002 MGA786441:MGA786538 MGA851977:MGA852074 MGA917513:MGA917610 MGA983049:MGA983146 MGF11:MGF106 MGF65545:MGF65642 MGF131081:MGF131178 MGF196617:MGF196714 MGF262153:MGF262250 MGF327689:MGF327786 MGF393225:MGF393322 MGF458761:MGF458858 MGF524297:MGF524394 MGF589833:MGF589930 MGF655369:MGF655466 MGF720905:MGF721002 MGF786441:MGF786538 MGF851977:MGF852074 MGF917513:MGF917610 MGF983049:MGF983146 MPW11:MPW106 MPW65545:MPW65642 MPW131081:MPW131178 MPW196617:MPW196714 MPW262153:MPW262250 MPW327689:MPW327786 MPW393225:MPW393322 MPW458761:MPW458858 MPW524297:MPW524394 MPW589833:MPW589930 MPW655369:MPW655466 MPW720905:MPW721002 MPW786441:MPW786538 MPW851977:MPW852074 MPW917513:MPW917610 MPW983049:MPW983146 MQB11:MQB106 MQB65545:MQB65642 MQB131081:MQB131178 MQB196617:MQB196714 MQB262153:MQB262250 MQB327689:MQB327786 MQB393225:MQB393322 MQB458761:MQB458858 MQB524297:MQB524394 MQB589833:MQB589930 MQB655369:MQB655466 MQB720905:MQB721002 MQB786441:MQB786538 MQB851977:MQB852074 MQB917513:MQB917610 MQB983049:MQB983146 MZS11:MZS106 MZS65545:MZS65642 MZS131081:MZS131178 MZS196617:MZS196714 MZS262153:MZS262250 MZS327689:MZS327786 MZS393225:MZS393322 MZS458761:MZS458858 MZS524297:MZS524394 MZS589833:MZS589930 MZS655369:MZS655466 MZS720905:MZS721002 MZS786441:MZS786538 MZS851977:MZS852074 MZS917513:MZS917610 MZS983049:MZS983146 MZX11:MZX106 MZX65545:MZX65642 MZX131081:MZX131178 MZX196617:MZX196714 MZX262153:MZX262250 MZX327689:MZX327786 MZX393225:MZX393322 MZX458761:MZX458858 MZX524297:MZX524394 MZX589833:MZX589930 MZX655369:MZX655466 MZX720905:MZX721002 MZX786441:MZX786538 MZX851977:MZX852074 MZX917513:MZX917610 MZX983049:MZX983146 NJO11:NJO106 NJO65545:NJO65642 NJO131081:NJO131178 NJO196617:NJO196714 NJO262153:NJO262250 NJO327689:NJO327786 NJO393225:NJO393322 NJO458761:NJO458858 NJO524297:NJO524394 NJO589833:NJO589930 NJO655369:NJO655466 NJO720905:NJO721002 NJO786441:NJO786538 NJO851977:NJO852074 NJO917513:NJO917610 NJO983049:NJO983146 NJT11:NJT106 NJT65545:NJT65642 NJT131081:NJT131178 NJT196617:NJT196714 NJT262153:NJT262250 NJT327689:NJT327786 NJT393225:NJT393322 NJT458761:NJT458858 NJT524297:NJT524394 NJT589833:NJT589930 NJT655369:NJT655466 NJT720905:NJT721002 NJT786441:NJT786538 NJT851977:NJT852074 NJT917513:NJT917610 NJT983049:NJT983146 NTK11:NTK106 NTK65545:NTK65642 NTK131081:NTK131178 NTK196617:NTK196714 NTK262153:NTK262250 NTK327689:NTK327786 NTK393225:NTK393322 NTK458761:NTK458858 NTK524297:NTK524394 NTK589833:NTK589930 NTK655369:NTK655466 NTK720905:NTK721002 NTK786441:NTK786538 NTK851977:NTK852074 NTK917513:NTK917610 NTK983049:NTK983146 NTP11:NTP106 NTP65545:NTP65642 NTP131081:NTP131178 NTP196617:NTP196714 NTP262153:NTP262250 NTP327689:NTP327786 NTP393225:NTP393322 NTP458761:NTP458858 NTP524297:NTP524394 NTP589833:NTP589930 NTP655369:NTP655466 NTP720905:NTP721002 NTP786441:NTP786538 NTP851977:NTP852074 NTP917513:NTP917610 NTP983049:NTP983146 ODG11:ODG106 ODG65545:ODG65642 ODG131081:ODG131178 ODG196617:ODG196714 ODG262153:ODG262250 ODG327689:ODG327786 ODG393225:ODG393322 ODG458761:ODG458858 ODG524297:ODG524394 ODG589833:ODG589930 ODG655369:ODG655466 ODG720905:ODG721002 ODG786441:ODG786538 ODG851977:ODG852074 ODG917513:ODG917610 ODG983049:ODG983146 ODL11:ODL106 ODL65545:ODL65642 ODL131081:ODL131178 ODL196617:ODL196714 ODL262153:ODL262250 ODL327689:ODL327786 ODL393225:ODL393322 ODL458761:ODL458858 ODL524297:ODL524394 ODL589833:ODL589930 ODL655369:ODL655466 ODL720905:ODL721002 ODL786441:ODL786538 ODL851977:ODL852074 ODL917513:ODL917610 ODL983049:ODL983146 ONC11:ONC106 ONC65545:ONC65642 ONC131081:ONC131178 ONC196617:ONC196714 ONC262153:ONC262250 ONC327689:ONC327786 ONC393225:ONC393322 ONC458761:ONC458858 ONC524297:ONC524394 ONC589833:ONC589930 ONC655369:ONC655466 ONC720905:ONC721002 ONC786441:ONC786538 ONC851977:ONC852074 ONC917513:ONC917610 ONC983049:ONC983146 ONH11:ONH106 ONH65545:ONH65642 ONH131081:ONH131178 ONH196617:ONH196714 ONH262153:ONH262250 ONH327689:ONH327786 ONH393225:ONH393322 ONH458761:ONH458858 ONH524297:ONH524394 ONH589833:ONH589930 ONH655369:ONH655466 ONH720905:ONH721002 ONH786441:ONH786538 ONH851977:ONH852074 ONH917513:ONH917610 ONH983049:ONH983146 OWY11:OWY106 OWY65545:OWY65642 OWY131081:OWY131178 OWY196617:OWY196714 OWY262153:OWY262250 OWY327689:OWY327786 OWY393225:OWY393322 OWY458761:OWY458858 OWY524297:OWY524394 OWY589833:OWY589930 OWY655369:OWY655466 OWY720905:OWY721002 OWY786441:OWY786538 OWY851977:OWY852074 OWY917513:OWY917610 OWY983049:OWY983146 OXD11:OXD106 OXD65545:OXD65642 OXD131081:OXD131178 OXD196617:OXD196714 OXD262153:OXD262250 OXD327689:OXD327786 OXD393225:OXD393322 OXD458761:OXD458858 OXD524297:OXD524394 OXD589833:OXD589930 OXD655369:OXD655466 OXD720905:OXD721002 OXD786441:OXD786538 OXD851977:OXD852074 OXD917513:OXD917610 OXD983049:OXD983146 PGU11:PGU106 PGU65545:PGU65642 PGU131081:PGU131178 PGU196617:PGU196714 PGU262153:PGU262250 PGU327689:PGU327786 PGU393225:PGU393322 PGU458761:PGU458858 PGU524297:PGU524394 PGU589833:PGU589930 PGU655369:PGU655466 PGU720905:PGU721002 PGU786441:PGU786538 PGU851977:PGU852074 PGU917513:PGU917610 PGU983049:PGU983146 PGZ11:PGZ106 PGZ65545:PGZ65642 PGZ131081:PGZ131178 PGZ196617:PGZ196714 PGZ262153:PGZ262250 PGZ327689:PGZ327786 PGZ393225:PGZ393322 PGZ458761:PGZ458858 PGZ524297:PGZ524394 PGZ589833:PGZ589930 PGZ655369:PGZ655466 PGZ720905:PGZ721002 PGZ786441:PGZ786538 PGZ851977:PGZ852074 PGZ917513:PGZ917610 PGZ983049:PGZ983146 PQQ11:PQQ106 PQQ65545:PQQ65642 PQQ131081:PQQ131178 PQQ196617:PQQ196714 PQQ262153:PQQ262250 PQQ327689:PQQ327786 PQQ393225:PQQ393322 PQQ458761:PQQ458858 PQQ524297:PQQ524394 PQQ589833:PQQ589930 PQQ655369:PQQ655466 PQQ720905:PQQ721002 PQQ786441:PQQ786538 PQQ851977:PQQ852074 PQQ917513:PQQ917610 PQQ983049:PQQ983146 PQV11:PQV106 PQV65545:PQV65642 PQV131081:PQV131178 PQV196617:PQV196714 PQV262153:PQV262250 PQV327689:PQV327786 PQV393225:PQV393322 PQV458761:PQV458858 PQV524297:PQV524394 PQV589833:PQV589930 PQV655369:PQV655466 PQV720905:PQV721002 PQV786441:PQV786538 PQV851977:PQV852074 PQV917513:PQV917610 PQV983049:PQV983146 QAM11:QAM106 QAM65545:QAM65642 QAM131081:QAM131178 QAM196617:QAM196714 QAM262153:QAM262250 QAM327689:QAM327786 QAM393225:QAM393322 QAM458761:QAM458858 QAM524297:QAM524394 QAM589833:QAM589930 QAM655369:QAM655466 QAM720905:QAM721002 QAM786441:QAM786538 QAM851977:QAM852074 QAM917513:QAM917610 QAM983049:QAM983146 QAR11:QAR106 QAR65545:QAR65642 QAR131081:QAR131178 QAR196617:QAR196714 QAR262153:QAR262250 QAR327689:QAR327786 QAR393225:QAR393322 QAR458761:QAR458858 QAR524297:QAR524394 QAR589833:QAR589930 QAR655369:QAR655466 QAR720905:QAR721002 QAR786441:QAR786538 QAR851977:QAR852074 QAR917513:QAR917610 QAR983049:QAR983146 QKI11:QKI106 QKI65545:QKI65642 QKI131081:QKI131178 QKI196617:QKI196714 QKI262153:QKI262250 QKI327689:QKI327786 QKI393225:QKI393322 QKI458761:QKI458858 QKI524297:QKI524394 QKI589833:QKI589930 QKI655369:QKI655466 QKI720905:QKI721002 QKI786441:QKI786538 QKI851977:QKI852074 QKI917513:QKI917610 QKI983049:QKI983146 QKN11:QKN106 QKN65545:QKN65642 QKN131081:QKN131178 QKN196617:QKN196714 QKN262153:QKN262250 QKN327689:QKN327786 QKN393225:QKN393322 QKN458761:QKN458858 QKN524297:QKN524394 QKN589833:QKN589930 QKN655369:QKN655466 QKN720905:QKN721002 QKN786441:QKN786538 QKN851977:QKN852074 QKN917513:QKN917610 QKN983049:QKN983146 QUE11:QUE106 QUE65545:QUE65642 QUE131081:QUE131178 QUE196617:QUE196714 QUE262153:QUE262250 QUE327689:QUE327786 QUE393225:QUE393322 QUE458761:QUE458858 QUE524297:QUE524394 QUE589833:QUE589930 QUE655369:QUE655466 QUE720905:QUE721002 QUE786441:QUE786538 QUE851977:QUE852074 QUE917513:QUE917610 QUE983049:QUE983146 QUJ11:QUJ106 QUJ65545:QUJ65642 QUJ131081:QUJ131178 QUJ196617:QUJ196714 QUJ262153:QUJ262250 QUJ327689:QUJ327786 QUJ393225:QUJ393322 QUJ458761:QUJ458858 QUJ524297:QUJ524394 QUJ589833:QUJ589930 QUJ655369:QUJ655466 QUJ720905:QUJ721002 QUJ786441:QUJ786538 QUJ851977:QUJ852074 QUJ917513:QUJ917610 QUJ983049:QUJ983146 REA11:REA106 REA65545:REA65642 REA131081:REA131178 REA196617:REA196714 REA262153:REA262250 REA327689:REA327786 REA393225:REA393322 REA458761:REA458858 REA524297:REA524394 REA589833:REA589930 REA655369:REA655466 REA720905:REA721002 REA786441:REA786538 REA851977:REA852074 REA917513:REA917610 REA983049:REA983146 REF11:REF106 REF65545:REF65642 REF131081:REF131178 REF196617:REF196714 REF262153:REF262250 REF327689:REF327786 REF393225:REF393322 REF458761:REF458858 REF524297:REF524394 REF589833:REF589930 REF655369:REF655466 REF720905:REF721002 REF786441:REF786538 REF851977:REF852074 REF917513:REF917610 REF983049:REF983146 RNW11:RNW106 RNW65545:RNW65642 RNW131081:RNW131178 RNW196617:RNW196714 RNW262153:RNW262250 RNW327689:RNW327786 RNW393225:RNW393322 RNW458761:RNW458858 RNW524297:RNW524394 RNW589833:RNW589930 RNW655369:RNW655466 RNW720905:RNW721002 RNW786441:RNW786538 RNW851977:RNW852074 RNW917513:RNW917610 RNW983049:RNW983146 ROB11:ROB106 ROB65545:ROB65642 ROB131081:ROB131178 ROB196617:ROB196714 ROB262153:ROB262250 ROB327689:ROB327786 ROB393225:ROB393322 ROB458761:ROB458858 ROB524297:ROB524394 ROB589833:ROB589930 ROB655369:ROB655466 ROB720905:ROB721002 ROB786441:ROB786538 ROB851977:ROB852074 ROB917513:ROB917610 ROB983049:ROB983146 RXS11:RXS106 RXS65545:RXS65642 RXS131081:RXS131178 RXS196617:RXS196714 RXS262153:RXS262250 RXS327689:RXS327786 RXS393225:RXS393322 RXS458761:RXS458858 RXS524297:RXS524394 RXS589833:RXS589930 RXS655369:RXS655466 RXS720905:RXS721002 RXS786441:RXS786538 RXS851977:RXS852074 RXS917513:RXS917610 RXS983049:RXS983146 RXX11:RXX106 RXX65545:RXX65642 RXX131081:RXX131178 RXX196617:RXX196714 RXX262153:RXX262250 RXX327689:RXX327786 RXX393225:RXX393322 RXX458761:RXX458858 RXX524297:RXX524394 RXX589833:RXX589930 RXX655369:RXX655466 RXX720905:RXX721002 RXX786441:RXX786538 RXX851977:RXX852074 RXX917513:RXX917610 RXX983049:RXX983146 SHO11:SHO106 SHO65545:SHO65642 SHO131081:SHO131178 SHO196617:SHO196714 SHO262153:SHO262250 SHO327689:SHO327786 SHO393225:SHO393322 SHO458761:SHO458858 SHO524297:SHO524394 SHO589833:SHO589930 SHO655369:SHO655466 SHO720905:SHO721002 SHO786441:SHO786538 SHO851977:SHO852074 SHO917513:SHO917610 SHO983049:SHO983146 SHT11:SHT106 SHT65545:SHT65642 SHT131081:SHT131178 SHT196617:SHT196714 SHT262153:SHT262250 SHT327689:SHT327786 SHT393225:SHT393322 SHT458761:SHT458858 SHT524297:SHT524394 SHT589833:SHT589930 SHT655369:SHT655466 SHT720905:SHT721002 SHT786441:SHT786538 SHT851977:SHT852074 SHT917513:SHT917610 SHT983049:SHT983146 SRK11:SRK106 SRK65545:SRK65642 SRK131081:SRK131178 SRK196617:SRK196714 SRK262153:SRK262250 SRK327689:SRK327786 SRK393225:SRK393322 SRK458761:SRK458858 SRK524297:SRK524394 SRK589833:SRK589930 SRK655369:SRK655466 SRK720905:SRK721002 SRK786441:SRK786538 SRK851977:SRK852074 SRK917513:SRK917610 SRK983049:SRK983146 SRP11:SRP106 SRP65545:SRP65642 SRP131081:SRP131178 SRP196617:SRP196714 SRP262153:SRP262250 SRP327689:SRP327786 SRP393225:SRP393322 SRP458761:SRP458858 SRP524297:SRP524394 SRP589833:SRP589930 SRP655369:SRP655466 SRP720905:SRP721002 SRP786441:SRP786538 SRP851977:SRP852074 SRP917513:SRP917610 SRP983049:SRP983146 TBG11:TBG106 TBG65545:TBG65642 TBG131081:TBG131178 TBG196617:TBG196714 TBG262153:TBG262250 TBG327689:TBG327786 TBG393225:TBG393322 TBG458761:TBG458858 TBG524297:TBG524394 TBG589833:TBG589930 TBG655369:TBG655466 TBG720905:TBG721002 TBG786441:TBG786538 TBG851977:TBG852074 TBG917513:TBG917610 TBG983049:TBG983146 TBL11:TBL106 TBL65545:TBL65642 TBL131081:TBL131178 TBL196617:TBL196714 TBL262153:TBL262250 TBL327689:TBL327786 TBL393225:TBL393322 TBL458761:TBL458858 TBL524297:TBL524394 TBL589833:TBL589930 TBL655369:TBL655466 TBL720905:TBL721002 TBL786441:TBL786538 TBL851977:TBL852074 TBL917513:TBL917610 TBL983049:TBL983146 TLC11:TLC106 TLC65545:TLC65642 TLC131081:TLC131178 TLC196617:TLC196714 TLC262153:TLC262250 TLC327689:TLC327786 TLC393225:TLC393322 TLC458761:TLC458858 TLC524297:TLC524394 TLC589833:TLC589930 TLC655369:TLC655466 TLC720905:TLC721002 TLC786441:TLC786538 TLC851977:TLC852074 TLC917513:TLC917610 TLC983049:TLC983146 TLH11:TLH106 TLH65545:TLH65642 TLH131081:TLH131178 TLH196617:TLH196714 TLH262153:TLH262250 TLH327689:TLH327786 TLH393225:TLH393322 TLH458761:TLH458858 TLH524297:TLH524394 TLH589833:TLH589930 TLH655369:TLH655466 TLH720905:TLH721002 TLH786441:TLH786538 TLH851977:TLH852074 TLH917513:TLH917610 TLH983049:TLH983146 TUY11:TUY106 TUY65545:TUY65642 TUY131081:TUY131178 TUY196617:TUY196714 TUY262153:TUY262250 TUY327689:TUY327786 TUY393225:TUY393322 TUY458761:TUY458858 TUY524297:TUY524394 TUY589833:TUY589930 TUY655369:TUY655466 TUY720905:TUY721002 TUY786441:TUY786538 TUY851977:TUY852074 TUY917513:TUY917610 TUY983049:TUY983146 TVD11:TVD106 TVD65545:TVD65642 TVD131081:TVD131178 TVD196617:TVD196714 TVD262153:TVD262250 TVD327689:TVD327786 TVD393225:TVD393322 TVD458761:TVD458858 TVD524297:TVD524394 TVD589833:TVD589930 TVD655369:TVD655466 TVD720905:TVD721002 TVD786441:TVD786538 TVD851977:TVD852074 TVD917513:TVD917610 TVD983049:TVD983146 UEU11:UEU106 UEU65545:UEU65642 UEU131081:UEU131178 UEU196617:UEU196714 UEU262153:UEU262250 UEU327689:UEU327786 UEU393225:UEU393322 UEU458761:UEU458858 UEU524297:UEU524394 UEU589833:UEU589930 UEU655369:UEU655466 UEU720905:UEU721002 UEU786441:UEU786538 UEU851977:UEU852074 UEU917513:UEU917610 UEU983049:UEU983146 UEZ11:UEZ106 UEZ65545:UEZ65642 UEZ131081:UEZ131178 UEZ196617:UEZ196714 UEZ262153:UEZ262250 UEZ327689:UEZ327786 UEZ393225:UEZ393322 UEZ458761:UEZ458858 UEZ524297:UEZ524394 UEZ589833:UEZ589930 UEZ655369:UEZ655466 UEZ720905:UEZ721002 UEZ786441:UEZ786538 UEZ851977:UEZ852074 UEZ917513:UEZ917610 UEZ983049:UEZ983146 UOQ11:UOQ106 UOQ65545:UOQ65642 UOQ131081:UOQ131178 UOQ196617:UOQ196714 UOQ262153:UOQ262250 UOQ327689:UOQ327786 UOQ393225:UOQ393322 UOQ458761:UOQ458858 UOQ524297:UOQ524394 UOQ589833:UOQ589930 UOQ655369:UOQ655466 UOQ720905:UOQ721002 UOQ786441:UOQ786538 UOQ851977:UOQ852074 UOQ917513:UOQ917610 UOQ983049:UOQ983146 UOV11:UOV106 UOV65545:UOV65642 UOV131081:UOV131178 UOV196617:UOV196714 UOV262153:UOV262250 UOV327689:UOV327786 UOV393225:UOV393322 UOV458761:UOV458858 UOV524297:UOV524394 UOV589833:UOV589930 UOV655369:UOV655466 UOV720905:UOV721002 UOV786441:UOV786538 UOV851977:UOV852074 UOV917513:UOV917610 UOV983049:UOV983146 UYM11:UYM106 UYM65545:UYM65642 UYM131081:UYM131178 UYM196617:UYM196714 UYM262153:UYM262250 UYM327689:UYM327786 UYM393225:UYM393322 UYM458761:UYM458858 UYM524297:UYM524394 UYM589833:UYM589930 UYM655369:UYM655466 UYM720905:UYM721002 UYM786441:UYM786538 UYM851977:UYM852074 UYM917513:UYM917610 UYM983049:UYM983146 UYR11:UYR106 UYR65545:UYR65642 UYR131081:UYR131178 UYR196617:UYR196714 UYR262153:UYR262250 UYR327689:UYR327786 UYR393225:UYR393322 UYR458761:UYR458858 UYR524297:UYR524394 UYR589833:UYR589930 UYR655369:UYR655466 UYR720905:UYR721002 UYR786441:UYR786538 UYR851977:UYR852074 UYR917513:UYR917610 UYR983049:UYR983146 VII11:VII106 VII65545:VII65642 VII131081:VII131178 VII196617:VII196714 VII262153:VII262250 VII327689:VII327786 VII393225:VII393322 VII458761:VII458858 VII524297:VII524394 VII589833:VII589930 VII655369:VII655466 VII720905:VII721002 VII786441:VII786538 VII851977:VII852074 VII917513:VII917610 VII983049:VII983146 VIN11:VIN106 VIN65545:VIN65642 VIN131081:VIN131178 VIN196617:VIN196714 VIN262153:VIN262250 VIN327689:VIN327786 VIN393225:VIN393322 VIN458761:VIN458858 VIN524297:VIN524394 VIN589833:VIN589930 VIN655369:VIN655466 VIN720905:VIN721002 VIN786441:VIN786538 VIN851977:VIN852074 VIN917513:VIN917610 VIN983049:VIN983146 VSE11:VSE106 VSE65545:VSE65642 VSE131081:VSE131178 VSE196617:VSE196714 VSE262153:VSE262250 VSE327689:VSE327786 VSE393225:VSE393322 VSE458761:VSE458858 VSE524297:VSE524394 VSE589833:VSE589930 VSE655369:VSE655466 VSE720905:VSE721002 VSE786441:VSE786538 VSE851977:VSE852074 VSE917513:VSE917610 VSE983049:VSE983146 VSJ11:VSJ106 VSJ65545:VSJ65642 VSJ131081:VSJ131178 VSJ196617:VSJ196714 VSJ262153:VSJ262250 VSJ327689:VSJ327786 VSJ393225:VSJ393322 VSJ458761:VSJ458858 VSJ524297:VSJ524394 VSJ589833:VSJ589930 VSJ655369:VSJ655466 VSJ720905:VSJ721002 VSJ786441:VSJ786538 VSJ851977:VSJ852074 VSJ917513:VSJ917610 VSJ983049:VSJ983146 WCA11:WCA106 WCA65545:WCA65642 WCA131081:WCA131178 WCA196617:WCA196714 WCA262153:WCA262250 WCA327689:WCA327786 WCA393225:WCA393322 WCA458761:WCA458858 WCA524297:WCA524394 WCA589833:WCA589930 WCA655369:WCA655466 WCA720905:WCA721002 WCA786441:WCA786538 WCA851977:WCA852074 WCA917513:WCA917610 WCA983049:WCA983146 WCF11:WCF106 WCF65545:WCF65642 WCF131081:WCF131178 WCF196617:WCF196714 WCF262153:WCF262250 WCF327689:WCF327786 WCF393225:WCF393322 WCF458761:WCF458858 WCF524297:WCF524394 WCF589833:WCF589930 WCF655369:WCF655466 WCF720905:WCF721002 WCF786441:WCF786538 WCF851977:WCF852074 WCF917513:WCF917610 WCF983049:WCF983146 WLW11:WLW106 WLW65545:WLW65642 WLW131081:WLW131178 WLW196617:WLW196714 WLW262153:WLW262250 WLW327689:WLW327786 WLW393225:WLW393322 WLW458761:WLW458858 WLW524297:WLW524394 WLW589833:WLW589930 WLW655369:WLW655466 WLW720905:WLW721002 WLW786441:WLW786538 WLW851977:WLW852074 WLW917513:WLW917610 WLW983049:WLW983146 WMB11:WMB106 WMB65545:WMB65642 WMB131081:WMB131178 WMB196617:WMB196714 WMB262153:WMB262250 WMB327689:WMB327786 WMB393225:WMB393322 WMB458761:WMB458858 WMB524297:WMB524394 WMB589833:WMB589930 WMB655369:WMB655466 WMB720905:WMB721002 WMB786441:WMB786538 WMB851977:WMB852074 WMB917513:WMB917610 WMB983049:WMB983146 WVS11:WVS106 WVS65545:WVS65642 WVS131081:WVS131178 WVS196617:WVS196714 WVS262153:WVS262250 WVS327689:WVS327786 WVS393225:WVS393322 WVS458761:WVS458858 WVS524297:WVS524394 WVS589833:WVS589930 WVS655369:WVS655466 WVS720905:WVS721002 WVS786441:WVS786538 WVS851977:WVS852074 WVS917513:WVS917610 WVS983049:WVS983146 WVX11:WVX106 WVX65545:WVX65642 WVX131081:WVX131178 WVX196617:WVX196714 WVX262153:WVX262250 WVX327689:WVX327786 WVX393225:WVX393322 WVX458761:WVX458858 WVX524297:WVX524394 WVX589833:WVX589930 WVX655369:WVX655466 WVX720905:WVX721002 WVX786441:WVX786538 WVX851977:WVX852074 WVX917513:WVX917610 P11:P106">
      <formula1>"通过,失败,阻塞,无效,未执行"</formula1>
    </dataValidation>
    <dataValidation allowBlank="1" showInputMessage="1" showErrorMessage="1" promptTitle="Revision" sqref="M5:M9 M65539:M65543 M131075:M131079 M196611:M196615 M262147:M262151 M327683:M327687 M393219:M393223 M458755:M458759 M524291:M524295 M589827:M589831 M655363:M655367 M720899:M720903 M786435:M786439 M851971:M851975 M917507:M917511 M983043:M983047 R5:R9 R65539:R65543 R131075:R131079 R196611:R196615 R262147:R262151 R327683:R327687 R393219:R393223 R458755:R458759 R524291:R524295 R589827:R589831 R655363:R655367 R720899:R720903 R786435:R786439 R851971:R851975 R917507:R917511 R983043:R983047 JI5:JI9 JI65539:JI65543 JI131075:JI131079 JI196611:JI196615 JI262147:JI262151 JI327683:JI327687 JI393219:JI393223 JI458755:JI458759 JI524291:JI524295 JI589827:JI589831 JI655363:JI655367 JI720899:JI720903 JI786435:JI786439 JI851971:JI851975 JI917507:JI917511 JI983043:JI983047 JN5:JN9 JN65539:JN65543 JN131075:JN131079 JN196611:JN196615 JN262147:JN262151 JN327683:JN327687 JN393219:JN393223 JN458755:JN458759 JN524291:JN524295 JN589827:JN589831 JN655363:JN655367 JN720899:JN720903 JN786435:JN786439 JN851971:JN851975 JN917507:JN917511 JN983043:JN983047 TE5:TE9 TE65539:TE65543 TE131075:TE131079 TE196611:TE196615 TE262147:TE262151 TE327683:TE327687 TE393219:TE393223 TE458755:TE458759 TE524291:TE524295 TE589827:TE589831 TE655363:TE655367 TE720899:TE720903 TE786435:TE786439 TE851971:TE851975 TE917507:TE917511 TE983043:TE983047 TJ5:TJ9 TJ65539:TJ65543 TJ131075:TJ131079 TJ196611:TJ196615 TJ262147:TJ262151 TJ327683:TJ327687 TJ393219:TJ393223 TJ458755:TJ458759 TJ524291:TJ524295 TJ589827:TJ589831 TJ655363:TJ655367 TJ720899:TJ720903 TJ786435:TJ786439 TJ851971:TJ851975 TJ917507:TJ917511 TJ983043:TJ983047 ADA5:ADA9 ADA65539:ADA65543 ADA131075:ADA131079 ADA196611:ADA196615 ADA262147:ADA262151 ADA327683:ADA327687 ADA393219:ADA393223 ADA458755:ADA458759 ADA524291:ADA524295 ADA589827:ADA589831 ADA655363:ADA655367 ADA720899:ADA720903 ADA786435:ADA786439 ADA851971:ADA851975 ADA917507:ADA917511 ADA983043:ADA983047 ADF5:ADF9 ADF65539:ADF65543 ADF131075:ADF131079 ADF196611:ADF196615 ADF262147:ADF262151 ADF327683:ADF327687 ADF393219:ADF393223 ADF458755:ADF458759 ADF524291:ADF524295 ADF589827:ADF589831 ADF655363:ADF655367 ADF720899:ADF720903 ADF786435:ADF786439 ADF851971:ADF851975 ADF917507:ADF917511 ADF983043:ADF983047 AMW5:AMW9 AMW65539:AMW65543 AMW131075:AMW131079 AMW196611:AMW196615 AMW262147:AMW262151 AMW327683:AMW327687 AMW393219:AMW393223 AMW458755:AMW458759 AMW524291:AMW524295 AMW589827:AMW589831 AMW655363:AMW655367 AMW720899:AMW720903 AMW786435:AMW786439 AMW851971:AMW851975 AMW917507:AMW917511 AMW983043:AMW983047 ANB5:ANB9 ANB65539:ANB65543 ANB131075:ANB131079 ANB196611:ANB196615 ANB262147:ANB262151 ANB327683:ANB327687 ANB393219:ANB393223 ANB458755:ANB458759 ANB524291:ANB524295 ANB589827:ANB589831 ANB655363:ANB655367 ANB720899:ANB720903 ANB786435:ANB786439 ANB851971:ANB851975 ANB917507:ANB917511 ANB983043:ANB983047 AWS5:AWS9 AWS65539:AWS65543 AWS131075:AWS131079 AWS196611:AWS196615 AWS262147:AWS262151 AWS327683:AWS327687 AWS393219:AWS393223 AWS458755:AWS458759 AWS524291:AWS524295 AWS589827:AWS589831 AWS655363:AWS655367 AWS720899:AWS720903 AWS786435:AWS786439 AWS851971:AWS851975 AWS917507:AWS917511 AWS983043:AWS983047 AWX5:AWX9 AWX65539:AWX65543 AWX131075:AWX131079 AWX196611:AWX196615 AWX262147:AWX262151 AWX327683:AWX327687 AWX393219:AWX393223 AWX458755:AWX458759 AWX524291:AWX524295 AWX589827:AWX589831 AWX655363:AWX655367 AWX720899:AWX720903 AWX786435:AWX786439 AWX851971:AWX851975 AWX917507:AWX917511 AWX983043:AWX983047 BGO5:BGO9 BGO65539:BGO65543 BGO131075:BGO131079 BGO196611:BGO196615 BGO262147:BGO262151 BGO327683:BGO327687 BGO393219:BGO393223 BGO458755:BGO458759 BGO524291:BGO524295 BGO589827:BGO589831 BGO655363:BGO655367 BGO720899:BGO720903 BGO786435:BGO786439 BGO851971:BGO851975 BGO917507:BGO917511 BGO983043:BGO983047 BGT5:BGT9 BGT65539:BGT65543 BGT131075:BGT131079 BGT196611:BGT196615 BGT262147:BGT262151 BGT327683:BGT327687 BGT393219:BGT393223 BGT458755:BGT458759 BGT524291:BGT524295 BGT589827:BGT589831 BGT655363:BGT655367 BGT720899:BGT720903 BGT786435:BGT786439 BGT851971:BGT851975 BGT917507:BGT917511 BGT983043:BGT983047 BQK5:BQK9 BQK65539:BQK65543 BQK131075:BQK131079 BQK196611:BQK196615 BQK262147:BQK262151 BQK327683:BQK327687 BQK393219:BQK393223 BQK458755:BQK458759 BQK524291:BQK524295 BQK589827:BQK589831 BQK655363:BQK655367 BQK720899:BQK720903 BQK786435:BQK786439 BQK851971:BQK851975 BQK917507:BQK917511 BQK983043:BQK983047 BQP5:BQP9 BQP65539:BQP65543 BQP131075:BQP131079 BQP196611:BQP196615 BQP262147:BQP262151 BQP327683:BQP327687 BQP393219:BQP393223 BQP458755:BQP458759 BQP524291:BQP524295 BQP589827:BQP589831 BQP655363:BQP655367 BQP720899:BQP720903 BQP786435:BQP786439 BQP851971:BQP851975 BQP917507:BQP917511 BQP983043:BQP983047 CAG5:CAG9 CAG65539:CAG65543 CAG131075:CAG131079 CAG196611:CAG196615 CAG262147:CAG262151 CAG327683:CAG327687 CAG393219:CAG393223 CAG458755:CAG458759 CAG524291:CAG524295 CAG589827:CAG589831 CAG655363:CAG655367 CAG720899:CAG720903 CAG786435:CAG786439 CAG851971:CAG851975 CAG917507:CAG917511 CAG983043:CAG983047 CAL5:CAL9 CAL65539:CAL65543 CAL131075:CAL131079 CAL196611:CAL196615 CAL262147:CAL262151 CAL327683:CAL327687 CAL393219:CAL393223 CAL458755:CAL458759 CAL524291:CAL524295 CAL589827:CAL589831 CAL655363:CAL655367 CAL720899:CAL720903 CAL786435:CAL786439 CAL851971:CAL851975 CAL917507:CAL917511 CAL983043:CAL983047 CKC5:CKC9 CKC65539:CKC65543 CKC131075:CKC131079 CKC196611:CKC196615 CKC262147:CKC262151 CKC327683:CKC327687 CKC393219:CKC393223 CKC458755:CKC458759 CKC524291:CKC524295 CKC589827:CKC589831 CKC655363:CKC655367 CKC720899:CKC720903 CKC786435:CKC786439 CKC851971:CKC851975 CKC917507:CKC917511 CKC983043:CKC983047 CKH5:CKH9 CKH65539:CKH65543 CKH131075:CKH131079 CKH196611:CKH196615 CKH262147:CKH262151 CKH327683:CKH327687 CKH393219:CKH393223 CKH458755:CKH458759 CKH524291:CKH524295 CKH589827:CKH589831 CKH655363:CKH655367 CKH720899:CKH720903 CKH786435:CKH786439 CKH851971:CKH851975 CKH917507:CKH917511 CKH983043:CKH983047 CTY5:CTY9 CTY65539:CTY65543 CTY131075:CTY131079 CTY196611:CTY196615 CTY262147:CTY262151 CTY327683:CTY327687 CTY393219:CTY393223 CTY458755:CTY458759 CTY524291:CTY524295 CTY589827:CTY589831 CTY655363:CTY655367 CTY720899:CTY720903 CTY786435:CTY786439 CTY851971:CTY851975 CTY917507:CTY917511 CTY983043:CTY983047 CUD5:CUD9 CUD65539:CUD65543 CUD131075:CUD131079 CUD196611:CUD196615 CUD262147:CUD262151 CUD327683:CUD327687 CUD393219:CUD393223 CUD458755:CUD458759 CUD524291:CUD524295 CUD589827:CUD589831 CUD655363:CUD655367 CUD720899:CUD720903 CUD786435:CUD786439 CUD851971:CUD851975 CUD917507:CUD917511 CUD983043:CUD983047 DDU5:DDU9 DDU65539:DDU65543 DDU131075:DDU131079 DDU196611:DDU196615 DDU262147:DDU262151 DDU327683:DDU327687 DDU393219:DDU393223 DDU458755:DDU458759 DDU524291:DDU524295 DDU589827:DDU589831 DDU655363:DDU655367 DDU720899:DDU720903 DDU786435:DDU786439 DDU851971:DDU851975 DDU917507:DDU917511 DDU983043:DDU983047 DDZ5:DDZ9 DDZ65539:DDZ65543 DDZ131075:DDZ131079 DDZ196611:DDZ196615 DDZ262147:DDZ262151 DDZ327683:DDZ327687 DDZ393219:DDZ393223 DDZ458755:DDZ458759 DDZ524291:DDZ524295 DDZ589827:DDZ589831 DDZ655363:DDZ655367 DDZ720899:DDZ720903 DDZ786435:DDZ786439 DDZ851971:DDZ851975 DDZ917507:DDZ917511 DDZ983043:DDZ983047 DNQ5:DNQ9 DNQ65539:DNQ65543 DNQ131075:DNQ131079 DNQ196611:DNQ196615 DNQ262147:DNQ262151 DNQ327683:DNQ327687 DNQ393219:DNQ393223 DNQ458755:DNQ458759 DNQ524291:DNQ524295 DNQ589827:DNQ589831 DNQ655363:DNQ655367 DNQ720899:DNQ720903 DNQ786435:DNQ786439 DNQ851971:DNQ851975 DNQ917507:DNQ917511 DNQ983043:DNQ983047 DNV5:DNV9 DNV65539:DNV65543 DNV131075:DNV131079 DNV196611:DNV196615 DNV262147:DNV262151 DNV327683:DNV327687 DNV393219:DNV393223 DNV458755:DNV458759 DNV524291:DNV524295 DNV589827:DNV589831 DNV655363:DNV655367 DNV720899:DNV720903 DNV786435:DNV786439 DNV851971:DNV851975 DNV917507:DNV917511 DNV983043:DNV983047 DXM5:DXM9 DXM65539:DXM65543 DXM131075:DXM131079 DXM196611:DXM196615 DXM262147:DXM262151 DXM327683:DXM327687 DXM393219:DXM393223 DXM458755:DXM458759 DXM524291:DXM524295 DXM589827:DXM589831 DXM655363:DXM655367 DXM720899:DXM720903 DXM786435:DXM786439 DXM851971:DXM851975 DXM917507:DXM917511 DXM983043:DXM983047 DXR5:DXR9 DXR65539:DXR65543 DXR131075:DXR131079 DXR196611:DXR196615 DXR262147:DXR262151 DXR327683:DXR327687 DXR393219:DXR393223 DXR458755:DXR458759 DXR524291:DXR524295 DXR589827:DXR589831 DXR655363:DXR655367 DXR720899:DXR720903 DXR786435:DXR786439 DXR851971:DXR851975 DXR917507:DXR917511 DXR983043:DXR983047 EHI5:EHI9 EHI65539:EHI65543 EHI131075:EHI131079 EHI196611:EHI196615 EHI262147:EHI262151 EHI327683:EHI327687 EHI393219:EHI393223 EHI458755:EHI458759 EHI524291:EHI524295 EHI589827:EHI589831 EHI655363:EHI655367 EHI720899:EHI720903 EHI786435:EHI786439 EHI851971:EHI851975 EHI917507:EHI917511 EHI983043:EHI983047 EHN5:EHN9 EHN65539:EHN65543 EHN131075:EHN131079 EHN196611:EHN196615 EHN262147:EHN262151 EHN327683:EHN327687 EHN393219:EHN393223 EHN458755:EHN458759 EHN524291:EHN524295 EHN589827:EHN589831 EHN655363:EHN655367 EHN720899:EHN720903 EHN786435:EHN786439 EHN851971:EHN851975 EHN917507:EHN917511 EHN983043:EHN983047 ERE5:ERE9 ERE65539:ERE65543 ERE131075:ERE131079 ERE196611:ERE196615 ERE262147:ERE262151 ERE327683:ERE327687 ERE393219:ERE393223 ERE458755:ERE458759 ERE524291:ERE524295 ERE589827:ERE589831 ERE655363:ERE655367 ERE720899:ERE720903 ERE786435:ERE786439 ERE851971:ERE851975 ERE917507:ERE917511 ERE983043:ERE983047 ERJ5:ERJ9 ERJ65539:ERJ65543 ERJ131075:ERJ131079 ERJ196611:ERJ196615 ERJ262147:ERJ262151 ERJ327683:ERJ327687 ERJ393219:ERJ393223 ERJ458755:ERJ458759 ERJ524291:ERJ524295 ERJ589827:ERJ589831 ERJ655363:ERJ655367 ERJ720899:ERJ720903 ERJ786435:ERJ786439 ERJ851971:ERJ851975 ERJ917507:ERJ917511 ERJ983043:ERJ983047 FBA5:FBA9 FBA65539:FBA65543 FBA131075:FBA131079 FBA196611:FBA196615 FBA262147:FBA262151 FBA327683:FBA327687 FBA393219:FBA393223 FBA458755:FBA458759 FBA524291:FBA524295 FBA589827:FBA589831 FBA655363:FBA655367 FBA720899:FBA720903 FBA786435:FBA786439 FBA851971:FBA851975 FBA917507:FBA917511 FBA983043:FBA983047 FBF5:FBF9 FBF65539:FBF65543 FBF131075:FBF131079 FBF196611:FBF196615 FBF262147:FBF262151 FBF327683:FBF327687 FBF393219:FBF393223 FBF458755:FBF458759 FBF524291:FBF524295 FBF589827:FBF589831 FBF655363:FBF655367 FBF720899:FBF720903 FBF786435:FBF786439 FBF851971:FBF851975 FBF917507:FBF917511 FBF983043:FBF983047 FKW5:FKW9 FKW65539:FKW65543 FKW131075:FKW131079 FKW196611:FKW196615 FKW262147:FKW262151 FKW327683:FKW327687 FKW393219:FKW393223 FKW458755:FKW458759 FKW524291:FKW524295 FKW589827:FKW589831 FKW655363:FKW655367 FKW720899:FKW720903 FKW786435:FKW786439 FKW851971:FKW851975 FKW917507:FKW917511 FKW983043:FKW983047 FLB5:FLB9 FLB65539:FLB65543 FLB131075:FLB131079 FLB196611:FLB196615 FLB262147:FLB262151 FLB327683:FLB327687 FLB393219:FLB393223 FLB458755:FLB458759 FLB524291:FLB524295 FLB589827:FLB589831 FLB655363:FLB655367 FLB720899:FLB720903 FLB786435:FLB786439 FLB851971:FLB851975 FLB917507:FLB917511 FLB983043:FLB983047 FUS5:FUS9 FUS65539:FUS65543 FUS131075:FUS131079 FUS196611:FUS196615 FUS262147:FUS262151 FUS327683:FUS327687 FUS393219:FUS393223 FUS458755:FUS458759 FUS524291:FUS524295 FUS589827:FUS589831 FUS655363:FUS655367 FUS720899:FUS720903 FUS786435:FUS786439 FUS851971:FUS851975 FUS917507:FUS917511 FUS983043:FUS983047 FUX5:FUX9 FUX65539:FUX65543 FUX131075:FUX131079 FUX196611:FUX196615 FUX262147:FUX262151 FUX327683:FUX327687 FUX393219:FUX393223 FUX458755:FUX458759 FUX524291:FUX524295 FUX589827:FUX589831 FUX655363:FUX655367 FUX720899:FUX720903 FUX786435:FUX786439 FUX851971:FUX851975 FUX917507:FUX917511 FUX983043:FUX983047 GEO5:GEO9 GEO65539:GEO65543 GEO131075:GEO131079 GEO196611:GEO196615 GEO262147:GEO262151 GEO327683:GEO327687 GEO393219:GEO393223 GEO458755:GEO458759 GEO524291:GEO524295 GEO589827:GEO589831 GEO655363:GEO655367 GEO720899:GEO720903 GEO786435:GEO786439 GEO851971:GEO851975 GEO917507:GEO917511 GEO983043:GEO983047 GET5:GET9 GET65539:GET65543 GET131075:GET131079 GET196611:GET196615 GET262147:GET262151 GET327683:GET327687 GET393219:GET393223 GET458755:GET458759 GET524291:GET524295 GET589827:GET589831 GET655363:GET655367 GET720899:GET720903 GET786435:GET786439 GET851971:GET851975 GET917507:GET917511 GET983043:GET983047 GOK5:GOK9 GOK65539:GOK65543 GOK131075:GOK131079 GOK196611:GOK196615 GOK262147:GOK262151 GOK327683:GOK327687 GOK393219:GOK393223 GOK458755:GOK458759 GOK524291:GOK524295 GOK589827:GOK589831 GOK655363:GOK655367 GOK720899:GOK720903 GOK786435:GOK786439 GOK851971:GOK851975 GOK917507:GOK917511 GOK983043:GOK983047 GOP5:GOP9 GOP65539:GOP65543 GOP131075:GOP131079 GOP196611:GOP196615 GOP262147:GOP262151 GOP327683:GOP327687 GOP393219:GOP393223 GOP458755:GOP458759 GOP524291:GOP524295 GOP589827:GOP589831 GOP655363:GOP655367 GOP720899:GOP720903 GOP786435:GOP786439 GOP851971:GOP851975 GOP917507:GOP917511 GOP983043:GOP983047 GYG5:GYG9 GYG65539:GYG65543 GYG131075:GYG131079 GYG196611:GYG196615 GYG262147:GYG262151 GYG327683:GYG327687 GYG393219:GYG393223 GYG458755:GYG458759 GYG524291:GYG524295 GYG589827:GYG589831 GYG655363:GYG655367 GYG720899:GYG720903 GYG786435:GYG786439 GYG851971:GYG851975 GYG917507:GYG917511 GYG983043:GYG983047 GYL5:GYL9 GYL65539:GYL65543 GYL131075:GYL131079 GYL196611:GYL196615 GYL262147:GYL262151 GYL327683:GYL327687 GYL393219:GYL393223 GYL458755:GYL458759 GYL524291:GYL524295 GYL589827:GYL589831 GYL655363:GYL655367 GYL720899:GYL720903 GYL786435:GYL786439 GYL851971:GYL851975 GYL917507:GYL917511 GYL983043:GYL983047 HIC5:HIC9 HIC65539:HIC65543 HIC131075:HIC131079 HIC196611:HIC196615 HIC262147:HIC262151 HIC327683:HIC327687 HIC393219:HIC393223 HIC458755:HIC458759 HIC524291:HIC524295 HIC589827:HIC589831 HIC655363:HIC655367 HIC720899:HIC720903 HIC786435:HIC786439 HIC851971:HIC851975 HIC917507:HIC917511 HIC983043:HIC983047 HIH5:HIH9 HIH65539:HIH65543 HIH131075:HIH131079 HIH196611:HIH196615 HIH262147:HIH262151 HIH327683:HIH327687 HIH393219:HIH393223 HIH458755:HIH458759 HIH524291:HIH524295 HIH589827:HIH589831 HIH655363:HIH655367 HIH720899:HIH720903 HIH786435:HIH786439 HIH851971:HIH851975 HIH917507:HIH917511 HIH983043:HIH983047 HRY5:HRY9 HRY65539:HRY65543 HRY131075:HRY131079 HRY196611:HRY196615 HRY262147:HRY262151 HRY327683:HRY327687 HRY393219:HRY393223 HRY458755:HRY458759 HRY524291:HRY524295 HRY589827:HRY589831 HRY655363:HRY655367 HRY720899:HRY720903 HRY786435:HRY786439 HRY851971:HRY851975 HRY917507:HRY917511 HRY983043:HRY983047 HSD5:HSD9 HSD65539:HSD65543 HSD131075:HSD131079 HSD196611:HSD196615 HSD262147:HSD262151 HSD327683:HSD327687 HSD393219:HSD393223 HSD458755:HSD458759 HSD524291:HSD524295 HSD589827:HSD589831 HSD655363:HSD655367 HSD720899:HSD720903 HSD786435:HSD786439 HSD851971:HSD851975 HSD917507:HSD917511 HSD983043:HSD983047 IBU5:IBU9 IBU65539:IBU65543 IBU131075:IBU131079 IBU196611:IBU196615 IBU262147:IBU262151 IBU327683:IBU327687 IBU393219:IBU393223 IBU458755:IBU458759 IBU524291:IBU524295 IBU589827:IBU589831 IBU655363:IBU655367 IBU720899:IBU720903 IBU786435:IBU786439 IBU851971:IBU851975 IBU917507:IBU917511 IBU983043:IBU983047 IBZ5:IBZ9 IBZ65539:IBZ65543 IBZ131075:IBZ131079 IBZ196611:IBZ196615 IBZ262147:IBZ262151 IBZ327683:IBZ327687 IBZ393219:IBZ393223 IBZ458755:IBZ458759 IBZ524291:IBZ524295 IBZ589827:IBZ589831 IBZ655363:IBZ655367 IBZ720899:IBZ720903 IBZ786435:IBZ786439 IBZ851971:IBZ851975 IBZ917507:IBZ917511 IBZ983043:IBZ983047 ILQ5:ILQ9 ILQ65539:ILQ65543 ILQ131075:ILQ131079 ILQ196611:ILQ196615 ILQ262147:ILQ262151 ILQ327683:ILQ327687 ILQ393219:ILQ393223 ILQ458755:ILQ458759 ILQ524291:ILQ524295 ILQ589827:ILQ589831 ILQ655363:ILQ655367 ILQ720899:ILQ720903 ILQ786435:ILQ786439 ILQ851971:ILQ851975 ILQ917507:ILQ917511 ILQ983043:ILQ983047 ILV5:ILV9 ILV65539:ILV65543 ILV131075:ILV131079 ILV196611:ILV196615 ILV262147:ILV262151 ILV327683:ILV327687 ILV393219:ILV393223 ILV458755:ILV458759 ILV524291:ILV524295 ILV589827:ILV589831 ILV655363:ILV655367 ILV720899:ILV720903 ILV786435:ILV786439 ILV851971:ILV851975 ILV917507:ILV917511 ILV983043:ILV983047 IVM5:IVM9 IVM65539:IVM65543 IVM131075:IVM131079 IVM196611:IVM196615 IVM262147:IVM262151 IVM327683:IVM327687 IVM393219:IVM393223 IVM458755:IVM458759 IVM524291:IVM524295 IVM589827:IVM589831 IVM655363:IVM655367 IVM720899:IVM720903 IVM786435:IVM786439 IVM851971:IVM851975 IVM917507:IVM917511 IVM983043:IVM983047 IVR5:IVR9 IVR65539:IVR65543 IVR131075:IVR131079 IVR196611:IVR196615 IVR262147:IVR262151 IVR327683:IVR327687 IVR393219:IVR393223 IVR458755:IVR458759 IVR524291:IVR524295 IVR589827:IVR589831 IVR655363:IVR655367 IVR720899:IVR720903 IVR786435:IVR786439 IVR851971:IVR851975 IVR917507:IVR917511 IVR983043:IVR983047 JFI5:JFI9 JFI65539:JFI65543 JFI131075:JFI131079 JFI196611:JFI196615 JFI262147:JFI262151 JFI327683:JFI327687 JFI393219:JFI393223 JFI458755:JFI458759 JFI524291:JFI524295 JFI589827:JFI589831 JFI655363:JFI655367 JFI720899:JFI720903 JFI786435:JFI786439 JFI851971:JFI851975 JFI917507:JFI917511 JFI983043:JFI983047 JFN5:JFN9 JFN65539:JFN65543 JFN131075:JFN131079 JFN196611:JFN196615 JFN262147:JFN262151 JFN327683:JFN327687 JFN393219:JFN393223 JFN458755:JFN458759 JFN524291:JFN524295 JFN589827:JFN589831 JFN655363:JFN655367 JFN720899:JFN720903 JFN786435:JFN786439 JFN851971:JFN851975 JFN917507:JFN917511 JFN983043:JFN983047 JPE5:JPE9 JPE65539:JPE65543 JPE131075:JPE131079 JPE196611:JPE196615 JPE262147:JPE262151 JPE327683:JPE327687 JPE393219:JPE393223 JPE458755:JPE458759 JPE524291:JPE524295 JPE589827:JPE589831 JPE655363:JPE655367 JPE720899:JPE720903 JPE786435:JPE786439 JPE851971:JPE851975 JPE917507:JPE917511 JPE983043:JPE983047 JPJ5:JPJ9 JPJ65539:JPJ65543 JPJ131075:JPJ131079 JPJ196611:JPJ196615 JPJ262147:JPJ262151 JPJ327683:JPJ327687 JPJ393219:JPJ393223 JPJ458755:JPJ458759 JPJ524291:JPJ524295 JPJ589827:JPJ589831 JPJ655363:JPJ655367 JPJ720899:JPJ720903 JPJ786435:JPJ786439 JPJ851971:JPJ851975 JPJ917507:JPJ917511 JPJ983043:JPJ983047 JZA5:JZA9 JZA65539:JZA65543 JZA131075:JZA131079 JZA196611:JZA196615 JZA262147:JZA262151 JZA327683:JZA327687 JZA393219:JZA393223 JZA458755:JZA458759 JZA524291:JZA524295 JZA589827:JZA589831 JZA655363:JZA655367 JZA720899:JZA720903 JZA786435:JZA786439 JZA851971:JZA851975 JZA917507:JZA917511 JZA983043:JZA983047 JZF5:JZF9 JZF65539:JZF65543 JZF131075:JZF131079 JZF196611:JZF196615 JZF262147:JZF262151 JZF327683:JZF327687 JZF393219:JZF393223 JZF458755:JZF458759 JZF524291:JZF524295 JZF589827:JZF589831 JZF655363:JZF655367 JZF720899:JZF720903 JZF786435:JZF786439 JZF851971:JZF851975 JZF917507:JZF917511 JZF983043:JZF983047 KIW5:KIW9 KIW65539:KIW65543 KIW131075:KIW131079 KIW196611:KIW196615 KIW262147:KIW262151 KIW327683:KIW327687 KIW393219:KIW393223 KIW458755:KIW458759 KIW524291:KIW524295 KIW589827:KIW589831 KIW655363:KIW655367 KIW720899:KIW720903 KIW786435:KIW786439 KIW851971:KIW851975 KIW917507:KIW917511 KIW983043:KIW983047 KJB5:KJB9 KJB65539:KJB65543 KJB131075:KJB131079 KJB196611:KJB196615 KJB262147:KJB262151 KJB327683:KJB327687 KJB393219:KJB393223 KJB458755:KJB458759 KJB524291:KJB524295 KJB589827:KJB589831 KJB655363:KJB655367 KJB720899:KJB720903 KJB786435:KJB786439 KJB851971:KJB851975 KJB917507:KJB917511 KJB983043:KJB983047 KSS5:KSS9 KSS65539:KSS65543 KSS131075:KSS131079 KSS196611:KSS196615 KSS262147:KSS262151 KSS327683:KSS327687 KSS393219:KSS393223 KSS458755:KSS458759 KSS524291:KSS524295 KSS589827:KSS589831 KSS655363:KSS655367 KSS720899:KSS720903 KSS786435:KSS786439 KSS851971:KSS851975 KSS917507:KSS917511 KSS983043:KSS983047 KSX5:KSX9 KSX65539:KSX65543 KSX131075:KSX131079 KSX196611:KSX196615 KSX262147:KSX262151 KSX327683:KSX327687 KSX393219:KSX393223 KSX458755:KSX458759 KSX524291:KSX524295 KSX589827:KSX589831 KSX655363:KSX655367 KSX720899:KSX720903 KSX786435:KSX786439 KSX851971:KSX851975 KSX917507:KSX917511 KSX983043:KSX983047 LCO5:LCO9 LCO65539:LCO65543 LCO131075:LCO131079 LCO196611:LCO196615 LCO262147:LCO262151 LCO327683:LCO327687 LCO393219:LCO393223 LCO458755:LCO458759 LCO524291:LCO524295 LCO589827:LCO589831 LCO655363:LCO655367 LCO720899:LCO720903 LCO786435:LCO786439 LCO851971:LCO851975 LCO917507:LCO917511 LCO983043:LCO983047 LCT5:LCT9 LCT65539:LCT65543 LCT131075:LCT131079 LCT196611:LCT196615 LCT262147:LCT262151 LCT327683:LCT327687 LCT393219:LCT393223 LCT458755:LCT458759 LCT524291:LCT524295 LCT589827:LCT589831 LCT655363:LCT655367 LCT720899:LCT720903 LCT786435:LCT786439 LCT851971:LCT851975 LCT917507:LCT917511 LCT983043:LCT983047 LMK5:LMK9 LMK65539:LMK65543 LMK131075:LMK131079 LMK196611:LMK196615 LMK262147:LMK262151 LMK327683:LMK327687 LMK393219:LMK393223 LMK458755:LMK458759 LMK524291:LMK524295 LMK589827:LMK589831 LMK655363:LMK655367 LMK720899:LMK720903 LMK786435:LMK786439 LMK851971:LMK851975 LMK917507:LMK917511 LMK983043:LMK983047 LMP5:LMP9 LMP65539:LMP65543 LMP131075:LMP131079 LMP196611:LMP196615 LMP262147:LMP262151 LMP327683:LMP327687 LMP393219:LMP393223 LMP458755:LMP458759 LMP524291:LMP524295 LMP589827:LMP589831 LMP655363:LMP655367 LMP720899:LMP720903 LMP786435:LMP786439 LMP851971:LMP851975 LMP917507:LMP917511 LMP983043:LMP983047 LWG5:LWG9 LWG65539:LWG65543 LWG131075:LWG131079 LWG196611:LWG196615 LWG262147:LWG262151 LWG327683:LWG327687 LWG393219:LWG393223 LWG458755:LWG458759 LWG524291:LWG524295 LWG589827:LWG589831 LWG655363:LWG655367 LWG720899:LWG720903 LWG786435:LWG786439 LWG851971:LWG851975 LWG917507:LWG917511 LWG983043:LWG983047 LWL5:LWL9 LWL65539:LWL65543 LWL131075:LWL131079 LWL196611:LWL196615 LWL262147:LWL262151 LWL327683:LWL327687 LWL393219:LWL393223 LWL458755:LWL458759 LWL524291:LWL524295 LWL589827:LWL589831 LWL655363:LWL655367 LWL720899:LWL720903 LWL786435:LWL786439 LWL851971:LWL851975 LWL917507:LWL917511 LWL983043:LWL983047 MGC5:MGC9 MGC65539:MGC65543 MGC131075:MGC131079 MGC196611:MGC196615 MGC262147:MGC262151 MGC327683:MGC327687 MGC393219:MGC393223 MGC458755:MGC458759 MGC524291:MGC524295 MGC589827:MGC589831 MGC655363:MGC655367 MGC720899:MGC720903 MGC786435:MGC786439 MGC851971:MGC851975 MGC917507:MGC917511 MGC983043:MGC983047 MGH5:MGH9 MGH65539:MGH65543 MGH131075:MGH131079 MGH196611:MGH196615 MGH262147:MGH262151 MGH327683:MGH327687 MGH393219:MGH393223 MGH458755:MGH458759 MGH524291:MGH524295 MGH589827:MGH589831 MGH655363:MGH655367 MGH720899:MGH720903 MGH786435:MGH786439 MGH851971:MGH851975 MGH917507:MGH917511 MGH983043:MGH983047 MPY5:MPY9 MPY65539:MPY65543 MPY131075:MPY131079 MPY196611:MPY196615 MPY262147:MPY262151 MPY327683:MPY327687 MPY393219:MPY393223 MPY458755:MPY458759 MPY524291:MPY524295 MPY589827:MPY589831 MPY655363:MPY655367 MPY720899:MPY720903 MPY786435:MPY786439 MPY851971:MPY851975 MPY917507:MPY917511 MPY983043:MPY983047 MQD5:MQD9 MQD65539:MQD65543 MQD131075:MQD131079 MQD196611:MQD196615 MQD262147:MQD262151 MQD327683:MQD327687 MQD393219:MQD393223 MQD458755:MQD458759 MQD524291:MQD524295 MQD589827:MQD589831 MQD655363:MQD655367 MQD720899:MQD720903 MQD786435:MQD786439 MQD851971:MQD851975 MQD917507:MQD917511 MQD983043:MQD983047 MZU5:MZU9 MZU65539:MZU65543 MZU131075:MZU131079 MZU196611:MZU196615 MZU262147:MZU262151 MZU327683:MZU327687 MZU393219:MZU393223 MZU458755:MZU458759 MZU524291:MZU524295 MZU589827:MZU589831 MZU655363:MZU655367 MZU720899:MZU720903 MZU786435:MZU786439 MZU851971:MZU851975 MZU917507:MZU917511 MZU983043:MZU983047 MZZ5:MZZ9 MZZ65539:MZZ65543 MZZ131075:MZZ131079 MZZ196611:MZZ196615 MZZ262147:MZZ262151 MZZ327683:MZZ327687 MZZ393219:MZZ393223 MZZ458755:MZZ458759 MZZ524291:MZZ524295 MZZ589827:MZZ589831 MZZ655363:MZZ655367 MZZ720899:MZZ720903 MZZ786435:MZZ786439 MZZ851971:MZZ851975 MZZ917507:MZZ917511 MZZ983043:MZZ983047 NJQ5:NJQ9 NJQ65539:NJQ65543 NJQ131075:NJQ131079 NJQ196611:NJQ196615 NJQ262147:NJQ262151 NJQ327683:NJQ327687 NJQ393219:NJQ393223 NJQ458755:NJQ458759 NJQ524291:NJQ524295 NJQ589827:NJQ589831 NJQ655363:NJQ655367 NJQ720899:NJQ720903 NJQ786435:NJQ786439 NJQ851971:NJQ851975 NJQ917507:NJQ917511 NJQ983043:NJQ983047 NJV5:NJV9 NJV65539:NJV65543 NJV131075:NJV131079 NJV196611:NJV196615 NJV262147:NJV262151 NJV327683:NJV327687 NJV393219:NJV393223 NJV458755:NJV458759 NJV524291:NJV524295 NJV589827:NJV589831 NJV655363:NJV655367 NJV720899:NJV720903 NJV786435:NJV786439 NJV851971:NJV851975 NJV917507:NJV917511 NJV983043:NJV983047 NTM5:NTM9 NTM65539:NTM65543 NTM131075:NTM131079 NTM196611:NTM196615 NTM262147:NTM262151 NTM327683:NTM327687 NTM393219:NTM393223 NTM458755:NTM458759 NTM524291:NTM524295 NTM589827:NTM589831 NTM655363:NTM655367 NTM720899:NTM720903 NTM786435:NTM786439 NTM851971:NTM851975 NTM917507:NTM917511 NTM983043:NTM983047 NTR5:NTR9 NTR65539:NTR65543 NTR131075:NTR131079 NTR196611:NTR196615 NTR262147:NTR262151 NTR327683:NTR327687 NTR393219:NTR393223 NTR458755:NTR458759 NTR524291:NTR524295 NTR589827:NTR589831 NTR655363:NTR655367 NTR720899:NTR720903 NTR786435:NTR786439 NTR851971:NTR851975 NTR917507:NTR917511 NTR983043:NTR983047 ODI5:ODI9 ODI65539:ODI65543 ODI131075:ODI131079 ODI196611:ODI196615 ODI262147:ODI262151 ODI327683:ODI327687 ODI393219:ODI393223 ODI458755:ODI458759 ODI524291:ODI524295 ODI589827:ODI589831 ODI655363:ODI655367 ODI720899:ODI720903 ODI786435:ODI786439 ODI851971:ODI851975 ODI917507:ODI917511 ODI983043:ODI983047 ODN5:ODN9 ODN65539:ODN65543 ODN131075:ODN131079 ODN196611:ODN196615 ODN262147:ODN262151 ODN327683:ODN327687 ODN393219:ODN393223 ODN458755:ODN458759 ODN524291:ODN524295 ODN589827:ODN589831 ODN655363:ODN655367 ODN720899:ODN720903 ODN786435:ODN786439 ODN851971:ODN851975 ODN917507:ODN917511 ODN983043:ODN983047 ONE5:ONE9 ONE65539:ONE65543 ONE131075:ONE131079 ONE196611:ONE196615 ONE262147:ONE262151 ONE327683:ONE327687 ONE393219:ONE393223 ONE458755:ONE458759 ONE524291:ONE524295 ONE589827:ONE589831 ONE655363:ONE655367 ONE720899:ONE720903 ONE786435:ONE786439 ONE851971:ONE851975 ONE917507:ONE917511 ONE983043:ONE983047 ONJ5:ONJ9 ONJ65539:ONJ65543 ONJ131075:ONJ131079 ONJ196611:ONJ196615 ONJ262147:ONJ262151 ONJ327683:ONJ327687 ONJ393219:ONJ393223 ONJ458755:ONJ458759 ONJ524291:ONJ524295 ONJ589827:ONJ589831 ONJ655363:ONJ655367 ONJ720899:ONJ720903 ONJ786435:ONJ786439 ONJ851971:ONJ851975 ONJ917507:ONJ917511 ONJ983043:ONJ983047 OXA5:OXA9 OXA65539:OXA65543 OXA131075:OXA131079 OXA196611:OXA196615 OXA262147:OXA262151 OXA327683:OXA327687 OXA393219:OXA393223 OXA458755:OXA458759 OXA524291:OXA524295 OXA589827:OXA589831 OXA655363:OXA655367 OXA720899:OXA720903 OXA786435:OXA786439 OXA851971:OXA851975 OXA917507:OXA917511 OXA983043:OXA983047 OXF5:OXF9 OXF65539:OXF65543 OXF131075:OXF131079 OXF196611:OXF196615 OXF262147:OXF262151 OXF327683:OXF327687 OXF393219:OXF393223 OXF458755:OXF458759 OXF524291:OXF524295 OXF589827:OXF589831 OXF655363:OXF655367 OXF720899:OXF720903 OXF786435:OXF786439 OXF851971:OXF851975 OXF917507:OXF917511 OXF983043:OXF983047 PGW5:PGW9 PGW65539:PGW65543 PGW131075:PGW131079 PGW196611:PGW196615 PGW262147:PGW262151 PGW327683:PGW327687 PGW393219:PGW393223 PGW458755:PGW458759 PGW524291:PGW524295 PGW589827:PGW589831 PGW655363:PGW655367 PGW720899:PGW720903 PGW786435:PGW786439 PGW851971:PGW851975 PGW917507:PGW917511 PGW983043:PGW983047 PHB5:PHB9 PHB65539:PHB65543 PHB131075:PHB131079 PHB196611:PHB196615 PHB262147:PHB262151 PHB327683:PHB327687 PHB393219:PHB393223 PHB458755:PHB458759 PHB524291:PHB524295 PHB589827:PHB589831 PHB655363:PHB655367 PHB720899:PHB720903 PHB786435:PHB786439 PHB851971:PHB851975 PHB917507:PHB917511 PHB983043:PHB983047 PQS5:PQS9 PQS65539:PQS65543 PQS131075:PQS131079 PQS196611:PQS196615 PQS262147:PQS262151 PQS327683:PQS327687 PQS393219:PQS393223 PQS458755:PQS458759 PQS524291:PQS524295 PQS589827:PQS589831 PQS655363:PQS655367 PQS720899:PQS720903 PQS786435:PQS786439 PQS851971:PQS851975 PQS917507:PQS917511 PQS983043:PQS983047 PQX5:PQX9 PQX65539:PQX65543 PQX131075:PQX131079 PQX196611:PQX196615 PQX262147:PQX262151 PQX327683:PQX327687 PQX393219:PQX393223 PQX458755:PQX458759 PQX524291:PQX524295 PQX589827:PQX589831 PQX655363:PQX655367 PQX720899:PQX720903 PQX786435:PQX786439 PQX851971:PQX851975 PQX917507:PQX917511 PQX983043:PQX983047 QAO5:QAO9 QAO65539:QAO65543 QAO131075:QAO131079 QAO196611:QAO196615 QAO262147:QAO262151 QAO327683:QAO327687 QAO393219:QAO393223 QAO458755:QAO458759 QAO524291:QAO524295 QAO589827:QAO589831 QAO655363:QAO655367 QAO720899:QAO720903 QAO786435:QAO786439 QAO851971:QAO851975 QAO917507:QAO917511 QAO983043:QAO983047 QAT5:QAT9 QAT65539:QAT65543 QAT131075:QAT131079 QAT196611:QAT196615 QAT262147:QAT262151 QAT327683:QAT327687 QAT393219:QAT393223 QAT458755:QAT458759 QAT524291:QAT524295 QAT589827:QAT589831 QAT655363:QAT655367 QAT720899:QAT720903 QAT786435:QAT786439 QAT851971:QAT851975 QAT917507:QAT917511 QAT983043:QAT983047 QKK5:QKK9 QKK65539:QKK65543 QKK131075:QKK131079 QKK196611:QKK196615 QKK262147:QKK262151 QKK327683:QKK327687 QKK393219:QKK393223 QKK458755:QKK458759 QKK524291:QKK524295 QKK589827:QKK589831 QKK655363:QKK655367 QKK720899:QKK720903 QKK786435:QKK786439 QKK851971:QKK851975 QKK917507:QKK917511 QKK983043:QKK983047 QKP5:QKP9 QKP65539:QKP65543 QKP131075:QKP131079 QKP196611:QKP196615 QKP262147:QKP262151 QKP327683:QKP327687 QKP393219:QKP393223 QKP458755:QKP458759 QKP524291:QKP524295 QKP589827:QKP589831 QKP655363:QKP655367 QKP720899:QKP720903 QKP786435:QKP786439 QKP851971:QKP851975 QKP917507:QKP917511 QKP983043:QKP983047 QUG5:QUG9 QUG65539:QUG65543 QUG131075:QUG131079 QUG196611:QUG196615 QUG262147:QUG262151 QUG327683:QUG327687 QUG393219:QUG393223 QUG458755:QUG458759 QUG524291:QUG524295 QUG589827:QUG589831 QUG655363:QUG655367 QUG720899:QUG720903 QUG786435:QUG786439 QUG851971:QUG851975 QUG917507:QUG917511 QUG983043:QUG983047 QUL5:QUL9 QUL65539:QUL65543 QUL131075:QUL131079 QUL196611:QUL196615 QUL262147:QUL262151 QUL327683:QUL327687 QUL393219:QUL393223 QUL458755:QUL458759 QUL524291:QUL524295 QUL589827:QUL589831 QUL655363:QUL655367 QUL720899:QUL720903 QUL786435:QUL786439 QUL851971:QUL851975 QUL917507:QUL917511 QUL983043:QUL983047 REC5:REC9 REC65539:REC65543 REC131075:REC131079 REC196611:REC196615 REC262147:REC262151 REC327683:REC327687 REC393219:REC393223 REC458755:REC458759 REC524291:REC524295 REC589827:REC589831 REC655363:REC655367 REC720899:REC720903 REC786435:REC786439 REC851971:REC851975 REC917507:REC917511 REC983043:REC983047 REH5:REH9 REH65539:REH65543 REH131075:REH131079 REH196611:REH196615 REH262147:REH262151 REH327683:REH327687 REH393219:REH393223 REH458755:REH458759 REH524291:REH524295 REH589827:REH589831 REH655363:REH655367 REH720899:REH720903 REH786435:REH786439 REH851971:REH851975 REH917507:REH917511 REH983043:REH983047 RNY5:RNY9 RNY65539:RNY65543 RNY131075:RNY131079 RNY196611:RNY196615 RNY262147:RNY262151 RNY327683:RNY327687 RNY393219:RNY393223 RNY458755:RNY458759 RNY524291:RNY524295 RNY589827:RNY589831 RNY655363:RNY655367 RNY720899:RNY720903 RNY786435:RNY786439 RNY851971:RNY851975 RNY917507:RNY917511 RNY983043:RNY983047 ROD5:ROD9 ROD65539:ROD65543 ROD131075:ROD131079 ROD196611:ROD196615 ROD262147:ROD262151 ROD327683:ROD327687 ROD393219:ROD393223 ROD458755:ROD458759 ROD524291:ROD524295 ROD589827:ROD589831 ROD655363:ROD655367 ROD720899:ROD720903 ROD786435:ROD786439 ROD851971:ROD851975 ROD917507:ROD917511 ROD983043:ROD983047 RXU5:RXU9 RXU65539:RXU65543 RXU131075:RXU131079 RXU196611:RXU196615 RXU262147:RXU262151 RXU327683:RXU327687 RXU393219:RXU393223 RXU458755:RXU458759 RXU524291:RXU524295 RXU589827:RXU589831 RXU655363:RXU655367 RXU720899:RXU720903 RXU786435:RXU786439 RXU851971:RXU851975 RXU917507:RXU917511 RXU983043:RXU983047 RXZ5:RXZ9 RXZ65539:RXZ65543 RXZ131075:RXZ131079 RXZ196611:RXZ196615 RXZ262147:RXZ262151 RXZ327683:RXZ327687 RXZ393219:RXZ393223 RXZ458755:RXZ458759 RXZ524291:RXZ524295 RXZ589827:RXZ589831 RXZ655363:RXZ655367 RXZ720899:RXZ720903 RXZ786435:RXZ786439 RXZ851971:RXZ851975 RXZ917507:RXZ917511 RXZ983043:RXZ983047 SHQ5:SHQ9 SHQ65539:SHQ65543 SHQ131075:SHQ131079 SHQ196611:SHQ196615 SHQ262147:SHQ262151 SHQ327683:SHQ327687 SHQ393219:SHQ393223 SHQ458755:SHQ458759 SHQ524291:SHQ524295 SHQ589827:SHQ589831 SHQ655363:SHQ655367 SHQ720899:SHQ720903 SHQ786435:SHQ786439 SHQ851971:SHQ851975 SHQ917507:SHQ917511 SHQ983043:SHQ983047 SHV5:SHV9 SHV65539:SHV65543 SHV131075:SHV131079 SHV196611:SHV196615 SHV262147:SHV262151 SHV327683:SHV327687 SHV393219:SHV393223 SHV458755:SHV458759 SHV524291:SHV524295 SHV589827:SHV589831 SHV655363:SHV655367 SHV720899:SHV720903 SHV786435:SHV786439 SHV851971:SHV851975 SHV917507:SHV917511 SHV983043:SHV983047 SRM5:SRM9 SRM65539:SRM65543 SRM131075:SRM131079 SRM196611:SRM196615 SRM262147:SRM262151 SRM327683:SRM327687 SRM393219:SRM393223 SRM458755:SRM458759 SRM524291:SRM524295 SRM589827:SRM589831 SRM655363:SRM655367 SRM720899:SRM720903 SRM786435:SRM786439 SRM851971:SRM851975 SRM917507:SRM917511 SRM983043:SRM983047 SRR5:SRR9 SRR65539:SRR65543 SRR131075:SRR131079 SRR196611:SRR196615 SRR262147:SRR262151 SRR327683:SRR327687 SRR393219:SRR393223 SRR458755:SRR458759 SRR524291:SRR524295 SRR589827:SRR589831 SRR655363:SRR655367 SRR720899:SRR720903 SRR786435:SRR786439 SRR851971:SRR851975 SRR917507:SRR917511 SRR983043:SRR983047 TBI5:TBI9 TBI65539:TBI65543 TBI131075:TBI131079 TBI196611:TBI196615 TBI262147:TBI262151 TBI327683:TBI327687 TBI393219:TBI393223 TBI458755:TBI458759 TBI524291:TBI524295 TBI589827:TBI589831 TBI655363:TBI655367 TBI720899:TBI720903 TBI786435:TBI786439 TBI851971:TBI851975 TBI917507:TBI917511 TBI983043:TBI983047 TBN5:TBN9 TBN65539:TBN65543 TBN131075:TBN131079 TBN196611:TBN196615 TBN262147:TBN262151 TBN327683:TBN327687 TBN393219:TBN393223 TBN458755:TBN458759 TBN524291:TBN524295 TBN589827:TBN589831 TBN655363:TBN655367 TBN720899:TBN720903 TBN786435:TBN786439 TBN851971:TBN851975 TBN917507:TBN917511 TBN983043:TBN983047 TLE5:TLE9 TLE65539:TLE65543 TLE131075:TLE131079 TLE196611:TLE196615 TLE262147:TLE262151 TLE327683:TLE327687 TLE393219:TLE393223 TLE458755:TLE458759 TLE524291:TLE524295 TLE589827:TLE589831 TLE655363:TLE655367 TLE720899:TLE720903 TLE786435:TLE786439 TLE851971:TLE851975 TLE917507:TLE917511 TLE983043:TLE983047 TLJ5:TLJ9 TLJ65539:TLJ65543 TLJ131075:TLJ131079 TLJ196611:TLJ196615 TLJ262147:TLJ262151 TLJ327683:TLJ327687 TLJ393219:TLJ393223 TLJ458755:TLJ458759 TLJ524291:TLJ524295 TLJ589827:TLJ589831 TLJ655363:TLJ655367 TLJ720899:TLJ720903 TLJ786435:TLJ786439 TLJ851971:TLJ851975 TLJ917507:TLJ917511 TLJ983043:TLJ983047 TVA5:TVA9 TVA65539:TVA65543 TVA131075:TVA131079 TVA196611:TVA196615 TVA262147:TVA262151 TVA327683:TVA327687 TVA393219:TVA393223 TVA458755:TVA458759 TVA524291:TVA524295 TVA589827:TVA589831 TVA655363:TVA655367 TVA720899:TVA720903 TVA786435:TVA786439 TVA851971:TVA851975 TVA917507:TVA917511 TVA983043:TVA983047 TVF5:TVF9 TVF65539:TVF65543 TVF131075:TVF131079 TVF196611:TVF196615 TVF262147:TVF262151 TVF327683:TVF327687 TVF393219:TVF393223 TVF458755:TVF458759 TVF524291:TVF524295 TVF589827:TVF589831 TVF655363:TVF655367 TVF720899:TVF720903 TVF786435:TVF786439 TVF851971:TVF851975 TVF917507:TVF917511 TVF983043:TVF983047 UEW5:UEW9 UEW65539:UEW65543 UEW131075:UEW131079 UEW196611:UEW196615 UEW262147:UEW262151 UEW327683:UEW327687 UEW393219:UEW393223 UEW458755:UEW458759 UEW524291:UEW524295 UEW589827:UEW589831 UEW655363:UEW655367 UEW720899:UEW720903 UEW786435:UEW786439 UEW851971:UEW851975 UEW917507:UEW917511 UEW983043:UEW983047 UFB5:UFB9 UFB65539:UFB65543 UFB131075:UFB131079 UFB196611:UFB196615 UFB262147:UFB262151 UFB327683:UFB327687 UFB393219:UFB393223 UFB458755:UFB458759 UFB524291:UFB524295 UFB589827:UFB589831 UFB655363:UFB655367 UFB720899:UFB720903 UFB786435:UFB786439 UFB851971:UFB851975 UFB917507:UFB917511 UFB983043:UFB983047 UOS5:UOS9 UOS65539:UOS65543 UOS131075:UOS131079 UOS196611:UOS196615 UOS262147:UOS262151 UOS327683:UOS327687 UOS393219:UOS393223 UOS458755:UOS458759 UOS524291:UOS524295 UOS589827:UOS589831 UOS655363:UOS655367 UOS720899:UOS720903 UOS786435:UOS786439 UOS851971:UOS851975 UOS917507:UOS917511 UOS983043:UOS983047 UOX5:UOX9 UOX65539:UOX65543 UOX131075:UOX131079 UOX196611:UOX196615 UOX262147:UOX262151 UOX327683:UOX327687 UOX393219:UOX393223 UOX458755:UOX458759 UOX524291:UOX524295 UOX589827:UOX589831 UOX655363:UOX655367 UOX720899:UOX720903 UOX786435:UOX786439 UOX851971:UOX851975 UOX917507:UOX917511 UOX983043:UOX983047 UYO5:UYO9 UYO65539:UYO65543 UYO131075:UYO131079 UYO196611:UYO196615 UYO262147:UYO262151 UYO327683:UYO327687 UYO393219:UYO393223 UYO458755:UYO458759 UYO524291:UYO524295 UYO589827:UYO589831 UYO655363:UYO655367 UYO720899:UYO720903 UYO786435:UYO786439 UYO851971:UYO851975 UYO917507:UYO917511 UYO983043:UYO983047 UYT5:UYT9 UYT65539:UYT65543 UYT131075:UYT131079 UYT196611:UYT196615 UYT262147:UYT262151 UYT327683:UYT327687 UYT393219:UYT393223 UYT458755:UYT458759 UYT524291:UYT524295 UYT589827:UYT589831 UYT655363:UYT655367 UYT720899:UYT720903 UYT786435:UYT786439 UYT851971:UYT851975 UYT917507:UYT917511 UYT983043:UYT983047 VIK5:VIK9 VIK65539:VIK65543 VIK131075:VIK131079 VIK196611:VIK196615 VIK262147:VIK262151 VIK327683:VIK327687 VIK393219:VIK393223 VIK458755:VIK458759 VIK524291:VIK524295 VIK589827:VIK589831 VIK655363:VIK655367 VIK720899:VIK720903 VIK786435:VIK786439 VIK851971:VIK851975 VIK917507:VIK917511 VIK983043:VIK983047 VIP5:VIP9 VIP65539:VIP65543 VIP131075:VIP131079 VIP196611:VIP196615 VIP262147:VIP262151 VIP327683:VIP327687 VIP393219:VIP393223 VIP458755:VIP458759 VIP524291:VIP524295 VIP589827:VIP589831 VIP655363:VIP655367 VIP720899:VIP720903 VIP786435:VIP786439 VIP851971:VIP851975 VIP917507:VIP917511 VIP983043:VIP983047 VSG5:VSG9 VSG65539:VSG65543 VSG131075:VSG131079 VSG196611:VSG196615 VSG262147:VSG262151 VSG327683:VSG327687 VSG393219:VSG393223 VSG458755:VSG458759 VSG524291:VSG524295 VSG589827:VSG589831 VSG655363:VSG655367 VSG720899:VSG720903 VSG786435:VSG786439 VSG851971:VSG851975 VSG917507:VSG917511 VSG983043:VSG983047 VSL5:VSL9 VSL65539:VSL65543 VSL131075:VSL131079 VSL196611:VSL196615 VSL262147:VSL262151 VSL327683:VSL327687 VSL393219:VSL393223 VSL458755:VSL458759 VSL524291:VSL524295 VSL589827:VSL589831 VSL655363:VSL655367 VSL720899:VSL720903 VSL786435:VSL786439 VSL851971:VSL851975 VSL917507:VSL917511 VSL983043:VSL983047 WCC5:WCC9 WCC65539:WCC65543 WCC131075:WCC131079 WCC196611:WCC196615 WCC262147:WCC262151 WCC327683:WCC327687 WCC393219:WCC393223 WCC458755:WCC458759 WCC524291:WCC524295 WCC589827:WCC589831 WCC655363:WCC655367 WCC720899:WCC720903 WCC786435:WCC786439 WCC851971:WCC851975 WCC917507:WCC917511 WCC983043:WCC983047 WCH5:WCH9 WCH65539:WCH65543 WCH131075:WCH131079 WCH196611:WCH196615 WCH262147:WCH262151 WCH327683:WCH327687 WCH393219:WCH393223 WCH458755:WCH458759 WCH524291:WCH524295 WCH589827:WCH589831 WCH655363:WCH655367 WCH720899:WCH720903 WCH786435:WCH786439 WCH851971:WCH851975 WCH917507:WCH917511 WCH983043:WCH983047 WLY5:WLY9 WLY65539:WLY65543 WLY131075:WLY131079 WLY196611:WLY196615 WLY262147:WLY262151 WLY327683:WLY327687 WLY393219:WLY393223 WLY458755:WLY458759 WLY524291:WLY524295 WLY589827:WLY589831 WLY655363:WLY655367 WLY720899:WLY720903 WLY786435:WLY786439 WLY851971:WLY851975 WLY917507:WLY917511 WLY983043:WLY983047 WMD5:WMD9 WMD65539:WMD65543 WMD131075:WMD131079 WMD196611:WMD196615 WMD262147:WMD262151 WMD327683:WMD327687 WMD393219:WMD393223 WMD458755:WMD458759 WMD524291:WMD524295 WMD589827:WMD589831 WMD655363:WMD655367 WMD720899:WMD720903 WMD786435:WMD786439 WMD851971:WMD851975 WMD917507:WMD917511 WMD983043:WMD983047 WVU5:WVU9 WVU65539:WVU65543 WVU131075:WVU131079 WVU196611:WVU196615 WVU262147:WVU262151 WVU327683:WVU327687 WVU393219:WVU393223 WVU458755:WVU458759 WVU524291:WVU524295 WVU589827:WVU589831 WVU655363:WVU655367 WVU720899:WVU720903 WVU786435:WVU786439 WVU851971:WVU851975 WVU917507:WVU917511 WVU983043:WVU983047 WVZ5:WVZ9 WVZ65539:WVZ65543 WVZ131075:WVZ131079 WVZ196611:WVZ196615 WVZ262147:WVZ262151 WVZ327683:WVZ327687 WVZ393219:WVZ393223 WVZ458755:WVZ458759 WVZ524291:WVZ524295 WVZ589827:WVZ589831 WVZ655363:WVZ655367 WVZ720899:WVZ720903 WVZ786435:WVZ786439 WVZ851971:WVZ851975 WVZ917507:WVZ917511 WVZ983043:WVZ983047"/>
  </dataValidations>
  <pageMargins left="0.69930555555555596" right="0.69930555555555596" top="0.75" bottom="0.75" header="0.3" footer="0.3"/>
  <pageSetup paperSize="9"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160"/>
  <sheetViews>
    <sheetView topLeftCell="E157" workbookViewId="0">
      <selection activeCell="P11" sqref="P11:P160"/>
    </sheetView>
  </sheetViews>
  <sheetFormatPr defaultColWidth="9" defaultRowHeight="16.5"/>
  <cols>
    <col min="1" max="1" width="2.625" style="157" customWidth="1"/>
    <col min="2" max="2" width="13.125" style="157" customWidth="1"/>
    <col min="3" max="3" width="12.625" style="157" customWidth="1"/>
    <col min="4" max="4" width="28.875" style="157" customWidth="1"/>
    <col min="5" max="7" width="3.75" style="157" customWidth="1"/>
    <col min="8" max="8" width="13.125" style="157" customWidth="1"/>
    <col min="9" max="9" width="30.625" style="157" customWidth="1"/>
    <col min="10" max="10" width="30.625" style="158" customWidth="1"/>
    <col min="11" max="11" width="9.375" style="157" customWidth="1"/>
    <col min="12" max="15" width="9" style="157"/>
    <col min="16" max="16" width="9.375" style="157" customWidth="1"/>
    <col min="17" max="256" width="9" style="157"/>
    <col min="257" max="257" width="2.625" style="157" customWidth="1"/>
    <col min="258" max="258" width="19.375" style="157" customWidth="1"/>
    <col min="259" max="259" width="22.5" style="157" customWidth="1"/>
    <col min="260" max="260" width="50.5" style="157" customWidth="1"/>
    <col min="261" max="261" width="10.625" style="157" customWidth="1"/>
    <col min="262" max="262" width="6.375" style="157" customWidth="1"/>
    <col min="263" max="263" width="8.375" style="157" customWidth="1"/>
    <col min="264" max="264" width="25.125" style="157" customWidth="1"/>
    <col min="265" max="265" width="46.625" style="157" customWidth="1"/>
    <col min="266" max="266" width="57.125" style="157" customWidth="1"/>
    <col min="267" max="267" width="9.375" style="157" customWidth="1"/>
    <col min="268" max="271" width="9" style="157"/>
    <col min="272" max="272" width="9.375" style="157" customWidth="1"/>
    <col min="273" max="512" width="9" style="157"/>
    <col min="513" max="513" width="2.625" style="157" customWidth="1"/>
    <col min="514" max="514" width="19.375" style="157" customWidth="1"/>
    <col min="515" max="515" width="22.5" style="157" customWidth="1"/>
    <col min="516" max="516" width="50.5" style="157" customWidth="1"/>
    <col min="517" max="517" width="10.625" style="157" customWidth="1"/>
    <col min="518" max="518" width="6.375" style="157" customWidth="1"/>
    <col min="519" max="519" width="8.375" style="157" customWidth="1"/>
    <col min="520" max="520" width="25.125" style="157" customWidth="1"/>
    <col min="521" max="521" width="46.625" style="157" customWidth="1"/>
    <col min="522" max="522" width="57.125" style="157" customWidth="1"/>
    <col min="523" max="523" width="9.375" style="157" customWidth="1"/>
    <col min="524" max="527" width="9" style="157"/>
    <col min="528" max="528" width="9.375" style="157" customWidth="1"/>
    <col min="529" max="768" width="9" style="157"/>
    <col min="769" max="769" width="2.625" style="157" customWidth="1"/>
    <col min="770" max="770" width="19.375" style="157" customWidth="1"/>
    <col min="771" max="771" width="22.5" style="157" customWidth="1"/>
    <col min="772" max="772" width="50.5" style="157" customWidth="1"/>
    <col min="773" max="773" width="10.625" style="157" customWidth="1"/>
    <col min="774" max="774" width="6.375" style="157" customWidth="1"/>
    <col min="775" max="775" width="8.375" style="157" customWidth="1"/>
    <col min="776" max="776" width="25.125" style="157" customWidth="1"/>
    <col min="777" max="777" width="46.625" style="157" customWidth="1"/>
    <col min="778" max="778" width="57.125" style="157" customWidth="1"/>
    <col min="779" max="779" width="9.375" style="157" customWidth="1"/>
    <col min="780" max="783" width="9" style="157"/>
    <col min="784" max="784" width="9.375" style="157" customWidth="1"/>
    <col min="785" max="1024" width="9" style="157"/>
    <col min="1025" max="1025" width="2.625" style="157" customWidth="1"/>
    <col min="1026" max="1026" width="19.375" style="157" customWidth="1"/>
    <col min="1027" max="1027" width="22.5" style="157" customWidth="1"/>
    <col min="1028" max="1028" width="50.5" style="157" customWidth="1"/>
    <col min="1029" max="1029" width="10.625" style="157" customWidth="1"/>
    <col min="1030" max="1030" width="6.375" style="157" customWidth="1"/>
    <col min="1031" max="1031" width="8.375" style="157" customWidth="1"/>
    <col min="1032" max="1032" width="25.125" style="157" customWidth="1"/>
    <col min="1033" max="1033" width="46.625" style="157" customWidth="1"/>
    <col min="1034" max="1034" width="57.125" style="157" customWidth="1"/>
    <col min="1035" max="1035" width="9.375" style="157" customWidth="1"/>
    <col min="1036" max="1039" width="9" style="157"/>
    <col min="1040" max="1040" width="9.375" style="157" customWidth="1"/>
    <col min="1041" max="1280" width="9" style="157"/>
    <col min="1281" max="1281" width="2.625" style="157" customWidth="1"/>
    <col min="1282" max="1282" width="19.375" style="157" customWidth="1"/>
    <col min="1283" max="1283" width="22.5" style="157" customWidth="1"/>
    <col min="1284" max="1284" width="50.5" style="157" customWidth="1"/>
    <col min="1285" max="1285" width="10.625" style="157" customWidth="1"/>
    <col min="1286" max="1286" width="6.375" style="157" customWidth="1"/>
    <col min="1287" max="1287" width="8.375" style="157" customWidth="1"/>
    <col min="1288" max="1288" width="25.125" style="157" customWidth="1"/>
    <col min="1289" max="1289" width="46.625" style="157" customWidth="1"/>
    <col min="1290" max="1290" width="57.125" style="157" customWidth="1"/>
    <col min="1291" max="1291" width="9.375" style="157" customWidth="1"/>
    <col min="1292" max="1295" width="9" style="157"/>
    <col min="1296" max="1296" width="9.375" style="157" customWidth="1"/>
    <col min="1297" max="1536" width="9" style="157"/>
    <col min="1537" max="1537" width="2.625" style="157" customWidth="1"/>
    <col min="1538" max="1538" width="19.375" style="157" customWidth="1"/>
    <col min="1539" max="1539" width="22.5" style="157" customWidth="1"/>
    <col min="1540" max="1540" width="50.5" style="157" customWidth="1"/>
    <col min="1541" max="1541" width="10.625" style="157" customWidth="1"/>
    <col min="1542" max="1542" width="6.375" style="157" customWidth="1"/>
    <col min="1543" max="1543" width="8.375" style="157" customWidth="1"/>
    <col min="1544" max="1544" width="25.125" style="157" customWidth="1"/>
    <col min="1545" max="1545" width="46.625" style="157" customWidth="1"/>
    <col min="1546" max="1546" width="57.125" style="157" customWidth="1"/>
    <col min="1547" max="1547" width="9.375" style="157" customWidth="1"/>
    <col min="1548" max="1551" width="9" style="157"/>
    <col min="1552" max="1552" width="9.375" style="157" customWidth="1"/>
    <col min="1553" max="1792" width="9" style="157"/>
    <col min="1793" max="1793" width="2.625" style="157" customWidth="1"/>
    <col min="1794" max="1794" width="19.375" style="157" customWidth="1"/>
    <col min="1795" max="1795" width="22.5" style="157" customWidth="1"/>
    <col min="1796" max="1796" width="50.5" style="157" customWidth="1"/>
    <col min="1797" max="1797" width="10.625" style="157" customWidth="1"/>
    <col min="1798" max="1798" width="6.375" style="157" customWidth="1"/>
    <col min="1799" max="1799" width="8.375" style="157" customWidth="1"/>
    <col min="1800" max="1800" width="25.125" style="157" customWidth="1"/>
    <col min="1801" max="1801" width="46.625" style="157" customWidth="1"/>
    <col min="1802" max="1802" width="57.125" style="157" customWidth="1"/>
    <col min="1803" max="1803" width="9.375" style="157" customWidth="1"/>
    <col min="1804" max="1807" width="9" style="157"/>
    <col min="1808" max="1808" width="9.375" style="157" customWidth="1"/>
    <col min="1809" max="2048" width="9" style="157"/>
    <col min="2049" max="2049" width="2.625" style="157" customWidth="1"/>
    <col min="2050" max="2050" width="19.375" style="157" customWidth="1"/>
    <col min="2051" max="2051" width="22.5" style="157" customWidth="1"/>
    <col min="2052" max="2052" width="50.5" style="157" customWidth="1"/>
    <col min="2053" max="2053" width="10.625" style="157" customWidth="1"/>
    <col min="2054" max="2054" width="6.375" style="157" customWidth="1"/>
    <col min="2055" max="2055" width="8.375" style="157" customWidth="1"/>
    <col min="2056" max="2056" width="25.125" style="157" customWidth="1"/>
    <col min="2057" max="2057" width="46.625" style="157" customWidth="1"/>
    <col min="2058" max="2058" width="57.125" style="157" customWidth="1"/>
    <col min="2059" max="2059" width="9.375" style="157" customWidth="1"/>
    <col min="2060" max="2063" width="9" style="157"/>
    <col min="2064" max="2064" width="9.375" style="157" customWidth="1"/>
    <col min="2065" max="2304" width="9" style="157"/>
    <col min="2305" max="2305" width="2.625" style="157" customWidth="1"/>
    <col min="2306" max="2306" width="19.375" style="157" customWidth="1"/>
    <col min="2307" max="2307" width="22.5" style="157" customWidth="1"/>
    <col min="2308" max="2308" width="50.5" style="157" customWidth="1"/>
    <col min="2309" max="2309" width="10.625" style="157" customWidth="1"/>
    <col min="2310" max="2310" width="6.375" style="157" customWidth="1"/>
    <col min="2311" max="2311" width="8.375" style="157" customWidth="1"/>
    <col min="2312" max="2312" width="25.125" style="157" customWidth="1"/>
    <col min="2313" max="2313" width="46.625" style="157" customWidth="1"/>
    <col min="2314" max="2314" width="57.125" style="157" customWidth="1"/>
    <col min="2315" max="2315" width="9.375" style="157" customWidth="1"/>
    <col min="2316" max="2319" width="9" style="157"/>
    <col min="2320" max="2320" width="9.375" style="157" customWidth="1"/>
    <col min="2321" max="2560" width="9" style="157"/>
    <col min="2561" max="2561" width="2.625" style="157" customWidth="1"/>
    <col min="2562" max="2562" width="19.375" style="157" customWidth="1"/>
    <col min="2563" max="2563" width="22.5" style="157" customWidth="1"/>
    <col min="2564" max="2564" width="50.5" style="157" customWidth="1"/>
    <col min="2565" max="2565" width="10.625" style="157" customWidth="1"/>
    <col min="2566" max="2566" width="6.375" style="157" customWidth="1"/>
    <col min="2567" max="2567" width="8.375" style="157" customWidth="1"/>
    <col min="2568" max="2568" width="25.125" style="157" customWidth="1"/>
    <col min="2569" max="2569" width="46.625" style="157" customWidth="1"/>
    <col min="2570" max="2570" width="57.125" style="157" customWidth="1"/>
    <col min="2571" max="2571" width="9.375" style="157" customWidth="1"/>
    <col min="2572" max="2575" width="9" style="157"/>
    <col min="2576" max="2576" width="9.375" style="157" customWidth="1"/>
    <col min="2577" max="2816" width="9" style="157"/>
    <col min="2817" max="2817" width="2.625" style="157" customWidth="1"/>
    <col min="2818" max="2818" width="19.375" style="157" customWidth="1"/>
    <col min="2819" max="2819" width="22.5" style="157" customWidth="1"/>
    <col min="2820" max="2820" width="50.5" style="157" customWidth="1"/>
    <col min="2821" max="2821" width="10.625" style="157" customWidth="1"/>
    <col min="2822" max="2822" width="6.375" style="157" customWidth="1"/>
    <col min="2823" max="2823" width="8.375" style="157" customWidth="1"/>
    <col min="2824" max="2824" width="25.125" style="157" customWidth="1"/>
    <col min="2825" max="2825" width="46.625" style="157" customWidth="1"/>
    <col min="2826" max="2826" width="57.125" style="157" customWidth="1"/>
    <col min="2827" max="2827" width="9.375" style="157" customWidth="1"/>
    <col min="2828" max="2831" width="9" style="157"/>
    <col min="2832" max="2832" width="9.375" style="157" customWidth="1"/>
    <col min="2833" max="3072" width="9" style="157"/>
    <col min="3073" max="3073" width="2.625" style="157" customWidth="1"/>
    <col min="3074" max="3074" width="19.375" style="157" customWidth="1"/>
    <col min="3075" max="3075" width="22.5" style="157" customWidth="1"/>
    <col min="3076" max="3076" width="50.5" style="157" customWidth="1"/>
    <col min="3077" max="3077" width="10.625" style="157" customWidth="1"/>
    <col min="3078" max="3078" width="6.375" style="157" customWidth="1"/>
    <col min="3079" max="3079" width="8.375" style="157" customWidth="1"/>
    <col min="3080" max="3080" width="25.125" style="157" customWidth="1"/>
    <col min="3081" max="3081" width="46.625" style="157" customWidth="1"/>
    <col min="3082" max="3082" width="57.125" style="157" customWidth="1"/>
    <col min="3083" max="3083" width="9.375" style="157" customWidth="1"/>
    <col min="3084" max="3087" width="9" style="157"/>
    <col min="3088" max="3088" width="9.375" style="157" customWidth="1"/>
    <col min="3089" max="3328" width="9" style="157"/>
    <col min="3329" max="3329" width="2.625" style="157" customWidth="1"/>
    <col min="3330" max="3330" width="19.375" style="157" customWidth="1"/>
    <col min="3331" max="3331" width="22.5" style="157" customWidth="1"/>
    <col min="3332" max="3332" width="50.5" style="157" customWidth="1"/>
    <col min="3333" max="3333" width="10.625" style="157" customWidth="1"/>
    <col min="3334" max="3334" width="6.375" style="157" customWidth="1"/>
    <col min="3335" max="3335" width="8.375" style="157" customWidth="1"/>
    <col min="3336" max="3336" width="25.125" style="157" customWidth="1"/>
    <col min="3337" max="3337" width="46.625" style="157" customWidth="1"/>
    <col min="3338" max="3338" width="57.125" style="157" customWidth="1"/>
    <col min="3339" max="3339" width="9.375" style="157" customWidth="1"/>
    <col min="3340" max="3343" width="9" style="157"/>
    <col min="3344" max="3344" width="9.375" style="157" customWidth="1"/>
    <col min="3345" max="3584" width="9" style="157"/>
    <col min="3585" max="3585" width="2.625" style="157" customWidth="1"/>
    <col min="3586" max="3586" width="19.375" style="157" customWidth="1"/>
    <col min="3587" max="3587" width="22.5" style="157" customWidth="1"/>
    <col min="3588" max="3588" width="50.5" style="157" customWidth="1"/>
    <col min="3589" max="3589" width="10.625" style="157" customWidth="1"/>
    <col min="3590" max="3590" width="6.375" style="157" customWidth="1"/>
    <col min="3591" max="3591" width="8.375" style="157" customWidth="1"/>
    <col min="3592" max="3592" width="25.125" style="157" customWidth="1"/>
    <col min="3593" max="3593" width="46.625" style="157" customWidth="1"/>
    <col min="3594" max="3594" width="57.125" style="157" customWidth="1"/>
    <col min="3595" max="3595" width="9.375" style="157" customWidth="1"/>
    <col min="3596" max="3599" width="9" style="157"/>
    <col min="3600" max="3600" width="9.375" style="157" customWidth="1"/>
    <col min="3601" max="3840" width="9" style="157"/>
    <col min="3841" max="3841" width="2.625" style="157" customWidth="1"/>
    <col min="3842" max="3842" width="19.375" style="157" customWidth="1"/>
    <col min="3843" max="3843" width="22.5" style="157" customWidth="1"/>
    <col min="3844" max="3844" width="50.5" style="157" customWidth="1"/>
    <col min="3845" max="3845" width="10.625" style="157" customWidth="1"/>
    <col min="3846" max="3846" width="6.375" style="157" customWidth="1"/>
    <col min="3847" max="3847" width="8.375" style="157" customWidth="1"/>
    <col min="3848" max="3848" width="25.125" style="157" customWidth="1"/>
    <col min="3849" max="3849" width="46.625" style="157" customWidth="1"/>
    <col min="3850" max="3850" width="57.125" style="157" customWidth="1"/>
    <col min="3851" max="3851" width="9.375" style="157" customWidth="1"/>
    <col min="3852" max="3855" width="9" style="157"/>
    <col min="3856" max="3856" width="9.375" style="157" customWidth="1"/>
    <col min="3857" max="4096" width="9" style="157"/>
    <col min="4097" max="4097" width="2.625" style="157" customWidth="1"/>
    <col min="4098" max="4098" width="19.375" style="157" customWidth="1"/>
    <col min="4099" max="4099" width="22.5" style="157" customWidth="1"/>
    <col min="4100" max="4100" width="50.5" style="157" customWidth="1"/>
    <col min="4101" max="4101" width="10.625" style="157" customWidth="1"/>
    <col min="4102" max="4102" width="6.375" style="157" customWidth="1"/>
    <col min="4103" max="4103" width="8.375" style="157" customWidth="1"/>
    <col min="4104" max="4104" width="25.125" style="157" customWidth="1"/>
    <col min="4105" max="4105" width="46.625" style="157" customWidth="1"/>
    <col min="4106" max="4106" width="57.125" style="157" customWidth="1"/>
    <col min="4107" max="4107" width="9.375" style="157" customWidth="1"/>
    <col min="4108" max="4111" width="9" style="157"/>
    <col min="4112" max="4112" width="9.375" style="157" customWidth="1"/>
    <col min="4113" max="4352" width="9" style="157"/>
    <col min="4353" max="4353" width="2.625" style="157" customWidth="1"/>
    <col min="4354" max="4354" width="19.375" style="157" customWidth="1"/>
    <col min="4355" max="4355" width="22.5" style="157" customWidth="1"/>
    <col min="4356" max="4356" width="50.5" style="157" customWidth="1"/>
    <col min="4357" max="4357" width="10.625" style="157" customWidth="1"/>
    <col min="4358" max="4358" width="6.375" style="157" customWidth="1"/>
    <col min="4359" max="4359" width="8.375" style="157" customWidth="1"/>
    <col min="4360" max="4360" width="25.125" style="157" customWidth="1"/>
    <col min="4361" max="4361" width="46.625" style="157" customWidth="1"/>
    <col min="4362" max="4362" width="57.125" style="157" customWidth="1"/>
    <col min="4363" max="4363" width="9.375" style="157" customWidth="1"/>
    <col min="4364" max="4367" width="9" style="157"/>
    <col min="4368" max="4368" width="9.375" style="157" customWidth="1"/>
    <col min="4369" max="4608" width="9" style="157"/>
    <col min="4609" max="4609" width="2.625" style="157" customWidth="1"/>
    <col min="4610" max="4610" width="19.375" style="157" customWidth="1"/>
    <col min="4611" max="4611" width="22.5" style="157" customWidth="1"/>
    <col min="4612" max="4612" width="50.5" style="157" customWidth="1"/>
    <col min="4613" max="4613" width="10.625" style="157" customWidth="1"/>
    <col min="4614" max="4614" width="6.375" style="157" customWidth="1"/>
    <col min="4615" max="4615" width="8.375" style="157" customWidth="1"/>
    <col min="4616" max="4616" width="25.125" style="157" customWidth="1"/>
    <col min="4617" max="4617" width="46.625" style="157" customWidth="1"/>
    <col min="4618" max="4618" width="57.125" style="157" customWidth="1"/>
    <col min="4619" max="4619" width="9.375" style="157" customWidth="1"/>
    <col min="4620" max="4623" width="9" style="157"/>
    <col min="4624" max="4624" width="9.375" style="157" customWidth="1"/>
    <col min="4625" max="4864" width="9" style="157"/>
    <col min="4865" max="4865" width="2.625" style="157" customWidth="1"/>
    <col min="4866" max="4866" width="19.375" style="157" customWidth="1"/>
    <col min="4867" max="4867" width="22.5" style="157" customWidth="1"/>
    <col min="4868" max="4868" width="50.5" style="157" customWidth="1"/>
    <col min="4869" max="4869" width="10.625" style="157" customWidth="1"/>
    <col min="4870" max="4870" width="6.375" style="157" customWidth="1"/>
    <col min="4871" max="4871" width="8.375" style="157" customWidth="1"/>
    <col min="4872" max="4872" width="25.125" style="157" customWidth="1"/>
    <col min="4873" max="4873" width="46.625" style="157" customWidth="1"/>
    <col min="4874" max="4874" width="57.125" style="157" customWidth="1"/>
    <col min="4875" max="4875" width="9.375" style="157" customWidth="1"/>
    <col min="4876" max="4879" width="9" style="157"/>
    <col min="4880" max="4880" width="9.375" style="157" customWidth="1"/>
    <col min="4881" max="5120" width="9" style="157"/>
    <col min="5121" max="5121" width="2.625" style="157" customWidth="1"/>
    <col min="5122" max="5122" width="19.375" style="157" customWidth="1"/>
    <col min="5123" max="5123" width="22.5" style="157" customWidth="1"/>
    <col min="5124" max="5124" width="50.5" style="157" customWidth="1"/>
    <col min="5125" max="5125" width="10.625" style="157" customWidth="1"/>
    <col min="5126" max="5126" width="6.375" style="157" customWidth="1"/>
    <col min="5127" max="5127" width="8.375" style="157" customWidth="1"/>
    <col min="5128" max="5128" width="25.125" style="157" customWidth="1"/>
    <col min="5129" max="5129" width="46.625" style="157" customWidth="1"/>
    <col min="5130" max="5130" width="57.125" style="157" customWidth="1"/>
    <col min="5131" max="5131" width="9.375" style="157" customWidth="1"/>
    <col min="5132" max="5135" width="9" style="157"/>
    <col min="5136" max="5136" width="9.375" style="157" customWidth="1"/>
    <col min="5137" max="5376" width="9" style="157"/>
    <col min="5377" max="5377" width="2.625" style="157" customWidth="1"/>
    <col min="5378" max="5378" width="19.375" style="157" customWidth="1"/>
    <col min="5379" max="5379" width="22.5" style="157" customWidth="1"/>
    <col min="5380" max="5380" width="50.5" style="157" customWidth="1"/>
    <col min="5381" max="5381" width="10.625" style="157" customWidth="1"/>
    <col min="5382" max="5382" width="6.375" style="157" customWidth="1"/>
    <col min="5383" max="5383" width="8.375" style="157" customWidth="1"/>
    <col min="5384" max="5384" width="25.125" style="157" customWidth="1"/>
    <col min="5385" max="5385" width="46.625" style="157" customWidth="1"/>
    <col min="5386" max="5386" width="57.125" style="157" customWidth="1"/>
    <col min="5387" max="5387" width="9.375" style="157" customWidth="1"/>
    <col min="5388" max="5391" width="9" style="157"/>
    <col min="5392" max="5392" width="9.375" style="157" customWidth="1"/>
    <col min="5393" max="5632" width="9" style="157"/>
    <col min="5633" max="5633" width="2.625" style="157" customWidth="1"/>
    <col min="5634" max="5634" width="19.375" style="157" customWidth="1"/>
    <col min="5635" max="5635" width="22.5" style="157" customWidth="1"/>
    <col min="5636" max="5636" width="50.5" style="157" customWidth="1"/>
    <col min="5637" max="5637" width="10.625" style="157" customWidth="1"/>
    <col min="5638" max="5638" width="6.375" style="157" customWidth="1"/>
    <col min="5639" max="5639" width="8.375" style="157" customWidth="1"/>
    <col min="5640" max="5640" width="25.125" style="157" customWidth="1"/>
    <col min="5641" max="5641" width="46.625" style="157" customWidth="1"/>
    <col min="5642" max="5642" width="57.125" style="157" customWidth="1"/>
    <col min="5643" max="5643" width="9.375" style="157" customWidth="1"/>
    <col min="5644" max="5647" width="9" style="157"/>
    <col min="5648" max="5648" width="9.375" style="157" customWidth="1"/>
    <col min="5649" max="5888" width="9" style="157"/>
    <col min="5889" max="5889" width="2.625" style="157" customWidth="1"/>
    <col min="5890" max="5890" width="19.375" style="157" customWidth="1"/>
    <col min="5891" max="5891" width="22.5" style="157" customWidth="1"/>
    <col min="5892" max="5892" width="50.5" style="157" customWidth="1"/>
    <col min="5893" max="5893" width="10.625" style="157" customWidth="1"/>
    <col min="5894" max="5894" width="6.375" style="157" customWidth="1"/>
    <col min="5895" max="5895" width="8.375" style="157" customWidth="1"/>
    <col min="5896" max="5896" width="25.125" style="157" customWidth="1"/>
    <col min="5897" max="5897" width="46.625" style="157" customWidth="1"/>
    <col min="5898" max="5898" width="57.125" style="157" customWidth="1"/>
    <col min="5899" max="5899" width="9.375" style="157" customWidth="1"/>
    <col min="5900" max="5903" width="9" style="157"/>
    <col min="5904" max="5904" width="9.375" style="157" customWidth="1"/>
    <col min="5905" max="6144" width="9" style="157"/>
    <col min="6145" max="6145" width="2.625" style="157" customWidth="1"/>
    <col min="6146" max="6146" width="19.375" style="157" customWidth="1"/>
    <col min="6147" max="6147" width="22.5" style="157" customWidth="1"/>
    <col min="6148" max="6148" width="50.5" style="157" customWidth="1"/>
    <col min="6149" max="6149" width="10.625" style="157" customWidth="1"/>
    <col min="6150" max="6150" width="6.375" style="157" customWidth="1"/>
    <col min="6151" max="6151" width="8.375" style="157" customWidth="1"/>
    <col min="6152" max="6152" width="25.125" style="157" customWidth="1"/>
    <col min="6153" max="6153" width="46.625" style="157" customWidth="1"/>
    <col min="6154" max="6154" width="57.125" style="157" customWidth="1"/>
    <col min="6155" max="6155" width="9.375" style="157" customWidth="1"/>
    <col min="6156" max="6159" width="9" style="157"/>
    <col min="6160" max="6160" width="9.375" style="157" customWidth="1"/>
    <col min="6161" max="6400" width="9" style="157"/>
    <col min="6401" max="6401" width="2.625" style="157" customWidth="1"/>
    <col min="6402" max="6402" width="19.375" style="157" customWidth="1"/>
    <col min="6403" max="6403" width="22.5" style="157" customWidth="1"/>
    <col min="6404" max="6404" width="50.5" style="157" customWidth="1"/>
    <col min="6405" max="6405" width="10.625" style="157" customWidth="1"/>
    <col min="6406" max="6406" width="6.375" style="157" customWidth="1"/>
    <col min="6407" max="6407" width="8.375" style="157" customWidth="1"/>
    <col min="6408" max="6408" width="25.125" style="157" customWidth="1"/>
    <col min="6409" max="6409" width="46.625" style="157" customWidth="1"/>
    <col min="6410" max="6410" width="57.125" style="157" customWidth="1"/>
    <col min="6411" max="6411" width="9.375" style="157" customWidth="1"/>
    <col min="6412" max="6415" width="9" style="157"/>
    <col min="6416" max="6416" width="9.375" style="157" customWidth="1"/>
    <col min="6417" max="6656" width="9" style="157"/>
    <col min="6657" max="6657" width="2.625" style="157" customWidth="1"/>
    <col min="6658" max="6658" width="19.375" style="157" customWidth="1"/>
    <col min="6659" max="6659" width="22.5" style="157" customWidth="1"/>
    <col min="6660" max="6660" width="50.5" style="157" customWidth="1"/>
    <col min="6661" max="6661" width="10.625" style="157" customWidth="1"/>
    <col min="6662" max="6662" width="6.375" style="157" customWidth="1"/>
    <col min="6663" max="6663" width="8.375" style="157" customWidth="1"/>
    <col min="6664" max="6664" width="25.125" style="157" customWidth="1"/>
    <col min="6665" max="6665" width="46.625" style="157" customWidth="1"/>
    <col min="6666" max="6666" width="57.125" style="157" customWidth="1"/>
    <col min="6667" max="6667" width="9.375" style="157" customWidth="1"/>
    <col min="6668" max="6671" width="9" style="157"/>
    <col min="6672" max="6672" width="9.375" style="157" customWidth="1"/>
    <col min="6673" max="6912" width="9" style="157"/>
    <col min="6913" max="6913" width="2.625" style="157" customWidth="1"/>
    <col min="6914" max="6914" width="19.375" style="157" customWidth="1"/>
    <col min="6915" max="6915" width="22.5" style="157" customWidth="1"/>
    <col min="6916" max="6916" width="50.5" style="157" customWidth="1"/>
    <col min="6917" max="6917" width="10.625" style="157" customWidth="1"/>
    <col min="6918" max="6918" width="6.375" style="157" customWidth="1"/>
    <col min="6919" max="6919" width="8.375" style="157" customWidth="1"/>
    <col min="6920" max="6920" width="25.125" style="157" customWidth="1"/>
    <col min="6921" max="6921" width="46.625" style="157" customWidth="1"/>
    <col min="6922" max="6922" width="57.125" style="157" customWidth="1"/>
    <col min="6923" max="6923" width="9.375" style="157" customWidth="1"/>
    <col min="6924" max="6927" width="9" style="157"/>
    <col min="6928" max="6928" width="9.375" style="157" customWidth="1"/>
    <col min="6929" max="7168" width="9" style="157"/>
    <col min="7169" max="7169" width="2.625" style="157" customWidth="1"/>
    <col min="7170" max="7170" width="19.375" style="157" customWidth="1"/>
    <col min="7171" max="7171" width="22.5" style="157" customWidth="1"/>
    <col min="7172" max="7172" width="50.5" style="157" customWidth="1"/>
    <col min="7173" max="7173" width="10.625" style="157" customWidth="1"/>
    <col min="7174" max="7174" width="6.375" style="157" customWidth="1"/>
    <col min="7175" max="7175" width="8.375" style="157" customWidth="1"/>
    <col min="7176" max="7176" width="25.125" style="157" customWidth="1"/>
    <col min="7177" max="7177" width="46.625" style="157" customWidth="1"/>
    <col min="7178" max="7178" width="57.125" style="157" customWidth="1"/>
    <col min="7179" max="7179" width="9.375" style="157" customWidth="1"/>
    <col min="7180" max="7183" width="9" style="157"/>
    <col min="7184" max="7184" width="9.375" style="157" customWidth="1"/>
    <col min="7185" max="7424" width="9" style="157"/>
    <col min="7425" max="7425" width="2.625" style="157" customWidth="1"/>
    <col min="7426" max="7426" width="19.375" style="157" customWidth="1"/>
    <col min="7427" max="7427" width="22.5" style="157" customWidth="1"/>
    <col min="7428" max="7428" width="50.5" style="157" customWidth="1"/>
    <col min="7429" max="7429" width="10.625" style="157" customWidth="1"/>
    <col min="7430" max="7430" width="6.375" style="157" customWidth="1"/>
    <col min="7431" max="7431" width="8.375" style="157" customWidth="1"/>
    <col min="7432" max="7432" width="25.125" style="157" customWidth="1"/>
    <col min="7433" max="7433" width="46.625" style="157" customWidth="1"/>
    <col min="7434" max="7434" width="57.125" style="157" customWidth="1"/>
    <col min="7435" max="7435" width="9.375" style="157" customWidth="1"/>
    <col min="7436" max="7439" width="9" style="157"/>
    <col min="7440" max="7440" width="9.375" style="157" customWidth="1"/>
    <col min="7441" max="7680" width="9" style="157"/>
    <col min="7681" max="7681" width="2.625" style="157" customWidth="1"/>
    <col min="7682" max="7682" width="19.375" style="157" customWidth="1"/>
    <col min="7683" max="7683" width="22.5" style="157" customWidth="1"/>
    <col min="7684" max="7684" width="50.5" style="157" customWidth="1"/>
    <col min="7685" max="7685" width="10.625" style="157" customWidth="1"/>
    <col min="7686" max="7686" width="6.375" style="157" customWidth="1"/>
    <col min="7687" max="7687" width="8.375" style="157" customWidth="1"/>
    <col min="7688" max="7688" width="25.125" style="157" customWidth="1"/>
    <col min="7689" max="7689" width="46.625" style="157" customWidth="1"/>
    <col min="7690" max="7690" width="57.125" style="157" customWidth="1"/>
    <col min="7691" max="7691" width="9.375" style="157" customWidth="1"/>
    <col min="7692" max="7695" width="9" style="157"/>
    <col min="7696" max="7696" width="9.375" style="157" customWidth="1"/>
    <col min="7697" max="7936" width="9" style="157"/>
    <col min="7937" max="7937" width="2.625" style="157" customWidth="1"/>
    <col min="7938" max="7938" width="19.375" style="157" customWidth="1"/>
    <col min="7939" max="7939" width="22.5" style="157" customWidth="1"/>
    <col min="7940" max="7940" width="50.5" style="157" customWidth="1"/>
    <col min="7941" max="7941" width="10.625" style="157" customWidth="1"/>
    <col min="7942" max="7942" width="6.375" style="157" customWidth="1"/>
    <col min="7943" max="7943" width="8.375" style="157" customWidth="1"/>
    <col min="7944" max="7944" width="25.125" style="157" customWidth="1"/>
    <col min="7945" max="7945" width="46.625" style="157" customWidth="1"/>
    <col min="7946" max="7946" width="57.125" style="157" customWidth="1"/>
    <col min="7947" max="7947" width="9.375" style="157" customWidth="1"/>
    <col min="7948" max="7951" width="9" style="157"/>
    <col min="7952" max="7952" width="9.375" style="157" customWidth="1"/>
    <col min="7953" max="8192" width="9" style="157"/>
    <col min="8193" max="8193" width="2.625" style="157" customWidth="1"/>
    <col min="8194" max="8194" width="19.375" style="157" customWidth="1"/>
    <col min="8195" max="8195" width="22.5" style="157" customWidth="1"/>
    <col min="8196" max="8196" width="50.5" style="157" customWidth="1"/>
    <col min="8197" max="8197" width="10.625" style="157" customWidth="1"/>
    <col min="8198" max="8198" width="6.375" style="157" customWidth="1"/>
    <col min="8199" max="8199" width="8.375" style="157" customWidth="1"/>
    <col min="8200" max="8200" width="25.125" style="157" customWidth="1"/>
    <col min="8201" max="8201" width="46.625" style="157" customWidth="1"/>
    <col min="8202" max="8202" width="57.125" style="157" customWidth="1"/>
    <col min="8203" max="8203" width="9.375" style="157" customWidth="1"/>
    <col min="8204" max="8207" width="9" style="157"/>
    <col min="8208" max="8208" width="9.375" style="157" customWidth="1"/>
    <col min="8209" max="8448" width="9" style="157"/>
    <col min="8449" max="8449" width="2.625" style="157" customWidth="1"/>
    <col min="8450" max="8450" width="19.375" style="157" customWidth="1"/>
    <col min="8451" max="8451" width="22.5" style="157" customWidth="1"/>
    <col min="8452" max="8452" width="50.5" style="157" customWidth="1"/>
    <col min="8453" max="8453" width="10.625" style="157" customWidth="1"/>
    <col min="8454" max="8454" width="6.375" style="157" customWidth="1"/>
    <col min="8455" max="8455" width="8.375" style="157" customWidth="1"/>
    <col min="8456" max="8456" width="25.125" style="157" customWidth="1"/>
    <col min="8457" max="8457" width="46.625" style="157" customWidth="1"/>
    <col min="8458" max="8458" width="57.125" style="157" customWidth="1"/>
    <col min="8459" max="8459" width="9.375" style="157" customWidth="1"/>
    <col min="8460" max="8463" width="9" style="157"/>
    <col min="8464" max="8464" width="9.375" style="157" customWidth="1"/>
    <col min="8465" max="8704" width="9" style="157"/>
    <col min="8705" max="8705" width="2.625" style="157" customWidth="1"/>
    <col min="8706" max="8706" width="19.375" style="157" customWidth="1"/>
    <col min="8707" max="8707" width="22.5" style="157" customWidth="1"/>
    <col min="8708" max="8708" width="50.5" style="157" customWidth="1"/>
    <col min="8709" max="8709" width="10.625" style="157" customWidth="1"/>
    <col min="8710" max="8710" width="6.375" style="157" customWidth="1"/>
    <col min="8711" max="8711" width="8.375" style="157" customWidth="1"/>
    <col min="8712" max="8712" width="25.125" style="157" customWidth="1"/>
    <col min="8713" max="8713" width="46.625" style="157" customWidth="1"/>
    <col min="8714" max="8714" width="57.125" style="157" customWidth="1"/>
    <col min="8715" max="8715" width="9.375" style="157" customWidth="1"/>
    <col min="8716" max="8719" width="9" style="157"/>
    <col min="8720" max="8720" width="9.375" style="157" customWidth="1"/>
    <col min="8721" max="8960" width="9" style="157"/>
    <col min="8961" max="8961" width="2.625" style="157" customWidth="1"/>
    <col min="8962" max="8962" width="19.375" style="157" customWidth="1"/>
    <col min="8963" max="8963" width="22.5" style="157" customWidth="1"/>
    <col min="8964" max="8964" width="50.5" style="157" customWidth="1"/>
    <col min="8965" max="8965" width="10.625" style="157" customWidth="1"/>
    <col min="8966" max="8966" width="6.375" style="157" customWidth="1"/>
    <col min="8967" max="8967" width="8.375" style="157" customWidth="1"/>
    <col min="8968" max="8968" width="25.125" style="157" customWidth="1"/>
    <col min="8969" max="8969" width="46.625" style="157" customWidth="1"/>
    <col min="8970" max="8970" width="57.125" style="157" customWidth="1"/>
    <col min="8971" max="8971" width="9.375" style="157" customWidth="1"/>
    <col min="8972" max="8975" width="9" style="157"/>
    <col min="8976" max="8976" width="9.375" style="157" customWidth="1"/>
    <col min="8977" max="9216" width="9" style="157"/>
    <col min="9217" max="9217" width="2.625" style="157" customWidth="1"/>
    <col min="9218" max="9218" width="19.375" style="157" customWidth="1"/>
    <col min="9219" max="9219" width="22.5" style="157" customWidth="1"/>
    <col min="9220" max="9220" width="50.5" style="157" customWidth="1"/>
    <col min="9221" max="9221" width="10.625" style="157" customWidth="1"/>
    <col min="9222" max="9222" width="6.375" style="157" customWidth="1"/>
    <col min="9223" max="9223" width="8.375" style="157" customWidth="1"/>
    <col min="9224" max="9224" width="25.125" style="157" customWidth="1"/>
    <col min="9225" max="9225" width="46.625" style="157" customWidth="1"/>
    <col min="9226" max="9226" width="57.125" style="157" customWidth="1"/>
    <col min="9227" max="9227" width="9.375" style="157" customWidth="1"/>
    <col min="9228" max="9231" width="9" style="157"/>
    <col min="9232" max="9232" width="9.375" style="157" customWidth="1"/>
    <col min="9233" max="9472" width="9" style="157"/>
    <col min="9473" max="9473" width="2.625" style="157" customWidth="1"/>
    <col min="9474" max="9474" width="19.375" style="157" customWidth="1"/>
    <col min="9475" max="9475" width="22.5" style="157" customWidth="1"/>
    <col min="9476" max="9476" width="50.5" style="157" customWidth="1"/>
    <col min="9477" max="9477" width="10.625" style="157" customWidth="1"/>
    <col min="9478" max="9478" width="6.375" style="157" customWidth="1"/>
    <col min="9479" max="9479" width="8.375" style="157" customWidth="1"/>
    <col min="9480" max="9480" width="25.125" style="157" customWidth="1"/>
    <col min="9481" max="9481" width="46.625" style="157" customWidth="1"/>
    <col min="9482" max="9482" width="57.125" style="157" customWidth="1"/>
    <col min="9483" max="9483" width="9.375" style="157" customWidth="1"/>
    <col min="9484" max="9487" width="9" style="157"/>
    <col min="9488" max="9488" width="9.375" style="157" customWidth="1"/>
    <col min="9489" max="9728" width="9" style="157"/>
    <col min="9729" max="9729" width="2.625" style="157" customWidth="1"/>
    <col min="9730" max="9730" width="19.375" style="157" customWidth="1"/>
    <col min="9731" max="9731" width="22.5" style="157" customWidth="1"/>
    <col min="9732" max="9732" width="50.5" style="157" customWidth="1"/>
    <col min="9733" max="9733" width="10.625" style="157" customWidth="1"/>
    <col min="9734" max="9734" width="6.375" style="157" customWidth="1"/>
    <col min="9735" max="9735" width="8.375" style="157" customWidth="1"/>
    <col min="9736" max="9736" width="25.125" style="157" customWidth="1"/>
    <col min="9737" max="9737" width="46.625" style="157" customWidth="1"/>
    <col min="9738" max="9738" width="57.125" style="157" customWidth="1"/>
    <col min="9739" max="9739" width="9.375" style="157" customWidth="1"/>
    <col min="9740" max="9743" width="9" style="157"/>
    <col min="9744" max="9744" width="9.375" style="157" customWidth="1"/>
    <col min="9745" max="9984" width="9" style="157"/>
    <col min="9985" max="9985" width="2.625" style="157" customWidth="1"/>
    <col min="9986" max="9986" width="19.375" style="157" customWidth="1"/>
    <col min="9987" max="9987" width="22.5" style="157" customWidth="1"/>
    <col min="9988" max="9988" width="50.5" style="157" customWidth="1"/>
    <col min="9989" max="9989" width="10.625" style="157" customWidth="1"/>
    <col min="9990" max="9990" width="6.375" style="157" customWidth="1"/>
    <col min="9991" max="9991" width="8.375" style="157" customWidth="1"/>
    <col min="9992" max="9992" width="25.125" style="157" customWidth="1"/>
    <col min="9993" max="9993" width="46.625" style="157" customWidth="1"/>
    <col min="9994" max="9994" width="57.125" style="157" customWidth="1"/>
    <col min="9995" max="9995" width="9.375" style="157" customWidth="1"/>
    <col min="9996" max="9999" width="9" style="157"/>
    <col min="10000" max="10000" width="9.375" style="157" customWidth="1"/>
    <col min="10001" max="10240" width="9" style="157"/>
    <col min="10241" max="10241" width="2.625" style="157" customWidth="1"/>
    <col min="10242" max="10242" width="19.375" style="157" customWidth="1"/>
    <col min="10243" max="10243" width="22.5" style="157" customWidth="1"/>
    <col min="10244" max="10244" width="50.5" style="157" customWidth="1"/>
    <col min="10245" max="10245" width="10.625" style="157" customWidth="1"/>
    <col min="10246" max="10246" width="6.375" style="157" customWidth="1"/>
    <col min="10247" max="10247" width="8.375" style="157" customWidth="1"/>
    <col min="10248" max="10248" width="25.125" style="157" customWidth="1"/>
    <col min="10249" max="10249" width="46.625" style="157" customWidth="1"/>
    <col min="10250" max="10250" width="57.125" style="157" customWidth="1"/>
    <col min="10251" max="10251" width="9.375" style="157" customWidth="1"/>
    <col min="10252" max="10255" width="9" style="157"/>
    <col min="10256" max="10256" width="9.375" style="157" customWidth="1"/>
    <col min="10257" max="10496" width="9" style="157"/>
    <col min="10497" max="10497" width="2.625" style="157" customWidth="1"/>
    <col min="10498" max="10498" width="19.375" style="157" customWidth="1"/>
    <col min="10499" max="10499" width="22.5" style="157" customWidth="1"/>
    <col min="10500" max="10500" width="50.5" style="157" customWidth="1"/>
    <col min="10501" max="10501" width="10.625" style="157" customWidth="1"/>
    <col min="10502" max="10502" width="6.375" style="157" customWidth="1"/>
    <col min="10503" max="10503" width="8.375" style="157" customWidth="1"/>
    <col min="10504" max="10504" width="25.125" style="157" customWidth="1"/>
    <col min="10505" max="10505" width="46.625" style="157" customWidth="1"/>
    <col min="10506" max="10506" width="57.125" style="157" customWidth="1"/>
    <col min="10507" max="10507" width="9.375" style="157" customWidth="1"/>
    <col min="10508" max="10511" width="9" style="157"/>
    <col min="10512" max="10512" width="9.375" style="157" customWidth="1"/>
    <col min="10513" max="10752" width="9" style="157"/>
    <col min="10753" max="10753" width="2.625" style="157" customWidth="1"/>
    <col min="10754" max="10754" width="19.375" style="157" customWidth="1"/>
    <col min="10755" max="10755" width="22.5" style="157" customWidth="1"/>
    <col min="10756" max="10756" width="50.5" style="157" customWidth="1"/>
    <col min="10757" max="10757" width="10.625" style="157" customWidth="1"/>
    <col min="10758" max="10758" width="6.375" style="157" customWidth="1"/>
    <col min="10759" max="10759" width="8.375" style="157" customWidth="1"/>
    <col min="10760" max="10760" width="25.125" style="157" customWidth="1"/>
    <col min="10761" max="10761" width="46.625" style="157" customWidth="1"/>
    <col min="10762" max="10762" width="57.125" style="157" customWidth="1"/>
    <col min="10763" max="10763" width="9.375" style="157" customWidth="1"/>
    <col min="10764" max="10767" width="9" style="157"/>
    <col min="10768" max="10768" width="9.375" style="157" customWidth="1"/>
    <col min="10769" max="11008" width="9" style="157"/>
    <col min="11009" max="11009" width="2.625" style="157" customWidth="1"/>
    <col min="11010" max="11010" width="19.375" style="157" customWidth="1"/>
    <col min="11011" max="11011" width="22.5" style="157" customWidth="1"/>
    <col min="11012" max="11012" width="50.5" style="157" customWidth="1"/>
    <col min="11013" max="11013" width="10.625" style="157" customWidth="1"/>
    <col min="11014" max="11014" width="6.375" style="157" customWidth="1"/>
    <col min="11015" max="11015" width="8.375" style="157" customWidth="1"/>
    <col min="11016" max="11016" width="25.125" style="157" customWidth="1"/>
    <col min="11017" max="11017" width="46.625" style="157" customWidth="1"/>
    <col min="11018" max="11018" width="57.125" style="157" customWidth="1"/>
    <col min="11019" max="11019" width="9.375" style="157" customWidth="1"/>
    <col min="11020" max="11023" width="9" style="157"/>
    <col min="11024" max="11024" width="9.375" style="157" customWidth="1"/>
    <col min="11025" max="11264" width="9" style="157"/>
    <col min="11265" max="11265" width="2.625" style="157" customWidth="1"/>
    <col min="11266" max="11266" width="19.375" style="157" customWidth="1"/>
    <col min="11267" max="11267" width="22.5" style="157" customWidth="1"/>
    <col min="11268" max="11268" width="50.5" style="157" customWidth="1"/>
    <col min="11269" max="11269" width="10.625" style="157" customWidth="1"/>
    <col min="11270" max="11270" width="6.375" style="157" customWidth="1"/>
    <col min="11271" max="11271" width="8.375" style="157" customWidth="1"/>
    <col min="11272" max="11272" width="25.125" style="157" customWidth="1"/>
    <col min="11273" max="11273" width="46.625" style="157" customWidth="1"/>
    <col min="11274" max="11274" width="57.125" style="157" customWidth="1"/>
    <col min="11275" max="11275" width="9.375" style="157" customWidth="1"/>
    <col min="11276" max="11279" width="9" style="157"/>
    <col min="11280" max="11280" width="9.375" style="157" customWidth="1"/>
    <col min="11281" max="11520" width="9" style="157"/>
    <col min="11521" max="11521" width="2.625" style="157" customWidth="1"/>
    <col min="11522" max="11522" width="19.375" style="157" customWidth="1"/>
    <col min="11523" max="11523" width="22.5" style="157" customWidth="1"/>
    <col min="11524" max="11524" width="50.5" style="157" customWidth="1"/>
    <col min="11525" max="11525" width="10.625" style="157" customWidth="1"/>
    <col min="11526" max="11526" width="6.375" style="157" customWidth="1"/>
    <col min="11527" max="11527" width="8.375" style="157" customWidth="1"/>
    <col min="11528" max="11528" width="25.125" style="157" customWidth="1"/>
    <col min="11529" max="11529" width="46.625" style="157" customWidth="1"/>
    <col min="11530" max="11530" width="57.125" style="157" customWidth="1"/>
    <col min="11531" max="11531" width="9.375" style="157" customWidth="1"/>
    <col min="11532" max="11535" width="9" style="157"/>
    <col min="11536" max="11536" width="9.375" style="157" customWidth="1"/>
    <col min="11537" max="11776" width="9" style="157"/>
    <col min="11777" max="11777" width="2.625" style="157" customWidth="1"/>
    <col min="11778" max="11778" width="19.375" style="157" customWidth="1"/>
    <col min="11779" max="11779" width="22.5" style="157" customWidth="1"/>
    <col min="11780" max="11780" width="50.5" style="157" customWidth="1"/>
    <col min="11781" max="11781" width="10.625" style="157" customWidth="1"/>
    <col min="11782" max="11782" width="6.375" style="157" customWidth="1"/>
    <col min="11783" max="11783" width="8.375" style="157" customWidth="1"/>
    <col min="11784" max="11784" width="25.125" style="157" customWidth="1"/>
    <col min="11785" max="11785" width="46.625" style="157" customWidth="1"/>
    <col min="11786" max="11786" width="57.125" style="157" customWidth="1"/>
    <col min="11787" max="11787" width="9.375" style="157" customWidth="1"/>
    <col min="11788" max="11791" width="9" style="157"/>
    <col min="11792" max="11792" width="9.375" style="157" customWidth="1"/>
    <col min="11793" max="12032" width="9" style="157"/>
    <col min="12033" max="12033" width="2.625" style="157" customWidth="1"/>
    <col min="12034" max="12034" width="19.375" style="157" customWidth="1"/>
    <col min="12035" max="12035" width="22.5" style="157" customWidth="1"/>
    <col min="12036" max="12036" width="50.5" style="157" customWidth="1"/>
    <col min="12037" max="12037" width="10.625" style="157" customWidth="1"/>
    <col min="12038" max="12038" width="6.375" style="157" customWidth="1"/>
    <col min="12039" max="12039" width="8.375" style="157" customWidth="1"/>
    <col min="12040" max="12040" width="25.125" style="157" customWidth="1"/>
    <col min="12041" max="12041" width="46.625" style="157" customWidth="1"/>
    <col min="12042" max="12042" width="57.125" style="157" customWidth="1"/>
    <col min="12043" max="12043" width="9.375" style="157" customWidth="1"/>
    <col min="12044" max="12047" width="9" style="157"/>
    <col min="12048" max="12048" width="9.375" style="157" customWidth="1"/>
    <col min="12049" max="12288" width="9" style="157"/>
    <col min="12289" max="12289" width="2.625" style="157" customWidth="1"/>
    <col min="12290" max="12290" width="19.375" style="157" customWidth="1"/>
    <col min="12291" max="12291" width="22.5" style="157" customWidth="1"/>
    <col min="12292" max="12292" width="50.5" style="157" customWidth="1"/>
    <col min="12293" max="12293" width="10.625" style="157" customWidth="1"/>
    <col min="12294" max="12294" width="6.375" style="157" customWidth="1"/>
    <col min="12295" max="12295" width="8.375" style="157" customWidth="1"/>
    <col min="12296" max="12296" width="25.125" style="157" customWidth="1"/>
    <col min="12297" max="12297" width="46.625" style="157" customWidth="1"/>
    <col min="12298" max="12298" width="57.125" style="157" customWidth="1"/>
    <col min="12299" max="12299" width="9.375" style="157" customWidth="1"/>
    <col min="12300" max="12303" width="9" style="157"/>
    <col min="12304" max="12304" width="9.375" style="157" customWidth="1"/>
    <col min="12305" max="12544" width="9" style="157"/>
    <col min="12545" max="12545" width="2.625" style="157" customWidth="1"/>
    <col min="12546" max="12546" width="19.375" style="157" customWidth="1"/>
    <col min="12547" max="12547" width="22.5" style="157" customWidth="1"/>
    <col min="12548" max="12548" width="50.5" style="157" customWidth="1"/>
    <col min="12549" max="12549" width="10.625" style="157" customWidth="1"/>
    <col min="12550" max="12550" width="6.375" style="157" customWidth="1"/>
    <col min="12551" max="12551" width="8.375" style="157" customWidth="1"/>
    <col min="12552" max="12552" width="25.125" style="157" customWidth="1"/>
    <col min="12553" max="12553" width="46.625" style="157" customWidth="1"/>
    <col min="12554" max="12554" width="57.125" style="157" customWidth="1"/>
    <col min="12555" max="12555" width="9.375" style="157" customWidth="1"/>
    <col min="12556" max="12559" width="9" style="157"/>
    <col min="12560" max="12560" width="9.375" style="157" customWidth="1"/>
    <col min="12561" max="12800" width="9" style="157"/>
    <col min="12801" max="12801" width="2.625" style="157" customWidth="1"/>
    <col min="12802" max="12802" width="19.375" style="157" customWidth="1"/>
    <col min="12803" max="12803" width="22.5" style="157" customWidth="1"/>
    <col min="12804" max="12804" width="50.5" style="157" customWidth="1"/>
    <col min="12805" max="12805" width="10.625" style="157" customWidth="1"/>
    <col min="12806" max="12806" width="6.375" style="157" customWidth="1"/>
    <col min="12807" max="12807" width="8.375" style="157" customWidth="1"/>
    <col min="12808" max="12808" width="25.125" style="157" customWidth="1"/>
    <col min="12809" max="12809" width="46.625" style="157" customWidth="1"/>
    <col min="12810" max="12810" width="57.125" style="157" customWidth="1"/>
    <col min="12811" max="12811" width="9.375" style="157" customWidth="1"/>
    <col min="12812" max="12815" width="9" style="157"/>
    <col min="12816" max="12816" width="9.375" style="157" customWidth="1"/>
    <col min="12817" max="13056" width="9" style="157"/>
    <col min="13057" max="13057" width="2.625" style="157" customWidth="1"/>
    <col min="13058" max="13058" width="19.375" style="157" customWidth="1"/>
    <col min="13059" max="13059" width="22.5" style="157" customWidth="1"/>
    <col min="13060" max="13060" width="50.5" style="157" customWidth="1"/>
    <col min="13061" max="13061" width="10.625" style="157" customWidth="1"/>
    <col min="13062" max="13062" width="6.375" style="157" customWidth="1"/>
    <col min="13063" max="13063" width="8.375" style="157" customWidth="1"/>
    <col min="13064" max="13064" width="25.125" style="157" customWidth="1"/>
    <col min="13065" max="13065" width="46.625" style="157" customWidth="1"/>
    <col min="13066" max="13066" width="57.125" style="157" customWidth="1"/>
    <col min="13067" max="13067" width="9.375" style="157" customWidth="1"/>
    <col min="13068" max="13071" width="9" style="157"/>
    <col min="13072" max="13072" width="9.375" style="157" customWidth="1"/>
    <col min="13073" max="13312" width="9" style="157"/>
    <col min="13313" max="13313" width="2.625" style="157" customWidth="1"/>
    <col min="13314" max="13314" width="19.375" style="157" customWidth="1"/>
    <col min="13315" max="13315" width="22.5" style="157" customWidth="1"/>
    <col min="13316" max="13316" width="50.5" style="157" customWidth="1"/>
    <col min="13317" max="13317" width="10.625" style="157" customWidth="1"/>
    <col min="13318" max="13318" width="6.375" style="157" customWidth="1"/>
    <col min="13319" max="13319" width="8.375" style="157" customWidth="1"/>
    <col min="13320" max="13320" width="25.125" style="157" customWidth="1"/>
    <col min="13321" max="13321" width="46.625" style="157" customWidth="1"/>
    <col min="13322" max="13322" width="57.125" style="157" customWidth="1"/>
    <col min="13323" max="13323" width="9.375" style="157" customWidth="1"/>
    <col min="13324" max="13327" width="9" style="157"/>
    <col min="13328" max="13328" width="9.375" style="157" customWidth="1"/>
    <col min="13329" max="13568" width="9" style="157"/>
    <col min="13569" max="13569" width="2.625" style="157" customWidth="1"/>
    <col min="13570" max="13570" width="19.375" style="157" customWidth="1"/>
    <col min="13571" max="13571" width="22.5" style="157" customWidth="1"/>
    <col min="13572" max="13572" width="50.5" style="157" customWidth="1"/>
    <col min="13573" max="13573" width="10.625" style="157" customWidth="1"/>
    <col min="13574" max="13574" width="6.375" style="157" customWidth="1"/>
    <col min="13575" max="13575" width="8.375" style="157" customWidth="1"/>
    <col min="13576" max="13576" width="25.125" style="157" customWidth="1"/>
    <col min="13577" max="13577" width="46.625" style="157" customWidth="1"/>
    <col min="13578" max="13578" width="57.125" style="157" customWidth="1"/>
    <col min="13579" max="13579" width="9.375" style="157" customWidth="1"/>
    <col min="13580" max="13583" width="9" style="157"/>
    <col min="13584" max="13584" width="9.375" style="157" customWidth="1"/>
    <col min="13585" max="13824" width="9" style="157"/>
    <col min="13825" max="13825" width="2.625" style="157" customWidth="1"/>
    <col min="13826" max="13826" width="19.375" style="157" customWidth="1"/>
    <col min="13827" max="13827" width="22.5" style="157" customWidth="1"/>
    <col min="13828" max="13828" width="50.5" style="157" customWidth="1"/>
    <col min="13829" max="13829" width="10.625" style="157" customWidth="1"/>
    <col min="13830" max="13830" width="6.375" style="157" customWidth="1"/>
    <col min="13831" max="13831" width="8.375" style="157" customWidth="1"/>
    <col min="13832" max="13832" width="25.125" style="157" customWidth="1"/>
    <col min="13833" max="13833" width="46.625" style="157" customWidth="1"/>
    <col min="13834" max="13834" width="57.125" style="157" customWidth="1"/>
    <col min="13835" max="13835" width="9.375" style="157" customWidth="1"/>
    <col min="13836" max="13839" width="9" style="157"/>
    <col min="13840" max="13840" width="9.375" style="157" customWidth="1"/>
    <col min="13841" max="14080" width="9" style="157"/>
    <col min="14081" max="14081" width="2.625" style="157" customWidth="1"/>
    <col min="14082" max="14082" width="19.375" style="157" customWidth="1"/>
    <col min="14083" max="14083" width="22.5" style="157" customWidth="1"/>
    <col min="14084" max="14084" width="50.5" style="157" customWidth="1"/>
    <col min="14085" max="14085" width="10.625" style="157" customWidth="1"/>
    <col min="14086" max="14086" width="6.375" style="157" customWidth="1"/>
    <col min="14087" max="14087" width="8.375" style="157" customWidth="1"/>
    <col min="14088" max="14088" width="25.125" style="157" customWidth="1"/>
    <col min="14089" max="14089" width="46.625" style="157" customWidth="1"/>
    <col min="14090" max="14090" width="57.125" style="157" customWidth="1"/>
    <col min="14091" max="14091" width="9.375" style="157" customWidth="1"/>
    <col min="14092" max="14095" width="9" style="157"/>
    <col min="14096" max="14096" width="9.375" style="157" customWidth="1"/>
    <col min="14097" max="14336" width="9" style="157"/>
    <col min="14337" max="14337" width="2.625" style="157" customWidth="1"/>
    <col min="14338" max="14338" width="19.375" style="157" customWidth="1"/>
    <col min="14339" max="14339" width="22.5" style="157" customWidth="1"/>
    <col min="14340" max="14340" width="50.5" style="157" customWidth="1"/>
    <col min="14341" max="14341" width="10.625" style="157" customWidth="1"/>
    <col min="14342" max="14342" width="6.375" style="157" customWidth="1"/>
    <col min="14343" max="14343" width="8.375" style="157" customWidth="1"/>
    <col min="14344" max="14344" width="25.125" style="157" customWidth="1"/>
    <col min="14345" max="14345" width="46.625" style="157" customWidth="1"/>
    <col min="14346" max="14346" width="57.125" style="157" customWidth="1"/>
    <col min="14347" max="14347" width="9.375" style="157" customWidth="1"/>
    <col min="14348" max="14351" width="9" style="157"/>
    <col min="14352" max="14352" width="9.375" style="157" customWidth="1"/>
    <col min="14353" max="14592" width="9" style="157"/>
    <col min="14593" max="14593" width="2.625" style="157" customWidth="1"/>
    <col min="14594" max="14594" width="19.375" style="157" customWidth="1"/>
    <col min="14595" max="14595" width="22.5" style="157" customWidth="1"/>
    <col min="14596" max="14596" width="50.5" style="157" customWidth="1"/>
    <col min="14597" max="14597" width="10.625" style="157" customWidth="1"/>
    <col min="14598" max="14598" width="6.375" style="157" customWidth="1"/>
    <col min="14599" max="14599" width="8.375" style="157" customWidth="1"/>
    <col min="14600" max="14600" width="25.125" style="157" customWidth="1"/>
    <col min="14601" max="14601" width="46.625" style="157" customWidth="1"/>
    <col min="14602" max="14602" width="57.125" style="157" customWidth="1"/>
    <col min="14603" max="14603" width="9.375" style="157" customWidth="1"/>
    <col min="14604" max="14607" width="9" style="157"/>
    <col min="14608" max="14608" width="9.375" style="157" customWidth="1"/>
    <col min="14609" max="14848" width="9" style="157"/>
    <col min="14849" max="14849" width="2.625" style="157" customWidth="1"/>
    <col min="14850" max="14850" width="19.375" style="157" customWidth="1"/>
    <col min="14851" max="14851" width="22.5" style="157" customWidth="1"/>
    <col min="14852" max="14852" width="50.5" style="157" customWidth="1"/>
    <col min="14853" max="14853" width="10.625" style="157" customWidth="1"/>
    <col min="14854" max="14854" width="6.375" style="157" customWidth="1"/>
    <col min="14855" max="14855" width="8.375" style="157" customWidth="1"/>
    <col min="14856" max="14856" width="25.125" style="157" customWidth="1"/>
    <col min="14857" max="14857" width="46.625" style="157" customWidth="1"/>
    <col min="14858" max="14858" width="57.125" style="157" customWidth="1"/>
    <col min="14859" max="14859" width="9.375" style="157" customWidth="1"/>
    <col min="14860" max="14863" width="9" style="157"/>
    <col min="14864" max="14864" width="9.375" style="157" customWidth="1"/>
    <col min="14865" max="15104" width="9" style="157"/>
    <col min="15105" max="15105" width="2.625" style="157" customWidth="1"/>
    <col min="15106" max="15106" width="19.375" style="157" customWidth="1"/>
    <col min="15107" max="15107" width="22.5" style="157" customWidth="1"/>
    <col min="15108" max="15108" width="50.5" style="157" customWidth="1"/>
    <col min="15109" max="15109" width="10.625" style="157" customWidth="1"/>
    <col min="15110" max="15110" width="6.375" style="157" customWidth="1"/>
    <col min="15111" max="15111" width="8.375" style="157" customWidth="1"/>
    <col min="15112" max="15112" width="25.125" style="157" customWidth="1"/>
    <col min="15113" max="15113" width="46.625" style="157" customWidth="1"/>
    <col min="15114" max="15114" width="57.125" style="157" customWidth="1"/>
    <col min="15115" max="15115" width="9.375" style="157" customWidth="1"/>
    <col min="15116" max="15119" width="9" style="157"/>
    <col min="15120" max="15120" width="9.375" style="157" customWidth="1"/>
    <col min="15121" max="15360" width="9" style="157"/>
    <col min="15361" max="15361" width="2.625" style="157" customWidth="1"/>
    <col min="15362" max="15362" width="19.375" style="157" customWidth="1"/>
    <col min="15363" max="15363" width="22.5" style="157" customWidth="1"/>
    <col min="15364" max="15364" width="50.5" style="157" customWidth="1"/>
    <col min="15365" max="15365" width="10.625" style="157" customWidth="1"/>
    <col min="15366" max="15366" width="6.375" style="157" customWidth="1"/>
    <col min="15367" max="15367" width="8.375" style="157" customWidth="1"/>
    <col min="15368" max="15368" width="25.125" style="157" customWidth="1"/>
    <col min="15369" max="15369" width="46.625" style="157" customWidth="1"/>
    <col min="15370" max="15370" width="57.125" style="157" customWidth="1"/>
    <col min="15371" max="15371" width="9.375" style="157" customWidth="1"/>
    <col min="15372" max="15375" width="9" style="157"/>
    <col min="15376" max="15376" width="9.375" style="157" customWidth="1"/>
    <col min="15377" max="15616" width="9" style="157"/>
    <col min="15617" max="15617" width="2.625" style="157" customWidth="1"/>
    <col min="15618" max="15618" width="19.375" style="157" customWidth="1"/>
    <col min="15619" max="15619" width="22.5" style="157" customWidth="1"/>
    <col min="15620" max="15620" width="50.5" style="157" customWidth="1"/>
    <col min="15621" max="15621" width="10.625" style="157" customWidth="1"/>
    <col min="15622" max="15622" width="6.375" style="157" customWidth="1"/>
    <col min="15623" max="15623" width="8.375" style="157" customWidth="1"/>
    <col min="15624" max="15624" width="25.125" style="157" customWidth="1"/>
    <col min="15625" max="15625" width="46.625" style="157" customWidth="1"/>
    <col min="15626" max="15626" width="57.125" style="157" customWidth="1"/>
    <col min="15627" max="15627" width="9.375" style="157" customWidth="1"/>
    <col min="15628" max="15631" width="9" style="157"/>
    <col min="15632" max="15632" width="9.375" style="157" customWidth="1"/>
    <col min="15633" max="15872" width="9" style="157"/>
    <col min="15873" max="15873" width="2.625" style="157" customWidth="1"/>
    <col min="15874" max="15874" width="19.375" style="157" customWidth="1"/>
    <col min="15875" max="15875" width="22.5" style="157" customWidth="1"/>
    <col min="15876" max="15876" width="50.5" style="157" customWidth="1"/>
    <col min="15877" max="15877" width="10.625" style="157" customWidth="1"/>
    <col min="15878" max="15878" width="6.375" style="157" customWidth="1"/>
    <col min="15879" max="15879" width="8.375" style="157" customWidth="1"/>
    <col min="15880" max="15880" width="25.125" style="157" customWidth="1"/>
    <col min="15881" max="15881" width="46.625" style="157" customWidth="1"/>
    <col min="15882" max="15882" width="57.125" style="157" customWidth="1"/>
    <col min="15883" max="15883" width="9.375" style="157" customWidth="1"/>
    <col min="15884" max="15887" width="9" style="157"/>
    <col min="15888" max="15888" width="9.375" style="157" customWidth="1"/>
    <col min="15889" max="16128" width="9" style="157"/>
    <col min="16129" max="16129" width="2.625" style="157" customWidth="1"/>
    <col min="16130" max="16130" width="19.375" style="157" customWidth="1"/>
    <col min="16131" max="16131" width="22.5" style="157" customWidth="1"/>
    <col min="16132" max="16132" width="50.5" style="157" customWidth="1"/>
    <col min="16133" max="16133" width="10.625" style="157" customWidth="1"/>
    <col min="16134" max="16134" width="6.375" style="157" customWidth="1"/>
    <col min="16135" max="16135" width="8.375" style="157" customWidth="1"/>
    <col min="16136" max="16136" width="25.125" style="157" customWidth="1"/>
    <col min="16137" max="16137" width="46.625" style="157" customWidth="1"/>
    <col min="16138" max="16138" width="57.125" style="157" customWidth="1"/>
    <col min="16139" max="16139" width="9.375" style="157" customWidth="1"/>
    <col min="16140" max="16143" width="9" style="157"/>
    <col min="16144" max="16144" width="9.375" style="157" customWidth="1"/>
    <col min="16145" max="16384" width="9" style="157"/>
  </cols>
  <sheetData>
    <row r="1" spans="2:20" ht="18">
      <c r="B1" s="159"/>
      <c r="C1" s="160"/>
      <c r="D1" s="160"/>
      <c r="E1" s="160"/>
      <c r="F1" s="160"/>
      <c r="G1" s="160"/>
      <c r="H1" s="160"/>
      <c r="I1" s="160"/>
      <c r="J1" s="170"/>
      <c r="K1" s="434" t="s">
        <v>1612</v>
      </c>
      <c r="L1" s="435"/>
      <c r="M1" s="435"/>
      <c r="N1" s="436"/>
      <c r="O1" s="437"/>
      <c r="P1" s="434" t="s">
        <v>1613</v>
      </c>
      <c r="Q1" s="435"/>
      <c r="R1" s="435"/>
      <c r="S1" s="436"/>
      <c r="T1" s="437"/>
    </row>
    <row r="2" spans="2:20" ht="18">
      <c r="B2" s="161" t="s">
        <v>111</v>
      </c>
      <c r="C2" s="162"/>
      <c r="D2" s="160"/>
      <c r="E2" s="160"/>
      <c r="F2" s="160"/>
      <c r="G2" s="160"/>
      <c r="H2" s="160"/>
      <c r="I2" s="160"/>
      <c r="J2" s="170"/>
      <c r="K2" s="432" t="s">
        <v>209</v>
      </c>
      <c r="L2" s="438"/>
      <c r="M2" s="438"/>
      <c r="N2" s="439"/>
      <c r="O2" s="440"/>
      <c r="P2" s="432" t="s">
        <v>210</v>
      </c>
      <c r="Q2" s="438"/>
      <c r="R2" s="438"/>
      <c r="S2" s="439"/>
      <c r="T2" s="440"/>
    </row>
    <row r="3" spans="2:20" ht="18">
      <c r="B3" s="161" t="s">
        <v>114</v>
      </c>
      <c r="C3" s="156"/>
      <c r="D3" s="160"/>
      <c r="E3" s="160"/>
      <c r="F3" s="160"/>
      <c r="G3" s="160"/>
      <c r="H3" s="160"/>
      <c r="I3" s="160"/>
      <c r="J3" s="170"/>
      <c r="K3" s="432" t="s">
        <v>115</v>
      </c>
      <c r="L3" s="438"/>
      <c r="M3" s="438"/>
      <c r="N3" s="439"/>
      <c r="O3" s="440"/>
      <c r="P3" s="432" t="s">
        <v>116</v>
      </c>
      <c r="Q3" s="438"/>
      <c r="R3" s="438"/>
      <c r="S3" s="439"/>
      <c r="T3" s="440"/>
    </row>
    <row r="4" spans="2:20">
      <c r="B4" s="161" t="s">
        <v>117</v>
      </c>
      <c r="C4" s="156"/>
      <c r="D4" s="160"/>
      <c r="E4" s="160"/>
      <c r="F4" s="160"/>
      <c r="G4" s="160"/>
      <c r="H4" s="160"/>
      <c r="I4" s="160"/>
      <c r="J4" s="170"/>
      <c r="K4" s="432" t="s">
        <v>118</v>
      </c>
      <c r="L4" s="433"/>
      <c r="M4" s="156">
        <f>COUNTA($D$11:$D$480)</f>
        <v>150</v>
      </c>
      <c r="N4" s="172" t="s">
        <v>119</v>
      </c>
      <c r="O4" s="173">
        <f>(M5+M6)/M4</f>
        <v>1</v>
      </c>
      <c r="P4" s="432" t="s">
        <v>118</v>
      </c>
      <c r="Q4" s="433"/>
      <c r="R4" s="156">
        <f>COUNTA($B$11:$B$221)</f>
        <v>13</v>
      </c>
      <c r="S4" s="172" t="s">
        <v>119</v>
      </c>
      <c r="T4" s="173">
        <f>(R5+R6)/R4</f>
        <v>11.538461538461538</v>
      </c>
    </row>
    <row r="5" spans="2:20">
      <c r="B5" s="161" t="s">
        <v>120</v>
      </c>
      <c r="C5" s="156"/>
      <c r="D5" s="160"/>
      <c r="E5" s="160"/>
      <c r="F5" s="160"/>
      <c r="G5" s="160"/>
      <c r="H5" s="160"/>
      <c r="I5" s="160"/>
      <c r="J5" s="170"/>
      <c r="K5" s="432" t="s">
        <v>121</v>
      </c>
      <c r="L5" s="433"/>
      <c r="M5" s="23">
        <f>COUNTIF(K11:K$221,"通过")</f>
        <v>144</v>
      </c>
      <c r="N5" s="172" t="s">
        <v>119</v>
      </c>
      <c r="O5" s="173">
        <f>M5/M4</f>
        <v>0.96</v>
      </c>
      <c r="P5" s="432" t="s">
        <v>121</v>
      </c>
      <c r="Q5" s="433"/>
      <c r="R5" s="23">
        <f>COUNTIF(P11:P$221,"通过")</f>
        <v>150</v>
      </c>
      <c r="S5" s="172" t="s">
        <v>119</v>
      </c>
      <c r="T5" s="173">
        <f>R5/R4</f>
        <v>11.538461538461538</v>
      </c>
    </row>
    <row r="6" spans="2:20">
      <c r="B6" s="161" t="s">
        <v>122</v>
      </c>
      <c r="C6" s="156"/>
      <c r="D6" s="160"/>
      <c r="E6" s="160"/>
      <c r="F6" s="160"/>
      <c r="G6" s="160"/>
      <c r="H6" s="160"/>
      <c r="I6" s="160"/>
      <c r="J6" s="170"/>
      <c r="K6" s="432" t="s">
        <v>123</v>
      </c>
      <c r="L6" s="433"/>
      <c r="M6" s="23">
        <f>COUNTIF(K11:K$220,"失败")</f>
        <v>6</v>
      </c>
      <c r="N6" s="172" t="s">
        <v>119</v>
      </c>
      <c r="O6" s="173">
        <f>M6/M4</f>
        <v>0.04</v>
      </c>
      <c r="P6" s="432" t="s">
        <v>123</v>
      </c>
      <c r="Q6" s="433"/>
      <c r="R6" s="23">
        <f>COUNTIF(P11:P$220,"失败")</f>
        <v>0</v>
      </c>
      <c r="S6" s="172" t="s">
        <v>119</v>
      </c>
      <c r="T6" s="173">
        <f>R6/R4</f>
        <v>0</v>
      </c>
    </row>
    <row r="7" spans="2:20">
      <c r="B7" s="161" t="s">
        <v>124</v>
      </c>
      <c r="C7" s="156"/>
      <c r="D7" s="160"/>
      <c r="E7" s="160"/>
      <c r="F7" s="160"/>
      <c r="G7" s="160"/>
      <c r="H7" s="160"/>
      <c r="I7" s="160"/>
      <c r="J7" s="170"/>
      <c r="K7" s="432" t="s">
        <v>125</v>
      </c>
      <c r="L7" s="433"/>
      <c r="M7" s="23">
        <f>COUNTIF(K11:K$220,"阻塞")</f>
        <v>0</v>
      </c>
      <c r="N7" s="172" t="s">
        <v>119</v>
      </c>
      <c r="O7" s="173">
        <f>M7/M4</f>
        <v>0</v>
      </c>
      <c r="P7" s="432" t="s">
        <v>125</v>
      </c>
      <c r="Q7" s="433"/>
      <c r="R7" s="23">
        <f>COUNTIF(P11:P$220,"阻塞")</f>
        <v>0</v>
      </c>
      <c r="S7" s="172" t="s">
        <v>119</v>
      </c>
      <c r="T7" s="173">
        <f>R7/R4</f>
        <v>0</v>
      </c>
    </row>
    <row r="8" spans="2:20">
      <c r="B8" s="159"/>
      <c r="C8" s="160"/>
      <c r="D8" s="160"/>
      <c r="E8" s="160"/>
      <c r="F8" s="160"/>
      <c r="G8" s="160"/>
      <c r="H8" s="160"/>
      <c r="I8" s="160"/>
      <c r="J8" s="170"/>
      <c r="K8" s="432" t="s">
        <v>126</v>
      </c>
      <c r="L8" s="433"/>
      <c r="M8" s="23">
        <f>COUNTIF(K11:K$220,"无效")</f>
        <v>0</v>
      </c>
      <c r="N8" s="172" t="s">
        <v>119</v>
      </c>
      <c r="O8" s="173">
        <f>M8/M4</f>
        <v>0</v>
      </c>
      <c r="P8" s="432" t="s">
        <v>126</v>
      </c>
      <c r="Q8" s="433"/>
      <c r="R8" s="23">
        <f>COUNTIF(P11:P$220,"无效")</f>
        <v>0</v>
      </c>
      <c r="S8" s="172" t="s">
        <v>119</v>
      </c>
      <c r="T8" s="173">
        <f>R8/R4</f>
        <v>0</v>
      </c>
    </row>
    <row r="9" spans="2:20">
      <c r="B9" s="159"/>
      <c r="C9" s="160"/>
      <c r="D9" s="160"/>
      <c r="E9" s="160"/>
      <c r="F9" s="160"/>
      <c r="G9" s="160"/>
      <c r="H9" s="160"/>
      <c r="I9" s="160"/>
      <c r="J9" s="170"/>
      <c r="K9" s="432" t="s">
        <v>127</v>
      </c>
      <c r="L9" s="433"/>
      <c r="M9" s="23">
        <f>COUNTIF(K11:K$220,"未执行")</f>
        <v>0</v>
      </c>
      <c r="N9" s="172" t="s">
        <v>119</v>
      </c>
      <c r="O9" s="173">
        <f>M9/M4</f>
        <v>0</v>
      </c>
      <c r="P9" s="432" t="s">
        <v>127</v>
      </c>
      <c r="Q9" s="433"/>
      <c r="R9" s="23">
        <f>COUNTIF(P11:P$220,"未执行")</f>
        <v>0</v>
      </c>
      <c r="S9" s="172" t="s">
        <v>119</v>
      </c>
      <c r="T9" s="173">
        <f>R9/R4</f>
        <v>0</v>
      </c>
    </row>
    <row r="10" spans="2:20" ht="32.25" customHeight="1">
      <c r="B10" s="163" t="s">
        <v>128</v>
      </c>
      <c r="C10" s="163" t="s">
        <v>129</v>
      </c>
      <c r="D10" s="163" t="s">
        <v>130</v>
      </c>
      <c r="E10" s="163" t="s">
        <v>131</v>
      </c>
      <c r="F10" s="163" t="s">
        <v>132</v>
      </c>
      <c r="G10" s="45" t="s">
        <v>133</v>
      </c>
      <c r="H10" s="163" t="s">
        <v>134</v>
      </c>
      <c r="I10" s="163" t="s">
        <v>135</v>
      </c>
      <c r="J10" s="174" t="s">
        <v>136</v>
      </c>
      <c r="K10" s="171" t="s">
        <v>137</v>
      </c>
      <c r="L10" s="163" t="s">
        <v>12</v>
      </c>
      <c r="M10" s="163" t="s">
        <v>138</v>
      </c>
      <c r="N10" s="175" t="s">
        <v>139</v>
      </c>
      <c r="O10" s="176" t="s">
        <v>140</v>
      </c>
      <c r="P10" s="171" t="s">
        <v>141</v>
      </c>
      <c r="Q10" s="163" t="s">
        <v>12</v>
      </c>
      <c r="R10" s="163" t="s">
        <v>138</v>
      </c>
      <c r="S10" s="175" t="s">
        <v>139</v>
      </c>
      <c r="T10" s="176" t="s">
        <v>140</v>
      </c>
    </row>
    <row r="11" spans="2:20" ht="36" customHeight="1">
      <c r="B11" s="400" t="s">
        <v>2076</v>
      </c>
      <c r="C11" s="164" t="s">
        <v>3127</v>
      </c>
      <c r="D11" s="164" t="s">
        <v>2078</v>
      </c>
      <c r="E11" s="164" t="s">
        <v>145</v>
      </c>
      <c r="F11" s="164" t="s">
        <v>178</v>
      </c>
      <c r="G11" s="164" t="s">
        <v>157</v>
      </c>
      <c r="H11" s="165"/>
      <c r="I11" s="165" t="s">
        <v>2079</v>
      </c>
      <c r="J11" s="177" t="s">
        <v>2080</v>
      </c>
      <c r="K11" s="178" t="s">
        <v>6</v>
      </c>
      <c r="L11" s="164"/>
      <c r="M11" s="164" t="s">
        <v>39</v>
      </c>
      <c r="N11" s="179"/>
      <c r="O11" s="180">
        <v>42542</v>
      </c>
      <c r="P11" s="178" t="s">
        <v>6</v>
      </c>
      <c r="Q11" s="164"/>
      <c r="R11" s="164"/>
      <c r="S11" s="179"/>
      <c r="T11" s="188"/>
    </row>
    <row r="12" spans="2:20" ht="57.75" customHeight="1">
      <c r="B12" s="401"/>
      <c r="C12" s="164" t="s">
        <v>3128</v>
      </c>
      <c r="D12" s="164" t="s">
        <v>2095</v>
      </c>
      <c r="E12" s="164" t="s">
        <v>145</v>
      </c>
      <c r="F12" s="164" t="s">
        <v>146</v>
      </c>
      <c r="G12" s="164" t="s">
        <v>147</v>
      </c>
      <c r="H12" s="165"/>
      <c r="I12" s="165" t="s">
        <v>2096</v>
      </c>
      <c r="J12" s="177" t="s">
        <v>2097</v>
      </c>
      <c r="K12" s="178" t="s">
        <v>6</v>
      </c>
      <c r="L12" s="164"/>
      <c r="M12" s="164" t="s">
        <v>39</v>
      </c>
      <c r="N12" s="179"/>
      <c r="O12" s="180">
        <v>42542</v>
      </c>
      <c r="P12" s="178" t="s">
        <v>6</v>
      </c>
      <c r="Q12" s="164"/>
      <c r="R12" s="164"/>
      <c r="S12" s="179"/>
      <c r="T12" s="188"/>
    </row>
    <row r="13" spans="2:20" ht="60.75" customHeight="1">
      <c r="B13" s="401"/>
      <c r="C13" s="164" t="s">
        <v>3129</v>
      </c>
      <c r="D13" s="164" t="s">
        <v>2099</v>
      </c>
      <c r="E13" s="164" t="s">
        <v>145</v>
      </c>
      <c r="F13" s="164" t="s">
        <v>146</v>
      </c>
      <c r="G13" s="164" t="s">
        <v>147</v>
      </c>
      <c r="H13" s="165"/>
      <c r="I13" s="165" t="s">
        <v>2100</v>
      </c>
      <c r="J13" s="177" t="s">
        <v>2097</v>
      </c>
      <c r="K13" s="178" t="s">
        <v>6</v>
      </c>
      <c r="L13" s="164"/>
      <c r="M13" s="164" t="s">
        <v>39</v>
      </c>
      <c r="N13" s="179"/>
      <c r="O13" s="180">
        <v>42542</v>
      </c>
      <c r="P13" s="178" t="s">
        <v>6</v>
      </c>
      <c r="Q13" s="164"/>
      <c r="R13" s="164"/>
      <c r="S13" s="179"/>
      <c r="T13" s="188"/>
    </row>
    <row r="14" spans="2:20" ht="52.5" customHeight="1">
      <c r="B14" s="401"/>
      <c r="C14" s="164" t="s">
        <v>3130</v>
      </c>
      <c r="D14" s="156" t="s">
        <v>2102</v>
      </c>
      <c r="E14" s="156" t="s">
        <v>145</v>
      </c>
      <c r="F14" s="164" t="s">
        <v>146</v>
      </c>
      <c r="G14" s="164" t="s">
        <v>147</v>
      </c>
      <c r="H14" s="162"/>
      <c r="I14" s="162" t="s">
        <v>2103</v>
      </c>
      <c r="J14" s="181" t="s">
        <v>2097</v>
      </c>
      <c r="K14" s="178" t="s">
        <v>6</v>
      </c>
      <c r="L14" s="164"/>
      <c r="M14" s="164" t="s">
        <v>39</v>
      </c>
      <c r="N14" s="179"/>
      <c r="O14" s="180">
        <v>42542</v>
      </c>
      <c r="P14" s="178" t="s">
        <v>6</v>
      </c>
      <c r="Q14" s="164"/>
      <c r="R14" s="164"/>
      <c r="S14" s="179"/>
      <c r="T14" s="188"/>
    </row>
    <row r="15" spans="2:20" ht="54" customHeight="1">
      <c r="B15" s="401"/>
      <c r="C15" s="164" t="s">
        <v>3131</v>
      </c>
      <c r="D15" s="156" t="s">
        <v>2105</v>
      </c>
      <c r="E15" s="156" t="s">
        <v>145</v>
      </c>
      <c r="F15" s="164" t="s">
        <v>146</v>
      </c>
      <c r="G15" s="164" t="s">
        <v>147</v>
      </c>
      <c r="H15" s="162"/>
      <c r="I15" s="162" t="s">
        <v>2106</v>
      </c>
      <c r="J15" s="181" t="s">
        <v>2097</v>
      </c>
      <c r="K15" s="178" t="s">
        <v>6</v>
      </c>
      <c r="L15" s="164"/>
      <c r="M15" s="164" t="s">
        <v>39</v>
      </c>
      <c r="N15" s="179"/>
      <c r="O15" s="180">
        <v>42542</v>
      </c>
      <c r="P15" s="178" t="s">
        <v>6</v>
      </c>
      <c r="Q15" s="164"/>
      <c r="R15" s="164"/>
      <c r="S15" s="179"/>
      <c r="T15" s="188"/>
    </row>
    <row r="16" spans="2:20" ht="54" customHeight="1">
      <c r="B16" s="402"/>
      <c r="C16" s="164" t="s">
        <v>3132</v>
      </c>
      <c r="D16" s="156" t="s">
        <v>2108</v>
      </c>
      <c r="E16" s="156" t="s">
        <v>145</v>
      </c>
      <c r="F16" s="164" t="s">
        <v>146</v>
      </c>
      <c r="G16" s="164" t="s">
        <v>147</v>
      </c>
      <c r="H16" s="162"/>
      <c r="I16" s="162" t="s">
        <v>2109</v>
      </c>
      <c r="J16" s="181" t="s">
        <v>2097</v>
      </c>
      <c r="K16" s="178" t="s">
        <v>6</v>
      </c>
      <c r="L16" s="164"/>
      <c r="M16" s="164" t="s">
        <v>39</v>
      </c>
      <c r="N16" s="179"/>
      <c r="O16" s="180">
        <v>42542</v>
      </c>
      <c r="P16" s="178" t="s">
        <v>6</v>
      </c>
      <c r="Q16" s="164"/>
      <c r="R16" s="164"/>
      <c r="S16" s="179"/>
      <c r="T16" s="188"/>
    </row>
    <row r="17" spans="2:20" ht="118.5" customHeight="1">
      <c r="B17" s="431" t="s">
        <v>2110</v>
      </c>
      <c r="C17" s="164" t="s">
        <v>3133</v>
      </c>
      <c r="D17" s="167" t="s">
        <v>2112</v>
      </c>
      <c r="E17" s="167" t="s">
        <v>145</v>
      </c>
      <c r="F17" s="167" t="s">
        <v>146</v>
      </c>
      <c r="G17" s="167" t="s">
        <v>157</v>
      </c>
      <c r="H17" s="168"/>
      <c r="I17" s="167" t="s">
        <v>2113</v>
      </c>
      <c r="J17" s="182" t="s">
        <v>2114</v>
      </c>
      <c r="K17" s="178" t="s">
        <v>6</v>
      </c>
      <c r="L17" s="167"/>
      <c r="M17" s="164" t="s">
        <v>39</v>
      </c>
      <c r="N17" s="179"/>
      <c r="O17" s="180">
        <v>42542</v>
      </c>
      <c r="P17" s="178" t="s">
        <v>6</v>
      </c>
      <c r="Q17" s="167"/>
      <c r="R17" s="167"/>
      <c r="S17" s="189"/>
      <c r="T17" s="190"/>
    </row>
    <row r="18" spans="2:20" s="156" customFormat="1" ht="101.25" customHeight="1">
      <c r="B18" s="431"/>
      <c r="C18" s="164" t="s">
        <v>3134</v>
      </c>
      <c r="D18" s="156" t="s">
        <v>2116</v>
      </c>
      <c r="E18" s="156" t="s">
        <v>145</v>
      </c>
      <c r="F18" s="156" t="s">
        <v>178</v>
      </c>
      <c r="G18" s="156" t="s">
        <v>157</v>
      </c>
      <c r="H18" s="162"/>
      <c r="I18" s="156" t="s">
        <v>2117</v>
      </c>
      <c r="J18" s="183" t="s">
        <v>2114</v>
      </c>
      <c r="K18" s="178" t="s">
        <v>6</v>
      </c>
      <c r="M18" s="164" t="s">
        <v>39</v>
      </c>
      <c r="N18" s="179"/>
      <c r="O18" s="180">
        <v>42542</v>
      </c>
      <c r="P18" s="178" t="s">
        <v>6</v>
      </c>
    </row>
    <row r="19" spans="2:20" s="156" customFormat="1" ht="37.5" customHeight="1">
      <c r="B19" s="431"/>
      <c r="C19" s="164" t="s">
        <v>3135</v>
      </c>
      <c r="D19" s="156" t="s">
        <v>2119</v>
      </c>
      <c r="E19" s="156" t="s">
        <v>145</v>
      </c>
      <c r="F19" s="156" t="s">
        <v>146</v>
      </c>
      <c r="G19" s="156" t="s">
        <v>147</v>
      </c>
      <c r="H19" s="162"/>
      <c r="I19" s="156" t="s">
        <v>2120</v>
      </c>
      <c r="J19" s="183" t="s">
        <v>2121</v>
      </c>
      <c r="K19" s="178" t="s">
        <v>6</v>
      </c>
      <c r="M19" s="164" t="s">
        <v>39</v>
      </c>
      <c r="N19" s="179"/>
      <c r="O19" s="180">
        <v>42542</v>
      </c>
      <c r="P19" s="178" t="s">
        <v>6</v>
      </c>
    </row>
    <row r="20" spans="2:20" s="156" customFormat="1" ht="61.5" customHeight="1">
      <c r="B20" s="431"/>
      <c r="C20" s="164" t="s">
        <v>3136</v>
      </c>
      <c r="D20" s="156" t="s">
        <v>2123</v>
      </c>
      <c r="E20" s="156" t="s">
        <v>190</v>
      </c>
      <c r="F20" s="156" t="s">
        <v>146</v>
      </c>
      <c r="G20" s="156" t="s">
        <v>147</v>
      </c>
      <c r="H20" s="162"/>
      <c r="I20" s="156" t="s">
        <v>2124</v>
      </c>
      <c r="J20" s="183" t="s">
        <v>3137</v>
      </c>
      <c r="K20" s="178" t="s">
        <v>6</v>
      </c>
      <c r="M20" s="164" t="s">
        <v>39</v>
      </c>
      <c r="N20" s="179"/>
      <c r="O20" s="180">
        <v>42542</v>
      </c>
      <c r="P20" s="178" t="s">
        <v>6</v>
      </c>
    </row>
    <row r="21" spans="2:20" s="156" customFormat="1" ht="41.25" customHeight="1">
      <c r="B21" s="431"/>
      <c r="C21" s="164" t="s">
        <v>3138</v>
      </c>
      <c r="D21" s="156" t="s">
        <v>2127</v>
      </c>
      <c r="E21" s="156" t="s">
        <v>190</v>
      </c>
      <c r="F21" s="156" t="s">
        <v>146</v>
      </c>
      <c r="G21" s="156" t="s">
        <v>147</v>
      </c>
      <c r="H21" s="162"/>
      <c r="I21" s="156" t="s">
        <v>2128</v>
      </c>
      <c r="J21" s="183" t="s">
        <v>2129</v>
      </c>
      <c r="K21" s="178" t="s">
        <v>6</v>
      </c>
      <c r="M21" s="164" t="s">
        <v>39</v>
      </c>
      <c r="N21" s="179"/>
      <c r="O21" s="180">
        <v>42542</v>
      </c>
      <c r="P21" s="178" t="s">
        <v>6</v>
      </c>
    </row>
    <row r="22" spans="2:20" s="156" customFormat="1" ht="37.5" customHeight="1">
      <c r="B22" s="431"/>
      <c r="C22" s="164" t="s">
        <v>3139</v>
      </c>
      <c r="D22" s="156" t="s">
        <v>2131</v>
      </c>
      <c r="E22" s="156" t="s">
        <v>190</v>
      </c>
      <c r="F22" s="156" t="s">
        <v>146</v>
      </c>
      <c r="G22" s="156" t="s">
        <v>147</v>
      </c>
      <c r="H22" s="162"/>
      <c r="I22" s="156" t="s">
        <v>2132</v>
      </c>
      <c r="J22" s="183" t="s">
        <v>2133</v>
      </c>
      <c r="K22" s="178" t="s">
        <v>6</v>
      </c>
      <c r="M22" s="164" t="s">
        <v>39</v>
      </c>
      <c r="N22" s="179"/>
      <c r="O22" s="180">
        <v>42542</v>
      </c>
      <c r="P22" s="178" t="s">
        <v>6</v>
      </c>
    </row>
    <row r="23" spans="2:20" s="156" customFormat="1" ht="39.75" customHeight="1">
      <c r="B23" s="431"/>
      <c r="C23" s="164" t="s">
        <v>3140</v>
      </c>
      <c r="D23" s="156" t="s">
        <v>2135</v>
      </c>
      <c r="E23" s="156" t="s">
        <v>190</v>
      </c>
      <c r="F23" s="156" t="s">
        <v>146</v>
      </c>
      <c r="G23" s="156" t="s">
        <v>147</v>
      </c>
      <c r="H23" s="162"/>
      <c r="I23" s="156" t="s">
        <v>2136</v>
      </c>
      <c r="J23" s="183" t="s">
        <v>2137</v>
      </c>
      <c r="K23" s="178" t="s">
        <v>6</v>
      </c>
      <c r="M23" s="164" t="s">
        <v>39</v>
      </c>
      <c r="N23" s="179"/>
      <c r="O23" s="180">
        <v>42542</v>
      </c>
      <c r="P23" s="178" t="s">
        <v>6</v>
      </c>
    </row>
    <row r="24" spans="2:20" s="156" customFormat="1" ht="39" customHeight="1">
      <c r="B24" s="431"/>
      <c r="C24" s="164" t="s">
        <v>3141</v>
      </c>
      <c r="D24" s="156" t="s">
        <v>2139</v>
      </c>
      <c r="E24" s="156" t="s">
        <v>145</v>
      </c>
      <c r="F24" s="156" t="s">
        <v>146</v>
      </c>
      <c r="G24" s="156" t="s">
        <v>147</v>
      </c>
      <c r="H24" s="162"/>
      <c r="J24" s="183"/>
      <c r="K24" s="178" t="s">
        <v>6</v>
      </c>
      <c r="M24" s="164" t="s">
        <v>39</v>
      </c>
      <c r="N24" s="179"/>
      <c r="O24" s="180">
        <v>42542</v>
      </c>
      <c r="P24" s="178" t="s">
        <v>6</v>
      </c>
    </row>
    <row r="25" spans="2:20" ht="39" customHeight="1">
      <c r="B25" s="431"/>
      <c r="C25" s="164" t="s">
        <v>3142</v>
      </c>
      <c r="D25" s="156" t="s">
        <v>2143</v>
      </c>
      <c r="E25" s="156" t="s">
        <v>145</v>
      </c>
      <c r="F25" s="156" t="s">
        <v>146</v>
      </c>
      <c r="G25" s="156" t="s">
        <v>157</v>
      </c>
      <c r="H25" s="162"/>
      <c r="I25" s="156" t="s">
        <v>2144</v>
      </c>
      <c r="J25" s="183" t="s">
        <v>2145</v>
      </c>
      <c r="K25" s="178" t="s">
        <v>6</v>
      </c>
      <c r="L25" s="156"/>
      <c r="M25" s="164" t="s">
        <v>39</v>
      </c>
      <c r="N25" s="179"/>
      <c r="O25" s="180">
        <v>42542</v>
      </c>
      <c r="P25" s="178" t="s">
        <v>6</v>
      </c>
      <c r="Q25" s="156"/>
      <c r="R25" s="156"/>
      <c r="S25" s="191"/>
      <c r="T25" s="192"/>
    </row>
    <row r="26" spans="2:20" ht="48.75" customHeight="1">
      <c r="B26" s="400" t="s">
        <v>2149</v>
      </c>
      <c r="C26" s="164" t="s">
        <v>3143</v>
      </c>
      <c r="D26" s="156" t="s">
        <v>2151</v>
      </c>
      <c r="E26" s="156" t="s">
        <v>145</v>
      </c>
      <c r="F26" s="156" t="s">
        <v>178</v>
      </c>
      <c r="G26" s="156" t="s">
        <v>157</v>
      </c>
      <c r="H26" s="397"/>
      <c r="I26" s="156" t="s">
        <v>2152</v>
      </c>
      <c r="J26" s="184" t="s">
        <v>2153</v>
      </c>
      <c r="K26" s="178" t="s">
        <v>6</v>
      </c>
      <c r="L26" s="164"/>
      <c r="M26" s="164" t="s">
        <v>39</v>
      </c>
      <c r="N26" s="179"/>
      <c r="O26" s="180">
        <v>42542</v>
      </c>
      <c r="P26" s="178" t="s">
        <v>6</v>
      </c>
      <c r="Q26" s="164"/>
      <c r="R26" s="164"/>
      <c r="S26" s="179"/>
      <c r="T26" s="188"/>
    </row>
    <row r="27" spans="2:20" ht="39" customHeight="1">
      <c r="B27" s="401"/>
      <c r="C27" s="164" t="s">
        <v>3144</v>
      </c>
      <c r="D27" s="156" t="s">
        <v>2155</v>
      </c>
      <c r="E27" s="156" t="s">
        <v>145</v>
      </c>
      <c r="F27" s="156" t="s">
        <v>146</v>
      </c>
      <c r="G27" s="156" t="s">
        <v>147</v>
      </c>
      <c r="H27" s="398"/>
      <c r="I27" s="156" t="s">
        <v>2156</v>
      </c>
      <c r="J27" s="183" t="s">
        <v>2157</v>
      </c>
      <c r="K27" s="178" t="s">
        <v>6</v>
      </c>
      <c r="L27" s="164"/>
      <c r="M27" s="164" t="s">
        <v>39</v>
      </c>
      <c r="N27" s="179"/>
      <c r="O27" s="180">
        <v>42542</v>
      </c>
      <c r="P27" s="178" t="s">
        <v>6</v>
      </c>
      <c r="Q27" s="164"/>
      <c r="R27" s="164"/>
      <c r="S27" s="179"/>
      <c r="T27" s="188"/>
    </row>
    <row r="28" spans="2:20" ht="55.5" customHeight="1">
      <c r="B28" s="401"/>
      <c r="C28" s="164" t="s">
        <v>3145</v>
      </c>
      <c r="D28" s="156" t="s">
        <v>2159</v>
      </c>
      <c r="E28" s="156" t="s">
        <v>190</v>
      </c>
      <c r="F28" s="156" t="s">
        <v>146</v>
      </c>
      <c r="G28" s="156" t="s">
        <v>147</v>
      </c>
      <c r="H28" s="398"/>
      <c r="I28" s="156" t="s">
        <v>2160</v>
      </c>
      <c r="J28" s="183" t="s">
        <v>2161</v>
      </c>
      <c r="K28" s="178" t="s">
        <v>6</v>
      </c>
      <c r="L28" s="156"/>
      <c r="M28" s="164" t="s">
        <v>39</v>
      </c>
      <c r="N28" s="179"/>
      <c r="O28" s="180">
        <v>42542</v>
      </c>
      <c r="P28" s="178" t="s">
        <v>6</v>
      </c>
      <c r="Q28" s="156"/>
      <c r="R28" s="156"/>
      <c r="S28" s="191"/>
      <c r="T28" s="192"/>
    </row>
    <row r="29" spans="2:20" ht="56.25" customHeight="1">
      <c r="B29" s="401"/>
      <c r="C29" s="164" t="s">
        <v>3146</v>
      </c>
      <c r="D29" s="156" t="s">
        <v>2163</v>
      </c>
      <c r="E29" s="156" t="s">
        <v>190</v>
      </c>
      <c r="F29" s="156" t="s">
        <v>162</v>
      </c>
      <c r="G29" s="156" t="s">
        <v>147</v>
      </c>
      <c r="H29" s="398"/>
      <c r="I29" s="156" t="s">
        <v>2164</v>
      </c>
      <c r="J29" s="183" t="s">
        <v>2165</v>
      </c>
      <c r="K29" s="178" t="s">
        <v>6</v>
      </c>
      <c r="L29" s="156"/>
      <c r="M29" s="164" t="s">
        <v>39</v>
      </c>
      <c r="N29" s="179"/>
      <c r="O29" s="180">
        <v>42542</v>
      </c>
      <c r="P29" s="178" t="s">
        <v>6</v>
      </c>
      <c r="Q29" s="156"/>
      <c r="R29" s="156"/>
      <c r="S29" s="191"/>
      <c r="T29" s="192"/>
    </row>
    <row r="30" spans="2:20" ht="56.25" customHeight="1">
      <c r="B30" s="401"/>
      <c r="C30" s="164" t="s">
        <v>3147</v>
      </c>
      <c r="D30" s="156" t="s">
        <v>2167</v>
      </c>
      <c r="E30" s="156" t="s">
        <v>145</v>
      </c>
      <c r="F30" s="156" t="s">
        <v>146</v>
      </c>
      <c r="G30" s="156" t="s">
        <v>147</v>
      </c>
      <c r="H30" s="398"/>
      <c r="I30" s="156" t="s">
        <v>2168</v>
      </c>
      <c r="J30" s="183" t="s">
        <v>2169</v>
      </c>
      <c r="K30" s="178" t="s">
        <v>6</v>
      </c>
      <c r="L30" s="156"/>
      <c r="M30" s="164" t="s">
        <v>39</v>
      </c>
      <c r="N30" s="179"/>
      <c r="O30" s="180">
        <v>42542</v>
      </c>
      <c r="P30" s="178" t="s">
        <v>6</v>
      </c>
      <c r="Q30" s="156"/>
      <c r="R30" s="156"/>
      <c r="S30" s="191"/>
      <c r="T30" s="192"/>
    </row>
    <row r="31" spans="2:20" ht="56.25" customHeight="1">
      <c r="B31" s="401"/>
      <c r="C31" s="164" t="s">
        <v>3148</v>
      </c>
      <c r="D31" s="156" t="s">
        <v>2171</v>
      </c>
      <c r="E31" s="156" t="s">
        <v>190</v>
      </c>
      <c r="F31" s="156" t="s">
        <v>162</v>
      </c>
      <c r="G31" s="156" t="s">
        <v>147</v>
      </c>
      <c r="H31" s="398"/>
      <c r="I31" s="156" t="s">
        <v>2172</v>
      </c>
      <c r="J31" s="183" t="s">
        <v>2173</v>
      </c>
      <c r="K31" s="178" t="s">
        <v>6</v>
      </c>
      <c r="L31" s="156"/>
      <c r="M31" s="164" t="s">
        <v>39</v>
      </c>
      <c r="N31" s="179"/>
      <c r="O31" s="180">
        <v>42542</v>
      </c>
      <c r="P31" s="178" t="s">
        <v>6</v>
      </c>
      <c r="Q31" s="156"/>
      <c r="R31" s="156"/>
      <c r="S31" s="191"/>
      <c r="T31" s="192"/>
    </row>
    <row r="32" spans="2:20" ht="36" customHeight="1">
      <c r="B32" s="402"/>
      <c r="C32" s="164" t="s">
        <v>3149</v>
      </c>
      <c r="D32" s="156" t="s">
        <v>2183</v>
      </c>
      <c r="E32" s="156" t="s">
        <v>145</v>
      </c>
      <c r="F32" s="156" t="s">
        <v>146</v>
      </c>
      <c r="G32" s="156" t="s">
        <v>147</v>
      </c>
      <c r="H32" s="399"/>
      <c r="I32" s="156" t="s">
        <v>2184</v>
      </c>
      <c r="J32" s="183" t="s">
        <v>2185</v>
      </c>
      <c r="K32" s="178" t="s">
        <v>6</v>
      </c>
      <c r="L32" s="156"/>
      <c r="M32" s="164" t="s">
        <v>39</v>
      </c>
      <c r="N32" s="179"/>
      <c r="O32" s="180">
        <v>42542</v>
      </c>
      <c r="P32" s="178" t="s">
        <v>6</v>
      </c>
      <c r="Q32" s="156"/>
      <c r="R32" s="156"/>
      <c r="S32" s="191"/>
      <c r="T32" s="192"/>
    </row>
    <row r="33" spans="2:20" ht="36" customHeight="1">
      <c r="B33" s="400" t="s">
        <v>2186</v>
      </c>
      <c r="C33" s="164" t="s">
        <v>3150</v>
      </c>
      <c r="D33" s="164" t="s">
        <v>2151</v>
      </c>
      <c r="E33" s="164" t="s">
        <v>145</v>
      </c>
      <c r="F33" s="164" t="s">
        <v>178</v>
      </c>
      <c r="G33" s="164" t="s">
        <v>147</v>
      </c>
      <c r="H33" s="400"/>
      <c r="I33" s="164" t="s">
        <v>2188</v>
      </c>
      <c r="J33" s="184" t="s">
        <v>2189</v>
      </c>
      <c r="K33" s="178" t="s">
        <v>6</v>
      </c>
      <c r="L33" s="156"/>
      <c r="M33" s="164" t="s">
        <v>39</v>
      </c>
      <c r="N33" s="179"/>
      <c r="O33" s="180">
        <v>42542</v>
      </c>
      <c r="P33" s="178" t="s">
        <v>6</v>
      </c>
      <c r="Q33" s="156"/>
      <c r="R33" s="156"/>
      <c r="S33" s="191"/>
      <c r="T33" s="192"/>
    </row>
    <row r="34" spans="2:20" ht="41.25" customHeight="1">
      <c r="B34" s="401"/>
      <c r="C34" s="164" t="s">
        <v>3151</v>
      </c>
      <c r="D34" s="156" t="s">
        <v>2191</v>
      </c>
      <c r="E34" s="156" t="s">
        <v>145</v>
      </c>
      <c r="F34" s="156" t="s">
        <v>146</v>
      </c>
      <c r="G34" s="156" t="s">
        <v>147</v>
      </c>
      <c r="H34" s="401"/>
      <c r="I34" s="156" t="s">
        <v>2128</v>
      </c>
      <c r="J34" s="185" t="s">
        <v>2129</v>
      </c>
      <c r="K34" s="178" t="s">
        <v>6</v>
      </c>
      <c r="L34" s="156"/>
      <c r="M34" s="164" t="s">
        <v>39</v>
      </c>
      <c r="N34" s="179"/>
      <c r="O34" s="180">
        <v>42542</v>
      </c>
      <c r="P34" s="178" t="s">
        <v>6</v>
      </c>
      <c r="Q34" s="156"/>
      <c r="R34" s="156"/>
      <c r="S34" s="191"/>
      <c r="T34" s="192"/>
    </row>
    <row r="35" spans="2:20" ht="39" customHeight="1">
      <c r="B35" s="401"/>
      <c r="C35" s="164" t="s">
        <v>3152</v>
      </c>
      <c r="D35" s="156" t="s">
        <v>2193</v>
      </c>
      <c r="E35" s="156" t="s">
        <v>145</v>
      </c>
      <c r="F35" s="156" t="s">
        <v>146</v>
      </c>
      <c r="G35" s="156" t="s">
        <v>147</v>
      </c>
      <c r="H35" s="401"/>
      <c r="I35" s="156" t="s">
        <v>2194</v>
      </c>
      <c r="J35" s="185" t="s">
        <v>2157</v>
      </c>
      <c r="K35" s="178" t="s">
        <v>6</v>
      </c>
      <c r="L35" s="156"/>
      <c r="M35" s="164" t="s">
        <v>39</v>
      </c>
      <c r="N35" s="179"/>
      <c r="O35" s="180">
        <v>42542</v>
      </c>
      <c r="P35" s="178" t="s">
        <v>6</v>
      </c>
      <c r="Q35" s="156"/>
      <c r="R35" s="156"/>
      <c r="S35" s="191"/>
      <c r="T35" s="192"/>
    </row>
    <row r="36" spans="2:20" ht="64.5" customHeight="1">
      <c r="B36" s="401"/>
      <c r="C36" s="164" t="s">
        <v>3153</v>
      </c>
      <c r="D36" s="156" t="s">
        <v>2196</v>
      </c>
      <c r="E36" s="156" t="s">
        <v>190</v>
      </c>
      <c r="F36" s="156" t="s">
        <v>146</v>
      </c>
      <c r="G36" s="156" t="s">
        <v>147</v>
      </c>
      <c r="H36" s="401"/>
      <c r="I36" s="156" t="s">
        <v>2197</v>
      </c>
      <c r="J36" s="183" t="s">
        <v>2198</v>
      </c>
      <c r="K36" s="178" t="s">
        <v>6</v>
      </c>
      <c r="L36" s="156"/>
      <c r="M36" s="164" t="s">
        <v>39</v>
      </c>
      <c r="N36" s="179"/>
      <c r="O36" s="180">
        <v>42542</v>
      </c>
      <c r="P36" s="178" t="s">
        <v>6</v>
      </c>
      <c r="Q36" s="156"/>
      <c r="R36" s="156"/>
      <c r="S36" s="191"/>
      <c r="T36" s="192"/>
    </row>
    <row r="37" spans="2:20" ht="40.5" customHeight="1">
      <c r="B37" s="401"/>
      <c r="C37" s="164" t="s">
        <v>3154</v>
      </c>
      <c r="D37" s="156" t="s">
        <v>2200</v>
      </c>
      <c r="E37" s="156" t="s">
        <v>190</v>
      </c>
      <c r="F37" s="156" t="s">
        <v>146</v>
      </c>
      <c r="G37" s="156" t="s">
        <v>147</v>
      </c>
      <c r="H37" s="401"/>
      <c r="I37" s="156" t="s">
        <v>2201</v>
      </c>
      <c r="J37" s="183" t="s">
        <v>2202</v>
      </c>
      <c r="K37" s="178" t="s">
        <v>6</v>
      </c>
      <c r="L37" s="156"/>
      <c r="M37" s="164" t="s">
        <v>39</v>
      </c>
      <c r="N37" s="179"/>
      <c r="O37" s="180">
        <v>42542</v>
      </c>
      <c r="P37" s="178" t="s">
        <v>6</v>
      </c>
      <c r="Q37" s="156"/>
      <c r="R37" s="156"/>
      <c r="S37" s="191"/>
      <c r="T37" s="192"/>
    </row>
    <row r="38" spans="2:20" ht="41.25" customHeight="1">
      <c r="B38" s="401"/>
      <c r="C38" s="164" t="s">
        <v>3155</v>
      </c>
      <c r="D38" s="156" t="s">
        <v>2204</v>
      </c>
      <c r="E38" s="156" t="s">
        <v>190</v>
      </c>
      <c r="F38" s="156" t="s">
        <v>146</v>
      </c>
      <c r="G38" s="156" t="s">
        <v>147</v>
      </c>
      <c r="H38" s="401"/>
      <c r="I38" s="156" t="s">
        <v>2205</v>
      </c>
      <c r="J38" s="183" t="s">
        <v>2206</v>
      </c>
      <c r="K38" s="178" t="s">
        <v>6</v>
      </c>
      <c r="L38" s="156"/>
      <c r="M38" s="164" t="s">
        <v>39</v>
      </c>
      <c r="N38" s="179"/>
      <c r="O38" s="180">
        <v>42542</v>
      </c>
      <c r="P38" s="178" t="s">
        <v>6</v>
      </c>
      <c r="Q38" s="156"/>
      <c r="R38" s="156"/>
      <c r="S38" s="191"/>
      <c r="T38" s="192"/>
    </row>
    <row r="39" spans="2:20" ht="39" customHeight="1">
      <c r="B39" s="401"/>
      <c r="C39" s="164" t="s">
        <v>3156</v>
      </c>
      <c r="D39" s="156" t="s">
        <v>2208</v>
      </c>
      <c r="E39" s="156" t="s">
        <v>145</v>
      </c>
      <c r="F39" s="156" t="s">
        <v>146</v>
      </c>
      <c r="G39" s="156" t="s">
        <v>147</v>
      </c>
      <c r="H39" s="401"/>
      <c r="I39" s="156" t="s">
        <v>2209</v>
      </c>
      <c r="J39" s="183" t="s">
        <v>2169</v>
      </c>
      <c r="K39" s="178" t="s">
        <v>6</v>
      </c>
      <c r="L39" s="156"/>
      <c r="M39" s="164" t="s">
        <v>39</v>
      </c>
      <c r="N39" s="179"/>
      <c r="O39" s="180">
        <v>42542</v>
      </c>
      <c r="P39" s="178" t="s">
        <v>6</v>
      </c>
      <c r="Q39" s="156"/>
      <c r="R39" s="156"/>
      <c r="S39" s="191"/>
      <c r="T39" s="192"/>
    </row>
    <row r="40" spans="2:20" ht="49.5" customHeight="1">
      <c r="B40" s="401"/>
      <c r="C40" s="164" t="s">
        <v>3157</v>
      </c>
      <c r="D40" s="156" t="s">
        <v>2211</v>
      </c>
      <c r="E40" s="156" t="s">
        <v>190</v>
      </c>
      <c r="F40" s="156" t="s">
        <v>146</v>
      </c>
      <c r="G40" s="156" t="s">
        <v>147</v>
      </c>
      <c r="H40" s="401"/>
      <c r="I40" s="156" t="s">
        <v>2212</v>
      </c>
      <c r="J40" s="183" t="s">
        <v>2213</v>
      </c>
      <c r="K40" s="178" t="s">
        <v>6</v>
      </c>
      <c r="L40" s="156"/>
      <c r="M40" s="164" t="s">
        <v>39</v>
      </c>
      <c r="N40" s="179"/>
      <c r="O40" s="180">
        <v>42542</v>
      </c>
      <c r="P40" s="178" t="s">
        <v>6</v>
      </c>
      <c r="Q40" s="156"/>
      <c r="R40" s="156"/>
      <c r="S40" s="191"/>
      <c r="T40" s="192"/>
    </row>
    <row r="41" spans="2:20" ht="49.5" customHeight="1">
      <c r="B41" s="401"/>
      <c r="C41" s="164" t="s">
        <v>3158</v>
      </c>
      <c r="D41" s="156" t="s">
        <v>2215</v>
      </c>
      <c r="E41" s="156" t="s">
        <v>190</v>
      </c>
      <c r="F41" s="156" t="s">
        <v>146</v>
      </c>
      <c r="G41" s="156" t="s">
        <v>147</v>
      </c>
      <c r="H41" s="401"/>
      <c r="I41" s="156" t="s">
        <v>2216</v>
      </c>
      <c r="J41" s="183" t="s">
        <v>2217</v>
      </c>
      <c r="K41" s="178" t="s">
        <v>6</v>
      </c>
      <c r="L41" s="156"/>
      <c r="M41" s="164" t="s">
        <v>39</v>
      </c>
      <c r="N41" s="179"/>
      <c r="O41" s="180">
        <v>42542</v>
      </c>
      <c r="P41" s="178" t="s">
        <v>6</v>
      </c>
      <c r="Q41" s="156"/>
      <c r="R41" s="156"/>
      <c r="S41" s="191"/>
      <c r="T41" s="192"/>
    </row>
    <row r="42" spans="2:20" ht="49.5" customHeight="1">
      <c r="B42" s="401"/>
      <c r="C42" s="164" t="s">
        <v>3159</v>
      </c>
      <c r="D42" s="156" t="s">
        <v>2219</v>
      </c>
      <c r="E42" s="156" t="s">
        <v>190</v>
      </c>
      <c r="F42" s="156" t="s">
        <v>146</v>
      </c>
      <c r="G42" s="156" t="s">
        <v>147</v>
      </c>
      <c r="H42" s="401"/>
      <c r="I42" s="156" t="s">
        <v>2164</v>
      </c>
      <c r="J42" s="183" t="s">
        <v>2165</v>
      </c>
      <c r="K42" s="178" t="s">
        <v>6</v>
      </c>
      <c r="L42" s="156"/>
      <c r="M42" s="164" t="s">
        <v>39</v>
      </c>
      <c r="N42" s="179"/>
      <c r="O42" s="180">
        <v>42542</v>
      </c>
      <c r="P42" s="178" t="s">
        <v>6</v>
      </c>
      <c r="Q42" s="156"/>
      <c r="R42" s="156"/>
      <c r="S42" s="191"/>
      <c r="T42" s="192"/>
    </row>
    <row r="43" spans="2:20" ht="39" customHeight="1">
      <c r="B43" s="402"/>
      <c r="C43" s="164" t="s">
        <v>3160</v>
      </c>
      <c r="D43" s="156" t="s">
        <v>2183</v>
      </c>
      <c r="E43" s="156" t="s">
        <v>145</v>
      </c>
      <c r="F43" s="156" t="s">
        <v>146</v>
      </c>
      <c r="G43" s="156" t="s">
        <v>157</v>
      </c>
      <c r="H43" s="402"/>
      <c r="I43" s="156" t="s">
        <v>2184</v>
      </c>
      <c r="J43" s="183" t="s">
        <v>2185</v>
      </c>
      <c r="K43" s="178" t="s">
        <v>6</v>
      </c>
      <c r="L43" s="156"/>
      <c r="M43" s="164" t="s">
        <v>39</v>
      </c>
      <c r="N43" s="179"/>
      <c r="O43" s="180">
        <v>42542</v>
      </c>
      <c r="P43" s="178" t="s">
        <v>6</v>
      </c>
      <c r="Q43" s="156"/>
      <c r="R43" s="156"/>
      <c r="S43" s="191"/>
      <c r="T43" s="192"/>
    </row>
    <row r="44" spans="2:20" ht="39" customHeight="1">
      <c r="B44" s="400" t="s">
        <v>2221</v>
      </c>
      <c r="C44" s="164" t="s">
        <v>3161</v>
      </c>
      <c r="D44" s="156" t="s">
        <v>2223</v>
      </c>
      <c r="E44" s="156" t="s">
        <v>145</v>
      </c>
      <c r="F44" s="156" t="s">
        <v>178</v>
      </c>
      <c r="G44" s="156" t="s">
        <v>157</v>
      </c>
      <c r="H44" s="400" t="s">
        <v>2224</v>
      </c>
      <c r="I44" s="156" t="s">
        <v>2225</v>
      </c>
      <c r="J44" s="183" t="s">
        <v>2226</v>
      </c>
      <c r="K44" s="178" t="s">
        <v>6</v>
      </c>
      <c r="L44" s="156"/>
      <c r="M44" s="164" t="s">
        <v>39</v>
      </c>
      <c r="N44" s="179"/>
      <c r="O44" s="180">
        <v>42542</v>
      </c>
      <c r="P44" s="178" t="s">
        <v>6</v>
      </c>
      <c r="Q44" s="156"/>
      <c r="R44" s="156"/>
      <c r="S44" s="191"/>
      <c r="T44" s="192"/>
    </row>
    <row r="45" spans="2:20" ht="98.25" customHeight="1">
      <c r="B45" s="401"/>
      <c r="C45" s="164" t="s">
        <v>3162</v>
      </c>
      <c r="D45" s="156" t="s">
        <v>2228</v>
      </c>
      <c r="E45" s="156" t="s">
        <v>145</v>
      </c>
      <c r="F45" s="156" t="s">
        <v>178</v>
      </c>
      <c r="G45" s="156" t="s">
        <v>157</v>
      </c>
      <c r="H45" s="401"/>
      <c r="I45" s="156" t="s">
        <v>2229</v>
      </c>
      <c r="J45" s="183" t="s">
        <v>2230</v>
      </c>
      <c r="K45" s="178" t="s">
        <v>6</v>
      </c>
      <c r="L45" s="156"/>
      <c r="M45" s="164" t="s">
        <v>39</v>
      </c>
      <c r="N45" s="179"/>
      <c r="O45" s="180">
        <v>42542</v>
      </c>
      <c r="P45" s="178" t="s">
        <v>6</v>
      </c>
      <c r="Q45" s="156"/>
      <c r="R45" s="156"/>
      <c r="S45" s="191"/>
      <c r="T45" s="192"/>
    </row>
    <row r="46" spans="2:20" ht="90" customHeight="1">
      <c r="B46" s="401"/>
      <c r="C46" s="164" t="s">
        <v>3163</v>
      </c>
      <c r="D46" s="156" t="s">
        <v>2232</v>
      </c>
      <c r="E46" s="156" t="s">
        <v>145</v>
      </c>
      <c r="F46" s="156" t="s">
        <v>146</v>
      </c>
      <c r="G46" s="156" t="s">
        <v>147</v>
      </c>
      <c r="H46" s="401"/>
      <c r="I46" s="156"/>
      <c r="J46" s="183"/>
      <c r="K46" s="178" t="s">
        <v>6</v>
      </c>
      <c r="L46" s="156"/>
      <c r="M46" s="164" t="s">
        <v>39</v>
      </c>
      <c r="N46" s="179"/>
      <c r="O46" s="180">
        <v>42542</v>
      </c>
      <c r="P46" s="178" t="s">
        <v>6</v>
      </c>
      <c r="Q46" s="156"/>
      <c r="R46" s="156"/>
      <c r="S46" s="191"/>
      <c r="T46" s="192"/>
    </row>
    <row r="47" spans="2:20" ht="60.75" customHeight="1">
      <c r="B47" s="401"/>
      <c r="C47" s="164" t="s">
        <v>3164</v>
      </c>
      <c r="D47" s="156" t="s">
        <v>2236</v>
      </c>
      <c r="E47" s="156" t="s">
        <v>145</v>
      </c>
      <c r="F47" s="156" t="s">
        <v>146</v>
      </c>
      <c r="G47" s="156" t="s">
        <v>157</v>
      </c>
      <c r="H47" s="401"/>
      <c r="I47" s="156" t="s">
        <v>2237</v>
      </c>
      <c r="J47" s="183" t="s">
        <v>2238</v>
      </c>
      <c r="K47" s="178" t="s">
        <v>6</v>
      </c>
      <c r="L47" s="156"/>
      <c r="M47" s="164" t="s">
        <v>39</v>
      </c>
      <c r="N47" s="179"/>
      <c r="O47" s="180">
        <v>42542</v>
      </c>
      <c r="P47" s="178" t="s">
        <v>6</v>
      </c>
      <c r="Q47" s="156"/>
      <c r="R47" s="156"/>
      <c r="S47" s="191"/>
      <c r="T47" s="192"/>
    </row>
    <row r="48" spans="2:20" ht="53.25" customHeight="1">
      <c r="B48" s="401"/>
      <c r="C48" s="164" t="s">
        <v>3165</v>
      </c>
      <c r="D48" s="156" t="s">
        <v>2240</v>
      </c>
      <c r="E48" s="156" t="s">
        <v>145</v>
      </c>
      <c r="F48" s="156" t="s">
        <v>178</v>
      </c>
      <c r="G48" s="156" t="s">
        <v>147</v>
      </c>
      <c r="H48" s="402"/>
      <c r="I48" s="156" t="s">
        <v>2241</v>
      </c>
      <c r="J48" s="183" t="s">
        <v>2242</v>
      </c>
      <c r="K48" s="178" t="s">
        <v>6</v>
      </c>
      <c r="L48" s="156"/>
      <c r="M48" s="164" t="s">
        <v>39</v>
      </c>
      <c r="N48" s="179"/>
      <c r="O48" s="180">
        <v>42542</v>
      </c>
      <c r="P48" s="178" t="s">
        <v>6</v>
      </c>
      <c r="Q48" s="156"/>
      <c r="R48" s="156"/>
      <c r="S48" s="191"/>
      <c r="T48" s="192"/>
    </row>
    <row r="49" spans="2:20" ht="53.25" customHeight="1">
      <c r="B49" s="401"/>
      <c r="C49" s="164" t="s">
        <v>3166</v>
      </c>
      <c r="D49" s="156" t="s">
        <v>2244</v>
      </c>
      <c r="E49" s="156" t="s">
        <v>145</v>
      </c>
      <c r="F49" s="156" t="s">
        <v>146</v>
      </c>
      <c r="G49" s="156" t="s">
        <v>147</v>
      </c>
      <c r="H49" s="166" t="s">
        <v>2245</v>
      </c>
      <c r="I49" s="156" t="s">
        <v>2225</v>
      </c>
      <c r="J49" s="183" t="s">
        <v>1523</v>
      </c>
      <c r="K49" s="178" t="s">
        <v>6</v>
      </c>
      <c r="L49" s="156"/>
      <c r="M49" s="164" t="s">
        <v>39</v>
      </c>
      <c r="N49" s="179"/>
      <c r="O49" s="180">
        <v>42542</v>
      </c>
      <c r="P49" s="178" t="s">
        <v>6</v>
      </c>
      <c r="Q49" s="156"/>
      <c r="R49" s="156"/>
      <c r="S49" s="191"/>
      <c r="T49" s="192"/>
    </row>
    <row r="50" spans="2:20" ht="41.25" customHeight="1">
      <c r="B50" s="400" t="s">
        <v>2250</v>
      </c>
      <c r="C50" s="164" t="s">
        <v>3167</v>
      </c>
      <c r="D50" s="156" t="s">
        <v>2252</v>
      </c>
      <c r="E50" s="156" t="s">
        <v>145</v>
      </c>
      <c r="F50" s="156" t="s">
        <v>178</v>
      </c>
      <c r="G50" s="156" t="s">
        <v>157</v>
      </c>
      <c r="H50" s="156" t="s">
        <v>2253</v>
      </c>
      <c r="I50" s="156" t="s">
        <v>2254</v>
      </c>
      <c r="J50" s="183" t="s">
        <v>3168</v>
      </c>
      <c r="K50" s="178" t="s">
        <v>6</v>
      </c>
      <c r="L50" s="156"/>
      <c r="M50" s="164" t="s">
        <v>39</v>
      </c>
      <c r="N50" s="179"/>
      <c r="O50" s="180">
        <v>42542</v>
      </c>
      <c r="P50" s="178" t="s">
        <v>6</v>
      </c>
      <c r="Q50" s="156"/>
      <c r="R50" s="156"/>
      <c r="S50" s="191"/>
      <c r="T50" s="192"/>
    </row>
    <row r="51" spans="2:20" ht="41.25" customHeight="1">
      <c r="B51" s="401"/>
      <c r="C51" s="164" t="s">
        <v>3169</v>
      </c>
      <c r="D51" s="156" t="s">
        <v>2257</v>
      </c>
      <c r="E51" s="156" t="s">
        <v>145</v>
      </c>
      <c r="F51" s="156" t="s">
        <v>146</v>
      </c>
      <c r="G51" s="156" t="s">
        <v>147</v>
      </c>
      <c r="H51" s="156" t="s">
        <v>2258</v>
      </c>
      <c r="I51" s="156" t="s">
        <v>2254</v>
      </c>
      <c r="J51" s="183" t="s">
        <v>3170</v>
      </c>
      <c r="K51" s="186" t="s">
        <v>7</v>
      </c>
      <c r="L51" s="156" t="s">
        <v>3171</v>
      </c>
      <c r="M51" s="164" t="s">
        <v>39</v>
      </c>
      <c r="N51" s="179"/>
      <c r="O51" s="180">
        <v>42542</v>
      </c>
      <c r="P51" s="178" t="s">
        <v>6</v>
      </c>
      <c r="Q51" s="156"/>
      <c r="R51" s="156"/>
      <c r="S51" s="191"/>
      <c r="T51" s="192"/>
    </row>
    <row r="52" spans="2:20" ht="41.25" customHeight="1">
      <c r="B52" s="401"/>
      <c r="C52" s="164" t="s">
        <v>3172</v>
      </c>
      <c r="D52" s="156" t="s">
        <v>2261</v>
      </c>
      <c r="E52" s="156" t="s">
        <v>190</v>
      </c>
      <c r="F52" s="156" t="s">
        <v>178</v>
      </c>
      <c r="G52" s="156" t="s">
        <v>147</v>
      </c>
      <c r="H52" s="156"/>
      <c r="I52" s="156"/>
      <c r="J52" s="187" t="s">
        <v>3173</v>
      </c>
      <c r="K52" s="178" t="s">
        <v>6</v>
      </c>
      <c r="L52" s="156"/>
      <c r="M52" s="164" t="s">
        <v>39</v>
      </c>
      <c r="N52" s="179"/>
      <c r="O52" s="180">
        <v>42542</v>
      </c>
      <c r="P52" s="178" t="s">
        <v>6</v>
      </c>
      <c r="Q52" s="156"/>
      <c r="R52" s="156"/>
      <c r="S52" s="191"/>
      <c r="T52" s="191"/>
    </row>
    <row r="53" spans="2:20" ht="41.25" customHeight="1">
      <c r="B53" s="401"/>
      <c r="C53" s="164" t="s">
        <v>3174</v>
      </c>
      <c r="D53" s="156" t="s">
        <v>2265</v>
      </c>
      <c r="E53" s="156" t="s">
        <v>145</v>
      </c>
      <c r="F53" s="156" t="s">
        <v>178</v>
      </c>
      <c r="G53" s="156" t="s">
        <v>157</v>
      </c>
      <c r="H53" s="156"/>
      <c r="I53" s="156"/>
      <c r="J53" s="187"/>
      <c r="K53" s="178" t="s">
        <v>6</v>
      </c>
      <c r="L53" s="156"/>
      <c r="M53" s="164" t="s">
        <v>39</v>
      </c>
      <c r="N53" s="179"/>
      <c r="O53" s="180">
        <v>42542</v>
      </c>
      <c r="P53" s="178" t="s">
        <v>6</v>
      </c>
      <c r="Q53" s="156"/>
      <c r="R53" s="156"/>
      <c r="S53" s="191"/>
      <c r="T53" s="191"/>
    </row>
    <row r="54" spans="2:20" ht="41.25" customHeight="1">
      <c r="B54" s="401"/>
      <c r="C54" s="164" t="s">
        <v>3175</v>
      </c>
      <c r="D54" s="156" t="s">
        <v>2269</v>
      </c>
      <c r="E54" s="156" t="s">
        <v>190</v>
      </c>
      <c r="F54" s="156" t="s">
        <v>146</v>
      </c>
      <c r="G54" s="156" t="s">
        <v>147</v>
      </c>
      <c r="H54" s="156"/>
      <c r="I54" s="156"/>
      <c r="J54" s="187" t="s">
        <v>3173</v>
      </c>
      <c r="K54" s="178" t="s">
        <v>6</v>
      </c>
      <c r="L54" s="156"/>
      <c r="M54" s="164" t="s">
        <v>39</v>
      </c>
      <c r="N54" s="179"/>
      <c r="O54" s="180">
        <v>42542</v>
      </c>
      <c r="P54" s="178" t="s">
        <v>6</v>
      </c>
      <c r="Q54" s="156"/>
      <c r="R54" s="156"/>
      <c r="S54" s="191"/>
      <c r="T54" s="191"/>
    </row>
    <row r="55" spans="2:20" ht="41.25" customHeight="1">
      <c r="B55" s="402"/>
      <c r="C55" s="164" t="s">
        <v>3176</v>
      </c>
      <c r="D55" s="156" t="s">
        <v>2272</v>
      </c>
      <c r="E55" s="156" t="s">
        <v>190</v>
      </c>
      <c r="F55" s="156" t="s">
        <v>146</v>
      </c>
      <c r="G55" s="156" t="s">
        <v>147</v>
      </c>
      <c r="H55" s="156"/>
      <c r="I55" s="156"/>
      <c r="J55" s="187" t="s">
        <v>3173</v>
      </c>
      <c r="K55" s="178" t="s">
        <v>6</v>
      </c>
      <c r="L55" s="156"/>
      <c r="M55" s="164" t="s">
        <v>39</v>
      </c>
      <c r="N55" s="179"/>
      <c r="O55" s="180">
        <v>42542</v>
      </c>
      <c r="P55" s="178" t="s">
        <v>6</v>
      </c>
      <c r="Q55" s="156"/>
      <c r="R55" s="156"/>
      <c r="S55" s="191"/>
      <c r="T55" s="191"/>
    </row>
    <row r="56" spans="2:20" ht="41.25" customHeight="1">
      <c r="B56" s="400" t="s">
        <v>2274</v>
      </c>
      <c r="C56" s="164" t="s">
        <v>3177</v>
      </c>
      <c r="D56" s="156" t="s">
        <v>2276</v>
      </c>
      <c r="E56" s="156" t="s">
        <v>145</v>
      </c>
      <c r="F56" s="156" t="s">
        <v>178</v>
      </c>
      <c r="G56" s="156" t="s">
        <v>147</v>
      </c>
      <c r="H56" s="156"/>
      <c r="I56" s="156"/>
      <c r="J56" s="187"/>
      <c r="K56" s="178" t="s">
        <v>6</v>
      </c>
      <c r="L56" s="156"/>
      <c r="M56" s="164" t="s">
        <v>39</v>
      </c>
      <c r="N56" s="179"/>
      <c r="O56" s="180">
        <v>42542</v>
      </c>
      <c r="P56" s="178" t="s">
        <v>6</v>
      </c>
      <c r="Q56" s="156"/>
      <c r="R56" s="156"/>
      <c r="S56" s="191"/>
      <c r="T56" s="191"/>
    </row>
    <row r="57" spans="2:20" ht="41.25" customHeight="1">
      <c r="B57" s="401"/>
      <c r="C57" s="164" t="s">
        <v>3178</v>
      </c>
      <c r="D57" s="156" t="s">
        <v>2280</v>
      </c>
      <c r="E57" s="156" t="s">
        <v>190</v>
      </c>
      <c r="F57" s="156" t="s">
        <v>146</v>
      </c>
      <c r="G57" s="156" t="s">
        <v>147</v>
      </c>
      <c r="H57" s="156"/>
      <c r="I57" s="156"/>
      <c r="J57" s="187"/>
      <c r="K57" s="178" t="s">
        <v>6</v>
      </c>
      <c r="L57" s="156"/>
      <c r="M57" s="164" t="s">
        <v>39</v>
      </c>
      <c r="N57" s="179"/>
      <c r="O57" s="180">
        <v>42542</v>
      </c>
      <c r="P57" s="178" t="s">
        <v>6</v>
      </c>
      <c r="Q57" s="156"/>
      <c r="R57" s="156"/>
      <c r="S57" s="191"/>
      <c r="T57" s="191"/>
    </row>
    <row r="58" spans="2:20" ht="41.25" customHeight="1">
      <c r="B58" s="401"/>
      <c r="C58" s="164" t="s">
        <v>3179</v>
      </c>
      <c r="D58" s="156" t="s">
        <v>2284</v>
      </c>
      <c r="E58" s="156" t="s">
        <v>145</v>
      </c>
      <c r="F58" s="156" t="s">
        <v>178</v>
      </c>
      <c r="G58" s="156" t="s">
        <v>157</v>
      </c>
      <c r="H58" s="156"/>
      <c r="I58" s="156"/>
      <c r="J58" s="187"/>
      <c r="K58" s="178" t="s">
        <v>6</v>
      </c>
      <c r="L58" s="156"/>
      <c r="M58" s="164" t="s">
        <v>39</v>
      </c>
      <c r="N58" s="179"/>
      <c r="O58" s="180">
        <v>42542</v>
      </c>
      <c r="P58" s="178" t="s">
        <v>6</v>
      </c>
      <c r="Q58" s="156"/>
      <c r="R58" s="156"/>
      <c r="S58" s="191"/>
      <c r="T58" s="191"/>
    </row>
    <row r="59" spans="2:20" ht="41.25" customHeight="1">
      <c r="B59" s="401"/>
      <c r="C59" s="164" t="s">
        <v>3180</v>
      </c>
      <c r="D59" s="156" t="s">
        <v>2288</v>
      </c>
      <c r="E59" s="156" t="s">
        <v>145</v>
      </c>
      <c r="F59" s="156" t="s">
        <v>146</v>
      </c>
      <c r="G59" s="156" t="s">
        <v>147</v>
      </c>
      <c r="H59" s="156"/>
      <c r="I59" s="156"/>
      <c r="J59" s="187"/>
      <c r="K59" s="178" t="s">
        <v>6</v>
      </c>
      <c r="L59" s="156"/>
      <c r="M59" s="164" t="s">
        <v>39</v>
      </c>
      <c r="N59" s="179"/>
      <c r="O59" s="180">
        <v>42542</v>
      </c>
      <c r="P59" s="178" t="s">
        <v>6</v>
      </c>
      <c r="Q59" s="156"/>
      <c r="R59" s="156"/>
      <c r="S59" s="191"/>
      <c r="T59" s="191"/>
    </row>
    <row r="60" spans="2:20">
      <c r="B60" s="402"/>
      <c r="C60" s="164" t="s">
        <v>3181</v>
      </c>
      <c r="D60" s="156" t="s">
        <v>3182</v>
      </c>
      <c r="E60" s="156" t="s">
        <v>145</v>
      </c>
      <c r="F60" s="156" t="s">
        <v>146</v>
      </c>
      <c r="G60" s="156" t="s">
        <v>157</v>
      </c>
      <c r="H60" s="156"/>
      <c r="I60" s="156"/>
      <c r="J60" s="187"/>
      <c r="K60" s="178" t="s">
        <v>6</v>
      </c>
      <c r="L60" s="156"/>
      <c r="M60" s="164" t="s">
        <v>39</v>
      </c>
      <c r="N60" s="179"/>
      <c r="O60" s="180">
        <v>42542</v>
      </c>
      <c r="P60" s="178" t="s">
        <v>6</v>
      </c>
      <c r="Q60" s="156"/>
      <c r="R60" s="156"/>
      <c r="S60" s="191"/>
      <c r="T60" s="191"/>
    </row>
    <row r="61" spans="2:20" ht="27">
      <c r="B61" s="350" t="s">
        <v>3183</v>
      </c>
      <c r="C61" s="164" t="s">
        <v>3184</v>
      </c>
      <c r="D61" s="169" t="s">
        <v>3185</v>
      </c>
      <c r="E61" s="13" t="s">
        <v>145</v>
      </c>
      <c r="F61" s="13" t="s">
        <v>178</v>
      </c>
      <c r="G61" s="13" t="s">
        <v>157</v>
      </c>
      <c r="H61" s="13"/>
      <c r="I61" s="13"/>
      <c r="J61" s="55"/>
      <c r="K61" s="178" t="s">
        <v>6</v>
      </c>
      <c r="L61" s="13"/>
      <c r="M61" s="164" t="s">
        <v>39</v>
      </c>
      <c r="N61" s="179"/>
      <c r="O61" s="180">
        <v>42542</v>
      </c>
      <c r="P61" s="178" t="s">
        <v>6</v>
      </c>
      <c r="Q61" s="13"/>
      <c r="R61" s="13"/>
      <c r="S61" s="13"/>
      <c r="T61" s="13"/>
    </row>
    <row r="62" spans="2:20" ht="27">
      <c r="B62" s="351"/>
      <c r="C62" s="164" t="s">
        <v>3186</v>
      </c>
      <c r="D62" s="169" t="s">
        <v>3187</v>
      </c>
      <c r="E62" s="13" t="s">
        <v>145</v>
      </c>
      <c r="F62" s="13" t="s">
        <v>178</v>
      </c>
      <c r="G62" s="13" t="s">
        <v>147</v>
      </c>
      <c r="H62" s="13"/>
      <c r="I62" s="13"/>
      <c r="J62" s="55"/>
      <c r="K62" s="178" t="s">
        <v>6</v>
      </c>
      <c r="L62" s="13"/>
      <c r="M62" s="164" t="s">
        <v>39</v>
      </c>
      <c r="N62" s="179"/>
      <c r="O62" s="180">
        <v>42542</v>
      </c>
      <c r="P62" s="178" t="s">
        <v>6</v>
      </c>
      <c r="Q62" s="13"/>
      <c r="R62" s="13"/>
      <c r="S62" s="13"/>
      <c r="T62" s="13"/>
    </row>
    <row r="63" spans="2:20" ht="27">
      <c r="B63" s="351"/>
      <c r="C63" s="164" t="s">
        <v>3188</v>
      </c>
      <c r="D63" s="169" t="s">
        <v>3189</v>
      </c>
      <c r="E63" s="13" t="s">
        <v>145</v>
      </c>
      <c r="F63" s="13" t="s">
        <v>178</v>
      </c>
      <c r="G63" s="13" t="s">
        <v>147</v>
      </c>
      <c r="H63" s="13"/>
      <c r="I63" s="13"/>
      <c r="J63" s="55"/>
      <c r="K63" s="178" t="s">
        <v>6</v>
      </c>
      <c r="L63" s="13"/>
      <c r="M63" s="164" t="s">
        <v>39</v>
      </c>
      <c r="N63" s="179"/>
      <c r="O63" s="180">
        <v>42542</v>
      </c>
      <c r="P63" s="178" t="s">
        <v>6</v>
      </c>
      <c r="Q63" s="13"/>
      <c r="R63" s="13"/>
      <c r="S63" s="13"/>
      <c r="T63" s="13"/>
    </row>
    <row r="64" spans="2:20" ht="27">
      <c r="B64" s="351"/>
      <c r="C64" s="164" t="s">
        <v>3190</v>
      </c>
      <c r="D64" s="169" t="s">
        <v>3191</v>
      </c>
      <c r="E64" s="13" t="s">
        <v>145</v>
      </c>
      <c r="F64" s="13" t="s">
        <v>178</v>
      </c>
      <c r="G64" s="13" t="s">
        <v>147</v>
      </c>
      <c r="H64" s="13"/>
      <c r="I64" s="13"/>
      <c r="J64" s="55"/>
      <c r="K64" s="178" t="s">
        <v>6</v>
      </c>
      <c r="L64" s="13"/>
      <c r="M64" s="164" t="s">
        <v>39</v>
      </c>
      <c r="N64" s="179"/>
      <c r="O64" s="180">
        <v>42542</v>
      </c>
      <c r="P64" s="178" t="s">
        <v>6</v>
      </c>
      <c r="Q64" s="13"/>
      <c r="R64" s="13"/>
      <c r="S64" s="13"/>
      <c r="T64" s="13"/>
    </row>
    <row r="65" spans="2:20" ht="39">
      <c r="B65" s="351"/>
      <c r="C65" s="164" t="s">
        <v>3192</v>
      </c>
      <c r="D65" s="169" t="s">
        <v>3193</v>
      </c>
      <c r="E65" s="13" t="s">
        <v>145</v>
      </c>
      <c r="F65" s="13" t="s">
        <v>178</v>
      </c>
      <c r="G65" s="13" t="s">
        <v>147</v>
      </c>
      <c r="H65" s="13"/>
      <c r="I65" s="13"/>
      <c r="J65" s="55"/>
      <c r="K65" s="178" t="s">
        <v>6</v>
      </c>
      <c r="L65" s="13"/>
      <c r="M65" s="164" t="s">
        <v>39</v>
      </c>
      <c r="N65" s="179"/>
      <c r="O65" s="180">
        <v>42542</v>
      </c>
      <c r="P65" s="178" t="s">
        <v>6</v>
      </c>
      <c r="Q65" s="13"/>
      <c r="R65" s="13"/>
      <c r="S65" s="13"/>
      <c r="T65" s="13"/>
    </row>
    <row r="66" spans="2:20" ht="39">
      <c r="B66" s="351"/>
      <c r="C66" s="164" t="s">
        <v>3194</v>
      </c>
      <c r="D66" s="169" t="s">
        <v>3195</v>
      </c>
      <c r="E66" s="13" t="s">
        <v>145</v>
      </c>
      <c r="F66" s="13" t="s">
        <v>178</v>
      </c>
      <c r="G66" s="13" t="s">
        <v>147</v>
      </c>
      <c r="H66" s="13"/>
      <c r="I66" s="13"/>
      <c r="J66" s="55"/>
      <c r="K66" s="178" t="s">
        <v>6</v>
      </c>
      <c r="L66" s="13"/>
      <c r="M66" s="164" t="s">
        <v>39</v>
      </c>
      <c r="N66" s="179"/>
      <c r="O66" s="180">
        <v>42542</v>
      </c>
      <c r="P66" s="178" t="s">
        <v>6</v>
      </c>
      <c r="Q66" s="13"/>
      <c r="R66" s="13"/>
      <c r="S66" s="13"/>
      <c r="T66" s="13"/>
    </row>
    <row r="67" spans="2:20" ht="39">
      <c r="B67" s="351"/>
      <c r="C67" s="164" t="s">
        <v>3196</v>
      </c>
      <c r="D67" s="169" t="s">
        <v>3197</v>
      </c>
      <c r="E67" s="13" t="s">
        <v>145</v>
      </c>
      <c r="F67" s="13" t="s">
        <v>178</v>
      </c>
      <c r="G67" s="13" t="s">
        <v>147</v>
      </c>
      <c r="H67" s="13"/>
      <c r="I67" s="13"/>
      <c r="J67" s="55"/>
      <c r="K67" s="178" t="s">
        <v>6</v>
      </c>
      <c r="L67" s="13"/>
      <c r="M67" s="164" t="s">
        <v>39</v>
      </c>
      <c r="N67" s="179"/>
      <c r="O67" s="180">
        <v>42542</v>
      </c>
      <c r="P67" s="178" t="s">
        <v>6</v>
      </c>
      <c r="Q67" s="13"/>
      <c r="R67" s="13"/>
      <c r="S67" s="13"/>
      <c r="T67" s="13"/>
    </row>
    <row r="68" spans="2:20" ht="49.5">
      <c r="B68" s="351"/>
      <c r="C68" s="164" t="s">
        <v>3198</v>
      </c>
      <c r="D68" s="193" t="s">
        <v>3199</v>
      </c>
      <c r="E68" s="13" t="s">
        <v>145</v>
      </c>
      <c r="F68" s="13" t="s">
        <v>178</v>
      </c>
      <c r="G68" s="13" t="s">
        <v>147</v>
      </c>
      <c r="H68" s="13"/>
      <c r="I68" s="13"/>
      <c r="J68" s="55"/>
      <c r="K68" s="178" t="s">
        <v>6</v>
      </c>
      <c r="L68" s="13"/>
      <c r="M68" s="164" t="s">
        <v>39</v>
      </c>
      <c r="N68" s="179"/>
      <c r="O68" s="180">
        <v>42542</v>
      </c>
      <c r="P68" s="178" t="s">
        <v>6</v>
      </c>
      <c r="Q68" s="13"/>
      <c r="R68" s="13"/>
      <c r="S68" s="13"/>
      <c r="T68" s="13"/>
    </row>
    <row r="69" spans="2:20" ht="99">
      <c r="B69" s="351"/>
      <c r="C69" s="164" t="s">
        <v>3200</v>
      </c>
      <c r="D69" s="193" t="s">
        <v>3199</v>
      </c>
      <c r="E69" s="13" t="s">
        <v>145</v>
      </c>
      <c r="F69" s="13" t="s">
        <v>178</v>
      </c>
      <c r="G69" s="13" t="s">
        <v>147</v>
      </c>
      <c r="H69" s="13"/>
      <c r="I69" s="13"/>
      <c r="J69" s="55" t="s">
        <v>3201</v>
      </c>
      <c r="K69" s="178" t="s">
        <v>6</v>
      </c>
      <c r="L69" s="13"/>
      <c r="M69" s="164" t="s">
        <v>39</v>
      </c>
      <c r="N69" s="179"/>
      <c r="O69" s="180">
        <v>42542</v>
      </c>
      <c r="P69" s="178" t="s">
        <v>6</v>
      </c>
      <c r="Q69" s="13"/>
      <c r="R69" s="13"/>
      <c r="S69" s="13"/>
      <c r="T69" s="13"/>
    </row>
    <row r="70" spans="2:20" ht="33">
      <c r="B70" s="351"/>
      <c r="C70" s="164" t="s">
        <v>3202</v>
      </c>
      <c r="D70" s="194" t="s">
        <v>3203</v>
      </c>
      <c r="E70" s="13" t="s">
        <v>145</v>
      </c>
      <c r="F70" s="13" t="s">
        <v>178</v>
      </c>
      <c r="G70" s="13" t="s">
        <v>147</v>
      </c>
      <c r="H70" s="13"/>
      <c r="I70" s="13"/>
      <c r="J70" s="55" t="s">
        <v>3204</v>
      </c>
      <c r="K70" s="178" t="s">
        <v>6</v>
      </c>
      <c r="L70" s="13"/>
      <c r="M70" s="164" t="s">
        <v>39</v>
      </c>
      <c r="N70" s="179"/>
      <c r="O70" s="180">
        <v>42542</v>
      </c>
      <c r="P70" s="178" t="s">
        <v>6</v>
      </c>
      <c r="Q70" s="13"/>
      <c r="R70" s="13"/>
      <c r="S70" s="13"/>
      <c r="T70" s="13"/>
    </row>
    <row r="71" spans="2:20" ht="33">
      <c r="B71" s="351"/>
      <c r="C71" s="164" t="s">
        <v>3205</v>
      </c>
      <c r="D71" s="194" t="s">
        <v>3206</v>
      </c>
      <c r="E71" s="13" t="s">
        <v>145</v>
      </c>
      <c r="F71" s="13" t="s">
        <v>178</v>
      </c>
      <c r="G71" s="13" t="s">
        <v>147</v>
      </c>
      <c r="H71" s="13"/>
      <c r="I71" s="13"/>
      <c r="J71" s="55"/>
      <c r="K71" s="178" t="s">
        <v>6</v>
      </c>
      <c r="L71" s="13"/>
      <c r="M71" s="164" t="s">
        <v>39</v>
      </c>
      <c r="N71" s="179"/>
      <c r="O71" s="180">
        <v>42542</v>
      </c>
      <c r="P71" s="178" t="s">
        <v>6</v>
      </c>
      <c r="Q71" s="13"/>
      <c r="R71" s="13"/>
      <c r="S71" s="13"/>
      <c r="T71" s="13"/>
    </row>
    <row r="72" spans="2:20" ht="33">
      <c r="B72" s="351"/>
      <c r="C72" s="164" t="s">
        <v>3207</v>
      </c>
      <c r="D72" s="194" t="s">
        <v>3208</v>
      </c>
      <c r="E72" s="13" t="s">
        <v>145</v>
      </c>
      <c r="F72" s="13" t="s">
        <v>178</v>
      </c>
      <c r="G72" s="13" t="s">
        <v>147</v>
      </c>
      <c r="H72" s="13"/>
      <c r="I72" s="13"/>
      <c r="J72" s="55" t="s">
        <v>3209</v>
      </c>
      <c r="K72" s="178" t="s">
        <v>6</v>
      </c>
      <c r="L72" s="13"/>
      <c r="M72" s="164" t="s">
        <v>39</v>
      </c>
      <c r="N72" s="179"/>
      <c r="O72" s="180">
        <v>42542</v>
      </c>
      <c r="P72" s="178" t="s">
        <v>6</v>
      </c>
      <c r="Q72" s="13"/>
      <c r="R72" s="13"/>
      <c r="S72" s="13"/>
      <c r="T72" s="13"/>
    </row>
    <row r="73" spans="2:20" ht="33">
      <c r="B73" s="351"/>
      <c r="C73" s="164" t="s">
        <v>3210</v>
      </c>
      <c r="D73" s="194" t="s">
        <v>3211</v>
      </c>
      <c r="E73" s="13" t="s">
        <v>145</v>
      </c>
      <c r="F73" s="13" t="s">
        <v>178</v>
      </c>
      <c r="G73" s="13" t="s">
        <v>157</v>
      </c>
      <c r="H73" s="13"/>
      <c r="I73" s="13"/>
      <c r="J73" s="55" t="s">
        <v>3212</v>
      </c>
      <c r="K73" s="178" t="s">
        <v>6</v>
      </c>
      <c r="L73" s="13"/>
      <c r="M73" s="164" t="s">
        <v>39</v>
      </c>
      <c r="N73" s="179"/>
      <c r="O73" s="180">
        <v>42542</v>
      </c>
      <c r="P73" s="178" t="s">
        <v>6</v>
      </c>
      <c r="Q73" s="13"/>
      <c r="R73" s="13"/>
      <c r="S73" s="13"/>
      <c r="T73" s="13"/>
    </row>
    <row r="74" spans="2:20" ht="33">
      <c r="B74" s="351"/>
      <c r="C74" s="164" t="s">
        <v>3213</v>
      </c>
      <c r="D74" s="194" t="s">
        <v>3214</v>
      </c>
      <c r="E74" s="13" t="s">
        <v>145</v>
      </c>
      <c r="F74" s="13" t="s">
        <v>146</v>
      </c>
      <c r="G74" s="13" t="s">
        <v>157</v>
      </c>
      <c r="H74" s="13"/>
      <c r="I74" s="13"/>
      <c r="J74" s="55"/>
      <c r="K74" s="178" t="s">
        <v>6</v>
      </c>
      <c r="L74" s="13"/>
      <c r="M74" s="164" t="s">
        <v>39</v>
      </c>
      <c r="N74" s="179"/>
      <c r="O74" s="180">
        <v>42542</v>
      </c>
      <c r="P74" s="178" t="s">
        <v>6</v>
      </c>
      <c r="Q74" s="13"/>
      <c r="R74" s="13"/>
      <c r="S74" s="13"/>
      <c r="T74" s="13"/>
    </row>
    <row r="75" spans="2:20" ht="33">
      <c r="B75" s="351"/>
      <c r="C75" s="164" t="s">
        <v>3215</v>
      </c>
      <c r="D75" s="194" t="s">
        <v>3216</v>
      </c>
      <c r="E75" s="13" t="s">
        <v>145</v>
      </c>
      <c r="F75" s="13" t="s">
        <v>146</v>
      </c>
      <c r="G75" s="13" t="s">
        <v>157</v>
      </c>
      <c r="H75" s="13"/>
      <c r="I75" s="13"/>
      <c r="J75" s="55"/>
      <c r="K75" s="178" t="s">
        <v>6</v>
      </c>
      <c r="L75" s="13"/>
      <c r="M75" s="164" t="s">
        <v>39</v>
      </c>
      <c r="N75" s="179"/>
      <c r="O75" s="180">
        <v>42542</v>
      </c>
      <c r="P75" s="178" t="s">
        <v>6</v>
      </c>
      <c r="Q75" s="13"/>
      <c r="R75" s="13"/>
      <c r="S75" s="13"/>
      <c r="T75" s="13"/>
    </row>
    <row r="76" spans="2:20" ht="49.5">
      <c r="B76" s="351"/>
      <c r="C76" s="164" t="s">
        <v>3217</v>
      </c>
      <c r="D76" s="194" t="s">
        <v>3218</v>
      </c>
      <c r="E76" s="13" t="s">
        <v>145</v>
      </c>
      <c r="F76" s="13" t="s">
        <v>178</v>
      </c>
      <c r="G76" s="13" t="s">
        <v>157</v>
      </c>
      <c r="H76" s="13"/>
      <c r="I76" s="13"/>
      <c r="J76" s="55" t="s">
        <v>3219</v>
      </c>
      <c r="K76" s="178" t="s">
        <v>6</v>
      </c>
      <c r="L76" s="13"/>
      <c r="M76" s="164" t="s">
        <v>39</v>
      </c>
      <c r="N76" s="179"/>
      <c r="O76" s="180">
        <v>42542</v>
      </c>
      <c r="P76" s="178" t="s">
        <v>6</v>
      </c>
      <c r="Q76" s="13"/>
      <c r="R76" s="13"/>
      <c r="S76" s="13"/>
      <c r="T76" s="13"/>
    </row>
    <row r="77" spans="2:20" ht="49.5">
      <c r="B77" s="351"/>
      <c r="C77" s="164" t="s">
        <v>3220</v>
      </c>
      <c r="D77" s="194" t="s">
        <v>3221</v>
      </c>
      <c r="E77" s="13" t="s">
        <v>145</v>
      </c>
      <c r="F77" s="13" t="s">
        <v>178</v>
      </c>
      <c r="G77" s="13" t="s">
        <v>147</v>
      </c>
      <c r="H77" s="13"/>
      <c r="I77" s="13"/>
      <c r="J77" s="55"/>
      <c r="K77" s="178" t="s">
        <v>6</v>
      </c>
      <c r="L77" s="13"/>
      <c r="M77" s="164" t="s">
        <v>39</v>
      </c>
      <c r="N77" s="179"/>
      <c r="O77" s="180">
        <v>42542</v>
      </c>
      <c r="P77" s="178" t="s">
        <v>6</v>
      </c>
      <c r="Q77" s="13"/>
      <c r="R77" s="13"/>
      <c r="S77" s="13"/>
      <c r="T77" s="13"/>
    </row>
    <row r="78" spans="2:20" ht="49.5">
      <c r="B78" s="351"/>
      <c r="C78" s="164" t="s">
        <v>3222</v>
      </c>
      <c r="D78" s="194" t="s">
        <v>3223</v>
      </c>
      <c r="E78" s="13" t="s">
        <v>145</v>
      </c>
      <c r="F78" s="13" t="s">
        <v>178</v>
      </c>
      <c r="G78" s="13" t="s">
        <v>147</v>
      </c>
      <c r="H78" s="13"/>
      <c r="I78" s="13"/>
      <c r="J78" s="55"/>
      <c r="K78" s="178" t="s">
        <v>6</v>
      </c>
      <c r="L78" s="13"/>
      <c r="M78" s="164" t="s">
        <v>39</v>
      </c>
      <c r="N78" s="179"/>
      <c r="O78" s="180">
        <v>42542</v>
      </c>
      <c r="P78" s="178" t="s">
        <v>6</v>
      </c>
      <c r="Q78" s="13"/>
      <c r="R78" s="13"/>
      <c r="S78" s="13"/>
      <c r="T78" s="13"/>
    </row>
    <row r="79" spans="2:20" ht="49.5">
      <c r="B79" s="351"/>
      <c r="C79" s="164" t="s">
        <v>3224</v>
      </c>
      <c r="D79" s="194" t="s">
        <v>3225</v>
      </c>
      <c r="E79" s="13" t="s">
        <v>145</v>
      </c>
      <c r="F79" s="13" t="s">
        <v>178</v>
      </c>
      <c r="G79" s="13" t="s">
        <v>147</v>
      </c>
      <c r="H79" s="13"/>
      <c r="I79" s="13"/>
      <c r="J79" s="55"/>
      <c r="K79" s="178" t="s">
        <v>6</v>
      </c>
      <c r="L79" s="13"/>
      <c r="M79" s="164" t="s">
        <v>39</v>
      </c>
      <c r="N79" s="179"/>
      <c r="O79" s="180">
        <v>42542</v>
      </c>
      <c r="P79" s="178" t="s">
        <v>6</v>
      </c>
      <c r="Q79" s="13"/>
      <c r="R79" s="13"/>
      <c r="S79" s="13"/>
      <c r="T79" s="13"/>
    </row>
    <row r="80" spans="2:20" ht="49.5">
      <c r="B80" s="351"/>
      <c r="C80" s="164" t="s">
        <v>3226</v>
      </c>
      <c r="D80" s="194" t="s">
        <v>3227</v>
      </c>
      <c r="E80" s="13" t="s">
        <v>145</v>
      </c>
      <c r="F80" s="13" t="s">
        <v>178</v>
      </c>
      <c r="G80" s="13" t="s">
        <v>147</v>
      </c>
      <c r="H80" s="13"/>
      <c r="I80" s="13"/>
      <c r="J80" s="55"/>
      <c r="K80" s="178" t="s">
        <v>6</v>
      </c>
      <c r="L80" s="13"/>
      <c r="M80" s="164" t="s">
        <v>39</v>
      </c>
      <c r="N80" s="179"/>
      <c r="O80" s="180">
        <v>42542</v>
      </c>
      <c r="P80" s="178" t="s">
        <v>6</v>
      </c>
      <c r="Q80" s="13"/>
      <c r="R80" s="13"/>
      <c r="S80" s="13"/>
      <c r="T80" s="13"/>
    </row>
    <row r="81" spans="2:20" ht="33">
      <c r="B81" s="351"/>
      <c r="C81" s="164" t="s">
        <v>3228</v>
      </c>
      <c r="D81" s="194" t="s">
        <v>3229</v>
      </c>
      <c r="E81" s="13" t="s">
        <v>145</v>
      </c>
      <c r="F81" s="13" t="s">
        <v>178</v>
      </c>
      <c r="G81" s="13" t="s">
        <v>147</v>
      </c>
      <c r="H81" s="13"/>
      <c r="I81" s="13"/>
      <c r="J81" s="55"/>
      <c r="K81" s="178" t="s">
        <v>6</v>
      </c>
      <c r="L81" s="13"/>
      <c r="M81" s="164" t="s">
        <v>39</v>
      </c>
      <c r="N81" s="179"/>
      <c r="O81" s="180">
        <v>42542</v>
      </c>
      <c r="P81" s="178" t="s">
        <v>6</v>
      </c>
      <c r="Q81" s="13"/>
      <c r="R81" s="13"/>
      <c r="S81" s="13"/>
      <c r="T81" s="13"/>
    </row>
    <row r="82" spans="2:20" ht="33">
      <c r="B82" s="351"/>
      <c r="C82" s="164" t="s">
        <v>3230</v>
      </c>
      <c r="D82" s="194" t="s">
        <v>3231</v>
      </c>
      <c r="E82" s="13" t="s">
        <v>145</v>
      </c>
      <c r="F82" s="13" t="s">
        <v>178</v>
      </c>
      <c r="G82" s="13" t="s">
        <v>147</v>
      </c>
      <c r="H82" s="13"/>
      <c r="I82" s="13"/>
      <c r="J82" s="55"/>
      <c r="K82" s="178" t="s">
        <v>6</v>
      </c>
      <c r="L82" s="13"/>
      <c r="M82" s="164" t="s">
        <v>39</v>
      </c>
      <c r="N82" s="179"/>
      <c r="O82" s="180">
        <v>42542</v>
      </c>
      <c r="P82" s="178" t="s">
        <v>6</v>
      </c>
      <c r="Q82" s="13"/>
      <c r="R82" s="13"/>
      <c r="S82" s="13"/>
      <c r="T82" s="13"/>
    </row>
    <row r="83" spans="2:20" ht="33">
      <c r="B83" s="351"/>
      <c r="C83" s="164" t="s">
        <v>3232</v>
      </c>
      <c r="D83" s="194" t="s">
        <v>3233</v>
      </c>
      <c r="E83" s="13" t="s">
        <v>145</v>
      </c>
      <c r="F83" s="13" t="s">
        <v>178</v>
      </c>
      <c r="G83" s="13" t="s">
        <v>147</v>
      </c>
      <c r="H83" s="13"/>
      <c r="I83" s="13"/>
      <c r="J83" s="55"/>
      <c r="K83" s="178" t="s">
        <v>6</v>
      </c>
      <c r="L83" s="13"/>
      <c r="M83" s="164" t="s">
        <v>39</v>
      </c>
      <c r="N83" s="179"/>
      <c r="O83" s="180">
        <v>42542</v>
      </c>
      <c r="P83" s="178" t="s">
        <v>6</v>
      </c>
      <c r="Q83" s="13"/>
      <c r="R83" s="13"/>
      <c r="S83" s="13"/>
      <c r="T83" s="13"/>
    </row>
    <row r="84" spans="2:20" ht="33">
      <c r="B84" s="351"/>
      <c r="C84" s="164" t="s">
        <v>3234</v>
      </c>
      <c r="D84" s="194" t="s">
        <v>3235</v>
      </c>
      <c r="E84" s="13" t="s">
        <v>145</v>
      </c>
      <c r="F84" s="13" t="s">
        <v>178</v>
      </c>
      <c r="G84" s="13" t="s">
        <v>147</v>
      </c>
      <c r="H84" s="13"/>
      <c r="I84" s="13"/>
      <c r="J84" s="55"/>
      <c r="K84" s="178" t="s">
        <v>6</v>
      </c>
      <c r="L84" s="13"/>
      <c r="M84" s="164" t="s">
        <v>39</v>
      </c>
      <c r="N84" s="179"/>
      <c r="O84" s="180">
        <v>42542</v>
      </c>
      <c r="P84" s="178" t="s">
        <v>6</v>
      </c>
      <c r="Q84" s="13"/>
      <c r="R84" s="13"/>
      <c r="S84" s="13"/>
      <c r="T84" s="13"/>
    </row>
    <row r="85" spans="2:20" ht="49.5">
      <c r="B85" s="351"/>
      <c r="C85" s="164" t="s">
        <v>3236</v>
      </c>
      <c r="D85" s="194" t="s">
        <v>3237</v>
      </c>
      <c r="E85" s="13" t="s">
        <v>145</v>
      </c>
      <c r="F85" s="13" t="s">
        <v>178</v>
      </c>
      <c r="G85" s="13" t="s">
        <v>147</v>
      </c>
      <c r="H85" s="13"/>
      <c r="I85" s="13"/>
      <c r="J85" s="55"/>
      <c r="K85" s="178" t="s">
        <v>6</v>
      </c>
      <c r="L85" s="13"/>
      <c r="M85" s="164" t="s">
        <v>39</v>
      </c>
      <c r="N85" s="179"/>
      <c r="O85" s="180">
        <v>42542</v>
      </c>
      <c r="P85" s="178" t="s">
        <v>6</v>
      </c>
      <c r="Q85" s="13"/>
      <c r="R85" s="13"/>
      <c r="S85" s="13"/>
      <c r="T85" s="13"/>
    </row>
    <row r="86" spans="2:20" ht="49.5">
      <c r="B86" s="351"/>
      <c r="C86" s="164" t="s">
        <v>3238</v>
      </c>
      <c r="D86" s="194" t="s">
        <v>3239</v>
      </c>
      <c r="E86" s="13" t="s">
        <v>145</v>
      </c>
      <c r="F86" s="13" t="s">
        <v>178</v>
      </c>
      <c r="G86" s="13" t="s">
        <v>147</v>
      </c>
      <c r="H86" s="13"/>
      <c r="I86" s="13"/>
      <c r="J86" s="55"/>
      <c r="K86" s="178" t="s">
        <v>6</v>
      </c>
      <c r="L86" s="13"/>
      <c r="M86" s="164" t="s">
        <v>39</v>
      </c>
      <c r="N86" s="179"/>
      <c r="O86" s="180">
        <v>42542</v>
      </c>
      <c r="P86" s="178" t="s">
        <v>6</v>
      </c>
      <c r="Q86" s="13"/>
      <c r="R86" s="13"/>
      <c r="S86" s="13"/>
      <c r="T86" s="13"/>
    </row>
    <row r="87" spans="2:20" ht="49.5">
      <c r="B87" s="351"/>
      <c r="C87" s="164" t="s">
        <v>3240</v>
      </c>
      <c r="D87" s="194" t="s">
        <v>3241</v>
      </c>
      <c r="E87" s="13" t="s">
        <v>145</v>
      </c>
      <c r="F87" s="13" t="s">
        <v>178</v>
      </c>
      <c r="G87" s="13" t="s">
        <v>147</v>
      </c>
      <c r="H87" s="13"/>
      <c r="I87" s="13"/>
      <c r="J87" s="55"/>
      <c r="K87" s="178" t="s">
        <v>6</v>
      </c>
      <c r="L87" s="13"/>
      <c r="M87" s="164" t="s">
        <v>39</v>
      </c>
      <c r="N87" s="179"/>
      <c r="O87" s="180">
        <v>42542</v>
      </c>
      <c r="P87" s="178" t="s">
        <v>6</v>
      </c>
      <c r="Q87" s="13"/>
      <c r="R87" s="13"/>
      <c r="S87" s="13"/>
      <c r="T87" s="13"/>
    </row>
    <row r="88" spans="2:20" ht="49.5">
      <c r="B88" s="351"/>
      <c r="C88" s="164" t="s">
        <v>3242</v>
      </c>
      <c r="D88" s="194" t="s">
        <v>3243</v>
      </c>
      <c r="E88" s="13" t="s">
        <v>145</v>
      </c>
      <c r="F88" s="13" t="s">
        <v>178</v>
      </c>
      <c r="G88" s="13" t="s">
        <v>147</v>
      </c>
      <c r="H88" s="13"/>
      <c r="I88" s="13"/>
      <c r="J88" s="55"/>
      <c r="K88" s="178" t="s">
        <v>6</v>
      </c>
      <c r="L88" s="13"/>
      <c r="M88" s="164" t="s">
        <v>39</v>
      </c>
      <c r="N88" s="179"/>
      <c r="O88" s="180">
        <v>42542</v>
      </c>
      <c r="P88" s="178" t="s">
        <v>6</v>
      </c>
      <c r="Q88" s="13"/>
      <c r="R88" s="13"/>
      <c r="S88" s="13"/>
      <c r="T88" s="13"/>
    </row>
    <row r="89" spans="2:20" ht="33">
      <c r="B89" s="351"/>
      <c r="C89" s="164" t="s">
        <v>3244</v>
      </c>
      <c r="D89" s="194" t="s">
        <v>3245</v>
      </c>
      <c r="E89" s="13" t="s">
        <v>145</v>
      </c>
      <c r="F89" s="13" t="s">
        <v>178</v>
      </c>
      <c r="G89" s="13" t="s">
        <v>147</v>
      </c>
      <c r="H89" s="13"/>
      <c r="I89" s="13"/>
      <c r="J89" s="55"/>
      <c r="K89" s="178" t="s">
        <v>6</v>
      </c>
      <c r="L89" s="13"/>
      <c r="M89" s="164" t="s">
        <v>39</v>
      </c>
      <c r="N89" s="179"/>
      <c r="O89" s="180">
        <v>42542</v>
      </c>
      <c r="P89" s="178" t="s">
        <v>6</v>
      </c>
      <c r="Q89" s="13"/>
      <c r="R89" s="13"/>
      <c r="S89" s="13"/>
      <c r="T89" s="13"/>
    </row>
    <row r="90" spans="2:20" ht="49.5">
      <c r="B90" s="351"/>
      <c r="C90" s="164" t="s">
        <v>3246</v>
      </c>
      <c r="D90" s="194" t="s">
        <v>3247</v>
      </c>
      <c r="E90" s="13" t="s">
        <v>145</v>
      </c>
      <c r="F90" s="13" t="s">
        <v>178</v>
      </c>
      <c r="G90" s="13" t="s">
        <v>147</v>
      </c>
      <c r="H90" s="13"/>
      <c r="I90" s="13"/>
      <c r="J90" s="55"/>
      <c r="K90" s="178" t="s">
        <v>6</v>
      </c>
      <c r="L90" s="13"/>
      <c r="M90" s="164" t="s">
        <v>39</v>
      </c>
      <c r="N90" s="179"/>
      <c r="O90" s="180">
        <v>42542</v>
      </c>
      <c r="P90" s="178" t="s">
        <v>6</v>
      </c>
      <c r="Q90" s="13"/>
      <c r="R90" s="13"/>
      <c r="S90" s="13"/>
      <c r="T90" s="13"/>
    </row>
    <row r="91" spans="2:20" ht="33">
      <c r="B91" s="350" t="s">
        <v>3248</v>
      </c>
      <c r="C91" s="164" t="s">
        <v>3249</v>
      </c>
      <c r="D91" s="195" t="s">
        <v>3185</v>
      </c>
      <c r="E91" s="13" t="s">
        <v>145</v>
      </c>
      <c r="F91" s="13" t="s">
        <v>178</v>
      </c>
      <c r="G91" s="13" t="s">
        <v>157</v>
      </c>
      <c r="H91" s="13"/>
      <c r="I91" s="13"/>
      <c r="J91" s="55"/>
      <c r="K91" s="178" t="s">
        <v>6</v>
      </c>
      <c r="L91" s="13"/>
      <c r="M91" s="164" t="s">
        <v>39</v>
      </c>
      <c r="N91" s="179"/>
      <c r="O91" s="180">
        <v>42542</v>
      </c>
      <c r="P91" s="178" t="s">
        <v>6</v>
      </c>
      <c r="Q91" s="13"/>
      <c r="R91" s="13"/>
      <c r="S91" s="13"/>
      <c r="T91" s="13"/>
    </row>
    <row r="92" spans="2:20" ht="33">
      <c r="B92" s="351"/>
      <c r="C92" s="164" t="s">
        <v>3250</v>
      </c>
      <c r="D92" s="195" t="s">
        <v>3187</v>
      </c>
      <c r="E92" s="13" t="s">
        <v>145</v>
      </c>
      <c r="F92" s="13" t="s">
        <v>178</v>
      </c>
      <c r="G92" s="13" t="s">
        <v>147</v>
      </c>
      <c r="H92" s="13"/>
      <c r="I92" s="13"/>
      <c r="J92" s="55"/>
      <c r="K92" s="178" t="s">
        <v>6</v>
      </c>
      <c r="L92" s="13"/>
      <c r="M92" s="164" t="s">
        <v>39</v>
      </c>
      <c r="N92" s="179"/>
      <c r="O92" s="180">
        <v>42542</v>
      </c>
      <c r="P92" s="178" t="s">
        <v>6</v>
      </c>
      <c r="Q92" s="13"/>
      <c r="R92" s="13"/>
      <c r="S92" s="13"/>
      <c r="T92" s="13"/>
    </row>
    <row r="93" spans="2:20" ht="33">
      <c r="B93" s="351"/>
      <c r="C93" s="164" t="s">
        <v>3251</v>
      </c>
      <c r="D93" s="195" t="s">
        <v>3189</v>
      </c>
      <c r="E93" s="13" t="s">
        <v>145</v>
      </c>
      <c r="F93" s="13" t="s">
        <v>178</v>
      </c>
      <c r="G93" s="13" t="s">
        <v>147</v>
      </c>
      <c r="H93" s="13"/>
      <c r="I93" s="13"/>
      <c r="J93" s="55"/>
      <c r="K93" s="178" t="s">
        <v>6</v>
      </c>
      <c r="L93" s="13"/>
      <c r="M93" s="164" t="s">
        <v>39</v>
      </c>
      <c r="N93" s="179"/>
      <c r="O93" s="180">
        <v>42542</v>
      </c>
      <c r="P93" s="178" t="s">
        <v>6</v>
      </c>
      <c r="Q93" s="13"/>
      <c r="R93" s="13"/>
      <c r="S93" s="13"/>
      <c r="T93" s="13"/>
    </row>
    <row r="94" spans="2:20" ht="33">
      <c r="B94" s="351"/>
      <c r="C94" s="164" t="s">
        <v>3252</v>
      </c>
      <c r="D94" s="195" t="s">
        <v>3253</v>
      </c>
      <c r="E94" s="13" t="s">
        <v>145</v>
      </c>
      <c r="F94" s="13" t="s">
        <v>178</v>
      </c>
      <c r="G94" s="13" t="s">
        <v>147</v>
      </c>
      <c r="H94" s="13"/>
      <c r="I94" s="13"/>
      <c r="J94" s="55"/>
      <c r="K94" s="178" t="s">
        <v>6</v>
      </c>
      <c r="L94" s="13"/>
      <c r="M94" s="164" t="s">
        <v>39</v>
      </c>
      <c r="N94" s="179"/>
      <c r="O94" s="180">
        <v>42542</v>
      </c>
      <c r="P94" s="178" t="s">
        <v>6</v>
      </c>
      <c r="Q94" s="13"/>
      <c r="R94" s="13"/>
      <c r="S94" s="13"/>
      <c r="T94" s="13"/>
    </row>
    <row r="95" spans="2:20" ht="49.5">
      <c r="B95" s="351"/>
      <c r="C95" s="164" t="s">
        <v>3254</v>
      </c>
      <c r="D95" s="195" t="s">
        <v>3193</v>
      </c>
      <c r="E95" s="13" t="s">
        <v>145</v>
      </c>
      <c r="F95" s="13" t="s">
        <v>178</v>
      </c>
      <c r="G95" s="13" t="s">
        <v>147</v>
      </c>
      <c r="H95" s="13"/>
      <c r="I95" s="13"/>
      <c r="J95" s="55"/>
      <c r="K95" s="178" t="s">
        <v>6</v>
      </c>
      <c r="L95" s="13"/>
      <c r="M95" s="164" t="s">
        <v>39</v>
      </c>
      <c r="N95" s="179"/>
      <c r="O95" s="180">
        <v>42542</v>
      </c>
      <c r="P95" s="178" t="s">
        <v>6</v>
      </c>
      <c r="Q95" s="13"/>
      <c r="R95" s="13"/>
      <c r="S95" s="13"/>
      <c r="T95" s="13"/>
    </row>
    <row r="96" spans="2:20" ht="49.5">
      <c r="B96" s="351"/>
      <c r="C96" s="164" t="s">
        <v>3255</v>
      </c>
      <c r="D96" s="195" t="s">
        <v>3195</v>
      </c>
      <c r="E96" s="13" t="s">
        <v>145</v>
      </c>
      <c r="F96" s="13" t="s">
        <v>178</v>
      </c>
      <c r="G96" s="13" t="s">
        <v>147</v>
      </c>
      <c r="H96" s="13"/>
      <c r="I96" s="13"/>
      <c r="J96" s="55"/>
      <c r="K96" s="178" t="s">
        <v>6</v>
      </c>
      <c r="L96" s="13"/>
      <c r="M96" s="164" t="s">
        <v>39</v>
      </c>
      <c r="N96" s="179"/>
      <c r="O96" s="180">
        <v>42542</v>
      </c>
      <c r="P96" s="178" t="s">
        <v>6</v>
      </c>
      <c r="Q96" s="13"/>
      <c r="R96" s="13"/>
      <c r="S96" s="13"/>
      <c r="T96" s="13"/>
    </row>
    <row r="97" spans="2:20" ht="49.5">
      <c r="B97" s="351"/>
      <c r="C97" s="164" t="s">
        <v>3256</v>
      </c>
      <c r="D97" s="195" t="s">
        <v>3197</v>
      </c>
      <c r="E97" s="13" t="s">
        <v>145</v>
      </c>
      <c r="F97" s="13" t="s">
        <v>178</v>
      </c>
      <c r="G97" s="13" t="s">
        <v>147</v>
      </c>
      <c r="H97" s="13"/>
      <c r="I97" s="13"/>
      <c r="J97" s="55"/>
      <c r="K97" s="178" t="s">
        <v>6</v>
      </c>
      <c r="L97" s="13"/>
      <c r="M97" s="164" t="s">
        <v>39</v>
      </c>
      <c r="N97" s="179"/>
      <c r="O97" s="180">
        <v>42542</v>
      </c>
      <c r="P97" s="178" t="s">
        <v>6</v>
      </c>
      <c r="Q97" s="13"/>
      <c r="R97" s="13"/>
      <c r="S97" s="13"/>
      <c r="T97" s="13"/>
    </row>
    <row r="98" spans="2:20" ht="49.5">
      <c r="B98" s="351"/>
      <c r="C98" s="164" t="s">
        <v>3257</v>
      </c>
      <c r="D98" s="195" t="s">
        <v>3199</v>
      </c>
      <c r="E98" s="13" t="s">
        <v>145</v>
      </c>
      <c r="F98" s="13" t="s">
        <v>178</v>
      </c>
      <c r="G98" s="13" t="s">
        <v>147</v>
      </c>
      <c r="H98" s="13"/>
      <c r="I98" s="13"/>
      <c r="J98" s="55"/>
      <c r="K98" s="178" t="s">
        <v>6</v>
      </c>
      <c r="L98" s="13"/>
      <c r="M98" s="164" t="s">
        <v>39</v>
      </c>
      <c r="N98" s="179"/>
      <c r="O98" s="180">
        <v>42542</v>
      </c>
      <c r="P98" s="178" t="s">
        <v>6</v>
      </c>
      <c r="Q98" s="13"/>
      <c r="R98" s="13"/>
      <c r="S98" s="13"/>
      <c r="T98" s="13"/>
    </row>
    <row r="99" spans="2:20" ht="99">
      <c r="B99" s="351"/>
      <c r="C99" s="164" t="s">
        <v>3258</v>
      </c>
      <c r="D99" s="196" t="s">
        <v>3259</v>
      </c>
      <c r="E99" s="13" t="s">
        <v>145</v>
      </c>
      <c r="F99" s="13" t="s">
        <v>178</v>
      </c>
      <c r="G99" s="13" t="s">
        <v>147</v>
      </c>
      <c r="H99" s="13"/>
      <c r="I99" s="13"/>
      <c r="J99" s="55" t="s">
        <v>3201</v>
      </c>
      <c r="K99" s="178" t="s">
        <v>6</v>
      </c>
      <c r="L99" s="13"/>
      <c r="M99" s="164" t="s">
        <v>39</v>
      </c>
      <c r="N99" s="179"/>
      <c r="O99" s="180">
        <v>42542</v>
      </c>
      <c r="P99" s="178" t="s">
        <v>6</v>
      </c>
      <c r="Q99" s="13"/>
      <c r="R99" s="13"/>
      <c r="S99" s="13"/>
      <c r="T99" s="13"/>
    </row>
    <row r="100" spans="2:20" ht="33">
      <c r="B100" s="351"/>
      <c r="C100" s="164" t="s">
        <v>3260</v>
      </c>
      <c r="D100" s="196" t="s">
        <v>3261</v>
      </c>
      <c r="E100" s="13" t="s">
        <v>145</v>
      </c>
      <c r="F100" s="13" t="s">
        <v>178</v>
      </c>
      <c r="G100" s="13" t="s">
        <v>147</v>
      </c>
      <c r="H100" s="13"/>
      <c r="I100" s="13"/>
      <c r="J100" s="55" t="s">
        <v>3204</v>
      </c>
      <c r="K100" s="178" t="s">
        <v>6</v>
      </c>
      <c r="L100" s="13"/>
      <c r="M100" s="164" t="s">
        <v>39</v>
      </c>
      <c r="N100" s="179"/>
      <c r="O100" s="180">
        <v>42542</v>
      </c>
      <c r="P100" s="178" t="s">
        <v>6</v>
      </c>
      <c r="Q100" s="13"/>
      <c r="R100" s="13"/>
      <c r="S100" s="13"/>
      <c r="T100" s="13"/>
    </row>
    <row r="101" spans="2:20" ht="33">
      <c r="B101" s="351"/>
      <c r="C101" s="164" t="s">
        <v>3262</v>
      </c>
      <c r="D101" s="196" t="s">
        <v>3206</v>
      </c>
      <c r="E101" s="13" t="s">
        <v>145</v>
      </c>
      <c r="F101" s="13" t="s">
        <v>178</v>
      </c>
      <c r="G101" s="13" t="s">
        <v>147</v>
      </c>
      <c r="H101" s="13"/>
      <c r="I101" s="13"/>
      <c r="J101" s="55"/>
      <c r="K101" s="178" t="s">
        <v>6</v>
      </c>
      <c r="L101" s="13"/>
      <c r="M101" s="164" t="s">
        <v>39</v>
      </c>
      <c r="N101" s="179"/>
      <c r="O101" s="180">
        <v>42542</v>
      </c>
      <c r="P101" s="178" t="s">
        <v>6</v>
      </c>
      <c r="Q101" s="13"/>
      <c r="R101" s="13"/>
      <c r="S101" s="13"/>
      <c r="T101" s="13"/>
    </row>
    <row r="102" spans="2:20" ht="33">
      <c r="B102" s="351"/>
      <c r="C102" s="164" t="s">
        <v>3263</v>
      </c>
      <c r="D102" s="196" t="s">
        <v>3264</v>
      </c>
      <c r="E102" s="13" t="s">
        <v>145</v>
      </c>
      <c r="F102" s="13" t="s">
        <v>178</v>
      </c>
      <c r="G102" s="13" t="s">
        <v>147</v>
      </c>
      <c r="H102" s="13"/>
      <c r="I102" s="13"/>
      <c r="J102" s="55" t="s">
        <v>3209</v>
      </c>
      <c r="K102" s="178" t="s">
        <v>6</v>
      </c>
      <c r="L102" s="13" t="s">
        <v>3265</v>
      </c>
      <c r="M102" s="164" t="s">
        <v>39</v>
      </c>
      <c r="N102" s="179"/>
      <c r="O102" s="180">
        <v>42542</v>
      </c>
      <c r="P102" s="178" t="s">
        <v>6</v>
      </c>
      <c r="Q102" s="13"/>
      <c r="R102" s="13"/>
      <c r="S102" s="13"/>
      <c r="T102" s="13"/>
    </row>
    <row r="103" spans="2:20" ht="33">
      <c r="B103" s="351"/>
      <c r="C103" s="164" t="s">
        <v>3266</v>
      </c>
      <c r="D103" s="196" t="s">
        <v>3211</v>
      </c>
      <c r="E103" s="13" t="s">
        <v>145</v>
      </c>
      <c r="F103" s="13" t="s">
        <v>178</v>
      </c>
      <c r="G103" s="13" t="s">
        <v>147</v>
      </c>
      <c r="H103" s="13"/>
      <c r="I103" s="13"/>
      <c r="J103" s="55" t="s">
        <v>3212</v>
      </c>
      <c r="K103" s="178" t="s">
        <v>6</v>
      </c>
      <c r="L103" s="13"/>
      <c r="M103" s="164" t="s">
        <v>39</v>
      </c>
      <c r="N103" s="179"/>
      <c r="O103" s="180">
        <v>42542</v>
      </c>
      <c r="P103" s="178" t="s">
        <v>6</v>
      </c>
      <c r="Q103" s="13"/>
      <c r="R103" s="13"/>
      <c r="S103" s="13"/>
      <c r="T103" s="13"/>
    </row>
    <row r="104" spans="2:20" ht="33">
      <c r="B104" s="351"/>
      <c r="C104" s="164" t="s">
        <v>3267</v>
      </c>
      <c r="D104" s="196" t="s">
        <v>3214</v>
      </c>
      <c r="E104" s="13" t="s">
        <v>145</v>
      </c>
      <c r="F104" s="13" t="s">
        <v>178</v>
      </c>
      <c r="G104" s="13" t="s">
        <v>147</v>
      </c>
      <c r="H104" s="13"/>
      <c r="I104" s="13"/>
      <c r="J104" s="55"/>
      <c r="K104" s="178" t="s">
        <v>6</v>
      </c>
      <c r="L104" s="13"/>
      <c r="M104" s="164" t="s">
        <v>39</v>
      </c>
      <c r="N104" s="179"/>
      <c r="O104" s="180">
        <v>42542</v>
      </c>
      <c r="P104" s="178" t="s">
        <v>6</v>
      </c>
      <c r="Q104" s="13"/>
      <c r="R104" s="13"/>
      <c r="S104" s="13"/>
      <c r="T104" s="13"/>
    </row>
    <row r="105" spans="2:20" ht="49.5">
      <c r="B105" s="351"/>
      <c r="C105" s="164" t="s">
        <v>3268</v>
      </c>
      <c r="D105" s="196" t="s">
        <v>3218</v>
      </c>
      <c r="E105" s="13" t="s">
        <v>145</v>
      </c>
      <c r="F105" s="13" t="s">
        <v>178</v>
      </c>
      <c r="G105" s="13" t="s">
        <v>147</v>
      </c>
      <c r="H105" s="13"/>
      <c r="I105" s="13"/>
      <c r="J105" s="55" t="s">
        <v>3269</v>
      </c>
      <c r="K105" s="178" t="s">
        <v>6</v>
      </c>
      <c r="L105" s="13"/>
      <c r="M105" s="164" t="s">
        <v>39</v>
      </c>
      <c r="N105" s="179"/>
      <c r="O105" s="180">
        <v>42542</v>
      </c>
      <c r="P105" s="178" t="s">
        <v>6</v>
      </c>
      <c r="Q105" s="13"/>
      <c r="R105" s="13"/>
      <c r="S105" s="13"/>
      <c r="T105" s="13"/>
    </row>
    <row r="106" spans="2:20" ht="49.5">
      <c r="B106" s="351"/>
      <c r="C106" s="164" t="s">
        <v>3270</v>
      </c>
      <c r="D106" s="196" t="s">
        <v>3271</v>
      </c>
      <c r="E106" s="13" t="s">
        <v>145</v>
      </c>
      <c r="F106" s="13" t="s">
        <v>178</v>
      </c>
      <c r="G106" s="13" t="s">
        <v>147</v>
      </c>
      <c r="H106" s="13"/>
      <c r="I106" s="13"/>
      <c r="J106" s="55"/>
      <c r="K106" s="178" t="s">
        <v>7</v>
      </c>
      <c r="L106" s="13" t="s">
        <v>3272</v>
      </c>
      <c r="M106" s="164" t="s">
        <v>39</v>
      </c>
      <c r="N106" s="179"/>
      <c r="O106" s="180">
        <v>42542</v>
      </c>
      <c r="P106" s="178" t="s">
        <v>6</v>
      </c>
      <c r="Q106" s="13"/>
      <c r="R106" s="13"/>
      <c r="S106" s="13"/>
      <c r="T106" s="13"/>
    </row>
    <row r="107" spans="2:20" ht="66">
      <c r="B107" s="351"/>
      <c r="C107" s="164" t="s">
        <v>3273</v>
      </c>
      <c r="D107" s="196" t="s">
        <v>3274</v>
      </c>
      <c r="E107" s="13" t="s">
        <v>145</v>
      </c>
      <c r="F107" s="13" t="s">
        <v>178</v>
      </c>
      <c r="G107" s="13" t="s">
        <v>147</v>
      </c>
      <c r="H107" s="13"/>
      <c r="I107" s="13"/>
      <c r="J107" s="55"/>
      <c r="K107" s="178" t="s">
        <v>7</v>
      </c>
      <c r="L107" s="13" t="s">
        <v>3275</v>
      </c>
      <c r="M107" s="164" t="s">
        <v>39</v>
      </c>
      <c r="N107" s="179"/>
      <c r="O107" s="180">
        <v>42542</v>
      </c>
      <c r="P107" s="178" t="s">
        <v>6</v>
      </c>
      <c r="Q107" s="13"/>
      <c r="R107" s="13"/>
      <c r="S107" s="13"/>
      <c r="T107" s="13"/>
    </row>
    <row r="108" spans="2:20" ht="66">
      <c r="B108" s="351"/>
      <c r="C108" s="164" t="s">
        <v>3276</v>
      </c>
      <c r="D108" s="196" t="s">
        <v>3277</v>
      </c>
      <c r="E108" s="13" t="s">
        <v>145</v>
      </c>
      <c r="F108" s="13" t="s">
        <v>178</v>
      </c>
      <c r="G108" s="13" t="s">
        <v>147</v>
      </c>
      <c r="H108" s="13"/>
      <c r="I108" s="13"/>
      <c r="J108" s="55"/>
      <c r="K108" s="178" t="s">
        <v>7</v>
      </c>
      <c r="L108" s="13" t="s">
        <v>3275</v>
      </c>
      <c r="M108" s="164" t="s">
        <v>39</v>
      </c>
      <c r="N108" s="179"/>
      <c r="O108" s="180">
        <v>42542</v>
      </c>
      <c r="P108" s="178" t="s">
        <v>6</v>
      </c>
      <c r="Q108" s="13"/>
      <c r="R108" s="13"/>
      <c r="S108" s="13"/>
      <c r="T108" s="13"/>
    </row>
    <row r="109" spans="2:20" ht="66">
      <c r="B109" s="351"/>
      <c r="C109" s="164" t="s">
        <v>3278</v>
      </c>
      <c r="D109" s="196" t="s">
        <v>3279</v>
      </c>
      <c r="E109" s="13" t="s">
        <v>145</v>
      </c>
      <c r="F109" s="13" t="s">
        <v>178</v>
      </c>
      <c r="G109" s="13" t="s">
        <v>147</v>
      </c>
      <c r="H109" s="13"/>
      <c r="I109" s="13"/>
      <c r="J109" s="55"/>
      <c r="K109" s="178" t="s">
        <v>7</v>
      </c>
      <c r="L109" s="13" t="s">
        <v>3275</v>
      </c>
      <c r="M109" s="164" t="s">
        <v>39</v>
      </c>
      <c r="N109" s="179"/>
      <c r="O109" s="180">
        <v>42542</v>
      </c>
      <c r="P109" s="178" t="s">
        <v>6</v>
      </c>
      <c r="Q109" s="13"/>
      <c r="R109" s="13"/>
      <c r="S109" s="13"/>
      <c r="T109" s="13"/>
    </row>
    <row r="110" spans="2:20" ht="33">
      <c r="B110" s="351"/>
      <c r="C110" s="164" t="s">
        <v>3280</v>
      </c>
      <c r="D110" s="196" t="s">
        <v>3245</v>
      </c>
      <c r="E110" s="13" t="s">
        <v>145</v>
      </c>
      <c r="F110" s="13" t="s">
        <v>178</v>
      </c>
      <c r="G110" s="13" t="s">
        <v>147</v>
      </c>
      <c r="H110" s="13"/>
      <c r="I110" s="13"/>
      <c r="J110" s="55"/>
      <c r="K110" s="178" t="s">
        <v>6</v>
      </c>
      <c r="L110" s="13"/>
      <c r="M110" s="164" t="s">
        <v>39</v>
      </c>
      <c r="N110" s="179"/>
      <c r="O110" s="180">
        <v>42542</v>
      </c>
      <c r="P110" s="178" t="s">
        <v>6</v>
      </c>
      <c r="Q110" s="13"/>
      <c r="R110" s="13"/>
      <c r="S110" s="13"/>
      <c r="T110" s="13"/>
    </row>
    <row r="111" spans="2:20" ht="49.5">
      <c r="B111" s="352"/>
      <c r="C111" s="164" t="s">
        <v>3281</v>
      </c>
      <c r="D111" s="196" t="s">
        <v>3247</v>
      </c>
      <c r="E111" s="13" t="s">
        <v>145</v>
      </c>
      <c r="F111" s="13" t="s">
        <v>178</v>
      </c>
      <c r="G111" s="13" t="s">
        <v>147</v>
      </c>
      <c r="H111" s="13"/>
      <c r="I111" s="13"/>
      <c r="J111" s="55"/>
      <c r="K111" s="178" t="s">
        <v>6</v>
      </c>
      <c r="L111" s="13"/>
      <c r="M111" s="164" t="s">
        <v>39</v>
      </c>
      <c r="N111" s="179"/>
      <c r="O111" s="180">
        <v>42542</v>
      </c>
      <c r="P111" s="178" t="s">
        <v>6</v>
      </c>
      <c r="Q111" s="13"/>
      <c r="R111" s="13"/>
      <c r="S111" s="13"/>
      <c r="T111" s="13"/>
    </row>
    <row r="112" spans="2:20" ht="33">
      <c r="B112" s="350" t="s">
        <v>3282</v>
      </c>
      <c r="C112" s="164" t="s">
        <v>3283</v>
      </c>
      <c r="D112" s="195" t="s">
        <v>3284</v>
      </c>
      <c r="E112" s="13" t="s">
        <v>145</v>
      </c>
      <c r="F112" s="13" t="s">
        <v>178</v>
      </c>
      <c r="G112" s="13" t="s">
        <v>147</v>
      </c>
      <c r="H112" s="13"/>
      <c r="I112" s="13"/>
      <c r="J112" s="55"/>
      <c r="K112" s="178" t="s">
        <v>6</v>
      </c>
      <c r="L112" s="13"/>
      <c r="M112" s="164" t="s">
        <v>39</v>
      </c>
      <c r="N112" s="179"/>
      <c r="O112" s="180">
        <v>42542</v>
      </c>
      <c r="P112" s="178" t="s">
        <v>6</v>
      </c>
      <c r="Q112" s="13"/>
      <c r="R112" s="13"/>
      <c r="S112" s="13"/>
      <c r="T112" s="13"/>
    </row>
    <row r="113" spans="2:20" ht="33">
      <c r="B113" s="351"/>
      <c r="C113" s="164" t="s">
        <v>3285</v>
      </c>
      <c r="D113" s="195" t="s">
        <v>3286</v>
      </c>
      <c r="E113" s="13" t="s">
        <v>145</v>
      </c>
      <c r="F113" s="13" t="s">
        <v>178</v>
      </c>
      <c r="G113" s="13" t="s">
        <v>147</v>
      </c>
      <c r="H113" s="13"/>
      <c r="I113" s="13"/>
      <c r="J113" s="55"/>
      <c r="K113" s="178" t="s">
        <v>6</v>
      </c>
      <c r="L113" s="13"/>
      <c r="M113" s="164" t="s">
        <v>39</v>
      </c>
      <c r="N113" s="179"/>
      <c r="O113" s="180">
        <v>42542</v>
      </c>
      <c r="P113" s="178" t="s">
        <v>6</v>
      </c>
      <c r="Q113" s="13"/>
      <c r="R113" s="13"/>
      <c r="S113" s="13"/>
      <c r="T113" s="13"/>
    </row>
    <row r="114" spans="2:20" ht="49.5">
      <c r="B114" s="351"/>
      <c r="C114" s="164" t="s">
        <v>3287</v>
      </c>
      <c r="D114" s="195" t="s">
        <v>3288</v>
      </c>
      <c r="E114" s="13" t="s">
        <v>145</v>
      </c>
      <c r="F114" s="13" t="s">
        <v>178</v>
      </c>
      <c r="G114" s="13" t="s">
        <v>147</v>
      </c>
      <c r="H114" s="13"/>
      <c r="I114" s="13"/>
      <c r="J114" s="55"/>
      <c r="K114" s="178" t="s">
        <v>6</v>
      </c>
      <c r="L114" s="13"/>
      <c r="M114" s="164" t="s">
        <v>39</v>
      </c>
      <c r="N114" s="179"/>
      <c r="O114" s="180">
        <v>42542</v>
      </c>
      <c r="P114" s="178" t="s">
        <v>6</v>
      </c>
      <c r="Q114" s="13"/>
      <c r="R114" s="13"/>
      <c r="S114" s="13"/>
      <c r="T114" s="13"/>
    </row>
    <row r="115" spans="2:20" ht="49.5">
      <c r="B115" s="351"/>
      <c r="C115" s="164" t="s">
        <v>3289</v>
      </c>
      <c r="D115" s="195" t="s">
        <v>3290</v>
      </c>
      <c r="E115" s="13" t="s">
        <v>145</v>
      </c>
      <c r="F115" s="13" t="s">
        <v>178</v>
      </c>
      <c r="G115" s="13" t="s">
        <v>147</v>
      </c>
      <c r="H115" s="13"/>
      <c r="I115" s="13"/>
      <c r="J115" s="55"/>
      <c r="K115" s="178" t="s">
        <v>6</v>
      </c>
      <c r="L115" s="13"/>
      <c r="M115" s="164" t="s">
        <v>39</v>
      </c>
      <c r="N115" s="179"/>
      <c r="O115" s="180">
        <v>42542</v>
      </c>
      <c r="P115" s="178" t="s">
        <v>6</v>
      </c>
      <c r="Q115" s="13"/>
      <c r="R115" s="13"/>
      <c r="S115" s="13"/>
      <c r="T115" s="13"/>
    </row>
    <row r="116" spans="2:20" ht="49.5">
      <c r="B116" s="351"/>
      <c r="C116" s="164" t="s">
        <v>3291</v>
      </c>
      <c r="D116" s="195" t="s">
        <v>3292</v>
      </c>
      <c r="E116" s="13" t="s">
        <v>145</v>
      </c>
      <c r="F116" s="13" t="s">
        <v>178</v>
      </c>
      <c r="G116" s="13" t="s">
        <v>147</v>
      </c>
      <c r="H116" s="13"/>
      <c r="I116" s="13"/>
      <c r="J116" s="55"/>
      <c r="K116" s="178" t="s">
        <v>6</v>
      </c>
      <c r="L116" s="13"/>
      <c r="M116" s="164" t="s">
        <v>39</v>
      </c>
      <c r="N116" s="179"/>
      <c r="O116" s="180">
        <v>42542</v>
      </c>
      <c r="P116" s="178" t="s">
        <v>6</v>
      </c>
      <c r="Q116" s="13"/>
      <c r="R116" s="13"/>
      <c r="S116" s="13"/>
      <c r="T116" s="13"/>
    </row>
    <row r="117" spans="2:20" ht="115.5">
      <c r="B117" s="351"/>
      <c r="C117" s="164" t="s">
        <v>3293</v>
      </c>
      <c r="D117" s="196" t="s">
        <v>3294</v>
      </c>
      <c r="E117" s="13" t="s">
        <v>145</v>
      </c>
      <c r="F117" s="13" t="s">
        <v>178</v>
      </c>
      <c r="G117" s="13" t="s">
        <v>147</v>
      </c>
      <c r="H117" s="13"/>
      <c r="I117" s="13"/>
      <c r="J117" s="55" t="s">
        <v>3201</v>
      </c>
      <c r="K117" s="178" t="s">
        <v>7</v>
      </c>
      <c r="L117" s="13" t="s">
        <v>3295</v>
      </c>
      <c r="M117" s="164" t="s">
        <v>39</v>
      </c>
      <c r="N117" s="179"/>
      <c r="O117" s="180">
        <v>42542</v>
      </c>
      <c r="P117" s="178" t="s">
        <v>6</v>
      </c>
      <c r="Q117" s="13"/>
      <c r="R117" s="13"/>
      <c r="S117" s="13"/>
      <c r="T117" s="13"/>
    </row>
    <row r="118" spans="2:20" ht="33">
      <c r="B118" s="351"/>
      <c r="C118" s="164" t="s">
        <v>3296</v>
      </c>
      <c r="D118" s="196" t="s">
        <v>3261</v>
      </c>
      <c r="E118" s="13" t="s">
        <v>145</v>
      </c>
      <c r="F118" s="13" t="s">
        <v>178</v>
      </c>
      <c r="G118" s="13" t="s">
        <v>147</v>
      </c>
      <c r="H118" s="13"/>
      <c r="I118" s="13"/>
      <c r="J118" s="55" t="s">
        <v>3204</v>
      </c>
      <c r="K118" s="178" t="s">
        <v>6</v>
      </c>
      <c r="L118" s="13"/>
      <c r="M118" s="164" t="s">
        <v>39</v>
      </c>
      <c r="N118" s="179"/>
      <c r="O118" s="180">
        <v>42542</v>
      </c>
      <c r="P118" s="178" t="s">
        <v>6</v>
      </c>
      <c r="Q118" s="13"/>
      <c r="R118" s="13"/>
      <c r="S118" s="13"/>
      <c r="T118" s="13"/>
    </row>
    <row r="119" spans="2:20" ht="33">
      <c r="B119" s="351"/>
      <c r="C119" s="164" t="s">
        <v>3297</v>
      </c>
      <c r="D119" s="196" t="s">
        <v>3206</v>
      </c>
      <c r="E119" s="13" t="s">
        <v>145</v>
      </c>
      <c r="F119" s="13" t="s">
        <v>178</v>
      </c>
      <c r="G119" s="13" t="s">
        <v>147</v>
      </c>
      <c r="H119" s="13"/>
      <c r="I119" s="13"/>
      <c r="J119" s="55"/>
      <c r="K119" s="178" t="s">
        <v>6</v>
      </c>
      <c r="L119" s="13"/>
      <c r="M119" s="164" t="s">
        <v>39</v>
      </c>
      <c r="N119" s="179"/>
      <c r="O119" s="180">
        <v>42542</v>
      </c>
      <c r="P119" s="178" t="s">
        <v>6</v>
      </c>
      <c r="Q119" s="13"/>
      <c r="R119" s="13"/>
      <c r="S119" s="13"/>
      <c r="T119" s="13"/>
    </row>
    <row r="120" spans="2:20" ht="33">
      <c r="B120" s="351"/>
      <c r="C120" s="164" t="s">
        <v>3298</v>
      </c>
      <c r="D120" s="196" t="s">
        <v>3264</v>
      </c>
      <c r="E120" s="13" t="s">
        <v>145</v>
      </c>
      <c r="F120" s="13" t="s">
        <v>178</v>
      </c>
      <c r="G120" s="13" t="s">
        <v>147</v>
      </c>
      <c r="H120" s="13"/>
      <c r="I120" s="13"/>
      <c r="J120" s="55" t="s">
        <v>3209</v>
      </c>
      <c r="K120" s="178" t="s">
        <v>6</v>
      </c>
      <c r="L120" s="13"/>
      <c r="M120" s="164" t="s">
        <v>39</v>
      </c>
      <c r="N120" s="179"/>
      <c r="O120" s="180">
        <v>42542</v>
      </c>
      <c r="P120" s="178" t="s">
        <v>6</v>
      </c>
      <c r="Q120" s="13"/>
      <c r="R120" s="13"/>
      <c r="S120" s="13"/>
      <c r="T120" s="13"/>
    </row>
    <row r="121" spans="2:20" ht="33">
      <c r="B121" s="351"/>
      <c r="C121" s="164" t="s">
        <v>3299</v>
      </c>
      <c r="D121" s="196" t="s">
        <v>3211</v>
      </c>
      <c r="E121" s="13" t="s">
        <v>145</v>
      </c>
      <c r="F121" s="13" t="s">
        <v>178</v>
      </c>
      <c r="G121" s="13" t="s">
        <v>147</v>
      </c>
      <c r="H121" s="13"/>
      <c r="I121" s="13"/>
      <c r="J121" s="55" t="s">
        <v>3212</v>
      </c>
      <c r="K121" s="178" t="s">
        <v>6</v>
      </c>
      <c r="L121" s="13"/>
      <c r="M121" s="164" t="s">
        <v>39</v>
      </c>
      <c r="N121" s="179"/>
      <c r="O121" s="180">
        <v>42542</v>
      </c>
      <c r="P121" s="178" t="s">
        <v>6</v>
      </c>
      <c r="Q121" s="13"/>
      <c r="R121" s="13"/>
      <c r="S121" s="13"/>
      <c r="T121" s="13"/>
    </row>
    <row r="122" spans="2:20" ht="33">
      <c r="B122" s="351"/>
      <c r="C122" s="164" t="s">
        <v>3300</v>
      </c>
      <c r="D122" s="196" t="s">
        <v>3214</v>
      </c>
      <c r="E122" s="13" t="s">
        <v>145</v>
      </c>
      <c r="F122" s="13" t="s">
        <v>178</v>
      </c>
      <c r="G122" s="13" t="s">
        <v>147</v>
      </c>
      <c r="H122" s="13"/>
      <c r="I122" s="13"/>
      <c r="J122" s="55"/>
      <c r="K122" s="178" t="s">
        <v>6</v>
      </c>
      <c r="L122" s="13"/>
      <c r="M122" s="164" t="s">
        <v>39</v>
      </c>
      <c r="N122" s="179"/>
      <c r="O122" s="180">
        <v>42542</v>
      </c>
      <c r="P122" s="178" t="s">
        <v>6</v>
      </c>
      <c r="Q122" s="13"/>
      <c r="R122" s="13"/>
      <c r="S122" s="13"/>
      <c r="T122" s="13"/>
    </row>
    <row r="123" spans="2:20" ht="49.5">
      <c r="B123" s="351"/>
      <c r="C123" s="164" t="s">
        <v>3301</v>
      </c>
      <c r="D123" s="196" t="s">
        <v>3302</v>
      </c>
      <c r="E123" s="13" t="s">
        <v>145</v>
      </c>
      <c r="F123" s="13" t="s">
        <v>178</v>
      </c>
      <c r="G123" s="13" t="s">
        <v>147</v>
      </c>
      <c r="H123" s="13"/>
      <c r="I123" s="13"/>
      <c r="J123" s="55" t="s">
        <v>3269</v>
      </c>
      <c r="K123" s="178" t="s">
        <v>6</v>
      </c>
      <c r="L123" s="13"/>
      <c r="M123" s="164" t="s">
        <v>39</v>
      </c>
      <c r="N123" s="179"/>
      <c r="O123" s="180">
        <v>42542</v>
      </c>
      <c r="P123" s="178" t="s">
        <v>6</v>
      </c>
      <c r="Q123" s="13"/>
      <c r="R123" s="13"/>
      <c r="S123" s="13"/>
      <c r="T123" s="13"/>
    </row>
    <row r="124" spans="2:20" ht="33">
      <c r="B124" s="352"/>
      <c r="C124" s="164" t="s">
        <v>3303</v>
      </c>
      <c r="D124" s="196" t="s">
        <v>3304</v>
      </c>
      <c r="E124" s="13" t="s">
        <v>145</v>
      </c>
      <c r="F124" s="13" t="s">
        <v>178</v>
      </c>
      <c r="G124" s="13" t="s">
        <v>147</v>
      </c>
      <c r="H124" s="13"/>
      <c r="I124" s="13"/>
      <c r="J124" s="55"/>
      <c r="K124" s="178" t="s">
        <v>6</v>
      </c>
      <c r="L124" s="13"/>
      <c r="M124" s="164" t="s">
        <v>39</v>
      </c>
      <c r="N124" s="179"/>
      <c r="O124" s="180">
        <v>42542</v>
      </c>
      <c r="P124" s="178" t="s">
        <v>6</v>
      </c>
      <c r="Q124" s="13"/>
      <c r="R124" s="13"/>
      <c r="S124" s="13"/>
      <c r="T124" s="13"/>
    </row>
    <row r="125" spans="2:20" ht="33">
      <c r="B125" s="350" t="s">
        <v>3305</v>
      </c>
      <c r="C125" s="164" t="s">
        <v>3306</v>
      </c>
      <c r="D125" s="195" t="s">
        <v>3284</v>
      </c>
      <c r="E125" s="13" t="s">
        <v>145</v>
      </c>
      <c r="F125" s="13" t="s">
        <v>178</v>
      </c>
      <c r="G125" s="13" t="s">
        <v>157</v>
      </c>
      <c r="H125" s="13"/>
      <c r="I125" s="13"/>
      <c r="J125" s="55"/>
      <c r="K125" s="178" t="s">
        <v>6</v>
      </c>
      <c r="L125" s="13"/>
      <c r="M125" s="164" t="s">
        <v>39</v>
      </c>
      <c r="N125" s="179"/>
      <c r="O125" s="180">
        <v>42542</v>
      </c>
      <c r="P125" s="178" t="s">
        <v>6</v>
      </c>
      <c r="Q125" s="13"/>
      <c r="R125" s="13"/>
      <c r="S125" s="13"/>
      <c r="T125" s="13"/>
    </row>
    <row r="126" spans="2:20" ht="33">
      <c r="B126" s="351"/>
      <c r="C126" s="164" t="s">
        <v>3307</v>
      </c>
      <c r="D126" s="195" t="s">
        <v>3286</v>
      </c>
      <c r="E126" s="13" t="s">
        <v>145</v>
      </c>
      <c r="F126" s="13" t="s">
        <v>178</v>
      </c>
      <c r="G126" s="13" t="s">
        <v>147</v>
      </c>
      <c r="H126" s="13"/>
      <c r="I126" s="13"/>
      <c r="J126" s="55"/>
      <c r="K126" s="178" t="s">
        <v>6</v>
      </c>
      <c r="L126" s="13"/>
      <c r="M126" s="164" t="s">
        <v>39</v>
      </c>
      <c r="N126" s="179"/>
      <c r="O126" s="180">
        <v>42542</v>
      </c>
      <c r="P126" s="178" t="s">
        <v>6</v>
      </c>
      <c r="Q126" s="13"/>
      <c r="R126" s="13"/>
      <c r="S126" s="13"/>
      <c r="T126" s="13"/>
    </row>
    <row r="127" spans="2:20" ht="49.5">
      <c r="B127" s="351"/>
      <c r="C127" s="164" t="s">
        <v>3308</v>
      </c>
      <c r="D127" s="195" t="s">
        <v>3288</v>
      </c>
      <c r="E127" s="13" t="s">
        <v>145</v>
      </c>
      <c r="F127" s="13" t="s">
        <v>178</v>
      </c>
      <c r="G127" s="13" t="s">
        <v>147</v>
      </c>
      <c r="H127" s="13"/>
      <c r="I127" s="13"/>
      <c r="J127" s="55"/>
      <c r="K127" s="178" t="s">
        <v>6</v>
      </c>
      <c r="L127" s="13"/>
      <c r="M127" s="164" t="s">
        <v>39</v>
      </c>
      <c r="N127" s="179"/>
      <c r="O127" s="180">
        <v>42542</v>
      </c>
      <c r="P127" s="178" t="s">
        <v>6</v>
      </c>
      <c r="Q127" s="13"/>
      <c r="R127" s="13"/>
      <c r="S127" s="13"/>
      <c r="T127" s="13"/>
    </row>
    <row r="128" spans="2:20" ht="49.5">
      <c r="B128" s="351"/>
      <c r="C128" s="164" t="s">
        <v>3309</v>
      </c>
      <c r="D128" s="195" t="s">
        <v>3290</v>
      </c>
      <c r="E128" s="13" t="s">
        <v>145</v>
      </c>
      <c r="F128" s="13" t="s">
        <v>178</v>
      </c>
      <c r="G128" s="13" t="s">
        <v>147</v>
      </c>
      <c r="H128" s="13"/>
      <c r="I128" s="13"/>
      <c r="J128" s="55"/>
      <c r="K128" s="178" t="s">
        <v>6</v>
      </c>
      <c r="L128" s="13"/>
      <c r="M128" s="164" t="s">
        <v>39</v>
      </c>
      <c r="N128" s="179"/>
      <c r="O128" s="180">
        <v>42542</v>
      </c>
      <c r="P128" s="178" t="s">
        <v>6</v>
      </c>
      <c r="Q128" s="13"/>
      <c r="R128" s="13"/>
      <c r="S128" s="13"/>
      <c r="T128" s="13"/>
    </row>
    <row r="129" spans="2:20" ht="49.5">
      <c r="B129" s="351"/>
      <c r="C129" s="164" t="s">
        <v>3310</v>
      </c>
      <c r="D129" s="195" t="s">
        <v>3292</v>
      </c>
      <c r="E129" s="13" t="s">
        <v>145</v>
      </c>
      <c r="F129" s="13" t="s">
        <v>178</v>
      </c>
      <c r="G129" s="13" t="s">
        <v>147</v>
      </c>
      <c r="H129" s="13"/>
      <c r="I129" s="13"/>
      <c r="J129" s="55"/>
      <c r="K129" s="178" t="s">
        <v>6</v>
      </c>
      <c r="L129" s="13"/>
      <c r="M129" s="164" t="s">
        <v>39</v>
      </c>
      <c r="N129" s="179"/>
      <c r="O129" s="180">
        <v>42542</v>
      </c>
      <c r="P129" s="178" t="s">
        <v>6</v>
      </c>
      <c r="Q129" s="13"/>
      <c r="R129" s="13"/>
      <c r="S129" s="13"/>
      <c r="T129" s="13"/>
    </row>
    <row r="130" spans="2:20" ht="99">
      <c r="B130" s="351"/>
      <c r="C130" s="164" t="s">
        <v>3311</v>
      </c>
      <c r="D130" s="196" t="s">
        <v>3294</v>
      </c>
      <c r="E130" s="13" t="s">
        <v>145</v>
      </c>
      <c r="F130" s="13" t="s">
        <v>178</v>
      </c>
      <c r="G130" s="13" t="s">
        <v>147</v>
      </c>
      <c r="H130" s="13"/>
      <c r="I130" s="13"/>
      <c r="J130" s="55" t="s">
        <v>3201</v>
      </c>
      <c r="K130" s="178" t="s">
        <v>6</v>
      </c>
      <c r="L130" s="13"/>
      <c r="M130" s="164" t="s">
        <v>39</v>
      </c>
      <c r="N130" s="179"/>
      <c r="O130" s="180">
        <v>42542</v>
      </c>
      <c r="P130" s="178" t="s">
        <v>6</v>
      </c>
      <c r="Q130" s="13"/>
      <c r="R130" s="13"/>
      <c r="S130" s="13"/>
      <c r="T130" s="13"/>
    </row>
    <row r="131" spans="2:20" ht="33">
      <c r="B131" s="351"/>
      <c r="C131" s="164" t="s">
        <v>3312</v>
      </c>
      <c r="D131" s="196" t="s">
        <v>3203</v>
      </c>
      <c r="E131" s="13" t="s">
        <v>145</v>
      </c>
      <c r="F131" s="13" t="s">
        <v>178</v>
      </c>
      <c r="G131" s="13" t="s">
        <v>147</v>
      </c>
      <c r="H131" s="13"/>
      <c r="I131" s="13"/>
      <c r="J131" s="55" t="s">
        <v>3204</v>
      </c>
      <c r="K131" s="178" t="s">
        <v>6</v>
      </c>
      <c r="L131" s="13"/>
      <c r="M131" s="164" t="s">
        <v>39</v>
      </c>
      <c r="N131" s="179"/>
      <c r="O131" s="180">
        <v>42542</v>
      </c>
      <c r="P131" s="178" t="s">
        <v>6</v>
      </c>
      <c r="Q131" s="13"/>
      <c r="R131" s="13"/>
      <c r="S131" s="13"/>
      <c r="T131" s="13"/>
    </row>
    <row r="132" spans="2:20" ht="33">
      <c r="B132" s="351"/>
      <c r="C132" s="164" t="s">
        <v>3313</v>
      </c>
      <c r="D132" s="196" t="s">
        <v>3206</v>
      </c>
      <c r="E132" s="13" t="s">
        <v>145</v>
      </c>
      <c r="F132" s="13" t="s">
        <v>178</v>
      </c>
      <c r="G132" s="13" t="s">
        <v>147</v>
      </c>
      <c r="H132" s="13"/>
      <c r="I132" s="13"/>
      <c r="J132" s="55"/>
      <c r="K132" s="178" t="s">
        <v>6</v>
      </c>
      <c r="L132" s="13"/>
      <c r="M132" s="164" t="s">
        <v>39</v>
      </c>
      <c r="N132" s="179"/>
      <c r="O132" s="180">
        <v>42542</v>
      </c>
      <c r="P132" s="178" t="s">
        <v>6</v>
      </c>
      <c r="Q132" s="13"/>
      <c r="R132" s="13"/>
      <c r="S132" s="13"/>
      <c r="T132" s="13"/>
    </row>
    <row r="133" spans="2:20">
      <c r="B133" s="351"/>
      <c r="C133" s="164" t="s">
        <v>3314</v>
      </c>
      <c r="D133" s="196" t="s">
        <v>3315</v>
      </c>
      <c r="E133" s="13" t="s">
        <v>145</v>
      </c>
      <c r="F133" s="13" t="s">
        <v>178</v>
      </c>
      <c r="G133" s="13" t="s">
        <v>147</v>
      </c>
      <c r="H133" s="13"/>
      <c r="I133" s="13"/>
      <c r="J133" s="55" t="s">
        <v>3209</v>
      </c>
      <c r="K133" s="178" t="s">
        <v>6</v>
      </c>
      <c r="L133" s="13"/>
      <c r="M133" s="164" t="s">
        <v>39</v>
      </c>
      <c r="N133" s="179"/>
      <c r="O133" s="180">
        <v>42542</v>
      </c>
      <c r="P133" s="178" t="s">
        <v>6</v>
      </c>
      <c r="Q133" s="13"/>
      <c r="R133" s="13"/>
      <c r="S133" s="13"/>
      <c r="T133" s="13"/>
    </row>
    <row r="134" spans="2:20" ht="33">
      <c r="B134" s="351"/>
      <c r="C134" s="164" t="s">
        <v>3316</v>
      </c>
      <c r="D134" s="196" t="s">
        <v>3211</v>
      </c>
      <c r="E134" s="13" t="s">
        <v>145</v>
      </c>
      <c r="F134" s="13" t="s">
        <v>178</v>
      </c>
      <c r="G134" s="13" t="s">
        <v>147</v>
      </c>
      <c r="H134" s="13"/>
      <c r="I134" s="13"/>
      <c r="J134" s="55" t="s">
        <v>3212</v>
      </c>
      <c r="K134" s="178" t="s">
        <v>6</v>
      </c>
      <c r="L134" s="13"/>
      <c r="M134" s="164" t="s">
        <v>39</v>
      </c>
      <c r="N134" s="179"/>
      <c r="O134" s="180">
        <v>42542</v>
      </c>
      <c r="P134" s="178" t="s">
        <v>6</v>
      </c>
      <c r="Q134" s="13"/>
      <c r="R134" s="13"/>
      <c r="S134" s="13"/>
      <c r="T134" s="13"/>
    </row>
    <row r="135" spans="2:20" ht="33">
      <c r="B135" s="351"/>
      <c r="C135" s="164" t="s">
        <v>3317</v>
      </c>
      <c r="D135" s="196" t="s">
        <v>3214</v>
      </c>
      <c r="E135" s="13" t="s">
        <v>145</v>
      </c>
      <c r="F135" s="13" t="s">
        <v>178</v>
      </c>
      <c r="G135" s="13" t="s">
        <v>147</v>
      </c>
      <c r="H135" s="13"/>
      <c r="I135" s="13"/>
      <c r="J135" s="55"/>
      <c r="K135" s="178" t="s">
        <v>6</v>
      </c>
      <c r="L135" s="13"/>
      <c r="M135" s="164" t="s">
        <v>39</v>
      </c>
      <c r="N135" s="179"/>
      <c r="O135" s="180">
        <v>42542</v>
      </c>
      <c r="P135" s="178" t="s">
        <v>6</v>
      </c>
      <c r="Q135" s="13"/>
      <c r="R135" s="13"/>
      <c r="S135" s="13"/>
      <c r="T135" s="13"/>
    </row>
    <row r="136" spans="2:20" ht="49.5">
      <c r="B136" s="351"/>
      <c r="C136" s="164" t="s">
        <v>3318</v>
      </c>
      <c r="D136" s="196" t="s">
        <v>3302</v>
      </c>
      <c r="E136" s="13" t="s">
        <v>145</v>
      </c>
      <c r="F136" s="13" t="s">
        <v>178</v>
      </c>
      <c r="G136" s="13" t="s">
        <v>147</v>
      </c>
      <c r="H136" s="13"/>
      <c r="I136" s="13"/>
      <c r="J136" s="55" t="s">
        <v>3269</v>
      </c>
      <c r="K136" s="178" t="s">
        <v>6</v>
      </c>
      <c r="L136" s="13"/>
      <c r="M136" s="164" t="s">
        <v>39</v>
      </c>
      <c r="N136" s="179"/>
      <c r="O136" s="180">
        <v>42542</v>
      </c>
      <c r="P136" s="178" t="s">
        <v>6</v>
      </c>
      <c r="Q136" s="13"/>
      <c r="R136" s="13"/>
      <c r="S136" s="13"/>
      <c r="T136" s="13"/>
    </row>
    <row r="137" spans="2:20" ht="33">
      <c r="B137" s="351"/>
      <c r="C137" s="164" t="s">
        <v>3319</v>
      </c>
      <c r="D137" s="196" t="s">
        <v>3320</v>
      </c>
      <c r="E137" s="13" t="s">
        <v>145</v>
      </c>
      <c r="F137" s="13" t="s">
        <v>178</v>
      </c>
      <c r="G137" s="13" t="s">
        <v>147</v>
      </c>
      <c r="H137" s="13"/>
      <c r="I137" s="13"/>
      <c r="J137" s="55"/>
      <c r="K137" s="178" t="s">
        <v>6</v>
      </c>
      <c r="L137" s="13"/>
      <c r="M137" s="164" t="s">
        <v>39</v>
      </c>
      <c r="N137" s="179"/>
      <c r="O137" s="180">
        <v>42542</v>
      </c>
      <c r="P137" s="178" t="s">
        <v>6</v>
      </c>
      <c r="Q137" s="13"/>
      <c r="R137" s="13"/>
      <c r="S137" s="13"/>
      <c r="T137" s="13"/>
    </row>
    <row r="138" spans="2:20" ht="33">
      <c r="B138" s="352"/>
      <c r="C138" s="164" t="s">
        <v>3321</v>
      </c>
      <c r="D138" s="196" t="s">
        <v>3322</v>
      </c>
      <c r="E138" s="13" t="s">
        <v>145</v>
      </c>
      <c r="F138" s="13" t="s">
        <v>178</v>
      </c>
      <c r="G138" s="13" t="s">
        <v>147</v>
      </c>
      <c r="H138" s="13"/>
      <c r="I138" s="13"/>
      <c r="J138" s="55"/>
      <c r="K138" s="178" t="s">
        <v>6</v>
      </c>
      <c r="L138" s="13"/>
      <c r="M138" s="164" t="s">
        <v>39</v>
      </c>
      <c r="N138" s="179"/>
      <c r="O138" s="180">
        <v>42542</v>
      </c>
      <c r="P138" s="178" t="s">
        <v>6</v>
      </c>
      <c r="Q138" s="13"/>
      <c r="R138" s="13"/>
      <c r="S138" s="13"/>
      <c r="T138" s="13"/>
    </row>
    <row r="139" spans="2:20" ht="66">
      <c r="B139" s="350" t="s">
        <v>3323</v>
      </c>
      <c r="C139" s="164" t="s">
        <v>3324</v>
      </c>
      <c r="D139" s="195" t="s">
        <v>3325</v>
      </c>
      <c r="E139" s="13" t="s">
        <v>145</v>
      </c>
      <c r="F139" s="13" t="s">
        <v>178</v>
      </c>
      <c r="G139" s="13" t="s">
        <v>147</v>
      </c>
      <c r="H139" s="13" t="s">
        <v>3326</v>
      </c>
      <c r="I139" s="13"/>
      <c r="J139" s="55"/>
      <c r="K139" s="178" t="s">
        <v>6</v>
      </c>
      <c r="L139" s="13"/>
      <c r="M139" s="164" t="s">
        <v>39</v>
      </c>
      <c r="N139" s="179"/>
      <c r="O139" s="180">
        <v>42542</v>
      </c>
      <c r="P139" s="178" t="s">
        <v>6</v>
      </c>
      <c r="Q139" s="13"/>
      <c r="R139" s="13"/>
      <c r="S139" s="13"/>
      <c r="T139" s="13"/>
    </row>
    <row r="140" spans="2:20" ht="66">
      <c r="B140" s="351"/>
      <c r="C140" s="164" t="s">
        <v>3327</v>
      </c>
      <c r="D140" s="195" t="s">
        <v>3328</v>
      </c>
      <c r="E140" s="13" t="s">
        <v>145</v>
      </c>
      <c r="F140" s="13" t="s">
        <v>178</v>
      </c>
      <c r="G140" s="13" t="s">
        <v>147</v>
      </c>
      <c r="H140" s="13"/>
      <c r="I140" s="13"/>
      <c r="J140" s="55"/>
      <c r="K140" s="178" t="s">
        <v>6</v>
      </c>
      <c r="L140" s="13"/>
      <c r="M140" s="164" t="s">
        <v>39</v>
      </c>
      <c r="N140" s="179"/>
      <c r="O140" s="180">
        <v>42542</v>
      </c>
      <c r="P140" s="178" t="s">
        <v>6</v>
      </c>
      <c r="Q140" s="13"/>
      <c r="R140" s="13"/>
      <c r="S140" s="13"/>
      <c r="T140" s="13"/>
    </row>
    <row r="141" spans="2:20" ht="66">
      <c r="B141" s="351"/>
      <c r="C141" s="164" t="s">
        <v>3329</v>
      </c>
      <c r="D141" s="195" t="s">
        <v>3330</v>
      </c>
      <c r="E141" s="13" t="s">
        <v>145</v>
      </c>
      <c r="F141" s="13" t="s">
        <v>178</v>
      </c>
      <c r="G141" s="13" t="s">
        <v>147</v>
      </c>
      <c r="H141" s="13"/>
      <c r="I141" s="13"/>
      <c r="J141" s="55"/>
      <c r="K141" s="178" t="s">
        <v>6</v>
      </c>
      <c r="L141" s="13"/>
      <c r="M141" s="164" t="s">
        <v>39</v>
      </c>
      <c r="N141" s="179"/>
      <c r="O141" s="180">
        <v>42542</v>
      </c>
      <c r="P141" s="178" t="s">
        <v>6</v>
      </c>
      <c r="Q141" s="13"/>
      <c r="R141" s="13"/>
      <c r="S141" s="13"/>
      <c r="T141" s="13"/>
    </row>
    <row r="142" spans="2:20" ht="33">
      <c r="B142" s="351"/>
      <c r="C142" s="164" t="s">
        <v>3331</v>
      </c>
      <c r="D142" s="195" t="s">
        <v>3332</v>
      </c>
      <c r="E142" s="13" t="s">
        <v>145</v>
      </c>
      <c r="F142" s="13" t="s">
        <v>178</v>
      </c>
      <c r="G142" s="13" t="s">
        <v>147</v>
      </c>
      <c r="H142" s="13"/>
      <c r="I142" s="13"/>
      <c r="J142" s="55"/>
      <c r="K142" s="178" t="s">
        <v>6</v>
      </c>
      <c r="L142" s="13"/>
      <c r="M142" s="164" t="s">
        <v>39</v>
      </c>
      <c r="N142" s="179"/>
      <c r="O142" s="180">
        <v>42542</v>
      </c>
      <c r="P142" s="178" t="s">
        <v>6</v>
      </c>
      <c r="Q142" s="13"/>
      <c r="R142" s="13"/>
      <c r="S142" s="13"/>
      <c r="T142" s="13"/>
    </row>
    <row r="143" spans="2:20" ht="33">
      <c r="B143" s="351"/>
      <c r="C143" s="164" t="s">
        <v>3333</v>
      </c>
      <c r="D143" s="195" t="s">
        <v>3334</v>
      </c>
      <c r="E143" s="13" t="s">
        <v>145</v>
      </c>
      <c r="F143" s="13" t="s">
        <v>178</v>
      </c>
      <c r="G143" s="13" t="s">
        <v>147</v>
      </c>
      <c r="H143" s="13"/>
      <c r="I143" s="13"/>
      <c r="J143" s="55"/>
      <c r="K143" s="178" t="s">
        <v>6</v>
      </c>
      <c r="L143" s="13"/>
      <c r="M143" s="164" t="s">
        <v>39</v>
      </c>
      <c r="N143" s="179"/>
      <c r="O143" s="180">
        <v>42542</v>
      </c>
      <c r="P143" s="178" t="s">
        <v>6</v>
      </c>
      <c r="Q143" s="13"/>
      <c r="R143" s="13"/>
      <c r="S143" s="13"/>
      <c r="T143" s="13"/>
    </row>
    <row r="144" spans="2:20" ht="49.5">
      <c r="B144" s="351"/>
      <c r="C144" s="164" t="s">
        <v>3335</v>
      </c>
      <c r="D144" s="195" t="s">
        <v>3288</v>
      </c>
      <c r="E144" s="13" t="s">
        <v>145</v>
      </c>
      <c r="F144" s="13" t="s">
        <v>178</v>
      </c>
      <c r="G144" s="13" t="s">
        <v>147</v>
      </c>
      <c r="H144" s="13"/>
      <c r="I144" s="13"/>
      <c r="J144" s="55"/>
      <c r="K144" s="178" t="s">
        <v>6</v>
      </c>
      <c r="L144" s="13"/>
      <c r="M144" s="164" t="s">
        <v>39</v>
      </c>
      <c r="N144" s="179"/>
      <c r="O144" s="180">
        <v>42542</v>
      </c>
      <c r="P144" s="178" t="s">
        <v>6</v>
      </c>
      <c r="Q144" s="13"/>
      <c r="R144" s="13"/>
      <c r="S144" s="13"/>
      <c r="T144" s="13"/>
    </row>
    <row r="145" spans="2:20" ht="49.5">
      <c r="B145" s="351"/>
      <c r="C145" s="164" t="s">
        <v>3336</v>
      </c>
      <c r="D145" s="195" t="s">
        <v>3290</v>
      </c>
      <c r="E145" s="13" t="s">
        <v>145</v>
      </c>
      <c r="F145" s="13" t="s">
        <v>178</v>
      </c>
      <c r="G145" s="13" t="s">
        <v>147</v>
      </c>
      <c r="H145" s="13"/>
      <c r="I145" s="13"/>
      <c r="J145" s="55"/>
      <c r="K145" s="178" t="s">
        <v>6</v>
      </c>
      <c r="L145" s="13"/>
      <c r="M145" s="164" t="s">
        <v>39</v>
      </c>
      <c r="N145" s="179"/>
      <c r="O145" s="180">
        <v>42542</v>
      </c>
      <c r="P145" s="178" t="s">
        <v>6</v>
      </c>
      <c r="Q145" s="13"/>
      <c r="R145" s="13"/>
      <c r="S145" s="13"/>
      <c r="T145" s="13"/>
    </row>
    <row r="146" spans="2:20" ht="49.5">
      <c r="B146" s="351"/>
      <c r="C146" s="164" t="s">
        <v>3337</v>
      </c>
      <c r="D146" s="195" t="s">
        <v>3292</v>
      </c>
      <c r="E146" s="13" t="s">
        <v>145</v>
      </c>
      <c r="F146" s="13" t="s">
        <v>178</v>
      </c>
      <c r="G146" s="13" t="s">
        <v>147</v>
      </c>
      <c r="H146" s="13"/>
      <c r="I146" s="13"/>
      <c r="J146" s="55"/>
      <c r="K146" s="178" t="s">
        <v>6</v>
      </c>
      <c r="L146" s="13"/>
      <c r="M146" s="164" t="s">
        <v>39</v>
      </c>
      <c r="N146" s="179"/>
      <c r="O146" s="180">
        <v>42542</v>
      </c>
      <c r="P146" s="178" t="s">
        <v>6</v>
      </c>
      <c r="Q146" s="13"/>
      <c r="R146" s="13"/>
      <c r="S146" s="13"/>
      <c r="T146" s="13"/>
    </row>
    <row r="147" spans="2:20" ht="99">
      <c r="B147" s="351"/>
      <c r="C147" s="164" t="s">
        <v>3338</v>
      </c>
      <c r="D147" s="196" t="s">
        <v>3294</v>
      </c>
      <c r="E147" s="13" t="s">
        <v>145</v>
      </c>
      <c r="F147" s="13" t="s">
        <v>178</v>
      </c>
      <c r="G147" s="13" t="s">
        <v>147</v>
      </c>
      <c r="H147" s="13"/>
      <c r="I147" s="13"/>
      <c r="J147" s="55" t="s">
        <v>3201</v>
      </c>
      <c r="K147" s="178" t="s">
        <v>6</v>
      </c>
      <c r="L147" s="13"/>
      <c r="M147" s="164" t="s">
        <v>39</v>
      </c>
      <c r="N147" s="179"/>
      <c r="O147" s="180">
        <v>42542</v>
      </c>
      <c r="P147" s="178" t="s">
        <v>6</v>
      </c>
      <c r="Q147" s="13"/>
      <c r="R147" s="13"/>
      <c r="S147" s="13"/>
      <c r="T147" s="13"/>
    </row>
    <row r="148" spans="2:20" ht="33">
      <c r="B148" s="351"/>
      <c r="C148" s="164" t="s">
        <v>3339</v>
      </c>
      <c r="D148" s="196" t="s">
        <v>3340</v>
      </c>
      <c r="E148" s="13" t="s">
        <v>145</v>
      </c>
      <c r="F148" s="13" t="s">
        <v>178</v>
      </c>
      <c r="G148" s="13" t="s">
        <v>147</v>
      </c>
      <c r="H148" s="13"/>
      <c r="I148" s="13"/>
      <c r="J148" s="55" t="s">
        <v>3204</v>
      </c>
      <c r="K148" s="178" t="s">
        <v>6</v>
      </c>
      <c r="L148" s="13"/>
      <c r="M148" s="164" t="s">
        <v>39</v>
      </c>
      <c r="N148" s="179"/>
      <c r="O148" s="180">
        <v>42542</v>
      </c>
      <c r="P148" s="178" t="s">
        <v>6</v>
      </c>
      <c r="Q148" s="13"/>
      <c r="R148" s="13"/>
      <c r="S148" s="13"/>
      <c r="T148" s="13"/>
    </row>
    <row r="149" spans="2:20" ht="33">
      <c r="B149" s="351"/>
      <c r="C149" s="164" t="s">
        <v>3341</v>
      </c>
      <c r="D149" s="196" t="s">
        <v>3206</v>
      </c>
      <c r="E149" s="13" t="s">
        <v>145</v>
      </c>
      <c r="F149" s="13" t="s">
        <v>178</v>
      </c>
      <c r="G149" s="13" t="s">
        <v>147</v>
      </c>
      <c r="H149" s="13"/>
      <c r="I149" s="13"/>
      <c r="J149" s="55"/>
      <c r="K149" s="178" t="s">
        <v>6</v>
      </c>
      <c r="L149" s="13"/>
      <c r="M149" s="164" t="s">
        <v>39</v>
      </c>
      <c r="N149" s="179"/>
      <c r="O149" s="180">
        <v>42542</v>
      </c>
      <c r="P149" s="178" t="s">
        <v>6</v>
      </c>
      <c r="Q149" s="13"/>
      <c r="R149" s="13"/>
      <c r="S149" s="13"/>
      <c r="T149" s="13"/>
    </row>
    <row r="150" spans="2:20" ht="33">
      <c r="B150" s="351"/>
      <c r="C150" s="164" t="s">
        <v>3342</v>
      </c>
      <c r="D150" s="196" t="s">
        <v>3343</v>
      </c>
      <c r="E150" s="13" t="s">
        <v>145</v>
      </c>
      <c r="F150" s="13" t="s">
        <v>178</v>
      </c>
      <c r="G150" s="13" t="s">
        <v>147</v>
      </c>
      <c r="H150" s="13"/>
      <c r="I150" s="13"/>
      <c r="J150" s="55" t="s">
        <v>3209</v>
      </c>
      <c r="K150" s="178" t="s">
        <v>6</v>
      </c>
      <c r="L150" s="13"/>
      <c r="M150" s="164" t="s">
        <v>39</v>
      </c>
      <c r="N150" s="179"/>
      <c r="O150" s="180">
        <v>42542</v>
      </c>
      <c r="P150" s="178" t="s">
        <v>6</v>
      </c>
      <c r="Q150" s="13"/>
      <c r="R150" s="13"/>
      <c r="S150" s="13"/>
      <c r="T150" s="13"/>
    </row>
    <row r="151" spans="2:20" ht="33">
      <c r="B151" s="351"/>
      <c r="C151" s="164" t="s">
        <v>3344</v>
      </c>
      <c r="D151" s="196" t="s">
        <v>3211</v>
      </c>
      <c r="E151" s="13" t="s">
        <v>145</v>
      </c>
      <c r="F151" s="13" t="s">
        <v>178</v>
      </c>
      <c r="G151" s="13" t="s">
        <v>147</v>
      </c>
      <c r="H151" s="13"/>
      <c r="I151" s="13"/>
      <c r="J151" s="55" t="s">
        <v>3212</v>
      </c>
      <c r="K151" s="178" t="s">
        <v>6</v>
      </c>
      <c r="L151" s="13"/>
      <c r="M151" s="164" t="s">
        <v>39</v>
      </c>
      <c r="N151" s="179"/>
      <c r="O151" s="180">
        <v>42542</v>
      </c>
      <c r="P151" s="178" t="s">
        <v>6</v>
      </c>
      <c r="Q151" s="13"/>
      <c r="R151" s="13"/>
      <c r="S151" s="13"/>
      <c r="T151" s="13"/>
    </row>
    <row r="152" spans="2:20" ht="33">
      <c r="B152" s="351"/>
      <c r="C152" s="164" t="s">
        <v>3345</v>
      </c>
      <c r="D152" s="196" t="s">
        <v>3214</v>
      </c>
      <c r="E152" s="13" t="s">
        <v>145</v>
      </c>
      <c r="F152" s="13" t="s">
        <v>178</v>
      </c>
      <c r="G152" s="13" t="s">
        <v>147</v>
      </c>
      <c r="H152" s="13"/>
      <c r="I152" s="13"/>
      <c r="J152" s="55"/>
      <c r="K152" s="178" t="s">
        <v>6</v>
      </c>
      <c r="L152" s="13"/>
      <c r="M152" s="164" t="s">
        <v>39</v>
      </c>
      <c r="N152" s="179"/>
      <c r="O152" s="180">
        <v>42542</v>
      </c>
      <c r="P152" s="178" t="s">
        <v>6</v>
      </c>
      <c r="Q152" s="13"/>
      <c r="R152" s="13"/>
      <c r="S152" s="13"/>
      <c r="T152" s="13"/>
    </row>
    <row r="153" spans="2:20" ht="49.5">
      <c r="B153" s="351"/>
      <c r="C153" s="164" t="s">
        <v>3346</v>
      </c>
      <c r="D153" s="196" t="s">
        <v>3302</v>
      </c>
      <c r="E153" s="13" t="s">
        <v>145</v>
      </c>
      <c r="F153" s="13" t="s">
        <v>178</v>
      </c>
      <c r="G153" s="13" t="s">
        <v>147</v>
      </c>
      <c r="H153" s="13"/>
      <c r="I153" s="13"/>
      <c r="J153" s="55" t="s">
        <v>3269</v>
      </c>
      <c r="K153" s="178" t="s">
        <v>6</v>
      </c>
      <c r="L153" s="13"/>
      <c r="M153" s="164" t="s">
        <v>39</v>
      </c>
      <c r="N153" s="179"/>
      <c r="O153" s="180">
        <v>42542</v>
      </c>
      <c r="P153" s="178" t="s">
        <v>6</v>
      </c>
      <c r="Q153" s="13"/>
      <c r="R153" s="13"/>
      <c r="S153" s="13"/>
      <c r="T153" s="13"/>
    </row>
    <row r="154" spans="2:20" ht="33">
      <c r="B154" s="351"/>
      <c r="C154" s="164" t="s">
        <v>3347</v>
      </c>
      <c r="D154" s="196" t="s">
        <v>3348</v>
      </c>
      <c r="E154" s="13" t="s">
        <v>145</v>
      </c>
      <c r="F154" s="13" t="s">
        <v>178</v>
      </c>
      <c r="G154" s="13" t="s">
        <v>147</v>
      </c>
      <c r="H154" s="13"/>
      <c r="I154" s="13"/>
      <c r="J154" s="55"/>
      <c r="K154" s="178" t="s">
        <v>6</v>
      </c>
      <c r="L154" s="13"/>
      <c r="M154" s="164" t="s">
        <v>39</v>
      </c>
      <c r="N154" s="179"/>
      <c r="O154" s="180">
        <v>42542</v>
      </c>
      <c r="P154" s="178" t="s">
        <v>6</v>
      </c>
      <c r="Q154" s="13"/>
      <c r="R154" s="13"/>
      <c r="S154" s="13"/>
      <c r="T154" s="13"/>
    </row>
    <row r="155" spans="2:20" ht="33">
      <c r="B155" s="352"/>
      <c r="C155" s="164" t="s">
        <v>3349</v>
      </c>
      <c r="D155" s="196" t="s">
        <v>3322</v>
      </c>
      <c r="E155" s="13" t="s">
        <v>145</v>
      </c>
      <c r="F155" s="13" t="s">
        <v>178</v>
      </c>
      <c r="G155" s="13" t="s">
        <v>147</v>
      </c>
      <c r="H155" s="13"/>
      <c r="I155" s="13"/>
      <c r="J155" s="55"/>
      <c r="K155" s="178" t="s">
        <v>6</v>
      </c>
      <c r="L155" s="13"/>
      <c r="M155" s="164" t="s">
        <v>39</v>
      </c>
      <c r="N155" s="179"/>
      <c r="O155" s="180">
        <v>42542</v>
      </c>
      <c r="P155" s="178" t="s">
        <v>6</v>
      </c>
      <c r="Q155" s="13"/>
      <c r="R155" s="13"/>
      <c r="S155" s="13"/>
      <c r="T155" s="13"/>
    </row>
    <row r="156" spans="2:20">
      <c r="B156" s="350" t="s">
        <v>3350</v>
      </c>
      <c r="C156" s="164" t="s">
        <v>3351</v>
      </c>
      <c r="D156" s="196" t="s">
        <v>3352</v>
      </c>
      <c r="E156" s="13" t="s">
        <v>145</v>
      </c>
      <c r="F156" s="13" t="s">
        <v>178</v>
      </c>
      <c r="G156" s="13" t="s">
        <v>157</v>
      </c>
      <c r="H156" s="13"/>
      <c r="I156" s="13"/>
      <c r="J156" s="55"/>
      <c r="K156" s="178" t="s">
        <v>6</v>
      </c>
      <c r="L156" s="13"/>
      <c r="M156" s="164" t="s">
        <v>39</v>
      </c>
      <c r="N156" s="179"/>
      <c r="O156" s="180">
        <v>42542</v>
      </c>
      <c r="P156" s="178" t="s">
        <v>6</v>
      </c>
      <c r="Q156" s="13"/>
      <c r="R156" s="13"/>
      <c r="S156" s="13"/>
      <c r="T156" s="13"/>
    </row>
    <row r="157" spans="2:20" ht="33">
      <c r="B157" s="351"/>
      <c r="C157" s="164" t="s">
        <v>3353</v>
      </c>
      <c r="D157" s="196" t="s">
        <v>3354</v>
      </c>
      <c r="E157" s="13" t="s">
        <v>145</v>
      </c>
      <c r="F157" s="13" t="s">
        <v>146</v>
      </c>
      <c r="G157" s="13" t="s">
        <v>147</v>
      </c>
      <c r="H157" s="13"/>
      <c r="I157" s="13"/>
      <c r="J157" s="55"/>
      <c r="K157" s="178" t="s">
        <v>6</v>
      </c>
      <c r="L157" s="13"/>
      <c r="M157" s="164" t="s">
        <v>39</v>
      </c>
      <c r="N157" s="179"/>
      <c r="O157" s="180">
        <v>42542</v>
      </c>
      <c r="P157" s="178" t="s">
        <v>6</v>
      </c>
      <c r="Q157" s="13"/>
      <c r="R157" s="13"/>
      <c r="S157" s="13"/>
      <c r="T157" s="13"/>
    </row>
    <row r="158" spans="2:20" ht="33">
      <c r="B158" s="351"/>
      <c r="C158" s="164" t="s">
        <v>3355</v>
      </c>
      <c r="D158" s="196" t="s">
        <v>3356</v>
      </c>
      <c r="E158" s="13" t="s">
        <v>145</v>
      </c>
      <c r="F158" s="13" t="s">
        <v>146</v>
      </c>
      <c r="G158" s="13" t="s">
        <v>147</v>
      </c>
      <c r="H158" s="13"/>
      <c r="I158" s="13"/>
      <c r="J158" s="55"/>
      <c r="K158" s="178" t="s">
        <v>6</v>
      </c>
      <c r="L158" s="13"/>
      <c r="M158" s="164" t="s">
        <v>39</v>
      </c>
      <c r="N158" s="179"/>
      <c r="O158" s="180">
        <v>42542</v>
      </c>
      <c r="P158" s="178" t="s">
        <v>6</v>
      </c>
      <c r="Q158" s="13"/>
      <c r="R158" s="13"/>
      <c r="S158" s="13"/>
      <c r="T158" s="13"/>
    </row>
    <row r="159" spans="2:20" ht="33">
      <c r="B159" s="352"/>
      <c r="C159" s="164" t="s">
        <v>3357</v>
      </c>
      <c r="D159" s="196" t="s">
        <v>3358</v>
      </c>
      <c r="E159" s="13" t="s">
        <v>145</v>
      </c>
      <c r="F159" s="13" t="s">
        <v>178</v>
      </c>
      <c r="G159" s="13" t="s">
        <v>147</v>
      </c>
      <c r="H159" s="13"/>
      <c r="I159" s="13"/>
      <c r="J159" s="55"/>
      <c r="K159" s="178" t="s">
        <v>6</v>
      </c>
      <c r="L159" s="13"/>
      <c r="M159" s="164" t="s">
        <v>39</v>
      </c>
      <c r="N159" s="179"/>
      <c r="O159" s="180">
        <v>42542</v>
      </c>
      <c r="P159" s="178" t="s">
        <v>6</v>
      </c>
      <c r="Q159" s="13"/>
      <c r="R159" s="13"/>
      <c r="S159" s="13"/>
      <c r="T159" s="13"/>
    </row>
    <row r="160" spans="2:20" ht="49.5">
      <c r="B160" s="60"/>
      <c r="C160" s="164" t="s">
        <v>3359</v>
      </c>
      <c r="D160" s="196" t="s">
        <v>3360</v>
      </c>
      <c r="E160" s="13" t="s">
        <v>190</v>
      </c>
      <c r="F160" s="13" t="s">
        <v>178</v>
      </c>
      <c r="G160" s="13" t="s">
        <v>157</v>
      </c>
      <c r="H160" s="13"/>
      <c r="I160" s="13"/>
      <c r="J160" s="55"/>
      <c r="K160" s="178" t="s">
        <v>6</v>
      </c>
      <c r="L160" s="13"/>
      <c r="M160" s="164" t="s">
        <v>39</v>
      </c>
      <c r="N160" s="179"/>
      <c r="O160" s="180">
        <v>42542</v>
      </c>
      <c r="P160" s="178" t="s">
        <v>6</v>
      </c>
      <c r="Q160" s="13"/>
      <c r="R160" s="13"/>
      <c r="S160" s="13"/>
      <c r="T160" s="13"/>
    </row>
  </sheetData>
  <autoFilter ref="B10:K160"/>
  <mergeCells count="34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16"/>
    <mergeCell ref="B17:B25"/>
    <mergeCell ref="B26:B32"/>
    <mergeCell ref="B33:B43"/>
    <mergeCell ref="B44:B49"/>
    <mergeCell ref="B125:B138"/>
    <mergeCell ref="B139:B155"/>
    <mergeCell ref="B156:B159"/>
    <mergeCell ref="H26:H32"/>
    <mergeCell ref="H33:H43"/>
    <mergeCell ref="H44:H48"/>
    <mergeCell ref="B50:B55"/>
    <mergeCell ref="B56:B60"/>
    <mergeCell ref="B61:B90"/>
    <mergeCell ref="B91:B111"/>
    <mergeCell ref="B112:B124"/>
  </mergeCells>
  <phoneticPr fontId="31" type="noConversion"/>
  <dataValidations count="5">
    <dataValidation type="list" allowBlank="1" showInputMessage="1" showErrorMessage="1" sqref="E11:E160 E65547:E65596 E131083:E131132 E196619:E196668 E262155:E262204 E327691:E327740 E393227:E393276 E458763:E458812 E524299:E524348 E589835:E589884 E655371:E655420 E720907:E720956 E786443:E786492 E851979:E852028 E917515:E917564 E983051:E983100 JA11:JA60 JA65547:JA65596 JA131083:JA131132 JA196619:JA196668 JA262155:JA262204 JA327691:JA327740 JA393227:JA393276 JA458763:JA458812 JA524299:JA524348 JA589835:JA589884 JA655371:JA655420 JA720907:JA720956 JA786443:JA786492 JA851979:JA852028 JA917515:JA917564 JA983051:JA983100 SW11:SW60 SW65547:SW65596 SW131083:SW131132 SW196619:SW196668 SW262155:SW262204 SW327691:SW327740 SW393227:SW393276 SW458763:SW458812 SW524299:SW524348 SW589835:SW589884 SW655371:SW655420 SW720907:SW720956 SW786443:SW786492 SW851979:SW852028 SW917515:SW917564 SW983051:SW983100 ACS11:ACS60 ACS65547:ACS65596 ACS131083:ACS131132 ACS196619:ACS196668 ACS262155:ACS262204 ACS327691:ACS327740 ACS393227:ACS393276 ACS458763:ACS458812 ACS524299:ACS524348 ACS589835:ACS589884 ACS655371:ACS655420 ACS720907:ACS720956 ACS786443:ACS786492 ACS851979:ACS852028 ACS917515:ACS917564 ACS983051:ACS983100 AMO11:AMO60 AMO65547:AMO65596 AMO131083:AMO131132 AMO196619:AMO196668 AMO262155:AMO262204 AMO327691:AMO327740 AMO393227:AMO393276 AMO458763:AMO458812 AMO524299:AMO524348 AMO589835:AMO589884 AMO655371:AMO655420 AMO720907:AMO720956 AMO786443:AMO786492 AMO851979:AMO852028 AMO917515:AMO917564 AMO983051:AMO983100 AWK11:AWK60 AWK65547:AWK65596 AWK131083:AWK131132 AWK196619:AWK196668 AWK262155:AWK262204 AWK327691:AWK327740 AWK393227:AWK393276 AWK458763:AWK458812 AWK524299:AWK524348 AWK589835:AWK589884 AWK655371:AWK655420 AWK720907:AWK720956 AWK786443:AWK786492 AWK851979:AWK852028 AWK917515:AWK917564 AWK983051:AWK983100 BGG11:BGG60 BGG65547:BGG65596 BGG131083:BGG131132 BGG196619:BGG196668 BGG262155:BGG262204 BGG327691:BGG327740 BGG393227:BGG393276 BGG458763:BGG458812 BGG524299:BGG524348 BGG589835:BGG589884 BGG655371:BGG655420 BGG720907:BGG720956 BGG786443:BGG786492 BGG851979:BGG852028 BGG917515:BGG917564 BGG983051:BGG983100 BQC11:BQC60 BQC65547:BQC65596 BQC131083:BQC131132 BQC196619:BQC196668 BQC262155:BQC262204 BQC327691:BQC327740 BQC393227:BQC393276 BQC458763:BQC458812 BQC524299:BQC524348 BQC589835:BQC589884 BQC655371:BQC655420 BQC720907:BQC720956 BQC786443:BQC786492 BQC851979:BQC852028 BQC917515:BQC917564 BQC983051:BQC983100 BZY11:BZY60 BZY65547:BZY65596 BZY131083:BZY131132 BZY196619:BZY196668 BZY262155:BZY262204 BZY327691:BZY327740 BZY393227:BZY393276 BZY458763:BZY458812 BZY524299:BZY524348 BZY589835:BZY589884 BZY655371:BZY655420 BZY720907:BZY720956 BZY786443:BZY786492 BZY851979:BZY852028 BZY917515:BZY917564 BZY983051:BZY983100 CJU11:CJU60 CJU65547:CJU65596 CJU131083:CJU131132 CJU196619:CJU196668 CJU262155:CJU262204 CJU327691:CJU327740 CJU393227:CJU393276 CJU458763:CJU458812 CJU524299:CJU524348 CJU589835:CJU589884 CJU655371:CJU655420 CJU720907:CJU720956 CJU786443:CJU786492 CJU851979:CJU852028 CJU917515:CJU917564 CJU983051:CJU983100 CTQ11:CTQ60 CTQ65547:CTQ65596 CTQ131083:CTQ131132 CTQ196619:CTQ196668 CTQ262155:CTQ262204 CTQ327691:CTQ327740 CTQ393227:CTQ393276 CTQ458763:CTQ458812 CTQ524299:CTQ524348 CTQ589835:CTQ589884 CTQ655371:CTQ655420 CTQ720907:CTQ720956 CTQ786443:CTQ786492 CTQ851979:CTQ852028 CTQ917515:CTQ917564 CTQ983051:CTQ983100 DDM11:DDM60 DDM65547:DDM65596 DDM131083:DDM131132 DDM196619:DDM196668 DDM262155:DDM262204 DDM327691:DDM327740 DDM393227:DDM393276 DDM458763:DDM458812 DDM524299:DDM524348 DDM589835:DDM589884 DDM655371:DDM655420 DDM720907:DDM720956 DDM786443:DDM786492 DDM851979:DDM852028 DDM917515:DDM917564 DDM983051:DDM983100 DNI11:DNI60 DNI65547:DNI65596 DNI131083:DNI131132 DNI196619:DNI196668 DNI262155:DNI262204 DNI327691:DNI327740 DNI393227:DNI393276 DNI458763:DNI458812 DNI524299:DNI524348 DNI589835:DNI589884 DNI655371:DNI655420 DNI720907:DNI720956 DNI786443:DNI786492 DNI851979:DNI852028 DNI917515:DNI917564 DNI983051:DNI983100 DXE11:DXE60 DXE65547:DXE65596 DXE131083:DXE131132 DXE196619:DXE196668 DXE262155:DXE262204 DXE327691:DXE327740 DXE393227:DXE393276 DXE458763:DXE458812 DXE524299:DXE524348 DXE589835:DXE589884 DXE655371:DXE655420 DXE720907:DXE720956 DXE786443:DXE786492 DXE851979:DXE852028 DXE917515:DXE917564 DXE983051:DXE983100 EHA11:EHA60 EHA65547:EHA65596 EHA131083:EHA131132 EHA196619:EHA196668 EHA262155:EHA262204 EHA327691:EHA327740 EHA393227:EHA393276 EHA458763:EHA458812 EHA524299:EHA524348 EHA589835:EHA589884 EHA655371:EHA655420 EHA720907:EHA720956 EHA786443:EHA786492 EHA851979:EHA852028 EHA917515:EHA917564 EHA983051:EHA983100 EQW11:EQW60 EQW65547:EQW65596 EQW131083:EQW131132 EQW196619:EQW196668 EQW262155:EQW262204 EQW327691:EQW327740 EQW393227:EQW393276 EQW458763:EQW458812 EQW524299:EQW524348 EQW589835:EQW589884 EQW655371:EQW655420 EQW720907:EQW720956 EQW786443:EQW786492 EQW851979:EQW852028 EQW917515:EQW917564 EQW983051:EQW983100 FAS11:FAS60 FAS65547:FAS65596 FAS131083:FAS131132 FAS196619:FAS196668 FAS262155:FAS262204 FAS327691:FAS327740 FAS393227:FAS393276 FAS458763:FAS458812 FAS524299:FAS524348 FAS589835:FAS589884 FAS655371:FAS655420 FAS720907:FAS720956 FAS786443:FAS786492 FAS851979:FAS852028 FAS917515:FAS917564 FAS983051:FAS983100 FKO11:FKO60 FKO65547:FKO65596 FKO131083:FKO131132 FKO196619:FKO196668 FKO262155:FKO262204 FKO327691:FKO327740 FKO393227:FKO393276 FKO458763:FKO458812 FKO524299:FKO524348 FKO589835:FKO589884 FKO655371:FKO655420 FKO720907:FKO720956 FKO786443:FKO786492 FKO851979:FKO852028 FKO917515:FKO917564 FKO983051:FKO983100 FUK11:FUK60 FUK65547:FUK65596 FUK131083:FUK131132 FUK196619:FUK196668 FUK262155:FUK262204 FUK327691:FUK327740 FUK393227:FUK393276 FUK458763:FUK458812 FUK524299:FUK524348 FUK589835:FUK589884 FUK655371:FUK655420 FUK720907:FUK720956 FUK786443:FUK786492 FUK851979:FUK852028 FUK917515:FUK917564 FUK983051:FUK983100 GEG11:GEG60 GEG65547:GEG65596 GEG131083:GEG131132 GEG196619:GEG196668 GEG262155:GEG262204 GEG327691:GEG327740 GEG393227:GEG393276 GEG458763:GEG458812 GEG524299:GEG524348 GEG589835:GEG589884 GEG655371:GEG655420 GEG720907:GEG720956 GEG786443:GEG786492 GEG851979:GEG852028 GEG917515:GEG917564 GEG983051:GEG983100 GOC11:GOC60 GOC65547:GOC65596 GOC131083:GOC131132 GOC196619:GOC196668 GOC262155:GOC262204 GOC327691:GOC327740 GOC393227:GOC393276 GOC458763:GOC458812 GOC524299:GOC524348 GOC589835:GOC589884 GOC655371:GOC655420 GOC720907:GOC720956 GOC786443:GOC786492 GOC851979:GOC852028 GOC917515:GOC917564 GOC983051:GOC983100 GXY11:GXY60 GXY65547:GXY65596 GXY131083:GXY131132 GXY196619:GXY196668 GXY262155:GXY262204 GXY327691:GXY327740 GXY393227:GXY393276 GXY458763:GXY458812 GXY524299:GXY524348 GXY589835:GXY589884 GXY655371:GXY655420 GXY720907:GXY720956 GXY786443:GXY786492 GXY851979:GXY852028 GXY917515:GXY917564 GXY983051:GXY983100 HHU11:HHU60 HHU65547:HHU65596 HHU131083:HHU131132 HHU196619:HHU196668 HHU262155:HHU262204 HHU327691:HHU327740 HHU393227:HHU393276 HHU458763:HHU458812 HHU524299:HHU524348 HHU589835:HHU589884 HHU655371:HHU655420 HHU720907:HHU720956 HHU786443:HHU786492 HHU851979:HHU852028 HHU917515:HHU917564 HHU983051:HHU983100 HRQ11:HRQ60 HRQ65547:HRQ65596 HRQ131083:HRQ131132 HRQ196619:HRQ196668 HRQ262155:HRQ262204 HRQ327691:HRQ327740 HRQ393227:HRQ393276 HRQ458763:HRQ458812 HRQ524299:HRQ524348 HRQ589835:HRQ589884 HRQ655371:HRQ655420 HRQ720907:HRQ720956 HRQ786443:HRQ786492 HRQ851979:HRQ852028 HRQ917515:HRQ917564 HRQ983051:HRQ983100 IBM11:IBM60 IBM65547:IBM65596 IBM131083:IBM131132 IBM196619:IBM196668 IBM262155:IBM262204 IBM327691:IBM327740 IBM393227:IBM393276 IBM458763:IBM458812 IBM524299:IBM524348 IBM589835:IBM589884 IBM655371:IBM655420 IBM720907:IBM720956 IBM786443:IBM786492 IBM851979:IBM852028 IBM917515:IBM917564 IBM983051:IBM983100 ILI11:ILI60 ILI65547:ILI65596 ILI131083:ILI131132 ILI196619:ILI196668 ILI262155:ILI262204 ILI327691:ILI327740 ILI393227:ILI393276 ILI458763:ILI458812 ILI524299:ILI524348 ILI589835:ILI589884 ILI655371:ILI655420 ILI720907:ILI720956 ILI786443:ILI786492 ILI851979:ILI852028 ILI917515:ILI917564 ILI983051:ILI983100 IVE11:IVE60 IVE65547:IVE65596 IVE131083:IVE131132 IVE196619:IVE196668 IVE262155:IVE262204 IVE327691:IVE327740 IVE393227:IVE393276 IVE458763:IVE458812 IVE524299:IVE524348 IVE589835:IVE589884 IVE655371:IVE655420 IVE720907:IVE720956 IVE786443:IVE786492 IVE851979:IVE852028 IVE917515:IVE917564 IVE983051:IVE983100 JFA11:JFA60 JFA65547:JFA65596 JFA131083:JFA131132 JFA196619:JFA196668 JFA262155:JFA262204 JFA327691:JFA327740 JFA393227:JFA393276 JFA458763:JFA458812 JFA524299:JFA524348 JFA589835:JFA589884 JFA655371:JFA655420 JFA720907:JFA720956 JFA786443:JFA786492 JFA851979:JFA852028 JFA917515:JFA917564 JFA983051:JFA983100 JOW11:JOW60 JOW65547:JOW65596 JOW131083:JOW131132 JOW196619:JOW196668 JOW262155:JOW262204 JOW327691:JOW327740 JOW393227:JOW393276 JOW458763:JOW458812 JOW524299:JOW524348 JOW589835:JOW589884 JOW655371:JOW655420 JOW720907:JOW720956 JOW786443:JOW786492 JOW851979:JOW852028 JOW917515:JOW917564 JOW983051:JOW983100 JYS11:JYS60 JYS65547:JYS65596 JYS131083:JYS131132 JYS196619:JYS196668 JYS262155:JYS262204 JYS327691:JYS327740 JYS393227:JYS393276 JYS458763:JYS458812 JYS524299:JYS524348 JYS589835:JYS589884 JYS655371:JYS655420 JYS720907:JYS720956 JYS786443:JYS786492 JYS851979:JYS852028 JYS917515:JYS917564 JYS983051:JYS983100 KIO11:KIO60 KIO65547:KIO65596 KIO131083:KIO131132 KIO196619:KIO196668 KIO262155:KIO262204 KIO327691:KIO327740 KIO393227:KIO393276 KIO458763:KIO458812 KIO524299:KIO524348 KIO589835:KIO589884 KIO655371:KIO655420 KIO720907:KIO720956 KIO786443:KIO786492 KIO851979:KIO852028 KIO917515:KIO917564 KIO983051:KIO983100 KSK11:KSK60 KSK65547:KSK65596 KSK131083:KSK131132 KSK196619:KSK196668 KSK262155:KSK262204 KSK327691:KSK327740 KSK393227:KSK393276 KSK458763:KSK458812 KSK524299:KSK524348 KSK589835:KSK589884 KSK655371:KSK655420 KSK720907:KSK720956 KSK786443:KSK786492 KSK851979:KSK852028 KSK917515:KSK917564 KSK983051:KSK983100 LCG11:LCG60 LCG65547:LCG65596 LCG131083:LCG131132 LCG196619:LCG196668 LCG262155:LCG262204 LCG327691:LCG327740 LCG393227:LCG393276 LCG458763:LCG458812 LCG524299:LCG524348 LCG589835:LCG589884 LCG655371:LCG655420 LCG720907:LCG720956 LCG786443:LCG786492 LCG851979:LCG852028 LCG917515:LCG917564 LCG983051:LCG983100 LMC11:LMC60 LMC65547:LMC65596 LMC131083:LMC131132 LMC196619:LMC196668 LMC262155:LMC262204 LMC327691:LMC327740 LMC393227:LMC393276 LMC458763:LMC458812 LMC524299:LMC524348 LMC589835:LMC589884 LMC655371:LMC655420 LMC720907:LMC720956 LMC786443:LMC786492 LMC851979:LMC852028 LMC917515:LMC917564 LMC983051:LMC983100 LVY11:LVY60 LVY65547:LVY65596 LVY131083:LVY131132 LVY196619:LVY196668 LVY262155:LVY262204 LVY327691:LVY327740 LVY393227:LVY393276 LVY458763:LVY458812 LVY524299:LVY524348 LVY589835:LVY589884 LVY655371:LVY655420 LVY720907:LVY720956 LVY786443:LVY786492 LVY851979:LVY852028 LVY917515:LVY917564 LVY983051:LVY983100 MFU11:MFU60 MFU65547:MFU65596 MFU131083:MFU131132 MFU196619:MFU196668 MFU262155:MFU262204 MFU327691:MFU327740 MFU393227:MFU393276 MFU458763:MFU458812 MFU524299:MFU524348 MFU589835:MFU589884 MFU655371:MFU655420 MFU720907:MFU720956 MFU786443:MFU786492 MFU851979:MFU852028 MFU917515:MFU917564 MFU983051:MFU983100 MPQ11:MPQ60 MPQ65547:MPQ65596 MPQ131083:MPQ131132 MPQ196619:MPQ196668 MPQ262155:MPQ262204 MPQ327691:MPQ327740 MPQ393227:MPQ393276 MPQ458763:MPQ458812 MPQ524299:MPQ524348 MPQ589835:MPQ589884 MPQ655371:MPQ655420 MPQ720907:MPQ720956 MPQ786443:MPQ786492 MPQ851979:MPQ852028 MPQ917515:MPQ917564 MPQ983051:MPQ983100 MZM11:MZM60 MZM65547:MZM65596 MZM131083:MZM131132 MZM196619:MZM196668 MZM262155:MZM262204 MZM327691:MZM327740 MZM393227:MZM393276 MZM458763:MZM458812 MZM524299:MZM524348 MZM589835:MZM589884 MZM655371:MZM655420 MZM720907:MZM720956 MZM786443:MZM786492 MZM851979:MZM852028 MZM917515:MZM917564 MZM983051:MZM983100 NJI11:NJI60 NJI65547:NJI65596 NJI131083:NJI131132 NJI196619:NJI196668 NJI262155:NJI262204 NJI327691:NJI327740 NJI393227:NJI393276 NJI458763:NJI458812 NJI524299:NJI524348 NJI589835:NJI589884 NJI655371:NJI655420 NJI720907:NJI720956 NJI786443:NJI786492 NJI851979:NJI852028 NJI917515:NJI917564 NJI983051:NJI983100 NTE11:NTE60 NTE65547:NTE65596 NTE131083:NTE131132 NTE196619:NTE196668 NTE262155:NTE262204 NTE327691:NTE327740 NTE393227:NTE393276 NTE458763:NTE458812 NTE524299:NTE524348 NTE589835:NTE589884 NTE655371:NTE655420 NTE720907:NTE720956 NTE786443:NTE786492 NTE851979:NTE852028 NTE917515:NTE917564 NTE983051:NTE983100 ODA11:ODA60 ODA65547:ODA65596 ODA131083:ODA131132 ODA196619:ODA196668 ODA262155:ODA262204 ODA327691:ODA327740 ODA393227:ODA393276 ODA458763:ODA458812 ODA524299:ODA524348 ODA589835:ODA589884 ODA655371:ODA655420 ODA720907:ODA720956 ODA786443:ODA786492 ODA851979:ODA852028 ODA917515:ODA917564 ODA983051:ODA983100 OMW11:OMW60 OMW65547:OMW65596 OMW131083:OMW131132 OMW196619:OMW196668 OMW262155:OMW262204 OMW327691:OMW327740 OMW393227:OMW393276 OMW458763:OMW458812 OMW524299:OMW524348 OMW589835:OMW589884 OMW655371:OMW655420 OMW720907:OMW720956 OMW786443:OMW786492 OMW851979:OMW852028 OMW917515:OMW917564 OMW983051:OMW983100 OWS11:OWS60 OWS65547:OWS65596 OWS131083:OWS131132 OWS196619:OWS196668 OWS262155:OWS262204 OWS327691:OWS327740 OWS393227:OWS393276 OWS458763:OWS458812 OWS524299:OWS524348 OWS589835:OWS589884 OWS655371:OWS655420 OWS720907:OWS720956 OWS786443:OWS786492 OWS851979:OWS852028 OWS917515:OWS917564 OWS983051:OWS983100 PGO11:PGO60 PGO65547:PGO65596 PGO131083:PGO131132 PGO196619:PGO196668 PGO262155:PGO262204 PGO327691:PGO327740 PGO393227:PGO393276 PGO458763:PGO458812 PGO524299:PGO524348 PGO589835:PGO589884 PGO655371:PGO655420 PGO720907:PGO720956 PGO786443:PGO786492 PGO851979:PGO852028 PGO917515:PGO917564 PGO983051:PGO983100 PQK11:PQK60 PQK65547:PQK65596 PQK131083:PQK131132 PQK196619:PQK196668 PQK262155:PQK262204 PQK327691:PQK327740 PQK393227:PQK393276 PQK458763:PQK458812 PQK524299:PQK524348 PQK589835:PQK589884 PQK655371:PQK655420 PQK720907:PQK720956 PQK786443:PQK786492 PQK851979:PQK852028 PQK917515:PQK917564 PQK983051:PQK983100 QAG11:QAG60 QAG65547:QAG65596 QAG131083:QAG131132 QAG196619:QAG196668 QAG262155:QAG262204 QAG327691:QAG327740 QAG393227:QAG393276 QAG458763:QAG458812 QAG524299:QAG524348 QAG589835:QAG589884 QAG655371:QAG655420 QAG720907:QAG720956 QAG786443:QAG786492 QAG851979:QAG852028 QAG917515:QAG917564 QAG983051:QAG983100 QKC11:QKC60 QKC65547:QKC65596 QKC131083:QKC131132 QKC196619:QKC196668 QKC262155:QKC262204 QKC327691:QKC327740 QKC393227:QKC393276 QKC458763:QKC458812 QKC524299:QKC524348 QKC589835:QKC589884 QKC655371:QKC655420 QKC720907:QKC720956 QKC786443:QKC786492 QKC851979:QKC852028 QKC917515:QKC917564 QKC983051:QKC983100 QTY11:QTY60 QTY65547:QTY65596 QTY131083:QTY131132 QTY196619:QTY196668 QTY262155:QTY262204 QTY327691:QTY327740 QTY393227:QTY393276 QTY458763:QTY458812 QTY524299:QTY524348 QTY589835:QTY589884 QTY655371:QTY655420 QTY720907:QTY720956 QTY786443:QTY786492 QTY851979:QTY852028 QTY917515:QTY917564 QTY983051:QTY983100 RDU11:RDU60 RDU65547:RDU65596 RDU131083:RDU131132 RDU196619:RDU196668 RDU262155:RDU262204 RDU327691:RDU327740 RDU393227:RDU393276 RDU458763:RDU458812 RDU524299:RDU524348 RDU589835:RDU589884 RDU655371:RDU655420 RDU720907:RDU720956 RDU786443:RDU786492 RDU851979:RDU852028 RDU917515:RDU917564 RDU983051:RDU983100 RNQ11:RNQ60 RNQ65547:RNQ65596 RNQ131083:RNQ131132 RNQ196619:RNQ196668 RNQ262155:RNQ262204 RNQ327691:RNQ327740 RNQ393227:RNQ393276 RNQ458763:RNQ458812 RNQ524299:RNQ524348 RNQ589835:RNQ589884 RNQ655371:RNQ655420 RNQ720907:RNQ720956 RNQ786443:RNQ786492 RNQ851979:RNQ852028 RNQ917515:RNQ917564 RNQ983051:RNQ983100 RXM11:RXM60 RXM65547:RXM65596 RXM131083:RXM131132 RXM196619:RXM196668 RXM262155:RXM262204 RXM327691:RXM327740 RXM393227:RXM393276 RXM458763:RXM458812 RXM524299:RXM524348 RXM589835:RXM589884 RXM655371:RXM655420 RXM720907:RXM720956 RXM786443:RXM786492 RXM851979:RXM852028 RXM917515:RXM917564 RXM983051:RXM983100 SHI11:SHI60 SHI65547:SHI65596 SHI131083:SHI131132 SHI196619:SHI196668 SHI262155:SHI262204 SHI327691:SHI327740 SHI393227:SHI393276 SHI458763:SHI458812 SHI524299:SHI524348 SHI589835:SHI589884 SHI655371:SHI655420 SHI720907:SHI720956 SHI786443:SHI786492 SHI851979:SHI852028 SHI917515:SHI917564 SHI983051:SHI983100 SRE11:SRE60 SRE65547:SRE65596 SRE131083:SRE131132 SRE196619:SRE196668 SRE262155:SRE262204 SRE327691:SRE327740 SRE393227:SRE393276 SRE458763:SRE458812 SRE524299:SRE524348 SRE589835:SRE589884 SRE655371:SRE655420 SRE720907:SRE720956 SRE786443:SRE786492 SRE851979:SRE852028 SRE917515:SRE917564 SRE983051:SRE983100 TBA11:TBA60 TBA65547:TBA65596 TBA131083:TBA131132 TBA196619:TBA196668 TBA262155:TBA262204 TBA327691:TBA327740 TBA393227:TBA393276 TBA458763:TBA458812 TBA524299:TBA524348 TBA589835:TBA589884 TBA655371:TBA655420 TBA720907:TBA720956 TBA786443:TBA786492 TBA851979:TBA852028 TBA917515:TBA917564 TBA983051:TBA983100 TKW11:TKW60 TKW65547:TKW65596 TKW131083:TKW131132 TKW196619:TKW196668 TKW262155:TKW262204 TKW327691:TKW327740 TKW393227:TKW393276 TKW458763:TKW458812 TKW524299:TKW524348 TKW589835:TKW589884 TKW655371:TKW655420 TKW720907:TKW720956 TKW786443:TKW786492 TKW851979:TKW852028 TKW917515:TKW917564 TKW983051:TKW983100 TUS11:TUS60 TUS65547:TUS65596 TUS131083:TUS131132 TUS196619:TUS196668 TUS262155:TUS262204 TUS327691:TUS327740 TUS393227:TUS393276 TUS458763:TUS458812 TUS524299:TUS524348 TUS589835:TUS589884 TUS655371:TUS655420 TUS720907:TUS720956 TUS786443:TUS786492 TUS851979:TUS852028 TUS917515:TUS917564 TUS983051:TUS983100 UEO11:UEO60 UEO65547:UEO65596 UEO131083:UEO131132 UEO196619:UEO196668 UEO262155:UEO262204 UEO327691:UEO327740 UEO393227:UEO393276 UEO458763:UEO458812 UEO524299:UEO524348 UEO589835:UEO589884 UEO655371:UEO655420 UEO720907:UEO720956 UEO786443:UEO786492 UEO851979:UEO852028 UEO917515:UEO917564 UEO983051:UEO983100 UOK11:UOK60 UOK65547:UOK65596 UOK131083:UOK131132 UOK196619:UOK196668 UOK262155:UOK262204 UOK327691:UOK327740 UOK393227:UOK393276 UOK458763:UOK458812 UOK524299:UOK524348 UOK589835:UOK589884 UOK655371:UOK655420 UOK720907:UOK720956 UOK786443:UOK786492 UOK851979:UOK852028 UOK917515:UOK917564 UOK983051:UOK983100 UYG11:UYG60 UYG65547:UYG65596 UYG131083:UYG131132 UYG196619:UYG196668 UYG262155:UYG262204 UYG327691:UYG327740 UYG393227:UYG393276 UYG458763:UYG458812 UYG524299:UYG524348 UYG589835:UYG589884 UYG655371:UYG655420 UYG720907:UYG720956 UYG786443:UYG786492 UYG851979:UYG852028 UYG917515:UYG917564 UYG983051:UYG983100 VIC11:VIC60 VIC65547:VIC65596 VIC131083:VIC131132 VIC196619:VIC196668 VIC262155:VIC262204 VIC327691:VIC327740 VIC393227:VIC393276 VIC458763:VIC458812 VIC524299:VIC524348 VIC589835:VIC589884 VIC655371:VIC655420 VIC720907:VIC720956 VIC786443:VIC786492 VIC851979:VIC852028 VIC917515:VIC917564 VIC983051:VIC983100 VRY11:VRY60 VRY65547:VRY65596 VRY131083:VRY131132 VRY196619:VRY196668 VRY262155:VRY262204 VRY327691:VRY327740 VRY393227:VRY393276 VRY458763:VRY458812 VRY524299:VRY524348 VRY589835:VRY589884 VRY655371:VRY655420 VRY720907:VRY720956 VRY786443:VRY786492 VRY851979:VRY852028 VRY917515:VRY917564 VRY983051:VRY983100 WBU11:WBU60 WBU65547:WBU65596 WBU131083:WBU131132 WBU196619:WBU196668 WBU262155:WBU262204 WBU327691:WBU327740 WBU393227:WBU393276 WBU458763:WBU458812 WBU524299:WBU524348 WBU589835:WBU589884 WBU655371:WBU655420 WBU720907:WBU720956 WBU786443:WBU786492 WBU851979:WBU852028 WBU917515:WBU917564 WBU983051:WBU983100 WLQ11:WLQ60 WLQ65547:WLQ65596 WLQ131083:WLQ131132 WLQ196619:WLQ196668 WLQ262155:WLQ262204 WLQ327691:WLQ327740 WLQ393227:WLQ393276 WLQ458763:WLQ458812 WLQ524299:WLQ524348 WLQ589835:WLQ589884 WLQ655371:WLQ655420 WLQ720907:WLQ720956 WLQ786443:WLQ786492 WLQ851979:WLQ852028 WLQ917515:WLQ917564 WLQ983051:WLQ983100 WVM11:WVM60 WVM65547:WVM65596 WVM131083:WVM131132 WVM196619:WVM196668 WVM262155:WVM262204 WVM327691:WVM327740 WVM393227:WVM393276 WVM458763:WVM458812 WVM524299:WVM524348 WVM589835:WVM589884 WVM655371:WVM655420 WVM720907:WVM720956 WVM786443:WVM786492 WVM851979:WVM852028 WVM917515:WVM917564 WVM983051:WVM983100">
      <formula1>"正,反"</formula1>
    </dataValidation>
    <dataValidation type="list" allowBlank="1" showInputMessage="1" showErrorMessage="1" sqref="F11:F160 F65547:F65596 F131083:F131132 F196619:F196668 F262155:F262204 F327691:F327740 F393227:F393276 F458763:F458812 F524299:F524348 F589835:F589884 F655371:F655420 F720907:F720956 F786443:F786492 F851979:F852028 F917515:F917564 F983051:F983100 JB11:JB60 JB65547:JB65596 JB131083:JB131132 JB196619:JB196668 JB262155:JB262204 JB327691:JB327740 JB393227:JB393276 JB458763:JB458812 JB524299:JB524348 JB589835:JB589884 JB655371:JB655420 JB720907:JB720956 JB786443:JB786492 JB851979:JB852028 JB917515:JB917564 JB983051:JB983100 SX11:SX60 SX65547:SX65596 SX131083:SX131132 SX196619:SX196668 SX262155:SX262204 SX327691:SX327740 SX393227:SX393276 SX458763:SX458812 SX524299:SX524348 SX589835:SX589884 SX655371:SX655420 SX720907:SX720956 SX786443:SX786492 SX851979:SX852028 SX917515:SX917564 SX983051:SX983100 ACT11:ACT60 ACT65547:ACT65596 ACT131083:ACT131132 ACT196619:ACT196668 ACT262155:ACT262204 ACT327691:ACT327740 ACT393227:ACT393276 ACT458763:ACT458812 ACT524299:ACT524348 ACT589835:ACT589884 ACT655371:ACT655420 ACT720907:ACT720956 ACT786443:ACT786492 ACT851979:ACT852028 ACT917515:ACT917564 ACT983051:ACT983100 AMP11:AMP60 AMP65547:AMP65596 AMP131083:AMP131132 AMP196619:AMP196668 AMP262155:AMP262204 AMP327691:AMP327740 AMP393227:AMP393276 AMP458763:AMP458812 AMP524299:AMP524348 AMP589835:AMP589884 AMP655371:AMP655420 AMP720907:AMP720956 AMP786443:AMP786492 AMP851979:AMP852028 AMP917515:AMP917564 AMP983051:AMP983100 AWL11:AWL60 AWL65547:AWL65596 AWL131083:AWL131132 AWL196619:AWL196668 AWL262155:AWL262204 AWL327691:AWL327740 AWL393227:AWL393276 AWL458763:AWL458812 AWL524299:AWL524348 AWL589835:AWL589884 AWL655371:AWL655420 AWL720907:AWL720956 AWL786443:AWL786492 AWL851979:AWL852028 AWL917515:AWL917564 AWL983051:AWL983100 BGH11:BGH60 BGH65547:BGH65596 BGH131083:BGH131132 BGH196619:BGH196668 BGH262155:BGH262204 BGH327691:BGH327740 BGH393227:BGH393276 BGH458763:BGH458812 BGH524299:BGH524348 BGH589835:BGH589884 BGH655371:BGH655420 BGH720907:BGH720956 BGH786443:BGH786492 BGH851979:BGH852028 BGH917515:BGH917564 BGH983051:BGH983100 BQD11:BQD60 BQD65547:BQD65596 BQD131083:BQD131132 BQD196619:BQD196668 BQD262155:BQD262204 BQD327691:BQD327740 BQD393227:BQD393276 BQD458763:BQD458812 BQD524299:BQD524348 BQD589835:BQD589884 BQD655371:BQD655420 BQD720907:BQD720956 BQD786443:BQD786492 BQD851979:BQD852028 BQD917515:BQD917564 BQD983051:BQD983100 BZZ11:BZZ60 BZZ65547:BZZ65596 BZZ131083:BZZ131132 BZZ196619:BZZ196668 BZZ262155:BZZ262204 BZZ327691:BZZ327740 BZZ393227:BZZ393276 BZZ458763:BZZ458812 BZZ524299:BZZ524348 BZZ589835:BZZ589884 BZZ655371:BZZ655420 BZZ720907:BZZ720956 BZZ786443:BZZ786492 BZZ851979:BZZ852028 BZZ917515:BZZ917564 BZZ983051:BZZ983100 CJV11:CJV60 CJV65547:CJV65596 CJV131083:CJV131132 CJV196619:CJV196668 CJV262155:CJV262204 CJV327691:CJV327740 CJV393227:CJV393276 CJV458763:CJV458812 CJV524299:CJV524348 CJV589835:CJV589884 CJV655371:CJV655420 CJV720907:CJV720956 CJV786443:CJV786492 CJV851979:CJV852028 CJV917515:CJV917564 CJV983051:CJV983100 CTR11:CTR60 CTR65547:CTR65596 CTR131083:CTR131132 CTR196619:CTR196668 CTR262155:CTR262204 CTR327691:CTR327740 CTR393227:CTR393276 CTR458763:CTR458812 CTR524299:CTR524348 CTR589835:CTR589884 CTR655371:CTR655420 CTR720907:CTR720956 CTR786443:CTR786492 CTR851979:CTR852028 CTR917515:CTR917564 CTR983051:CTR983100 DDN11:DDN60 DDN65547:DDN65596 DDN131083:DDN131132 DDN196619:DDN196668 DDN262155:DDN262204 DDN327691:DDN327740 DDN393227:DDN393276 DDN458763:DDN458812 DDN524299:DDN524348 DDN589835:DDN589884 DDN655371:DDN655420 DDN720907:DDN720956 DDN786443:DDN786492 DDN851979:DDN852028 DDN917515:DDN917564 DDN983051:DDN983100 DNJ11:DNJ60 DNJ65547:DNJ65596 DNJ131083:DNJ131132 DNJ196619:DNJ196668 DNJ262155:DNJ262204 DNJ327691:DNJ327740 DNJ393227:DNJ393276 DNJ458763:DNJ458812 DNJ524299:DNJ524348 DNJ589835:DNJ589884 DNJ655371:DNJ655420 DNJ720907:DNJ720956 DNJ786443:DNJ786492 DNJ851979:DNJ852028 DNJ917515:DNJ917564 DNJ983051:DNJ983100 DXF11:DXF60 DXF65547:DXF65596 DXF131083:DXF131132 DXF196619:DXF196668 DXF262155:DXF262204 DXF327691:DXF327740 DXF393227:DXF393276 DXF458763:DXF458812 DXF524299:DXF524348 DXF589835:DXF589884 DXF655371:DXF655420 DXF720907:DXF720956 DXF786443:DXF786492 DXF851979:DXF852028 DXF917515:DXF917564 DXF983051:DXF983100 EHB11:EHB60 EHB65547:EHB65596 EHB131083:EHB131132 EHB196619:EHB196668 EHB262155:EHB262204 EHB327691:EHB327740 EHB393227:EHB393276 EHB458763:EHB458812 EHB524299:EHB524348 EHB589835:EHB589884 EHB655371:EHB655420 EHB720907:EHB720956 EHB786443:EHB786492 EHB851979:EHB852028 EHB917515:EHB917564 EHB983051:EHB983100 EQX11:EQX60 EQX65547:EQX65596 EQX131083:EQX131132 EQX196619:EQX196668 EQX262155:EQX262204 EQX327691:EQX327740 EQX393227:EQX393276 EQX458763:EQX458812 EQX524299:EQX524348 EQX589835:EQX589884 EQX655371:EQX655420 EQX720907:EQX720956 EQX786443:EQX786492 EQX851979:EQX852028 EQX917515:EQX917564 EQX983051:EQX983100 FAT11:FAT60 FAT65547:FAT65596 FAT131083:FAT131132 FAT196619:FAT196668 FAT262155:FAT262204 FAT327691:FAT327740 FAT393227:FAT393276 FAT458763:FAT458812 FAT524299:FAT524348 FAT589835:FAT589884 FAT655371:FAT655420 FAT720907:FAT720956 FAT786443:FAT786492 FAT851979:FAT852028 FAT917515:FAT917564 FAT983051:FAT983100 FKP11:FKP60 FKP65547:FKP65596 FKP131083:FKP131132 FKP196619:FKP196668 FKP262155:FKP262204 FKP327691:FKP327740 FKP393227:FKP393276 FKP458763:FKP458812 FKP524299:FKP524348 FKP589835:FKP589884 FKP655371:FKP655420 FKP720907:FKP720956 FKP786443:FKP786492 FKP851979:FKP852028 FKP917515:FKP917564 FKP983051:FKP983100 FUL11:FUL60 FUL65547:FUL65596 FUL131083:FUL131132 FUL196619:FUL196668 FUL262155:FUL262204 FUL327691:FUL327740 FUL393227:FUL393276 FUL458763:FUL458812 FUL524299:FUL524348 FUL589835:FUL589884 FUL655371:FUL655420 FUL720907:FUL720956 FUL786443:FUL786492 FUL851979:FUL852028 FUL917515:FUL917564 FUL983051:FUL983100 GEH11:GEH60 GEH65547:GEH65596 GEH131083:GEH131132 GEH196619:GEH196668 GEH262155:GEH262204 GEH327691:GEH327740 GEH393227:GEH393276 GEH458763:GEH458812 GEH524299:GEH524348 GEH589835:GEH589884 GEH655371:GEH655420 GEH720907:GEH720956 GEH786443:GEH786492 GEH851979:GEH852028 GEH917515:GEH917564 GEH983051:GEH983100 GOD11:GOD60 GOD65547:GOD65596 GOD131083:GOD131132 GOD196619:GOD196668 GOD262155:GOD262204 GOD327691:GOD327740 GOD393227:GOD393276 GOD458763:GOD458812 GOD524299:GOD524348 GOD589835:GOD589884 GOD655371:GOD655420 GOD720907:GOD720956 GOD786443:GOD786492 GOD851979:GOD852028 GOD917515:GOD917564 GOD983051:GOD983100 GXZ11:GXZ60 GXZ65547:GXZ65596 GXZ131083:GXZ131132 GXZ196619:GXZ196668 GXZ262155:GXZ262204 GXZ327691:GXZ327740 GXZ393227:GXZ393276 GXZ458763:GXZ458812 GXZ524299:GXZ524348 GXZ589835:GXZ589884 GXZ655371:GXZ655420 GXZ720907:GXZ720956 GXZ786443:GXZ786492 GXZ851979:GXZ852028 GXZ917515:GXZ917564 GXZ983051:GXZ983100 HHV11:HHV60 HHV65547:HHV65596 HHV131083:HHV131132 HHV196619:HHV196668 HHV262155:HHV262204 HHV327691:HHV327740 HHV393227:HHV393276 HHV458763:HHV458812 HHV524299:HHV524348 HHV589835:HHV589884 HHV655371:HHV655420 HHV720907:HHV720956 HHV786443:HHV786492 HHV851979:HHV852028 HHV917515:HHV917564 HHV983051:HHV983100 HRR11:HRR60 HRR65547:HRR65596 HRR131083:HRR131132 HRR196619:HRR196668 HRR262155:HRR262204 HRR327691:HRR327740 HRR393227:HRR393276 HRR458763:HRR458812 HRR524299:HRR524348 HRR589835:HRR589884 HRR655371:HRR655420 HRR720907:HRR720956 HRR786443:HRR786492 HRR851979:HRR852028 HRR917515:HRR917564 HRR983051:HRR983100 IBN11:IBN60 IBN65547:IBN65596 IBN131083:IBN131132 IBN196619:IBN196668 IBN262155:IBN262204 IBN327691:IBN327740 IBN393227:IBN393276 IBN458763:IBN458812 IBN524299:IBN524348 IBN589835:IBN589884 IBN655371:IBN655420 IBN720907:IBN720956 IBN786443:IBN786492 IBN851979:IBN852028 IBN917515:IBN917564 IBN983051:IBN983100 ILJ11:ILJ60 ILJ65547:ILJ65596 ILJ131083:ILJ131132 ILJ196619:ILJ196668 ILJ262155:ILJ262204 ILJ327691:ILJ327740 ILJ393227:ILJ393276 ILJ458763:ILJ458812 ILJ524299:ILJ524348 ILJ589835:ILJ589884 ILJ655371:ILJ655420 ILJ720907:ILJ720956 ILJ786443:ILJ786492 ILJ851979:ILJ852028 ILJ917515:ILJ917564 ILJ983051:ILJ983100 IVF11:IVF60 IVF65547:IVF65596 IVF131083:IVF131132 IVF196619:IVF196668 IVF262155:IVF262204 IVF327691:IVF327740 IVF393227:IVF393276 IVF458763:IVF458812 IVF524299:IVF524348 IVF589835:IVF589884 IVF655371:IVF655420 IVF720907:IVF720956 IVF786443:IVF786492 IVF851979:IVF852028 IVF917515:IVF917564 IVF983051:IVF983100 JFB11:JFB60 JFB65547:JFB65596 JFB131083:JFB131132 JFB196619:JFB196668 JFB262155:JFB262204 JFB327691:JFB327740 JFB393227:JFB393276 JFB458763:JFB458812 JFB524299:JFB524348 JFB589835:JFB589884 JFB655371:JFB655420 JFB720907:JFB720956 JFB786443:JFB786492 JFB851979:JFB852028 JFB917515:JFB917564 JFB983051:JFB983100 JOX11:JOX60 JOX65547:JOX65596 JOX131083:JOX131132 JOX196619:JOX196668 JOX262155:JOX262204 JOX327691:JOX327740 JOX393227:JOX393276 JOX458763:JOX458812 JOX524299:JOX524348 JOX589835:JOX589884 JOX655371:JOX655420 JOX720907:JOX720956 JOX786443:JOX786492 JOX851979:JOX852028 JOX917515:JOX917564 JOX983051:JOX983100 JYT11:JYT60 JYT65547:JYT65596 JYT131083:JYT131132 JYT196619:JYT196668 JYT262155:JYT262204 JYT327691:JYT327740 JYT393227:JYT393276 JYT458763:JYT458812 JYT524299:JYT524348 JYT589835:JYT589884 JYT655371:JYT655420 JYT720907:JYT720956 JYT786443:JYT786492 JYT851979:JYT852028 JYT917515:JYT917564 JYT983051:JYT983100 KIP11:KIP60 KIP65547:KIP65596 KIP131083:KIP131132 KIP196619:KIP196668 KIP262155:KIP262204 KIP327691:KIP327740 KIP393227:KIP393276 KIP458763:KIP458812 KIP524299:KIP524348 KIP589835:KIP589884 KIP655371:KIP655420 KIP720907:KIP720956 KIP786443:KIP786492 KIP851979:KIP852028 KIP917515:KIP917564 KIP983051:KIP983100 KSL11:KSL60 KSL65547:KSL65596 KSL131083:KSL131132 KSL196619:KSL196668 KSL262155:KSL262204 KSL327691:KSL327740 KSL393227:KSL393276 KSL458763:KSL458812 KSL524299:KSL524348 KSL589835:KSL589884 KSL655371:KSL655420 KSL720907:KSL720956 KSL786443:KSL786492 KSL851979:KSL852028 KSL917515:KSL917564 KSL983051:KSL983100 LCH11:LCH60 LCH65547:LCH65596 LCH131083:LCH131132 LCH196619:LCH196668 LCH262155:LCH262204 LCH327691:LCH327740 LCH393227:LCH393276 LCH458763:LCH458812 LCH524299:LCH524348 LCH589835:LCH589884 LCH655371:LCH655420 LCH720907:LCH720956 LCH786443:LCH786492 LCH851979:LCH852028 LCH917515:LCH917564 LCH983051:LCH983100 LMD11:LMD60 LMD65547:LMD65596 LMD131083:LMD131132 LMD196619:LMD196668 LMD262155:LMD262204 LMD327691:LMD327740 LMD393227:LMD393276 LMD458763:LMD458812 LMD524299:LMD524348 LMD589835:LMD589884 LMD655371:LMD655420 LMD720907:LMD720956 LMD786443:LMD786492 LMD851979:LMD852028 LMD917515:LMD917564 LMD983051:LMD983100 LVZ11:LVZ60 LVZ65547:LVZ65596 LVZ131083:LVZ131132 LVZ196619:LVZ196668 LVZ262155:LVZ262204 LVZ327691:LVZ327740 LVZ393227:LVZ393276 LVZ458763:LVZ458812 LVZ524299:LVZ524348 LVZ589835:LVZ589884 LVZ655371:LVZ655420 LVZ720907:LVZ720956 LVZ786443:LVZ786492 LVZ851979:LVZ852028 LVZ917515:LVZ917564 LVZ983051:LVZ983100 MFV11:MFV60 MFV65547:MFV65596 MFV131083:MFV131132 MFV196619:MFV196668 MFV262155:MFV262204 MFV327691:MFV327740 MFV393227:MFV393276 MFV458763:MFV458812 MFV524299:MFV524348 MFV589835:MFV589884 MFV655371:MFV655420 MFV720907:MFV720956 MFV786443:MFV786492 MFV851979:MFV852028 MFV917515:MFV917564 MFV983051:MFV983100 MPR11:MPR60 MPR65547:MPR65596 MPR131083:MPR131132 MPR196619:MPR196668 MPR262155:MPR262204 MPR327691:MPR327740 MPR393227:MPR393276 MPR458763:MPR458812 MPR524299:MPR524348 MPR589835:MPR589884 MPR655371:MPR655420 MPR720907:MPR720956 MPR786443:MPR786492 MPR851979:MPR852028 MPR917515:MPR917564 MPR983051:MPR983100 MZN11:MZN60 MZN65547:MZN65596 MZN131083:MZN131132 MZN196619:MZN196668 MZN262155:MZN262204 MZN327691:MZN327740 MZN393227:MZN393276 MZN458763:MZN458812 MZN524299:MZN524348 MZN589835:MZN589884 MZN655371:MZN655420 MZN720907:MZN720956 MZN786443:MZN786492 MZN851979:MZN852028 MZN917515:MZN917564 MZN983051:MZN983100 NJJ11:NJJ60 NJJ65547:NJJ65596 NJJ131083:NJJ131132 NJJ196619:NJJ196668 NJJ262155:NJJ262204 NJJ327691:NJJ327740 NJJ393227:NJJ393276 NJJ458763:NJJ458812 NJJ524299:NJJ524348 NJJ589835:NJJ589884 NJJ655371:NJJ655420 NJJ720907:NJJ720956 NJJ786443:NJJ786492 NJJ851979:NJJ852028 NJJ917515:NJJ917564 NJJ983051:NJJ983100 NTF11:NTF60 NTF65547:NTF65596 NTF131083:NTF131132 NTF196619:NTF196668 NTF262155:NTF262204 NTF327691:NTF327740 NTF393227:NTF393276 NTF458763:NTF458812 NTF524299:NTF524348 NTF589835:NTF589884 NTF655371:NTF655420 NTF720907:NTF720956 NTF786443:NTF786492 NTF851979:NTF852028 NTF917515:NTF917564 NTF983051:NTF983100 ODB11:ODB60 ODB65547:ODB65596 ODB131083:ODB131132 ODB196619:ODB196668 ODB262155:ODB262204 ODB327691:ODB327740 ODB393227:ODB393276 ODB458763:ODB458812 ODB524299:ODB524348 ODB589835:ODB589884 ODB655371:ODB655420 ODB720907:ODB720956 ODB786443:ODB786492 ODB851979:ODB852028 ODB917515:ODB917564 ODB983051:ODB983100 OMX11:OMX60 OMX65547:OMX65596 OMX131083:OMX131132 OMX196619:OMX196668 OMX262155:OMX262204 OMX327691:OMX327740 OMX393227:OMX393276 OMX458763:OMX458812 OMX524299:OMX524348 OMX589835:OMX589884 OMX655371:OMX655420 OMX720907:OMX720956 OMX786443:OMX786492 OMX851979:OMX852028 OMX917515:OMX917564 OMX983051:OMX983100 OWT11:OWT60 OWT65547:OWT65596 OWT131083:OWT131132 OWT196619:OWT196668 OWT262155:OWT262204 OWT327691:OWT327740 OWT393227:OWT393276 OWT458763:OWT458812 OWT524299:OWT524348 OWT589835:OWT589884 OWT655371:OWT655420 OWT720907:OWT720956 OWT786443:OWT786492 OWT851979:OWT852028 OWT917515:OWT917564 OWT983051:OWT983100 PGP11:PGP60 PGP65547:PGP65596 PGP131083:PGP131132 PGP196619:PGP196668 PGP262155:PGP262204 PGP327691:PGP327740 PGP393227:PGP393276 PGP458763:PGP458812 PGP524299:PGP524348 PGP589835:PGP589884 PGP655371:PGP655420 PGP720907:PGP720956 PGP786443:PGP786492 PGP851979:PGP852028 PGP917515:PGP917564 PGP983051:PGP983100 PQL11:PQL60 PQL65547:PQL65596 PQL131083:PQL131132 PQL196619:PQL196668 PQL262155:PQL262204 PQL327691:PQL327740 PQL393227:PQL393276 PQL458763:PQL458812 PQL524299:PQL524348 PQL589835:PQL589884 PQL655371:PQL655420 PQL720907:PQL720956 PQL786443:PQL786492 PQL851979:PQL852028 PQL917515:PQL917564 PQL983051:PQL983100 QAH11:QAH60 QAH65547:QAH65596 QAH131083:QAH131132 QAH196619:QAH196668 QAH262155:QAH262204 QAH327691:QAH327740 QAH393227:QAH393276 QAH458763:QAH458812 QAH524299:QAH524348 QAH589835:QAH589884 QAH655371:QAH655420 QAH720907:QAH720956 QAH786443:QAH786492 QAH851979:QAH852028 QAH917515:QAH917564 QAH983051:QAH983100 QKD11:QKD60 QKD65547:QKD65596 QKD131083:QKD131132 QKD196619:QKD196668 QKD262155:QKD262204 QKD327691:QKD327740 QKD393227:QKD393276 QKD458763:QKD458812 QKD524299:QKD524348 QKD589835:QKD589884 QKD655371:QKD655420 QKD720907:QKD720956 QKD786443:QKD786492 QKD851979:QKD852028 QKD917515:QKD917564 QKD983051:QKD983100 QTZ11:QTZ60 QTZ65547:QTZ65596 QTZ131083:QTZ131132 QTZ196619:QTZ196668 QTZ262155:QTZ262204 QTZ327691:QTZ327740 QTZ393227:QTZ393276 QTZ458763:QTZ458812 QTZ524299:QTZ524348 QTZ589835:QTZ589884 QTZ655371:QTZ655420 QTZ720907:QTZ720956 QTZ786443:QTZ786492 QTZ851979:QTZ852028 QTZ917515:QTZ917564 QTZ983051:QTZ983100 RDV11:RDV60 RDV65547:RDV65596 RDV131083:RDV131132 RDV196619:RDV196668 RDV262155:RDV262204 RDV327691:RDV327740 RDV393227:RDV393276 RDV458763:RDV458812 RDV524299:RDV524348 RDV589835:RDV589884 RDV655371:RDV655420 RDV720907:RDV720956 RDV786443:RDV786492 RDV851979:RDV852028 RDV917515:RDV917564 RDV983051:RDV983100 RNR11:RNR60 RNR65547:RNR65596 RNR131083:RNR131132 RNR196619:RNR196668 RNR262155:RNR262204 RNR327691:RNR327740 RNR393227:RNR393276 RNR458763:RNR458812 RNR524299:RNR524348 RNR589835:RNR589884 RNR655371:RNR655420 RNR720907:RNR720956 RNR786443:RNR786492 RNR851979:RNR852028 RNR917515:RNR917564 RNR983051:RNR983100 RXN11:RXN60 RXN65547:RXN65596 RXN131083:RXN131132 RXN196619:RXN196668 RXN262155:RXN262204 RXN327691:RXN327740 RXN393227:RXN393276 RXN458763:RXN458812 RXN524299:RXN524348 RXN589835:RXN589884 RXN655371:RXN655420 RXN720907:RXN720956 RXN786443:RXN786492 RXN851979:RXN852028 RXN917515:RXN917564 RXN983051:RXN983100 SHJ11:SHJ60 SHJ65547:SHJ65596 SHJ131083:SHJ131132 SHJ196619:SHJ196668 SHJ262155:SHJ262204 SHJ327691:SHJ327740 SHJ393227:SHJ393276 SHJ458763:SHJ458812 SHJ524299:SHJ524348 SHJ589835:SHJ589884 SHJ655371:SHJ655420 SHJ720907:SHJ720956 SHJ786443:SHJ786492 SHJ851979:SHJ852028 SHJ917515:SHJ917564 SHJ983051:SHJ983100 SRF11:SRF60 SRF65547:SRF65596 SRF131083:SRF131132 SRF196619:SRF196668 SRF262155:SRF262204 SRF327691:SRF327740 SRF393227:SRF393276 SRF458763:SRF458812 SRF524299:SRF524348 SRF589835:SRF589884 SRF655371:SRF655420 SRF720907:SRF720956 SRF786443:SRF786492 SRF851979:SRF852028 SRF917515:SRF917564 SRF983051:SRF983100 TBB11:TBB60 TBB65547:TBB65596 TBB131083:TBB131132 TBB196619:TBB196668 TBB262155:TBB262204 TBB327691:TBB327740 TBB393227:TBB393276 TBB458763:TBB458812 TBB524299:TBB524348 TBB589835:TBB589884 TBB655371:TBB655420 TBB720907:TBB720956 TBB786443:TBB786492 TBB851979:TBB852028 TBB917515:TBB917564 TBB983051:TBB983100 TKX11:TKX60 TKX65547:TKX65596 TKX131083:TKX131132 TKX196619:TKX196668 TKX262155:TKX262204 TKX327691:TKX327740 TKX393227:TKX393276 TKX458763:TKX458812 TKX524299:TKX524348 TKX589835:TKX589884 TKX655371:TKX655420 TKX720907:TKX720956 TKX786443:TKX786492 TKX851979:TKX852028 TKX917515:TKX917564 TKX983051:TKX983100 TUT11:TUT60 TUT65547:TUT65596 TUT131083:TUT131132 TUT196619:TUT196668 TUT262155:TUT262204 TUT327691:TUT327740 TUT393227:TUT393276 TUT458763:TUT458812 TUT524299:TUT524348 TUT589835:TUT589884 TUT655371:TUT655420 TUT720907:TUT720956 TUT786443:TUT786492 TUT851979:TUT852028 TUT917515:TUT917564 TUT983051:TUT983100 UEP11:UEP60 UEP65547:UEP65596 UEP131083:UEP131132 UEP196619:UEP196668 UEP262155:UEP262204 UEP327691:UEP327740 UEP393227:UEP393276 UEP458763:UEP458812 UEP524299:UEP524348 UEP589835:UEP589884 UEP655371:UEP655420 UEP720907:UEP720956 UEP786443:UEP786492 UEP851979:UEP852028 UEP917515:UEP917564 UEP983051:UEP983100 UOL11:UOL60 UOL65547:UOL65596 UOL131083:UOL131132 UOL196619:UOL196668 UOL262155:UOL262204 UOL327691:UOL327740 UOL393227:UOL393276 UOL458763:UOL458812 UOL524299:UOL524348 UOL589835:UOL589884 UOL655371:UOL655420 UOL720907:UOL720956 UOL786443:UOL786492 UOL851979:UOL852028 UOL917515:UOL917564 UOL983051:UOL983100 UYH11:UYH60 UYH65547:UYH65596 UYH131083:UYH131132 UYH196619:UYH196668 UYH262155:UYH262204 UYH327691:UYH327740 UYH393227:UYH393276 UYH458763:UYH458812 UYH524299:UYH524348 UYH589835:UYH589884 UYH655371:UYH655420 UYH720907:UYH720956 UYH786443:UYH786492 UYH851979:UYH852028 UYH917515:UYH917564 UYH983051:UYH983100 VID11:VID60 VID65547:VID65596 VID131083:VID131132 VID196619:VID196668 VID262155:VID262204 VID327691:VID327740 VID393227:VID393276 VID458763:VID458812 VID524299:VID524348 VID589835:VID589884 VID655371:VID655420 VID720907:VID720956 VID786443:VID786492 VID851979:VID852028 VID917515:VID917564 VID983051:VID983100 VRZ11:VRZ60 VRZ65547:VRZ65596 VRZ131083:VRZ131132 VRZ196619:VRZ196668 VRZ262155:VRZ262204 VRZ327691:VRZ327740 VRZ393227:VRZ393276 VRZ458763:VRZ458812 VRZ524299:VRZ524348 VRZ589835:VRZ589884 VRZ655371:VRZ655420 VRZ720907:VRZ720956 VRZ786443:VRZ786492 VRZ851979:VRZ852028 VRZ917515:VRZ917564 VRZ983051:VRZ983100 WBV11:WBV60 WBV65547:WBV65596 WBV131083:WBV131132 WBV196619:WBV196668 WBV262155:WBV262204 WBV327691:WBV327740 WBV393227:WBV393276 WBV458763:WBV458812 WBV524299:WBV524348 WBV589835:WBV589884 WBV655371:WBV655420 WBV720907:WBV720956 WBV786443:WBV786492 WBV851979:WBV852028 WBV917515:WBV917564 WBV983051:WBV983100 WLR11:WLR60 WLR65547:WLR65596 WLR131083:WLR131132 WLR196619:WLR196668 WLR262155:WLR262204 WLR327691:WLR327740 WLR393227:WLR393276 WLR458763:WLR458812 WLR524299:WLR524348 WLR589835:WLR589884 WLR655371:WLR655420 WLR720907:WLR720956 WLR786443:WLR786492 WLR851979:WLR852028 WLR917515:WLR917564 WLR983051:WLR983100 WVN11:WVN60 WVN65547:WVN65596 WVN131083:WVN131132 WVN196619:WVN196668 WVN262155:WVN262204 WVN327691:WVN327740 WVN393227:WVN393276 WVN458763:WVN458812 WVN524299:WVN524348 WVN589835:WVN589884 WVN655371:WVN655420 WVN720907:WVN720956 WVN786443:WVN786492 WVN851979:WVN852028 WVN917515:WVN917564 WVN983051:WVN983100">
      <formula1>"高,中,低"</formula1>
    </dataValidation>
    <dataValidation type="list" allowBlank="1" showInputMessage="1" showErrorMessage="1" sqref="G11:G160 G65547:G65596 G131083:G131132 G196619:G196668 G262155:G262204 G327691:G327740 G393227:G393276 G458763:G458812 G524299:G524348 G589835:G589884 G655371:G655420 G720907:G720956 G786443:G786492 G851979:G852028 G917515:G917564 G983051:G983100 JC11:JC60 JC65547:JC65596 JC131083:JC131132 JC196619:JC196668 JC262155:JC262204 JC327691:JC327740 JC393227:JC393276 JC458763:JC458812 JC524299:JC524348 JC589835:JC589884 JC655371:JC655420 JC720907:JC720956 JC786443:JC786492 JC851979:JC852028 JC917515:JC917564 JC983051:JC983100 SY11:SY60 SY65547:SY65596 SY131083:SY131132 SY196619:SY196668 SY262155:SY262204 SY327691:SY327740 SY393227:SY393276 SY458763:SY458812 SY524299:SY524348 SY589835:SY589884 SY655371:SY655420 SY720907:SY720956 SY786443:SY786492 SY851979:SY852028 SY917515:SY917564 SY983051:SY983100 ACU11:ACU60 ACU65547:ACU65596 ACU131083:ACU131132 ACU196619:ACU196668 ACU262155:ACU262204 ACU327691:ACU327740 ACU393227:ACU393276 ACU458763:ACU458812 ACU524299:ACU524348 ACU589835:ACU589884 ACU655371:ACU655420 ACU720907:ACU720956 ACU786443:ACU786492 ACU851979:ACU852028 ACU917515:ACU917564 ACU983051:ACU983100 AMQ11:AMQ60 AMQ65547:AMQ65596 AMQ131083:AMQ131132 AMQ196619:AMQ196668 AMQ262155:AMQ262204 AMQ327691:AMQ327740 AMQ393227:AMQ393276 AMQ458763:AMQ458812 AMQ524299:AMQ524348 AMQ589835:AMQ589884 AMQ655371:AMQ655420 AMQ720907:AMQ720956 AMQ786443:AMQ786492 AMQ851979:AMQ852028 AMQ917515:AMQ917564 AMQ983051:AMQ983100 AWM11:AWM60 AWM65547:AWM65596 AWM131083:AWM131132 AWM196619:AWM196668 AWM262155:AWM262204 AWM327691:AWM327740 AWM393227:AWM393276 AWM458763:AWM458812 AWM524299:AWM524348 AWM589835:AWM589884 AWM655371:AWM655420 AWM720907:AWM720956 AWM786443:AWM786492 AWM851979:AWM852028 AWM917515:AWM917564 AWM983051:AWM983100 BGI11:BGI60 BGI65547:BGI65596 BGI131083:BGI131132 BGI196619:BGI196668 BGI262155:BGI262204 BGI327691:BGI327740 BGI393227:BGI393276 BGI458763:BGI458812 BGI524299:BGI524348 BGI589835:BGI589884 BGI655371:BGI655420 BGI720907:BGI720956 BGI786443:BGI786492 BGI851979:BGI852028 BGI917515:BGI917564 BGI983051:BGI983100 BQE11:BQE60 BQE65547:BQE65596 BQE131083:BQE131132 BQE196619:BQE196668 BQE262155:BQE262204 BQE327691:BQE327740 BQE393227:BQE393276 BQE458763:BQE458812 BQE524299:BQE524348 BQE589835:BQE589884 BQE655371:BQE655420 BQE720907:BQE720956 BQE786443:BQE786492 BQE851979:BQE852028 BQE917515:BQE917564 BQE983051:BQE983100 CAA11:CAA60 CAA65547:CAA65596 CAA131083:CAA131132 CAA196619:CAA196668 CAA262155:CAA262204 CAA327691:CAA327740 CAA393227:CAA393276 CAA458763:CAA458812 CAA524299:CAA524348 CAA589835:CAA589884 CAA655371:CAA655420 CAA720907:CAA720956 CAA786443:CAA786492 CAA851979:CAA852028 CAA917515:CAA917564 CAA983051:CAA983100 CJW11:CJW60 CJW65547:CJW65596 CJW131083:CJW131132 CJW196619:CJW196668 CJW262155:CJW262204 CJW327691:CJW327740 CJW393227:CJW393276 CJW458763:CJW458812 CJW524299:CJW524348 CJW589835:CJW589884 CJW655371:CJW655420 CJW720907:CJW720956 CJW786443:CJW786492 CJW851979:CJW852028 CJW917515:CJW917564 CJW983051:CJW983100 CTS11:CTS60 CTS65547:CTS65596 CTS131083:CTS131132 CTS196619:CTS196668 CTS262155:CTS262204 CTS327691:CTS327740 CTS393227:CTS393276 CTS458763:CTS458812 CTS524299:CTS524348 CTS589835:CTS589884 CTS655371:CTS655420 CTS720907:CTS720956 CTS786443:CTS786492 CTS851979:CTS852028 CTS917515:CTS917564 CTS983051:CTS983100 DDO11:DDO60 DDO65547:DDO65596 DDO131083:DDO131132 DDO196619:DDO196668 DDO262155:DDO262204 DDO327691:DDO327740 DDO393227:DDO393276 DDO458763:DDO458812 DDO524299:DDO524348 DDO589835:DDO589884 DDO655371:DDO655420 DDO720907:DDO720956 DDO786443:DDO786492 DDO851979:DDO852028 DDO917515:DDO917564 DDO983051:DDO983100 DNK11:DNK60 DNK65547:DNK65596 DNK131083:DNK131132 DNK196619:DNK196668 DNK262155:DNK262204 DNK327691:DNK327740 DNK393227:DNK393276 DNK458763:DNK458812 DNK524299:DNK524348 DNK589835:DNK589884 DNK655371:DNK655420 DNK720907:DNK720956 DNK786443:DNK786492 DNK851979:DNK852028 DNK917515:DNK917564 DNK983051:DNK983100 DXG11:DXG60 DXG65547:DXG65596 DXG131083:DXG131132 DXG196619:DXG196668 DXG262155:DXG262204 DXG327691:DXG327740 DXG393227:DXG393276 DXG458763:DXG458812 DXG524299:DXG524348 DXG589835:DXG589884 DXG655371:DXG655420 DXG720907:DXG720956 DXG786443:DXG786492 DXG851979:DXG852028 DXG917515:DXG917564 DXG983051:DXG983100 EHC11:EHC60 EHC65547:EHC65596 EHC131083:EHC131132 EHC196619:EHC196668 EHC262155:EHC262204 EHC327691:EHC327740 EHC393227:EHC393276 EHC458763:EHC458812 EHC524299:EHC524348 EHC589835:EHC589884 EHC655371:EHC655420 EHC720907:EHC720956 EHC786443:EHC786492 EHC851979:EHC852028 EHC917515:EHC917564 EHC983051:EHC983100 EQY11:EQY60 EQY65547:EQY65596 EQY131083:EQY131132 EQY196619:EQY196668 EQY262155:EQY262204 EQY327691:EQY327740 EQY393227:EQY393276 EQY458763:EQY458812 EQY524299:EQY524348 EQY589835:EQY589884 EQY655371:EQY655420 EQY720907:EQY720956 EQY786443:EQY786492 EQY851979:EQY852028 EQY917515:EQY917564 EQY983051:EQY983100 FAU11:FAU60 FAU65547:FAU65596 FAU131083:FAU131132 FAU196619:FAU196668 FAU262155:FAU262204 FAU327691:FAU327740 FAU393227:FAU393276 FAU458763:FAU458812 FAU524299:FAU524348 FAU589835:FAU589884 FAU655371:FAU655420 FAU720907:FAU720956 FAU786443:FAU786492 FAU851979:FAU852028 FAU917515:FAU917564 FAU983051:FAU983100 FKQ11:FKQ60 FKQ65547:FKQ65596 FKQ131083:FKQ131132 FKQ196619:FKQ196668 FKQ262155:FKQ262204 FKQ327691:FKQ327740 FKQ393227:FKQ393276 FKQ458763:FKQ458812 FKQ524299:FKQ524348 FKQ589835:FKQ589884 FKQ655371:FKQ655420 FKQ720907:FKQ720956 FKQ786443:FKQ786492 FKQ851979:FKQ852028 FKQ917515:FKQ917564 FKQ983051:FKQ983100 FUM11:FUM60 FUM65547:FUM65596 FUM131083:FUM131132 FUM196619:FUM196668 FUM262155:FUM262204 FUM327691:FUM327740 FUM393227:FUM393276 FUM458763:FUM458812 FUM524299:FUM524348 FUM589835:FUM589884 FUM655371:FUM655420 FUM720907:FUM720956 FUM786443:FUM786492 FUM851979:FUM852028 FUM917515:FUM917564 FUM983051:FUM983100 GEI11:GEI60 GEI65547:GEI65596 GEI131083:GEI131132 GEI196619:GEI196668 GEI262155:GEI262204 GEI327691:GEI327740 GEI393227:GEI393276 GEI458763:GEI458812 GEI524299:GEI524348 GEI589835:GEI589884 GEI655371:GEI655420 GEI720907:GEI720956 GEI786443:GEI786492 GEI851979:GEI852028 GEI917515:GEI917564 GEI983051:GEI983100 GOE11:GOE60 GOE65547:GOE65596 GOE131083:GOE131132 GOE196619:GOE196668 GOE262155:GOE262204 GOE327691:GOE327740 GOE393227:GOE393276 GOE458763:GOE458812 GOE524299:GOE524348 GOE589835:GOE589884 GOE655371:GOE655420 GOE720907:GOE720956 GOE786443:GOE786492 GOE851979:GOE852028 GOE917515:GOE917564 GOE983051:GOE983100 GYA11:GYA60 GYA65547:GYA65596 GYA131083:GYA131132 GYA196619:GYA196668 GYA262155:GYA262204 GYA327691:GYA327740 GYA393227:GYA393276 GYA458763:GYA458812 GYA524299:GYA524348 GYA589835:GYA589884 GYA655371:GYA655420 GYA720907:GYA720956 GYA786443:GYA786492 GYA851979:GYA852028 GYA917515:GYA917564 GYA983051:GYA983100 HHW11:HHW60 HHW65547:HHW65596 HHW131083:HHW131132 HHW196619:HHW196668 HHW262155:HHW262204 HHW327691:HHW327740 HHW393227:HHW393276 HHW458763:HHW458812 HHW524299:HHW524348 HHW589835:HHW589884 HHW655371:HHW655420 HHW720907:HHW720956 HHW786443:HHW786492 HHW851979:HHW852028 HHW917515:HHW917564 HHW983051:HHW983100 HRS11:HRS60 HRS65547:HRS65596 HRS131083:HRS131132 HRS196619:HRS196668 HRS262155:HRS262204 HRS327691:HRS327740 HRS393227:HRS393276 HRS458763:HRS458812 HRS524299:HRS524348 HRS589835:HRS589884 HRS655371:HRS655420 HRS720907:HRS720956 HRS786443:HRS786492 HRS851979:HRS852028 HRS917515:HRS917564 HRS983051:HRS983100 IBO11:IBO60 IBO65547:IBO65596 IBO131083:IBO131132 IBO196619:IBO196668 IBO262155:IBO262204 IBO327691:IBO327740 IBO393227:IBO393276 IBO458763:IBO458812 IBO524299:IBO524348 IBO589835:IBO589884 IBO655371:IBO655420 IBO720907:IBO720956 IBO786443:IBO786492 IBO851979:IBO852028 IBO917515:IBO917564 IBO983051:IBO983100 ILK11:ILK60 ILK65547:ILK65596 ILK131083:ILK131132 ILK196619:ILK196668 ILK262155:ILK262204 ILK327691:ILK327740 ILK393227:ILK393276 ILK458763:ILK458812 ILK524299:ILK524348 ILK589835:ILK589884 ILK655371:ILK655420 ILK720907:ILK720956 ILK786443:ILK786492 ILK851979:ILK852028 ILK917515:ILK917564 ILK983051:ILK983100 IVG11:IVG60 IVG65547:IVG65596 IVG131083:IVG131132 IVG196619:IVG196668 IVG262155:IVG262204 IVG327691:IVG327740 IVG393227:IVG393276 IVG458763:IVG458812 IVG524299:IVG524348 IVG589835:IVG589884 IVG655371:IVG655420 IVG720907:IVG720956 IVG786443:IVG786492 IVG851979:IVG852028 IVG917515:IVG917564 IVG983051:IVG983100 JFC11:JFC60 JFC65547:JFC65596 JFC131083:JFC131132 JFC196619:JFC196668 JFC262155:JFC262204 JFC327691:JFC327740 JFC393227:JFC393276 JFC458763:JFC458812 JFC524299:JFC524348 JFC589835:JFC589884 JFC655371:JFC655420 JFC720907:JFC720956 JFC786443:JFC786492 JFC851979:JFC852028 JFC917515:JFC917564 JFC983051:JFC983100 JOY11:JOY60 JOY65547:JOY65596 JOY131083:JOY131132 JOY196619:JOY196668 JOY262155:JOY262204 JOY327691:JOY327740 JOY393227:JOY393276 JOY458763:JOY458812 JOY524299:JOY524348 JOY589835:JOY589884 JOY655371:JOY655420 JOY720907:JOY720956 JOY786443:JOY786492 JOY851979:JOY852028 JOY917515:JOY917564 JOY983051:JOY983100 JYU11:JYU60 JYU65547:JYU65596 JYU131083:JYU131132 JYU196619:JYU196668 JYU262155:JYU262204 JYU327691:JYU327740 JYU393227:JYU393276 JYU458763:JYU458812 JYU524299:JYU524348 JYU589835:JYU589884 JYU655371:JYU655420 JYU720907:JYU720956 JYU786443:JYU786492 JYU851979:JYU852028 JYU917515:JYU917564 JYU983051:JYU983100 KIQ11:KIQ60 KIQ65547:KIQ65596 KIQ131083:KIQ131132 KIQ196619:KIQ196668 KIQ262155:KIQ262204 KIQ327691:KIQ327740 KIQ393227:KIQ393276 KIQ458763:KIQ458812 KIQ524299:KIQ524348 KIQ589835:KIQ589884 KIQ655371:KIQ655420 KIQ720907:KIQ720956 KIQ786443:KIQ786492 KIQ851979:KIQ852028 KIQ917515:KIQ917564 KIQ983051:KIQ983100 KSM11:KSM60 KSM65547:KSM65596 KSM131083:KSM131132 KSM196619:KSM196668 KSM262155:KSM262204 KSM327691:KSM327740 KSM393227:KSM393276 KSM458763:KSM458812 KSM524299:KSM524348 KSM589835:KSM589884 KSM655371:KSM655420 KSM720907:KSM720956 KSM786443:KSM786492 KSM851979:KSM852028 KSM917515:KSM917564 KSM983051:KSM983100 LCI11:LCI60 LCI65547:LCI65596 LCI131083:LCI131132 LCI196619:LCI196668 LCI262155:LCI262204 LCI327691:LCI327740 LCI393227:LCI393276 LCI458763:LCI458812 LCI524299:LCI524348 LCI589835:LCI589884 LCI655371:LCI655420 LCI720907:LCI720956 LCI786443:LCI786492 LCI851979:LCI852028 LCI917515:LCI917564 LCI983051:LCI983100 LME11:LME60 LME65547:LME65596 LME131083:LME131132 LME196619:LME196668 LME262155:LME262204 LME327691:LME327740 LME393227:LME393276 LME458763:LME458812 LME524299:LME524348 LME589835:LME589884 LME655371:LME655420 LME720907:LME720956 LME786443:LME786492 LME851979:LME852028 LME917515:LME917564 LME983051:LME983100 LWA11:LWA60 LWA65547:LWA65596 LWA131083:LWA131132 LWA196619:LWA196668 LWA262155:LWA262204 LWA327691:LWA327740 LWA393227:LWA393276 LWA458763:LWA458812 LWA524299:LWA524348 LWA589835:LWA589884 LWA655371:LWA655420 LWA720907:LWA720956 LWA786443:LWA786492 LWA851979:LWA852028 LWA917515:LWA917564 LWA983051:LWA983100 MFW11:MFW60 MFW65547:MFW65596 MFW131083:MFW131132 MFW196619:MFW196668 MFW262155:MFW262204 MFW327691:MFW327740 MFW393227:MFW393276 MFW458763:MFW458812 MFW524299:MFW524348 MFW589835:MFW589884 MFW655371:MFW655420 MFW720907:MFW720956 MFW786443:MFW786492 MFW851979:MFW852028 MFW917515:MFW917564 MFW983051:MFW983100 MPS11:MPS60 MPS65547:MPS65596 MPS131083:MPS131132 MPS196619:MPS196668 MPS262155:MPS262204 MPS327691:MPS327740 MPS393227:MPS393276 MPS458763:MPS458812 MPS524299:MPS524348 MPS589835:MPS589884 MPS655371:MPS655420 MPS720907:MPS720956 MPS786443:MPS786492 MPS851979:MPS852028 MPS917515:MPS917564 MPS983051:MPS983100 MZO11:MZO60 MZO65547:MZO65596 MZO131083:MZO131132 MZO196619:MZO196668 MZO262155:MZO262204 MZO327691:MZO327740 MZO393227:MZO393276 MZO458763:MZO458812 MZO524299:MZO524348 MZO589835:MZO589884 MZO655371:MZO655420 MZO720907:MZO720956 MZO786443:MZO786492 MZO851979:MZO852028 MZO917515:MZO917564 MZO983051:MZO983100 NJK11:NJK60 NJK65547:NJK65596 NJK131083:NJK131132 NJK196619:NJK196668 NJK262155:NJK262204 NJK327691:NJK327740 NJK393227:NJK393276 NJK458763:NJK458812 NJK524299:NJK524348 NJK589835:NJK589884 NJK655371:NJK655420 NJK720907:NJK720956 NJK786443:NJK786492 NJK851979:NJK852028 NJK917515:NJK917564 NJK983051:NJK983100 NTG11:NTG60 NTG65547:NTG65596 NTG131083:NTG131132 NTG196619:NTG196668 NTG262155:NTG262204 NTG327691:NTG327740 NTG393227:NTG393276 NTG458763:NTG458812 NTG524299:NTG524348 NTG589835:NTG589884 NTG655371:NTG655420 NTG720907:NTG720956 NTG786443:NTG786492 NTG851979:NTG852028 NTG917515:NTG917564 NTG983051:NTG983100 ODC11:ODC60 ODC65547:ODC65596 ODC131083:ODC131132 ODC196619:ODC196668 ODC262155:ODC262204 ODC327691:ODC327740 ODC393227:ODC393276 ODC458763:ODC458812 ODC524299:ODC524348 ODC589835:ODC589884 ODC655371:ODC655420 ODC720907:ODC720956 ODC786443:ODC786492 ODC851979:ODC852028 ODC917515:ODC917564 ODC983051:ODC983100 OMY11:OMY60 OMY65547:OMY65596 OMY131083:OMY131132 OMY196619:OMY196668 OMY262155:OMY262204 OMY327691:OMY327740 OMY393227:OMY393276 OMY458763:OMY458812 OMY524299:OMY524348 OMY589835:OMY589884 OMY655371:OMY655420 OMY720907:OMY720956 OMY786443:OMY786492 OMY851979:OMY852028 OMY917515:OMY917564 OMY983051:OMY983100 OWU11:OWU60 OWU65547:OWU65596 OWU131083:OWU131132 OWU196619:OWU196668 OWU262155:OWU262204 OWU327691:OWU327740 OWU393227:OWU393276 OWU458763:OWU458812 OWU524299:OWU524348 OWU589835:OWU589884 OWU655371:OWU655420 OWU720907:OWU720956 OWU786443:OWU786492 OWU851979:OWU852028 OWU917515:OWU917564 OWU983051:OWU983100 PGQ11:PGQ60 PGQ65547:PGQ65596 PGQ131083:PGQ131132 PGQ196619:PGQ196668 PGQ262155:PGQ262204 PGQ327691:PGQ327740 PGQ393227:PGQ393276 PGQ458763:PGQ458812 PGQ524299:PGQ524348 PGQ589835:PGQ589884 PGQ655371:PGQ655420 PGQ720907:PGQ720956 PGQ786443:PGQ786492 PGQ851979:PGQ852028 PGQ917515:PGQ917564 PGQ983051:PGQ983100 PQM11:PQM60 PQM65547:PQM65596 PQM131083:PQM131132 PQM196619:PQM196668 PQM262155:PQM262204 PQM327691:PQM327740 PQM393227:PQM393276 PQM458763:PQM458812 PQM524299:PQM524348 PQM589835:PQM589884 PQM655371:PQM655420 PQM720907:PQM720956 PQM786443:PQM786492 PQM851979:PQM852028 PQM917515:PQM917564 PQM983051:PQM983100 QAI11:QAI60 QAI65547:QAI65596 QAI131083:QAI131132 QAI196619:QAI196668 QAI262155:QAI262204 QAI327691:QAI327740 QAI393227:QAI393276 QAI458763:QAI458812 QAI524299:QAI524348 QAI589835:QAI589884 QAI655371:QAI655420 QAI720907:QAI720956 QAI786443:QAI786492 QAI851979:QAI852028 QAI917515:QAI917564 QAI983051:QAI983100 QKE11:QKE60 QKE65547:QKE65596 QKE131083:QKE131132 QKE196619:QKE196668 QKE262155:QKE262204 QKE327691:QKE327740 QKE393227:QKE393276 QKE458763:QKE458812 QKE524299:QKE524348 QKE589835:QKE589884 QKE655371:QKE655420 QKE720907:QKE720956 QKE786443:QKE786492 QKE851979:QKE852028 QKE917515:QKE917564 QKE983051:QKE983100 QUA11:QUA60 QUA65547:QUA65596 QUA131083:QUA131132 QUA196619:QUA196668 QUA262155:QUA262204 QUA327691:QUA327740 QUA393227:QUA393276 QUA458763:QUA458812 QUA524299:QUA524348 QUA589835:QUA589884 QUA655371:QUA655420 QUA720907:QUA720956 QUA786443:QUA786492 QUA851979:QUA852028 QUA917515:QUA917564 QUA983051:QUA983100 RDW11:RDW60 RDW65547:RDW65596 RDW131083:RDW131132 RDW196619:RDW196668 RDW262155:RDW262204 RDW327691:RDW327740 RDW393227:RDW393276 RDW458763:RDW458812 RDW524299:RDW524348 RDW589835:RDW589884 RDW655371:RDW655420 RDW720907:RDW720956 RDW786443:RDW786492 RDW851979:RDW852028 RDW917515:RDW917564 RDW983051:RDW983100 RNS11:RNS60 RNS65547:RNS65596 RNS131083:RNS131132 RNS196619:RNS196668 RNS262155:RNS262204 RNS327691:RNS327740 RNS393227:RNS393276 RNS458763:RNS458812 RNS524299:RNS524348 RNS589835:RNS589884 RNS655371:RNS655420 RNS720907:RNS720956 RNS786443:RNS786492 RNS851979:RNS852028 RNS917515:RNS917564 RNS983051:RNS983100 RXO11:RXO60 RXO65547:RXO65596 RXO131083:RXO131132 RXO196619:RXO196668 RXO262155:RXO262204 RXO327691:RXO327740 RXO393227:RXO393276 RXO458763:RXO458812 RXO524299:RXO524348 RXO589835:RXO589884 RXO655371:RXO655420 RXO720907:RXO720956 RXO786443:RXO786492 RXO851979:RXO852028 RXO917515:RXO917564 RXO983051:RXO983100 SHK11:SHK60 SHK65547:SHK65596 SHK131083:SHK131132 SHK196619:SHK196668 SHK262155:SHK262204 SHK327691:SHK327740 SHK393227:SHK393276 SHK458763:SHK458812 SHK524299:SHK524348 SHK589835:SHK589884 SHK655371:SHK655420 SHK720907:SHK720956 SHK786443:SHK786492 SHK851979:SHK852028 SHK917515:SHK917564 SHK983051:SHK983100 SRG11:SRG60 SRG65547:SRG65596 SRG131083:SRG131132 SRG196619:SRG196668 SRG262155:SRG262204 SRG327691:SRG327740 SRG393227:SRG393276 SRG458763:SRG458812 SRG524299:SRG524348 SRG589835:SRG589884 SRG655371:SRG655420 SRG720907:SRG720956 SRG786443:SRG786492 SRG851979:SRG852028 SRG917515:SRG917564 SRG983051:SRG983100 TBC11:TBC60 TBC65547:TBC65596 TBC131083:TBC131132 TBC196619:TBC196668 TBC262155:TBC262204 TBC327691:TBC327740 TBC393227:TBC393276 TBC458763:TBC458812 TBC524299:TBC524348 TBC589835:TBC589884 TBC655371:TBC655420 TBC720907:TBC720956 TBC786443:TBC786492 TBC851979:TBC852028 TBC917515:TBC917564 TBC983051:TBC983100 TKY11:TKY60 TKY65547:TKY65596 TKY131083:TKY131132 TKY196619:TKY196668 TKY262155:TKY262204 TKY327691:TKY327740 TKY393227:TKY393276 TKY458763:TKY458812 TKY524299:TKY524348 TKY589835:TKY589884 TKY655371:TKY655420 TKY720907:TKY720956 TKY786443:TKY786492 TKY851979:TKY852028 TKY917515:TKY917564 TKY983051:TKY983100 TUU11:TUU60 TUU65547:TUU65596 TUU131083:TUU131132 TUU196619:TUU196668 TUU262155:TUU262204 TUU327691:TUU327740 TUU393227:TUU393276 TUU458763:TUU458812 TUU524299:TUU524348 TUU589835:TUU589884 TUU655371:TUU655420 TUU720907:TUU720956 TUU786443:TUU786492 TUU851979:TUU852028 TUU917515:TUU917564 TUU983051:TUU983100 UEQ11:UEQ60 UEQ65547:UEQ65596 UEQ131083:UEQ131132 UEQ196619:UEQ196668 UEQ262155:UEQ262204 UEQ327691:UEQ327740 UEQ393227:UEQ393276 UEQ458763:UEQ458812 UEQ524299:UEQ524348 UEQ589835:UEQ589884 UEQ655371:UEQ655420 UEQ720907:UEQ720956 UEQ786443:UEQ786492 UEQ851979:UEQ852028 UEQ917515:UEQ917564 UEQ983051:UEQ983100 UOM11:UOM60 UOM65547:UOM65596 UOM131083:UOM131132 UOM196619:UOM196668 UOM262155:UOM262204 UOM327691:UOM327740 UOM393227:UOM393276 UOM458763:UOM458812 UOM524299:UOM524348 UOM589835:UOM589884 UOM655371:UOM655420 UOM720907:UOM720956 UOM786443:UOM786492 UOM851979:UOM852028 UOM917515:UOM917564 UOM983051:UOM983100 UYI11:UYI60 UYI65547:UYI65596 UYI131083:UYI131132 UYI196619:UYI196668 UYI262155:UYI262204 UYI327691:UYI327740 UYI393227:UYI393276 UYI458763:UYI458812 UYI524299:UYI524348 UYI589835:UYI589884 UYI655371:UYI655420 UYI720907:UYI720956 UYI786443:UYI786492 UYI851979:UYI852028 UYI917515:UYI917564 UYI983051:UYI983100 VIE11:VIE60 VIE65547:VIE65596 VIE131083:VIE131132 VIE196619:VIE196668 VIE262155:VIE262204 VIE327691:VIE327740 VIE393227:VIE393276 VIE458763:VIE458812 VIE524299:VIE524348 VIE589835:VIE589884 VIE655371:VIE655420 VIE720907:VIE720956 VIE786443:VIE786492 VIE851979:VIE852028 VIE917515:VIE917564 VIE983051:VIE983100 VSA11:VSA60 VSA65547:VSA65596 VSA131083:VSA131132 VSA196619:VSA196668 VSA262155:VSA262204 VSA327691:VSA327740 VSA393227:VSA393276 VSA458763:VSA458812 VSA524299:VSA524348 VSA589835:VSA589884 VSA655371:VSA655420 VSA720907:VSA720956 VSA786443:VSA786492 VSA851979:VSA852028 VSA917515:VSA917564 VSA983051:VSA983100 WBW11:WBW60 WBW65547:WBW65596 WBW131083:WBW131132 WBW196619:WBW196668 WBW262155:WBW262204 WBW327691:WBW327740 WBW393227:WBW393276 WBW458763:WBW458812 WBW524299:WBW524348 WBW589835:WBW589884 WBW655371:WBW655420 WBW720907:WBW720956 WBW786443:WBW786492 WBW851979:WBW852028 WBW917515:WBW917564 WBW983051:WBW983100 WLS11:WLS60 WLS65547:WLS65596 WLS131083:WLS131132 WLS196619:WLS196668 WLS262155:WLS262204 WLS327691:WLS327740 WLS393227:WLS393276 WLS458763:WLS458812 WLS524299:WLS524348 WLS589835:WLS589884 WLS655371:WLS655420 WLS720907:WLS720956 WLS786443:WLS786492 WLS851979:WLS852028 WLS917515:WLS917564 WLS983051:WLS983100 WVO11:WVO60 WVO65547:WVO65596 WVO131083:WVO131132 WVO196619:WVO196668 WVO262155:WVO262204 WVO327691:WVO327740 WVO393227:WVO393276 WVO458763:WVO458812 WVO524299:WVO524348 WVO589835:WVO589884 WVO655371:WVO655420 WVO720907:WVO720956 WVO786443:WVO786492 WVO851979:WVO852028 WVO917515:WVO917564 WVO983051:WVO983100">
      <formula1>"是,否"</formula1>
    </dataValidation>
    <dataValidation type="list" allowBlank="1" showInputMessage="1" showErrorMessage="1" sqref="K11:K160 K65547:K65573 K131083:K131109 K196619:K196645 K262155:K262181 K327691:K327717 K393227:K393253 K458763:K458789 K524299:K524325 K589835:K589861 K655371:K655397 K720907:K720933 K786443:K786469 K851979:K852005 K917515:K917541 K983051:K983077 P11:P160 P65547:P65596 P131083:P131132 P196619:P196668 P262155:P262204 P327691:P327740 P393227:P393276 P458763:P458812 P524299:P524348 P589835:P589884 P655371:P655420 P720907:P720956 P786443:P786492 P851979:P852028 P917515:P917564 P983051:P983100 JG11:JG37 JG65547:JG65573 JG131083:JG131109 JG196619:JG196645 JG262155:JG262181 JG327691:JG327717 JG393227:JG393253 JG458763:JG458789 JG524299:JG524325 JG589835:JG589861 JG655371:JG655397 JG720907:JG720933 JG786443:JG786469 JG851979:JG852005 JG917515:JG917541 JG983051:JG983077 JL11:JL60 JL65547:JL65596 JL131083:JL131132 JL196619:JL196668 JL262155:JL262204 JL327691:JL327740 JL393227:JL393276 JL458763:JL458812 JL524299:JL524348 JL589835:JL589884 JL655371:JL655420 JL720907:JL720956 JL786443:JL786492 JL851979:JL852028 JL917515:JL917564 JL983051:JL983100 TC11:TC37 TC65547:TC65573 TC131083:TC131109 TC196619:TC196645 TC262155:TC262181 TC327691:TC327717 TC393227:TC393253 TC458763:TC458789 TC524299:TC524325 TC589835:TC589861 TC655371:TC655397 TC720907:TC720933 TC786443:TC786469 TC851979:TC852005 TC917515:TC917541 TC983051:TC983077 TH11:TH60 TH65547:TH65596 TH131083:TH131132 TH196619:TH196668 TH262155:TH262204 TH327691:TH327740 TH393227:TH393276 TH458763:TH458812 TH524299:TH524348 TH589835:TH589884 TH655371:TH655420 TH720907:TH720956 TH786443:TH786492 TH851979:TH852028 TH917515:TH917564 TH983051:TH983100 ACY11:ACY37 ACY65547:ACY65573 ACY131083:ACY131109 ACY196619:ACY196645 ACY262155:ACY262181 ACY327691:ACY327717 ACY393227:ACY393253 ACY458763:ACY458789 ACY524299:ACY524325 ACY589835:ACY589861 ACY655371:ACY655397 ACY720907:ACY720933 ACY786443:ACY786469 ACY851979:ACY852005 ACY917515:ACY917541 ACY983051:ACY983077 ADD11:ADD60 ADD65547:ADD65596 ADD131083:ADD131132 ADD196619:ADD196668 ADD262155:ADD262204 ADD327691:ADD327740 ADD393227:ADD393276 ADD458763:ADD458812 ADD524299:ADD524348 ADD589835:ADD589884 ADD655371:ADD655420 ADD720907:ADD720956 ADD786443:ADD786492 ADD851979:ADD852028 ADD917515:ADD917564 ADD983051:ADD983100 AMU11:AMU37 AMU65547:AMU65573 AMU131083:AMU131109 AMU196619:AMU196645 AMU262155:AMU262181 AMU327691:AMU327717 AMU393227:AMU393253 AMU458763:AMU458789 AMU524299:AMU524325 AMU589835:AMU589861 AMU655371:AMU655397 AMU720907:AMU720933 AMU786443:AMU786469 AMU851979:AMU852005 AMU917515:AMU917541 AMU983051:AMU983077 AMZ11:AMZ60 AMZ65547:AMZ65596 AMZ131083:AMZ131132 AMZ196619:AMZ196668 AMZ262155:AMZ262204 AMZ327691:AMZ327740 AMZ393227:AMZ393276 AMZ458763:AMZ458812 AMZ524299:AMZ524348 AMZ589835:AMZ589884 AMZ655371:AMZ655420 AMZ720907:AMZ720956 AMZ786443:AMZ786492 AMZ851979:AMZ852028 AMZ917515:AMZ917564 AMZ983051:AMZ983100 AWQ11:AWQ37 AWQ65547:AWQ65573 AWQ131083:AWQ131109 AWQ196619:AWQ196645 AWQ262155:AWQ262181 AWQ327691:AWQ327717 AWQ393227:AWQ393253 AWQ458763:AWQ458789 AWQ524299:AWQ524325 AWQ589835:AWQ589861 AWQ655371:AWQ655397 AWQ720907:AWQ720933 AWQ786443:AWQ786469 AWQ851979:AWQ852005 AWQ917515:AWQ917541 AWQ983051:AWQ983077 AWV11:AWV60 AWV65547:AWV65596 AWV131083:AWV131132 AWV196619:AWV196668 AWV262155:AWV262204 AWV327691:AWV327740 AWV393227:AWV393276 AWV458763:AWV458812 AWV524299:AWV524348 AWV589835:AWV589884 AWV655371:AWV655420 AWV720907:AWV720956 AWV786443:AWV786492 AWV851979:AWV852028 AWV917515:AWV917564 AWV983051:AWV983100 BGM11:BGM37 BGM65547:BGM65573 BGM131083:BGM131109 BGM196619:BGM196645 BGM262155:BGM262181 BGM327691:BGM327717 BGM393227:BGM393253 BGM458763:BGM458789 BGM524299:BGM524325 BGM589835:BGM589861 BGM655371:BGM655397 BGM720907:BGM720933 BGM786443:BGM786469 BGM851979:BGM852005 BGM917515:BGM917541 BGM983051:BGM983077 BGR11:BGR60 BGR65547:BGR65596 BGR131083:BGR131132 BGR196619:BGR196668 BGR262155:BGR262204 BGR327691:BGR327740 BGR393227:BGR393276 BGR458763:BGR458812 BGR524299:BGR524348 BGR589835:BGR589884 BGR655371:BGR655420 BGR720907:BGR720956 BGR786443:BGR786492 BGR851979:BGR852028 BGR917515:BGR917564 BGR983051:BGR983100 BQI11:BQI37 BQI65547:BQI65573 BQI131083:BQI131109 BQI196619:BQI196645 BQI262155:BQI262181 BQI327691:BQI327717 BQI393227:BQI393253 BQI458763:BQI458789 BQI524299:BQI524325 BQI589835:BQI589861 BQI655371:BQI655397 BQI720907:BQI720933 BQI786443:BQI786469 BQI851979:BQI852005 BQI917515:BQI917541 BQI983051:BQI983077 BQN11:BQN60 BQN65547:BQN65596 BQN131083:BQN131132 BQN196619:BQN196668 BQN262155:BQN262204 BQN327691:BQN327740 BQN393227:BQN393276 BQN458763:BQN458812 BQN524299:BQN524348 BQN589835:BQN589884 BQN655371:BQN655420 BQN720907:BQN720956 BQN786443:BQN786492 BQN851979:BQN852028 BQN917515:BQN917564 BQN983051:BQN983100 CAE11:CAE37 CAE65547:CAE65573 CAE131083:CAE131109 CAE196619:CAE196645 CAE262155:CAE262181 CAE327691:CAE327717 CAE393227:CAE393253 CAE458763:CAE458789 CAE524299:CAE524325 CAE589835:CAE589861 CAE655371:CAE655397 CAE720907:CAE720933 CAE786443:CAE786469 CAE851979:CAE852005 CAE917515:CAE917541 CAE983051:CAE983077 CAJ11:CAJ60 CAJ65547:CAJ65596 CAJ131083:CAJ131132 CAJ196619:CAJ196668 CAJ262155:CAJ262204 CAJ327691:CAJ327740 CAJ393227:CAJ393276 CAJ458763:CAJ458812 CAJ524299:CAJ524348 CAJ589835:CAJ589884 CAJ655371:CAJ655420 CAJ720907:CAJ720956 CAJ786443:CAJ786492 CAJ851979:CAJ852028 CAJ917515:CAJ917564 CAJ983051:CAJ983100 CKA11:CKA37 CKA65547:CKA65573 CKA131083:CKA131109 CKA196619:CKA196645 CKA262155:CKA262181 CKA327691:CKA327717 CKA393227:CKA393253 CKA458763:CKA458789 CKA524299:CKA524325 CKA589835:CKA589861 CKA655371:CKA655397 CKA720907:CKA720933 CKA786443:CKA786469 CKA851979:CKA852005 CKA917515:CKA917541 CKA983051:CKA983077 CKF11:CKF60 CKF65547:CKF65596 CKF131083:CKF131132 CKF196619:CKF196668 CKF262155:CKF262204 CKF327691:CKF327740 CKF393227:CKF393276 CKF458763:CKF458812 CKF524299:CKF524348 CKF589835:CKF589884 CKF655371:CKF655420 CKF720907:CKF720956 CKF786443:CKF786492 CKF851979:CKF852028 CKF917515:CKF917564 CKF983051:CKF983100 CTW11:CTW37 CTW65547:CTW65573 CTW131083:CTW131109 CTW196619:CTW196645 CTW262155:CTW262181 CTW327691:CTW327717 CTW393227:CTW393253 CTW458763:CTW458789 CTW524299:CTW524325 CTW589835:CTW589861 CTW655371:CTW655397 CTW720907:CTW720933 CTW786443:CTW786469 CTW851979:CTW852005 CTW917515:CTW917541 CTW983051:CTW983077 CUB11:CUB60 CUB65547:CUB65596 CUB131083:CUB131132 CUB196619:CUB196668 CUB262155:CUB262204 CUB327691:CUB327740 CUB393227:CUB393276 CUB458763:CUB458812 CUB524299:CUB524348 CUB589835:CUB589884 CUB655371:CUB655420 CUB720907:CUB720956 CUB786443:CUB786492 CUB851979:CUB852028 CUB917515:CUB917564 CUB983051:CUB983100 DDS11:DDS37 DDS65547:DDS65573 DDS131083:DDS131109 DDS196619:DDS196645 DDS262155:DDS262181 DDS327691:DDS327717 DDS393227:DDS393253 DDS458763:DDS458789 DDS524299:DDS524325 DDS589835:DDS589861 DDS655371:DDS655397 DDS720907:DDS720933 DDS786443:DDS786469 DDS851979:DDS852005 DDS917515:DDS917541 DDS983051:DDS983077 DDX11:DDX60 DDX65547:DDX65596 DDX131083:DDX131132 DDX196619:DDX196668 DDX262155:DDX262204 DDX327691:DDX327740 DDX393227:DDX393276 DDX458763:DDX458812 DDX524299:DDX524348 DDX589835:DDX589884 DDX655371:DDX655420 DDX720907:DDX720956 DDX786443:DDX786492 DDX851979:DDX852028 DDX917515:DDX917564 DDX983051:DDX983100 DNO11:DNO37 DNO65547:DNO65573 DNO131083:DNO131109 DNO196619:DNO196645 DNO262155:DNO262181 DNO327691:DNO327717 DNO393227:DNO393253 DNO458763:DNO458789 DNO524299:DNO524325 DNO589835:DNO589861 DNO655371:DNO655397 DNO720907:DNO720933 DNO786443:DNO786469 DNO851979:DNO852005 DNO917515:DNO917541 DNO983051:DNO983077 DNT11:DNT60 DNT65547:DNT65596 DNT131083:DNT131132 DNT196619:DNT196668 DNT262155:DNT262204 DNT327691:DNT327740 DNT393227:DNT393276 DNT458763:DNT458812 DNT524299:DNT524348 DNT589835:DNT589884 DNT655371:DNT655420 DNT720907:DNT720956 DNT786443:DNT786492 DNT851979:DNT852028 DNT917515:DNT917564 DNT983051:DNT983100 DXK11:DXK37 DXK65547:DXK65573 DXK131083:DXK131109 DXK196619:DXK196645 DXK262155:DXK262181 DXK327691:DXK327717 DXK393227:DXK393253 DXK458763:DXK458789 DXK524299:DXK524325 DXK589835:DXK589861 DXK655371:DXK655397 DXK720907:DXK720933 DXK786443:DXK786469 DXK851979:DXK852005 DXK917515:DXK917541 DXK983051:DXK983077 DXP11:DXP60 DXP65547:DXP65596 DXP131083:DXP131132 DXP196619:DXP196668 DXP262155:DXP262204 DXP327691:DXP327740 DXP393227:DXP393276 DXP458763:DXP458812 DXP524299:DXP524348 DXP589835:DXP589884 DXP655371:DXP655420 DXP720907:DXP720956 DXP786443:DXP786492 DXP851979:DXP852028 DXP917515:DXP917564 DXP983051:DXP983100 EHG11:EHG37 EHG65547:EHG65573 EHG131083:EHG131109 EHG196619:EHG196645 EHG262155:EHG262181 EHG327691:EHG327717 EHG393227:EHG393253 EHG458763:EHG458789 EHG524299:EHG524325 EHG589835:EHG589861 EHG655371:EHG655397 EHG720907:EHG720933 EHG786443:EHG786469 EHG851979:EHG852005 EHG917515:EHG917541 EHG983051:EHG983077 EHL11:EHL60 EHL65547:EHL65596 EHL131083:EHL131132 EHL196619:EHL196668 EHL262155:EHL262204 EHL327691:EHL327740 EHL393227:EHL393276 EHL458763:EHL458812 EHL524299:EHL524348 EHL589835:EHL589884 EHL655371:EHL655420 EHL720907:EHL720956 EHL786443:EHL786492 EHL851979:EHL852028 EHL917515:EHL917564 EHL983051:EHL983100 ERC11:ERC37 ERC65547:ERC65573 ERC131083:ERC131109 ERC196619:ERC196645 ERC262155:ERC262181 ERC327691:ERC327717 ERC393227:ERC393253 ERC458763:ERC458789 ERC524299:ERC524325 ERC589835:ERC589861 ERC655371:ERC655397 ERC720907:ERC720933 ERC786443:ERC786469 ERC851979:ERC852005 ERC917515:ERC917541 ERC983051:ERC983077 ERH11:ERH60 ERH65547:ERH65596 ERH131083:ERH131132 ERH196619:ERH196668 ERH262155:ERH262204 ERH327691:ERH327740 ERH393227:ERH393276 ERH458763:ERH458812 ERH524299:ERH524348 ERH589835:ERH589884 ERH655371:ERH655420 ERH720907:ERH720956 ERH786443:ERH786492 ERH851979:ERH852028 ERH917515:ERH917564 ERH983051:ERH983100 FAY11:FAY37 FAY65547:FAY65573 FAY131083:FAY131109 FAY196619:FAY196645 FAY262155:FAY262181 FAY327691:FAY327717 FAY393227:FAY393253 FAY458763:FAY458789 FAY524299:FAY524325 FAY589835:FAY589861 FAY655371:FAY655397 FAY720907:FAY720933 FAY786443:FAY786469 FAY851979:FAY852005 FAY917515:FAY917541 FAY983051:FAY983077 FBD11:FBD60 FBD65547:FBD65596 FBD131083:FBD131132 FBD196619:FBD196668 FBD262155:FBD262204 FBD327691:FBD327740 FBD393227:FBD393276 FBD458763:FBD458812 FBD524299:FBD524348 FBD589835:FBD589884 FBD655371:FBD655420 FBD720907:FBD720956 FBD786443:FBD786492 FBD851979:FBD852028 FBD917515:FBD917564 FBD983051:FBD983100 FKU11:FKU37 FKU65547:FKU65573 FKU131083:FKU131109 FKU196619:FKU196645 FKU262155:FKU262181 FKU327691:FKU327717 FKU393227:FKU393253 FKU458763:FKU458789 FKU524299:FKU524325 FKU589835:FKU589861 FKU655371:FKU655397 FKU720907:FKU720933 FKU786443:FKU786469 FKU851979:FKU852005 FKU917515:FKU917541 FKU983051:FKU983077 FKZ11:FKZ60 FKZ65547:FKZ65596 FKZ131083:FKZ131132 FKZ196619:FKZ196668 FKZ262155:FKZ262204 FKZ327691:FKZ327740 FKZ393227:FKZ393276 FKZ458763:FKZ458812 FKZ524299:FKZ524348 FKZ589835:FKZ589884 FKZ655371:FKZ655420 FKZ720907:FKZ720956 FKZ786443:FKZ786492 FKZ851979:FKZ852028 FKZ917515:FKZ917564 FKZ983051:FKZ983100 FUQ11:FUQ37 FUQ65547:FUQ65573 FUQ131083:FUQ131109 FUQ196619:FUQ196645 FUQ262155:FUQ262181 FUQ327691:FUQ327717 FUQ393227:FUQ393253 FUQ458763:FUQ458789 FUQ524299:FUQ524325 FUQ589835:FUQ589861 FUQ655371:FUQ655397 FUQ720907:FUQ720933 FUQ786443:FUQ786469 FUQ851979:FUQ852005 FUQ917515:FUQ917541 FUQ983051:FUQ983077 FUV11:FUV60 FUV65547:FUV65596 FUV131083:FUV131132 FUV196619:FUV196668 FUV262155:FUV262204 FUV327691:FUV327740 FUV393227:FUV393276 FUV458763:FUV458812 FUV524299:FUV524348 FUV589835:FUV589884 FUV655371:FUV655420 FUV720907:FUV720956 FUV786443:FUV786492 FUV851979:FUV852028 FUV917515:FUV917564 FUV983051:FUV983100 GEM11:GEM37 GEM65547:GEM65573 GEM131083:GEM131109 GEM196619:GEM196645 GEM262155:GEM262181 GEM327691:GEM327717 GEM393227:GEM393253 GEM458763:GEM458789 GEM524299:GEM524325 GEM589835:GEM589861 GEM655371:GEM655397 GEM720907:GEM720933 GEM786443:GEM786469 GEM851979:GEM852005 GEM917515:GEM917541 GEM983051:GEM983077 GER11:GER60 GER65547:GER65596 GER131083:GER131132 GER196619:GER196668 GER262155:GER262204 GER327691:GER327740 GER393227:GER393276 GER458763:GER458812 GER524299:GER524348 GER589835:GER589884 GER655371:GER655420 GER720907:GER720956 GER786443:GER786492 GER851979:GER852028 GER917515:GER917564 GER983051:GER983100 GOI11:GOI37 GOI65547:GOI65573 GOI131083:GOI131109 GOI196619:GOI196645 GOI262155:GOI262181 GOI327691:GOI327717 GOI393227:GOI393253 GOI458763:GOI458789 GOI524299:GOI524325 GOI589835:GOI589861 GOI655371:GOI655397 GOI720907:GOI720933 GOI786443:GOI786469 GOI851979:GOI852005 GOI917515:GOI917541 GOI983051:GOI983077 GON11:GON60 GON65547:GON65596 GON131083:GON131132 GON196619:GON196668 GON262155:GON262204 GON327691:GON327740 GON393227:GON393276 GON458763:GON458812 GON524299:GON524348 GON589835:GON589884 GON655371:GON655420 GON720907:GON720956 GON786443:GON786492 GON851979:GON852028 GON917515:GON917564 GON983051:GON983100 GYE11:GYE37 GYE65547:GYE65573 GYE131083:GYE131109 GYE196619:GYE196645 GYE262155:GYE262181 GYE327691:GYE327717 GYE393227:GYE393253 GYE458763:GYE458789 GYE524299:GYE524325 GYE589835:GYE589861 GYE655371:GYE655397 GYE720907:GYE720933 GYE786443:GYE786469 GYE851979:GYE852005 GYE917515:GYE917541 GYE983051:GYE983077 GYJ11:GYJ60 GYJ65547:GYJ65596 GYJ131083:GYJ131132 GYJ196619:GYJ196668 GYJ262155:GYJ262204 GYJ327691:GYJ327740 GYJ393227:GYJ393276 GYJ458763:GYJ458812 GYJ524299:GYJ524348 GYJ589835:GYJ589884 GYJ655371:GYJ655420 GYJ720907:GYJ720956 GYJ786443:GYJ786492 GYJ851979:GYJ852028 GYJ917515:GYJ917564 GYJ983051:GYJ983100 HIA11:HIA37 HIA65547:HIA65573 HIA131083:HIA131109 HIA196619:HIA196645 HIA262155:HIA262181 HIA327691:HIA327717 HIA393227:HIA393253 HIA458763:HIA458789 HIA524299:HIA524325 HIA589835:HIA589861 HIA655371:HIA655397 HIA720907:HIA720933 HIA786443:HIA786469 HIA851979:HIA852005 HIA917515:HIA917541 HIA983051:HIA983077 HIF11:HIF60 HIF65547:HIF65596 HIF131083:HIF131132 HIF196619:HIF196668 HIF262155:HIF262204 HIF327691:HIF327740 HIF393227:HIF393276 HIF458763:HIF458812 HIF524299:HIF524348 HIF589835:HIF589884 HIF655371:HIF655420 HIF720907:HIF720956 HIF786443:HIF786492 HIF851979:HIF852028 HIF917515:HIF917564 HIF983051:HIF983100 HRW11:HRW37 HRW65547:HRW65573 HRW131083:HRW131109 HRW196619:HRW196645 HRW262155:HRW262181 HRW327691:HRW327717 HRW393227:HRW393253 HRW458763:HRW458789 HRW524299:HRW524325 HRW589835:HRW589861 HRW655371:HRW655397 HRW720907:HRW720933 HRW786443:HRW786469 HRW851979:HRW852005 HRW917515:HRW917541 HRW983051:HRW983077 HSB11:HSB60 HSB65547:HSB65596 HSB131083:HSB131132 HSB196619:HSB196668 HSB262155:HSB262204 HSB327691:HSB327740 HSB393227:HSB393276 HSB458763:HSB458812 HSB524299:HSB524348 HSB589835:HSB589884 HSB655371:HSB655420 HSB720907:HSB720956 HSB786443:HSB786492 HSB851979:HSB852028 HSB917515:HSB917564 HSB983051:HSB983100 IBS11:IBS37 IBS65547:IBS65573 IBS131083:IBS131109 IBS196619:IBS196645 IBS262155:IBS262181 IBS327691:IBS327717 IBS393227:IBS393253 IBS458763:IBS458789 IBS524299:IBS524325 IBS589835:IBS589861 IBS655371:IBS655397 IBS720907:IBS720933 IBS786443:IBS786469 IBS851979:IBS852005 IBS917515:IBS917541 IBS983051:IBS983077 IBX11:IBX60 IBX65547:IBX65596 IBX131083:IBX131132 IBX196619:IBX196668 IBX262155:IBX262204 IBX327691:IBX327740 IBX393227:IBX393276 IBX458763:IBX458812 IBX524299:IBX524348 IBX589835:IBX589884 IBX655371:IBX655420 IBX720907:IBX720956 IBX786443:IBX786492 IBX851979:IBX852028 IBX917515:IBX917564 IBX983051:IBX983100 ILO11:ILO37 ILO65547:ILO65573 ILO131083:ILO131109 ILO196619:ILO196645 ILO262155:ILO262181 ILO327691:ILO327717 ILO393227:ILO393253 ILO458763:ILO458789 ILO524299:ILO524325 ILO589835:ILO589861 ILO655371:ILO655397 ILO720907:ILO720933 ILO786443:ILO786469 ILO851979:ILO852005 ILO917515:ILO917541 ILO983051:ILO983077 ILT11:ILT60 ILT65547:ILT65596 ILT131083:ILT131132 ILT196619:ILT196668 ILT262155:ILT262204 ILT327691:ILT327740 ILT393227:ILT393276 ILT458763:ILT458812 ILT524299:ILT524348 ILT589835:ILT589884 ILT655371:ILT655420 ILT720907:ILT720956 ILT786443:ILT786492 ILT851979:ILT852028 ILT917515:ILT917564 ILT983051:ILT983100 IVK11:IVK37 IVK65547:IVK65573 IVK131083:IVK131109 IVK196619:IVK196645 IVK262155:IVK262181 IVK327691:IVK327717 IVK393227:IVK393253 IVK458763:IVK458789 IVK524299:IVK524325 IVK589835:IVK589861 IVK655371:IVK655397 IVK720907:IVK720933 IVK786443:IVK786469 IVK851979:IVK852005 IVK917515:IVK917541 IVK983051:IVK983077 IVP11:IVP60 IVP65547:IVP65596 IVP131083:IVP131132 IVP196619:IVP196668 IVP262155:IVP262204 IVP327691:IVP327740 IVP393227:IVP393276 IVP458763:IVP458812 IVP524299:IVP524348 IVP589835:IVP589884 IVP655371:IVP655420 IVP720907:IVP720956 IVP786443:IVP786492 IVP851979:IVP852028 IVP917515:IVP917564 IVP983051:IVP983100 JFG11:JFG37 JFG65547:JFG65573 JFG131083:JFG131109 JFG196619:JFG196645 JFG262155:JFG262181 JFG327691:JFG327717 JFG393227:JFG393253 JFG458763:JFG458789 JFG524299:JFG524325 JFG589835:JFG589861 JFG655371:JFG655397 JFG720907:JFG720933 JFG786443:JFG786469 JFG851979:JFG852005 JFG917515:JFG917541 JFG983051:JFG983077 JFL11:JFL60 JFL65547:JFL65596 JFL131083:JFL131132 JFL196619:JFL196668 JFL262155:JFL262204 JFL327691:JFL327740 JFL393227:JFL393276 JFL458763:JFL458812 JFL524299:JFL524348 JFL589835:JFL589884 JFL655371:JFL655420 JFL720907:JFL720956 JFL786443:JFL786492 JFL851979:JFL852028 JFL917515:JFL917564 JFL983051:JFL983100 JPC11:JPC37 JPC65547:JPC65573 JPC131083:JPC131109 JPC196619:JPC196645 JPC262155:JPC262181 JPC327691:JPC327717 JPC393227:JPC393253 JPC458763:JPC458789 JPC524299:JPC524325 JPC589835:JPC589861 JPC655371:JPC655397 JPC720907:JPC720933 JPC786443:JPC786469 JPC851979:JPC852005 JPC917515:JPC917541 JPC983051:JPC983077 JPH11:JPH60 JPH65547:JPH65596 JPH131083:JPH131132 JPH196619:JPH196668 JPH262155:JPH262204 JPH327691:JPH327740 JPH393227:JPH393276 JPH458763:JPH458812 JPH524299:JPH524348 JPH589835:JPH589884 JPH655371:JPH655420 JPH720907:JPH720956 JPH786443:JPH786492 JPH851979:JPH852028 JPH917515:JPH917564 JPH983051:JPH983100 JYY11:JYY37 JYY65547:JYY65573 JYY131083:JYY131109 JYY196619:JYY196645 JYY262155:JYY262181 JYY327691:JYY327717 JYY393227:JYY393253 JYY458763:JYY458789 JYY524299:JYY524325 JYY589835:JYY589861 JYY655371:JYY655397 JYY720907:JYY720933 JYY786443:JYY786469 JYY851979:JYY852005 JYY917515:JYY917541 JYY983051:JYY983077 JZD11:JZD60 JZD65547:JZD65596 JZD131083:JZD131132 JZD196619:JZD196668 JZD262155:JZD262204 JZD327691:JZD327740 JZD393227:JZD393276 JZD458763:JZD458812 JZD524299:JZD524348 JZD589835:JZD589884 JZD655371:JZD655420 JZD720907:JZD720956 JZD786443:JZD786492 JZD851979:JZD852028 JZD917515:JZD917564 JZD983051:JZD983100 KIU11:KIU37 KIU65547:KIU65573 KIU131083:KIU131109 KIU196619:KIU196645 KIU262155:KIU262181 KIU327691:KIU327717 KIU393227:KIU393253 KIU458763:KIU458789 KIU524299:KIU524325 KIU589835:KIU589861 KIU655371:KIU655397 KIU720907:KIU720933 KIU786443:KIU786469 KIU851979:KIU852005 KIU917515:KIU917541 KIU983051:KIU983077 KIZ11:KIZ60 KIZ65547:KIZ65596 KIZ131083:KIZ131132 KIZ196619:KIZ196668 KIZ262155:KIZ262204 KIZ327691:KIZ327740 KIZ393227:KIZ393276 KIZ458763:KIZ458812 KIZ524299:KIZ524348 KIZ589835:KIZ589884 KIZ655371:KIZ655420 KIZ720907:KIZ720956 KIZ786443:KIZ786492 KIZ851979:KIZ852028 KIZ917515:KIZ917564 KIZ983051:KIZ983100 KSQ11:KSQ37 KSQ65547:KSQ65573 KSQ131083:KSQ131109 KSQ196619:KSQ196645 KSQ262155:KSQ262181 KSQ327691:KSQ327717 KSQ393227:KSQ393253 KSQ458763:KSQ458789 KSQ524299:KSQ524325 KSQ589835:KSQ589861 KSQ655371:KSQ655397 KSQ720907:KSQ720933 KSQ786443:KSQ786469 KSQ851979:KSQ852005 KSQ917515:KSQ917541 KSQ983051:KSQ983077 KSV11:KSV60 KSV65547:KSV65596 KSV131083:KSV131132 KSV196619:KSV196668 KSV262155:KSV262204 KSV327691:KSV327740 KSV393227:KSV393276 KSV458763:KSV458812 KSV524299:KSV524348 KSV589835:KSV589884 KSV655371:KSV655420 KSV720907:KSV720956 KSV786443:KSV786492 KSV851979:KSV852028 KSV917515:KSV917564 KSV983051:KSV983100 LCM11:LCM37 LCM65547:LCM65573 LCM131083:LCM131109 LCM196619:LCM196645 LCM262155:LCM262181 LCM327691:LCM327717 LCM393227:LCM393253 LCM458763:LCM458789 LCM524299:LCM524325 LCM589835:LCM589861 LCM655371:LCM655397 LCM720907:LCM720933 LCM786443:LCM786469 LCM851979:LCM852005 LCM917515:LCM917541 LCM983051:LCM983077 LCR11:LCR60 LCR65547:LCR65596 LCR131083:LCR131132 LCR196619:LCR196668 LCR262155:LCR262204 LCR327691:LCR327740 LCR393227:LCR393276 LCR458763:LCR458812 LCR524299:LCR524348 LCR589835:LCR589884 LCR655371:LCR655420 LCR720907:LCR720956 LCR786443:LCR786492 LCR851979:LCR852028 LCR917515:LCR917564 LCR983051:LCR983100 LMI11:LMI37 LMI65547:LMI65573 LMI131083:LMI131109 LMI196619:LMI196645 LMI262155:LMI262181 LMI327691:LMI327717 LMI393227:LMI393253 LMI458763:LMI458789 LMI524299:LMI524325 LMI589835:LMI589861 LMI655371:LMI655397 LMI720907:LMI720933 LMI786443:LMI786469 LMI851979:LMI852005 LMI917515:LMI917541 LMI983051:LMI983077 LMN11:LMN60 LMN65547:LMN65596 LMN131083:LMN131132 LMN196619:LMN196668 LMN262155:LMN262204 LMN327691:LMN327740 LMN393227:LMN393276 LMN458763:LMN458812 LMN524299:LMN524348 LMN589835:LMN589884 LMN655371:LMN655420 LMN720907:LMN720956 LMN786443:LMN786492 LMN851979:LMN852028 LMN917515:LMN917564 LMN983051:LMN983100 LWE11:LWE37 LWE65547:LWE65573 LWE131083:LWE131109 LWE196619:LWE196645 LWE262155:LWE262181 LWE327691:LWE327717 LWE393227:LWE393253 LWE458763:LWE458789 LWE524299:LWE524325 LWE589835:LWE589861 LWE655371:LWE655397 LWE720907:LWE720933 LWE786443:LWE786469 LWE851979:LWE852005 LWE917515:LWE917541 LWE983051:LWE983077 LWJ11:LWJ60 LWJ65547:LWJ65596 LWJ131083:LWJ131132 LWJ196619:LWJ196668 LWJ262155:LWJ262204 LWJ327691:LWJ327740 LWJ393227:LWJ393276 LWJ458763:LWJ458812 LWJ524299:LWJ524348 LWJ589835:LWJ589884 LWJ655371:LWJ655420 LWJ720907:LWJ720956 LWJ786443:LWJ786492 LWJ851979:LWJ852028 LWJ917515:LWJ917564 LWJ983051:LWJ983100 MGA11:MGA37 MGA65547:MGA65573 MGA131083:MGA131109 MGA196619:MGA196645 MGA262155:MGA262181 MGA327691:MGA327717 MGA393227:MGA393253 MGA458763:MGA458789 MGA524299:MGA524325 MGA589835:MGA589861 MGA655371:MGA655397 MGA720907:MGA720933 MGA786443:MGA786469 MGA851979:MGA852005 MGA917515:MGA917541 MGA983051:MGA983077 MGF11:MGF60 MGF65547:MGF65596 MGF131083:MGF131132 MGF196619:MGF196668 MGF262155:MGF262204 MGF327691:MGF327740 MGF393227:MGF393276 MGF458763:MGF458812 MGF524299:MGF524348 MGF589835:MGF589884 MGF655371:MGF655420 MGF720907:MGF720956 MGF786443:MGF786492 MGF851979:MGF852028 MGF917515:MGF917564 MGF983051:MGF983100 MPW11:MPW37 MPW65547:MPW65573 MPW131083:MPW131109 MPW196619:MPW196645 MPW262155:MPW262181 MPW327691:MPW327717 MPW393227:MPW393253 MPW458763:MPW458789 MPW524299:MPW524325 MPW589835:MPW589861 MPW655371:MPW655397 MPW720907:MPW720933 MPW786443:MPW786469 MPW851979:MPW852005 MPW917515:MPW917541 MPW983051:MPW983077 MQB11:MQB60 MQB65547:MQB65596 MQB131083:MQB131132 MQB196619:MQB196668 MQB262155:MQB262204 MQB327691:MQB327740 MQB393227:MQB393276 MQB458763:MQB458812 MQB524299:MQB524348 MQB589835:MQB589884 MQB655371:MQB655420 MQB720907:MQB720956 MQB786443:MQB786492 MQB851979:MQB852028 MQB917515:MQB917564 MQB983051:MQB983100 MZS11:MZS37 MZS65547:MZS65573 MZS131083:MZS131109 MZS196619:MZS196645 MZS262155:MZS262181 MZS327691:MZS327717 MZS393227:MZS393253 MZS458763:MZS458789 MZS524299:MZS524325 MZS589835:MZS589861 MZS655371:MZS655397 MZS720907:MZS720933 MZS786443:MZS786469 MZS851979:MZS852005 MZS917515:MZS917541 MZS983051:MZS983077 MZX11:MZX60 MZX65547:MZX65596 MZX131083:MZX131132 MZX196619:MZX196668 MZX262155:MZX262204 MZX327691:MZX327740 MZX393227:MZX393276 MZX458763:MZX458812 MZX524299:MZX524348 MZX589835:MZX589884 MZX655371:MZX655420 MZX720907:MZX720956 MZX786443:MZX786492 MZX851979:MZX852028 MZX917515:MZX917564 MZX983051:MZX983100 NJO11:NJO37 NJO65547:NJO65573 NJO131083:NJO131109 NJO196619:NJO196645 NJO262155:NJO262181 NJO327691:NJO327717 NJO393227:NJO393253 NJO458763:NJO458789 NJO524299:NJO524325 NJO589835:NJO589861 NJO655371:NJO655397 NJO720907:NJO720933 NJO786443:NJO786469 NJO851979:NJO852005 NJO917515:NJO917541 NJO983051:NJO983077 NJT11:NJT60 NJT65547:NJT65596 NJT131083:NJT131132 NJT196619:NJT196668 NJT262155:NJT262204 NJT327691:NJT327740 NJT393227:NJT393276 NJT458763:NJT458812 NJT524299:NJT524348 NJT589835:NJT589884 NJT655371:NJT655420 NJT720907:NJT720956 NJT786443:NJT786492 NJT851979:NJT852028 NJT917515:NJT917564 NJT983051:NJT983100 NTK11:NTK37 NTK65547:NTK65573 NTK131083:NTK131109 NTK196619:NTK196645 NTK262155:NTK262181 NTK327691:NTK327717 NTK393227:NTK393253 NTK458763:NTK458789 NTK524299:NTK524325 NTK589835:NTK589861 NTK655371:NTK655397 NTK720907:NTK720933 NTK786443:NTK786469 NTK851979:NTK852005 NTK917515:NTK917541 NTK983051:NTK983077 NTP11:NTP60 NTP65547:NTP65596 NTP131083:NTP131132 NTP196619:NTP196668 NTP262155:NTP262204 NTP327691:NTP327740 NTP393227:NTP393276 NTP458763:NTP458812 NTP524299:NTP524348 NTP589835:NTP589884 NTP655371:NTP655420 NTP720907:NTP720956 NTP786443:NTP786492 NTP851979:NTP852028 NTP917515:NTP917564 NTP983051:NTP983100 ODG11:ODG37 ODG65547:ODG65573 ODG131083:ODG131109 ODG196619:ODG196645 ODG262155:ODG262181 ODG327691:ODG327717 ODG393227:ODG393253 ODG458763:ODG458789 ODG524299:ODG524325 ODG589835:ODG589861 ODG655371:ODG655397 ODG720907:ODG720933 ODG786443:ODG786469 ODG851979:ODG852005 ODG917515:ODG917541 ODG983051:ODG983077 ODL11:ODL60 ODL65547:ODL65596 ODL131083:ODL131132 ODL196619:ODL196668 ODL262155:ODL262204 ODL327691:ODL327740 ODL393227:ODL393276 ODL458763:ODL458812 ODL524299:ODL524348 ODL589835:ODL589884 ODL655371:ODL655420 ODL720907:ODL720956 ODL786443:ODL786492 ODL851979:ODL852028 ODL917515:ODL917564 ODL983051:ODL983100 ONC11:ONC37 ONC65547:ONC65573 ONC131083:ONC131109 ONC196619:ONC196645 ONC262155:ONC262181 ONC327691:ONC327717 ONC393227:ONC393253 ONC458763:ONC458789 ONC524299:ONC524325 ONC589835:ONC589861 ONC655371:ONC655397 ONC720907:ONC720933 ONC786443:ONC786469 ONC851979:ONC852005 ONC917515:ONC917541 ONC983051:ONC983077 ONH11:ONH60 ONH65547:ONH65596 ONH131083:ONH131132 ONH196619:ONH196668 ONH262155:ONH262204 ONH327691:ONH327740 ONH393227:ONH393276 ONH458763:ONH458812 ONH524299:ONH524348 ONH589835:ONH589884 ONH655371:ONH655420 ONH720907:ONH720956 ONH786443:ONH786492 ONH851979:ONH852028 ONH917515:ONH917564 ONH983051:ONH983100 OWY11:OWY37 OWY65547:OWY65573 OWY131083:OWY131109 OWY196619:OWY196645 OWY262155:OWY262181 OWY327691:OWY327717 OWY393227:OWY393253 OWY458763:OWY458789 OWY524299:OWY524325 OWY589835:OWY589861 OWY655371:OWY655397 OWY720907:OWY720933 OWY786443:OWY786469 OWY851979:OWY852005 OWY917515:OWY917541 OWY983051:OWY983077 OXD11:OXD60 OXD65547:OXD65596 OXD131083:OXD131132 OXD196619:OXD196668 OXD262155:OXD262204 OXD327691:OXD327740 OXD393227:OXD393276 OXD458763:OXD458812 OXD524299:OXD524348 OXD589835:OXD589884 OXD655371:OXD655420 OXD720907:OXD720956 OXD786443:OXD786492 OXD851979:OXD852028 OXD917515:OXD917564 OXD983051:OXD983100 PGU11:PGU37 PGU65547:PGU65573 PGU131083:PGU131109 PGU196619:PGU196645 PGU262155:PGU262181 PGU327691:PGU327717 PGU393227:PGU393253 PGU458763:PGU458789 PGU524299:PGU524325 PGU589835:PGU589861 PGU655371:PGU655397 PGU720907:PGU720933 PGU786443:PGU786469 PGU851979:PGU852005 PGU917515:PGU917541 PGU983051:PGU983077 PGZ11:PGZ60 PGZ65547:PGZ65596 PGZ131083:PGZ131132 PGZ196619:PGZ196668 PGZ262155:PGZ262204 PGZ327691:PGZ327740 PGZ393227:PGZ393276 PGZ458763:PGZ458812 PGZ524299:PGZ524348 PGZ589835:PGZ589884 PGZ655371:PGZ655420 PGZ720907:PGZ720956 PGZ786443:PGZ786492 PGZ851979:PGZ852028 PGZ917515:PGZ917564 PGZ983051:PGZ983100 PQQ11:PQQ37 PQQ65547:PQQ65573 PQQ131083:PQQ131109 PQQ196619:PQQ196645 PQQ262155:PQQ262181 PQQ327691:PQQ327717 PQQ393227:PQQ393253 PQQ458763:PQQ458789 PQQ524299:PQQ524325 PQQ589835:PQQ589861 PQQ655371:PQQ655397 PQQ720907:PQQ720933 PQQ786443:PQQ786469 PQQ851979:PQQ852005 PQQ917515:PQQ917541 PQQ983051:PQQ983077 PQV11:PQV60 PQV65547:PQV65596 PQV131083:PQV131132 PQV196619:PQV196668 PQV262155:PQV262204 PQV327691:PQV327740 PQV393227:PQV393276 PQV458763:PQV458812 PQV524299:PQV524348 PQV589835:PQV589884 PQV655371:PQV655420 PQV720907:PQV720956 PQV786443:PQV786492 PQV851979:PQV852028 PQV917515:PQV917564 PQV983051:PQV983100 QAM11:QAM37 QAM65547:QAM65573 QAM131083:QAM131109 QAM196619:QAM196645 QAM262155:QAM262181 QAM327691:QAM327717 QAM393227:QAM393253 QAM458763:QAM458789 QAM524299:QAM524325 QAM589835:QAM589861 QAM655371:QAM655397 QAM720907:QAM720933 QAM786443:QAM786469 QAM851979:QAM852005 QAM917515:QAM917541 QAM983051:QAM983077 QAR11:QAR60 QAR65547:QAR65596 QAR131083:QAR131132 QAR196619:QAR196668 QAR262155:QAR262204 QAR327691:QAR327740 QAR393227:QAR393276 QAR458763:QAR458812 QAR524299:QAR524348 QAR589835:QAR589884 QAR655371:QAR655420 QAR720907:QAR720956 QAR786443:QAR786492 QAR851979:QAR852028 QAR917515:QAR917564 QAR983051:QAR983100 QKI11:QKI37 QKI65547:QKI65573 QKI131083:QKI131109 QKI196619:QKI196645 QKI262155:QKI262181 QKI327691:QKI327717 QKI393227:QKI393253 QKI458763:QKI458789 QKI524299:QKI524325 QKI589835:QKI589861 QKI655371:QKI655397 QKI720907:QKI720933 QKI786443:QKI786469 QKI851979:QKI852005 QKI917515:QKI917541 QKI983051:QKI983077 QKN11:QKN60 QKN65547:QKN65596 QKN131083:QKN131132 QKN196619:QKN196668 QKN262155:QKN262204 QKN327691:QKN327740 QKN393227:QKN393276 QKN458763:QKN458812 QKN524299:QKN524348 QKN589835:QKN589884 QKN655371:QKN655420 QKN720907:QKN720956 QKN786443:QKN786492 QKN851979:QKN852028 QKN917515:QKN917564 QKN983051:QKN983100 QUE11:QUE37 QUE65547:QUE65573 QUE131083:QUE131109 QUE196619:QUE196645 QUE262155:QUE262181 QUE327691:QUE327717 QUE393227:QUE393253 QUE458763:QUE458789 QUE524299:QUE524325 QUE589835:QUE589861 QUE655371:QUE655397 QUE720907:QUE720933 QUE786443:QUE786469 QUE851979:QUE852005 QUE917515:QUE917541 QUE983051:QUE983077 QUJ11:QUJ60 QUJ65547:QUJ65596 QUJ131083:QUJ131132 QUJ196619:QUJ196668 QUJ262155:QUJ262204 QUJ327691:QUJ327740 QUJ393227:QUJ393276 QUJ458763:QUJ458812 QUJ524299:QUJ524348 QUJ589835:QUJ589884 QUJ655371:QUJ655420 QUJ720907:QUJ720956 QUJ786443:QUJ786492 QUJ851979:QUJ852028 QUJ917515:QUJ917564 QUJ983051:QUJ983100 REA11:REA37 REA65547:REA65573 REA131083:REA131109 REA196619:REA196645 REA262155:REA262181 REA327691:REA327717 REA393227:REA393253 REA458763:REA458789 REA524299:REA524325 REA589835:REA589861 REA655371:REA655397 REA720907:REA720933 REA786443:REA786469 REA851979:REA852005 REA917515:REA917541 REA983051:REA983077 REF11:REF60 REF65547:REF65596 REF131083:REF131132 REF196619:REF196668 REF262155:REF262204 REF327691:REF327740 REF393227:REF393276 REF458763:REF458812 REF524299:REF524348 REF589835:REF589884 REF655371:REF655420 REF720907:REF720956 REF786443:REF786492 REF851979:REF852028 REF917515:REF917564 REF983051:REF983100 RNW11:RNW37 RNW65547:RNW65573 RNW131083:RNW131109 RNW196619:RNW196645 RNW262155:RNW262181 RNW327691:RNW327717 RNW393227:RNW393253 RNW458763:RNW458789 RNW524299:RNW524325 RNW589835:RNW589861 RNW655371:RNW655397 RNW720907:RNW720933 RNW786443:RNW786469 RNW851979:RNW852005 RNW917515:RNW917541 RNW983051:RNW983077 ROB11:ROB60 ROB65547:ROB65596 ROB131083:ROB131132 ROB196619:ROB196668 ROB262155:ROB262204 ROB327691:ROB327740 ROB393227:ROB393276 ROB458763:ROB458812 ROB524299:ROB524348 ROB589835:ROB589884 ROB655371:ROB655420 ROB720907:ROB720956 ROB786443:ROB786492 ROB851979:ROB852028 ROB917515:ROB917564 ROB983051:ROB983100 RXS11:RXS37 RXS65547:RXS65573 RXS131083:RXS131109 RXS196619:RXS196645 RXS262155:RXS262181 RXS327691:RXS327717 RXS393227:RXS393253 RXS458763:RXS458789 RXS524299:RXS524325 RXS589835:RXS589861 RXS655371:RXS655397 RXS720907:RXS720933 RXS786443:RXS786469 RXS851979:RXS852005 RXS917515:RXS917541 RXS983051:RXS983077 RXX11:RXX60 RXX65547:RXX65596 RXX131083:RXX131132 RXX196619:RXX196668 RXX262155:RXX262204 RXX327691:RXX327740 RXX393227:RXX393276 RXX458763:RXX458812 RXX524299:RXX524348 RXX589835:RXX589884 RXX655371:RXX655420 RXX720907:RXX720956 RXX786443:RXX786492 RXX851979:RXX852028 RXX917515:RXX917564 RXX983051:RXX983100 SHO11:SHO37 SHO65547:SHO65573 SHO131083:SHO131109 SHO196619:SHO196645 SHO262155:SHO262181 SHO327691:SHO327717 SHO393227:SHO393253 SHO458763:SHO458789 SHO524299:SHO524325 SHO589835:SHO589861 SHO655371:SHO655397 SHO720907:SHO720933 SHO786443:SHO786469 SHO851979:SHO852005 SHO917515:SHO917541 SHO983051:SHO983077 SHT11:SHT60 SHT65547:SHT65596 SHT131083:SHT131132 SHT196619:SHT196668 SHT262155:SHT262204 SHT327691:SHT327740 SHT393227:SHT393276 SHT458763:SHT458812 SHT524299:SHT524348 SHT589835:SHT589884 SHT655371:SHT655420 SHT720907:SHT720956 SHT786443:SHT786492 SHT851979:SHT852028 SHT917515:SHT917564 SHT983051:SHT983100 SRK11:SRK37 SRK65547:SRK65573 SRK131083:SRK131109 SRK196619:SRK196645 SRK262155:SRK262181 SRK327691:SRK327717 SRK393227:SRK393253 SRK458763:SRK458789 SRK524299:SRK524325 SRK589835:SRK589861 SRK655371:SRK655397 SRK720907:SRK720933 SRK786443:SRK786469 SRK851979:SRK852005 SRK917515:SRK917541 SRK983051:SRK983077 SRP11:SRP60 SRP65547:SRP65596 SRP131083:SRP131132 SRP196619:SRP196668 SRP262155:SRP262204 SRP327691:SRP327740 SRP393227:SRP393276 SRP458763:SRP458812 SRP524299:SRP524348 SRP589835:SRP589884 SRP655371:SRP655420 SRP720907:SRP720956 SRP786443:SRP786492 SRP851979:SRP852028 SRP917515:SRP917564 SRP983051:SRP983100 TBG11:TBG37 TBG65547:TBG65573 TBG131083:TBG131109 TBG196619:TBG196645 TBG262155:TBG262181 TBG327691:TBG327717 TBG393227:TBG393253 TBG458763:TBG458789 TBG524299:TBG524325 TBG589835:TBG589861 TBG655371:TBG655397 TBG720907:TBG720933 TBG786443:TBG786469 TBG851979:TBG852005 TBG917515:TBG917541 TBG983051:TBG983077 TBL11:TBL60 TBL65547:TBL65596 TBL131083:TBL131132 TBL196619:TBL196668 TBL262155:TBL262204 TBL327691:TBL327740 TBL393227:TBL393276 TBL458763:TBL458812 TBL524299:TBL524348 TBL589835:TBL589884 TBL655371:TBL655420 TBL720907:TBL720956 TBL786443:TBL786492 TBL851979:TBL852028 TBL917515:TBL917564 TBL983051:TBL983100 TLC11:TLC37 TLC65547:TLC65573 TLC131083:TLC131109 TLC196619:TLC196645 TLC262155:TLC262181 TLC327691:TLC327717 TLC393227:TLC393253 TLC458763:TLC458789 TLC524299:TLC524325 TLC589835:TLC589861 TLC655371:TLC655397 TLC720907:TLC720933 TLC786443:TLC786469 TLC851979:TLC852005 TLC917515:TLC917541 TLC983051:TLC983077 TLH11:TLH60 TLH65547:TLH65596 TLH131083:TLH131132 TLH196619:TLH196668 TLH262155:TLH262204 TLH327691:TLH327740 TLH393227:TLH393276 TLH458763:TLH458812 TLH524299:TLH524348 TLH589835:TLH589884 TLH655371:TLH655420 TLH720907:TLH720956 TLH786443:TLH786492 TLH851979:TLH852028 TLH917515:TLH917564 TLH983051:TLH983100 TUY11:TUY37 TUY65547:TUY65573 TUY131083:TUY131109 TUY196619:TUY196645 TUY262155:TUY262181 TUY327691:TUY327717 TUY393227:TUY393253 TUY458763:TUY458789 TUY524299:TUY524325 TUY589835:TUY589861 TUY655371:TUY655397 TUY720907:TUY720933 TUY786443:TUY786469 TUY851979:TUY852005 TUY917515:TUY917541 TUY983051:TUY983077 TVD11:TVD60 TVD65547:TVD65596 TVD131083:TVD131132 TVD196619:TVD196668 TVD262155:TVD262204 TVD327691:TVD327740 TVD393227:TVD393276 TVD458763:TVD458812 TVD524299:TVD524348 TVD589835:TVD589884 TVD655371:TVD655420 TVD720907:TVD720956 TVD786443:TVD786492 TVD851979:TVD852028 TVD917515:TVD917564 TVD983051:TVD983100 UEU11:UEU37 UEU65547:UEU65573 UEU131083:UEU131109 UEU196619:UEU196645 UEU262155:UEU262181 UEU327691:UEU327717 UEU393227:UEU393253 UEU458763:UEU458789 UEU524299:UEU524325 UEU589835:UEU589861 UEU655371:UEU655397 UEU720907:UEU720933 UEU786443:UEU786469 UEU851979:UEU852005 UEU917515:UEU917541 UEU983051:UEU983077 UEZ11:UEZ60 UEZ65547:UEZ65596 UEZ131083:UEZ131132 UEZ196619:UEZ196668 UEZ262155:UEZ262204 UEZ327691:UEZ327740 UEZ393227:UEZ393276 UEZ458763:UEZ458812 UEZ524299:UEZ524348 UEZ589835:UEZ589884 UEZ655371:UEZ655420 UEZ720907:UEZ720956 UEZ786443:UEZ786492 UEZ851979:UEZ852028 UEZ917515:UEZ917564 UEZ983051:UEZ983100 UOQ11:UOQ37 UOQ65547:UOQ65573 UOQ131083:UOQ131109 UOQ196619:UOQ196645 UOQ262155:UOQ262181 UOQ327691:UOQ327717 UOQ393227:UOQ393253 UOQ458763:UOQ458789 UOQ524299:UOQ524325 UOQ589835:UOQ589861 UOQ655371:UOQ655397 UOQ720907:UOQ720933 UOQ786443:UOQ786469 UOQ851979:UOQ852005 UOQ917515:UOQ917541 UOQ983051:UOQ983077 UOV11:UOV60 UOV65547:UOV65596 UOV131083:UOV131132 UOV196619:UOV196668 UOV262155:UOV262204 UOV327691:UOV327740 UOV393227:UOV393276 UOV458763:UOV458812 UOV524299:UOV524348 UOV589835:UOV589884 UOV655371:UOV655420 UOV720907:UOV720956 UOV786443:UOV786492 UOV851979:UOV852028 UOV917515:UOV917564 UOV983051:UOV983100 UYM11:UYM37 UYM65547:UYM65573 UYM131083:UYM131109 UYM196619:UYM196645 UYM262155:UYM262181 UYM327691:UYM327717 UYM393227:UYM393253 UYM458763:UYM458789 UYM524299:UYM524325 UYM589835:UYM589861 UYM655371:UYM655397 UYM720907:UYM720933 UYM786443:UYM786469 UYM851979:UYM852005 UYM917515:UYM917541 UYM983051:UYM983077 UYR11:UYR60 UYR65547:UYR65596 UYR131083:UYR131132 UYR196619:UYR196668 UYR262155:UYR262204 UYR327691:UYR327740 UYR393227:UYR393276 UYR458763:UYR458812 UYR524299:UYR524348 UYR589835:UYR589884 UYR655371:UYR655420 UYR720907:UYR720956 UYR786443:UYR786492 UYR851979:UYR852028 UYR917515:UYR917564 UYR983051:UYR983100 VII11:VII37 VII65547:VII65573 VII131083:VII131109 VII196619:VII196645 VII262155:VII262181 VII327691:VII327717 VII393227:VII393253 VII458763:VII458789 VII524299:VII524325 VII589835:VII589861 VII655371:VII655397 VII720907:VII720933 VII786443:VII786469 VII851979:VII852005 VII917515:VII917541 VII983051:VII983077 VIN11:VIN60 VIN65547:VIN65596 VIN131083:VIN131132 VIN196619:VIN196668 VIN262155:VIN262204 VIN327691:VIN327740 VIN393227:VIN393276 VIN458763:VIN458812 VIN524299:VIN524348 VIN589835:VIN589884 VIN655371:VIN655420 VIN720907:VIN720956 VIN786443:VIN786492 VIN851979:VIN852028 VIN917515:VIN917564 VIN983051:VIN983100 VSE11:VSE37 VSE65547:VSE65573 VSE131083:VSE131109 VSE196619:VSE196645 VSE262155:VSE262181 VSE327691:VSE327717 VSE393227:VSE393253 VSE458763:VSE458789 VSE524299:VSE524325 VSE589835:VSE589861 VSE655371:VSE655397 VSE720907:VSE720933 VSE786443:VSE786469 VSE851979:VSE852005 VSE917515:VSE917541 VSE983051:VSE983077 VSJ11:VSJ60 VSJ65547:VSJ65596 VSJ131083:VSJ131132 VSJ196619:VSJ196668 VSJ262155:VSJ262204 VSJ327691:VSJ327740 VSJ393227:VSJ393276 VSJ458763:VSJ458812 VSJ524299:VSJ524348 VSJ589835:VSJ589884 VSJ655371:VSJ655420 VSJ720907:VSJ720956 VSJ786443:VSJ786492 VSJ851979:VSJ852028 VSJ917515:VSJ917564 VSJ983051:VSJ983100 WCA11:WCA37 WCA65547:WCA65573 WCA131083:WCA131109 WCA196619:WCA196645 WCA262155:WCA262181 WCA327691:WCA327717 WCA393227:WCA393253 WCA458763:WCA458789 WCA524299:WCA524325 WCA589835:WCA589861 WCA655371:WCA655397 WCA720907:WCA720933 WCA786443:WCA786469 WCA851979:WCA852005 WCA917515:WCA917541 WCA983051:WCA983077 WCF11:WCF60 WCF65547:WCF65596 WCF131083:WCF131132 WCF196619:WCF196668 WCF262155:WCF262204 WCF327691:WCF327740 WCF393227:WCF393276 WCF458763:WCF458812 WCF524299:WCF524348 WCF589835:WCF589884 WCF655371:WCF655420 WCF720907:WCF720956 WCF786443:WCF786492 WCF851979:WCF852028 WCF917515:WCF917564 WCF983051:WCF983100 WLW11:WLW37 WLW65547:WLW65573 WLW131083:WLW131109 WLW196619:WLW196645 WLW262155:WLW262181 WLW327691:WLW327717 WLW393227:WLW393253 WLW458763:WLW458789 WLW524299:WLW524325 WLW589835:WLW589861 WLW655371:WLW655397 WLW720907:WLW720933 WLW786443:WLW786469 WLW851979:WLW852005 WLW917515:WLW917541 WLW983051:WLW983077 WMB11:WMB60 WMB65547:WMB65596 WMB131083:WMB131132 WMB196619:WMB196668 WMB262155:WMB262204 WMB327691:WMB327740 WMB393227:WMB393276 WMB458763:WMB458812 WMB524299:WMB524348 WMB589835:WMB589884 WMB655371:WMB655420 WMB720907:WMB720956 WMB786443:WMB786492 WMB851979:WMB852028 WMB917515:WMB917564 WMB983051:WMB983100 WVS11:WVS37 WVS65547:WVS65573 WVS131083:WVS131109 WVS196619:WVS196645 WVS262155:WVS262181 WVS327691:WVS327717 WVS393227:WVS393253 WVS458763:WVS458789 WVS524299:WVS524325 WVS589835:WVS589861 WVS655371:WVS655397 WVS720907:WVS720933 WVS786443:WVS786469 WVS851979:WVS852005 WVS917515:WVS917541 WVS983051:WVS983077 WVX11:WVX60 WVX65547:WVX65596 WVX131083:WVX131132 WVX196619:WVX196668 WVX262155:WVX262204 WVX327691:WVX327740 WVX393227:WVX393276 WVX458763:WVX458812 WVX524299:WVX524348 WVX589835:WVX589884 WVX655371:WVX655420 WVX720907:WVX720956 WVX786443:WVX786492 WVX851979:WVX852028 WVX917515:WVX917564 WVX983051:WVX983100">
      <formula1>"通过,失败,阻塞,无效,未执行"</formula1>
    </dataValidation>
    <dataValidation allowBlank="1" showInputMessage="1" showErrorMessage="1" promptTitle="Revision" sqref="M5:M9 M65541:M65545 M131077:M131081 M196613:M196617 M262149:M262153 M327685:M327689 M393221:M393225 M458757:M458761 M524293:M524297 M589829:M589833 M655365:M655369 M720901:M720905 M786437:M786441 M851973:M851977 M917509:M917513 M983045:M983049 R5:R9 R65541:R65545 R131077:R131081 R196613:R196617 R262149:R262153 R327685:R327689 R393221:R393225 R458757:R458761 R524293:R524297 R589829:R589833 R655365:R655369 R720901:R720905 R786437:R786441 R851973:R851977 R917509:R917513 R983045:R983049 JI5:JI9 JI65541:JI65545 JI131077:JI131081 JI196613:JI196617 JI262149:JI262153 JI327685:JI327689 JI393221:JI393225 JI458757:JI458761 JI524293:JI524297 JI589829:JI589833 JI655365:JI655369 JI720901:JI720905 JI786437:JI786441 JI851973:JI851977 JI917509:JI917513 JI983045:JI983049 JN5:JN9 JN65541:JN65545 JN131077:JN131081 JN196613:JN196617 JN262149:JN262153 JN327685:JN327689 JN393221:JN393225 JN458757:JN458761 JN524293:JN524297 JN589829:JN589833 JN655365:JN655369 JN720901:JN720905 JN786437:JN786441 JN851973:JN851977 JN917509:JN917513 JN983045:JN983049 TE5:TE9 TE65541:TE65545 TE131077:TE131081 TE196613:TE196617 TE262149:TE262153 TE327685:TE327689 TE393221:TE393225 TE458757:TE458761 TE524293:TE524297 TE589829:TE589833 TE655365:TE655369 TE720901:TE720905 TE786437:TE786441 TE851973:TE851977 TE917509:TE917513 TE983045:TE983049 TJ5:TJ9 TJ65541:TJ65545 TJ131077:TJ131081 TJ196613:TJ196617 TJ262149:TJ262153 TJ327685:TJ327689 TJ393221:TJ393225 TJ458757:TJ458761 TJ524293:TJ524297 TJ589829:TJ589833 TJ655365:TJ655369 TJ720901:TJ720905 TJ786437:TJ786441 TJ851973:TJ851977 TJ917509:TJ917513 TJ983045:TJ983049 ADA5:ADA9 ADA65541:ADA65545 ADA131077:ADA131081 ADA196613:ADA196617 ADA262149:ADA262153 ADA327685:ADA327689 ADA393221:ADA393225 ADA458757:ADA458761 ADA524293:ADA524297 ADA589829:ADA589833 ADA655365:ADA655369 ADA720901:ADA720905 ADA786437:ADA786441 ADA851973:ADA851977 ADA917509:ADA917513 ADA983045:ADA983049 ADF5:ADF9 ADF65541:ADF65545 ADF131077:ADF131081 ADF196613:ADF196617 ADF262149:ADF262153 ADF327685:ADF327689 ADF393221:ADF393225 ADF458757:ADF458761 ADF524293:ADF524297 ADF589829:ADF589833 ADF655365:ADF655369 ADF720901:ADF720905 ADF786437:ADF786441 ADF851973:ADF851977 ADF917509:ADF917513 ADF983045:ADF983049 AMW5:AMW9 AMW65541:AMW65545 AMW131077:AMW131081 AMW196613:AMW196617 AMW262149:AMW262153 AMW327685:AMW327689 AMW393221:AMW393225 AMW458757:AMW458761 AMW524293:AMW524297 AMW589829:AMW589833 AMW655365:AMW655369 AMW720901:AMW720905 AMW786437:AMW786441 AMW851973:AMW851977 AMW917509:AMW917513 AMW983045:AMW983049 ANB5:ANB9 ANB65541:ANB65545 ANB131077:ANB131081 ANB196613:ANB196617 ANB262149:ANB262153 ANB327685:ANB327689 ANB393221:ANB393225 ANB458757:ANB458761 ANB524293:ANB524297 ANB589829:ANB589833 ANB655365:ANB655369 ANB720901:ANB720905 ANB786437:ANB786441 ANB851973:ANB851977 ANB917509:ANB917513 ANB983045:ANB983049 AWS5:AWS9 AWS65541:AWS65545 AWS131077:AWS131081 AWS196613:AWS196617 AWS262149:AWS262153 AWS327685:AWS327689 AWS393221:AWS393225 AWS458757:AWS458761 AWS524293:AWS524297 AWS589829:AWS589833 AWS655365:AWS655369 AWS720901:AWS720905 AWS786437:AWS786441 AWS851973:AWS851977 AWS917509:AWS917513 AWS983045:AWS983049 AWX5:AWX9 AWX65541:AWX65545 AWX131077:AWX131081 AWX196613:AWX196617 AWX262149:AWX262153 AWX327685:AWX327689 AWX393221:AWX393225 AWX458757:AWX458761 AWX524293:AWX524297 AWX589829:AWX589833 AWX655365:AWX655369 AWX720901:AWX720905 AWX786437:AWX786441 AWX851973:AWX851977 AWX917509:AWX917513 AWX983045:AWX983049 BGO5:BGO9 BGO65541:BGO65545 BGO131077:BGO131081 BGO196613:BGO196617 BGO262149:BGO262153 BGO327685:BGO327689 BGO393221:BGO393225 BGO458757:BGO458761 BGO524293:BGO524297 BGO589829:BGO589833 BGO655365:BGO655369 BGO720901:BGO720905 BGO786437:BGO786441 BGO851973:BGO851977 BGO917509:BGO917513 BGO983045:BGO983049 BGT5:BGT9 BGT65541:BGT65545 BGT131077:BGT131081 BGT196613:BGT196617 BGT262149:BGT262153 BGT327685:BGT327689 BGT393221:BGT393225 BGT458757:BGT458761 BGT524293:BGT524297 BGT589829:BGT589833 BGT655365:BGT655369 BGT720901:BGT720905 BGT786437:BGT786441 BGT851973:BGT851977 BGT917509:BGT917513 BGT983045:BGT983049 BQK5:BQK9 BQK65541:BQK65545 BQK131077:BQK131081 BQK196613:BQK196617 BQK262149:BQK262153 BQK327685:BQK327689 BQK393221:BQK393225 BQK458757:BQK458761 BQK524293:BQK524297 BQK589829:BQK589833 BQK655365:BQK655369 BQK720901:BQK720905 BQK786437:BQK786441 BQK851973:BQK851977 BQK917509:BQK917513 BQK983045:BQK983049 BQP5:BQP9 BQP65541:BQP65545 BQP131077:BQP131081 BQP196613:BQP196617 BQP262149:BQP262153 BQP327685:BQP327689 BQP393221:BQP393225 BQP458757:BQP458761 BQP524293:BQP524297 BQP589829:BQP589833 BQP655365:BQP655369 BQP720901:BQP720905 BQP786437:BQP786441 BQP851973:BQP851977 BQP917509:BQP917513 BQP983045:BQP983049 CAG5:CAG9 CAG65541:CAG65545 CAG131077:CAG131081 CAG196613:CAG196617 CAG262149:CAG262153 CAG327685:CAG327689 CAG393221:CAG393225 CAG458757:CAG458761 CAG524293:CAG524297 CAG589829:CAG589833 CAG655365:CAG655369 CAG720901:CAG720905 CAG786437:CAG786441 CAG851973:CAG851977 CAG917509:CAG917513 CAG983045:CAG983049 CAL5:CAL9 CAL65541:CAL65545 CAL131077:CAL131081 CAL196613:CAL196617 CAL262149:CAL262153 CAL327685:CAL327689 CAL393221:CAL393225 CAL458757:CAL458761 CAL524293:CAL524297 CAL589829:CAL589833 CAL655365:CAL655369 CAL720901:CAL720905 CAL786437:CAL786441 CAL851973:CAL851977 CAL917509:CAL917513 CAL983045:CAL983049 CKC5:CKC9 CKC65541:CKC65545 CKC131077:CKC131081 CKC196613:CKC196617 CKC262149:CKC262153 CKC327685:CKC327689 CKC393221:CKC393225 CKC458757:CKC458761 CKC524293:CKC524297 CKC589829:CKC589833 CKC655365:CKC655369 CKC720901:CKC720905 CKC786437:CKC786441 CKC851973:CKC851977 CKC917509:CKC917513 CKC983045:CKC983049 CKH5:CKH9 CKH65541:CKH65545 CKH131077:CKH131081 CKH196613:CKH196617 CKH262149:CKH262153 CKH327685:CKH327689 CKH393221:CKH393225 CKH458757:CKH458761 CKH524293:CKH524297 CKH589829:CKH589833 CKH655365:CKH655369 CKH720901:CKH720905 CKH786437:CKH786441 CKH851973:CKH851977 CKH917509:CKH917513 CKH983045:CKH983049 CTY5:CTY9 CTY65541:CTY65545 CTY131077:CTY131081 CTY196613:CTY196617 CTY262149:CTY262153 CTY327685:CTY327689 CTY393221:CTY393225 CTY458757:CTY458761 CTY524293:CTY524297 CTY589829:CTY589833 CTY655365:CTY655369 CTY720901:CTY720905 CTY786437:CTY786441 CTY851973:CTY851977 CTY917509:CTY917513 CTY983045:CTY983049 CUD5:CUD9 CUD65541:CUD65545 CUD131077:CUD131081 CUD196613:CUD196617 CUD262149:CUD262153 CUD327685:CUD327689 CUD393221:CUD393225 CUD458757:CUD458761 CUD524293:CUD524297 CUD589829:CUD589833 CUD655365:CUD655369 CUD720901:CUD720905 CUD786437:CUD786441 CUD851973:CUD851977 CUD917509:CUD917513 CUD983045:CUD983049 DDU5:DDU9 DDU65541:DDU65545 DDU131077:DDU131081 DDU196613:DDU196617 DDU262149:DDU262153 DDU327685:DDU327689 DDU393221:DDU393225 DDU458757:DDU458761 DDU524293:DDU524297 DDU589829:DDU589833 DDU655365:DDU655369 DDU720901:DDU720905 DDU786437:DDU786441 DDU851973:DDU851977 DDU917509:DDU917513 DDU983045:DDU983049 DDZ5:DDZ9 DDZ65541:DDZ65545 DDZ131077:DDZ131081 DDZ196613:DDZ196617 DDZ262149:DDZ262153 DDZ327685:DDZ327689 DDZ393221:DDZ393225 DDZ458757:DDZ458761 DDZ524293:DDZ524297 DDZ589829:DDZ589833 DDZ655365:DDZ655369 DDZ720901:DDZ720905 DDZ786437:DDZ786441 DDZ851973:DDZ851977 DDZ917509:DDZ917513 DDZ983045:DDZ983049 DNQ5:DNQ9 DNQ65541:DNQ65545 DNQ131077:DNQ131081 DNQ196613:DNQ196617 DNQ262149:DNQ262153 DNQ327685:DNQ327689 DNQ393221:DNQ393225 DNQ458757:DNQ458761 DNQ524293:DNQ524297 DNQ589829:DNQ589833 DNQ655365:DNQ655369 DNQ720901:DNQ720905 DNQ786437:DNQ786441 DNQ851973:DNQ851977 DNQ917509:DNQ917513 DNQ983045:DNQ983049 DNV5:DNV9 DNV65541:DNV65545 DNV131077:DNV131081 DNV196613:DNV196617 DNV262149:DNV262153 DNV327685:DNV327689 DNV393221:DNV393225 DNV458757:DNV458761 DNV524293:DNV524297 DNV589829:DNV589833 DNV655365:DNV655369 DNV720901:DNV720905 DNV786437:DNV786441 DNV851973:DNV851977 DNV917509:DNV917513 DNV983045:DNV983049 DXM5:DXM9 DXM65541:DXM65545 DXM131077:DXM131081 DXM196613:DXM196617 DXM262149:DXM262153 DXM327685:DXM327689 DXM393221:DXM393225 DXM458757:DXM458761 DXM524293:DXM524297 DXM589829:DXM589833 DXM655365:DXM655369 DXM720901:DXM720905 DXM786437:DXM786441 DXM851973:DXM851977 DXM917509:DXM917513 DXM983045:DXM983049 DXR5:DXR9 DXR65541:DXR65545 DXR131077:DXR131081 DXR196613:DXR196617 DXR262149:DXR262153 DXR327685:DXR327689 DXR393221:DXR393225 DXR458757:DXR458761 DXR524293:DXR524297 DXR589829:DXR589833 DXR655365:DXR655369 DXR720901:DXR720905 DXR786437:DXR786441 DXR851973:DXR851977 DXR917509:DXR917513 DXR983045:DXR983049 EHI5:EHI9 EHI65541:EHI65545 EHI131077:EHI131081 EHI196613:EHI196617 EHI262149:EHI262153 EHI327685:EHI327689 EHI393221:EHI393225 EHI458757:EHI458761 EHI524293:EHI524297 EHI589829:EHI589833 EHI655365:EHI655369 EHI720901:EHI720905 EHI786437:EHI786441 EHI851973:EHI851977 EHI917509:EHI917513 EHI983045:EHI983049 EHN5:EHN9 EHN65541:EHN65545 EHN131077:EHN131081 EHN196613:EHN196617 EHN262149:EHN262153 EHN327685:EHN327689 EHN393221:EHN393225 EHN458757:EHN458761 EHN524293:EHN524297 EHN589829:EHN589833 EHN655365:EHN655369 EHN720901:EHN720905 EHN786437:EHN786441 EHN851973:EHN851977 EHN917509:EHN917513 EHN983045:EHN983049 ERE5:ERE9 ERE65541:ERE65545 ERE131077:ERE131081 ERE196613:ERE196617 ERE262149:ERE262153 ERE327685:ERE327689 ERE393221:ERE393225 ERE458757:ERE458761 ERE524293:ERE524297 ERE589829:ERE589833 ERE655365:ERE655369 ERE720901:ERE720905 ERE786437:ERE786441 ERE851973:ERE851977 ERE917509:ERE917513 ERE983045:ERE983049 ERJ5:ERJ9 ERJ65541:ERJ65545 ERJ131077:ERJ131081 ERJ196613:ERJ196617 ERJ262149:ERJ262153 ERJ327685:ERJ327689 ERJ393221:ERJ393225 ERJ458757:ERJ458761 ERJ524293:ERJ524297 ERJ589829:ERJ589833 ERJ655365:ERJ655369 ERJ720901:ERJ720905 ERJ786437:ERJ786441 ERJ851973:ERJ851977 ERJ917509:ERJ917513 ERJ983045:ERJ983049 FBA5:FBA9 FBA65541:FBA65545 FBA131077:FBA131081 FBA196613:FBA196617 FBA262149:FBA262153 FBA327685:FBA327689 FBA393221:FBA393225 FBA458757:FBA458761 FBA524293:FBA524297 FBA589829:FBA589833 FBA655365:FBA655369 FBA720901:FBA720905 FBA786437:FBA786441 FBA851973:FBA851977 FBA917509:FBA917513 FBA983045:FBA983049 FBF5:FBF9 FBF65541:FBF65545 FBF131077:FBF131081 FBF196613:FBF196617 FBF262149:FBF262153 FBF327685:FBF327689 FBF393221:FBF393225 FBF458757:FBF458761 FBF524293:FBF524297 FBF589829:FBF589833 FBF655365:FBF655369 FBF720901:FBF720905 FBF786437:FBF786441 FBF851973:FBF851977 FBF917509:FBF917513 FBF983045:FBF983049 FKW5:FKW9 FKW65541:FKW65545 FKW131077:FKW131081 FKW196613:FKW196617 FKW262149:FKW262153 FKW327685:FKW327689 FKW393221:FKW393225 FKW458757:FKW458761 FKW524293:FKW524297 FKW589829:FKW589833 FKW655365:FKW655369 FKW720901:FKW720905 FKW786437:FKW786441 FKW851973:FKW851977 FKW917509:FKW917513 FKW983045:FKW983049 FLB5:FLB9 FLB65541:FLB65545 FLB131077:FLB131081 FLB196613:FLB196617 FLB262149:FLB262153 FLB327685:FLB327689 FLB393221:FLB393225 FLB458757:FLB458761 FLB524293:FLB524297 FLB589829:FLB589833 FLB655365:FLB655369 FLB720901:FLB720905 FLB786437:FLB786441 FLB851973:FLB851977 FLB917509:FLB917513 FLB983045:FLB983049 FUS5:FUS9 FUS65541:FUS65545 FUS131077:FUS131081 FUS196613:FUS196617 FUS262149:FUS262153 FUS327685:FUS327689 FUS393221:FUS393225 FUS458757:FUS458761 FUS524293:FUS524297 FUS589829:FUS589833 FUS655365:FUS655369 FUS720901:FUS720905 FUS786437:FUS786441 FUS851973:FUS851977 FUS917509:FUS917513 FUS983045:FUS983049 FUX5:FUX9 FUX65541:FUX65545 FUX131077:FUX131081 FUX196613:FUX196617 FUX262149:FUX262153 FUX327685:FUX327689 FUX393221:FUX393225 FUX458757:FUX458761 FUX524293:FUX524297 FUX589829:FUX589833 FUX655365:FUX655369 FUX720901:FUX720905 FUX786437:FUX786441 FUX851973:FUX851977 FUX917509:FUX917513 FUX983045:FUX983049 GEO5:GEO9 GEO65541:GEO65545 GEO131077:GEO131081 GEO196613:GEO196617 GEO262149:GEO262153 GEO327685:GEO327689 GEO393221:GEO393225 GEO458757:GEO458761 GEO524293:GEO524297 GEO589829:GEO589833 GEO655365:GEO655369 GEO720901:GEO720905 GEO786437:GEO786441 GEO851973:GEO851977 GEO917509:GEO917513 GEO983045:GEO983049 GET5:GET9 GET65541:GET65545 GET131077:GET131081 GET196613:GET196617 GET262149:GET262153 GET327685:GET327689 GET393221:GET393225 GET458757:GET458761 GET524293:GET524297 GET589829:GET589833 GET655365:GET655369 GET720901:GET720905 GET786437:GET786441 GET851973:GET851977 GET917509:GET917513 GET983045:GET983049 GOK5:GOK9 GOK65541:GOK65545 GOK131077:GOK131081 GOK196613:GOK196617 GOK262149:GOK262153 GOK327685:GOK327689 GOK393221:GOK393225 GOK458757:GOK458761 GOK524293:GOK524297 GOK589829:GOK589833 GOK655365:GOK655369 GOK720901:GOK720905 GOK786437:GOK786441 GOK851973:GOK851977 GOK917509:GOK917513 GOK983045:GOK983049 GOP5:GOP9 GOP65541:GOP65545 GOP131077:GOP131081 GOP196613:GOP196617 GOP262149:GOP262153 GOP327685:GOP327689 GOP393221:GOP393225 GOP458757:GOP458761 GOP524293:GOP524297 GOP589829:GOP589833 GOP655365:GOP655369 GOP720901:GOP720905 GOP786437:GOP786441 GOP851973:GOP851977 GOP917509:GOP917513 GOP983045:GOP983049 GYG5:GYG9 GYG65541:GYG65545 GYG131077:GYG131081 GYG196613:GYG196617 GYG262149:GYG262153 GYG327685:GYG327689 GYG393221:GYG393225 GYG458757:GYG458761 GYG524293:GYG524297 GYG589829:GYG589833 GYG655365:GYG655369 GYG720901:GYG720905 GYG786437:GYG786441 GYG851973:GYG851977 GYG917509:GYG917513 GYG983045:GYG983049 GYL5:GYL9 GYL65541:GYL65545 GYL131077:GYL131081 GYL196613:GYL196617 GYL262149:GYL262153 GYL327685:GYL327689 GYL393221:GYL393225 GYL458757:GYL458761 GYL524293:GYL524297 GYL589829:GYL589833 GYL655365:GYL655369 GYL720901:GYL720905 GYL786437:GYL786441 GYL851973:GYL851977 GYL917509:GYL917513 GYL983045:GYL983049 HIC5:HIC9 HIC65541:HIC65545 HIC131077:HIC131081 HIC196613:HIC196617 HIC262149:HIC262153 HIC327685:HIC327689 HIC393221:HIC393225 HIC458757:HIC458761 HIC524293:HIC524297 HIC589829:HIC589833 HIC655365:HIC655369 HIC720901:HIC720905 HIC786437:HIC786441 HIC851973:HIC851977 HIC917509:HIC917513 HIC983045:HIC983049 HIH5:HIH9 HIH65541:HIH65545 HIH131077:HIH131081 HIH196613:HIH196617 HIH262149:HIH262153 HIH327685:HIH327689 HIH393221:HIH393225 HIH458757:HIH458761 HIH524293:HIH524297 HIH589829:HIH589833 HIH655365:HIH655369 HIH720901:HIH720905 HIH786437:HIH786441 HIH851973:HIH851977 HIH917509:HIH917513 HIH983045:HIH983049 HRY5:HRY9 HRY65541:HRY65545 HRY131077:HRY131081 HRY196613:HRY196617 HRY262149:HRY262153 HRY327685:HRY327689 HRY393221:HRY393225 HRY458757:HRY458761 HRY524293:HRY524297 HRY589829:HRY589833 HRY655365:HRY655369 HRY720901:HRY720905 HRY786437:HRY786441 HRY851973:HRY851977 HRY917509:HRY917513 HRY983045:HRY983049 HSD5:HSD9 HSD65541:HSD65545 HSD131077:HSD131081 HSD196613:HSD196617 HSD262149:HSD262153 HSD327685:HSD327689 HSD393221:HSD393225 HSD458757:HSD458761 HSD524293:HSD524297 HSD589829:HSD589833 HSD655365:HSD655369 HSD720901:HSD720905 HSD786437:HSD786441 HSD851973:HSD851977 HSD917509:HSD917513 HSD983045:HSD983049 IBU5:IBU9 IBU65541:IBU65545 IBU131077:IBU131081 IBU196613:IBU196617 IBU262149:IBU262153 IBU327685:IBU327689 IBU393221:IBU393225 IBU458757:IBU458761 IBU524293:IBU524297 IBU589829:IBU589833 IBU655365:IBU655369 IBU720901:IBU720905 IBU786437:IBU786441 IBU851973:IBU851977 IBU917509:IBU917513 IBU983045:IBU983049 IBZ5:IBZ9 IBZ65541:IBZ65545 IBZ131077:IBZ131081 IBZ196613:IBZ196617 IBZ262149:IBZ262153 IBZ327685:IBZ327689 IBZ393221:IBZ393225 IBZ458757:IBZ458761 IBZ524293:IBZ524297 IBZ589829:IBZ589833 IBZ655365:IBZ655369 IBZ720901:IBZ720905 IBZ786437:IBZ786441 IBZ851973:IBZ851977 IBZ917509:IBZ917513 IBZ983045:IBZ983049 ILQ5:ILQ9 ILQ65541:ILQ65545 ILQ131077:ILQ131081 ILQ196613:ILQ196617 ILQ262149:ILQ262153 ILQ327685:ILQ327689 ILQ393221:ILQ393225 ILQ458757:ILQ458761 ILQ524293:ILQ524297 ILQ589829:ILQ589833 ILQ655365:ILQ655369 ILQ720901:ILQ720905 ILQ786437:ILQ786441 ILQ851973:ILQ851977 ILQ917509:ILQ917513 ILQ983045:ILQ983049 ILV5:ILV9 ILV65541:ILV65545 ILV131077:ILV131081 ILV196613:ILV196617 ILV262149:ILV262153 ILV327685:ILV327689 ILV393221:ILV393225 ILV458757:ILV458761 ILV524293:ILV524297 ILV589829:ILV589833 ILV655365:ILV655369 ILV720901:ILV720905 ILV786437:ILV786441 ILV851973:ILV851977 ILV917509:ILV917513 ILV983045:ILV983049 IVM5:IVM9 IVM65541:IVM65545 IVM131077:IVM131081 IVM196613:IVM196617 IVM262149:IVM262153 IVM327685:IVM327689 IVM393221:IVM393225 IVM458757:IVM458761 IVM524293:IVM524297 IVM589829:IVM589833 IVM655365:IVM655369 IVM720901:IVM720905 IVM786437:IVM786441 IVM851973:IVM851977 IVM917509:IVM917513 IVM983045:IVM983049 IVR5:IVR9 IVR65541:IVR65545 IVR131077:IVR131081 IVR196613:IVR196617 IVR262149:IVR262153 IVR327685:IVR327689 IVR393221:IVR393225 IVR458757:IVR458761 IVR524293:IVR524297 IVR589829:IVR589833 IVR655365:IVR655369 IVR720901:IVR720905 IVR786437:IVR786441 IVR851973:IVR851977 IVR917509:IVR917513 IVR983045:IVR983049 JFI5:JFI9 JFI65541:JFI65545 JFI131077:JFI131081 JFI196613:JFI196617 JFI262149:JFI262153 JFI327685:JFI327689 JFI393221:JFI393225 JFI458757:JFI458761 JFI524293:JFI524297 JFI589829:JFI589833 JFI655365:JFI655369 JFI720901:JFI720905 JFI786437:JFI786441 JFI851973:JFI851977 JFI917509:JFI917513 JFI983045:JFI983049 JFN5:JFN9 JFN65541:JFN65545 JFN131077:JFN131081 JFN196613:JFN196617 JFN262149:JFN262153 JFN327685:JFN327689 JFN393221:JFN393225 JFN458757:JFN458761 JFN524293:JFN524297 JFN589829:JFN589833 JFN655365:JFN655369 JFN720901:JFN720905 JFN786437:JFN786441 JFN851973:JFN851977 JFN917509:JFN917513 JFN983045:JFN983049 JPE5:JPE9 JPE65541:JPE65545 JPE131077:JPE131081 JPE196613:JPE196617 JPE262149:JPE262153 JPE327685:JPE327689 JPE393221:JPE393225 JPE458757:JPE458761 JPE524293:JPE524297 JPE589829:JPE589833 JPE655365:JPE655369 JPE720901:JPE720905 JPE786437:JPE786441 JPE851973:JPE851977 JPE917509:JPE917513 JPE983045:JPE983049 JPJ5:JPJ9 JPJ65541:JPJ65545 JPJ131077:JPJ131081 JPJ196613:JPJ196617 JPJ262149:JPJ262153 JPJ327685:JPJ327689 JPJ393221:JPJ393225 JPJ458757:JPJ458761 JPJ524293:JPJ524297 JPJ589829:JPJ589833 JPJ655365:JPJ655369 JPJ720901:JPJ720905 JPJ786437:JPJ786441 JPJ851973:JPJ851977 JPJ917509:JPJ917513 JPJ983045:JPJ983049 JZA5:JZA9 JZA65541:JZA65545 JZA131077:JZA131081 JZA196613:JZA196617 JZA262149:JZA262153 JZA327685:JZA327689 JZA393221:JZA393225 JZA458757:JZA458761 JZA524293:JZA524297 JZA589829:JZA589833 JZA655365:JZA655369 JZA720901:JZA720905 JZA786437:JZA786441 JZA851973:JZA851977 JZA917509:JZA917513 JZA983045:JZA983049 JZF5:JZF9 JZF65541:JZF65545 JZF131077:JZF131081 JZF196613:JZF196617 JZF262149:JZF262153 JZF327685:JZF327689 JZF393221:JZF393225 JZF458757:JZF458761 JZF524293:JZF524297 JZF589829:JZF589833 JZF655365:JZF655369 JZF720901:JZF720905 JZF786437:JZF786441 JZF851973:JZF851977 JZF917509:JZF917513 JZF983045:JZF983049 KIW5:KIW9 KIW65541:KIW65545 KIW131077:KIW131081 KIW196613:KIW196617 KIW262149:KIW262153 KIW327685:KIW327689 KIW393221:KIW393225 KIW458757:KIW458761 KIW524293:KIW524297 KIW589829:KIW589833 KIW655365:KIW655369 KIW720901:KIW720905 KIW786437:KIW786441 KIW851973:KIW851977 KIW917509:KIW917513 KIW983045:KIW983049 KJB5:KJB9 KJB65541:KJB65545 KJB131077:KJB131081 KJB196613:KJB196617 KJB262149:KJB262153 KJB327685:KJB327689 KJB393221:KJB393225 KJB458757:KJB458761 KJB524293:KJB524297 KJB589829:KJB589833 KJB655365:KJB655369 KJB720901:KJB720905 KJB786437:KJB786441 KJB851973:KJB851977 KJB917509:KJB917513 KJB983045:KJB983049 KSS5:KSS9 KSS65541:KSS65545 KSS131077:KSS131081 KSS196613:KSS196617 KSS262149:KSS262153 KSS327685:KSS327689 KSS393221:KSS393225 KSS458757:KSS458761 KSS524293:KSS524297 KSS589829:KSS589833 KSS655365:KSS655369 KSS720901:KSS720905 KSS786437:KSS786441 KSS851973:KSS851977 KSS917509:KSS917513 KSS983045:KSS983049 KSX5:KSX9 KSX65541:KSX65545 KSX131077:KSX131081 KSX196613:KSX196617 KSX262149:KSX262153 KSX327685:KSX327689 KSX393221:KSX393225 KSX458757:KSX458761 KSX524293:KSX524297 KSX589829:KSX589833 KSX655365:KSX655369 KSX720901:KSX720905 KSX786437:KSX786441 KSX851973:KSX851977 KSX917509:KSX917513 KSX983045:KSX983049 LCO5:LCO9 LCO65541:LCO65545 LCO131077:LCO131081 LCO196613:LCO196617 LCO262149:LCO262153 LCO327685:LCO327689 LCO393221:LCO393225 LCO458757:LCO458761 LCO524293:LCO524297 LCO589829:LCO589833 LCO655365:LCO655369 LCO720901:LCO720905 LCO786437:LCO786441 LCO851973:LCO851977 LCO917509:LCO917513 LCO983045:LCO983049 LCT5:LCT9 LCT65541:LCT65545 LCT131077:LCT131081 LCT196613:LCT196617 LCT262149:LCT262153 LCT327685:LCT327689 LCT393221:LCT393225 LCT458757:LCT458761 LCT524293:LCT524297 LCT589829:LCT589833 LCT655365:LCT655369 LCT720901:LCT720905 LCT786437:LCT786441 LCT851973:LCT851977 LCT917509:LCT917513 LCT983045:LCT983049 LMK5:LMK9 LMK65541:LMK65545 LMK131077:LMK131081 LMK196613:LMK196617 LMK262149:LMK262153 LMK327685:LMK327689 LMK393221:LMK393225 LMK458757:LMK458761 LMK524293:LMK524297 LMK589829:LMK589833 LMK655365:LMK655369 LMK720901:LMK720905 LMK786437:LMK786441 LMK851973:LMK851977 LMK917509:LMK917513 LMK983045:LMK983049 LMP5:LMP9 LMP65541:LMP65545 LMP131077:LMP131081 LMP196613:LMP196617 LMP262149:LMP262153 LMP327685:LMP327689 LMP393221:LMP393225 LMP458757:LMP458761 LMP524293:LMP524297 LMP589829:LMP589833 LMP655365:LMP655369 LMP720901:LMP720905 LMP786437:LMP786441 LMP851973:LMP851977 LMP917509:LMP917513 LMP983045:LMP983049 LWG5:LWG9 LWG65541:LWG65545 LWG131077:LWG131081 LWG196613:LWG196617 LWG262149:LWG262153 LWG327685:LWG327689 LWG393221:LWG393225 LWG458757:LWG458761 LWG524293:LWG524297 LWG589829:LWG589833 LWG655365:LWG655369 LWG720901:LWG720905 LWG786437:LWG786441 LWG851973:LWG851977 LWG917509:LWG917513 LWG983045:LWG983049 LWL5:LWL9 LWL65541:LWL65545 LWL131077:LWL131081 LWL196613:LWL196617 LWL262149:LWL262153 LWL327685:LWL327689 LWL393221:LWL393225 LWL458757:LWL458761 LWL524293:LWL524297 LWL589829:LWL589833 LWL655365:LWL655369 LWL720901:LWL720905 LWL786437:LWL786441 LWL851973:LWL851977 LWL917509:LWL917513 LWL983045:LWL983049 MGC5:MGC9 MGC65541:MGC65545 MGC131077:MGC131081 MGC196613:MGC196617 MGC262149:MGC262153 MGC327685:MGC327689 MGC393221:MGC393225 MGC458757:MGC458761 MGC524293:MGC524297 MGC589829:MGC589833 MGC655365:MGC655369 MGC720901:MGC720905 MGC786437:MGC786441 MGC851973:MGC851977 MGC917509:MGC917513 MGC983045:MGC983049 MGH5:MGH9 MGH65541:MGH65545 MGH131077:MGH131081 MGH196613:MGH196617 MGH262149:MGH262153 MGH327685:MGH327689 MGH393221:MGH393225 MGH458757:MGH458761 MGH524293:MGH524297 MGH589829:MGH589833 MGH655365:MGH655369 MGH720901:MGH720905 MGH786437:MGH786441 MGH851973:MGH851977 MGH917509:MGH917513 MGH983045:MGH983049 MPY5:MPY9 MPY65541:MPY65545 MPY131077:MPY131081 MPY196613:MPY196617 MPY262149:MPY262153 MPY327685:MPY327689 MPY393221:MPY393225 MPY458757:MPY458761 MPY524293:MPY524297 MPY589829:MPY589833 MPY655365:MPY655369 MPY720901:MPY720905 MPY786437:MPY786441 MPY851973:MPY851977 MPY917509:MPY917513 MPY983045:MPY983049 MQD5:MQD9 MQD65541:MQD65545 MQD131077:MQD131081 MQD196613:MQD196617 MQD262149:MQD262153 MQD327685:MQD327689 MQD393221:MQD393225 MQD458757:MQD458761 MQD524293:MQD524297 MQD589829:MQD589833 MQD655365:MQD655369 MQD720901:MQD720905 MQD786437:MQD786441 MQD851973:MQD851977 MQD917509:MQD917513 MQD983045:MQD983049 MZU5:MZU9 MZU65541:MZU65545 MZU131077:MZU131081 MZU196613:MZU196617 MZU262149:MZU262153 MZU327685:MZU327689 MZU393221:MZU393225 MZU458757:MZU458761 MZU524293:MZU524297 MZU589829:MZU589833 MZU655365:MZU655369 MZU720901:MZU720905 MZU786437:MZU786441 MZU851973:MZU851977 MZU917509:MZU917513 MZU983045:MZU983049 MZZ5:MZZ9 MZZ65541:MZZ65545 MZZ131077:MZZ131081 MZZ196613:MZZ196617 MZZ262149:MZZ262153 MZZ327685:MZZ327689 MZZ393221:MZZ393225 MZZ458757:MZZ458761 MZZ524293:MZZ524297 MZZ589829:MZZ589833 MZZ655365:MZZ655369 MZZ720901:MZZ720905 MZZ786437:MZZ786441 MZZ851973:MZZ851977 MZZ917509:MZZ917513 MZZ983045:MZZ983049 NJQ5:NJQ9 NJQ65541:NJQ65545 NJQ131077:NJQ131081 NJQ196613:NJQ196617 NJQ262149:NJQ262153 NJQ327685:NJQ327689 NJQ393221:NJQ393225 NJQ458757:NJQ458761 NJQ524293:NJQ524297 NJQ589829:NJQ589833 NJQ655365:NJQ655369 NJQ720901:NJQ720905 NJQ786437:NJQ786441 NJQ851973:NJQ851977 NJQ917509:NJQ917513 NJQ983045:NJQ983049 NJV5:NJV9 NJV65541:NJV65545 NJV131077:NJV131081 NJV196613:NJV196617 NJV262149:NJV262153 NJV327685:NJV327689 NJV393221:NJV393225 NJV458757:NJV458761 NJV524293:NJV524297 NJV589829:NJV589833 NJV655365:NJV655369 NJV720901:NJV720905 NJV786437:NJV786441 NJV851973:NJV851977 NJV917509:NJV917513 NJV983045:NJV983049 NTM5:NTM9 NTM65541:NTM65545 NTM131077:NTM131081 NTM196613:NTM196617 NTM262149:NTM262153 NTM327685:NTM327689 NTM393221:NTM393225 NTM458757:NTM458761 NTM524293:NTM524297 NTM589829:NTM589833 NTM655365:NTM655369 NTM720901:NTM720905 NTM786437:NTM786441 NTM851973:NTM851977 NTM917509:NTM917513 NTM983045:NTM983049 NTR5:NTR9 NTR65541:NTR65545 NTR131077:NTR131081 NTR196613:NTR196617 NTR262149:NTR262153 NTR327685:NTR327689 NTR393221:NTR393225 NTR458757:NTR458761 NTR524293:NTR524297 NTR589829:NTR589833 NTR655365:NTR655369 NTR720901:NTR720905 NTR786437:NTR786441 NTR851973:NTR851977 NTR917509:NTR917513 NTR983045:NTR983049 ODI5:ODI9 ODI65541:ODI65545 ODI131077:ODI131081 ODI196613:ODI196617 ODI262149:ODI262153 ODI327685:ODI327689 ODI393221:ODI393225 ODI458757:ODI458761 ODI524293:ODI524297 ODI589829:ODI589833 ODI655365:ODI655369 ODI720901:ODI720905 ODI786437:ODI786441 ODI851973:ODI851977 ODI917509:ODI917513 ODI983045:ODI983049 ODN5:ODN9 ODN65541:ODN65545 ODN131077:ODN131081 ODN196613:ODN196617 ODN262149:ODN262153 ODN327685:ODN327689 ODN393221:ODN393225 ODN458757:ODN458761 ODN524293:ODN524297 ODN589829:ODN589833 ODN655365:ODN655369 ODN720901:ODN720905 ODN786437:ODN786441 ODN851973:ODN851977 ODN917509:ODN917513 ODN983045:ODN983049 ONE5:ONE9 ONE65541:ONE65545 ONE131077:ONE131081 ONE196613:ONE196617 ONE262149:ONE262153 ONE327685:ONE327689 ONE393221:ONE393225 ONE458757:ONE458761 ONE524293:ONE524297 ONE589829:ONE589833 ONE655365:ONE655369 ONE720901:ONE720905 ONE786437:ONE786441 ONE851973:ONE851977 ONE917509:ONE917513 ONE983045:ONE983049 ONJ5:ONJ9 ONJ65541:ONJ65545 ONJ131077:ONJ131081 ONJ196613:ONJ196617 ONJ262149:ONJ262153 ONJ327685:ONJ327689 ONJ393221:ONJ393225 ONJ458757:ONJ458761 ONJ524293:ONJ524297 ONJ589829:ONJ589833 ONJ655365:ONJ655369 ONJ720901:ONJ720905 ONJ786437:ONJ786441 ONJ851973:ONJ851977 ONJ917509:ONJ917513 ONJ983045:ONJ983049 OXA5:OXA9 OXA65541:OXA65545 OXA131077:OXA131081 OXA196613:OXA196617 OXA262149:OXA262153 OXA327685:OXA327689 OXA393221:OXA393225 OXA458757:OXA458761 OXA524293:OXA524297 OXA589829:OXA589833 OXA655365:OXA655369 OXA720901:OXA720905 OXA786437:OXA786441 OXA851973:OXA851977 OXA917509:OXA917513 OXA983045:OXA983049 OXF5:OXF9 OXF65541:OXF65545 OXF131077:OXF131081 OXF196613:OXF196617 OXF262149:OXF262153 OXF327685:OXF327689 OXF393221:OXF393225 OXF458757:OXF458761 OXF524293:OXF524297 OXF589829:OXF589833 OXF655365:OXF655369 OXF720901:OXF720905 OXF786437:OXF786441 OXF851973:OXF851977 OXF917509:OXF917513 OXF983045:OXF983049 PGW5:PGW9 PGW65541:PGW65545 PGW131077:PGW131081 PGW196613:PGW196617 PGW262149:PGW262153 PGW327685:PGW327689 PGW393221:PGW393225 PGW458757:PGW458761 PGW524293:PGW524297 PGW589829:PGW589833 PGW655365:PGW655369 PGW720901:PGW720905 PGW786437:PGW786441 PGW851973:PGW851977 PGW917509:PGW917513 PGW983045:PGW983049 PHB5:PHB9 PHB65541:PHB65545 PHB131077:PHB131081 PHB196613:PHB196617 PHB262149:PHB262153 PHB327685:PHB327689 PHB393221:PHB393225 PHB458757:PHB458761 PHB524293:PHB524297 PHB589829:PHB589833 PHB655365:PHB655369 PHB720901:PHB720905 PHB786437:PHB786441 PHB851973:PHB851977 PHB917509:PHB917513 PHB983045:PHB983049 PQS5:PQS9 PQS65541:PQS65545 PQS131077:PQS131081 PQS196613:PQS196617 PQS262149:PQS262153 PQS327685:PQS327689 PQS393221:PQS393225 PQS458757:PQS458761 PQS524293:PQS524297 PQS589829:PQS589833 PQS655365:PQS655369 PQS720901:PQS720905 PQS786437:PQS786441 PQS851973:PQS851977 PQS917509:PQS917513 PQS983045:PQS983049 PQX5:PQX9 PQX65541:PQX65545 PQX131077:PQX131081 PQX196613:PQX196617 PQX262149:PQX262153 PQX327685:PQX327689 PQX393221:PQX393225 PQX458757:PQX458761 PQX524293:PQX524297 PQX589829:PQX589833 PQX655365:PQX655369 PQX720901:PQX720905 PQX786437:PQX786441 PQX851973:PQX851977 PQX917509:PQX917513 PQX983045:PQX983049 QAO5:QAO9 QAO65541:QAO65545 QAO131077:QAO131081 QAO196613:QAO196617 QAO262149:QAO262153 QAO327685:QAO327689 QAO393221:QAO393225 QAO458757:QAO458761 QAO524293:QAO524297 QAO589829:QAO589833 QAO655365:QAO655369 QAO720901:QAO720905 QAO786437:QAO786441 QAO851973:QAO851977 QAO917509:QAO917513 QAO983045:QAO983049 QAT5:QAT9 QAT65541:QAT65545 QAT131077:QAT131081 QAT196613:QAT196617 QAT262149:QAT262153 QAT327685:QAT327689 QAT393221:QAT393225 QAT458757:QAT458761 QAT524293:QAT524297 QAT589829:QAT589833 QAT655365:QAT655369 QAT720901:QAT720905 QAT786437:QAT786441 QAT851973:QAT851977 QAT917509:QAT917513 QAT983045:QAT983049 QKK5:QKK9 QKK65541:QKK65545 QKK131077:QKK131081 QKK196613:QKK196617 QKK262149:QKK262153 QKK327685:QKK327689 QKK393221:QKK393225 QKK458757:QKK458761 QKK524293:QKK524297 QKK589829:QKK589833 QKK655365:QKK655369 QKK720901:QKK720905 QKK786437:QKK786441 QKK851973:QKK851977 QKK917509:QKK917513 QKK983045:QKK983049 QKP5:QKP9 QKP65541:QKP65545 QKP131077:QKP131081 QKP196613:QKP196617 QKP262149:QKP262153 QKP327685:QKP327689 QKP393221:QKP393225 QKP458757:QKP458761 QKP524293:QKP524297 QKP589829:QKP589833 QKP655365:QKP655369 QKP720901:QKP720905 QKP786437:QKP786441 QKP851973:QKP851977 QKP917509:QKP917513 QKP983045:QKP983049 QUG5:QUG9 QUG65541:QUG65545 QUG131077:QUG131081 QUG196613:QUG196617 QUG262149:QUG262153 QUG327685:QUG327689 QUG393221:QUG393225 QUG458757:QUG458761 QUG524293:QUG524297 QUG589829:QUG589833 QUG655365:QUG655369 QUG720901:QUG720905 QUG786437:QUG786441 QUG851973:QUG851977 QUG917509:QUG917513 QUG983045:QUG983049 QUL5:QUL9 QUL65541:QUL65545 QUL131077:QUL131081 QUL196613:QUL196617 QUL262149:QUL262153 QUL327685:QUL327689 QUL393221:QUL393225 QUL458757:QUL458761 QUL524293:QUL524297 QUL589829:QUL589833 QUL655365:QUL655369 QUL720901:QUL720905 QUL786437:QUL786441 QUL851973:QUL851977 QUL917509:QUL917513 QUL983045:QUL983049 REC5:REC9 REC65541:REC65545 REC131077:REC131081 REC196613:REC196617 REC262149:REC262153 REC327685:REC327689 REC393221:REC393225 REC458757:REC458761 REC524293:REC524297 REC589829:REC589833 REC655365:REC655369 REC720901:REC720905 REC786437:REC786441 REC851973:REC851977 REC917509:REC917513 REC983045:REC983049 REH5:REH9 REH65541:REH65545 REH131077:REH131081 REH196613:REH196617 REH262149:REH262153 REH327685:REH327689 REH393221:REH393225 REH458757:REH458761 REH524293:REH524297 REH589829:REH589833 REH655365:REH655369 REH720901:REH720905 REH786437:REH786441 REH851973:REH851977 REH917509:REH917513 REH983045:REH983049 RNY5:RNY9 RNY65541:RNY65545 RNY131077:RNY131081 RNY196613:RNY196617 RNY262149:RNY262153 RNY327685:RNY327689 RNY393221:RNY393225 RNY458757:RNY458761 RNY524293:RNY524297 RNY589829:RNY589833 RNY655365:RNY655369 RNY720901:RNY720905 RNY786437:RNY786441 RNY851973:RNY851977 RNY917509:RNY917513 RNY983045:RNY983049 ROD5:ROD9 ROD65541:ROD65545 ROD131077:ROD131081 ROD196613:ROD196617 ROD262149:ROD262153 ROD327685:ROD327689 ROD393221:ROD393225 ROD458757:ROD458761 ROD524293:ROD524297 ROD589829:ROD589833 ROD655365:ROD655369 ROD720901:ROD720905 ROD786437:ROD786441 ROD851973:ROD851977 ROD917509:ROD917513 ROD983045:ROD983049 RXU5:RXU9 RXU65541:RXU65545 RXU131077:RXU131081 RXU196613:RXU196617 RXU262149:RXU262153 RXU327685:RXU327689 RXU393221:RXU393225 RXU458757:RXU458761 RXU524293:RXU524297 RXU589829:RXU589833 RXU655365:RXU655369 RXU720901:RXU720905 RXU786437:RXU786441 RXU851973:RXU851977 RXU917509:RXU917513 RXU983045:RXU983049 RXZ5:RXZ9 RXZ65541:RXZ65545 RXZ131077:RXZ131081 RXZ196613:RXZ196617 RXZ262149:RXZ262153 RXZ327685:RXZ327689 RXZ393221:RXZ393225 RXZ458757:RXZ458761 RXZ524293:RXZ524297 RXZ589829:RXZ589833 RXZ655365:RXZ655369 RXZ720901:RXZ720905 RXZ786437:RXZ786441 RXZ851973:RXZ851977 RXZ917509:RXZ917513 RXZ983045:RXZ983049 SHQ5:SHQ9 SHQ65541:SHQ65545 SHQ131077:SHQ131081 SHQ196613:SHQ196617 SHQ262149:SHQ262153 SHQ327685:SHQ327689 SHQ393221:SHQ393225 SHQ458757:SHQ458761 SHQ524293:SHQ524297 SHQ589829:SHQ589833 SHQ655365:SHQ655369 SHQ720901:SHQ720905 SHQ786437:SHQ786441 SHQ851973:SHQ851977 SHQ917509:SHQ917513 SHQ983045:SHQ983049 SHV5:SHV9 SHV65541:SHV65545 SHV131077:SHV131081 SHV196613:SHV196617 SHV262149:SHV262153 SHV327685:SHV327689 SHV393221:SHV393225 SHV458757:SHV458761 SHV524293:SHV524297 SHV589829:SHV589833 SHV655365:SHV655369 SHV720901:SHV720905 SHV786437:SHV786441 SHV851973:SHV851977 SHV917509:SHV917513 SHV983045:SHV983049 SRM5:SRM9 SRM65541:SRM65545 SRM131077:SRM131081 SRM196613:SRM196617 SRM262149:SRM262153 SRM327685:SRM327689 SRM393221:SRM393225 SRM458757:SRM458761 SRM524293:SRM524297 SRM589829:SRM589833 SRM655365:SRM655369 SRM720901:SRM720905 SRM786437:SRM786441 SRM851973:SRM851977 SRM917509:SRM917513 SRM983045:SRM983049 SRR5:SRR9 SRR65541:SRR65545 SRR131077:SRR131081 SRR196613:SRR196617 SRR262149:SRR262153 SRR327685:SRR327689 SRR393221:SRR393225 SRR458757:SRR458761 SRR524293:SRR524297 SRR589829:SRR589833 SRR655365:SRR655369 SRR720901:SRR720905 SRR786437:SRR786441 SRR851973:SRR851977 SRR917509:SRR917513 SRR983045:SRR983049 TBI5:TBI9 TBI65541:TBI65545 TBI131077:TBI131081 TBI196613:TBI196617 TBI262149:TBI262153 TBI327685:TBI327689 TBI393221:TBI393225 TBI458757:TBI458761 TBI524293:TBI524297 TBI589829:TBI589833 TBI655365:TBI655369 TBI720901:TBI720905 TBI786437:TBI786441 TBI851973:TBI851977 TBI917509:TBI917513 TBI983045:TBI983049 TBN5:TBN9 TBN65541:TBN65545 TBN131077:TBN131081 TBN196613:TBN196617 TBN262149:TBN262153 TBN327685:TBN327689 TBN393221:TBN393225 TBN458757:TBN458761 TBN524293:TBN524297 TBN589829:TBN589833 TBN655365:TBN655369 TBN720901:TBN720905 TBN786437:TBN786441 TBN851973:TBN851977 TBN917509:TBN917513 TBN983045:TBN983049 TLE5:TLE9 TLE65541:TLE65545 TLE131077:TLE131081 TLE196613:TLE196617 TLE262149:TLE262153 TLE327685:TLE327689 TLE393221:TLE393225 TLE458757:TLE458761 TLE524293:TLE524297 TLE589829:TLE589833 TLE655365:TLE655369 TLE720901:TLE720905 TLE786437:TLE786441 TLE851973:TLE851977 TLE917509:TLE917513 TLE983045:TLE983049 TLJ5:TLJ9 TLJ65541:TLJ65545 TLJ131077:TLJ131081 TLJ196613:TLJ196617 TLJ262149:TLJ262153 TLJ327685:TLJ327689 TLJ393221:TLJ393225 TLJ458757:TLJ458761 TLJ524293:TLJ524297 TLJ589829:TLJ589833 TLJ655365:TLJ655369 TLJ720901:TLJ720905 TLJ786437:TLJ786441 TLJ851973:TLJ851977 TLJ917509:TLJ917513 TLJ983045:TLJ983049 TVA5:TVA9 TVA65541:TVA65545 TVA131077:TVA131081 TVA196613:TVA196617 TVA262149:TVA262153 TVA327685:TVA327689 TVA393221:TVA393225 TVA458757:TVA458761 TVA524293:TVA524297 TVA589829:TVA589833 TVA655365:TVA655369 TVA720901:TVA720905 TVA786437:TVA786441 TVA851973:TVA851977 TVA917509:TVA917513 TVA983045:TVA983049 TVF5:TVF9 TVF65541:TVF65545 TVF131077:TVF131081 TVF196613:TVF196617 TVF262149:TVF262153 TVF327685:TVF327689 TVF393221:TVF393225 TVF458757:TVF458761 TVF524293:TVF524297 TVF589829:TVF589833 TVF655365:TVF655369 TVF720901:TVF720905 TVF786437:TVF786441 TVF851973:TVF851977 TVF917509:TVF917513 TVF983045:TVF983049 UEW5:UEW9 UEW65541:UEW65545 UEW131077:UEW131081 UEW196613:UEW196617 UEW262149:UEW262153 UEW327685:UEW327689 UEW393221:UEW393225 UEW458757:UEW458761 UEW524293:UEW524297 UEW589829:UEW589833 UEW655365:UEW655369 UEW720901:UEW720905 UEW786437:UEW786441 UEW851973:UEW851977 UEW917509:UEW917513 UEW983045:UEW983049 UFB5:UFB9 UFB65541:UFB65545 UFB131077:UFB131081 UFB196613:UFB196617 UFB262149:UFB262153 UFB327685:UFB327689 UFB393221:UFB393225 UFB458757:UFB458761 UFB524293:UFB524297 UFB589829:UFB589833 UFB655365:UFB655369 UFB720901:UFB720905 UFB786437:UFB786441 UFB851973:UFB851977 UFB917509:UFB917513 UFB983045:UFB983049 UOS5:UOS9 UOS65541:UOS65545 UOS131077:UOS131081 UOS196613:UOS196617 UOS262149:UOS262153 UOS327685:UOS327689 UOS393221:UOS393225 UOS458757:UOS458761 UOS524293:UOS524297 UOS589829:UOS589833 UOS655365:UOS655369 UOS720901:UOS720905 UOS786437:UOS786441 UOS851973:UOS851977 UOS917509:UOS917513 UOS983045:UOS983049 UOX5:UOX9 UOX65541:UOX65545 UOX131077:UOX131081 UOX196613:UOX196617 UOX262149:UOX262153 UOX327685:UOX327689 UOX393221:UOX393225 UOX458757:UOX458761 UOX524293:UOX524297 UOX589829:UOX589833 UOX655365:UOX655369 UOX720901:UOX720905 UOX786437:UOX786441 UOX851973:UOX851977 UOX917509:UOX917513 UOX983045:UOX983049 UYO5:UYO9 UYO65541:UYO65545 UYO131077:UYO131081 UYO196613:UYO196617 UYO262149:UYO262153 UYO327685:UYO327689 UYO393221:UYO393225 UYO458757:UYO458761 UYO524293:UYO524297 UYO589829:UYO589833 UYO655365:UYO655369 UYO720901:UYO720905 UYO786437:UYO786441 UYO851973:UYO851977 UYO917509:UYO917513 UYO983045:UYO983049 UYT5:UYT9 UYT65541:UYT65545 UYT131077:UYT131081 UYT196613:UYT196617 UYT262149:UYT262153 UYT327685:UYT327689 UYT393221:UYT393225 UYT458757:UYT458761 UYT524293:UYT524297 UYT589829:UYT589833 UYT655365:UYT655369 UYT720901:UYT720905 UYT786437:UYT786441 UYT851973:UYT851977 UYT917509:UYT917513 UYT983045:UYT983049 VIK5:VIK9 VIK65541:VIK65545 VIK131077:VIK131081 VIK196613:VIK196617 VIK262149:VIK262153 VIK327685:VIK327689 VIK393221:VIK393225 VIK458757:VIK458761 VIK524293:VIK524297 VIK589829:VIK589833 VIK655365:VIK655369 VIK720901:VIK720905 VIK786437:VIK786441 VIK851973:VIK851977 VIK917509:VIK917513 VIK983045:VIK983049 VIP5:VIP9 VIP65541:VIP65545 VIP131077:VIP131081 VIP196613:VIP196617 VIP262149:VIP262153 VIP327685:VIP327689 VIP393221:VIP393225 VIP458757:VIP458761 VIP524293:VIP524297 VIP589829:VIP589833 VIP655365:VIP655369 VIP720901:VIP720905 VIP786437:VIP786441 VIP851973:VIP851977 VIP917509:VIP917513 VIP983045:VIP983049 VSG5:VSG9 VSG65541:VSG65545 VSG131077:VSG131081 VSG196613:VSG196617 VSG262149:VSG262153 VSG327685:VSG327689 VSG393221:VSG393225 VSG458757:VSG458761 VSG524293:VSG524297 VSG589829:VSG589833 VSG655365:VSG655369 VSG720901:VSG720905 VSG786437:VSG786441 VSG851973:VSG851977 VSG917509:VSG917513 VSG983045:VSG983049 VSL5:VSL9 VSL65541:VSL65545 VSL131077:VSL131081 VSL196613:VSL196617 VSL262149:VSL262153 VSL327685:VSL327689 VSL393221:VSL393225 VSL458757:VSL458761 VSL524293:VSL524297 VSL589829:VSL589833 VSL655365:VSL655369 VSL720901:VSL720905 VSL786437:VSL786441 VSL851973:VSL851977 VSL917509:VSL917513 VSL983045:VSL983049 WCC5:WCC9 WCC65541:WCC65545 WCC131077:WCC131081 WCC196613:WCC196617 WCC262149:WCC262153 WCC327685:WCC327689 WCC393221:WCC393225 WCC458757:WCC458761 WCC524293:WCC524297 WCC589829:WCC589833 WCC655365:WCC655369 WCC720901:WCC720905 WCC786437:WCC786441 WCC851973:WCC851977 WCC917509:WCC917513 WCC983045:WCC983049 WCH5:WCH9 WCH65541:WCH65545 WCH131077:WCH131081 WCH196613:WCH196617 WCH262149:WCH262153 WCH327685:WCH327689 WCH393221:WCH393225 WCH458757:WCH458761 WCH524293:WCH524297 WCH589829:WCH589833 WCH655365:WCH655369 WCH720901:WCH720905 WCH786437:WCH786441 WCH851973:WCH851977 WCH917509:WCH917513 WCH983045:WCH983049 WLY5:WLY9 WLY65541:WLY65545 WLY131077:WLY131081 WLY196613:WLY196617 WLY262149:WLY262153 WLY327685:WLY327689 WLY393221:WLY393225 WLY458757:WLY458761 WLY524293:WLY524297 WLY589829:WLY589833 WLY655365:WLY655369 WLY720901:WLY720905 WLY786437:WLY786441 WLY851973:WLY851977 WLY917509:WLY917513 WLY983045:WLY983049 WMD5:WMD9 WMD65541:WMD65545 WMD131077:WMD131081 WMD196613:WMD196617 WMD262149:WMD262153 WMD327685:WMD327689 WMD393221:WMD393225 WMD458757:WMD458761 WMD524293:WMD524297 WMD589829:WMD589833 WMD655365:WMD655369 WMD720901:WMD720905 WMD786437:WMD786441 WMD851973:WMD851977 WMD917509:WMD917513 WMD983045:WMD983049 WVU5:WVU9 WVU65541:WVU65545 WVU131077:WVU131081 WVU196613:WVU196617 WVU262149:WVU262153 WVU327685:WVU327689 WVU393221:WVU393225 WVU458757:WVU458761 WVU524293:WVU524297 WVU589829:WVU589833 WVU655365:WVU655369 WVU720901:WVU720905 WVU786437:WVU786441 WVU851973:WVU851977 WVU917509:WVU917513 WVU983045:WVU983049 WVZ5:WVZ9 WVZ65541:WVZ65545 WVZ131077:WVZ131081 WVZ196613:WVZ196617 WVZ262149:WVZ262153 WVZ327685:WVZ327689 WVZ393221:WVZ393225 WVZ458757:WVZ458761 WVZ524293:WVZ524297 WVZ589829:WVZ589833 WVZ655365:WVZ655369 WVZ720901:WVZ720905 WVZ786437:WVZ786441 WVZ851973:WVZ851977 WVZ917509:WVZ917513 WVZ983045:WVZ983049"/>
  </dataValidations>
  <pageMargins left="0.69930555555555596" right="0.69930555555555596" top="0.75" bottom="0.75" header="0.3" footer="0.3"/>
  <pageSetup paperSize="9" orientation="portrait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67"/>
  <sheetViews>
    <sheetView workbookViewId="0">
      <selection activeCell="G11" sqref="G11"/>
    </sheetView>
  </sheetViews>
  <sheetFormatPr defaultColWidth="9" defaultRowHeight="16.5"/>
  <cols>
    <col min="1" max="1" width="2.625" style="144" customWidth="1"/>
    <col min="2" max="2" width="19.375" style="144" customWidth="1"/>
    <col min="3" max="3" width="9.625" style="144" customWidth="1"/>
    <col min="4" max="4" width="26.875" style="144" customWidth="1"/>
    <col min="5" max="7" width="4.5" style="144" customWidth="1"/>
    <col min="8" max="8" width="23.25" style="144" customWidth="1"/>
    <col min="9" max="9" width="16.125" style="144" customWidth="1"/>
    <col min="10" max="10" width="28.3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9.375" style="144" customWidth="1"/>
    <col min="259" max="259" width="22.5" style="144" customWidth="1"/>
    <col min="260" max="260" width="66.625" style="144" customWidth="1"/>
    <col min="261" max="262" width="9.375" style="144" customWidth="1"/>
    <col min="263" max="263" width="8.625" style="144" customWidth="1"/>
    <col min="264" max="264" width="41.875" style="144" customWidth="1"/>
    <col min="265" max="265" width="36" style="144" customWidth="1"/>
    <col min="266" max="266" width="90.2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9.375" style="144" customWidth="1"/>
    <col min="515" max="515" width="22.5" style="144" customWidth="1"/>
    <col min="516" max="516" width="66.625" style="144" customWidth="1"/>
    <col min="517" max="518" width="9.375" style="144" customWidth="1"/>
    <col min="519" max="519" width="8.625" style="144" customWidth="1"/>
    <col min="520" max="520" width="41.875" style="144" customWidth="1"/>
    <col min="521" max="521" width="36" style="144" customWidth="1"/>
    <col min="522" max="522" width="90.2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9.375" style="144" customWidth="1"/>
    <col min="771" max="771" width="22.5" style="144" customWidth="1"/>
    <col min="772" max="772" width="66.625" style="144" customWidth="1"/>
    <col min="773" max="774" width="9.375" style="144" customWidth="1"/>
    <col min="775" max="775" width="8.625" style="144" customWidth="1"/>
    <col min="776" max="776" width="41.875" style="144" customWidth="1"/>
    <col min="777" max="777" width="36" style="144" customWidth="1"/>
    <col min="778" max="778" width="90.2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9.375" style="144" customWidth="1"/>
    <col min="1027" max="1027" width="22.5" style="144" customWidth="1"/>
    <col min="1028" max="1028" width="66.625" style="144" customWidth="1"/>
    <col min="1029" max="1030" width="9.375" style="144" customWidth="1"/>
    <col min="1031" max="1031" width="8.625" style="144" customWidth="1"/>
    <col min="1032" max="1032" width="41.875" style="144" customWidth="1"/>
    <col min="1033" max="1033" width="36" style="144" customWidth="1"/>
    <col min="1034" max="1034" width="90.2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9.375" style="144" customWidth="1"/>
    <col min="1283" max="1283" width="22.5" style="144" customWidth="1"/>
    <col min="1284" max="1284" width="66.625" style="144" customWidth="1"/>
    <col min="1285" max="1286" width="9.375" style="144" customWidth="1"/>
    <col min="1287" max="1287" width="8.625" style="144" customWidth="1"/>
    <col min="1288" max="1288" width="41.875" style="144" customWidth="1"/>
    <col min="1289" max="1289" width="36" style="144" customWidth="1"/>
    <col min="1290" max="1290" width="90.2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9.375" style="144" customWidth="1"/>
    <col min="1539" max="1539" width="22.5" style="144" customWidth="1"/>
    <col min="1540" max="1540" width="66.625" style="144" customWidth="1"/>
    <col min="1541" max="1542" width="9.375" style="144" customWidth="1"/>
    <col min="1543" max="1543" width="8.625" style="144" customWidth="1"/>
    <col min="1544" max="1544" width="41.875" style="144" customWidth="1"/>
    <col min="1545" max="1545" width="36" style="144" customWidth="1"/>
    <col min="1546" max="1546" width="90.2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9.375" style="144" customWidth="1"/>
    <col min="1795" max="1795" width="22.5" style="144" customWidth="1"/>
    <col min="1796" max="1796" width="66.625" style="144" customWidth="1"/>
    <col min="1797" max="1798" width="9.375" style="144" customWidth="1"/>
    <col min="1799" max="1799" width="8.625" style="144" customWidth="1"/>
    <col min="1800" max="1800" width="41.875" style="144" customWidth="1"/>
    <col min="1801" max="1801" width="36" style="144" customWidth="1"/>
    <col min="1802" max="1802" width="90.2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9.375" style="144" customWidth="1"/>
    <col min="2051" max="2051" width="22.5" style="144" customWidth="1"/>
    <col min="2052" max="2052" width="66.625" style="144" customWidth="1"/>
    <col min="2053" max="2054" width="9.375" style="144" customWidth="1"/>
    <col min="2055" max="2055" width="8.625" style="144" customWidth="1"/>
    <col min="2056" max="2056" width="41.875" style="144" customWidth="1"/>
    <col min="2057" max="2057" width="36" style="144" customWidth="1"/>
    <col min="2058" max="2058" width="90.2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9.375" style="144" customWidth="1"/>
    <col min="2307" max="2307" width="22.5" style="144" customWidth="1"/>
    <col min="2308" max="2308" width="66.625" style="144" customWidth="1"/>
    <col min="2309" max="2310" width="9.375" style="144" customWidth="1"/>
    <col min="2311" max="2311" width="8.625" style="144" customWidth="1"/>
    <col min="2312" max="2312" width="41.875" style="144" customWidth="1"/>
    <col min="2313" max="2313" width="36" style="144" customWidth="1"/>
    <col min="2314" max="2314" width="90.2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9.375" style="144" customWidth="1"/>
    <col min="2563" max="2563" width="22.5" style="144" customWidth="1"/>
    <col min="2564" max="2564" width="66.625" style="144" customWidth="1"/>
    <col min="2565" max="2566" width="9.375" style="144" customWidth="1"/>
    <col min="2567" max="2567" width="8.625" style="144" customWidth="1"/>
    <col min="2568" max="2568" width="41.875" style="144" customWidth="1"/>
    <col min="2569" max="2569" width="36" style="144" customWidth="1"/>
    <col min="2570" max="2570" width="90.2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9.375" style="144" customWidth="1"/>
    <col min="2819" max="2819" width="22.5" style="144" customWidth="1"/>
    <col min="2820" max="2820" width="66.625" style="144" customWidth="1"/>
    <col min="2821" max="2822" width="9.375" style="144" customWidth="1"/>
    <col min="2823" max="2823" width="8.625" style="144" customWidth="1"/>
    <col min="2824" max="2824" width="41.875" style="144" customWidth="1"/>
    <col min="2825" max="2825" width="36" style="144" customWidth="1"/>
    <col min="2826" max="2826" width="90.2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9.375" style="144" customWidth="1"/>
    <col min="3075" max="3075" width="22.5" style="144" customWidth="1"/>
    <col min="3076" max="3076" width="66.625" style="144" customWidth="1"/>
    <col min="3077" max="3078" width="9.375" style="144" customWidth="1"/>
    <col min="3079" max="3079" width="8.625" style="144" customWidth="1"/>
    <col min="3080" max="3080" width="41.875" style="144" customWidth="1"/>
    <col min="3081" max="3081" width="36" style="144" customWidth="1"/>
    <col min="3082" max="3082" width="90.2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9.375" style="144" customWidth="1"/>
    <col min="3331" max="3331" width="22.5" style="144" customWidth="1"/>
    <col min="3332" max="3332" width="66.625" style="144" customWidth="1"/>
    <col min="3333" max="3334" width="9.375" style="144" customWidth="1"/>
    <col min="3335" max="3335" width="8.625" style="144" customWidth="1"/>
    <col min="3336" max="3336" width="41.875" style="144" customWidth="1"/>
    <col min="3337" max="3337" width="36" style="144" customWidth="1"/>
    <col min="3338" max="3338" width="90.2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9.375" style="144" customWidth="1"/>
    <col min="3587" max="3587" width="22.5" style="144" customWidth="1"/>
    <col min="3588" max="3588" width="66.625" style="144" customWidth="1"/>
    <col min="3589" max="3590" width="9.375" style="144" customWidth="1"/>
    <col min="3591" max="3591" width="8.625" style="144" customWidth="1"/>
    <col min="3592" max="3592" width="41.875" style="144" customWidth="1"/>
    <col min="3593" max="3593" width="36" style="144" customWidth="1"/>
    <col min="3594" max="3594" width="90.2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9.375" style="144" customWidth="1"/>
    <col min="3843" max="3843" width="22.5" style="144" customWidth="1"/>
    <col min="3844" max="3844" width="66.625" style="144" customWidth="1"/>
    <col min="3845" max="3846" width="9.375" style="144" customWidth="1"/>
    <col min="3847" max="3847" width="8.625" style="144" customWidth="1"/>
    <col min="3848" max="3848" width="41.875" style="144" customWidth="1"/>
    <col min="3849" max="3849" width="36" style="144" customWidth="1"/>
    <col min="3850" max="3850" width="90.2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9.375" style="144" customWidth="1"/>
    <col min="4099" max="4099" width="22.5" style="144" customWidth="1"/>
    <col min="4100" max="4100" width="66.625" style="144" customWidth="1"/>
    <col min="4101" max="4102" width="9.375" style="144" customWidth="1"/>
    <col min="4103" max="4103" width="8.625" style="144" customWidth="1"/>
    <col min="4104" max="4104" width="41.875" style="144" customWidth="1"/>
    <col min="4105" max="4105" width="36" style="144" customWidth="1"/>
    <col min="4106" max="4106" width="90.2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9.375" style="144" customWidth="1"/>
    <col min="4355" max="4355" width="22.5" style="144" customWidth="1"/>
    <col min="4356" max="4356" width="66.625" style="144" customWidth="1"/>
    <col min="4357" max="4358" width="9.375" style="144" customWidth="1"/>
    <col min="4359" max="4359" width="8.625" style="144" customWidth="1"/>
    <col min="4360" max="4360" width="41.875" style="144" customWidth="1"/>
    <col min="4361" max="4361" width="36" style="144" customWidth="1"/>
    <col min="4362" max="4362" width="90.2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9.375" style="144" customWidth="1"/>
    <col min="4611" max="4611" width="22.5" style="144" customWidth="1"/>
    <col min="4612" max="4612" width="66.625" style="144" customWidth="1"/>
    <col min="4613" max="4614" width="9.375" style="144" customWidth="1"/>
    <col min="4615" max="4615" width="8.625" style="144" customWidth="1"/>
    <col min="4616" max="4616" width="41.875" style="144" customWidth="1"/>
    <col min="4617" max="4617" width="36" style="144" customWidth="1"/>
    <col min="4618" max="4618" width="90.2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9.375" style="144" customWidth="1"/>
    <col min="4867" max="4867" width="22.5" style="144" customWidth="1"/>
    <col min="4868" max="4868" width="66.625" style="144" customWidth="1"/>
    <col min="4869" max="4870" width="9.375" style="144" customWidth="1"/>
    <col min="4871" max="4871" width="8.625" style="144" customWidth="1"/>
    <col min="4872" max="4872" width="41.875" style="144" customWidth="1"/>
    <col min="4873" max="4873" width="36" style="144" customWidth="1"/>
    <col min="4874" max="4874" width="90.2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9.375" style="144" customWidth="1"/>
    <col min="5123" max="5123" width="22.5" style="144" customWidth="1"/>
    <col min="5124" max="5124" width="66.625" style="144" customWidth="1"/>
    <col min="5125" max="5126" width="9.375" style="144" customWidth="1"/>
    <col min="5127" max="5127" width="8.625" style="144" customWidth="1"/>
    <col min="5128" max="5128" width="41.875" style="144" customWidth="1"/>
    <col min="5129" max="5129" width="36" style="144" customWidth="1"/>
    <col min="5130" max="5130" width="90.2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9.375" style="144" customWidth="1"/>
    <col min="5379" max="5379" width="22.5" style="144" customWidth="1"/>
    <col min="5380" max="5380" width="66.625" style="144" customWidth="1"/>
    <col min="5381" max="5382" width="9.375" style="144" customWidth="1"/>
    <col min="5383" max="5383" width="8.625" style="144" customWidth="1"/>
    <col min="5384" max="5384" width="41.875" style="144" customWidth="1"/>
    <col min="5385" max="5385" width="36" style="144" customWidth="1"/>
    <col min="5386" max="5386" width="90.2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9.375" style="144" customWidth="1"/>
    <col min="5635" max="5635" width="22.5" style="144" customWidth="1"/>
    <col min="5636" max="5636" width="66.625" style="144" customWidth="1"/>
    <col min="5637" max="5638" width="9.375" style="144" customWidth="1"/>
    <col min="5639" max="5639" width="8.625" style="144" customWidth="1"/>
    <col min="5640" max="5640" width="41.875" style="144" customWidth="1"/>
    <col min="5641" max="5641" width="36" style="144" customWidth="1"/>
    <col min="5642" max="5642" width="90.2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9.375" style="144" customWidth="1"/>
    <col min="5891" max="5891" width="22.5" style="144" customWidth="1"/>
    <col min="5892" max="5892" width="66.625" style="144" customWidth="1"/>
    <col min="5893" max="5894" width="9.375" style="144" customWidth="1"/>
    <col min="5895" max="5895" width="8.625" style="144" customWidth="1"/>
    <col min="5896" max="5896" width="41.875" style="144" customWidth="1"/>
    <col min="5897" max="5897" width="36" style="144" customWidth="1"/>
    <col min="5898" max="5898" width="90.2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9.375" style="144" customWidth="1"/>
    <col min="6147" max="6147" width="22.5" style="144" customWidth="1"/>
    <col min="6148" max="6148" width="66.625" style="144" customWidth="1"/>
    <col min="6149" max="6150" width="9.375" style="144" customWidth="1"/>
    <col min="6151" max="6151" width="8.625" style="144" customWidth="1"/>
    <col min="6152" max="6152" width="41.875" style="144" customWidth="1"/>
    <col min="6153" max="6153" width="36" style="144" customWidth="1"/>
    <col min="6154" max="6154" width="90.2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9.375" style="144" customWidth="1"/>
    <col min="6403" max="6403" width="22.5" style="144" customWidth="1"/>
    <col min="6404" max="6404" width="66.625" style="144" customWidth="1"/>
    <col min="6405" max="6406" width="9.375" style="144" customWidth="1"/>
    <col min="6407" max="6407" width="8.625" style="144" customWidth="1"/>
    <col min="6408" max="6408" width="41.875" style="144" customWidth="1"/>
    <col min="6409" max="6409" width="36" style="144" customWidth="1"/>
    <col min="6410" max="6410" width="90.2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9.375" style="144" customWidth="1"/>
    <col min="6659" max="6659" width="22.5" style="144" customWidth="1"/>
    <col min="6660" max="6660" width="66.625" style="144" customWidth="1"/>
    <col min="6661" max="6662" width="9.375" style="144" customWidth="1"/>
    <col min="6663" max="6663" width="8.625" style="144" customWidth="1"/>
    <col min="6664" max="6664" width="41.875" style="144" customWidth="1"/>
    <col min="6665" max="6665" width="36" style="144" customWidth="1"/>
    <col min="6666" max="6666" width="90.2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9.375" style="144" customWidth="1"/>
    <col min="6915" max="6915" width="22.5" style="144" customWidth="1"/>
    <col min="6916" max="6916" width="66.625" style="144" customWidth="1"/>
    <col min="6917" max="6918" width="9.375" style="144" customWidth="1"/>
    <col min="6919" max="6919" width="8.625" style="144" customWidth="1"/>
    <col min="6920" max="6920" width="41.875" style="144" customWidth="1"/>
    <col min="6921" max="6921" width="36" style="144" customWidth="1"/>
    <col min="6922" max="6922" width="90.2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9.375" style="144" customWidth="1"/>
    <col min="7171" max="7171" width="22.5" style="144" customWidth="1"/>
    <col min="7172" max="7172" width="66.625" style="144" customWidth="1"/>
    <col min="7173" max="7174" width="9.375" style="144" customWidth="1"/>
    <col min="7175" max="7175" width="8.625" style="144" customWidth="1"/>
    <col min="7176" max="7176" width="41.875" style="144" customWidth="1"/>
    <col min="7177" max="7177" width="36" style="144" customWidth="1"/>
    <col min="7178" max="7178" width="90.2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9.375" style="144" customWidth="1"/>
    <col min="7427" max="7427" width="22.5" style="144" customWidth="1"/>
    <col min="7428" max="7428" width="66.625" style="144" customWidth="1"/>
    <col min="7429" max="7430" width="9.375" style="144" customWidth="1"/>
    <col min="7431" max="7431" width="8.625" style="144" customWidth="1"/>
    <col min="7432" max="7432" width="41.875" style="144" customWidth="1"/>
    <col min="7433" max="7433" width="36" style="144" customWidth="1"/>
    <col min="7434" max="7434" width="90.2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9.375" style="144" customWidth="1"/>
    <col min="7683" max="7683" width="22.5" style="144" customWidth="1"/>
    <col min="7684" max="7684" width="66.625" style="144" customWidth="1"/>
    <col min="7685" max="7686" width="9.375" style="144" customWidth="1"/>
    <col min="7687" max="7687" width="8.625" style="144" customWidth="1"/>
    <col min="7688" max="7688" width="41.875" style="144" customWidth="1"/>
    <col min="7689" max="7689" width="36" style="144" customWidth="1"/>
    <col min="7690" max="7690" width="90.2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9.375" style="144" customWidth="1"/>
    <col min="7939" max="7939" width="22.5" style="144" customWidth="1"/>
    <col min="7940" max="7940" width="66.625" style="144" customWidth="1"/>
    <col min="7941" max="7942" width="9.375" style="144" customWidth="1"/>
    <col min="7943" max="7943" width="8.625" style="144" customWidth="1"/>
    <col min="7944" max="7944" width="41.875" style="144" customWidth="1"/>
    <col min="7945" max="7945" width="36" style="144" customWidth="1"/>
    <col min="7946" max="7946" width="90.2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9.375" style="144" customWidth="1"/>
    <col min="8195" max="8195" width="22.5" style="144" customWidth="1"/>
    <col min="8196" max="8196" width="66.625" style="144" customWidth="1"/>
    <col min="8197" max="8198" width="9.375" style="144" customWidth="1"/>
    <col min="8199" max="8199" width="8.625" style="144" customWidth="1"/>
    <col min="8200" max="8200" width="41.875" style="144" customWidth="1"/>
    <col min="8201" max="8201" width="36" style="144" customWidth="1"/>
    <col min="8202" max="8202" width="90.2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9.375" style="144" customWidth="1"/>
    <col min="8451" max="8451" width="22.5" style="144" customWidth="1"/>
    <col min="8452" max="8452" width="66.625" style="144" customWidth="1"/>
    <col min="8453" max="8454" width="9.375" style="144" customWidth="1"/>
    <col min="8455" max="8455" width="8.625" style="144" customWidth="1"/>
    <col min="8456" max="8456" width="41.875" style="144" customWidth="1"/>
    <col min="8457" max="8457" width="36" style="144" customWidth="1"/>
    <col min="8458" max="8458" width="90.2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9.375" style="144" customWidth="1"/>
    <col min="8707" max="8707" width="22.5" style="144" customWidth="1"/>
    <col min="8708" max="8708" width="66.625" style="144" customWidth="1"/>
    <col min="8709" max="8710" width="9.375" style="144" customWidth="1"/>
    <col min="8711" max="8711" width="8.625" style="144" customWidth="1"/>
    <col min="8712" max="8712" width="41.875" style="144" customWidth="1"/>
    <col min="8713" max="8713" width="36" style="144" customWidth="1"/>
    <col min="8714" max="8714" width="90.2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9.375" style="144" customWidth="1"/>
    <col min="8963" max="8963" width="22.5" style="144" customWidth="1"/>
    <col min="8964" max="8964" width="66.625" style="144" customWidth="1"/>
    <col min="8965" max="8966" width="9.375" style="144" customWidth="1"/>
    <col min="8967" max="8967" width="8.625" style="144" customWidth="1"/>
    <col min="8968" max="8968" width="41.875" style="144" customWidth="1"/>
    <col min="8969" max="8969" width="36" style="144" customWidth="1"/>
    <col min="8970" max="8970" width="90.2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9.375" style="144" customWidth="1"/>
    <col min="9219" max="9219" width="22.5" style="144" customWidth="1"/>
    <col min="9220" max="9220" width="66.625" style="144" customWidth="1"/>
    <col min="9221" max="9222" width="9.375" style="144" customWidth="1"/>
    <col min="9223" max="9223" width="8.625" style="144" customWidth="1"/>
    <col min="9224" max="9224" width="41.875" style="144" customWidth="1"/>
    <col min="9225" max="9225" width="36" style="144" customWidth="1"/>
    <col min="9226" max="9226" width="90.2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9.375" style="144" customWidth="1"/>
    <col min="9475" max="9475" width="22.5" style="144" customWidth="1"/>
    <col min="9476" max="9476" width="66.625" style="144" customWidth="1"/>
    <col min="9477" max="9478" width="9.375" style="144" customWidth="1"/>
    <col min="9479" max="9479" width="8.625" style="144" customWidth="1"/>
    <col min="9480" max="9480" width="41.875" style="144" customWidth="1"/>
    <col min="9481" max="9481" width="36" style="144" customWidth="1"/>
    <col min="9482" max="9482" width="90.2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9.375" style="144" customWidth="1"/>
    <col min="9731" max="9731" width="22.5" style="144" customWidth="1"/>
    <col min="9732" max="9732" width="66.625" style="144" customWidth="1"/>
    <col min="9733" max="9734" width="9.375" style="144" customWidth="1"/>
    <col min="9735" max="9735" width="8.625" style="144" customWidth="1"/>
    <col min="9736" max="9736" width="41.875" style="144" customWidth="1"/>
    <col min="9737" max="9737" width="36" style="144" customWidth="1"/>
    <col min="9738" max="9738" width="90.2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9.375" style="144" customWidth="1"/>
    <col min="9987" max="9987" width="22.5" style="144" customWidth="1"/>
    <col min="9988" max="9988" width="66.625" style="144" customWidth="1"/>
    <col min="9989" max="9990" width="9.375" style="144" customWidth="1"/>
    <col min="9991" max="9991" width="8.625" style="144" customWidth="1"/>
    <col min="9992" max="9992" width="41.875" style="144" customWidth="1"/>
    <col min="9993" max="9993" width="36" style="144" customWidth="1"/>
    <col min="9994" max="9994" width="90.2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9.375" style="144" customWidth="1"/>
    <col min="10243" max="10243" width="22.5" style="144" customWidth="1"/>
    <col min="10244" max="10244" width="66.625" style="144" customWidth="1"/>
    <col min="10245" max="10246" width="9.375" style="144" customWidth="1"/>
    <col min="10247" max="10247" width="8.625" style="144" customWidth="1"/>
    <col min="10248" max="10248" width="41.875" style="144" customWidth="1"/>
    <col min="10249" max="10249" width="36" style="144" customWidth="1"/>
    <col min="10250" max="10250" width="90.2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9.375" style="144" customWidth="1"/>
    <col min="10499" max="10499" width="22.5" style="144" customWidth="1"/>
    <col min="10500" max="10500" width="66.625" style="144" customWidth="1"/>
    <col min="10501" max="10502" width="9.375" style="144" customWidth="1"/>
    <col min="10503" max="10503" width="8.625" style="144" customWidth="1"/>
    <col min="10504" max="10504" width="41.875" style="144" customWidth="1"/>
    <col min="10505" max="10505" width="36" style="144" customWidth="1"/>
    <col min="10506" max="10506" width="90.2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9.375" style="144" customWidth="1"/>
    <col min="10755" max="10755" width="22.5" style="144" customWidth="1"/>
    <col min="10756" max="10756" width="66.625" style="144" customWidth="1"/>
    <col min="10757" max="10758" width="9.375" style="144" customWidth="1"/>
    <col min="10759" max="10759" width="8.625" style="144" customWidth="1"/>
    <col min="10760" max="10760" width="41.875" style="144" customWidth="1"/>
    <col min="10761" max="10761" width="36" style="144" customWidth="1"/>
    <col min="10762" max="10762" width="90.2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9.375" style="144" customWidth="1"/>
    <col min="11011" max="11011" width="22.5" style="144" customWidth="1"/>
    <col min="11012" max="11012" width="66.625" style="144" customWidth="1"/>
    <col min="11013" max="11014" width="9.375" style="144" customWidth="1"/>
    <col min="11015" max="11015" width="8.625" style="144" customWidth="1"/>
    <col min="11016" max="11016" width="41.875" style="144" customWidth="1"/>
    <col min="11017" max="11017" width="36" style="144" customWidth="1"/>
    <col min="11018" max="11018" width="90.2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9.375" style="144" customWidth="1"/>
    <col min="11267" max="11267" width="22.5" style="144" customWidth="1"/>
    <col min="11268" max="11268" width="66.625" style="144" customWidth="1"/>
    <col min="11269" max="11270" width="9.375" style="144" customWidth="1"/>
    <col min="11271" max="11271" width="8.625" style="144" customWidth="1"/>
    <col min="11272" max="11272" width="41.875" style="144" customWidth="1"/>
    <col min="11273" max="11273" width="36" style="144" customWidth="1"/>
    <col min="11274" max="11274" width="90.2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9.375" style="144" customWidth="1"/>
    <col min="11523" max="11523" width="22.5" style="144" customWidth="1"/>
    <col min="11524" max="11524" width="66.625" style="144" customWidth="1"/>
    <col min="11525" max="11526" width="9.375" style="144" customWidth="1"/>
    <col min="11527" max="11527" width="8.625" style="144" customWidth="1"/>
    <col min="11528" max="11528" width="41.875" style="144" customWidth="1"/>
    <col min="11529" max="11529" width="36" style="144" customWidth="1"/>
    <col min="11530" max="11530" width="90.2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9.375" style="144" customWidth="1"/>
    <col min="11779" max="11779" width="22.5" style="144" customWidth="1"/>
    <col min="11780" max="11780" width="66.625" style="144" customWidth="1"/>
    <col min="11781" max="11782" width="9.375" style="144" customWidth="1"/>
    <col min="11783" max="11783" width="8.625" style="144" customWidth="1"/>
    <col min="11784" max="11784" width="41.875" style="144" customWidth="1"/>
    <col min="11785" max="11785" width="36" style="144" customWidth="1"/>
    <col min="11786" max="11786" width="90.2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9.375" style="144" customWidth="1"/>
    <col min="12035" max="12035" width="22.5" style="144" customWidth="1"/>
    <col min="12036" max="12036" width="66.625" style="144" customWidth="1"/>
    <col min="12037" max="12038" width="9.375" style="144" customWidth="1"/>
    <col min="12039" max="12039" width="8.625" style="144" customWidth="1"/>
    <col min="12040" max="12040" width="41.875" style="144" customWidth="1"/>
    <col min="12041" max="12041" width="36" style="144" customWidth="1"/>
    <col min="12042" max="12042" width="90.2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9.375" style="144" customWidth="1"/>
    <col min="12291" max="12291" width="22.5" style="144" customWidth="1"/>
    <col min="12292" max="12292" width="66.625" style="144" customWidth="1"/>
    <col min="12293" max="12294" width="9.375" style="144" customWidth="1"/>
    <col min="12295" max="12295" width="8.625" style="144" customWidth="1"/>
    <col min="12296" max="12296" width="41.875" style="144" customWidth="1"/>
    <col min="12297" max="12297" width="36" style="144" customWidth="1"/>
    <col min="12298" max="12298" width="90.2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9.375" style="144" customWidth="1"/>
    <col min="12547" max="12547" width="22.5" style="144" customWidth="1"/>
    <col min="12548" max="12548" width="66.625" style="144" customWidth="1"/>
    <col min="12549" max="12550" width="9.375" style="144" customWidth="1"/>
    <col min="12551" max="12551" width="8.625" style="144" customWidth="1"/>
    <col min="12552" max="12552" width="41.875" style="144" customWidth="1"/>
    <col min="12553" max="12553" width="36" style="144" customWidth="1"/>
    <col min="12554" max="12554" width="90.2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9.375" style="144" customWidth="1"/>
    <col min="12803" max="12803" width="22.5" style="144" customWidth="1"/>
    <col min="12804" max="12804" width="66.625" style="144" customWidth="1"/>
    <col min="12805" max="12806" width="9.375" style="144" customWidth="1"/>
    <col min="12807" max="12807" width="8.625" style="144" customWidth="1"/>
    <col min="12808" max="12808" width="41.875" style="144" customWidth="1"/>
    <col min="12809" max="12809" width="36" style="144" customWidth="1"/>
    <col min="12810" max="12810" width="90.2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9.375" style="144" customWidth="1"/>
    <col min="13059" max="13059" width="22.5" style="144" customWidth="1"/>
    <col min="13060" max="13060" width="66.625" style="144" customWidth="1"/>
    <col min="13061" max="13062" width="9.375" style="144" customWidth="1"/>
    <col min="13063" max="13063" width="8.625" style="144" customWidth="1"/>
    <col min="13064" max="13064" width="41.875" style="144" customWidth="1"/>
    <col min="13065" max="13065" width="36" style="144" customWidth="1"/>
    <col min="13066" max="13066" width="90.2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9.375" style="144" customWidth="1"/>
    <col min="13315" max="13315" width="22.5" style="144" customWidth="1"/>
    <col min="13316" max="13316" width="66.625" style="144" customWidth="1"/>
    <col min="13317" max="13318" width="9.375" style="144" customWidth="1"/>
    <col min="13319" max="13319" width="8.625" style="144" customWidth="1"/>
    <col min="13320" max="13320" width="41.875" style="144" customWidth="1"/>
    <col min="13321" max="13321" width="36" style="144" customWidth="1"/>
    <col min="13322" max="13322" width="90.2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9.375" style="144" customWidth="1"/>
    <col min="13571" max="13571" width="22.5" style="144" customWidth="1"/>
    <col min="13572" max="13572" width="66.625" style="144" customWidth="1"/>
    <col min="13573" max="13574" width="9.375" style="144" customWidth="1"/>
    <col min="13575" max="13575" width="8.625" style="144" customWidth="1"/>
    <col min="13576" max="13576" width="41.875" style="144" customWidth="1"/>
    <col min="13577" max="13577" width="36" style="144" customWidth="1"/>
    <col min="13578" max="13578" width="90.2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9.375" style="144" customWidth="1"/>
    <col min="13827" max="13827" width="22.5" style="144" customWidth="1"/>
    <col min="13828" max="13828" width="66.625" style="144" customWidth="1"/>
    <col min="13829" max="13830" width="9.375" style="144" customWidth="1"/>
    <col min="13831" max="13831" width="8.625" style="144" customWidth="1"/>
    <col min="13832" max="13832" width="41.875" style="144" customWidth="1"/>
    <col min="13833" max="13833" width="36" style="144" customWidth="1"/>
    <col min="13834" max="13834" width="90.2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9.375" style="144" customWidth="1"/>
    <col min="14083" max="14083" width="22.5" style="144" customWidth="1"/>
    <col min="14084" max="14084" width="66.625" style="144" customWidth="1"/>
    <col min="14085" max="14086" width="9.375" style="144" customWidth="1"/>
    <col min="14087" max="14087" width="8.625" style="144" customWidth="1"/>
    <col min="14088" max="14088" width="41.875" style="144" customWidth="1"/>
    <col min="14089" max="14089" width="36" style="144" customWidth="1"/>
    <col min="14090" max="14090" width="90.2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9.375" style="144" customWidth="1"/>
    <col min="14339" max="14339" width="22.5" style="144" customWidth="1"/>
    <col min="14340" max="14340" width="66.625" style="144" customWidth="1"/>
    <col min="14341" max="14342" width="9.375" style="144" customWidth="1"/>
    <col min="14343" max="14343" width="8.625" style="144" customWidth="1"/>
    <col min="14344" max="14344" width="41.875" style="144" customWidth="1"/>
    <col min="14345" max="14345" width="36" style="144" customWidth="1"/>
    <col min="14346" max="14346" width="90.2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9.375" style="144" customWidth="1"/>
    <col min="14595" max="14595" width="22.5" style="144" customWidth="1"/>
    <col min="14596" max="14596" width="66.625" style="144" customWidth="1"/>
    <col min="14597" max="14598" width="9.375" style="144" customWidth="1"/>
    <col min="14599" max="14599" width="8.625" style="144" customWidth="1"/>
    <col min="14600" max="14600" width="41.875" style="144" customWidth="1"/>
    <col min="14601" max="14601" width="36" style="144" customWidth="1"/>
    <col min="14602" max="14602" width="90.2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9.375" style="144" customWidth="1"/>
    <col min="14851" max="14851" width="22.5" style="144" customWidth="1"/>
    <col min="14852" max="14852" width="66.625" style="144" customWidth="1"/>
    <col min="14853" max="14854" width="9.375" style="144" customWidth="1"/>
    <col min="14855" max="14855" width="8.625" style="144" customWidth="1"/>
    <col min="14856" max="14856" width="41.875" style="144" customWidth="1"/>
    <col min="14857" max="14857" width="36" style="144" customWidth="1"/>
    <col min="14858" max="14858" width="90.2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9.375" style="144" customWidth="1"/>
    <col min="15107" max="15107" width="22.5" style="144" customWidth="1"/>
    <col min="15108" max="15108" width="66.625" style="144" customWidth="1"/>
    <col min="15109" max="15110" width="9.375" style="144" customWidth="1"/>
    <col min="15111" max="15111" width="8.625" style="144" customWidth="1"/>
    <col min="15112" max="15112" width="41.875" style="144" customWidth="1"/>
    <col min="15113" max="15113" width="36" style="144" customWidth="1"/>
    <col min="15114" max="15114" width="90.2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9.375" style="144" customWidth="1"/>
    <col min="15363" max="15363" width="22.5" style="144" customWidth="1"/>
    <col min="15364" max="15364" width="66.625" style="144" customWidth="1"/>
    <col min="15365" max="15366" width="9.375" style="144" customWidth="1"/>
    <col min="15367" max="15367" width="8.625" style="144" customWidth="1"/>
    <col min="15368" max="15368" width="41.875" style="144" customWidth="1"/>
    <col min="15369" max="15369" width="36" style="144" customWidth="1"/>
    <col min="15370" max="15370" width="90.2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9.375" style="144" customWidth="1"/>
    <col min="15619" max="15619" width="22.5" style="144" customWidth="1"/>
    <col min="15620" max="15620" width="66.625" style="144" customWidth="1"/>
    <col min="15621" max="15622" width="9.375" style="144" customWidth="1"/>
    <col min="15623" max="15623" width="8.625" style="144" customWidth="1"/>
    <col min="15624" max="15624" width="41.875" style="144" customWidth="1"/>
    <col min="15625" max="15625" width="36" style="144" customWidth="1"/>
    <col min="15626" max="15626" width="90.2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9.375" style="144" customWidth="1"/>
    <col min="15875" max="15875" width="22.5" style="144" customWidth="1"/>
    <col min="15876" max="15876" width="66.625" style="144" customWidth="1"/>
    <col min="15877" max="15878" width="9.375" style="144" customWidth="1"/>
    <col min="15879" max="15879" width="8.625" style="144" customWidth="1"/>
    <col min="15880" max="15880" width="41.875" style="144" customWidth="1"/>
    <col min="15881" max="15881" width="36" style="144" customWidth="1"/>
    <col min="15882" max="15882" width="90.2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9.375" style="144" customWidth="1"/>
    <col min="16131" max="16131" width="22.5" style="144" customWidth="1"/>
    <col min="16132" max="16132" width="66.625" style="144" customWidth="1"/>
    <col min="16133" max="16134" width="9.375" style="144" customWidth="1"/>
    <col min="16135" max="16135" width="8.625" style="144" customWidth="1"/>
    <col min="16136" max="16136" width="41.875" style="144" customWidth="1"/>
    <col min="16137" max="16137" width="36" style="144" customWidth="1"/>
    <col min="16138" max="16138" width="90.2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0" ht="18">
      <c r="B1" s="146"/>
      <c r="C1" s="18"/>
      <c r="D1" s="18"/>
      <c r="E1" s="18"/>
      <c r="F1" s="18"/>
      <c r="G1" s="18"/>
      <c r="H1" s="18"/>
      <c r="I1" s="18"/>
      <c r="J1" s="64"/>
      <c r="K1" s="355" t="s">
        <v>1612</v>
      </c>
      <c r="L1" s="441"/>
      <c r="M1" s="441"/>
      <c r="N1" s="442"/>
      <c r="O1" s="443"/>
      <c r="P1" s="355" t="s">
        <v>1613</v>
      </c>
      <c r="Q1" s="441"/>
      <c r="R1" s="441"/>
      <c r="S1" s="442"/>
      <c r="T1" s="443"/>
    </row>
    <row r="2" spans="2:20" ht="18">
      <c r="B2" s="147" t="s">
        <v>111</v>
      </c>
      <c r="C2" s="66"/>
      <c r="D2" s="18"/>
      <c r="E2" s="18"/>
      <c r="F2" s="18"/>
      <c r="G2" s="18"/>
      <c r="H2" s="18"/>
      <c r="I2" s="18"/>
      <c r="J2" s="64"/>
      <c r="K2" s="353" t="s">
        <v>209</v>
      </c>
      <c r="L2" s="444"/>
      <c r="M2" s="444"/>
      <c r="N2" s="445"/>
      <c r="O2" s="446"/>
      <c r="P2" s="353" t="s">
        <v>210</v>
      </c>
      <c r="Q2" s="444"/>
      <c r="R2" s="444"/>
      <c r="S2" s="445"/>
      <c r="T2" s="446"/>
    </row>
    <row r="3" spans="2:20" ht="18">
      <c r="B3" s="147" t="s">
        <v>114</v>
      </c>
      <c r="C3" s="13"/>
      <c r="D3" s="18"/>
      <c r="E3" s="18"/>
      <c r="F3" s="18"/>
      <c r="G3" s="18"/>
      <c r="H3" s="18"/>
      <c r="I3" s="18"/>
      <c r="J3" s="64"/>
      <c r="K3" s="353" t="s">
        <v>115</v>
      </c>
      <c r="L3" s="444"/>
      <c r="M3" s="444"/>
      <c r="N3" s="445"/>
      <c r="O3" s="446"/>
      <c r="P3" s="353" t="s">
        <v>116</v>
      </c>
      <c r="Q3" s="444"/>
      <c r="R3" s="444"/>
      <c r="S3" s="445"/>
      <c r="T3" s="446"/>
    </row>
    <row r="4" spans="2:20">
      <c r="B4" s="147" t="s">
        <v>117</v>
      </c>
      <c r="C4" s="13"/>
      <c r="D4" s="18"/>
      <c r="E4" s="18"/>
      <c r="F4" s="18"/>
      <c r="G4" s="18"/>
      <c r="H4" s="18"/>
      <c r="I4" s="18"/>
      <c r="J4" s="64"/>
      <c r="K4" s="353" t="s">
        <v>118</v>
      </c>
      <c r="L4" s="354"/>
      <c r="M4" s="13">
        <f>COUNTA($D$11:$D$443)</f>
        <v>57</v>
      </c>
      <c r="N4" s="152" t="s">
        <v>119</v>
      </c>
      <c r="O4" s="153">
        <f>(M5+M6)/M4</f>
        <v>0.96491228070175439</v>
      </c>
      <c r="P4" s="353" t="s">
        <v>118</v>
      </c>
      <c r="Q4" s="354"/>
      <c r="R4" s="13">
        <f>COUNTA($B$11:$B$184)</f>
        <v>4</v>
      </c>
      <c r="S4" s="152" t="s">
        <v>119</v>
      </c>
      <c r="T4" s="153">
        <f>(R5+R6)/R4</f>
        <v>14.25</v>
      </c>
    </row>
    <row r="5" spans="2:20">
      <c r="B5" s="147" t="s">
        <v>120</v>
      </c>
      <c r="C5" s="13"/>
      <c r="D5" s="18"/>
      <c r="E5" s="18"/>
      <c r="F5" s="18"/>
      <c r="G5" s="18"/>
      <c r="H5" s="18"/>
      <c r="I5" s="18"/>
      <c r="J5" s="64"/>
      <c r="K5" s="353" t="s">
        <v>121</v>
      </c>
      <c r="L5" s="354"/>
      <c r="M5" s="23">
        <f>COUNTIF(K11:K$184,"通过")</f>
        <v>51</v>
      </c>
      <c r="N5" s="152" t="s">
        <v>119</v>
      </c>
      <c r="O5" s="153">
        <f>M5/M4</f>
        <v>0.89473684210526316</v>
      </c>
      <c r="P5" s="353" t="s">
        <v>121</v>
      </c>
      <c r="Q5" s="354"/>
      <c r="R5" s="23">
        <f>COUNTIF(P11:P$184,"通过")</f>
        <v>57</v>
      </c>
      <c r="S5" s="152" t="s">
        <v>119</v>
      </c>
      <c r="T5" s="153">
        <f>R5/R4</f>
        <v>14.25</v>
      </c>
    </row>
    <row r="6" spans="2:20">
      <c r="B6" s="147" t="s">
        <v>122</v>
      </c>
      <c r="C6" s="13"/>
      <c r="D6" s="18"/>
      <c r="E6" s="18"/>
      <c r="F6" s="18"/>
      <c r="G6" s="18"/>
      <c r="H6" s="18"/>
      <c r="I6" s="18"/>
      <c r="J6" s="64"/>
      <c r="K6" s="353" t="s">
        <v>123</v>
      </c>
      <c r="L6" s="354"/>
      <c r="M6" s="23">
        <f>COUNTIF(K11:K$183,"失败")</f>
        <v>4</v>
      </c>
      <c r="N6" s="152" t="s">
        <v>119</v>
      </c>
      <c r="O6" s="153">
        <f>M6/M4</f>
        <v>7.0175438596491224E-2</v>
      </c>
      <c r="P6" s="353" t="s">
        <v>123</v>
      </c>
      <c r="Q6" s="354"/>
      <c r="R6" s="23">
        <f>COUNTIF(P11:P$183,"失败")</f>
        <v>0</v>
      </c>
      <c r="S6" s="152" t="s">
        <v>119</v>
      </c>
      <c r="T6" s="153">
        <f>R6/R4</f>
        <v>0</v>
      </c>
    </row>
    <row r="7" spans="2:20">
      <c r="B7" s="147" t="s">
        <v>124</v>
      </c>
      <c r="C7" s="13"/>
      <c r="D7" s="18"/>
      <c r="E7" s="18"/>
      <c r="F7" s="18"/>
      <c r="G7" s="18"/>
      <c r="H7" s="18"/>
      <c r="I7" s="18"/>
      <c r="J7" s="64"/>
      <c r="K7" s="353" t="s">
        <v>125</v>
      </c>
      <c r="L7" s="354"/>
      <c r="M7" s="23">
        <f>COUNTIF(K11:K$183,"阻塞")</f>
        <v>2</v>
      </c>
      <c r="N7" s="152" t="s">
        <v>119</v>
      </c>
      <c r="O7" s="153">
        <f>M7/M4</f>
        <v>3.5087719298245612E-2</v>
      </c>
      <c r="P7" s="353" t="s">
        <v>125</v>
      </c>
      <c r="Q7" s="354"/>
      <c r="R7" s="23">
        <f>COUNTIF(P11:P$183,"阻塞")</f>
        <v>0</v>
      </c>
      <c r="S7" s="152" t="s">
        <v>119</v>
      </c>
      <c r="T7" s="153">
        <f>R7/R4</f>
        <v>0</v>
      </c>
    </row>
    <row r="8" spans="2:20">
      <c r="B8" s="146"/>
      <c r="C8" s="18"/>
      <c r="D8" s="18"/>
      <c r="E8" s="18"/>
      <c r="F8" s="18"/>
      <c r="G8" s="18"/>
      <c r="H8" s="18"/>
      <c r="I8" s="18"/>
      <c r="J8" s="64"/>
      <c r="K8" s="353" t="s">
        <v>126</v>
      </c>
      <c r="L8" s="354"/>
      <c r="M8" s="23">
        <f>COUNTIF(K11:K$183,"无效")</f>
        <v>0</v>
      </c>
      <c r="N8" s="152" t="s">
        <v>119</v>
      </c>
      <c r="O8" s="153">
        <f>M8/M4</f>
        <v>0</v>
      </c>
      <c r="P8" s="353" t="s">
        <v>126</v>
      </c>
      <c r="Q8" s="354"/>
      <c r="R8" s="23">
        <f>COUNTIF(P11:P$183,"无效")</f>
        <v>0</v>
      </c>
      <c r="S8" s="152" t="s">
        <v>119</v>
      </c>
      <c r="T8" s="153">
        <f>R8/R4</f>
        <v>0</v>
      </c>
    </row>
    <row r="9" spans="2:20">
      <c r="B9" s="146"/>
      <c r="C9" s="18"/>
      <c r="D9" s="18"/>
      <c r="E9" s="18"/>
      <c r="F9" s="18"/>
      <c r="G9" s="18"/>
      <c r="H9" s="18"/>
      <c r="I9" s="18"/>
      <c r="J9" s="64"/>
      <c r="K9" s="353" t="s">
        <v>127</v>
      </c>
      <c r="L9" s="354"/>
      <c r="M9" s="23">
        <f>COUNTIF(K11:K$183,"未执行")</f>
        <v>0</v>
      </c>
      <c r="N9" s="152" t="s">
        <v>119</v>
      </c>
      <c r="O9" s="153">
        <f>M9/M4</f>
        <v>0</v>
      </c>
      <c r="P9" s="353" t="s">
        <v>127</v>
      </c>
      <c r="Q9" s="354"/>
      <c r="R9" s="23">
        <f>COUNTIF(P11:P$183,"未执行")</f>
        <v>0</v>
      </c>
      <c r="S9" s="152" t="s">
        <v>119</v>
      </c>
      <c r="T9" s="153">
        <f>R9/R4</f>
        <v>0</v>
      </c>
    </row>
    <row r="10" spans="2:20" ht="32.25" customHeight="1">
      <c r="B10" s="148" t="s">
        <v>128</v>
      </c>
      <c r="C10" s="148" t="s">
        <v>129</v>
      </c>
      <c r="D10" s="148" t="s">
        <v>130</v>
      </c>
      <c r="E10" s="148" t="s">
        <v>131</v>
      </c>
      <c r="F10" s="148" t="s">
        <v>132</v>
      </c>
      <c r="G10" s="11" t="s">
        <v>133</v>
      </c>
      <c r="H10" s="148" t="s">
        <v>134</v>
      </c>
      <c r="I10" s="148" t="s">
        <v>135</v>
      </c>
      <c r="J10" s="154" t="s">
        <v>136</v>
      </c>
      <c r="K10" s="148" t="s">
        <v>137</v>
      </c>
      <c r="L10" s="148" t="s">
        <v>12</v>
      </c>
      <c r="M10" s="148" t="s">
        <v>138</v>
      </c>
      <c r="N10" s="148" t="s">
        <v>139</v>
      </c>
      <c r="O10" s="148" t="s">
        <v>140</v>
      </c>
      <c r="P10" s="148" t="s">
        <v>141</v>
      </c>
      <c r="Q10" s="148" t="s">
        <v>12</v>
      </c>
      <c r="R10" s="148" t="s">
        <v>138</v>
      </c>
      <c r="S10" s="148" t="s">
        <v>139</v>
      </c>
      <c r="T10" s="148" t="s">
        <v>140</v>
      </c>
    </row>
    <row r="11" spans="2:20" ht="153.75" customHeight="1">
      <c r="B11" s="366" t="s">
        <v>3361</v>
      </c>
      <c r="C11" s="13" t="s">
        <v>3362</v>
      </c>
      <c r="D11" s="13" t="s">
        <v>1866</v>
      </c>
      <c r="E11" s="13" t="s">
        <v>145</v>
      </c>
      <c r="F11" s="13" t="s">
        <v>146</v>
      </c>
      <c r="G11" s="13" t="s">
        <v>147</v>
      </c>
      <c r="H11" s="13"/>
      <c r="I11" s="13" t="s">
        <v>1867</v>
      </c>
      <c r="J11" s="55" t="s">
        <v>1868</v>
      </c>
      <c r="K11" s="13" t="s">
        <v>6</v>
      </c>
      <c r="L11" s="13"/>
      <c r="M11" s="13" t="s">
        <v>39</v>
      </c>
      <c r="N11" s="13"/>
      <c r="O11" s="155">
        <v>42541</v>
      </c>
      <c r="P11" s="13" t="s">
        <v>6</v>
      </c>
      <c r="Q11" s="13"/>
      <c r="R11" s="13"/>
      <c r="S11" s="13"/>
      <c r="T11" s="13"/>
    </row>
    <row r="12" spans="2:20" ht="41.25" customHeight="1">
      <c r="B12" s="366"/>
      <c r="C12" s="13" t="s">
        <v>3363</v>
      </c>
      <c r="D12" s="13" t="s">
        <v>1251</v>
      </c>
      <c r="E12" s="13" t="s">
        <v>145</v>
      </c>
      <c r="F12" s="13" t="s">
        <v>162</v>
      </c>
      <c r="G12" s="13" t="s">
        <v>147</v>
      </c>
      <c r="H12" s="13"/>
      <c r="I12" s="13" t="s">
        <v>1252</v>
      </c>
      <c r="J12" s="55" t="s">
        <v>3364</v>
      </c>
      <c r="K12" s="13" t="s">
        <v>6</v>
      </c>
      <c r="L12" s="13"/>
      <c r="M12" s="13" t="s">
        <v>39</v>
      </c>
      <c r="N12" s="13"/>
      <c r="O12" s="155">
        <v>42541</v>
      </c>
      <c r="P12" s="13" t="s">
        <v>6</v>
      </c>
      <c r="Q12" s="13"/>
      <c r="R12" s="13"/>
      <c r="S12" s="13"/>
      <c r="T12" s="13"/>
    </row>
    <row r="13" spans="2:20" ht="66">
      <c r="B13" s="366"/>
      <c r="C13" s="13" t="s">
        <v>3365</v>
      </c>
      <c r="D13" s="13" t="s">
        <v>1258</v>
      </c>
      <c r="E13" s="13" t="s">
        <v>145</v>
      </c>
      <c r="F13" s="13" t="s">
        <v>162</v>
      </c>
      <c r="G13" s="13" t="s">
        <v>147</v>
      </c>
      <c r="H13" s="13" t="s">
        <v>1872</v>
      </c>
      <c r="I13" s="13" t="s">
        <v>1260</v>
      </c>
      <c r="J13" s="55" t="s">
        <v>208</v>
      </c>
      <c r="K13" s="13" t="s">
        <v>6</v>
      </c>
      <c r="L13" s="13"/>
      <c r="M13" s="13" t="s">
        <v>39</v>
      </c>
      <c r="N13" s="13"/>
      <c r="O13" s="155">
        <v>42541</v>
      </c>
      <c r="P13" s="13" t="s">
        <v>6</v>
      </c>
      <c r="Q13" s="13"/>
      <c r="R13" s="13"/>
      <c r="S13" s="13"/>
      <c r="T13" s="13"/>
    </row>
    <row r="14" spans="2:20" ht="33">
      <c r="B14" s="366"/>
      <c r="C14" s="13" t="s">
        <v>3366</v>
      </c>
      <c r="D14" s="13" t="s">
        <v>1874</v>
      </c>
      <c r="E14" s="13" t="s">
        <v>145</v>
      </c>
      <c r="F14" s="13" t="s">
        <v>146</v>
      </c>
      <c r="G14" s="13" t="s">
        <v>157</v>
      </c>
      <c r="H14" s="13" t="s">
        <v>1875</v>
      </c>
      <c r="I14" s="13" t="s">
        <v>1876</v>
      </c>
      <c r="J14" s="55" t="s">
        <v>1877</v>
      </c>
      <c r="K14" s="13" t="s">
        <v>6</v>
      </c>
      <c r="L14" s="13"/>
      <c r="M14" s="13" t="s">
        <v>39</v>
      </c>
      <c r="N14" s="13"/>
      <c r="O14" s="155">
        <v>42541</v>
      </c>
      <c r="P14" s="13" t="s">
        <v>6</v>
      </c>
      <c r="Q14" s="13"/>
      <c r="R14" s="13"/>
      <c r="S14" s="13"/>
      <c r="T14" s="13"/>
    </row>
    <row r="15" spans="2:20" ht="82.5">
      <c r="B15" s="366"/>
      <c r="C15" s="13" t="s">
        <v>3367</v>
      </c>
      <c r="D15" s="13" t="s">
        <v>1879</v>
      </c>
      <c r="E15" s="13" t="s">
        <v>145</v>
      </c>
      <c r="F15" s="13" t="s">
        <v>178</v>
      </c>
      <c r="G15" s="13" t="s">
        <v>157</v>
      </c>
      <c r="H15" s="13"/>
      <c r="I15" s="13" t="s">
        <v>1880</v>
      </c>
      <c r="J15" s="55" t="s">
        <v>1881</v>
      </c>
      <c r="K15" s="13" t="s">
        <v>6</v>
      </c>
      <c r="L15" s="13"/>
      <c r="M15" s="13" t="s">
        <v>39</v>
      </c>
      <c r="N15" s="13"/>
      <c r="O15" s="155">
        <v>42541</v>
      </c>
      <c r="P15" s="13" t="s">
        <v>6</v>
      </c>
      <c r="Q15" s="13"/>
      <c r="R15" s="13"/>
      <c r="S15" s="13"/>
      <c r="T15" s="13"/>
    </row>
    <row r="16" spans="2:20" ht="33">
      <c r="B16" s="366"/>
      <c r="C16" s="13" t="s">
        <v>3368</v>
      </c>
      <c r="D16" s="13" t="s">
        <v>1883</v>
      </c>
      <c r="E16" s="13" t="s">
        <v>145</v>
      </c>
      <c r="F16" s="13" t="s">
        <v>146</v>
      </c>
      <c r="G16" s="13" t="s">
        <v>147</v>
      </c>
      <c r="H16" s="13"/>
      <c r="I16" s="13"/>
      <c r="J16" s="55"/>
      <c r="K16" s="13" t="s">
        <v>6</v>
      </c>
      <c r="L16" s="13"/>
      <c r="M16" s="13" t="s">
        <v>39</v>
      </c>
      <c r="N16" s="13"/>
      <c r="O16" s="155">
        <v>42541</v>
      </c>
      <c r="P16" s="13" t="s">
        <v>6</v>
      </c>
      <c r="Q16" s="13"/>
      <c r="R16" s="13"/>
      <c r="S16" s="13"/>
      <c r="T16" s="13"/>
    </row>
    <row r="17" spans="2:20" ht="33">
      <c r="B17" s="366"/>
      <c r="C17" s="13" t="s">
        <v>3369</v>
      </c>
      <c r="D17" s="13" t="s">
        <v>1887</v>
      </c>
      <c r="E17" s="13" t="s">
        <v>145</v>
      </c>
      <c r="F17" s="13" t="s">
        <v>146</v>
      </c>
      <c r="G17" s="13" t="s">
        <v>147</v>
      </c>
      <c r="H17" s="13" t="s">
        <v>1888</v>
      </c>
      <c r="I17" s="13" t="s">
        <v>1876</v>
      </c>
      <c r="J17" s="55" t="s">
        <v>1889</v>
      </c>
      <c r="K17" s="13" t="s">
        <v>6</v>
      </c>
      <c r="L17" s="13"/>
      <c r="M17" s="13" t="s">
        <v>39</v>
      </c>
      <c r="N17" s="13"/>
      <c r="O17" s="155">
        <v>42541</v>
      </c>
      <c r="P17" s="13" t="s">
        <v>6</v>
      </c>
      <c r="Q17" s="13"/>
      <c r="R17" s="13"/>
      <c r="S17" s="13"/>
      <c r="T17" s="13"/>
    </row>
    <row r="18" spans="2:20" ht="99">
      <c r="B18" s="366"/>
      <c r="C18" s="13" t="s">
        <v>3370</v>
      </c>
      <c r="D18" s="149" t="s">
        <v>1891</v>
      </c>
      <c r="E18" s="13" t="s">
        <v>145</v>
      </c>
      <c r="F18" s="13" t="s">
        <v>146</v>
      </c>
      <c r="G18" s="13" t="s">
        <v>147</v>
      </c>
      <c r="H18" s="13"/>
      <c r="I18" s="13" t="s">
        <v>1892</v>
      </c>
      <c r="J18" s="55" t="s">
        <v>1893</v>
      </c>
      <c r="K18" s="13" t="s">
        <v>6</v>
      </c>
      <c r="L18" s="13"/>
      <c r="M18" s="13" t="s">
        <v>39</v>
      </c>
      <c r="N18" s="13"/>
      <c r="O18" s="155">
        <v>42541</v>
      </c>
      <c r="P18" s="13" t="s">
        <v>6</v>
      </c>
      <c r="Q18" s="13"/>
      <c r="R18" s="13"/>
      <c r="S18" s="13"/>
      <c r="T18" s="13"/>
    </row>
    <row r="19" spans="2:20" ht="181.5">
      <c r="B19" s="366"/>
      <c r="C19" s="13" t="s">
        <v>3371</v>
      </c>
      <c r="D19" s="149" t="s">
        <v>1264</v>
      </c>
      <c r="E19" s="13" t="s">
        <v>190</v>
      </c>
      <c r="F19" s="13" t="s">
        <v>146</v>
      </c>
      <c r="G19" s="13" t="s">
        <v>147</v>
      </c>
      <c r="H19" s="13"/>
      <c r="I19" s="13" t="s">
        <v>1895</v>
      </c>
      <c r="J19" s="55" t="s">
        <v>3372</v>
      </c>
      <c r="K19" s="13" t="s">
        <v>7</v>
      </c>
      <c r="L19" s="13" t="s">
        <v>3373</v>
      </c>
      <c r="M19" s="13" t="s">
        <v>39</v>
      </c>
      <c r="N19" s="13"/>
      <c r="O19" s="155">
        <v>42541</v>
      </c>
      <c r="P19" s="13" t="s">
        <v>6</v>
      </c>
      <c r="Q19" s="13"/>
      <c r="R19" s="13"/>
      <c r="S19" s="13"/>
      <c r="T19" s="13"/>
    </row>
    <row r="20" spans="2:20" ht="181.5">
      <c r="B20" s="366"/>
      <c r="C20" s="13" t="s">
        <v>3374</v>
      </c>
      <c r="D20" s="149" t="s">
        <v>1898</v>
      </c>
      <c r="E20" s="13" t="s">
        <v>190</v>
      </c>
      <c r="F20" s="13" t="s">
        <v>146</v>
      </c>
      <c r="G20" s="13" t="s">
        <v>147</v>
      </c>
      <c r="H20" s="13"/>
      <c r="I20" s="13" t="s">
        <v>1899</v>
      </c>
      <c r="J20" s="55" t="s">
        <v>1900</v>
      </c>
      <c r="K20" s="13" t="s">
        <v>7</v>
      </c>
      <c r="L20" s="13" t="s">
        <v>3373</v>
      </c>
      <c r="M20" s="13" t="s">
        <v>39</v>
      </c>
      <c r="N20" s="13"/>
      <c r="O20" s="155">
        <v>42541</v>
      </c>
      <c r="P20" s="13" t="s">
        <v>6</v>
      </c>
      <c r="Q20" s="13"/>
      <c r="R20" s="13"/>
      <c r="S20" s="13"/>
      <c r="T20" s="13"/>
    </row>
    <row r="21" spans="2:20" ht="82.5">
      <c r="B21" s="366"/>
      <c r="C21" s="13" t="s">
        <v>3375</v>
      </c>
      <c r="D21" s="13" t="s">
        <v>1904</v>
      </c>
      <c r="E21" s="13" t="s">
        <v>190</v>
      </c>
      <c r="F21" s="13" t="s">
        <v>146</v>
      </c>
      <c r="G21" s="13" t="s">
        <v>147</v>
      </c>
      <c r="H21" s="13"/>
      <c r="I21" s="13" t="s">
        <v>2898</v>
      </c>
      <c r="J21" s="55" t="s">
        <v>1906</v>
      </c>
      <c r="K21" s="13" t="s">
        <v>6</v>
      </c>
      <c r="L21" s="13"/>
      <c r="M21" s="13" t="s">
        <v>39</v>
      </c>
      <c r="N21" s="13"/>
      <c r="O21" s="155">
        <v>42541</v>
      </c>
      <c r="P21" s="13" t="s">
        <v>6</v>
      </c>
      <c r="Q21" s="13"/>
      <c r="R21" s="13"/>
      <c r="S21" s="13"/>
      <c r="T21" s="13"/>
    </row>
    <row r="22" spans="2:20" ht="181.5">
      <c r="B22" s="366"/>
      <c r="C22" s="13" t="s">
        <v>3376</v>
      </c>
      <c r="D22" s="13" t="s">
        <v>1908</v>
      </c>
      <c r="E22" s="13" t="s">
        <v>190</v>
      </c>
      <c r="F22" s="13" t="s">
        <v>146</v>
      </c>
      <c r="G22" s="13" t="s">
        <v>147</v>
      </c>
      <c r="H22" s="13"/>
      <c r="I22" s="13" t="s">
        <v>2899</v>
      </c>
      <c r="J22" s="55" t="s">
        <v>1910</v>
      </c>
      <c r="K22" s="13" t="s">
        <v>7</v>
      </c>
      <c r="L22" s="13" t="s">
        <v>3377</v>
      </c>
      <c r="M22" s="13" t="s">
        <v>39</v>
      </c>
      <c r="N22" s="13"/>
      <c r="O22" s="155">
        <v>42541</v>
      </c>
      <c r="P22" s="13" t="s">
        <v>6</v>
      </c>
      <c r="Q22" s="13"/>
      <c r="R22" s="13"/>
      <c r="S22" s="13"/>
      <c r="T22" s="13"/>
    </row>
    <row r="23" spans="2:20" ht="49.5">
      <c r="B23" s="366"/>
      <c r="C23" s="13" t="s">
        <v>3378</v>
      </c>
      <c r="D23" s="13" t="s">
        <v>1912</v>
      </c>
      <c r="E23" s="13" t="s">
        <v>190</v>
      </c>
      <c r="F23" s="13" t="s">
        <v>146</v>
      </c>
      <c r="G23" s="13" t="s">
        <v>147</v>
      </c>
      <c r="H23" s="13"/>
      <c r="I23" s="13"/>
      <c r="J23" s="55"/>
      <c r="K23" s="13" t="s">
        <v>6</v>
      </c>
      <c r="L23" s="13"/>
      <c r="M23" s="13" t="s">
        <v>39</v>
      </c>
      <c r="N23" s="13"/>
      <c r="O23" s="155">
        <v>42541</v>
      </c>
      <c r="P23" s="13" t="s">
        <v>6</v>
      </c>
      <c r="Q23" s="13"/>
      <c r="R23" s="13"/>
      <c r="S23" s="13"/>
      <c r="T23" s="13"/>
    </row>
    <row r="24" spans="2:20" ht="49.5">
      <c r="B24" s="366"/>
      <c r="C24" s="13" t="s">
        <v>3379</v>
      </c>
      <c r="D24" s="13" t="s">
        <v>3062</v>
      </c>
      <c r="E24" s="13" t="s">
        <v>190</v>
      </c>
      <c r="F24" s="13" t="s">
        <v>146</v>
      </c>
      <c r="G24" s="13" t="s">
        <v>147</v>
      </c>
      <c r="H24" s="13"/>
      <c r="I24" s="13"/>
      <c r="J24" s="55"/>
      <c r="K24" s="13" t="s">
        <v>6</v>
      </c>
      <c r="L24" s="13"/>
      <c r="M24" s="13" t="s">
        <v>39</v>
      </c>
      <c r="N24" s="13"/>
      <c r="O24" s="155">
        <v>42541</v>
      </c>
      <c r="P24" s="13" t="s">
        <v>6</v>
      </c>
      <c r="Q24" s="13"/>
      <c r="R24" s="13"/>
      <c r="S24" s="13"/>
      <c r="T24" s="13"/>
    </row>
    <row r="25" spans="2:20" ht="156" customHeight="1">
      <c r="B25" s="366" t="s">
        <v>3380</v>
      </c>
      <c r="C25" s="13" t="s">
        <v>3381</v>
      </c>
      <c r="D25" s="13" t="s">
        <v>3382</v>
      </c>
      <c r="E25" s="13" t="s">
        <v>145</v>
      </c>
      <c r="F25" s="13" t="s">
        <v>178</v>
      </c>
      <c r="G25" s="13" t="s">
        <v>157</v>
      </c>
      <c r="H25" s="13"/>
      <c r="I25" s="13" t="s">
        <v>1920</v>
      </c>
      <c r="J25" s="55" t="s">
        <v>3066</v>
      </c>
      <c r="K25" s="13" t="s">
        <v>6</v>
      </c>
      <c r="L25" s="13"/>
      <c r="M25" s="13" t="s">
        <v>39</v>
      </c>
      <c r="N25" s="13"/>
      <c r="O25" s="155">
        <v>42541</v>
      </c>
      <c r="P25" s="13" t="s">
        <v>6</v>
      </c>
      <c r="Q25" s="13"/>
      <c r="R25" s="13"/>
      <c r="S25" s="13"/>
      <c r="T25" s="13"/>
    </row>
    <row r="26" spans="2:20" ht="34.5" customHeight="1">
      <c r="B26" s="366"/>
      <c r="C26" s="13" t="s">
        <v>3383</v>
      </c>
      <c r="D26" s="13" t="s">
        <v>1927</v>
      </c>
      <c r="E26" s="13" t="s">
        <v>190</v>
      </c>
      <c r="F26" s="13" t="s">
        <v>146</v>
      </c>
      <c r="G26" s="13" t="s">
        <v>147</v>
      </c>
      <c r="H26" s="13"/>
      <c r="I26" s="13" t="s">
        <v>1928</v>
      </c>
      <c r="J26" s="55" t="s">
        <v>1929</v>
      </c>
      <c r="K26" s="13" t="s">
        <v>6</v>
      </c>
      <c r="L26" s="13"/>
      <c r="M26" s="13" t="s">
        <v>39</v>
      </c>
      <c r="N26" s="13"/>
      <c r="O26" s="155">
        <v>42541</v>
      </c>
      <c r="P26" s="13" t="s">
        <v>6</v>
      </c>
      <c r="Q26" s="13"/>
      <c r="R26" s="13"/>
      <c r="S26" s="13"/>
      <c r="T26" s="13"/>
    </row>
    <row r="27" spans="2:20" ht="34.5" customHeight="1">
      <c r="B27" s="366"/>
      <c r="C27" s="13" t="s">
        <v>3384</v>
      </c>
      <c r="D27" s="13" t="s">
        <v>1931</v>
      </c>
      <c r="E27" s="13" t="s">
        <v>190</v>
      </c>
      <c r="F27" s="13" t="s">
        <v>146</v>
      </c>
      <c r="G27" s="13" t="s">
        <v>147</v>
      </c>
      <c r="H27" s="13"/>
      <c r="I27" s="13"/>
      <c r="J27" s="55"/>
      <c r="K27" s="13" t="s">
        <v>6</v>
      </c>
      <c r="L27" s="13"/>
      <c r="M27" s="13" t="s">
        <v>39</v>
      </c>
      <c r="N27" s="13"/>
      <c r="O27" s="155">
        <v>42541</v>
      </c>
      <c r="P27" s="13" t="s">
        <v>6</v>
      </c>
      <c r="Q27" s="13"/>
      <c r="R27" s="13"/>
      <c r="S27" s="13"/>
      <c r="T27" s="13"/>
    </row>
    <row r="28" spans="2:20">
      <c r="B28" s="366"/>
      <c r="C28" s="13" t="s">
        <v>3385</v>
      </c>
      <c r="D28" s="13" t="s">
        <v>1935</v>
      </c>
      <c r="E28" s="13" t="s">
        <v>145</v>
      </c>
      <c r="F28" s="13" t="s">
        <v>178</v>
      </c>
      <c r="G28" s="13" t="s">
        <v>157</v>
      </c>
      <c r="H28" s="13"/>
      <c r="I28" s="13"/>
      <c r="J28" s="55"/>
      <c r="K28" s="13" t="s">
        <v>6</v>
      </c>
      <c r="L28" s="13"/>
      <c r="M28" s="13" t="s">
        <v>39</v>
      </c>
      <c r="N28" s="13"/>
      <c r="O28" s="155">
        <v>42541</v>
      </c>
      <c r="P28" s="13" t="s">
        <v>6</v>
      </c>
      <c r="Q28" s="13"/>
      <c r="R28" s="13"/>
      <c r="S28" s="13"/>
      <c r="T28" s="13"/>
    </row>
    <row r="29" spans="2:20">
      <c r="B29" s="366"/>
      <c r="C29" s="13" t="s">
        <v>3386</v>
      </c>
      <c r="D29" s="13" t="s">
        <v>1939</v>
      </c>
      <c r="E29" s="13" t="s">
        <v>145</v>
      </c>
      <c r="F29" s="13" t="s">
        <v>146</v>
      </c>
      <c r="G29" s="13" t="s">
        <v>157</v>
      </c>
      <c r="H29" s="13"/>
      <c r="I29" s="13"/>
      <c r="J29" s="55"/>
      <c r="K29" s="13" t="s">
        <v>6</v>
      </c>
      <c r="L29" s="13"/>
      <c r="M29" s="13" t="s">
        <v>39</v>
      </c>
      <c r="N29" s="13"/>
      <c r="O29" s="155">
        <v>42541</v>
      </c>
      <c r="P29" s="13" t="s">
        <v>6</v>
      </c>
      <c r="Q29" s="13"/>
      <c r="R29" s="13"/>
      <c r="S29" s="13"/>
      <c r="T29" s="13"/>
    </row>
    <row r="30" spans="2:20">
      <c r="B30" s="366"/>
      <c r="C30" s="13" t="s">
        <v>3387</v>
      </c>
      <c r="D30" s="13" t="s">
        <v>1319</v>
      </c>
      <c r="E30" s="13" t="s">
        <v>190</v>
      </c>
      <c r="F30" s="13" t="s">
        <v>146</v>
      </c>
      <c r="G30" s="13" t="s">
        <v>147</v>
      </c>
      <c r="H30" s="13"/>
      <c r="I30" s="13"/>
      <c r="J30" s="55"/>
      <c r="K30" s="13" t="s">
        <v>6</v>
      </c>
      <c r="L30" s="13"/>
      <c r="M30" s="13" t="s">
        <v>39</v>
      </c>
      <c r="N30" s="13"/>
      <c r="O30" s="155">
        <v>42541</v>
      </c>
      <c r="P30" s="13" t="s">
        <v>6</v>
      </c>
      <c r="Q30" s="13"/>
      <c r="R30" s="13"/>
      <c r="S30" s="13"/>
      <c r="T30" s="13"/>
    </row>
    <row r="31" spans="2:20">
      <c r="B31" s="366"/>
      <c r="C31" s="13" t="s">
        <v>3388</v>
      </c>
      <c r="D31" s="13" t="s">
        <v>1322</v>
      </c>
      <c r="E31" s="13" t="s">
        <v>145</v>
      </c>
      <c r="F31" s="13" t="s">
        <v>146</v>
      </c>
      <c r="G31" s="13" t="s">
        <v>147</v>
      </c>
      <c r="H31" s="13"/>
      <c r="I31" s="13"/>
      <c r="J31" s="55"/>
      <c r="K31" s="13" t="s">
        <v>6</v>
      </c>
      <c r="L31" s="13"/>
      <c r="M31" s="13" t="s">
        <v>39</v>
      </c>
      <c r="N31" s="13"/>
      <c r="O31" s="155">
        <v>42541</v>
      </c>
      <c r="P31" s="13" t="s">
        <v>6</v>
      </c>
      <c r="Q31" s="13"/>
      <c r="R31" s="13"/>
      <c r="S31" s="13"/>
      <c r="T31" s="13"/>
    </row>
    <row r="32" spans="2:20">
      <c r="B32" s="366"/>
      <c r="C32" s="13" t="s">
        <v>3389</v>
      </c>
      <c r="D32" s="13" t="s">
        <v>1325</v>
      </c>
      <c r="E32" s="13" t="s">
        <v>145</v>
      </c>
      <c r="F32" s="13" t="s">
        <v>146</v>
      </c>
      <c r="G32" s="13" t="s">
        <v>147</v>
      </c>
      <c r="H32" s="13"/>
      <c r="I32" s="13"/>
      <c r="J32" s="55"/>
      <c r="K32" s="13" t="s">
        <v>6</v>
      </c>
      <c r="L32" s="13"/>
      <c r="M32" s="13" t="s">
        <v>39</v>
      </c>
      <c r="N32" s="13"/>
      <c r="O32" s="155">
        <v>42541</v>
      </c>
      <c r="P32" s="13" t="s">
        <v>6</v>
      </c>
      <c r="Q32" s="13"/>
      <c r="R32" s="13"/>
      <c r="S32" s="13"/>
      <c r="T32" s="13"/>
    </row>
    <row r="33" spans="2:20" ht="46.5" customHeight="1">
      <c r="B33" s="366"/>
      <c r="C33" s="13" t="s">
        <v>3390</v>
      </c>
      <c r="D33" s="13" t="s">
        <v>1961</v>
      </c>
      <c r="E33" s="13" t="s">
        <v>190</v>
      </c>
      <c r="F33" s="13" t="s">
        <v>146</v>
      </c>
      <c r="G33" s="13" t="s">
        <v>147</v>
      </c>
      <c r="H33" s="13"/>
      <c r="I33" s="13" t="s">
        <v>1962</v>
      </c>
      <c r="J33" s="55" t="s">
        <v>1963</v>
      </c>
      <c r="K33" s="13" t="s">
        <v>6</v>
      </c>
      <c r="L33" s="13"/>
      <c r="M33" s="13" t="s">
        <v>39</v>
      </c>
      <c r="N33" s="13"/>
      <c r="O33" s="155">
        <v>42541</v>
      </c>
      <c r="P33" s="13" t="s">
        <v>6</v>
      </c>
      <c r="Q33" s="13"/>
      <c r="R33" s="13"/>
      <c r="S33" s="13"/>
      <c r="T33" s="13"/>
    </row>
    <row r="34" spans="2:20" ht="46.5" customHeight="1">
      <c r="B34" s="366"/>
      <c r="C34" s="13" t="s">
        <v>3391</v>
      </c>
      <c r="D34" s="13" t="s">
        <v>1927</v>
      </c>
      <c r="E34" s="13" t="s">
        <v>190</v>
      </c>
      <c r="F34" s="13" t="s">
        <v>146</v>
      </c>
      <c r="G34" s="13" t="s">
        <v>147</v>
      </c>
      <c r="H34" s="13"/>
      <c r="I34" s="13" t="s">
        <v>1928</v>
      </c>
      <c r="J34" s="55" t="s">
        <v>1929</v>
      </c>
      <c r="K34" s="13" t="s">
        <v>6</v>
      </c>
      <c r="L34" s="13"/>
      <c r="M34" s="13" t="s">
        <v>39</v>
      </c>
      <c r="N34" s="13"/>
      <c r="O34" s="155">
        <v>42541</v>
      </c>
      <c r="P34" s="13" t="s">
        <v>6</v>
      </c>
      <c r="Q34" s="13"/>
      <c r="R34" s="13"/>
      <c r="S34" s="13"/>
      <c r="T34" s="13"/>
    </row>
    <row r="35" spans="2:20" ht="46.5" customHeight="1">
      <c r="B35" s="366"/>
      <c r="C35" s="13" t="s">
        <v>3392</v>
      </c>
      <c r="D35" s="13" t="s">
        <v>1966</v>
      </c>
      <c r="E35" s="13" t="s">
        <v>190</v>
      </c>
      <c r="F35" s="13" t="s">
        <v>146</v>
      </c>
      <c r="G35" s="13" t="s">
        <v>147</v>
      </c>
      <c r="H35" s="13"/>
      <c r="I35" s="13"/>
      <c r="J35" s="55"/>
      <c r="K35" s="13" t="s">
        <v>6</v>
      </c>
      <c r="L35" s="13"/>
      <c r="M35" s="13" t="s">
        <v>39</v>
      </c>
      <c r="N35" s="13"/>
      <c r="O35" s="155">
        <v>42541</v>
      </c>
      <c r="P35" s="13" t="s">
        <v>6</v>
      </c>
      <c r="Q35" s="13"/>
      <c r="R35" s="13"/>
      <c r="S35" s="13"/>
      <c r="T35" s="13"/>
    </row>
    <row r="36" spans="2:20" ht="33">
      <c r="B36" s="366"/>
      <c r="C36" s="13" t="s">
        <v>3393</v>
      </c>
      <c r="D36" s="13" t="s">
        <v>2918</v>
      </c>
      <c r="E36" s="13" t="s">
        <v>145</v>
      </c>
      <c r="F36" s="13" t="s">
        <v>146</v>
      </c>
      <c r="G36" s="13" t="s">
        <v>157</v>
      </c>
      <c r="H36" s="13"/>
      <c r="I36" s="13"/>
      <c r="J36" s="55"/>
      <c r="K36" s="13" t="s">
        <v>6</v>
      </c>
      <c r="L36" s="13"/>
      <c r="M36" s="13" t="s">
        <v>39</v>
      </c>
      <c r="N36" s="13"/>
      <c r="O36" s="155">
        <v>42541</v>
      </c>
      <c r="P36" s="13" t="s">
        <v>6</v>
      </c>
      <c r="Q36" s="13"/>
      <c r="R36" s="13"/>
      <c r="S36" s="13"/>
      <c r="T36" s="13"/>
    </row>
    <row r="37" spans="2:20" ht="48.75" customHeight="1">
      <c r="B37" s="366" t="s">
        <v>1989</v>
      </c>
      <c r="C37" s="13" t="s">
        <v>3394</v>
      </c>
      <c r="D37" s="13" t="s">
        <v>1991</v>
      </c>
      <c r="E37" s="13" t="s">
        <v>145</v>
      </c>
      <c r="F37" s="13" t="s">
        <v>178</v>
      </c>
      <c r="G37" s="13" t="s">
        <v>157</v>
      </c>
      <c r="H37" s="13"/>
      <c r="I37" s="13"/>
      <c r="J37" s="55" t="s">
        <v>1992</v>
      </c>
      <c r="K37" s="13" t="s">
        <v>6</v>
      </c>
      <c r="L37" s="13"/>
      <c r="M37" s="13" t="s">
        <v>39</v>
      </c>
      <c r="N37" s="13"/>
      <c r="O37" s="155">
        <v>42541</v>
      </c>
      <c r="P37" s="13" t="s">
        <v>6</v>
      </c>
      <c r="Q37" s="13"/>
      <c r="R37" s="13"/>
      <c r="S37" s="13"/>
      <c r="T37" s="13"/>
    </row>
    <row r="38" spans="2:20" ht="39.75" customHeight="1">
      <c r="B38" s="366"/>
      <c r="C38" s="13" t="s">
        <v>3395</v>
      </c>
      <c r="D38" s="13" t="s">
        <v>1994</v>
      </c>
      <c r="E38" s="13" t="s">
        <v>145</v>
      </c>
      <c r="F38" s="13" t="s">
        <v>146</v>
      </c>
      <c r="G38" s="13" t="s">
        <v>147</v>
      </c>
      <c r="H38" s="13"/>
      <c r="I38" s="13"/>
      <c r="J38" s="55"/>
      <c r="K38" s="13" t="s">
        <v>6</v>
      </c>
      <c r="L38" s="13"/>
      <c r="M38" s="13" t="s">
        <v>39</v>
      </c>
      <c r="N38" s="13"/>
      <c r="O38" s="155">
        <v>42541</v>
      </c>
      <c r="P38" s="13" t="s">
        <v>6</v>
      </c>
      <c r="Q38" s="13"/>
      <c r="R38" s="13"/>
      <c r="S38" s="13"/>
      <c r="T38" s="13"/>
    </row>
    <row r="39" spans="2:20" ht="39.75" customHeight="1">
      <c r="B39" s="366"/>
      <c r="C39" s="13" t="s">
        <v>3396</v>
      </c>
      <c r="D39" s="13" t="s">
        <v>2002</v>
      </c>
      <c r="E39" s="13" t="s">
        <v>145</v>
      </c>
      <c r="F39" s="13" t="s">
        <v>146</v>
      </c>
      <c r="G39" s="13" t="s">
        <v>147</v>
      </c>
      <c r="H39" s="13"/>
      <c r="I39" s="13"/>
      <c r="J39" s="55"/>
      <c r="K39" s="13" t="s">
        <v>6</v>
      </c>
      <c r="L39" s="13"/>
      <c r="M39" s="13" t="s">
        <v>39</v>
      </c>
      <c r="N39" s="13"/>
      <c r="O39" s="155">
        <v>42541</v>
      </c>
      <c r="P39" s="13" t="s">
        <v>6</v>
      </c>
      <c r="Q39" s="13"/>
      <c r="R39" s="13"/>
      <c r="S39" s="13"/>
      <c r="T39" s="13"/>
    </row>
    <row r="40" spans="2:20" ht="88.5" customHeight="1">
      <c r="B40" s="366"/>
      <c r="C40" s="13" t="s">
        <v>3397</v>
      </c>
      <c r="D40" s="13" t="s">
        <v>3398</v>
      </c>
      <c r="E40" s="13" t="s">
        <v>145</v>
      </c>
      <c r="F40" s="13" t="s">
        <v>146</v>
      </c>
      <c r="G40" s="13" t="s">
        <v>147</v>
      </c>
      <c r="H40" s="13"/>
      <c r="I40" s="13"/>
      <c r="J40" s="55"/>
      <c r="K40" s="13" t="s">
        <v>6</v>
      </c>
      <c r="L40" s="13"/>
      <c r="M40" s="13" t="s">
        <v>39</v>
      </c>
      <c r="N40" s="13"/>
      <c r="O40" s="155">
        <v>42541</v>
      </c>
      <c r="P40" s="13" t="s">
        <v>6</v>
      </c>
      <c r="Q40" s="13"/>
      <c r="R40" s="13"/>
      <c r="S40" s="13"/>
      <c r="T40" s="13"/>
    </row>
    <row r="41" spans="2:20" ht="87.75" customHeight="1">
      <c r="B41" s="366"/>
      <c r="C41" s="13" t="s">
        <v>3399</v>
      </c>
      <c r="D41" s="13" t="s">
        <v>3400</v>
      </c>
      <c r="E41" s="13" t="s">
        <v>145</v>
      </c>
      <c r="F41" s="13" t="s">
        <v>146</v>
      </c>
      <c r="G41" s="13" t="s">
        <v>157</v>
      </c>
      <c r="H41" s="13"/>
      <c r="I41" s="13"/>
      <c r="J41" s="55"/>
      <c r="K41" s="13" t="s">
        <v>6</v>
      </c>
      <c r="L41" s="13"/>
      <c r="M41" s="13" t="s">
        <v>39</v>
      </c>
      <c r="N41" s="13"/>
      <c r="O41" s="155">
        <v>42541</v>
      </c>
      <c r="P41" s="13" t="s">
        <v>6</v>
      </c>
      <c r="Q41" s="13"/>
      <c r="R41" s="13"/>
      <c r="S41" s="13"/>
      <c r="T41" s="13"/>
    </row>
    <row r="42" spans="2:20" ht="66">
      <c r="B42" s="366"/>
      <c r="C42" s="13" t="s">
        <v>3401</v>
      </c>
      <c r="D42" s="13" t="s">
        <v>3402</v>
      </c>
      <c r="E42" s="13" t="s">
        <v>145</v>
      </c>
      <c r="F42" s="13" t="s">
        <v>146</v>
      </c>
      <c r="G42" s="13" t="s">
        <v>147</v>
      </c>
      <c r="H42" s="13"/>
      <c r="I42" s="13"/>
      <c r="J42" s="55"/>
      <c r="K42" s="13" t="s">
        <v>6</v>
      </c>
      <c r="L42" s="13"/>
      <c r="M42" s="13" t="s">
        <v>39</v>
      </c>
      <c r="N42" s="13"/>
      <c r="O42" s="155">
        <v>42541</v>
      </c>
      <c r="P42" s="13" t="s">
        <v>6</v>
      </c>
      <c r="Q42" s="13"/>
      <c r="R42" s="13"/>
      <c r="S42" s="13"/>
      <c r="T42" s="13"/>
    </row>
    <row r="43" spans="2:20" ht="33">
      <c r="B43" s="366"/>
      <c r="C43" s="13" t="s">
        <v>3403</v>
      </c>
      <c r="D43" s="13" t="s">
        <v>2015</v>
      </c>
      <c r="E43" s="13" t="s">
        <v>190</v>
      </c>
      <c r="F43" s="13" t="s">
        <v>146</v>
      </c>
      <c r="G43" s="13" t="s">
        <v>147</v>
      </c>
      <c r="H43" s="13"/>
      <c r="I43" s="13"/>
      <c r="J43" s="55"/>
      <c r="K43" s="13" t="s">
        <v>6</v>
      </c>
      <c r="L43" s="13"/>
      <c r="M43" s="13" t="s">
        <v>39</v>
      </c>
      <c r="N43" s="13"/>
      <c r="O43" s="155">
        <v>42541</v>
      </c>
      <c r="P43" s="13" t="s">
        <v>6</v>
      </c>
      <c r="Q43" s="13"/>
      <c r="R43" s="13"/>
      <c r="S43" s="13"/>
      <c r="T43" s="13"/>
    </row>
    <row r="44" spans="2:20" ht="33">
      <c r="B44" s="366"/>
      <c r="C44" s="13" t="s">
        <v>3404</v>
      </c>
      <c r="D44" s="13" t="s">
        <v>2018</v>
      </c>
      <c r="E44" s="13" t="s">
        <v>190</v>
      </c>
      <c r="F44" s="13" t="s">
        <v>146</v>
      </c>
      <c r="G44" s="13" t="s">
        <v>147</v>
      </c>
      <c r="H44" s="13"/>
      <c r="I44" s="13"/>
      <c r="J44" s="55"/>
      <c r="K44" s="13" t="s">
        <v>6</v>
      </c>
      <c r="L44" s="13"/>
      <c r="M44" s="13" t="s">
        <v>39</v>
      </c>
      <c r="N44" s="13"/>
      <c r="O44" s="155">
        <v>42541</v>
      </c>
      <c r="P44" s="13" t="s">
        <v>6</v>
      </c>
      <c r="Q44" s="13"/>
      <c r="R44" s="13"/>
      <c r="S44" s="13"/>
      <c r="T44" s="13"/>
    </row>
    <row r="45" spans="2:20" ht="33">
      <c r="B45" s="366"/>
      <c r="C45" s="13" t="s">
        <v>3405</v>
      </c>
      <c r="D45" s="13" t="s">
        <v>2021</v>
      </c>
      <c r="E45" s="13" t="s">
        <v>190</v>
      </c>
      <c r="F45" s="13" t="s">
        <v>146</v>
      </c>
      <c r="G45" s="13" t="s">
        <v>147</v>
      </c>
      <c r="H45" s="13"/>
      <c r="I45" s="13"/>
      <c r="J45" s="55"/>
      <c r="K45" s="13" t="s">
        <v>6</v>
      </c>
      <c r="L45" s="13"/>
      <c r="M45" s="13" t="s">
        <v>39</v>
      </c>
      <c r="N45" s="13"/>
      <c r="O45" s="155">
        <v>42541</v>
      </c>
      <c r="P45" s="13" t="s">
        <v>6</v>
      </c>
      <c r="Q45" s="13"/>
      <c r="R45" s="13"/>
      <c r="S45" s="13"/>
      <c r="T45" s="13"/>
    </row>
    <row r="46" spans="2:20" ht="33">
      <c r="B46" s="366"/>
      <c r="C46" s="13" t="s">
        <v>3406</v>
      </c>
      <c r="D46" s="13" t="s">
        <v>2024</v>
      </c>
      <c r="E46" s="13" t="s">
        <v>190</v>
      </c>
      <c r="F46" s="13" t="s">
        <v>146</v>
      </c>
      <c r="G46" s="13" t="s">
        <v>147</v>
      </c>
      <c r="H46" s="13"/>
      <c r="I46" s="13"/>
      <c r="J46" s="55"/>
      <c r="K46" s="13" t="s">
        <v>6</v>
      </c>
      <c r="L46" s="13"/>
      <c r="M46" s="13" t="s">
        <v>39</v>
      </c>
      <c r="N46" s="13"/>
      <c r="O46" s="155">
        <v>42541</v>
      </c>
      <c r="P46" s="13" t="s">
        <v>6</v>
      </c>
      <c r="Q46" s="13"/>
      <c r="R46" s="13"/>
      <c r="S46" s="13"/>
      <c r="T46" s="13"/>
    </row>
    <row r="47" spans="2:20" ht="33">
      <c r="B47" s="366"/>
      <c r="C47" s="13" t="s">
        <v>3407</v>
      </c>
      <c r="D47" s="13" t="s">
        <v>2027</v>
      </c>
      <c r="E47" s="13" t="s">
        <v>190</v>
      </c>
      <c r="F47" s="13" t="s">
        <v>146</v>
      </c>
      <c r="G47" s="13" t="s">
        <v>147</v>
      </c>
      <c r="H47" s="13"/>
      <c r="I47" s="13"/>
      <c r="J47" s="55"/>
      <c r="K47" s="13" t="s">
        <v>6</v>
      </c>
      <c r="L47" s="13"/>
      <c r="M47" s="13" t="s">
        <v>39</v>
      </c>
      <c r="N47" s="13"/>
      <c r="O47" s="155">
        <v>42541</v>
      </c>
      <c r="P47" s="13" t="s">
        <v>6</v>
      </c>
      <c r="Q47" s="13"/>
      <c r="R47" s="13"/>
      <c r="S47" s="13"/>
      <c r="T47" s="13"/>
    </row>
    <row r="48" spans="2:20" ht="33">
      <c r="B48" s="366"/>
      <c r="C48" s="13" t="s">
        <v>3408</v>
      </c>
      <c r="D48" s="13" t="s">
        <v>2035</v>
      </c>
      <c r="E48" s="13" t="s">
        <v>145</v>
      </c>
      <c r="F48" s="13" t="s">
        <v>146</v>
      </c>
      <c r="G48" s="13" t="s">
        <v>157</v>
      </c>
      <c r="H48" s="13"/>
      <c r="I48" s="13"/>
      <c r="J48" s="55"/>
      <c r="K48" s="13" t="s">
        <v>6</v>
      </c>
      <c r="L48" s="13"/>
      <c r="M48" s="13" t="s">
        <v>39</v>
      </c>
      <c r="N48" s="13"/>
      <c r="O48" s="155">
        <v>42541</v>
      </c>
      <c r="P48" s="13" t="s">
        <v>6</v>
      </c>
      <c r="Q48" s="13"/>
      <c r="R48" s="13"/>
      <c r="S48" s="13"/>
      <c r="T48" s="13"/>
    </row>
    <row r="49" spans="2:20" ht="33">
      <c r="B49" s="366"/>
      <c r="C49" s="13" t="s">
        <v>3409</v>
      </c>
      <c r="D49" s="13" t="s">
        <v>2039</v>
      </c>
      <c r="E49" s="13" t="s">
        <v>145</v>
      </c>
      <c r="F49" s="13" t="s">
        <v>146</v>
      </c>
      <c r="G49" s="13" t="s">
        <v>157</v>
      </c>
      <c r="H49" s="13"/>
      <c r="I49" s="13"/>
      <c r="J49" s="55"/>
      <c r="K49" s="13" t="s">
        <v>6</v>
      </c>
      <c r="L49" s="13"/>
      <c r="M49" s="13" t="s">
        <v>39</v>
      </c>
      <c r="N49" s="13"/>
      <c r="O49" s="155">
        <v>42541</v>
      </c>
      <c r="P49" s="13" t="s">
        <v>6</v>
      </c>
      <c r="Q49" s="13"/>
      <c r="R49" s="13"/>
      <c r="S49" s="13"/>
      <c r="T49" s="13"/>
    </row>
    <row r="50" spans="2:20" ht="37.5" customHeight="1">
      <c r="B50" s="366"/>
      <c r="C50" s="13" t="s">
        <v>3410</v>
      </c>
      <c r="D50" s="13" t="s">
        <v>1961</v>
      </c>
      <c r="E50" s="13" t="s">
        <v>190</v>
      </c>
      <c r="F50" s="13" t="s">
        <v>146</v>
      </c>
      <c r="G50" s="13" t="s">
        <v>147</v>
      </c>
      <c r="H50" s="13"/>
      <c r="I50" s="13" t="s">
        <v>1962</v>
      </c>
      <c r="J50" s="55" t="s">
        <v>1963</v>
      </c>
      <c r="K50" s="13" t="s">
        <v>6</v>
      </c>
      <c r="L50" s="13"/>
      <c r="M50" s="13" t="s">
        <v>39</v>
      </c>
      <c r="N50" s="13"/>
      <c r="O50" s="155">
        <v>42541</v>
      </c>
      <c r="P50" s="13" t="s">
        <v>6</v>
      </c>
      <c r="Q50" s="13"/>
      <c r="R50" s="13"/>
      <c r="S50" s="13"/>
      <c r="T50" s="13"/>
    </row>
    <row r="51" spans="2:20" ht="33.75" customHeight="1">
      <c r="B51" s="366"/>
      <c r="C51" s="13" t="s">
        <v>3411</v>
      </c>
      <c r="D51" s="13" t="s">
        <v>1927</v>
      </c>
      <c r="E51" s="13" t="s">
        <v>190</v>
      </c>
      <c r="F51" s="13" t="s">
        <v>146</v>
      </c>
      <c r="G51" s="13" t="s">
        <v>147</v>
      </c>
      <c r="H51" s="13"/>
      <c r="I51" s="13" t="s">
        <v>1928</v>
      </c>
      <c r="J51" s="55" t="s">
        <v>1929</v>
      </c>
      <c r="K51" s="13" t="s">
        <v>6</v>
      </c>
      <c r="L51" s="13"/>
      <c r="M51" s="13" t="s">
        <v>39</v>
      </c>
      <c r="N51" s="13"/>
      <c r="O51" s="155">
        <v>42541</v>
      </c>
      <c r="P51" s="13" t="s">
        <v>6</v>
      </c>
      <c r="Q51" s="13"/>
      <c r="R51" s="13"/>
      <c r="S51" s="13"/>
      <c r="T51" s="13"/>
    </row>
    <row r="52" spans="2:20" ht="33.75" customHeight="1">
      <c r="B52" s="366"/>
      <c r="C52" s="13" t="s">
        <v>3412</v>
      </c>
      <c r="D52" s="13" t="s">
        <v>1966</v>
      </c>
      <c r="E52" s="13" t="s">
        <v>190</v>
      </c>
      <c r="F52" s="13" t="s">
        <v>146</v>
      </c>
      <c r="G52" s="13" t="s">
        <v>147</v>
      </c>
      <c r="H52" s="13"/>
      <c r="I52" s="13"/>
      <c r="J52" s="55"/>
      <c r="K52" s="13" t="s">
        <v>6</v>
      </c>
      <c r="L52" s="13"/>
      <c r="M52" s="13" t="s">
        <v>39</v>
      </c>
      <c r="N52" s="13"/>
      <c r="O52" s="155">
        <v>42541</v>
      </c>
      <c r="P52" s="13" t="s">
        <v>6</v>
      </c>
      <c r="Q52" s="13"/>
      <c r="R52" s="13"/>
      <c r="S52" s="13"/>
      <c r="T52" s="13"/>
    </row>
    <row r="53" spans="2:20" ht="66">
      <c r="B53" s="366"/>
      <c r="C53" s="13" t="s">
        <v>3413</v>
      </c>
      <c r="D53" s="13" t="s">
        <v>1401</v>
      </c>
      <c r="E53" s="13" t="s">
        <v>145</v>
      </c>
      <c r="F53" s="13" t="s">
        <v>178</v>
      </c>
      <c r="G53" s="13" t="s">
        <v>147</v>
      </c>
      <c r="H53" s="13" t="s">
        <v>2047</v>
      </c>
      <c r="I53" s="13" t="s">
        <v>1402</v>
      </c>
      <c r="J53" s="55" t="s">
        <v>1403</v>
      </c>
      <c r="K53" s="13" t="s">
        <v>6</v>
      </c>
      <c r="L53" s="13"/>
      <c r="M53" s="13" t="s">
        <v>39</v>
      </c>
      <c r="N53" s="13"/>
      <c r="O53" s="155">
        <v>42541</v>
      </c>
      <c r="P53" s="13" t="s">
        <v>6</v>
      </c>
      <c r="Q53" s="13"/>
      <c r="R53" s="13"/>
      <c r="S53" s="13"/>
      <c r="T53" s="13"/>
    </row>
    <row r="54" spans="2:20" ht="49.5">
      <c r="B54" s="366" t="s">
        <v>3414</v>
      </c>
      <c r="C54" s="13" t="s">
        <v>3415</v>
      </c>
      <c r="D54" s="55" t="s">
        <v>3416</v>
      </c>
      <c r="E54" s="13" t="s">
        <v>145</v>
      </c>
      <c r="F54" s="13" t="s">
        <v>146</v>
      </c>
      <c r="G54" s="13" t="s">
        <v>147</v>
      </c>
      <c r="H54" s="13"/>
      <c r="I54" s="13"/>
      <c r="J54" s="55"/>
      <c r="K54" s="13" t="s">
        <v>6</v>
      </c>
      <c r="L54" s="13"/>
      <c r="M54" s="13" t="s">
        <v>39</v>
      </c>
      <c r="N54" s="13"/>
      <c r="O54" s="155">
        <v>42541</v>
      </c>
      <c r="P54" s="13" t="s">
        <v>6</v>
      </c>
      <c r="Q54" s="13"/>
      <c r="R54" s="13"/>
      <c r="S54" s="13"/>
      <c r="T54" s="13"/>
    </row>
    <row r="55" spans="2:20" ht="33">
      <c r="B55" s="366"/>
      <c r="C55" s="13" t="s">
        <v>3417</v>
      </c>
      <c r="D55" s="55" t="s">
        <v>3418</v>
      </c>
      <c r="E55" s="13" t="s">
        <v>145</v>
      </c>
      <c r="F55" s="13" t="s">
        <v>146</v>
      </c>
      <c r="G55" s="13" t="s">
        <v>147</v>
      </c>
      <c r="H55" s="13"/>
      <c r="I55" s="13"/>
      <c r="J55" s="55"/>
      <c r="K55" s="13" t="s">
        <v>6</v>
      </c>
      <c r="L55" s="13"/>
      <c r="M55" s="13" t="s">
        <v>39</v>
      </c>
      <c r="N55" s="13"/>
      <c r="O55" s="155">
        <v>42541</v>
      </c>
      <c r="P55" s="13" t="s">
        <v>6</v>
      </c>
      <c r="Q55" s="13"/>
      <c r="R55" s="13"/>
      <c r="S55" s="13"/>
      <c r="T55" s="13"/>
    </row>
    <row r="56" spans="2:20" ht="33">
      <c r="B56" s="366"/>
      <c r="C56" s="13" t="s">
        <v>3419</v>
      </c>
      <c r="D56" s="55" t="s">
        <v>3420</v>
      </c>
      <c r="E56" s="13" t="s">
        <v>145</v>
      </c>
      <c r="F56" s="13" t="s">
        <v>146</v>
      </c>
      <c r="G56" s="13" t="s">
        <v>147</v>
      </c>
      <c r="H56" s="13"/>
      <c r="I56" s="13"/>
      <c r="J56" s="55"/>
      <c r="K56" s="13" t="s">
        <v>6</v>
      </c>
      <c r="L56" s="13"/>
      <c r="M56" s="13" t="s">
        <v>39</v>
      </c>
      <c r="N56" s="13"/>
      <c r="O56" s="155">
        <v>42541</v>
      </c>
      <c r="P56" s="13" t="s">
        <v>6</v>
      </c>
      <c r="Q56" s="13"/>
      <c r="R56" s="13"/>
      <c r="S56" s="13"/>
      <c r="T56" s="13"/>
    </row>
    <row r="57" spans="2:20" ht="33">
      <c r="B57" s="366"/>
      <c r="C57" s="13" t="s">
        <v>3421</v>
      </c>
      <c r="D57" s="55" t="s">
        <v>3422</v>
      </c>
      <c r="E57" s="13" t="s">
        <v>145</v>
      </c>
      <c r="F57" s="13" t="s">
        <v>146</v>
      </c>
      <c r="G57" s="13" t="s">
        <v>147</v>
      </c>
      <c r="H57" s="13"/>
      <c r="I57" s="13"/>
      <c r="J57" s="55"/>
      <c r="K57" s="13" t="s">
        <v>6</v>
      </c>
      <c r="L57" s="13"/>
      <c r="M57" s="13" t="s">
        <v>39</v>
      </c>
      <c r="N57" s="13"/>
      <c r="O57" s="155">
        <v>42541</v>
      </c>
      <c r="P57" s="13" t="s">
        <v>6</v>
      </c>
      <c r="Q57" s="13"/>
      <c r="R57" s="13"/>
      <c r="S57" s="13"/>
      <c r="T57" s="13"/>
    </row>
    <row r="58" spans="2:20" ht="33">
      <c r="B58" s="366"/>
      <c r="C58" s="13" t="s">
        <v>3423</v>
      </c>
      <c r="D58" s="55" t="s">
        <v>3424</v>
      </c>
      <c r="E58" s="13" t="s">
        <v>145</v>
      </c>
      <c r="F58" s="13" t="s">
        <v>146</v>
      </c>
      <c r="G58" s="13" t="s">
        <v>147</v>
      </c>
      <c r="H58" s="13"/>
      <c r="I58" s="13"/>
      <c r="J58" s="55"/>
      <c r="K58" s="13" t="s">
        <v>6</v>
      </c>
      <c r="L58" s="13"/>
      <c r="M58" s="13" t="s">
        <v>39</v>
      </c>
      <c r="N58" s="13"/>
      <c r="O58" s="155">
        <v>42541</v>
      </c>
      <c r="P58" s="13" t="s">
        <v>6</v>
      </c>
      <c r="Q58" s="13"/>
      <c r="R58" s="13"/>
      <c r="S58" s="13"/>
      <c r="T58" s="13"/>
    </row>
    <row r="59" spans="2:20" ht="66">
      <c r="B59" s="366"/>
      <c r="C59" s="13" t="s">
        <v>3425</v>
      </c>
      <c r="D59" s="150" t="s">
        <v>3426</v>
      </c>
      <c r="E59" s="13" t="s">
        <v>145</v>
      </c>
      <c r="F59" s="13" t="s">
        <v>146</v>
      </c>
      <c r="G59" s="13" t="s">
        <v>147</v>
      </c>
      <c r="H59" s="13"/>
      <c r="I59" s="13"/>
      <c r="J59" s="55"/>
      <c r="K59" s="13" t="s">
        <v>6</v>
      </c>
      <c r="L59" s="13"/>
      <c r="M59" s="13" t="s">
        <v>39</v>
      </c>
      <c r="N59" s="13"/>
      <c r="O59" s="155">
        <v>42541</v>
      </c>
      <c r="P59" s="13" t="s">
        <v>6</v>
      </c>
      <c r="Q59" s="13"/>
      <c r="R59" s="13"/>
      <c r="S59" s="13"/>
      <c r="T59" s="13"/>
    </row>
    <row r="60" spans="2:20" ht="33">
      <c r="B60" s="366"/>
      <c r="C60" s="13" t="s">
        <v>3427</v>
      </c>
      <c r="D60" s="55" t="s">
        <v>3428</v>
      </c>
      <c r="E60" s="13" t="s">
        <v>145</v>
      </c>
      <c r="F60" s="13" t="s">
        <v>146</v>
      </c>
      <c r="G60" s="13" t="s">
        <v>147</v>
      </c>
      <c r="H60" s="13"/>
      <c r="I60" s="13"/>
      <c r="J60" s="55"/>
      <c r="K60" s="13" t="s">
        <v>6</v>
      </c>
      <c r="L60" s="13"/>
      <c r="M60" s="13" t="s">
        <v>39</v>
      </c>
      <c r="N60" s="13"/>
      <c r="O60" s="155">
        <v>42541</v>
      </c>
      <c r="P60" s="13" t="s">
        <v>6</v>
      </c>
      <c r="Q60" s="13"/>
      <c r="R60" s="13"/>
      <c r="S60" s="13"/>
      <c r="T60" s="13"/>
    </row>
    <row r="61" spans="2:20">
      <c r="B61" s="366"/>
      <c r="C61" s="13" t="s">
        <v>3429</v>
      </c>
      <c r="D61" s="55" t="s">
        <v>3430</v>
      </c>
      <c r="E61" s="13" t="s">
        <v>145</v>
      </c>
      <c r="F61" s="13" t="s">
        <v>146</v>
      </c>
      <c r="G61" s="13" t="s">
        <v>147</v>
      </c>
      <c r="H61" s="13"/>
      <c r="I61" s="13"/>
      <c r="J61" s="55" t="s">
        <v>3431</v>
      </c>
      <c r="K61" s="13" t="s">
        <v>6</v>
      </c>
      <c r="L61" s="13"/>
      <c r="M61" s="13" t="s">
        <v>39</v>
      </c>
      <c r="N61" s="13"/>
      <c r="O61" s="155">
        <v>42541</v>
      </c>
      <c r="P61" s="13" t="s">
        <v>6</v>
      </c>
      <c r="Q61" s="13"/>
      <c r="R61" s="13"/>
      <c r="S61" s="13"/>
      <c r="T61" s="13"/>
    </row>
    <row r="62" spans="2:20" ht="33">
      <c r="B62" s="366"/>
      <c r="C62" s="13" t="s">
        <v>3432</v>
      </c>
      <c r="D62" s="55" t="s">
        <v>3433</v>
      </c>
      <c r="E62" s="13" t="s">
        <v>145</v>
      </c>
      <c r="F62" s="13" t="s">
        <v>146</v>
      </c>
      <c r="G62" s="13" t="s">
        <v>157</v>
      </c>
      <c r="H62" s="13"/>
      <c r="I62" s="13"/>
      <c r="J62" s="55"/>
      <c r="K62" s="149" t="s">
        <v>7</v>
      </c>
      <c r="L62" s="149" t="s">
        <v>3434</v>
      </c>
      <c r="M62" s="13" t="s">
        <v>39</v>
      </c>
      <c r="N62" s="13"/>
      <c r="O62" s="155">
        <v>42541</v>
      </c>
      <c r="P62" s="13" t="s">
        <v>6</v>
      </c>
      <c r="Q62" s="13"/>
      <c r="R62" s="13"/>
      <c r="S62" s="13"/>
      <c r="T62" s="13"/>
    </row>
    <row r="63" spans="2:20" ht="33">
      <c r="B63" s="366"/>
      <c r="C63" s="13" t="s">
        <v>3435</v>
      </c>
      <c r="D63" s="55" t="s">
        <v>3436</v>
      </c>
      <c r="E63" s="13" t="s">
        <v>145</v>
      </c>
      <c r="F63" s="13" t="s">
        <v>146</v>
      </c>
      <c r="G63" s="13" t="s">
        <v>147</v>
      </c>
      <c r="H63" s="13"/>
      <c r="I63" s="13"/>
      <c r="J63" s="55"/>
      <c r="K63" s="149" t="s">
        <v>9</v>
      </c>
      <c r="L63" s="149" t="s">
        <v>3434</v>
      </c>
      <c r="M63" s="13" t="s">
        <v>39</v>
      </c>
      <c r="N63" s="13"/>
      <c r="O63" s="155">
        <v>42541</v>
      </c>
      <c r="P63" s="13" t="s">
        <v>6</v>
      </c>
      <c r="Q63" s="13"/>
      <c r="R63" s="13"/>
      <c r="S63" s="13"/>
      <c r="T63" s="13"/>
    </row>
    <row r="64" spans="2:20" ht="33">
      <c r="B64" s="366"/>
      <c r="C64" s="13" t="s">
        <v>3437</v>
      </c>
      <c r="D64" s="55" t="s">
        <v>3438</v>
      </c>
      <c r="E64" s="13" t="s">
        <v>145</v>
      </c>
      <c r="F64" s="13" t="s">
        <v>146</v>
      </c>
      <c r="G64" s="13" t="s">
        <v>147</v>
      </c>
      <c r="H64" s="13"/>
      <c r="I64" s="13"/>
      <c r="J64" s="55"/>
      <c r="K64" s="149" t="s">
        <v>9</v>
      </c>
      <c r="L64" s="149" t="s">
        <v>3434</v>
      </c>
      <c r="M64" s="13" t="s">
        <v>39</v>
      </c>
      <c r="N64" s="13"/>
      <c r="O64" s="155">
        <v>42541</v>
      </c>
      <c r="P64" s="13" t="s">
        <v>6</v>
      </c>
      <c r="Q64" s="13"/>
      <c r="R64" s="13"/>
      <c r="S64" s="13"/>
      <c r="T64" s="13"/>
    </row>
    <row r="65" spans="2:20" ht="33">
      <c r="B65" s="366"/>
      <c r="C65" s="13" t="s">
        <v>3439</v>
      </c>
      <c r="D65" s="55" t="s">
        <v>3440</v>
      </c>
      <c r="E65" s="13" t="s">
        <v>145</v>
      </c>
      <c r="F65" s="13" t="s">
        <v>146</v>
      </c>
      <c r="G65" s="13" t="s">
        <v>147</v>
      </c>
      <c r="H65" s="13"/>
      <c r="I65" s="13"/>
      <c r="J65" s="55"/>
      <c r="K65" s="13" t="s">
        <v>6</v>
      </c>
      <c r="L65" s="13"/>
      <c r="M65" s="13" t="s">
        <v>39</v>
      </c>
      <c r="N65" s="13"/>
      <c r="O65" s="155">
        <v>42541</v>
      </c>
      <c r="P65" s="13" t="s">
        <v>6</v>
      </c>
      <c r="Q65" s="13"/>
      <c r="R65" s="13"/>
      <c r="S65" s="13"/>
      <c r="T65" s="13"/>
    </row>
    <row r="66" spans="2:20" ht="49.5">
      <c r="B66" s="366"/>
      <c r="C66" s="13" t="s">
        <v>3441</v>
      </c>
      <c r="D66" s="55" t="s">
        <v>3442</v>
      </c>
      <c r="E66" s="13" t="s">
        <v>145</v>
      </c>
      <c r="F66" s="13" t="s">
        <v>146</v>
      </c>
      <c r="G66" s="13" t="s">
        <v>147</v>
      </c>
      <c r="H66" s="13"/>
      <c r="I66" s="13"/>
      <c r="J66" s="55"/>
      <c r="K66" s="13" t="s">
        <v>6</v>
      </c>
      <c r="L66" s="13"/>
      <c r="M66" s="13" t="s">
        <v>39</v>
      </c>
      <c r="N66" s="13"/>
      <c r="O66" s="155">
        <v>42541</v>
      </c>
      <c r="P66" s="13" t="s">
        <v>6</v>
      </c>
      <c r="Q66" s="13"/>
      <c r="R66" s="13"/>
      <c r="S66" s="13"/>
      <c r="T66" s="13"/>
    </row>
    <row r="67" spans="2:20">
      <c r="B67" s="366"/>
      <c r="C67" s="13" t="s">
        <v>3443</v>
      </c>
      <c r="D67" s="55" t="s">
        <v>3444</v>
      </c>
      <c r="E67" s="13" t="s">
        <v>190</v>
      </c>
      <c r="F67" s="13" t="s">
        <v>146</v>
      </c>
      <c r="G67" s="13" t="s">
        <v>147</v>
      </c>
      <c r="H67" s="13"/>
      <c r="I67" s="13"/>
      <c r="J67" s="55"/>
      <c r="K67" s="13" t="s">
        <v>6</v>
      </c>
      <c r="L67" s="13"/>
      <c r="M67" s="13" t="s">
        <v>39</v>
      </c>
      <c r="N67" s="13"/>
      <c r="O67" s="155">
        <v>42541</v>
      </c>
      <c r="P67" s="13" t="s">
        <v>6</v>
      </c>
      <c r="Q67" s="13"/>
      <c r="R67" s="13"/>
      <c r="S67" s="13"/>
      <c r="T67" s="13"/>
    </row>
  </sheetData>
  <autoFilter ref="B10:K67"/>
  <mergeCells count="22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P7:Q7"/>
    <mergeCell ref="K8:L8"/>
    <mergeCell ref="P8:Q8"/>
    <mergeCell ref="K9:L9"/>
    <mergeCell ref="P9:Q9"/>
    <mergeCell ref="B11:B24"/>
    <mergeCell ref="B25:B36"/>
    <mergeCell ref="B37:B53"/>
    <mergeCell ref="B54:B67"/>
    <mergeCell ref="K7:L7"/>
  </mergeCells>
  <phoneticPr fontId="31" type="noConversion"/>
  <dataValidations count="5">
    <dataValidation type="list" allowBlank="1" showInputMessage="1" showErrorMessage="1" sqref="E11:E67 E65536:E65588 E131072:E131124 E196608:E196660 E262144:E262196 E327680:E327732 E393216:E393268 E458752:E458804 E524288:E524340 E589824:E589876 E655360:E655412 E720896:E720948 E786432:E786484 E851968:E852020 E917504:E917556 E983040:E983092 JA11:JA53 JA65536:JA65588 JA131072:JA131124 JA196608:JA196660 JA262144:JA262196 JA327680:JA327732 JA393216:JA393268 JA458752:JA458804 JA524288:JA524340 JA589824:JA589876 JA655360:JA655412 JA720896:JA720948 JA786432:JA786484 JA851968:JA852020 JA917504:JA917556 JA983040:JA983092 SW11:SW53 SW65536:SW65588 SW131072:SW131124 SW196608:SW196660 SW262144:SW262196 SW327680:SW327732 SW393216:SW393268 SW458752:SW458804 SW524288:SW524340 SW589824:SW589876 SW655360:SW655412 SW720896:SW720948 SW786432:SW786484 SW851968:SW852020 SW917504:SW917556 SW983040:SW983092 ACS11:ACS53 ACS65536:ACS65588 ACS131072:ACS131124 ACS196608:ACS196660 ACS262144:ACS262196 ACS327680:ACS327732 ACS393216:ACS393268 ACS458752:ACS458804 ACS524288:ACS524340 ACS589824:ACS589876 ACS655360:ACS655412 ACS720896:ACS720948 ACS786432:ACS786484 ACS851968:ACS852020 ACS917504:ACS917556 ACS983040:ACS983092 AMO11:AMO53 AMO65536:AMO65588 AMO131072:AMO131124 AMO196608:AMO196660 AMO262144:AMO262196 AMO327680:AMO327732 AMO393216:AMO393268 AMO458752:AMO458804 AMO524288:AMO524340 AMO589824:AMO589876 AMO655360:AMO655412 AMO720896:AMO720948 AMO786432:AMO786484 AMO851968:AMO852020 AMO917504:AMO917556 AMO983040:AMO983092 AWK11:AWK53 AWK65536:AWK65588 AWK131072:AWK131124 AWK196608:AWK196660 AWK262144:AWK262196 AWK327680:AWK327732 AWK393216:AWK393268 AWK458752:AWK458804 AWK524288:AWK524340 AWK589824:AWK589876 AWK655360:AWK655412 AWK720896:AWK720948 AWK786432:AWK786484 AWK851968:AWK852020 AWK917504:AWK917556 AWK983040:AWK983092 BGG11:BGG53 BGG65536:BGG65588 BGG131072:BGG131124 BGG196608:BGG196660 BGG262144:BGG262196 BGG327680:BGG327732 BGG393216:BGG393268 BGG458752:BGG458804 BGG524288:BGG524340 BGG589824:BGG589876 BGG655360:BGG655412 BGG720896:BGG720948 BGG786432:BGG786484 BGG851968:BGG852020 BGG917504:BGG917556 BGG983040:BGG983092 BQC11:BQC53 BQC65536:BQC65588 BQC131072:BQC131124 BQC196608:BQC196660 BQC262144:BQC262196 BQC327680:BQC327732 BQC393216:BQC393268 BQC458752:BQC458804 BQC524288:BQC524340 BQC589824:BQC589876 BQC655360:BQC655412 BQC720896:BQC720948 BQC786432:BQC786484 BQC851968:BQC852020 BQC917504:BQC917556 BQC983040:BQC983092 BZY11:BZY53 BZY65536:BZY65588 BZY131072:BZY131124 BZY196608:BZY196660 BZY262144:BZY262196 BZY327680:BZY327732 BZY393216:BZY393268 BZY458752:BZY458804 BZY524288:BZY524340 BZY589824:BZY589876 BZY655360:BZY655412 BZY720896:BZY720948 BZY786432:BZY786484 BZY851968:BZY852020 BZY917504:BZY917556 BZY983040:BZY983092 CJU11:CJU53 CJU65536:CJU65588 CJU131072:CJU131124 CJU196608:CJU196660 CJU262144:CJU262196 CJU327680:CJU327732 CJU393216:CJU393268 CJU458752:CJU458804 CJU524288:CJU524340 CJU589824:CJU589876 CJU655360:CJU655412 CJU720896:CJU720948 CJU786432:CJU786484 CJU851968:CJU852020 CJU917504:CJU917556 CJU983040:CJU983092 CTQ11:CTQ53 CTQ65536:CTQ65588 CTQ131072:CTQ131124 CTQ196608:CTQ196660 CTQ262144:CTQ262196 CTQ327680:CTQ327732 CTQ393216:CTQ393268 CTQ458752:CTQ458804 CTQ524288:CTQ524340 CTQ589824:CTQ589876 CTQ655360:CTQ655412 CTQ720896:CTQ720948 CTQ786432:CTQ786484 CTQ851968:CTQ852020 CTQ917504:CTQ917556 CTQ983040:CTQ983092 DDM11:DDM53 DDM65536:DDM65588 DDM131072:DDM131124 DDM196608:DDM196660 DDM262144:DDM262196 DDM327680:DDM327732 DDM393216:DDM393268 DDM458752:DDM458804 DDM524288:DDM524340 DDM589824:DDM589876 DDM655360:DDM655412 DDM720896:DDM720948 DDM786432:DDM786484 DDM851968:DDM852020 DDM917504:DDM917556 DDM983040:DDM983092 DNI11:DNI53 DNI65536:DNI65588 DNI131072:DNI131124 DNI196608:DNI196660 DNI262144:DNI262196 DNI327680:DNI327732 DNI393216:DNI393268 DNI458752:DNI458804 DNI524288:DNI524340 DNI589824:DNI589876 DNI655360:DNI655412 DNI720896:DNI720948 DNI786432:DNI786484 DNI851968:DNI852020 DNI917504:DNI917556 DNI983040:DNI983092 DXE11:DXE53 DXE65536:DXE65588 DXE131072:DXE131124 DXE196608:DXE196660 DXE262144:DXE262196 DXE327680:DXE327732 DXE393216:DXE393268 DXE458752:DXE458804 DXE524288:DXE524340 DXE589824:DXE589876 DXE655360:DXE655412 DXE720896:DXE720948 DXE786432:DXE786484 DXE851968:DXE852020 DXE917504:DXE917556 DXE983040:DXE983092 EHA11:EHA53 EHA65536:EHA65588 EHA131072:EHA131124 EHA196608:EHA196660 EHA262144:EHA262196 EHA327680:EHA327732 EHA393216:EHA393268 EHA458752:EHA458804 EHA524288:EHA524340 EHA589824:EHA589876 EHA655360:EHA655412 EHA720896:EHA720948 EHA786432:EHA786484 EHA851968:EHA852020 EHA917504:EHA917556 EHA983040:EHA983092 EQW11:EQW53 EQW65536:EQW65588 EQW131072:EQW131124 EQW196608:EQW196660 EQW262144:EQW262196 EQW327680:EQW327732 EQW393216:EQW393268 EQW458752:EQW458804 EQW524288:EQW524340 EQW589824:EQW589876 EQW655360:EQW655412 EQW720896:EQW720948 EQW786432:EQW786484 EQW851968:EQW852020 EQW917504:EQW917556 EQW983040:EQW983092 FAS11:FAS53 FAS65536:FAS65588 FAS131072:FAS131124 FAS196608:FAS196660 FAS262144:FAS262196 FAS327680:FAS327732 FAS393216:FAS393268 FAS458752:FAS458804 FAS524288:FAS524340 FAS589824:FAS589876 FAS655360:FAS655412 FAS720896:FAS720948 FAS786432:FAS786484 FAS851968:FAS852020 FAS917504:FAS917556 FAS983040:FAS983092 FKO11:FKO53 FKO65536:FKO65588 FKO131072:FKO131124 FKO196608:FKO196660 FKO262144:FKO262196 FKO327680:FKO327732 FKO393216:FKO393268 FKO458752:FKO458804 FKO524288:FKO524340 FKO589824:FKO589876 FKO655360:FKO655412 FKO720896:FKO720948 FKO786432:FKO786484 FKO851968:FKO852020 FKO917504:FKO917556 FKO983040:FKO983092 FUK11:FUK53 FUK65536:FUK65588 FUK131072:FUK131124 FUK196608:FUK196660 FUK262144:FUK262196 FUK327680:FUK327732 FUK393216:FUK393268 FUK458752:FUK458804 FUK524288:FUK524340 FUK589824:FUK589876 FUK655360:FUK655412 FUK720896:FUK720948 FUK786432:FUK786484 FUK851968:FUK852020 FUK917504:FUK917556 FUK983040:FUK983092 GEG11:GEG53 GEG65536:GEG65588 GEG131072:GEG131124 GEG196608:GEG196660 GEG262144:GEG262196 GEG327680:GEG327732 GEG393216:GEG393268 GEG458752:GEG458804 GEG524288:GEG524340 GEG589824:GEG589876 GEG655360:GEG655412 GEG720896:GEG720948 GEG786432:GEG786484 GEG851968:GEG852020 GEG917504:GEG917556 GEG983040:GEG983092 GOC11:GOC53 GOC65536:GOC65588 GOC131072:GOC131124 GOC196608:GOC196660 GOC262144:GOC262196 GOC327680:GOC327732 GOC393216:GOC393268 GOC458752:GOC458804 GOC524288:GOC524340 GOC589824:GOC589876 GOC655360:GOC655412 GOC720896:GOC720948 GOC786432:GOC786484 GOC851968:GOC852020 GOC917504:GOC917556 GOC983040:GOC983092 GXY11:GXY53 GXY65536:GXY65588 GXY131072:GXY131124 GXY196608:GXY196660 GXY262144:GXY262196 GXY327680:GXY327732 GXY393216:GXY393268 GXY458752:GXY458804 GXY524288:GXY524340 GXY589824:GXY589876 GXY655360:GXY655412 GXY720896:GXY720948 GXY786432:GXY786484 GXY851968:GXY852020 GXY917504:GXY917556 GXY983040:GXY983092 HHU11:HHU53 HHU65536:HHU65588 HHU131072:HHU131124 HHU196608:HHU196660 HHU262144:HHU262196 HHU327680:HHU327732 HHU393216:HHU393268 HHU458752:HHU458804 HHU524288:HHU524340 HHU589824:HHU589876 HHU655360:HHU655412 HHU720896:HHU720948 HHU786432:HHU786484 HHU851968:HHU852020 HHU917504:HHU917556 HHU983040:HHU983092 HRQ11:HRQ53 HRQ65536:HRQ65588 HRQ131072:HRQ131124 HRQ196608:HRQ196660 HRQ262144:HRQ262196 HRQ327680:HRQ327732 HRQ393216:HRQ393268 HRQ458752:HRQ458804 HRQ524288:HRQ524340 HRQ589824:HRQ589876 HRQ655360:HRQ655412 HRQ720896:HRQ720948 HRQ786432:HRQ786484 HRQ851968:HRQ852020 HRQ917504:HRQ917556 HRQ983040:HRQ983092 IBM11:IBM53 IBM65536:IBM65588 IBM131072:IBM131124 IBM196608:IBM196660 IBM262144:IBM262196 IBM327680:IBM327732 IBM393216:IBM393268 IBM458752:IBM458804 IBM524288:IBM524340 IBM589824:IBM589876 IBM655360:IBM655412 IBM720896:IBM720948 IBM786432:IBM786484 IBM851968:IBM852020 IBM917504:IBM917556 IBM983040:IBM983092 ILI11:ILI53 ILI65536:ILI65588 ILI131072:ILI131124 ILI196608:ILI196660 ILI262144:ILI262196 ILI327680:ILI327732 ILI393216:ILI393268 ILI458752:ILI458804 ILI524288:ILI524340 ILI589824:ILI589876 ILI655360:ILI655412 ILI720896:ILI720948 ILI786432:ILI786484 ILI851968:ILI852020 ILI917504:ILI917556 ILI983040:ILI983092 IVE11:IVE53 IVE65536:IVE65588 IVE131072:IVE131124 IVE196608:IVE196660 IVE262144:IVE262196 IVE327680:IVE327732 IVE393216:IVE393268 IVE458752:IVE458804 IVE524288:IVE524340 IVE589824:IVE589876 IVE655360:IVE655412 IVE720896:IVE720948 IVE786432:IVE786484 IVE851968:IVE852020 IVE917504:IVE917556 IVE983040:IVE983092 JFA11:JFA53 JFA65536:JFA65588 JFA131072:JFA131124 JFA196608:JFA196660 JFA262144:JFA262196 JFA327680:JFA327732 JFA393216:JFA393268 JFA458752:JFA458804 JFA524288:JFA524340 JFA589824:JFA589876 JFA655360:JFA655412 JFA720896:JFA720948 JFA786432:JFA786484 JFA851968:JFA852020 JFA917504:JFA917556 JFA983040:JFA983092 JOW11:JOW53 JOW65536:JOW65588 JOW131072:JOW131124 JOW196608:JOW196660 JOW262144:JOW262196 JOW327680:JOW327732 JOW393216:JOW393268 JOW458752:JOW458804 JOW524288:JOW524340 JOW589824:JOW589876 JOW655360:JOW655412 JOW720896:JOW720948 JOW786432:JOW786484 JOW851968:JOW852020 JOW917504:JOW917556 JOW983040:JOW983092 JYS11:JYS53 JYS65536:JYS65588 JYS131072:JYS131124 JYS196608:JYS196660 JYS262144:JYS262196 JYS327680:JYS327732 JYS393216:JYS393268 JYS458752:JYS458804 JYS524288:JYS524340 JYS589824:JYS589876 JYS655360:JYS655412 JYS720896:JYS720948 JYS786432:JYS786484 JYS851968:JYS852020 JYS917504:JYS917556 JYS983040:JYS983092 KIO11:KIO53 KIO65536:KIO65588 KIO131072:KIO131124 KIO196608:KIO196660 KIO262144:KIO262196 KIO327680:KIO327732 KIO393216:KIO393268 KIO458752:KIO458804 KIO524288:KIO524340 KIO589824:KIO589876 KIO655360:KIO655412 KIO720896:KIO720948 KIO786432:KIO786484 KIO851968:KIO852020 KIO917504:KIO917556 KIO983040:KIO983092 KSK11:KSK53 KSK65536:KSK65588 KSK131072:KSK131124 KSK196608:KSK196660 KSK262144:KSK262196 KSK327680:KSK327732 KSK393216:KSK393268 KSK458752:KSK458804 KSK524288:KSK524340 KSK589824:KSK589876 KSK655360:KSK655412 KSK720896:KSK720948 KSK786432:KSK786484 KSK851968:KSK852020 KSK917504:KSK917556 KSK983040:KSK983092 LCG11:LCG53 LCG65536:LCG65588 LCG131072:LCG131124 LCG196608:LCG196660 LCG262144:LCG262196 LCG327680:LCG327732 LCG393216:LCG393268 LCG458752:LCG458804 LCG524288:LCG524340 LCG589824:LCG589876 LCG655360:LCG655412 LCG720896:LCG720948 LCG786432:LCG786484 LCG851968:LCG852020 LCG917504:LCG917556 LCG983040:LCG983092 LMC11:LMC53 LMC65536:LMC65588 LMC131072:LMC131124 LMC196608:LMC196660 LMC262144:LMC262196 LMC327680:LMC327732 LMC393216:LMC393268 LMC458752:LMC458804 LMC524288:LMC524340 LMC589824:LMC589876 LMC655360:LMC655412 LMC720896:LMC720948 LMC786432:LMC786484 LMC851968:LMC852020 LMC917504:LMC917556 LMC983040:LMC983092 LVY11:LVY53 LVY65536:LVY65588 LVY131072:LVY131124 LVY196608:LVY196660 LVY262144:LVY262196 LVY327680:LVY327732 LVY393216:LVY393268 LVY458752:LVY458804 LVY524288:LVY524340 LVY589824:LVY589876 LVY655360:LVY655412 LVY720896:LVY720948 LVY786432:LVY786484 LVY851968:LVY852020 LVY917504:LVY917556 LVY983040:LVY983092 MFU11:MFU53 MFU65536:MFU65588 MFU131072:MFU131124 MFU196608:MFU196660 MFU262144:MFU262196 MFU327680:MFU327732 MFU393216:MFU393268 MFU458752:MFU458804 MFU524288:MFU524340 MFU589824:MFU589876 MFU655360:MFU655412 MFU720896:MFU720948 MFU786432:MFU786484 MFU851968:MFU852020 MFU917504:MFU917556 MFU983040:MFU983092 MPQ11:MPQ53 MPQ65536:MPQ65588 MPQ131072:MPQ131124 MPQ196608:MPQ196660 MPQ262144:MPQ262196 MPQ327680:MPQ327732 MPQ393216:MPQ393268 MPQ458752:MPQ458804 MPQ524288:MPQ524340 MPQ589824:MPQ589876 MPQ655360:MPQ655412 MPQ720896:MPQ720948 MPQ786432:MPQ786484 MPQ851968:MPQ852020 MPQ917504:MPQ917556 MPQ983040:MPQ983092 MZM11:MZM53 MZM65536:MZM65588 MZM131072:MZM131124 MZM196608:MZM196660 MZM262144:MZM262196 MZM327680:MZM327732 MZM393216:MZM393268 MZM458752:MZM458804 MZM524288:MZM524340 MZM589824:MZM589876 MZM655360:MZM655412 MZM720896:MZM720948 MZM786432:MZM786484 MZM851968:MZM852020 MZM917504:MZM917556 MZM983040:MZM983092 NJI11:NJI53 NJI65536:NJI65588 NJI131072:NJI131124 NJI196608:NJI196660 NJI262144:NJI262196 NJI327680:NJI327732 NJI393216:NJI393268 NJI458752:NJI458804 NJI524288:NJI524340 NJI589824:NJI589876 NJI655360:NJI655412 NJI720896:NJI720948 NJI786432:NJI786484 NJI851968:NJI852020 NJI917504:NJI917556 NJI983040:NJI983092 NTE11:NTE53 NTE65536:NTE65588 NTE131072:NTE131124 NTE196608:NTE196660 NTE262144:NTE262196 NTE327680:NTE327732 NTE393216:NTE393268 NTE458752:NTE458804 NTE524288:NTE524340 NTE589824:NTE589876 NTE655360:NTE655412 NTE720896:NTE720948 NTE786432:NTE786484 NTE851968:NTE852020 NTE917504:NTE917556 NTE983040:NTE983092 ODA11:ODA53 ODA65536:ODA65588 ODA131072:ODA131124 ODA196608:ODA196660 ODA262144:ODA262196 ODA327680:ODA327732 ODA393216:ODA393268 ODA458752:ODA458804 ODA524288:ODA524340 ODA589824:ODA589876 ODA655360:ODA655412 ODA720896:ODA720948 ODA786432:ODA786484 ODA851968:ODA852020 ODA917504:ODA917556 ODA983040:ODA983092 OMW11:OMW53 OMW65536:OMW65588 OMW131072:OMW131124 OMW196608:OMW196660 OMW262144:OMW262196 OMW327680:OMW327732 OMW393216:OMW393268 OMW458752:OMW458804 OMW524288:OMW524340 OMW589824:OMW589876 OMW655360:OMW655412 OMW720896:OMW720948 OMW786432:OMW786484 OMW851968:OMW852020 OMW917504:OMW917556 OMW983040:OMW983092 OWS11:OWS53 OWS65536:OWS65588 OWS131072:OWS131124 OWS196608:OWS196660 OWS262144:OWS262196 OWS327680:OWS327732 OWS393216:OWS393268 OWS458752:OWS458804 OWS524288:OWS524340 OWS589824:OWS589876 OWS655360:OWS655412 OWS720896:OWS720948 OWS786432:OWS786484 OWS851968:OWS852020 OWS917504:OWS917556 OWS983040:OWS983092 PGO11:PGO53 PGO65536:PGO65588 PGO131072:PGO131124 PGO196608:PGO196660 PGO262144:PGO262196 PGO327680:PGO327732 PGO393216:PGO393268 PGO458752:PGO458804 PGO524288:PGO524340 PGO589824:PGO589876 PGO655360:PGO655412 PGO720896:PGO720948 PGO786432:PGO786484 PGO851968:PGO852020 PGO917504:PGO917556 PGO983040:PGO983092 PQK11:PQK53 PQK65536:PQK65588 PQK131072:PQK131124 PQK196608:PQK196660 PQK262144:PQK262196 PQK327680:PQK327732 PQK393216:PQK393268 PQK458752:PQK458804 PQK524288:PQK524340 PQK589824:PQK589876 PQK655360:PQK655412 PQK720896:PQK720948 PQK786432:PQK786484 PQK851968:PQK852020 PQK917504:PQK917556 PQK983040:PQK983092 QAG11:QAG53 QAG65536:QAG65588 QAG131072:QAG131124 QAG196608:QAG196660 QAG262144:QAG262196 QAG327680:QAG327732 QAG393216:QAG393268 QAG458752:QAG458804 QAG524288:QAG524340 QAG589824:QAG589876 QAG655360:QAG655412 QAG720896:QAG720948 QAG786432:QAG786484 QAG851968:QAG852020 QAG917504:QAG917556 QAG983040:QAG983092 QKC11:QKC53 QKC65536:QKC65588 QKC131072:QKC131124 QKC196608:QKC196660 QKC262144:QKC262196 QKC327680:QKC327732 QKC393216:QKC393268 QKC458752:QKC458804 QKC524288:QKC524340 QKC589824:QKC589876 QKC655360:QKC655412 QKC720896:QKC720948 QKC786432:QKC786484 QKC851968:QKC852020 QKC917504:QKC917556 QKC983040:QKC983092 QTY11:QTY53 QTY65536:QTY65588 QTY131072:QTY131124 QTY196608:QTY196660 QTY262144:QTY262196 QTY327680:QTY327732 QTY393216:QTY393268 QTY458752:QTY458804 QTY524288:QTY524340 QTY589824:QTY589876 QTY655360:QTY655412 QTY720896:QTY720948 QTY786432:QTY786484 QTY851968:QTY852020 QTY917504:QTY917556 QTY983040:QTY983092 RDU11:RDU53 RDU65536:RDU65588 RDU131072:RDU131124 RDU196608:RDU196660 RDU262144:RDU262196 RDU327680:RDU327732 RDU393216:RDU393268 RDU458752:RDU458804 RDU524288:RDU524340 RDU589824:RDU589876 RDU655360:RDU655412 RDU720896:RDU720948 RDU786432:RDU786484 RDU851968:RDU852020 RDU917504:RDU917556 RDU983040:RDU983092 RNQ11:RNQ53 RNQ65536:RNQ65588 RNQ131072:RNQ131124 RNQ196608:RNQ196660 RNQ262144:RNQ262196 RNQ327680:RNQ327732 RNQ393216:RNQ393268 RNQ458752:RNQ458804 RNQ524288:RNQ524340 RNQ589824:RNQ589876 RNQ655360:RNQ655412 RNQ720896:RNQ720948 RNQ786432:RNQ786484 RNQ851968:RNQ852020 RNQ917504:RNQ917556 RNQ983040:RNQ983092 RXM11:RXM53 RXM65536:RXM65588 RXM131072:RXM131124 RXM196608:RXM196660 RXM262144:RXM262196 RXM327680:RXM327732 RXM393216:RXM393268 RXM458752:RXM458804 RXM524288:RXM524340 RXM589824:RXM589876 RXM655360:RXM655412 RXM720896:RXM720948 RXM786432:RXM786484 RXM851968:RXM852020 RXM917504:RXM917556 RXM983040:RXM983092 SHI11:SHI53 SHI65536:SHI65588 SHI131072:SHI131124 SHI196608:SHI196660 SHI262144:SHI262196 SHI327680:SHI327732 SHI393216:SHI393268 SHI458752:SHI458804 SHI524288:SHI524340 SHI589824:SHI589876 SHI655360:SHI655412 SHI720896:SHI720948 SHI786432:SHI786484 SHI851968:SHI852020 SHI917504:SHI917556 SHI983040:SHI983092 SRE11:SRE53 SRE65536:SRE65588 SRE131072:SRE131124 SRE196608:SRE196660 SRE262144:SRE262196 SRE327680:SRE327732 SRE393216:SRE393268 SRE458752:SRE458804 SRE524288:SRE524340 SRE589824:SRE589876 SRE655360:SRE655412 SRE720896:SRE720948 SRE786432:SRE786484 SRE851968:SRE852020 SRE917504:SRE917556 SRE983040:SRE983092 TBA11:TBA53 TBA65536:TBA65588 TBA131072:TBA131124 TBA196608:TBA196660 TBA262144:TBA262196 TBA327680:TBA327732 TBA393216:TBA393268 TBA458752:TBA458804 TBA524288:TBA524340 TBA589824:TBA589876 TBA655360:TBA655412 TBA720896:TBA720948 TBA786432:TBA786484 TBA851968:TBA852020 TBA917504:TBA917556 TBA983040:TBA983092 TKW11:TKW53 TKW65536:TKW65588 TKW131072:TKW131124 TKW196608:TKW196660 TKW262144:TKW262196 TKW327680:TKW327732 TKW393216:TKW393268 TKW458752:TKW458804 TKW524288:TKW524340 TKW589824:TKW589876 TKW655360:TKW655412 TKW720896:TKW720948 TKW786432:TKW786484 TKW851968:TKW852020 TKW917504:TKW917556 TKW983040:TKW983092 TUS11:TUS53 TUS65536:TUS65588 TUS131072:TUS131124 TUS196608:TUS196660 TUS262144:TUS262196 TUS327680:TUS327732 TUS393216:TUS393268 TUS458752:TUS458804 TUS524288:TUS524340 TUS589824:TUS589876 TUS655360:TUS655412 TUS720896:TUS720948 TUS786432:TUS786484 TUS851968:TUS852020 TUS917504:TUS917556 TUS983040:TUS983092 UEO11:UEO53 UEO65536:UEO65588 UEO131072:UEO131124 UEO196608:UEO196660 UEO262144:UEO262196 UEO327680:UEO327732 UEO393216:UEO393268 UEO458752:UEO458804 UEO524288:UEO524340 UEO589824:UEO589876 UEO655360:UEO655412 UEO720896:UEO720948 UEO786432:UEO786484 UEO851968:UEO852020 UEO917504:UEO917556 UEO983040:UEO983092 UOK11:UOK53 UOK65536:UOK65588 UOK131072:UOK131124 UOK196608:UOK196660 UOK262144:UOK262196 UOK327680:UOK327732 UOK393216:UOK393268 UOK458752:UOK458804 UOK524288:UOK524340 UOK589824:UOK589876 UOK655360:UOK655412 UOK720896:UOK720948 UOK786432:UOK786484 UOK851968:UOK852020 UOK917504:UOK917556 UOK983040:UOK983092 UYG11:UYG53 UYG65536:UYG65588 UYG131072:UYG131124 UYG196608:UYG196660 UYG262144:UYG262196 UYG327680:UYG327732 UYG393216:UYG393268 UYG458752:UYG458804 UYG524288:UYG524340 UYG589824:UYG589876 UYG655360:UYG655412 UYG720896:UYG720948 UYG786432:UYG786484 UYG851968:UYG852020 UYG917504:UYG917556 UYG983040:UYG983092 VIC11:VIC53 VIC65536:VIC65588 VIC131072:VIC131124 VIC196608:VIC196660 VIC262144:VIC262196 VIC327680:VIC327732 VIC393216:VIC393268 VIC458752:VIC458804 VIC524288:VIC524340 VIC589824:VIC589876 VIC655360:VIC655412 VIC720896:VIC720948 VIC786432:VIC786484 VIC851968:VIC852020 VIC917504:VIC917556 VIC983040:VIC983092 VRY11:VRY53 VRY65536:VRY65588 VRY131072:VRY131124 VRY196608:VRY196660 VRY262144:VRY262196 VRY327680:VRY327732 VRY393216:VRY393268 VRY458752:VRY458804 VRY524288:VRY524340 VRY589824:VRY589876 VRY655360:VRY655412 VRY720896:VRY720948 VRY786432:VRY786484 VRY851968:VRY852020 VRY917504:VRY917556 VRY983040:VRY983092 WBU11:WBU53 WBU65536:WBU65588 WBU131072:WBU131124 WBU196608:WBU196660 WBU262144:WBU262196 WBU327680:WBU327732 WBU393216:WBU393268 WBU458752:WBU458804 WBU524288:WBU524340 WBU589824:WBU589876 WBU655360:WBU655412 WBU720896:WBU720948 WBU786432:WBU786484 WBU851968:WBU852020 WBU917504:WBU917556 WBU983040:WBU983092 WLQ11:WLQ53 WLQ65536:WLQ65588 WLQ131072:WLQ131124 WLQ196608:WLQ196660 WLQ262144:WLQ262196 WLQ327680:WLQ327732 WLQ393216:WLQ393268 WLQ458752:WLQ458804 WLQ524288:WLQ524340 WLQ589824:WLQ589876 WLQ655360:WLQ655412 WLQ720896:WLQ720948 WLQ786432:WLQ786484 WLQ851968:WLQ852020 WLQ917504:WLQ917556 WLQ983040:WLQ983092 WVM11:WVM53 WVM65536:WVM65588 WVM131072:WVM131124 WVM196608:WVM196660 WVM262144:WVM262196 WVM327680:WVM327732 WVM393216:WVM393268 WVM458752:WVM458804 WVM524288:WVM524340 WVM589824:WVM589876 WVM655360:WVM655412 WVM720896:WVM720948 WVM786432:WVM786484 WVM851968:WVM852020 WVM917504:WVM917556 WVM983040:WVM983092">
      <formula1>"正,反"</formula1>
    </dataValidation>
    <dataValidation type="list" allowBlank="1" showInputMessage="1" showErrorMessage="1" sqref="F11:F67 F65536:F65588 F131072:F131124 F196608:F196660 F262144:F262196 F327680:F327732 F393216:F393268 F458752:F458804 F524288:F524340 F589824:F589876 F655360:F655412 F720896:F720948 F786432:F786484 F851968:F852020 F917504:F917556 F983040:F983092 JB11:JB53 JB65536:JB65588 JB131072:JB131124 JB196608:JB196660 JB262144:JB262196 JB327680:JB327732 JB393216:JB393268 JB458752:JB458804 JB524288:JB524340 JB589824:JB589876 JB655360:JB655412 JB720896:JB720948 JB786432:JB786484 JB851968:JB852020 JB917504:JB917556 JB983040:JB983092 SX11:SX53 SX65536:SX65588 SX131072:SX131124 SX196608:SX196660 SX262144:SX262196 SX327680:SX327732 SX393216:SX393268 SX458752:SX458804 SX524288:SX524340 SX589824:SX589876 SX655360:SX655412 SX720896:SX720948 SX786432:SX786484 SX851968:SX852020 SX917504:SX917556 SX983040:SX983092 ACT11:ACT53 ACT65536:ACT65588 ACT131072:ACT131124 ACT196608:ACT196660 ACT262144:ACT262196 ACT327680:ACT327732 ACT393216:ACT393268 ACT458752:ACT458804 ACT524288:ACT524340 ACT589824:ACT589876 ACT655360:ACT655412 ACT720896:ACT720948 ACT786432:ACT786484 ACT851968:ACT852020 ACT917504:ACT917556 ACT983040:ACT983092 AMP11:AMP53 AMP65536:AMP65588 AMP131072:AMP131124 AMP196608:AMP196660 AMP262144:AMP262196 AMP327680:AMP327732 AMP393216:AMP393268 AMP458752:AMP458804 AMP524288:AMP524340 AMP589824:AMP589876 AMP655360:AMP655412 AMP720896:AMP720948 AMP786432:AMP786484 AMP851968:AMP852020 AMP917504:AMP917556 AMP983040:AMP983092 AWL11:AWL53 AWL65536:AWL65588 AWL131072:AWL131124 AWL196608:AWL196660 AWL262144:AWL262196 AWL327680:AWL327732 AWL393216:AWL393268 AWL458752:AWL458804 AWL524288:AWL524340 AWL589824:AWL589876 AWL655360:AWL655412 AWL720896:AWL720948 AWL786432:AWL786484 AWL851968:AWL852020 AWL917504:AWL917556 AWL983040:AWL983092 BGH11:BGH53 BGH65536:BGH65588 BGH131072:BGH131124 BGH196608:BGH196660 BGH262144:BGH262196 BGH327680:BGH327732 BGH393216:BGH393268 BGH458752:BGH458804 BGH524288:BGH524340 BGH589824:BGH589876 BGH655360:BGH655412 BGH720896:BGH720948 BGH786432:BGH786484 BGH851968:BGH852020 BGH917504:BGH917556 BGH983040:BGH983092 BQD11:BQD53 BQD65536:BQD65588 BQD131072:BQD131124 BQD196608:BQD196660 BQD262144:BQD262196 BQD327680:BQD327732 BQD393216:BQD393268 BQD458752:BQD458804 BQD524288:BQD524340 BQD589824:BQD589876 BQD655360:BQD655412 BQD720896:BQD720948 BQD786432:BQD786484 BQD851968:BQD852020 BQD917504:BQD917556 BQD983040:BQD983092 BZZ11:BZZ53 BZZ65536:BZZ65588 BZZ131072:BZZ131124 BZZ196608:BZZ196660 BZZ262144:BZZ262196 BZZ327680:BZZ327732 BZZ393216:BZZ393268 BZZ458752:BZZ458804 BZZ524288:BZZ524340 BZZ589824:BZZ589876 BZZ655360:BZZ655412 BZZ720896:BZZ720948 BZZ786432:BZZ786484 BZZ851968:BZZ852020 BZZ917504:BZZ917556 BZZ983040:BZZ983092 CJV11:CJV53 CJV65536:CJV65588 CJV131072:CJV131124 CJV196608:CJV196660 CJV262144:CJV262196 CJV327680:CJV327732 CJV393216:CJV393268 CJV458752:CJV458804 CJV524288:CJV524340 CJV589824:CJV589876 CJV655360:CJV655412 CJV720896:CJV720948 CJV786432:CJV786484 CJV851968:CJV852020 CJV917504:CJV917556 CJV983040:CJV983092 CTR11:CTR53 CTR65536:CTR65588 CTR131072:CTR131124 CTR196608:CTR196660 CTR262144:CTR262196 CTR327680:CTR327732 CTR393216:CTR393268 CTR458752:CTR458804 CTR524288:CTR524340 CTR589824:CTR589876 CTR655360:CTR655412 CTR720896:CTR720948 CTR786432:CTR786484 CTR851968:CTR852020 CTR917504:CTR917556 CTR983040:CTR983092 DDN11:DDN53 DDN65536:DDN65588 DDN131072:DDN131124 DDN196608:DDN196660 DDN262144:DDN262196 DDN327680:DDN327732 DDN393216:DDN393268 DDN458752:DDN458804 DDN524288:DDN524340 DDN589824:DDN589876 DDN655360:DDN655412 DDN720896:DDN720948 DDN786432:DDN786484 DDN851968:DDN852020 DDN917504:DDN917556 DDN983040:DDN983092 DNJ11:DNJ53 DNJ65536:DNJ65588 DNJ131072:DNJ131124 DNJ196608:DNJ196660 DNJ262144:DNJ262196 DNJ327680:DNJ327732 DNJ393216:DNJ393268 DNJ458752:DNJ458804 DNJ524288:DNJ524340 DNJ589824:DNJ589876 DNJ655360:DNJ655412 DNJ720896:DNJ720948 DNJ786432:DNJ786484 DNJ851968:DNJ852020 DNJ917504:DNJ917556 DNJ983040:DNJ983092 DXF11:DXF53 DXF65536:DXF65588 DXF131072:DXF131124 DXF196608:DXF196660 DXF262144:DXF262196 DXF327680:DXF327732 DXF393216:DXF393268 DXF458752:DXF458804 DXF524288:DXF524340 DXF589824:DXF589876 DXF655360:DXF655412 DXF720896:DXF720948 DXF786432:DXF786484 DXF851968:DXF852020 DXF917504:DXF917556 DXF983040:DXF983092 EHB11:EHB53 EHB65536:EHB65588 EHB131072:EHB131124 EHB196608:EHB196660 EHB262144:EHB262196 EHB327680:EHB327732 EHB393216:EHB393268 EHB458752:EHB458804 EHB524288:EHB524340 EHB589824:EHB589876 EHB655360:EHB655412 EHB720896:EHB720948 EHB786432:EHB786484 EHB851968:EHB852020 EHB917504:EHB917556 EHB983040:EHB983092 EQX11:EQX53 EQX65536:EQX65588 EQX131072:EQX131124 EQX196608:EQX196660 EQX262144:EQX262196 EQX327680:EQX327732 EQX393216:EQX393268 EQX458752:EQX458804 EQX524288:EQX524340 EQX589824:EQX589876 EQX655360:EQX655412 EQX720896:EQX720948 EQX786432:EQX786484 EQX851968:EQX852020 EQX917504:EQX917556 EQX983040:EQX983092 FAT11:FAT53 FAT65536:FAT65588 FAT131072:FAT131124 FAT196608:FAT196660 FAT262144:FAT262196 FAT327680:FAT327732 FAT393216:FAT393268 FAT458752:FAT458804 FAT524288:FAT524340 FAT589824:FAT589876 FAT655360:FAT655412 FAT720896:FAT720948 FAT786432:FAT786484 FAT851968:FAT852020 FAT917504:FAT917556 FAT983040:FAT983092 FKP11:FKP53 FKP65536:FKP65588 FKP131072:FKP131124 FKP196608:FKP196660 FKP262144:FKP262196 FKP327680:FKP327732 FKP393216:FKP393268 FKP458752:FKP458804 FKP524288:FKP524340 FKP589824:FKP589876 FKP655360:FKP655412 FKP720896:FKP720948 FKP786432:FKP786484 FKP851968:FKP852020 FKP917504:FKP917556 FKP983040:FKP983092 FUL11:FUL53 FUL65536:FUL65588 FUL131072:FUL131124 FUL196608:FUL196660 FUL262144:FUL262196 FUL327680:FUL327732 FUL393216:FUL393268 FUL458752:FUL458804 FUL524288:FUL524340 FUL589824:FUL589876 FUL655360:FUL655412 FUL720896:FUL720948 FUL786432:FUL786484 FUL851968:FUL852020 FUL917504:FUL917556 FUL983040:FUL983092 GEH11:GEH53 GEH65536:GEH65588 GEH131072:GEH131124 GEH196608:GEH196660 GEH262144:GEH262196 GEH327680:GEH327732 GEH393216:GEH393268 GEH458752:GEH458804 GEH524288:GEH524340 GEH589824:GEH589876 GEH655360:GEH655412 GEH720896:GEH720948 GEH786432:GEH786484 GEH851968:GEH852020 GEH917504:GEH917556 GEH983040:GEH983092 GOD11:GOD53 GOD65536:GOD65588 GOD131072:GOD131124 GOD196608:GOD196660 GOD262144:GOD262196 GOD327680:GOD327732 GOD393216:GOD393268 GOD458752:GOD458804 GOD524288:GOD524340 GOD589824:GOD589876 GOD655360:GOD655412 GOD720896:GOD720948 GOD786432:GOD786484 GOD851968:GOD852020 GOD917504:GOD917556 GOD983040:GOD983092 GXZ11:GXZ53 GXZ65536:GXZ65588 GXZ131072:GXZ131124 GXZ196608:GXZ196660 GXZ262144:GXZ262196 GXZ327680:GXZ327732 GXZ393216:GXZ393268 GXZ458752:GXZ458804 GXZ524288:GXZ524340 GXZ589824:GXZ589876 GXZ655360:GXZ655412 GXZ720896:GXZ720948 GXZ786432:GXZ786484 GXZ851968:GXZ852020 GXZ917504:GXZ917556 GXZ983040:GXZ983092 HHV11:HHV53 HHV65536:HHV65588 HHV131072:HHV131124 HHV196608:HHV196660 HHV262144:HHV262196 HHV327680:HHV327732 HHV393216:HHV393268 HHV458752:HHV458804 HHV524288:HHV524340 HHV589824:HHV589876 HHV655360:HHV655412 HHV720896:HHV720948 HHV786432:HHV786484 HHV851968:HHV852020 HHV917504:HHV917556 HHV983040:HHV983092 HRR11:HRR53 HRR65536:HRR65588 HRR131072:HRR131124 HRR196608:HRR196660 HRR262144:HRR262196 HRR327680:HRR327732 HRR393216:HRR393268 HRR458752:HRR458804 HRR524288:HRR524340 HRR589824:HRR589876 HRR655360:HRR655412 HRR720896:HRR720948 HRR786432:HRR786484 HRR851968:HRR852020 HRR917504:HRR917556 HRR983040:HRR983092 IBN11:IBN53 IBN65536:IBN65588 IBN131072:IBN131124 IBN196608:IBN196660 IBN262144:IBN262196 IBN327680:IBN327732 IBN393216:IBN393268 IBN458752:IBN458804 IBN524288:IBN524340 IBN589824:IBN589876 IBN655360:IBN655412 IBN720896:IBN720948 IBN786432:IBN786484 IBN851968:IBN852020 IBN917504:IBN917556 IBN983040:IBN983092 ILJ11:ILJ53 ILJ65536:ILJ65588 ILJ131072:ILJ131124 ILJ196608:ILJ196660 ILJ262144:ILJ262196 ILJ327680:ILJ327732 ILJ393216:ILJ393268 ILJ458752:ILJ458804 ILJ524288:ILJ524340 ILJ589824:ILJ589876 ILJ655360:ILJ655412 ILJ720896:ILJ720948 ILJ786432:ILJ786484 ILJ851968:ILJ852020 ILJ917504:ILJ917556 ILJ983040:ILJ983092 IVF11:IVF53 IVF65536:IVF65588 IVF131072:IVF131124 IVF196608:IVF196660 IVF262144:IVF262196 IVF327680:IVF327732 IVF393216:IVF393268 IVF458752:IVF458804 IVF524288:IVF524340 IVF589824:IVF589876 IVF655360:IVF655412 IVF720896:IVF720948 IVF786432:IVF786484 IVF851968:IVF852020 IVF917504:IVF917556 IVF983040:IVF983092 JFB11:JFB53 JFB65536:JFB65588 JFB131072:JFB131124 JFB196608:JFB196660 JFB262144:JFB262196 JFB327680:JFB327732 JFB393216:JFB393268 JFB458752:JFB458804 JFB524288:JFB524340 JFB589824:JFB589876 JFB655360:JFB655412 JFB720896:JFB720948 JFB786432:JFB786484 JFB851968:JFB852020 JFB917504:JFB917556 JFB983040:JFB983092 JOX11:JOX53 JOX65536:JOX65588 JOX131072:JOX131124 JOX196608:JOX196660 JOX262144:JOX262196 JOX327680:JOX327732 JOX393216:JOX393268 JOX458752:JOX458804 JOX524288:JOX524340 JOX589824:JOX589876 JOX655360:JOX655412 JOX720896:JOX720948 JOX786432:JOX786484 JOX851968:JOX852020 JOX917504:JOX917556 JOX983040:JOX983092 JYT11:JYT53 JYT65536:JYT65588 JYT131072:JYT131124 JYT196608:JYT196660 JYT262144:JYT262196 JYT327680:JYT327732 JYT393216:JYT393268 JYT458752:JYT458804 JYT524288:JYT524340 JYT589824:JYT589876 JYT655360:JYT655412 JYT720896:JYT720948 JYT786432:JYT786484 JYT851968:JYT852020 JYT917504:JYT917556 JYT983040:JYT983092 KIP11:KIP53 KIP65536:KIP65588 KIP131072:KIP131124 KIP196608:KIP196660 KIP262144:KIP262196 KIP327680:KIP327732 KIP393216:KIP393268 KIP458752:KIP458804 KIP524288:KIP524340 KIP589824:KIP589876 KIP655360:KIP655412 KIP720896:KIP720948 KIP786432:KIP786484 KIP851968:KIP852020 KIP917504:KIP917556 KIP983040:KIP983092 KSL11:KSL53 KSL65536:KSL65588 KSL131072:KSL131124 KSL196608:KSL196660 KSL262144:KSL262196 KSL327680:KSL327732 KSL393216:KSL393268 KSL458752:KSL458804 KSL524288:KSL524340 KSL589824:KSL589876 KSL655360:KSL655412 KSL720896:KSL720948 KSL786432:KSL786484 KSL851968:KSL852020 KSL917504:KSL917556 KSL983040:KSL983092 LCH11:LCH53 LCH65536:LCH65588 LCH131072:LCH131124 LCH196608:LCH196660 LCH262144:LCH262196 LCH327680:LCH327732 LCH393216:LCH393268 LCH458752:LCH458804 LCH524288:LCH524340 LCH589824:LCH589876 LCH655360:LCH655412 LCH720896:LCH720948 LCH786432:LCH786484 LCH851968:LCH852020 LCH917504:LCH917556 LCH983040:LCH983092 LMD11:LMD53 LMD65536:LMD65588 LMD131072:LMD131124 LMD196608:LMD196660 LMD262144:LMD262196 LMD327680:LMD327732 LMD393216:LMD393268 LMD458752:LMD458804 LMD524288:LMD524340 LMD589824:LMD589876 LMD655360:LMD655412 LMD720896:LMD720948 LMD786432:LMD786484 LMD851968:LMD852020 LMD917504:LMD917556 LMD983040:LMD983092 LVZ11:LVZ53 LVZ65536:LVZ65588 LVZ131072:LVZ131124 LVZ196608:LVZ196660 LVZ262144:LVZ262196 LVZ327680:LVZ327732 LVZ393216:LVZ393268 LVZ458752:LVZ458804 LVZ524288:LVZ524340 LVZ589824:LVZ589876 LVZ655360:LVZ655412 LVZ720896:LVZ720948 LVZ786432:LVZ786484 LVZ851968:LVZ852020 LVZ917504:LVZ917556 LVZ983040:LVZ983092 MFV11:MFV53 MFV65536:MFV65588 MFV131072:MFV131124 MFV196608:MFV196660 MFV262144:MFV262196 MFV327680:MFV327732 MFV393216:MFV393268 MFV458752:MFV458804 MFV524288:MFV524340 MFV589824:MFV589876 MFV655360:MFV655412 MFV720896:MFV720948 MFV786432:MFV786484 MFV851968:MFV852020 MFV917504:MFV917556 MFV983040:MFV983092 MPR11:MPR53 MPR65536:MPR65588 MPR131072:MPR131124 MPR196608:MPR196660 MPR262144:MPR262196 MPR327680:MPR327732 MPR393216:MPR393268 MPR458752:MPR458804 MPR524288:MPR524340 MPR589824:MPR589876 MPR655360:MPR655412 MPR720896:MPR720948 MPR786432:MPR786484 MPR851968:MPR852020 MPR917504:MPR917556 MPR983040:MPR983092 MZN11:MZN53 MZN65536:MZN65588 MZN131072:MZN131124 MZN196608:MZN196660 MZN262144:MZN262196 MZN327680:MZN327732 MZN393216:MZN393268 MZN458752:MZN458804 MZN524288:MZN524340 MZN589824:MZN589876 MZN655360:MZN655412 MZN720896:MZN720948 MZN786432:MZN786484 MZN851968:MZN852020 MZN917504:MZN917556 MZN983040:MZN983092 NJJ11:NJJ53 NJJ65536:NJJ65588 NJJ131072:NJJ131124 NJJ196608:NJJ196660 NJJ262144:NJJ262196 NJJ327680:NJJ327732 NJJ393216:NJJ393268 NJJ458752:NJJ458804 NJJ524288:NJJ524340 NJJ589824:NJJ589876 NJJ655360:NJJ655412 NJJ720896:NJJ720948 NJJ786432:NJJ786484 NJJ851968:NJJ852020 NJJ917504:NJJ917556 NJJ983040:NJJ983092 NTF11:NTF53 NTF65536:NTF65588 NTF131072:NTF131124 NTF196608:NTF196660 NTF262144:NTF262196 NTF327680:NTF327732 NTF393216:NTF393268 NTF458752:NTF458804 NTF524288:NTF524340 NTF589824:NTF589876 NTF655360:NTF655412 NTF720896:NTF720948 NTF786432:NTF786484 NTF851968:NTF852020 NTF917504:NTF917556 NTF983040:NTF983092 ODB11:ODB53 ODB65536:ODB65588 ODB131072:ODB131124 ODB196608:ODB196660 ODB262144:ODB262196 ODB327680:ODB327732 ODB393216:ODB393268 ODB458752:ODB458804 ODB524288:ODB524340 ODB589824:ODB589876 ODB655360:ODB655412 ODB720896:ODB720948 ODB786432:ODB786484 ODB851968:ODB852020 ODB917504:ODB917556 ODB983040:ODB983092 OMX11:OMX53 OMX65536:OMX65588 OMX131072:OMX131124 OMX196608:OMX196660 OMX262144:OMX262196 OMX327680:OMX327732 OMX393216:OMX393268 OMX458752:OMX458804 OMX524288:OMX524340 OMX589824:OMX589876 OMX655360:OMX655412 OMX720896:OMX720948 OMX786432:OMX786484 OMX851968:OMX852020 OMX917504:OMX917556 OMX983040:OMX983092 OWT11:OWT53 OWT65536:OWT65588 OWT131072:OWT131124 OWT196608:OWT196660 OWT262144:OWT262196 OWT327680:OWT327732 OWT393216:OWT393268 OWT458752:OWT458804 OWT524288:OWT524340 OWT589824:OWT589876 OWT655360:OWT655412 OWT720896:OWT720948 OWT786432:OWT786484 OWT851968:OWT852020 OWT917504:OWT917556 OWT983040:OWT983092 PGP11:PGP53 PGP65536:PGP65588 PGP131072:PGP131124 PGP196608:PGP196660 PGP262144:PGP262196 PGP327680:PGP327732 PGP393216:PGP393268 PGP458752:PGP458804 PGP524288:PGP524340 PGP589824:PGP589876 PGP655360:PGP655412 PGP720896:PGP720948 PGP786432:PGP786484 PGP851968:PGP852020 PGP917504:PGP917556 PGP983040:PGP983092 PQL11:PQL53 PQL65536:PQL65588 PQL131072:PQL131124 PQL196608:PQL196660 PQL262144:PQL262196 PQL327680:PQL327732 PQL393216:PQL393268 PQL458752:PQL458804 PQL524288:PQL524340 PQL589824:PQL589876 PQL655360:PQL655412 PQL720896:PQL720948 PQL786432:PQL786484 PQL851968:PQL852020 PQL917504:PQL917556 PQL983040:PQL983092 QAH11:QAH53 QAH65536:QAH65588 QAH131072:QAH131124 QAH196608:QAH196660 QAH262144:QAH262196 QAH327680:QAH327732 QAH393216:QAH393268 QAH458752:QAH458804 QAH524288:QAH524340 QAH589824:QAH589876 QAH655360:QAH655412 QAH720896:QAH720948 QAH786432:QAH786484 QAH851968:QAH852020 QAH917504:QAH917556 QAH983040:QAH983092 QKD11:QKD53 QKD65536:QKD65588 QKD131072:QKD131124 QKD196608:QKD196660 QKD262144:QKD262196 QKD327680:QKD327732 QKD393216:QKD393268 QKD458752:QKD458804 QKD524288:QKD524340 QKD589824:QKD589876 QKD655360:QKD655412 QKD720896:QKD720948 QKD786432:QKD786484 QKD851968:QKD852020 QKD917504:QKD917556 QKD983040:QKD983092 QTZ11:QTZ53 QTZ65536:QTZ65588 QTZ131072:QTZ131124 QTZ196608:QTZ196660 QTZ262144:QTZ262196 QTZ327680:QTZ327732 QTZ393216:QTZ393268 QTZ458752:QTZ458804 QTZ524288:QTZ524340 QTZ589824:QTZ589876 QTZ655360:QTZ655412 QTZ720896:QTZ720948 QTZ786432:QTZ786484 QTZ851968:QTZ852020 QTZ917504:QTZ917556 QTZ983040:QTZ983092 RDV11:RDV53 RDV65536:RDV65588 RDV131072:RDV131124 RDV196608:RDV196660 RDV262144:RDV262196 RDV327680:RDV327732 RDV393216:RDV393268 RDV458752:RDV458804 RDV524288:RDV524340 RDV589824:RDV589876 RDV655360:RDV655412 RDV720896:RDV720948 RDV786432:RDV786484 RDV851968:RDV852020 RDV917504:RDV917556 RDV983040:RDV983092 RNR11:RNR53 RNR65536:RNR65588 RNR131072:RNR131124 RNR196608:RNR196660 RNR262144:RNR262196 RNR327680:RNR327732 RNR393216:RNR393268 RNR458752:RNR458804 RNR524288:RNR524340 RNR589824:RNR589876 RNR655360:RNR655412 RNR720896:RNR720948 RNR786432:RNR786484 RNR851968:RNR852020 RNR917504:RNR917556 RNR983040:RNR983092 RXN11:RXN53 RXN65536:RXN65588 RXN131072:RXN131124 RXN196608:RXN196660 RXN262144:RXN262196 RXN327680:RXN327732 RXN393216:RXN393268 RXN458752:RXN458804 RXN524288:RXN524340 RXN589824:RXN589876 RXN655360:RXN655412 RXN720896:RXN720948 RXN786432:RXN786484 RXN851968:RXN852020 RXN917504:RXN917556 RXN983040:RXN983092 SHJ11:SHJ53 SHJ65536:SHJ65588 SHJ131072:SHJ131124 SHJ196608:SHJ196660 SHJ262144:SHJ262196 SHJ327680:SHJ327732 SHJ393216:SHJ393268 SHJ458752:SHJ458804 SHJ524288:SHJ524340 SHJ589824:SHJ589876 SHJ655360:SHJ655412 SHJ720896:SHJ720948 SHJ786432:SHJ786484 SHJ851968:SHJ852020 SHJ917504:SHJ917556 SHJ983040:SHJ983092 SRF11:SRF53 SRF65536:SRF65588 SRF131072:SRF131124 SRF196608:SRF196660 SRF262144:SRF262196 SRF327680:SRF327732 SRF393216:SRF393268 SRF458752:SRF458804 SRF524288:SRF524340 SRF589824:SRF589876 SRF655360:SRF655412 SRF720896:SRF720948 SRF786432:SRF786484 SRF851968:SRF852020 SRF917504:SRF917556 SRF983040:SRF983092 TBB11:TBB53 TBB65536:TBB65588 TBB131072:TBB131124 TBB196608:TBB196660 TBB262144:TBB262196 TBB327680:TBB327732 TBB393216:TBB393268 TBB458752:TBB458804 TBB524288:TBB524340 TBB589824:TBB589876 TBB655360:TBB655412 TBB720896:TBB720948 TBB786432:TBB786484 TBB851968:TBB852020 TBB917504:TBB917556 TBB983040:TBB983092 TKX11:TKX53 TKX65536:TKX65588 TKX131072:TKX131124 TKX196608:TKX196660 TKX262144:TKX262196 TKX327680:TKX327732 TKX393216:TKX393268 TKX458752:TKX458804 TKX524288:TKX524340 TKX589824:TKX589876 TKX655360:TKX655412 TKX720896:TKX720948 TKX786432:TKX786484 TKX851968:TKX852020 TKX917504:TKX917556 TKX983040:TKX983092 TUT11:TUT53 TUT65536:TUT65588 TUT131072:TUT131124 TUT196608:TUT196660 TUT262144:TUT262196 TUT327680:TUT327732 TUT393216:TUT393268 TUT458752:TUT458804 TUT524288:TUT524340 TUT589824:TUT589876 TUT655360:TUT655412 TUT720896:TUT720948 TUT786432:TUT786484 TUT851968:TUT852020 TUT917504:TUT917556 TUT983040:TUT983092 UEP11:UEP53 UEP65536:UEP65588 UEP131072:UEP131124 UEP196608:UEP196660 UEP262144:UEP262196 UEP327680:UEP327732 UEP393216:UEP393268 UEP458752:UEP458804 UEP524288:UEP524340 UEP589824:UEP589876 UEP655360:UEP655412 UEP720896:UEP720948 UEP786432:UEP786484 UEP851968:UEP852020 UEP917504:UEP917556 UEP983040:UEP983092 UOL11:UOL53 UOL65536:UOL65588 UOL131072:UOL131124 UOL196608:UOL196660 UOL262144:UOL262196 UOL327680:UOL327732 UOL393216:UOL393268 UOL458752:UOL458804 UOL524288:UOL524340 UOL589824:UOL589876 UOL655360:UOL655412 UOL720896:UOL720948 UOL786432:UOL786484 UOL851968:UOL852020 UOL917504:UOL917556 UOL983040:UOL983092 UYH11:UYH53 UYH65536:UYH65588 UYH131072:UYH131124 UYH196608:UYH196660 UYH262144:UYH262196 UYH327680:UYH327732 UYH393216:UYH393268 UYH458752:UYH458804 UYH524288:UYH524340 UYH589824:UYH589876 UYH655360:UYH655412 UYH720896:UYH720948 UYH786432:UYH786484 UYH851968:UYH852020 UYH917504:UYH917556 UYH983040:UYH983092 VID11:VID53 VID65536:VID65588 VID131072:VID131124 VID196608:VID196660 VID262144:VID262196 VID327680:VID327732 VID393216:VID393268 VID458752:VID458804 VID524288:VID524340 VID589824:VID589876 VID655360:VID655412 VID720896:VID720948 VID786432:VID786484 VID851968:VID852020 VID917504:VID917556 VID983040:VID983092 VRZ11:VRZ53 VRZ65536:VRZ65588 VRZ131072:VRZ131124 VRZ196608:VRZ196660 VRZ262144:VRZ262196 VRZ327680:VRZ327732 VRZ393216:VRZ393268 VRZ458752:VRZ458804 VRZ524288:VRZ524340 VRZ589824:VRZ589876 VRZ655360:VRZ655412 VRZ720896:VRZ720948 VRZ786432:VRZ786484 VRZ851968:VRZ852020 VRZ917504:VRZ917556 VRZ983040:VRZ983092 WBV11:WBV53 WBV65536:WBV65588 WBV131072:WBV131124 WBV196608:WBV196660 WBV262144:WBV262196 WBV327680:WBV327732 WBV393216:WBV393268 WBV458752:WBV458804 WBV524288:WBV524340 WBV589824:WBV589876 WBV655360:WBV655412 WBV720896:WBV720948 WBV786432:WBV786484 WBV851968:WBV852020 WBV917504:WBV917556 WBV983040:WBV983092 WLR11:WLR53 WLR65536:WLR65588 WLR131072:WLR131124 WLR196608:WLR196660 WLR262144:WLR262196 WLR327680:WLR327732 WLR393216:WLR393268 WLR458752:WLR458804 WLR524288:WLR524340 WLR589824:WLR589876 WLR655360:WLR655412 WLR720896:WLR720948 WLR786432:WLR786484 WLR851968:WLR852020 WLR917504:WLR917556 WLR983040:WLR983092 WVN11:WVN53 WVN65536:WVN65588 WVN131072:WVN131124 WVN196608:WVN196660 WVN262144:WVN262196 WVN327680:WVN327732 WVN393216:WVN393268 WVN458752:WVN458804 WVN524288:WVN524340 WVN589824:WVN589876 WVN655360:WVN655412 WVN720896:WVN720948 WVN786432:WVN786484 WVN851968:WVN852020 WVN917504:WVN917556 WVN983040:WVN983092">
      <formula1>"高,中,低"</formula1>
    </dataValidation>
    <dataValidation type="list" allowBlank="1" showInputMessage="1" showErrorMessage="1" sqref="G11:G67 G65536:G65588 G131072:G131124 G196608:G196660 G262144:G262196 G327680:G327732 G393216:G393268 G458752:G458804 G524288:G524340 G589824:G589876 G655360:G655412 G720896:G720948 G786432:G786484 G851968:G852020 G917504:G917556 G983040:G983092 JC11:JC53 JC65536:JC65588 JC131072:JC131124 JC196608:JC196660 JC262144:JC262196 JC327680:JC327732 JC393216:JC393268 JC458752:JC458804 JC524288:JC524340 JC589824:JC589876 JC655360:JC655412 JC720896:JC720948 JC786432:JC786484 JC851968:JC852020 JC917504:JC917556 JC983040:JC983092 SY11:SY53 SY65536:SY65588 SY131072:SY131124 SY196608:SY196660 SY262144:SY262196 SY327680:SY327732 SY393216:SY393268 SY458752:SY458804 SY524288:SY524340 SY589824:SY589876 SY655360:SY655412 SY720896:SY720948 SY786432:SY786484 SY851968:SY852020 SY917504:SY917556 SY983040:SY983092 ACU11:ACU53 ACU65536:ACU65588 ACU131072:ACU131124 ACU196608:ACU196660 ACU262144:ACU262196 ACU327680:ACU327732 ACU393216:ACU393268 ACU458752:ACU458804 ACU524288:ACU524340 ACU589824:ACU589876 ACU655360:ACU655412 ACU720896:ACU720948 ACU786432:ACU786484 ACU851968:ACU852020 ACU917504:ACU917556 ACU983040:ACU983092 AMQ11:AMQ53 AMQ65536:AMQ65588 AMQ131072:AMQ131124 AMQ196608:AMQ196660 AMQ262144:AMQ262196 AMQ327680:AMQ327732 AMQ393216:AMQ393268 AMQ458752:AMQ458804 AMQ524288:AMQ524340 AMQ589824:AMQ589876 AMQ655360:AMQ655412 AMQ720896:AMQ720948 AMQ786432:AMQ786484 AMQ851968:AMQ852020 AMQ917504:AMQ917556 AMQ983040:AMQ983092 AWM11:AWM53 AWM65536:AWM65588 AWM131072:AWM131124 AWM196608:AWM196660 AWM262144:AWM262196 AWM327680:AWM327732 AWM393216:AWM393268 AWM458752:AWM458804 AWM524288:AWM524340 AWM589824:AWM589876 AWM655360:AWM655412 AWM720896:AWM720948 AWM786432:AWM786484 AWM851968:AWM852020 AWM917504:AWM917556 AWM983040:AWM983092 BGI11:BGI53 BGI65536:BGI65588 BGI131072:BGI131124 BGI196608:BGI196660 BGI262144:BGI262196 BGI327680:BGI327732 BGI393216:BGI393268 BGI458752:BGI458804 BGI524288:BGI524340 BGI589824:BGI589876 BGI655360:BGI655412 BGI720896:BGI720948 BGI786432:BGI786484 BGI851968:BGI852020 BGI917504:BGI917556 BGI983040:BGI983092 BQE11:BQE53 BQE65536:BQE65588 BQE131072:BQE131124 BQE196608:BQE196660 BQE262144:BQE262196 BQE327680:BQE327732 BQE393216:BQE393268 BQE458752:BQE458804 BQE524288:BQE524340 BQE589824:BQE589876 BQE655360:BQE655412 BQE720896:BQE720948 BQE786432:BQE786484 BQE851968:BQE852020 BQE917504:BQE917556 BQE983040:BQE983092 CAA11:CAA53 CAA65536:CAA65588 CAA131072:CAA131124 CAA196608:CAA196660 CAA262144:CAA262196 CAA327680:CAA327732 CAA393216:CAA393268 CAA458752:CAA458804 CAA524288:CAA524340 CAA589824:CAA589876 CAA655360:CAA655412 CAA720896:CAA720948 CAA786432:CAA786484 CAA851968:CAA852020 CAA917504:CAA917556 CAA983040:CAA983092 CJW11:CJW53 CJW65536:CJW65588 CJW131072:CJW131124 CJW196608:CJW196660 CJW262144:CJW262196 CJW327680:CJW327732 CJW393216:CJW393268 CJW458752:CJW458804 CJW524288:CJW524340 CJW589824:CJW589876 CJW655360:CJW655412 CJW720896:CJW720948 CJW786432:CJW786484 CJW851968:CJW852020 CJW917504:CJW917556 CJW983040:CJW983092 CTS11:CTS53 CTS65536:CTS65588 CTS131072:CTS131124 CTS196608:CTS196660 CTS262144:CTS262196 CTS327680:CTS327732 CTS393216:CTS393268 CTS458752:CTS458804 CTS524288:CTS524340 CTS589824:CTS589876 CTS655360:CTS655412 CTS720896:CTS720948 CTS786432:CTS786484 CTS851968:CTS852020 CTS917504:CTS917556 CTS983040:CTS983092 DDO11:DDO53 DDO65536:DDO65588 DDO131072:DDO131124 DDO196608:DDO196660 DDO262144:DDO262196 DDO327680:DDO327732 DDO393216:DDO393268 DDO458752:DDO458804 DDO524288:DDO524340 DDO589824:DDO589876 DDO655360:DDO655412 DDO720896:DDO720948 DDO786432:DDO786484 DDO851968:DDO852020 DDO917504:DDO917556 DDO983040:DDO983092 DNK11:DNK53 DNK65536:DNK65588 DNK131072:DNK131124 DNK196608:DNK196660 DNK262144:DNK262196 DNK327680:DNK327732 DNK393216:DNK393268 DNK458752:DNK458804 DNK524288:DNK524340 DNK589824:DNK589876 DNK655360:DNK655412 DNK720896:DNK720948 DNK786432:DNK786484 DNK851968:DNK852020 DNK917504:DNK917556 DNK983040:DNK983092 DXG11:DXG53 DXG65536:DXG65588 DXG131072:DXG131124 DXG196608:DXG196660 DXG262144:DXG262196 DXG327680:DXG327732 DXG393216:DXG393268 DXG458752:DXG458804 DXG524288:DXG524340 DXG589824:DXG589876 DXG655360:DXG655412 DXG720896:DXG720948 DXG786432:DXG786484 DXG851968:DXG852020 DXG917504:DXG917556 DXG983040:DXG983092 EHC11:EHC53 EHC65536:EHC65588 EHC131072:EHC131124 EHC196608:EHC196660 EHC262144:EHC262196 EHC327680:EHC327732 EHC393216:EHC393268 EHC458752:EHC458804 EHC524288:EHC524340 EHC589824:EHC589876 EHC655360:EHC655412 EHC720896:EHC720948 EHC786432:EHC786484 EHC851968:EHC852020 EHC917504:EHC917556 EHC983040:EHC983092 EQY11:EQY53 EQY65536:EQY65588 EQY131072:EQY131124 EQY196608:EQY196660 EQY262144:EQY262196 EQY327680:EQY327732 EQY393216:EQY393268 EQY458752:EQY458804 EQY524288:EQY524340 EQY589824:EQY589876 EQY655360:EQY655412 EQY720896:EQY720948 EQY786432:EQY786484 EQY851968:EQY852020 EQY917504:EQY917556 EQY983040:EQY983092 FAU11:FAU53 FAU65536:FAU65588 FAU131072:FAU131124 FAU196608:FAU196660 FAU262144:FAU262196 FAU327680:FAU327732 FAU393216:FAU393268 FAU458752:FAU458804 FAU524288:FAU524340 FAU589824:FAU589876 FAU655360:FAU655412 FAU720896:FAU720948 FAU786432:FAU786484 FAU851968:FAU852020 FAU917504:FAU917556 FAU983040:FAU983092 FKQ11:FKQ53 FKQ65536:FKQ65588 FKQ131072:FKQ131124 FKQ196608:FKQ196660 FKQ262144:FKQ262196 FKQ327680:FKQ327732 FKQ393216:FKQ393268 FKQ458752:FKQ458804 FKQ524288:FKQ524340 FKQ589824:FKQ589876 FKQ655360:FKQ655412 FKQ720896:FKQ720948 FKQ786432:FKQ786484 FKQ851968:FKQ852020 FKQ917504:FKQ917556 FKQ983040:FKQ983092 FUM11:FUM53 FUM65536:FUM65588 FUM131072:FUM131124 FUM196608:FUM196660 FUM262144:FUM262196 FUM327680:FUM327732 FUM393216:FUM393268 FUM458752:FUM458804 FUM524288:FUM524340 FUM589824:FUM589876 FUM655360:FUM655412 FUM720896:FUM720948 FUM786432:FUM786484 FUM851968:FUM852020 FUM917504:FUM917556 FUM983040:FUM983092 GEI11:GEI53 GEI65536:GEI65588 GEI131072:GEI131124 GEI196608:GEI196660 GEI262144:GEI262196 GEI327680:GEI327732 GEI393216:GEI393268 GEI458752:GEI458804 GEI524288:GEI524340 GEI589824:GEI589876 GEI655360:GEI655412 GEI720896:GEI720948 GEI786432:GEI786484 GEI851968:GEI852020 GEI917504:GEI917556 GEI983040:GEI983092 GOE11:GOE53 GOE65536:GOE65588 GOE131072:GOE131124 GOE196608:GOE196660 GOE262144:GOE262196 GOE327680:GOE327732 GOE393216:GOE393268 GOE458752:GOE458804 GOE524288:GOE524340 GOE589824:GOE589876 GOE655360:GOE655412 GOE720896:GOE720948 GOE786432:GOE786484 GOE851968:GOE852020 GOE917504:GOE917556 GOE983040:GOE983092 GYA11:GYA53 GYA65536:GYA65588 GYA131072:GYA131124 GYA196608:GYA196660 GYA262144:GYA262196 GYA327680:GYA327732 GYA393216:GYA393268 GYA458752:GYA458804 GYA524288:GYA524340 GYA589824:GYA589876 GYA655360:GYA655412 GYA720896:GYA720948 GYA786432:GYA786484 GYA851968:GYA852020 GYA917504:GYA917556 GYA983040:GYA983092 HHW11:HHW53 HHW65536:HHW65588 HHW131072:HHW131124 HHW196608:HHW196660 HHW262144:HHW262196 HHW327680:HHW327732 HHW393216:HHW393268 HHW458752:HHW458804 HHW524288:HHW524340 HHW589824:HHW589876 HHW655360:HHW655412 HHW720896:HHW720948 HHW786432:HHW786484 HHW851968:HHW852020 HHW917504:HHW917556 HHW983040:HHW983092 HRS11:HRS53 HRS65536:HRS65588 HRS131072:HRS131124 HRS196608:HRS196660 HRS262144:HRS262196 HRS327680:HRS327732 HRS393216:HRS393268 HRS458752:HRS458804 HRS524288:HRS524340 HRS589824:HRS589876 HRS655360:HRS655412 HRS720896:HRS720948 HRS786432:HRS786484 HRS851968:HRS852020 HRS917504:HRS917556 HRS983040:HRS983092 IBO11:IBO53 IBO65536:IBO65588 IBO131072:IBO131124 IBO196608:IBO196660 IBO262144:IBO262196 IBO327680:IBO327732 IBO393216:IBO393268 IBO458752:IBO458804 IBO524288:IBO524340 IBO589824:IBO589876 IBO655360:IBO655412 IBO720896:IBO720948 IBO786432:IBO786484 IBO851968:IBO852020 IBO917504:IBO917556 IBO983040:IBO983092 ILK11:ILK53 ILK65536:ILK65588 ILK131072:ILK131124 ILK196608:ILK196660 ILK262144:ILK262196 ILK327680:ILK327732 ILK393216:ILK393268 ILK458752:ILK458804 ILK524288:ILK524340 ILK589824:ILK589876 ILK655360:ILK655412 ILK720896:ILK720948 ILK786432:ILK786484 ILK851968:ILK852020 ILK917504:ILK917556 ILK983040:ILK983092 IVG11:IVG53 IVG65536:IVG65588 IVG131072:IVG131124 IVG196608:IVG196660 IVG262144:IVG262196 IVG327680:IVG327732 IVG393216:IVG393268 IVG458752:IVG458804 IVG524288:IVG524340 IVG589824:IVG589876 IVG655360:IVG655412 IVG720896:IVG720948 IVG786432:IVG786484 IVG851968:IVG852020 IVG917504:IVG917556 IVG983040:IVG983092 JFC11:JFC53 JFC65536:JFC65588 JFC131072:JFC131124 JFC196608:JFC196660 JFC262144:JFC262196 JFC327680:JFC327732 JFC393216:JFC393268 JFC458752:JFC458804 JFC524288:JFC524340 JFC589824:JFC589876 JFC655360:JFC655412 JFC720896:JFC720948 JFC786432:JFC786484 JFC851968:JFC852020 JFC917504:JFC917556 JFC983040:JFC983092 JOY11:JOY53 JOY65536:JOY65588 JOY131072:JOY131124 JOY196608:JOY196660 JOY262144:JOY262196 JOY327680:JOY327732 JOY393216:JOY393268 JOY458752:JOY458804 JOY524288:JOY524340 JOY589824:JOY589876 JOY655360:JOY655412 JOY720896:JOY720948 JOY786432:JOY786484 JOY851968:JOY852020 JOY917504:JOY917556 JOY983040:JOY983092 JYU11:JYU53 JYU65536:JYU65588 JYU131072:JYU131124 JYU196608:JYU196660 JYU262144:JYU262196 JYU327680:JYU327732 JYU393216:JYU393268 JYU458752:JYU458804 JYU524288:JYU524340 JYU589824:JYU589876 JYU655360:JYU655412 JYU720896:JYU720948 JYU786432:JYU786484 JYU851968:JYU852020 JYU917504:JYU917556 JYU983040:JYU983092 KIQ11:KIQ53 KIQ65536:KIQ65588 KIQ131072:KIQ131124 KIQ196608:KIQ196660 KIQ262144:KIQ262196 KIQ327680:KIQ327732 KIQ393216:KIQ393268 KIQ458752:KIQ458804 KIQ524288:KIQ524340 KIQ589824:KIQ589876 KIQ655360:KIQ655412 KIQ720896:KIQ720948 KIQ786432:KIQ786484 KIQ851968:KIQ852020 KIQ917504:KIQ917556 KIQ983040:KIQ983092 KSM11:KSM53 KSM65536:KSM65588 KSM131072:KSM131124 KSM196608:KSM196660 KSM262144:KSM262196 KSM327680:KSM327732 KSM393216:KSM393268 KSM458752:KSM458804 KSM524288:KSM524340 KSM589824:KSM589876 KSM655360:KSM655412 KSM720896:KSM720948 KSM786432:KSM786484 KSM851968:KSM852020 KSM917504:KSM917556 KSM983040:KSM983092 LCI11:LCI53 LCI65536:LCI65588 LCI131072:LCI131124 LCI196608:LCI196660 LCI262144:LCI262196 LCI327680:LCI327732 LCI393216:LCI393268 LCI458752:LCI458804 LCI524288:LCI524340 LCI589824:LCI589876 LCI655360:LCI655412 LCI720896:LCI720948 LCI786432:LCI786484 LCI851968:LCI852020 LCI917504:LCI917556 LCI983040:LCI983092 LME11:LME53 LME65536:LME65588 LME131072:LME131124 LME196608:LME196660 LME262144:LME262196 LME327680:LME327732 LME393216:LME393268 LME458752:LME458804 LME524288:LME524340 LME589824:LME589876 LME655360:LME655412 LME720896:LME720948 LME786432:LME786484 LME851968:LME852020 LME917504:LME917556 LME983040:LME983092 LWA11:LWA53 LWA65536:LWA65588 LWA131072:LWA131124 LWA196608:LWA196660 LWA262144:LWA262196 LWA327680:LWA327732 LWA393216:LWA393268 LWA458752:LWA458804 LWA524288:LWA524340 LWA589824:LWA589876 LWA655360:LWA655412 LWA720896:LWA720948 LWA786432:LWA786484 LWA851968:LWA852020 LWA917504:LWA917556 LWA983040:LWA983092 MFW11:MFW53 MFW65536:MFW65588 MFW131072:MFW131124 MFW196608:MFW196660 MFW262144:MFW262196 MFW327680:MFW327732 MFW393216:MFW393268 MFW458752:MFW458804 MFW524288:MFW524340 MFW589824:MFW589876 MFW655360:MFW655412 MFW720896:MFW720948 MFW786432:MFW786484 MFW851968:MFW852020 MFW917504:MFW917556 MFW983040:MFW983092 MPS11:MPS53 MPS65536:MPS65588 MPS131072:MPS131124 MPS196608:MPS196660 MPS262144:MPS262196 MPS327680:MPS327732 MPS393216:MPS393268 MPS458752:MPS458804 MPS524288:MPS524340 MPS589824:MPS589876 MPS655360:MPS655412 MPS720896:MPS720948 MPS786432:MPS786484 MPS851968:MPS852020 MPS917504:MPS917556 MPS983040:MPS983092 MZO11:MZO53 MZO65536:MZO65588 MZO131072:MZO131124 MZO196608:MZO196660 MZO262144:MZO262196 MZO327680:MZO327732 MZO393216:MZO393268 MZO458752:MZO458804 MZO524288:MZO524340 MZO589824:MZO589876 MZO655360:MZO655412 MZO720896:MZO720948 MZO786432:MZO786484 MZO851968:MZO852020 MZO917504:MZO917556 MZO983040:MZO983092 NJK11:NJK53 NJK65536:NJK65588 NJK131072:NJK131124 NJK196608:NJK196660 NJK262144:NJK262196 NJK327680:NJK327732 NJK393216:NJK393268 NJK458752:NJK458804 NJK524288:NJK524340 NJK589824:NJK589876 NJK655360:NJK655412 NJK720896:NJK720948 NJK786432:NJK786484 NJK851968:NJK852020 NJK917504:NJK917556 NJK983040:NJK983092 NTG11:NTG53 NTG65536:NTG65588 NTG131072:NTG131124 NTG196608:NTG196660 NTG262144:NTG262196 NTG327680:NTG327732 NTG393216:NTG393268 NTG458752:NTG458804 NTG524288:NTG524340 NTG589824:NTG589876 NTG655360:NTG655412 NTG720896:NTG720948 NTG786432:NTG786484 NTG851968:NTG852020 NTG917504:NTG917556 NTG983040:NTG983092 ODC11:ODC53 ODC65536:ODC65588 ODC131072:ODC131124 ODC196608:ODC196660 ODC262144:ODC262196 ODC327680:ODC327732 ODC393216:ODC393268 ODC458752:ODC458804 ODC524288:ODC524340 ODC589824:ODC589876 ODC655360:ODC655412 ODC720896:ODC720948 ODC786432:ODC786484 ODC851968:ODC852020 ODC917504:ODC917556 ODC983040:ODC983092 OMY11:OMY53 OMY65536:OMY65588 OMY131072:OMY131124 OMY196608:OMY196660 OMY262144:OMY262196 OMY327680:OMY327732 OMY393216:OMY393268 OMY458752:OMY458804 OMY524288:OMY524340 OMY589824:OMY589876 OMY655360:OMY655412 OMY720896:OMY720948 OMY786432:OMY786484 OMY851968:OMY852020 OMY917504:OMY917556 OMY983040:OMY983092 OWU11:OWU53 OWU65536:OWU65588 OWU131072:OWU131124 OWU196608:OWU196660 OWU262144:OWU262196 OWU327680:OWU327732 OWU393216:OWU393268 OWU458752:OWU458804 OWU524288:OWU524340 OWU589824:OWU589876 OWU655360:OWU655412 OWU720896:OWU720948 OWU786432:OWU786484 OWU851968:OWU852020 OWU917504:OWU917556 OWU983040:OWU983092 PGQ11:PGQ53 PGQ65536:PGQ65588 PGQ131072:PGQ131124 PGQ196608:PGQ196660 PGQ262144:PGQ262196 PGQ327680:PGQ327732 PGQ393216:PGQ393268 PGQ458752:PGQ458804 PGQ524288:PGQ524340 PGQ589824:PGQ589876 PGQ655360:PGQ655412 PGQ720896:PGQ720948 PGQ786432:PGQ786484 PGQ851968:PGQ852020 PGQ917504:PGQ917556 PGQ983040:PGQ983092 PQM11:PQM53 PQM65536:PQM65588 PQM131072:PQM131124 PQM196608:PQM196660 PQM262144:PQM262196 PQM327680:PQM327732 PQM393216:PQM393268 PQM458752:PQM458804 PQM524288:PQM524340 PQM589824:PQM589876 PQM655360:PQM655412 PQM720896:PQM720948 PQM786432:PQM786484 PQM851968:PQM852020 PQM917504:PQM917556 PQM983040:PQM983092 QAI11:QAI53 QAI65536:QAI65588 QAI131072:QAI131124 QAI196608:QAI196660 QAI262144:QAI262196 QAI327680:QAI327732 QAI393216:QAI393268 QAI458752:QAI458804 QAI524288:QAI524340 QAI589824:QAI589876 QAI655360:QAI655412 QAI720896:QAI720948 QAI786432:QAI786484 QAI851968:QAI852020 QAI917504:QAI917556 QAI983040:QAI983092 QKE11:QKE53 QKE65536:QKE65588 QKE131072:QKE131124 QKE196608:QKE196660 QKE262144:QKE262196 QKE327680:QKE327732 QKE393216:QKE393268 QKE458752:QKE458804 QKE524288:QKE524340 QKE589824:QKE589876 QKE655360:QKE655412 QKE720896:QKE720948 QKE786432:QKE786484 QKE851968:QKE852020 QKE917504:QKE917556 QKE983040:QKE983092 QUA11:QUA53 QUA65536:QUA65588 QUA131072:QUA131124 QUA196608:QUA196660 QUA262144:QUA262196 QUA327680:QUA327732 QUA393216:QUA393268 QUA458752:QUA458804 QUA524288:QUA524340 QUA589824:QUA589876 QUA655360:QUA655412 QUA720896:QUA720948 QUA786432:QUA786484 QUA851968:QUA852020 QUA917504:QUA917556 QUA983040:QUA983092 RDW11:RDW53 RDW65536:RDW65588 RDW131072:RDW131124 RDW196608:RDW196660 RDW262144:RDW262196 RDW327680:RDW327732 RDW393216:RDW393268 RDW458752:RDW458804 RDW524288:RDW524340 RDW589824:RDW589876 RDW655360:RDW655412 RDW720896:RDW720948 RDW786432:RDW786484 RDW851968:RDW852020 RDW917504:RDW917556 RDW983040:RDW983092 RNS11:RNS53 RNS65536:RNS65588 RNS131072:RNS131124 RNS196608:RNS196660 RNS262144:RNS262196 RNS327680:RNS327732 RNS393216:RNS393268 RNS458752:RNS458804 RNS524288:RNS524340 RNS589824:RNS589876 RNS655360:RNS655412 RNS720896:RNS720948 RNS786432:RNS786484 RNS851968:RNS852020 RNS917504:RNS917556 RNS983040:RNS983092 RXO11:RXO53 RXO65536:RXO65588 RXO131072:RXO131124 RXO196608:RXO196660 RXO262144:RXO262196 RXO327680:RXO327732 RXO393216:RXO393268 RXO458752:RXO458804 RXO524288:RXO524340 RXO589824:RXO589876 RXO655360:RXO655412 RXO720896:RXO720948 RXO786432:RXO786484 RXO851968:RXO852020 RXO917504:RXO917556 RXO983040:RXO983092 SHK11:SHK53 SHK65536:SHK65588 SHK131072:SHK131124 SHK196608:SHK196660 SHK262144:SHK262196 SHK327680:SHK327732 SHK393216:SHK393268 SHK458752:SHK458804 SHK524288:SHK524340 SHK589824:SHK589876 SHK655360:SHK655412 SHK720896:SHK720948 SHK786432:SHK786484 SHK851968:SHK852020 SHK917504:SHK917556 SHK983040:SHK983092 SRG11:SRG53 SRG65536:SRG65588 SRG131072:SRG131124 SRG196608:SRG196660 SRG262144:SRG262196 SRG327680:SRG327732 SRG393216:SRG393268 SRG458752:SRG458804 SRG524288:SRG524340 SRG589824:SRG589876 SRG655360:SRG655412 SRG720896:SRG720948 SRG786432:SRG786484 SRG851968:SRG852020 SRG917504:SRG917556 SRG983040:SRG983092 TBC11:TBC53 TBC65536:TBC65588 TBC131072:TBC131124 TBC196608:TBC196660 TBC262144:TBC262196 TBC327680:TBC327732 TBC393216:TBC393268 TBC458752:TBC458804 TBC524288:TBC524340 TBC589824:TBC589876 TBC655360:TBC655412 TBC720896:TBC720948 TBC786432:TBC786484 TBC851968:TBC852020 TBC917504:TBC917556 TBC983040:TBC983092 TKY11:TKY53 TKY65536:TKY65588 TKY131072:TKY131124 TKY196608:TKY196660 TKY262144:TKY262196 TKY327680:TKY327732 TKY393216:TKY393268 TKY458752:TKY458804 TKY524288:TKY524340 TKY589824:TKY589876 TKY655360:TKY655412 TKY720896:TKY720948 TKY786432:TKY786484 TKY851968:TKY852020 TKY917504:TKY917556 TKY983040:TKY983092 TUU11:TUU53 TUU65536:TUU65588 TUU131072:TUU131124 TUU196608:TUU196660 TUU262144:TUU262196 TUU327680:TUU327732 TUU393216:TUU393268 TUU458752:TUU458804 TUU524288:TUU524340 TUU589824:TUU589876 TUU655360:TUU655412 TUU720896:TUU720948 TUU786432:TUU786484 TUU851968:TUU852020 TUU917504:TUU917556 TUU983040:TUU983092 UEQ11:UEQ53 UEQ65536:UEQ65588 UEQ131072:UEQ131124 UEQ196608:UEQ196660 UEQ262144:UEQ262196 UEQ327680:UEQ327732 UEQ393216:UEQ393268 UEQ458752:UEQ458804 UEQ524288:UEQ524340 UEQ589824:UEQ589876 UEQ655360:UEQ655412 UEQ720896:UEQ720948 UEQ786432:UEQ786484 UEQ851968:UEQ852020 UEQ917504:UEQ917556 UEQ983040:UEQ983092 UOM11:UOM53 UOM65536:UOM65588 UOM131072:UOM131124 UOM196608:UOM196660 UOM262144:UOM262196 UOM327680:UOM327732 UOM393216:UOM393268 UOM458752:UOM458804 UOM524288:UOM524340 UOM589824:UOM589876 UOM655360:UOM655412 UOM720896:UOM720948 UOM786432:UOM786484 UOM851968:UOM852020 UOM917504:UOM917556 UOM983040:UOM983092 UYI11:UYI53 UYI65536:UYI65588 UYI131072:UYI131124 UYI196608:UYI196660 UYI262144:UYI262196 UYI327680:UYI327732 UYI393216:UYI393268 UYI458752:UYI458804 UYI524288:UYI524340 UYI589824:UYI589876 UYI655360:UYI655412 UYI720896:UYI720948 UYI786432:UYI786484 UYI851968:UYI852020 UYI917504:UYI917556 UYI983040:UYI983092 VIE11:VIE53 VIE65536:VIE65588 VIE131072:VIE131124 VIE196608:VIE196660 VIE262144:VIE262196 VIE327680:VIE327732 VIE393216:VIE393268 VIE458752:VIE458804 VIE524288:VIE524340 VIE589824:VIE589876 VIE655360:VIE655412 VIE720896:VIE720948 VIE786432:VIE786484 VIE851968:VIE852020 VIE917504:VIE917556 VIE983040:VIE983092 VSA11:VSA53 VSA65536:VSA65588 VSA131072:VSA131124 VSA196608:VSA196660 VSA262144:VSA262196 VSA327680:VSA327732 VSA393216:VSA393268 VSA458752:VSA458804 VSA524288:VSA524340 VSA589824:VSA589876 VSA655360:VSA655412 VSA720896:VSA720948 VSA786432:VSA786484 VSA851968:VSA852020 VSA917504:VSA917556 VSA983040:VSA983092 WBW11:WBW53 WBW65536:WBW65588 WBW131072:WBW131124 WBW196608:WBW196660 WBW262144:WBW262196 WBW327680:WBW327732 WBW393216:WBW393268 WBW458752:WBW458804 WBW524288:WBW524340 WBW589824:WBW589876 WBW655360:WBW655412 WBW720896:WBW720948 WBW786432:WBW786484 WBW851968:WBW852020 WBW917504:WBW917556 WBW983040:WBW983092 WLS11:WLS53 WLS65536:WLS65588 WLS131072:WLS131124 WLS196608:WLS196660 WLS262144:WLS262196 WLS327680:WLS327732 WLS393216:WLS393268 WLS458752:WLS458804 WLS524288:WLS524340 WLS589824:WLS589876 WLS655360:WLS655412 WLS720896:WLS720948 WLS786432:WLS786484 WLS851968:WLS852020 WLS917504:WLS917556 WLS983040:WLS983092 WVO11:WVO53 WVO65536:WVO65588 WVO131072:WVO131124 WVO196608:WVO196660 WVO262144:WVO262196 WVO327680:WVO327732 WVO393216:WVO393268 WVO458752:WVO458804 WVO524288:WVO524340 WVO589824:WVO589876 WVO655360:WVO655412 WVO720896:WVO720948 WVO786432:WVO786484 WVO851968:WVO852020 WVO917504:WVO917556 WVO983040:WVO983092">
      <formula1>"是,否"</formula1>
    </dataValidation>
    <dataValidation type="list" allowBlank="1" showInputMessage="1" showErrorMessage="1" sqref="K11:K67 K65536:K65588 K131072:K131124 K196608:K196660 K262144:K262196 K327680:K327732 K393216:K393268 K458752:K458804 K524288:K524340 K589824:K589876 K655360:K655412 K720896:K720948 K786432:K786484 K851968:K852020 K917504:K917556 K983040:K983092 P11:P67 P65536:P65588 P131072:P131124 P196608:P196660 P262144:P262196 P327680:P327732 P393216:P393268 P458752:P458804 P524288:P524340 P589824:P589876 P655360:P655412 P720896:P720948 P786432:P786484 P851968:P852020 P917504:P917556 P983040:P983092 JG11:JG53 JG65536:JG65588 JG131072:JG131124 JG196608:JG196660 JG262144:JG262196 JG327680:JG327732 JG393216:JG393268 JG458752:JG458804 JG524288:JG524340 JG589824:JG589876 JG655360:JG655412 JG720896:JG720948 JG786432:JG786484 JG851968:JG852020 JG917504:JG917556 JG983040:JG983092 JL11:JL53 JL65536:JL65588 JL131072:JL131124 JL196608:JL196660 JL262144:JL262196 JL327680:JL327732 JL393216:JL393268 JL458752:JL458804 JL524288:JL524340 JL589824:JL589876 JL655360:JL655412 JL720896:JL720948 JL786432:JL786484 JL851968:JL852020 JL917504:JL917556 JL983040:JL983092 TC11:TC53 TC65536:TC65588 TC131072:TC131124 TC196608:TC196660 TC262144:TC262196 TC327680:TC327732 TC393216:TC393268 TC458752:TC458804 TC524288:TC524340 TC589824:TC589876 TC655360:TC655412 TC720896:TC720948 TC786432:TC786484 TC851968:TC852020 TC917504:TC917556 TC983040:TC983092 TH11:TH53 TH65536:TH65588 TH131072:TH131124 TH196608:TH196660 TH262144:TH262196 TH327680:TH327732 TH393216:TH393268 TH458752:TH458804 TH524288:TH524340 TH589824:TH589876 TH655360:TH655412 TH720896:TH720948 TH786432:TH786484 TH851968:TH852020 TH917504:TH917556 TH983040:TH983092 ACY11:ACY53 ACY65536:ACY65588 ACY131072:ACY131124 ACY196608:ACY196660 ACY262144:ACY262196 ACY327680:ACY327732 ACY393216:ACY393268 ACY458752:ACY458804 ACY524288:ACY524340 ACY589824:ACY589876 ACY655360:ACY655412 ACY720896:ACY720948 ACY786432:ACY786484 ACY851968:ACY852020 ACY917504:ACY917556 ACY983040:ACY983092 ADD11:ADD53 ADD65536:ADD65588 ADD131072:ADD131124 ADD196608:ADD196660 ADD262144:ADD262196 ADD327680:ADD327732 ADD393216:ADD393268 ADD458752:ADD458804 ADD524288:ADD524340 ADD589824:ADD589876 ADD655360:ADD655412 ADD720896:ADD720948 ADD786432:ADD786484 ADD851968:ADD852020 ADD917504:ADD917556 ADD983040:ADD983092 AMU11:AMU53 AMU65536:AMU65588 AMU131072:AMU131124 AMU196608:AMU196660 AMU262144:AMU262196 AMU327680:AMU327732 AMU393216:AMU393268 AMU458752:AMU458804 AMU524288:AMU524340 AMU589824:AMU589876 AMU655360:AMU655412 AMU720896:AMU720948 AMU786432:AMU786484 AMU851968:AMU852020 AMU917504:AMU917556 AMU983040:AMU983092 AMZ11:AMZ53 AMZ65536:AMZ65588 AMZ131072:AMZ131124 AMZ196608:AMZ196660 AMZ262144:AMZ262196 AMZ327680:AMZ327732 AMZ393216:AMZ393268 AMZ458752:AMZ458804 AMZ524288:AMZ524340 AMZ589824:AMZ589876 AMZ655360:AMZ655412 AMZ720896:AMZ720948 AMZ786432:AMZ786484 AMZ851968:AMZ852020 AMZ917504:AMZ917556 AMZ983040:AMZ983092 AWQ11:AWQ53 AWQ65536:AWQ65588 AWQ131072:AWQ131124 AWQ196608:AWQ196660 AWQ262144:AWQ262196 AWQ327680:AWQ327732 AWQ393216:AWQ393268 AWQ458752:AWQ458804 AWQ524288:AWQ524340 AWQ589824:AWQ589876 AWQ655360:AWQ655412 AWQ720896:AWQ720948 AWQ786432:AWQ786484 AWQ851968:AWQ852020 AWQ917504:AWQ917556 AWQ983040:AWQ983092 AWV11:AWV53 AWV65536:AWV65588 AWV131072:AWV131124 AWV196608:AWV196660 AWV262144:AWV262196 AWV327680:AWV327732 AWV393216:AWV393268 AWV458752:AWV458804 AWV524288:AWV524340 AWV589824:AWV589876 AWV655360:AWV655412 AWV720896:AWV720948 AWV786432:AWV786484 AWV851968:AWV852020 AWV917504:AWV917556 AWV983040:AWV983092 BGM11:BGM53 BGM65536:BGM65588 BGM131072:BGM131124 BGM196608:BGM196660 BGM262144:BGM262196 BGM327680:BGM327732 BGM393216:BGM393268 BGM458752:BGM458804 BGM524288:BGM524340 BGM589824:BGM589876 BGM655360:BGM655412 BGM720896:BGM720948 BGM786432:BGM786484 BGM851968:BGM852020 BGM917504:BGM917556 BGM983040:BGM983092 BGR11:BGR53 BGR65536:BGR65588 BGR131072:BGR131124 BGR196608:BGR196660 BGR262144:BGR262196 BGR327680:BGR327732 BGR393216:BGR393268 BGR458752:BGR458804 BGR524288:BGR524340 BGR589824:BGR589876 BGR655360:BGR655412 BGR720896:BGR720948 BGR786432:BGR786484 BGR851968:BGR852020 BGR917504:BGR917556 BGR983040:BGR983092 BQI11:BQI53 BQI65536:BQI65588 BQI131072:BQI131124 BQI196608:BQI196660 BQI262144:BQI262196 BQI327680:BQI327732 BQI393216:BQI393268 BQI458752:BQI458804 BQI524288:BQI524340 BQI589824:BQI589876 BQI655360:BQI655412 BQI720896:BQI720948 BQI786432:BQI786484 BQI851968:BQI852020 BQI917504:BQI917556 BQI983040:BQI983092 BQN11:BQN53 BQN65536:BQN65588 BQN131072:BQN131124 BQN196608:BQN196660 BQN262144:BQN262196 BQN327680:BQN327732 BQN393216:BQN393268 BQN458752:BQN458804 BQN524288:BQN524340 BQN589824:BQN589876 BQN655360:BQN655412 BQN720896:BQN720948 BQN786432:BQN786484 BQN851968:BQN852020 BQN917504:BQN917556 BQN983040:BQN983092 CAE11:CAE53 CAE65536:CAE65588 CAE131072:CAE131124 CAE196608:CAE196660 CAE262144:CAE262196 CAE327680:CAE327732 CAE393216:CAE393268 CAE458752:CAE458804 CAE524288:CAE524340 CAE589824:CAE589876 CAE655360:CAE655412 CAE720896:CAE720948 CAE786432:CAE786484 CAE851968:CAE852020 CAE917504:CAE917556 CAE983040:CAE983092 CAJ11:CAJ53 CAJ65536:CAJ65588 CAJ131072:CAJ131124 CAJ196608:CAJ196660 CAJ262144:CAJ262196 CAJ327680:CAJ327732 CAJ393216:CAJ393268 CAJ458752:CAJ458804 CAJ524288:CAJ524340 CAJ589824:CAJ589876 CAJ655360:CAJ655412 CAJ720896:CAJ720948 CAJ786432:CAJ786484 CAJ851968:CAJ852020 CAJ917504:CAJ917556 CAJ983040:CAJ983092 CKA11:CKA53 CKA65536:CKA65588 CKA131072:CKA131124 CKA196608:CKA196660 CKA262144:CKA262196 CKA327680:CKA327732 CKA393216:CKA393268 CKA458752:CKA458804 CKA524288:CKA524340 CKA589824:CKA589876 CKA655360:CKA655412 CKA720896:CKA720948 CKA786432:CKA786484 CKA851968:CKA852020 CKA917504:CKA917556 CKA983040:CKA983092 CKF11:CKF53 CKF65536:CKF65588 CKF131072:CKF131124 CKF196608:CKF196660 CKF262144:CKF262196 CKF327680:CKF327732 CKF393216:CKF393268 CKF458752:CKF458804 CKF524288:CKF524340 CKF589824:CKF589876 CKF655360:CKF655412 CKF720896:CKF720948 CKF786432:CKF786484 CKF851968:CKF852020 CKF917504:CKF917556 CKF983040:CKF983092 CTW11:CTW53 CTW65536:CTW65588 CTW131072:CTW131124 CTW196608:CTW196660 CTW262144:CTW262196 CTW327680:CTW327732 CTW393216:CTW393268 CTW458752:CTW458804 CTW524288:CTW524340 CTW589824:CTW589876 CTW655360:CTW655412 CTW720896:CTW720948 CTW786432:CTW786484 CTW851968:CTW852020 CTW917504:CTW917556 CTW983040:CTW983092 CUB11:CUB53 CUB65536:CUB65588 CUB131072:CUB131124 CUB196608:CUB196660 CUB262144:CUB262196 CUB327680:CUB327732 CUB393216:CUB393268 CUB458752:CUB458804 CUB524288:CUB524340 CUB589824:CUB589876 CUB655360:CUB655412 CUB720896:CUB720948 CUB786432:CUB786484 CUB851968:CUB852020 CUB917504:CUB917556 CUB983040:CUB983092 DDS11:DDS53 DDS65536:DDS65588 DDS131072:DDS131124 DDS196608:DDS196660 DDS262144:DDS262196 DDS327680:DDS327732 DDS393216:DDS393268 DDS458752:DDS458804 DDS524288:DDS524340 DDS589824:DDS589876 DDS655360:DDS655412 DDS720896:DDS720948 DDS786432:DDS786484 DDS851968:DDS852020 DDS917504:DDS917556 DDS983040:DDS983092 DDX11:DDX53 DDX65536:DDX65588 DDX131072:DDX131124 DDX196608:DDX196660 DDX262144:DDX262196 DDX327680:DDX327732 DDX393216:DDX393268 DDX458752:DDX458804 DDX524288:DDX524340 DDX589824:DDX589876 DDX655360:DDX655412 DDX720896:DDX720948 DDX786432:DDX786484 DDX851968:DDX852020 DDX917504:DDX917556 DDX983040:DDX983092 DNO11:DNO53 DNO65536:DNO65588 DNO131072:DNO131124 DNO196608:DNO196660 DNO262144:DNO262196 DNO327680:DNO327732 DNO393216:DNO393268 DNO458752:DNO458804 DNO524288:DNO524340 DNO589824:DNO589876 DNO655360:DNO655412 DNO720896:DNO720948 DNO786432:DNO786484 DNO851968:DNO852020 DNO917504:DNO917556 DNO983040:DNO983092 DNT11:DNT53 DNT65536:DNT65588 DNT131072:DNT131124 DNT196608:DNT196660 DNT262144:DNT262196 DNT327680:DNT327732 DNT393216:DNT393268 DNT458752:DNT458804 DNT524288:DNT524340 DNT589824:DNT589876 DNT655360:DNT655412 DNT720896:DNT720948 DNT786432:DNT786484 DNT851968:DNT852020 DNT917504:DNT917556 DNT983040:DNT983092 DXK11:DXK53 DXK65536:DXK65588 DXK131072:DXK131124 DXK196608:DXK196660 DXK262144:DXK262196 DXK327680:DXK327732 DXK393216:DXK393268 DXK458752:DXK458804 DXK524288:DXK524340 DXK589824:DXK589876 DXK655360:DXK655412 DXK720896:DXK720948 DXK786432:DXK786484 DXK851968:DXK852020 DXK917504:DXK917556 DXK983040:DXK983092 DXP11:DXP53 DXP65536:DXP65588 DXP131072:DXP131124 DXP196608:DXP196660 DXP262144:DXP262196 DXP327680:DXP327732 DXP393216:DXP393268 DXP458752:DXP458804 DXP524288:DXP524340 DXP589824:DXP589876 DXP655360:DXP655412 DXP720896:DXP720948 DXP786432:DXP786484 DXP851968:DXP852020 DXP917504:DXP917556 DXP983040:DXP983092 EHG11:EHG53 EHG65536:EHG65588 EHG131072:EHG131124 EHG196608:EHG196660 EHG262144:EHG262196 EHG327680:EHG327732 EHG393216:EHG393268 EHG458752:EHG458804 EHG524288:EHG524340 EHG589824:EHG589876 EHG655360:EHG655412 EHG720896:EHG720948 EHG786432:EHG786484 EHG851968:EHG852020 EHG917504:EHG917556 EHG983040:EHG983092 EHL11:EHL53 EHL65536:EHL65588 EHL131072:EHL131124 EHL196608:EHL196660 EHL262144:EHL262196 EHL327680:EHL327732 EHL393216:EHL393268 EHL458752:EHL458804 EHL524288:EHL524340 EHL589824:EHL589876 EHL655360:EHL655412 EHL720896:EHL720948 EHL786432:EHL786484 EHL851968:EHL852020 EHL917504:EHL917556 EHL983040:EHL983092 ERC11:ERC53 ERC65536:ERC65588 ERC131072:ERC131124 ERC196608:ERC196660 ERC262144:ERC262196 ERC327680:ERC327732 ERC393216:ERC393268 ERC458752:ERC458804 ERC524288:ERC524340 ERC589824:ERC589876 ERC655360:ERC655412 ERC720896:ERC720948 ERC786432:ERC786484 ERC851968:ERC852020 ERC917504:ERC917556 ERC983040:ERC983092 ERH11:ERH53 ERH65536:ERH65588 ERH131072:ERH131124 ERH196608:ERH196660 ERH262144:ERH262196 ERH327680:ERH327732 ERH393216:ERH393268 ERH458752:ERH458804 ERH524288:ERH524340 ERH589824:ERH589876 ERH655360:ERH655412 ERH720896:ERH720948 ERH786432:ERH786484 ERH851968:ERH852020 ERH917504:ERH917556 ERH983040:ERH983092 FAY11:FAY53 FAY65536:FAY65588 FAY131072:FAY131124 FAY196608:FAY196660 FAY262144:FAY262196 FAY327680:FAY327732 FAY393216:FAY393268 FAY458752:FAY458804 FAY524288:FAY524340 FAY589824:FAY589876 FAY655360:FAY655412 FAY720896:FAY720948 FAY786432:FAY786484 FAY851968:FAY852020 FAY917504:FAY917556 FAY983040:FAY983092 FBD11:FBD53 FBD65536:FBD65588 FBD131072:FBD131124 FBD196608:FBD196660 FBD262144:FBD262196 FBD327680:FBD327732 FBD393216:FBD393268 FBD458752:FBD458804 FBD524288:FBD524340 FBD589824:FBD589876 FBD655360:FBD655412 FBD720896:FBD720948 FBD786432:FBD786484 FBD851968:FBD852020 FBD917504:FBD917556 FBD983040:FBD983092 FKU11:FKU53 FKU65536:FKU65588 FKU131072:FKU131124 FKU196608:FKU196660 FKU262144:FKU262196 FKU327680:FKU327732 FKU393216:FKU393268 FKU458752:FKU458804 FKU524288:FKU524340 FKU589824:FKU589876 FKU655360:FKU655412 FKU720896:FKU720948 FKU786432:FKU786484 FKU851968:FKU852020 FKU917504:FKU917556 FKU983040:FKU983092 FKZ11:FKZ53 FKZ65536:FKZ65588 FKZ131072:FKZ131124 FKZ196608:FKZ196660 FKZ262144:FKZ262196 FKZ327680:FKZ327732 FKZ393216:FKZ393268 FKZ458752:FKZ458804 FKZ524288:FKZ524340 FKZ589824:FKZ589876 FKZ655360:FKZ655412 FKZ720896:FKZ720948 FKZ786432:FKZ786484 FKZ851968:FKZ852020 FKZ917504:FKZ917556 FKZ983040:FKZ983092 FUQ11:FUQ53 FUQ65536:FUQ65588 FUQ131072:FUQ131124 FUQ196608:FUQ196660 FUQ262144:FUQ262196 FUQ327680:FUQ327732 FUQ393216:FUQ393268 FUQ458752:FUQ458804 FUQ524288:FUQ524340 FUQ589824:FUQ589876 FUQ655360:FUQ655412 FUQ720896:FUQ720948 FUQ786432:FUQ786484 FUQ851968:FUQ852020 FUQ917504:FUQ917556 FUQ983040:FUQ983092 FUV11:FUV53 FUV65536:FUV65588 FUV131072:FUV131124 FUV196608:FUV196660 FUV262144:FUV262196 FUV327680:FUV327732 FUV393216:FUV393268 FUV458752:FUV458804 FUV524288:FUV524340 FUV589824:FUV589876 FUV655360:FUV655412 FUV720896:FUV720948 FUV786432:FUV786484 FUV851968:FUV852020 FUV917504:FUV917556 FUV983040:FUV983092 GEM11:GEM53 GEM65536:GEM65588 GEM131072:GEM131124 GEM196608:GEM196660 GEM262144:GEM262196 GEM327680:GEM327732 GEM393216:GEM393268 GEM458752:GEM458804 GEM524288:GEM524340 GEM589824:GEM589876 GEM655360:GEM655412 GEM720896:GEM720948 GEM786432:GEM786484 GEM851968:GEM852020 GEM917504:GEM917556 GEM983040:GEM983092 GER11:GER53 GER65536:GER65588 GER131072:GER131124 GER196608:GER196660 GER262144:GER262196 GER327680:GER327732 GER393216:GER393268 GER458752:GER458804 GER524288:GER524340 GER589824:GER589876 GER655360:GER655412 GER720896:GER720948 GER786432:GER786484 GER851968:GER852020 GER917504:GER917556 GER983040:GER983092 GOI11:GOI53 GOI65536:GOI65588 GOI131072:GOI131124 GOI196608:GOI196660 GOI262144:GOI262196 GOI327680:GOI327732 GOI393216:GOI393268 GOI458752:GOI458804 GOI524288:GOI524340 GOI589824:GOI589876 GOI655360:GOI655412 GOI720896:GOI720948 GOI786432:GOI786484 GOI851968:GOI852020 GOI917504:GOI917556 GOI983040:GOI983092 GON11:GON53 GON65536:GON65588 GON131072:GON131124 GON196608:GON196660 GON262144:GON262196 GON327680:GON327732 GON393216:GON393268 GON458752:GON458804 GON524288:GON524340 GON589824:GON589876 GON655360:GON655412 GON720896:GON720948 GON786432:GON786484 GON851968:GON852020 GON917504:GON917556 GON983040:GON983092 GYE11:GYE53 GYE65536:GYE65588 GYE131072:GYE131124 GYE196608:GYE196660 GYE262144:GYE262196 GYE327680:GYE327732 GYE393216:GYE393268 GYE458752:GYE458804 GYE524288:GYE524340 GYE589824:GYE589876 GYE655360:GYE655412 GYE720896:GYE720948 GYE786432:GYE786484 GYE851968:GYE852020 GYE917504:GYE917556 GYE983040:GYE983092 GYJ11:GYJ53 GYJ65536:GYJ65588 GYJ131072:GYJ131124 GYJ196608:GYJ196660 GYJ262144:GYJ262196 GYJ327680:GYJ327732 GYJ393216:GYJ393268 GYJ458752:GYJ458804 GYJ524288:GYJ524340 GYJ589824:GYJ589876 GYJ655360:GYJ655412 GYJ720896:GYJ720948 GYJ786432:GYJ786484 GYJ851968:GYJ852020 GYJ917504:GYJ917556 GYJ983040:GYJ983092 HIA11:HIA53 HIA65536:HIA65588 HIA131072:HIA131124 HIA196608:HIA196660 HIA262144:HIA262196 HIA327680:HIA327732 HIA393216:HIA393268 HIA458752:HIA458804 HIA524288:HIA524340 HIA589824:HIA589876 HIA655360:HIA655412 HIA720896:HIA720948 HIA786432:HIA786484 HIA851968:HIA852020 HIA917504:HIA917556 HIA983040:HIA983092 HIF11:HIF53 HIF65536:HIF65588 HIF131072:HIF131124 HIF196608:HIF196660 HIF262144:HIF262196 HIF327680:HIF327732 HIF393216:HIF393268 HIF458752:HIF458804 HIF524288:HIF524340 HIF589824:HIF589876 HIF655360:HIF655412 HIF720896:HIF720948 HIF786432:HIF786484 HIF851968:HIF852020 HIF917504:HIF917556 HIF983040:HIF983092 HRW11:HRW53 HRW65536:HRW65588 HRW131072:HRW131124 HRW196608:HRW196660 HRW262144:HRW262196 HRW327680:HRW327732 HRW393216:HRW393268 HRW458752:HRW458804 HRW524288:HRW524340 HRW589824:HRW589876 HRW655360:HRW655412 HRW720896:HRW720948 HRW786432:HRW786484 HRW851968:HRW852020 HRW917504:HRW917556 HRW983040:HRW983092 HSB11:HSB53 HSB65536:HSB65588 HSB131072:HSB131124 HSB196608:HSB196660 HSB262144:HSB262196 HSB327680:HSB327732 HSB393216:HSB393268 HSB458752:HSB458804 HSB524288:HSB524340 HSB589824:HSB589876 HSB655360:HSB655412 HSB720896:HSB720948 HSB786432:HSB786484 HSB851968:HSB852020 HSB917504:HSB917556 HSB983040:HSB983092 IBS11:IBS53 IBS65536:IBS65588 IBS131072:IBS131124 IBS196608:IBS196660 IBS262144:IBS262196 IBS327680:IBS327732 IBS393216:IBS393268 IBS458752:IBS458804 IBS524288:IBS524340 IBS589824:IBS589876 IBS655360:IBS655412 IBS720896:IBS720948 IBS786432:IBS786484 IBS851968:IBS852020 IBS917504:IBS917556 IBS983040:IBS983092 IBX11:IBX53 IBX65536:IBX65588 IBX131072:IBX131124 IBX196608:IBX196660 IBX262144:IBX262196 IBX327680:IBX327732 IBX393216:IBX393268 IBX458752:IBX458804 IBX524288:IBX524340 IBX589824:IBX589876 IBX655360:IBX655412 IBX720896:IBX720948 IBX786432:IBX786484 IBX851968:IBX852020 IBX917504:IBX917556 IBX983040:IBX983092 ILO11:ILO53 ILO65536:ILO65588 ILO131072:ILO131124 ILO196608:ILO196660 ILO262144:ILO262196 ILO327680:ILO327732 ILO393216:ILO393268 ILO458752:ILO458804 ILO524288:ILO524340 ILO589824:ILO589876 ILO655360:ILO655412 ILO720896:ILO720948 ILO786432:ILO786484 ILO851968:ILO852020 ILO917504:ILO917556 ILO983040:ILO983092 ILT11:ILT53 ILT65536:ILT65588 ILT131072:ILT131124 ILT196608:ILT196660 ILT262144:ILT262196 ILT327680:ILT327732 ILT393216:ILT393268 ILT458752:ILT458804 ILT524288:ILT524340 ILT589824:ILT589876 ILT655360:ILT655412 ILT720896:ILT720948 ILT786432:ILT786484 ILT851968:ILT852020 ILT917504:ILT917556 ILT983040:ILT983092 IVK11:IVK53 IVK65536:IVK65588 IVK131072:IVK131124 IVK196608:IVK196660 IVK262144:IVK262196 IVK327680:IVK327732 IVK393216:IVK393268 IVK458752:IVK458804 IVK524288:IVK524340 IVK589824:IVK589876 IVK655360:IVK655412 IVK720896:IVK720948 IVK786432:IVK786484 IVK851968:IVK852020 IVK917504:IVK917556 IVK983040:IVK983092 IVP11:IVP53 IVP65536:IVP65588 IVP131072:IVP131124 IVP196608:IVP196660 IVP262144:IVP262196 IVP327680:IVP327732 IVP393216:IVP393268 IVP458752:IVP458804 IVP524288:IVP524340 IVP589824:IVP589876 IVP655360:IVP655412 IVP720896:IVP720948 IVP786432:IVP786484 IVP851968:IVP852020 IVP917504:IVP917556 IVP983040:IVP983092 JFG11:JFG53 JFG65536:JFG65588 JFG131072:JFG131124 JFG196608:JFG196660 JFG262144:JFG262196 JFG327680:JFG327732 JFG393216:JFG393268 JFG458752:JFG458804 JFG524288:JFG524340 JFG589824:JFG589876 JFG655360:JFG655412 JFG720896:JFG720948 JFG786432:JFG786484 JFG851968:JFG852020 JFG917504:JFG917556 JFG983040:JFG983092 JFL11:JFL53 JFL65536:JFL65588 JFL131072:JFL131124 JFL196608:JFL196660 JFL262144:JFL262196 JFL327680:JFL327732 JFL393216:JFL393268 JFL458752:JFL458804 JFL524288:JFL524340 JFL589824:JFL589876 JFL655360:JFL655412 JFL720896:JFL720948 JFL786432:JFL786484 JFL851968:JFL852020 JFL917504:JFL917556 JFL983040:JFL983092 JPC11:JPC53 JPC65536:JPC65588 JPC131072:JPC131124 JPC196608:JPC196660 JPC262144:JPC262196 JPC327680:JPC327732 JPC393216:JPC393268 JPC458752:JPC458804 JPC524288:JPC524340 JPC589824:JPC589876 JPC655360:JPC655412 JPC720896:JPC720948 JPC786432:JPC786484 JPC851968:JPC852020 JPC917504:JPC917556 JPC983040:JPC983092 JPH11:JPH53 JPH65536:JPH65588 JPH131072:JPH131124 JPH196608:JPH196660 JPH262144:JPH262196 JPH327680:JPH327732 JPH393216:JPH393268 JPH458752:JPH458804 JPH524288:JPH524340 JPH589824:JPH589876 JPH655360:JPH655412 JPH720896:JPH720948 JPH786432:JPH786484 JPH851968:JPH852020 JPH917504:JPH917556 JPH983040:JPH983092 JYY11:JYY53 JYY65536:JYY65588 JYY131072:JYY131124 JYY196608:JYY196660 JYY262144:JYY262196 JYY327680:JYY327732 JYY393216:JYY393268 JYY458752:JYY458804 JYY524288:JYY524340 JYY589824:JYY589876 JYY655360:JYY655412 JYY720896:JYY720948 JYY786432:JYY786484 JYY851968:JYY852020 JYY917504:JYY917556 JYY983040:JYY983092 JZD11:JZD53 JZD65536:JZD65588 JZD131072:JZD131124 JZD196608:JZD196660 JZD262144:JZD262196 JZD327680:JZD327732 JZD393216:JZD393268 JZD458752:JZD458804 JZD524288:JZD524340 JZD589824:JZD589876 JZD655360:JZD655412 JZD720896:JZD720948 JZD786432:JZD786484 JZD851968:JZD852020 JZD917504:JZD917556 JZD983040:JZD983092 KIU11:KIU53 KIU65536:KIU65588 KIU131072:KIU131124 KIU196608:KIU196660 KIU262144:KIU262196 KIU327680:KIU327732 KIU393216:KIU393268 KIU458752:KIU458804 KIU524288:KIU524340 KIU589824:KIU589876 KIU655360:KIU655412 KIU720896:KIU720948 KIU786432:KIU786484 KIU851968:KIU852020 KIU917504:KIU917556 KIU983040:KIU983092 KIZ11:KIZ53 KIZ65536:KIZ65588 KIZ131072:KIZ131124 KIZ196608:KIZ196660 KIZ262144:KIZ262196 KIZ327680:KIZ327732 KIZ393216:KIZ393268 KIZ458752:KIZ458804 KIZ524288:KIZ524340 KIZ589824:KIZ589876 KIZ655360:KIZ655412 KIZ720896:KIZ720948 KIZ786432:KIZ786484 KIZ851968:KIZ852020 KIZ917504:KIZ917556 KIZ983040:KIZ983092 KSQ11:KSQ53 KSQ65536:KSQ65588 KSQ131072:KSQ131124 KSQ196608:KSQ196660 KSQ262144:KSQ262196 KSQ327680:KSQ327732 KSQ393216:KSQ393268 KSQ458752:KSQ458804 KSQ524288:KSQ524340 KSQ589824:KSQ589876 KSQ655360:KSQ655412 KSQ720896:KSQ720948 KSQ786432:KSQ786484 KSQ851968:KSQ852020 KSQ917504:KSQ917556 KSQ983040:KSQ983092 KSV11:KSV53 KSV65536:KSV65588 KSV131072:KSV131124 KSV196608:KSV196660 KSV262144:KSV262196 KSV327680:KSV327732 KSV393216:KSV393268 KSV458752:KSV458804 KSV524288:KSV524340 KSV589824:KSV589876 KSV655360:KSV655412 KSV720896:KSV720948 KSV786432:KSV786484 KSV851968:KSV852020 KSV917504:KSV917556 KSV983040:KSV983092 LCM11:LCM53 LCM65536:LCM65588 LCM131072:LCM131124 LCM196608:LCM196660 LCM262144:LCM262196 LCM327680:LCM327732 LCM393216:LCM393268 LCM458752:LCM458804 LCM524288:LCM524340 LCM589824:LCM589876 LCM655360:LCM655412 LCM720896:LCM720948 LCM786432:LCM786484 LCM851968:LCM852020 LCM917504:LCM917556 LCM983040:LCM983092 LCR11:LCR53 LCR65536:LCR65588 LCR131072:LCR131124 LCR196608:LCR196660 LCR262144:LCR262196 LCR327680:LCR327732 LCR393216:LCR393268 LCR458752:LCR458804 LCR524288:LCR524340 LCR589824:LCR589876 LCR655360:LCR655412 LCR720896:LCR720948 LCR786432:LCR786484 LCR851968:LCR852020 LCR917504:LCR917556 LCR983040:LCR983092 LMI11:LMI53 LMI65536:LMI65588 LMI131072:LMI131124 LMI196608:LMI196660 LMI262144:LMI262196 LMI327680:LMI327732 LMI393216:LMI393268 LMI458752:LMI458804 LMI524288:LMI524340 LMI589824:LMI589876 LMI655360:LMI655412 LMI720896:LMI720948 LMI786432:LMI786484 LMI851968:LMI852020 LMI917504:LMI917556 LMI983040:LMI983092 LMN11:LMN53 LMN65536:LMN65588 LMN131072:LMN131124 LMN196608:LMN196660 LMN262144:LMN262196 LMN327680:LMN327732 LMN393216:LMN393268 LMN458752:LMN458804 LMN524288:LMN524340 LMN589824:LMN589876 LMN655360:LMN655412 LMN720896:LMN720948 LMN786432:LMN786484 LMN851968:LMN852020 LMN917504:LMN917556 LMN983040:LMN983092 LWE11:LWE53 LWE65536:LWE65588 LWE131072:LWE131124 LWE196608:LWE196660 LWE262144:LWE262196 LWE327680:LWE327732 LWE393216:LWE393268 LWE458752:LWE458804 LWE524288:LWE524340 LWE589824:LWE589876 LWE655360:LWE655412 LWE720896:LWE720948 LWE786432:LWE786484 LWE851968:LWE852020 LWE917504:LWE917556 LWE983040:LWE983092 LWJ11:LWJ53 LWJ65536:LWJ65588 LWJ131072:LWJ131124 LWJ196608:LWJ196660 LWJ262144:LWJ262196 LWJ327680:LWJ327732 LWJ393216:LWJ393268 LWJ458752:LWJ458804 LWJ524288:LWJ524340 LWJ589824:LWJ589876 LWJ655360:LWJ655412 LWJ720896:LWJ720948 LWJ786432:LWJ786484 LWJ851968:LWJ852020 LWJ917504:LWJ917556 LWJ983040:LWJ983092 MGA11:MGA53 MGA65536:MGA65588 MGA131072:MGA131124 MGA196608:MGA196660 MGA262144:MGA262196 MGA327680:MGA327732 MGA393216:MGA393268 MGA458752:MGA458804 MGA524288:MGA524340 MGA589824:MGA589876 MGA655360:MGA655412 MGA720896:MGA720948 MGA786432:MGA786484 MGA851968:MGA852020 MGA917504:MGA917556 MGA983040:MGA983092 MGF11:MGF53 MGF65536:MGF65588 MGF131072:MGF131124 MGF196608:MGF196660 MGF262144:MGF262196 MGF327680:MGF327732 MGF393216:MGF393268 MGF458752:MGF458804 MGF524288:MGF524340 MGF589824:MGF589876 MGF655360:MGF655412 MGF720896:MGF720948 MGF786432:MGF786484 MGF851968:MGF852020 MGF917504:MGF917556 MGF983040:MGF983092 MPW11:MPW53 MPW65536:MPW65588 MPW131072:MPW131124 MPW196608:MPW196660 MPW262144:MPW262196 MPW327680:MPW327732 MPW393216:MPW393268 MPW458752:MPW458804 MPW524288:MPW524340 MPW589824:MPW589876 MPW655360:MPW655412 MPW720896:MPW720948 MPW786432:MPW786484 MPW851968:MPW852020 MPW917504:MPW917556 MPW983040:MPW983092 MQB11:MQB53 MQB65536:MQB65588 MQB131072:MQB131124 MQB196608:MQB196660 MQB262144:MQB262196 MQB327680:MQB327732 MQB393216:MQB393268 MQB458752:MQB458804 MQB524288:MQB524340 MQB589824:MQB589876 MQB655360:MQB655412 MQB720896:MQB720948 MQB786432:MQB786484 MQB851968:MQB852020 MQB917504:MQB917556 MQB983040:MQB983092 MZS11:MZS53 MZS65536:MZS65588 MZS131072:MZS131124 MZS196608:MZS196660 MZS262144:MZS262196 MZS327680:MZS327732 MZS393216:MZS393268 MZS458752:MZS458804 MZS524288:MZS524340 MZS589824:MZS589876 MZS655360:MZS655412 MZS720896:MZS720948 MZS786432:MZS786484 MZS851968:MZS852020 MZS917504:MZS917556 MZS983040:MZS983092 MZX11:MZX53 MZX65536:MZX65588 MZX131072:MZX131124 MZX196608:MZX196660 MZX262144:MZX262196 MZX327680:MZX327732 MZX393216:MZX393268 MZX458752:MZX458804 MZX524288:MZX524340 MZX589824:MZX589876 MZX655360:MZX655412 MZX720896:MZX720948 MZX786432:MZX786484 MZX851968:MZX852020 MZX917504:MZX917556 MZX983040:MZX983092 NJO11:NJO53 NJO65536:NJO65588 NJO131072:NJO131124 NJO196608:NJO196660 NJO262144:NJO262196 NJO327680:NJO327732 NJO393216:NJO393268 NJO458752:NJO458804 NJO524288:NJO524340 NJO589824:NJO589876 NJO655360:NJO655412 NJO720896:NJO720948 NJO786432:NJO786484 NJO851968:NJO852020 NJO917504:NJO917556 NJO983040:NJO983092 NJT11:NJT53 NJT65536:NJT65588 NJT131072:NJT131124 NJT196608:NJT196660 NJT262144:NJT262196 NJT327680:NJT327732 NJT393216:NJT393268 NJT458752:NJT458804 NJT524288:NJT524340 NJT589824:NJT589876 NJT655360:NJT655412 NJT720896:NJT720948 NJT786432:NJT786484 NJT851968:NJT852020 NJT917504:NJT917556 NJT983040:NJT983092 NTK11:NTK53 NTK65536:NTK65588 NTK131072:NTK131124 NTK196608:NTK196660 NTK262144:NTK262196 NTK327680:NTK327732 NTK393216:NTK393268 NTK458752:NTK458804 NTK524288:NTK524340 NTK589824:NTK589876 NTK655360:NTK655412 NTK720896:NTK720948 NTK786432:NTK786484 NTK851968:NTK852020 NTK917504:NTK917556 NTK983040:NTK983092 NTP11:NTP53 NTP65536:NTP65588 NTP131072:NTP131124 NTP196608:NTP196660 NTP262144:NTP262196 NTP327680:NTP327732 NTP393216:NTP393268 NTP458752:NTP458804 NTP524288:NTP524340 NTP589824:NTP589876 NTP655360:NTP655412 NTP720896:NTP720948 NTP786432:NTP786484 NTP851968:NTP852020 NTP917504:NTP917556 NTP983040:NTP983092 ODG11:ODG53 ODG65536:ODG65588 ODG131072:ODG131124 ODG196608:ODG196660 ODG262144:ODG262196 ODG327680:ODG327732 ODG393216:ODG393268 ODG458752:ODG458804 ODG524288:ODG524340 ODG589824:ODG589876 ODG655360:ODG655412 ODG720896:ODG720948 ODG786432:ODG786484 ODG851968:ODG852020 ODG917504:ODG917556 ODG983040:ODG983092 ODL11:ODL53 ODL65536:ODL65588 ODL131072:ODL131124 ODL196608:ODL196660 ODL262144:ODL262196 ODL327680:ODL327732 ODL393216:ODL393268 ODL458752:ODL458804 ODL524288:ODL524340 ODL589824:ODL589876 ODL655360:ODL655412 ODL720896:ODL720948 ODL786432:ODL786484 ODL851968:ODL852020 ODL917504:ODL917556 ODL983040:ODL983092 ONC11:ONC53 ONC65536:ONC65588 ONC131072:ONC131124 ONC196608:ONC196660 ONC262144:ONC262196 ONC327680:ONC327732 ONC393216:ONC393268 ONC458752:ONC458804 ONC524288:ONC524340 ONC589824:ONC589876 ONC655360:ONC655412 ONC720896:ONC720948 ONC786432:ONC786484 ONC851968:ONC852020 ONC917504:ONC917556 ONC983040:ONC983092 ONH11:ONH53 ONH65536:ONH65588 ONH131072:ONH131124 ONH196608:ONH196660 ONH262144:ONH262196 ONH327680:ONH327732 ONH393216:ONH393268 ONH458752:ONH458804 ONH524288:ONH524340 ONH589824:ONH589876 ONH655360:ONH655412 ONH720896:ONH720948 ONH786432:ONH786484 ONH851968:ONH852020 ONH917504:ONH917556 ONH983040:ONH983092 OWY11:OWY53 OWY65536:OWY65588 OWY131072:OWY131124 OWY196608:OWY196660 OWY262144:OWY262196 OWY327680:OWY327732 OWY393216:OWY393268 OWY458752:OWY458804 OWY524288:OWY524340 OWY589824:OWY589876 OWY655360:OWY655412 OWY720896:OWY720948 OWY786432:OWY786484 OWY851968:OWY852020 OWY917504:OWY917556 OWY983040:OWY983092 OXD11:OXD53 OXD65536:OXD65588 OXD131072:OXD131124 OXD196608:OXD196660 OXD262144:OXD262196 OXD327680:OXD327732 OXD393216:OXD393268 OXD458752:OXD458804 OXD524288:OXD524340 OXD589824:OXD589876 OXD655360:OXD655412 OXD720896:OXD720948 OXD786432:OXD786484 OXD851968:OXD852020 OXD917504:OXD917556 OXD983040:OXD983092 PGU11:PGU53 PGU65536:PGU65588 PGU131072:PGU131124 PGU196608:PGU196660 PGU262144:PGU262196 PGU327680:PGU327732 PGU393216:PGU393268 PGU458752:PGU458804 PGU524288:PGU524340 PGU589824:PGU589876 PGU655360:PGU655412 PGU720896:PGU720948 PGU786432:PGU786484 PGU851968:PGU852020 PGU917504:PGU917556 PGU983040:PGU983092 PGZ11:PGZ53 PGZ65536:PGZ65588 PGZ131072:PGZ131124 PGZ196608:PGZ196660 PGZ262144:PGZ262196 PGZ327680:PGZ327732 PGZ393216:PGZ393268 PGZ458752:PGZ458804 PGZ524288:PGZ524340 PGZ589824:PGZ589876 PGZ655360:PGZ655412 PGZ720896:PGZ720948 PGZ786432:PGZ786484 PGZ851968:PGZ852020 PGZ917504:PGZ917556 PGZ983040:PGZ983092 PQQ11:PQQ53 PQQ65536:PQQ65588 PQQ131072:PQQ131124 PQQ196608:PQQ196660 PQQ262144:PQQ262196 PQQ327680:PQQ327732 PQQ393216:PQQ393268 PQQ458752:PQQ458804 PQQ524288:PQQ524340 PQQ589824:PQQ589876 PQQ655360:PQQ655412 PQQ720896:PQQ720948 PQQ786432:PQQ786484 PQQ851968:PQQ852020 PQQ917504:PQQ917556 PQQ983040:PQQ983092 PQV11:PQV53 PQV65536:PQV65588 PQV131072:PQV131124 PQV196608:PQV196660 PQV262144:PQV262196 PQV327680:PQV327732 PQV393216:PQV393268 PQV458752:PQV458804 PQV524288:PQV524340 PQV589824:PQV589876 PQV655360:PQV655412 PQV720896:PQV720948 PQV786432:PQV786484 PQV851968:PQV852020 PQV917504:PQV917556 PQV983040:PQV983092 QAM11:QAM53 QAM65536:QAM65588 QAM131072:QAM131124 QAM196608:QAM196660 QAM262144:QAM262196 QAM327680:QAM327732 QAM393216:QAM393268 QAM458752:QAM458804 QAM524288:QAM524340 QAM589824:QAM589876 QAM655360:QAM655412 QAM720896:QAM720948 QAM786432:QAM786484 QAM851968:QAM852020 QAM917504:QAM917556 QAM983040:QAM983092 QAR11:QAR53 QAR65536:QAR65588 QAR131072:QAR131124 QAR196608:QAR196660 QAR262144:QAR262196 QAR327680:QAR327732 QAR393216:QAR393268 QAR458752:QAR458804 QAR524288:QAR524340 QAR589824:QAR589876 QAR655360:QAR655412 QAR720896:QAR720948 QAR786432:QAR786484 QAR851968:QAR852020 QAR917504:QAR917556 QAR983040:QAR983092 QKI11:QKI53 QKI65536:QKI65588 QKI131072:QKI131124 QKI196608:QKI196660 QKI262144:QKI262196 QKI327680:QKI327732 QKI393216:QKI393268 QKI458752:QKI458804 QKI524288:QKI524340 QKI589824:QKI589876 QKI655360:QKI655412 QKI720896:QKI720948 QKI786432:QKI786484 QKI851968:QKI852020 QKI917504:QKI917556 QKI983040:QKI983092 QKN11:QKN53 QKN65536:QKN65588 QKN131072:QKN131124 QKN196608:QKN196660 QKN262144:QKN262196 QKN327680:QKN327732 QKN393216:QKN393268 QKN458752:QKN458804 QKN524288:QKN524340 QKN589824:QKN589876 QKN655360:QKN655412 QKN720896:QKN720948 QKN786432:QKN786484 QKN851968:QKN852020 QKN917504:QKN917556 QKN983040:QKN983092 QUE11:QUE53 QUE65536:QUE65588 QUE131072:QUE131124 QUE196608:QUE196660 QUE262144:QUE262196 QUE327680:QUE327732 QUE393216:QUE393268 QUE458752:QUE458804 QUE524288:QUE524340 QUE589824:QUE589876 QUE655360:QUE655412 QUE720896:QUE720948 QUE786432:QUE786484 QUE851968:QUE852020 QUE917504:QUE917556 QUE983040:QUE983092 QUJ11:QUJ53 QUJ65536:QUJ65588 QUJ131072:QUJ131124 QUJ196608:QUJ196660 QUJ262144:QUJ262196 QUJ327680:QUJ327732 QUJ393216:QUJ393268 QUJ458752:QUJ458804 QUJ524288:QUJ524340 QUJ589824:QUJ589876 QUJ655360:QUJ655412 QUJ720896:QUJ720948 QUJ786432:QUJ786484 QUJ851968:QUJ852020 QUJ917504:QUJ917556 QUJ983040:QUJ983092 REA11:REA53 REA65536:REA65588 REA131072:REA131124 REA196608:REA196660 REA262144:REA262196 REA327680:REA327732 REA393216:REA393268 REA458752:REA458804 REA524288:REA524340 REA589824:REA589876 REA655360:REA655412 REA720896:REA720948 REA786432:REA786484 REA851968:REA852020 REA917504:REA917556 REA983040:REA983092 REF11:REF53 REF65536:REF65588 REF131072:REF131124 REF196608:REF196660 REF262144:REF262196 REF327680:REF327732 REF393216:REF393268 REF458752:REF458804 REF524288:REF524340 REF589824:REF589876 REF655360:REF655412 REF720896:REF720948 REF786432:REF786484 REF851968:REF852020 REF917504:REF917556 REF983040:REF983092 RNW11:RNW53 RNW65536:RNW65588 RNW131072:RNW131124 RNW196608:RNW196660 RNW262144:RNW262196 RNW327680:RNW327732 RNW393216:RNW393268 RNW458752:RNW458804 RNW524288:RNW524340 RNW589824:RNW589876 RNW655360:RNW655412 RNW720896:RNW720948 RNW786432:RNW786484 RNW851968:RNW852020 RNW917504:RNW917556 RNW983040:RNW983092 ROB11:ROB53 ROB65536:ROB65588 ROB131072:ROB131124 ROB196608:ROB196660 ROB262144:ROB262196 ROB327680:ROB327732 ROB393216:ROB393268 ROB458752:ROB458804 ROB524288:ROB524340 ROB589824:ROB589876 ROB655360:ROB655412 ROB720896:ROB720948 ROB786432:ROB786484 ROB851968:ROB852020 ROB917504:ROB917556 ROB983040:ROB983092 RXS11:RXS53 RXS65536:RXS65588 RXS131072:RXS131124 RXS196608:RXS196660 RXS262144:RXS262196 RXS327680:RXS327732 RXS393216:RXS393268 RXS458752:RXS458804 RXS524288:RXS524340 RXS589824:RXS589876 RXS655360:RXS655412 RXS720896:RXS720948 RXS786432:RXS786484 RXS851968:RXS852020 RXS917504:RXS917556 RXS983040:RXS983092 RXX11:RXX53 RXX65536:RXX65588 RXX131072:RXX131124 RXX196608:RXX196660 RXX262144:RXX262196 RXX327680:RXX327732 RXX393216:RXX393268 RXX458752:RXX458804 RXX524288:RXX524340 RXX589824:RXX589876 RXX655360:RXX655412 RXX720896:RXX720948 RXX786432:RXX786484 RXX851968:RXX852020 RXX917504:RXX917556 RXX983040:RXX983092 SHO11:SHO53 SHO65536:SHO65588 SHO131072:SHO131124 SHO196608:SHO196660 SHO262144:SHO262196 SHO327680:SHO327732 SHO393216:SHO393268 SHO458752:SHO458804 SHO524288:SHO524340 SHO589824:SHO589876 SHO655360:SHO655412 SHO720896:SHO720948 SHO786432:SHO786484 SHO851968:SHO852020 SHO917504:SHO917556 SHO983040:SHO983092 SHT11:SHT53 SHT65536:SHT65588 SHT131072:SHT131124 SHT196608:SHT196660 SHT262144:SHT262196 SHT327680:SHT327732 SHT393216:SHT393268 SHT458752:SHT458804 SHT524288:SHT524340 SHT589824:SHT589876 SHT655360:SHT655412 SHT720896:SHT720948 SHT786432:SHT786484 SHT851968:SHT852020 SHT917504:SHT917556 SHT983040:SHT983092 SRK11:SRK53 SRK65536:SRK65588 SRK131072:SRK131124 SRK196608:SRK196660 SRK262144:SRK262196 SRK327680:SRK327732 SRK393216:SRK393268 SRK458752:SRK458804 SRK524288:SRK524340 SRK589824:SRK589876 SRK655360:SRK655412 SRK720896:SRK720948 SRK786432:SRK786484 SRK851968:SRK852020 SRK917504:SRK917556 SRK983040:SRK983092 SRP11:SRP53 SRP65536:SRP65588 SRP131072:SRP131124 SRP196608:SRP196660 SRP262144:SRP262196 SRP327680:SRP327732 SRP393216:SRP393268 SRP458752:SRP458804 SRP524288:SRP524340 SRP589824:SRP589876 SRP655360:SRP655412 SRP720896:SRP720948 SRP786432:SRP786484 SRP851968:SRP852020 SRP917504:SRP917556 SRP983040:SRP983092 TBG11:TBG53 TBG65536:TBG65588 TBG131072:TBG131124 TBG196608:TBG196660 TBG262144:TBG262196 TBG327680:TBG327732 TBG393216:TBG393268 TBG458752:TBG458804 TBG524288:TBG524340 TBG589824:TBG589876 TBG655360:TBG655412 TBG720896:TBG720948 TBG786432:TBG786484 TBG851968:TBG852020 TBG917504:TBG917556 TBG983040:TBG983092 TBL11:TBL53 TBL65536:TBL65588 TBL131072:TBL131124 TBL196608:TBL196660 TBL262144:TBL262196 TBL327680:TBL327732 TBL393216:TBL393268 TBL458752:TBL458804 TBL524288:TBL524340 TBL589824:TBL589876 TBL655360:TBL655412 TBL720896:TBL720948 TBL786432:TBL786484 TBL851968:TBL852020 TBL917504:TBL917556 TBL983040:TBL983092 TLC11:TLC53 TLC65536:TLC65588 TLC131072:TLC131124 TLC196608:TLC196660 TLC262144:TLC262196 TLC327680:TLC327732 TLC393216:TLC393268 TLC458752:TLC458804 TLC524288:TLC524340 TLC589824:TLC589876 TLC655360:TLC655412 TLC720896:TLC720948 TLC786432:TLC786484 TLC851968:TLC852020 TLC917504:TLC917556 TLC983040:TLC983092 TLH11:TLH53 TLH65536:TLH65588 TLH131072:TLH131124 TLH196608:TLH196660 TLH262144:TLH262196 TLH327680:TLH327732 TLH393216:TLH393268 TLH458752:TLH458804 TLH524288:TLH524340 TLH589824:TLH589876 TLH655360:TLH655412 TLH720896:TLH720948 TLH786432:TLH786484 TLH851968:TLH852020 TLH917504:TLH917556 TLH983040:TLH983092 TUY11:TUY53 TUY65536:TUY65588 TUY131072:TUY131124 TUY196608:TUY196660 TUY262144:TUY262196 TUY327680:TUY327732 TUY393216:TUY393268 TUY458752:TUY458804 TUY524288:TUY524340 TUY589824:TUY589876 TUY655360:TUY655412 TUY720896:TUY720948 TUY786432:TUY786484 TUY851968:TUY852020 TUY917504:TUY917556 TUY983040:TUY983092 TVD11:TVD53 TVD65536:TVD65588 TVD131072:TVD131124 TVD196608:TVD196660 TVD262144:TVD262196 TVD327680:TVD327732 TVD393216:TVD393268 TVD458752:TVD458804 TVD524288:TVD524340 TVD589824:TVD589876 TVD655360:TVD655412 TVD720896:TVD720948 TVD786432:TVD786484 TVD851968:TVD852020 TVD917504:TVD917556 TVD983040:TVD983092 UEU11:UEU53 UEU65536:UEU65588 UEU131072:UEU131124 UEU196608:UEU196660 UEU262144:UEU262196 UEU327680:UEU327732 UEU393216:UEU393268 UEU458752:UEU458804 UEU524288:UEU524340 UEU589824:UEU589876 UEU655360:UEU655412 UEU720896:UEU720948 UEU786432:UEU786484 UEU851968:UEU852020 UEU917504:UEU917556 UEU983040:UEU983092 UEZ11:UEZ53 UEZ65536:UEZ65588 UEZ131072:UEZ131124 UEZ196608:UEZ196660 UEZ262144:UEZ262196 UEZ327680:UEZ327732 UEZ393216:UEZ393268 UEZ458752:UEZ458804 UEZ524288:UEZ524340 UEZ589824:UEZ589876 UEZ655360:UEZ655412 UEZ720896:UEZ720948 UEZ786432:UEZ786484 UEZ851968:UEZ852020 UEZ917504:UEZ917556 UEZ983040:UEZ983092 UOQ11:UOQ53 UOQ65536:UOQ65588 UOQ131072:UOQ131124 UOQ196608:UOQ196660 UOQ262144:UOQ262196 UOQ327680:UOQ327732 UOQ393216:UOQ393268 UOQ458752:UOQ458804 UOQ524288:UOQ524340 UOQ589824:UOQ589876 UOQ655360:UOQ655412 UOQ720896:UOQ720948 UOQ786432:UOQ786484 UOQ851968:UOQ852020 UOQ917504:UOQ917556 UOQ983040:UOQ983092 UOV11:UOV53 UOV65536:UOV65588 UOV131072:UOV131124 UOV196608:UOV196660 UOV262144:UOV262196 UOV327680:UOV327732 UOV393216:UOV393268 UOV458752:UOV458804 UOV524288:UOV524340 UOV589824:UOV589876 UOV655360:UOV655412 UOV720896:UOV720948 UOV786432:UOV786484 UOV851968:UOV852020 UOV917504:UOV917556 UOV983040:UOV983092 UYM11:UYM53 UYM65536:UYM65588 UYM131072:UYM131124 UYM196608:UYM196660 UYM262144:UYM262196 UYM327680:UYM327732 UYM393216:UYM393268 UYM458752:UYM458804 UYM524288:UYM524340 UYM589824:UYM589876 UYM655360:UYM655412 UYM720896:UYM720948 UYM786432:UYM786484 UYM851968:UYM852020 UYM917504:UYM917556 UYM983040:UYM983092 UYR11:UYR53 UYR65536:UYR65588 UYR131072:UYR131124 UYR196608:UYR196660 UYR262144:UYR262196 UYR327680:UYR327732 UYR393216:UYR393268 UYR458752:UYR458804 UYR524288:UYR524340 UYR589824:UYR589876 UYR655360:UYR655412 UYR720896:UYR720948 UYR786432:UYR786484 UYR851968:UYR852020 UYR917504:UYR917556 UYR983040:UYR983092 VII11:VII53 VII65536:VII65588 VII131072:VII131124 VII196608:VII196660 VII262144:VII262196 VII327680:VII327732 VII393216:VII393268 VII458752:VII458804 VII524288:VII524340 VII589824:VII589876 VII655360:VII655412 VII720896:VII720948 VII786432:VII786484 VII851968:VII852020 VII917504:VII917556 VII983040:VII983092 VIN11:VIN53 VIN65536:VIN65588 VIN131072:VIN131124 VIN196608:VIN196660 VIN262144:VIN262196 VIN327680:VIN327732 VIN393216:VIN393268 VIN458752:VIN458804 VIN524288:VIN524340 VIN589824:VIN589876 VIN655360:VIN655412 VIN720896:VIN720948 VIN786432:VIN786484 VIN851968:VIN852020 VIN917504:VIN917556 VIN983040:VIN983092 VSE11:VSE53 VSE65536:VSE65588 VSE131072:VSE131124 VSE196608:VSE196660 VSE262144:VSE262196 VSE327680:VSE327732 VSE393216:VSE393268 VSE458752:VSE458804 VSE524288:VSE524340 VSE589824:VSE589876 VSE655360:VSE655412 VSE720896:VSE720948 VSE786432:VSE786484 VSE851968:VSE852020 VSE917504:VSE917556 VSE983040:VSE983092 VSJ11:VSJ53 VSJ65536:VSJ65588 VSJ131072:VSJ131124 VSJ196608:VSJ196660 VSJ262144:VSJ262196 VSJ327680:VSJ327732 VSJ393216:VSJ393268 VSJ458752:VSJ458804 VSJ524288:VSJ524340 VSJ589824:VSJ589876 VSJ655360:VSJ655412 VSJ720896:VSJ720948 VSJ786432:VSJ786484 VSJ851968:VSJ852020 VSJ917504:VSJ917556 VSJ983040:VSJ983092 WCA11:WCA53 WCA65536:WCA65588 WCA131072:WCA131124 WCA196608:WCA196660 WCA262144:WCA262196 WCA327680:WCA327732 WCA393216:WCA393268 WCA458752:WCA458804 WCA524288:WCA524340 WCA589824:WCA589876 WCA655360:WCA655412 WCA720896:WCA720948 WCA786432:WCA786484 WCA851968:WCA852020 WCA917504:WCA917556 WCA983040:WCA983092 WCF11:WCF53 WCF65536:WCF65588 WCF131072:WCF131124 WCF196608:WCF196660 WCF262144:WCF262196 WCF327680:WCF327732 WCF393216:WCF393268 WCF458752:WCF458804 WCF524288:WCF524340 WCF589824:WCF589876 WCF655360:WCF655412 WCF720896:WCF720948 WCF786432:WCF786484 WCF851968:WCF852020 WCF917504:WCF917556 WCF983040:WCF983092 WLW11:WLW53 WLW65536:WLW65588 WLW131072:WLW131124 WLW196608:WLW196660 WLW262144:WLW262196 WLW327680:WLW327732 WLW393216:WLW393268 WLW458752:WLW458804 WLW524288:WLW524340 WLW589824:WLW589876 WLW655360:WLW655412 WLW720896:WLW720948 WLW786432:WLW786484 WLW851968:WLW852020 WLW917504:WLW917556 WLW983040:WLW983092 WMB11:WMB53 WMB65536:WMB65588 WMB131072:WMB131124 WMB196608:WMB196660 WMB262144:WMB262196 WMB327680:WMB327732 WMB393216:WMB393268 WMB458752:WMB458804 WMB524288:WMB524340 WMB589824:WMB589876 WMB655360:WMB655412 WMB720896:WMB720948 WMB786432:WMB786484 WMB851968:WMB852020 WMB917504:WMB917556 WMB983040:WMB983092 WVS11:WVS53 WVS65536:WVS65588 WVS131072:WVS131124 WVS196608:WVS196660 WVS262144:WVS262196 WVS327680:WVS327732 WVS393216:WVS393268 WVS458752:WVS458804 WVS524288:WVS524340 WVS589824:WVS589876 WVS655360:WVS655412 WVS720896:WVS720948 WVS786432:WVS786484 WVS851968:WVS852020 WVS917504:WVS917556 WVS983040:WVS983092 WVX11:WVX53 WVX65536:WVX65588 WVX131072:WVX131124 WVX196608:WVX196660 WVX262144:WVX262196 WVX327680:WVX327732 WVX393216:WVX393268 WVX458752:WVX458804 WVX524288:WVX524340 WVX589824:WVX589876 WVX655360:WVX655412 WVX720896:WVX720948 WVX786432:WVX786484 WVX851968:WVX852020 WVX917504:WVX917556 WVX983040:WVX983092">
      <formula1>"通过,失败,阻塞,无效,未执行"</formula1>
    </dataValidation>
    <dataValidation allowBlank="1" showInputMessage="1" showErrorMessage="1" promptTitle="Revision" sqref="M5:M9 M65530:M65534 M131066:M131070 M196602:M196606 M262138:M262142 M327674:M327678 M393210:M393214 M458746:M458750 M524282:M524286 M589818:M589822 M655354:M655358 M720890:M720894 M786426:M786430 M851962:M851966 M917498:M917502 M983034:M983038 R5:R9 R65530:R65534 R131066:R131070 R196602:R196606 R262138:R262142 R327674:R327678 R393210:R393214 R458746:R458750 R524282:R524286 R589818:R589822 R655354:R655358 R720890:R720894 R786426:R786430 R851962:R851966 R917498:R917502 R983034:R983038 JI5:JI9 JI65530:JI65534 JI131066:JI131070 JI196602:JI196606 JI262138:JI262142 JI327674:JI327678 JI393210:JI393214 JI458746:JI458750 JI524282:JI524286 JI589818:JI589822 JI655354:JI655358 JI720890:JI720894 JI786426:JI786430 JI851962:JI851966 JI917498:JI917502 JI983034:JI983038 JN5:JN9 JN65530:JN65534 JN131066:JN131070 JN196602:JN196606 JN262138:JN262142 JN327674:JN327678 JN393210:JN393214 JN458746:JN458750 JN524282:JN524286 JN589818:JN589822 JN655354:JN655358 JN720890:JN720894 JN786426:JN786430 JN851962:JN851966 JN917498:JN917502 JN983034:JN983038 TE5:TE9 TE65530:TE65534 TE131066:TE131070 TE196602:TE196606 TE262138:TE262142 TE327674:TE327678 TE393210:TE393214 TE458746:TE458750 TE524282:TE524286 TE589818:TE589822 TE655354:TE655358 TE720890:TE720894 TE786426:TE786430 TE851962:TE851966 TE917498:TE917502 TE983034:TE983038 TJ5:TJ9 TJ65530:TJ65534 TJ131066:TJ131070 TJ196602:TJ196606 TJ262138:TJ262142 TJ327674:TJ327678 TJ393210:TJ393214 TJ458746:TJ458750 TJ524282:TJ524286 TJ589818:TJ589822 TJ655354:TJ655358 TJ720890:TJ720894 TJ786426:TJ786430 TJ851962:TJ851966 TJ917498:TJ917502 TJ983034:TJ983038 ADA5:ADA9 ADA65530:ADA65534 ADA131066:ADA131070 ADA196602:ADA196606 ADA262138:ADA262142 ADA327674:ADA327678 ADA393210:ADA393214 ADA458746:ADA458750 ADA524282:ADA524286 ADA589818:ADA589822 ADA655354:ADA655358 ADA720890:ADA720894 ADA786426:ADA786430 ADA851962:ADA851966 ADA917498:ADA917502 ADA983034:ADA983038 ADF5:ADF9 ADF65530:ADF65534 ADF131066:ADF131070 ADF196602:ADF196606 ADF262138:ADF262142 ADF327674:ADF327678 ADF393210:ADF393214 ADF458746:ADF458750 ADF524282:ADF524286 ADF589818:ADF589822 ADF655354:ADF655358 ADF720890:ADF720894 ADF786426:ADF786430 ADF851962:ADF851966 ADF917498:ADF917502 ADF983034:ADF983038 AMW5:AMW9 AMW65530:AMW65534 AMW131066:AMW131070 AMW196602:AMW196606 AMW262138:AMW262142 AMW327674:AMW327678 AMW393210:AMW393214 AMW458746:AMW458750 AMW524282:AMW524286 AMW589818:AMW589822 AMW655354:AMW655358 AMW720890:AMW720894 AMW786426:AMW786430 AMW851962:AMW851966 AMW917498:AMW917502 AMW983034:AMW983038 ANB5:ANB9 ANB65530:ANB65534 ANB131066:ANB131070 ANB196602:ANB196606 ANB262138:ANB262142 ANB327674:ANB327678 ANB393210:ANB393214 ANB458746:ANB458750 ANB524282:ANB524286 ANB589818:ANB589822 ANB655354:ANB655358 ANB720890:ANB720894 ANB786426:ANB786430 ANB851962:ANB851966 ANB917498:ANB917502 ANB983034:ANB983038 AWS5:AWS9 AWS65530:AWS65534 AWS131066:AWS131070 AWS196602:AWS196606 AWS262138:AWS262142 AWS327674:AWS327678 AWS393210:AWS393214 AWS458746:AWS458750 AWS524282:AWS524286 AWS589818:AWS589822 AWS655354:AWS655358 AWS720890:AWS720894 AWS786426:AWS786430 AWS851962:AWS851966 AWS917498:AWS917502 AWS983034:AWS983038 AWX5:AWX9 AWX65530:AWX65534 AWX131066:AWX131070 AWX196602:AWX196606 AWX262138:AWX262142 AWX327674:AWX327678 AWX393210:AWX393214 AWX458746:AWX458750 AWX524282:AWX524286 AWX589818:AWX589822 AWX655354:AWX655358 AWX720890:AWX720894 AWX786426:AWX786430 AWX851962:AWX851966 AWX917498:AWX917502 AWX983034:AWX983038 BGO5:BGO9 BGO65530:BGO65534 BGO131066:BGO131070 BGO196602:BGO196606 BGO262138:BGO262142 BGO327674:BGO327678 BGO393210:BGO393214 BGO458746:BGO458750 BGO524282:BGO524286 BGO589818:BGO589822 BGO655354:BGO655358 BGO720890:BGO720894 BGO786426:BGO786430 BGO851962:BGO851966 BGO917498:BGO917502 BGO983034:BGO983038 BGT5:BGT9 BGT65530:BGT65534 BGT131066:BGT131070 BGT196602:BGT196606 BGT262138:BGT262142 BGT327674:BGT327678 BGT393210:BGT393214 BGT458746:BGT458750 BGT524282:BGT524286 BGT589818:BGT589822 BGT655354:BGT655358 BGT720890:BGT720894 BGT786426:BGT786430 BGT851962:BGT851966 BGT917498:BGT917502 BGT983034:BGT983038 BQK5:BQK9 BQK65530:BQK65534 BQK131066:BQK131070 BQK196602:BQK196606 BQK262138:BQK262142 BQK327674:BQK327678 BQK393210:BQK393214 BQK458746:BQK458750 BQK524282:BQK524286 BQK589818:BQK589822 BQK655354:BQK655358 BQK720890:BQK720894 BQK786426:BQK786430 BQK851962:BQK851966 BQK917498:BQK917502 BQK983034:BQK983038 BQP5:BQP9 BQP65530:BQP65534 BQP131066:BQP131070 BQP196602:BQP196606 BQP262138:BQP262142 BQP327674:BQP327678 BQP393210:BQP393214 BQP458746:BQP458750 BQP524282:BQP524286 BQP589818:BQP589822 BQP655354:BQP655358 BQP720890:BQP720894 BQP786426:BQP786430 BQP851962:BQP851966 BQP917498:BQP917502 BQP983034:BQP983038 CAG5:CAG9 CAG65530:CAG65534 CAG131066:CAG131070 CAG196602:CAG196606 CAG262138:CAG262142 CAG327674:CAG327678 CAG393210:CAG393214 CAG458746:CAG458750 CAG524282:CAG524286 CAG589818:CAG589822 CAG655354:CAG655358 CAG720890:CAG720894 CAG786426:CAG786430 CAG851962:CAG851966 CAG917498:CAG917502 CAG983034:CAG983038 CAL5:CAL9 CAL65530:CAL65534 CAL131066:CAL131070 CAL196602:CAL196606 CAL262138:CAL262142 CAL327674:CAL327678 CAL393210:CAL393214 CAL458746:CAL458750 CAL524282:CAL524286 CAL589818:CAL589822 CAL655354:CAL655358 CAL720890:CAL720894 CAL786426:CAL786430 CAL851962:CAL851966 CAL917498:CAL917502 CAL983034:CAL983038 CKC5:CKC9 CKC65530:CKC65534 CKC131066:CKC131070 CKC196602:CKC196606 CKC262138:CKC262142 CKC327674:CKC327678 CKC393210:CKC393214 CKC458746:CKC458750 CKC524282:CKC524286 CKC589818:CKC589822 CKC655354:CKC655358 CKC720890:CKC720894 CKC786426:CKC786430 CKC851962:CKC851966 CKC917498:CKC917502 CKC983034:CKC983038 CKH5:CKH9 CKH65530:CKH65534 CKH131066:CKH131070 CKH196602:CKH196606 CKH262138:CKH262142 CKH327674:CKH327678 CKH393210:CKH393214 CKH458746:CKH458750 CKH524282:CKH524286 CKH589818:CKH589822 CKH655354:CKH655358 CKH720890:CKH720894 CKH786426:CKH786430 CKH851962:CKH851966 CKH917498:CKH917502 CKH983034:CKH983038 CTY5:CTY9 CTY65530:CTY65534 CTY131066:CTY131070 CTY196602:CTY196606 CTY262138:CTY262142 CTY327674:CTY327678 CTY393210:CTY393214 CTY458746:CTY458750 CTY524282:CTY524286 CTY589818:CTY589822 CTY655354:CTY655358 CTY720890:CTY720894 CTY786426:CTY786430 CTY851962:CTY851966 CTY917498:CTY917502 CTY983034:CTY983038 CUD5:CUD9 CUD65530:CUD65534 CUD131066:CUD131070 CUD196602:CUD196606 CUD262138:CUD262142 CUD327674:CUD327678 CUD393210:CUD393214 CUD458746:CUD458750 CUD524282:CUD524286 CUD589818:CUD589822 CUD655354:CUD655358 CUD720890:CUD720894 CUD786426:CUD786430 CUD851962:CUD851966 CUD917498:CUD917502 CUD983034:CUD983038 DDU5:DDU9 DDU65530:DDU65534 DDU131066:DDU131070 DDU196602:DDU196606 DDU262138:DDU262142 DDU327674:DDU327678 DDU393210:DDU393214 DDU458746:DDU458750 DDU524282:DDU524286 DDU589818:DDU589822 DDU655354:DDU655358 DDU720890:DDU720894 DDU786426:DDU786430 DDU851962:DDU851966 DDU917498:DDU917502 DDU983034:DDU983038 DDZ5:DDZ9 DDZ65530:DDZ65534 DDZ131066:DDZ131070 DDZ196602:DDZ196606 DDZ262138:DDZ262142 DDZ327674:DDZ327678 DDZ393210:DDZ393214 DDZ458746:DDZ458750 DDZ524282:DDZ524286 DDZ589818:DDZ589822 DDZ655354:DDZ655358 DDZ720890:DDZ720894 DDZ786426:DDZ786430 DDZ851962:DDZ851966 DDZ917498:DDZ917502 DDZ983034:DDZ983038 DNQ5:DNQ9 DNQ65530:DNQ65534 DNQ131066:DNQ131070 DNQ196602:DNQ196606 DNQ262138:DNQ262142 DNQ327674:DNQ327678 DNQ393210:DNQ393214 DNQ458746:DNQ458750 DNQ524282:DNQ524286 DNQ589818:DNQ589822 DNQ655354:DNQ655358 DNQ720890:DNQ720894 DNQ786426:DNQ786430 DNQ851962:DNQ851966 DNQ917498:DNQ917502 DNQ983034:DNQ983038 DNV5:DNV9 DNV65530:DNV65534 DNV131066:DNV131070 DNV196602:DNV196606 DNV262138:DNV262142 DNV327674:DNV327678 DNV393210:DNV393214 DNV458746:DNV458750 DNV524282:DNV524286 DNV589818:DNV589822 DNV655354:DNV655358 DNV720890:DNV720894 DNV786426:DNV786430 DNV851962:DNV851966 DNV917498:DNV917502 DNV983034:DNV983038 DXM5:DXM9 DXM65530:DXM65534 DXM131066:DXM131070 DXM196602:DXM196606 DXM262138:DXM262142 DXM327674:DXM327678 DXM393210:DXM393214 DXM458746:DXM458750 DXM524282:DXM524286 DXM589818:DXM589822 DXM655354:DXM655358 DXM720890:DXM720894 DXM786426:DXM786430 DXM851962:DXM851966 DXM917498:DXM917502 DXM983034:DXM983038 DXR5:DXR9 DXR65530:DXR65534 DXR131066:DXR131070 DXR196602:DXR196606 DXR262138:DXR262142 DXR327674:DXR327678 DXR393210:DXR393214 DXR458746:DXR458750 DXR524282:DXR524286 DXR589818:DXR589822 DXR655354:DXR655358 DXR720890:DXR720894 DXR786426:DXR786430 DXR851962:DXR851966 DXR917498:DXR917502 DXR983034:DXR983038 EHI5:EHI9 EHI65530:EHI65534 EHI131066:EHI131070 EHI196602:EHI196606 EHI262138:EHI262142 EHI327674:EHI327678 EHI393210:EHI393214 EHI458746:EHI458750 EHI524282:EHI524286 EHI589818:EHI589822 EHI655354:EHI655358 EHI720890:EHI720894 EHI786426:EHI786430 EHI851962:EHI851966 EHI917498:EHI917502 EHI983034:EHI983038 EHN5:EHN9 EHN65530:EHN65534 EHN131066:EHN131070 EHN196602:EHN196606 EHN262138:EHN262142 EHN327674:EHN327678 EHN393210:EHN393214 EHN458746:EHN458750 EHN524282:EHN524286 EHN589818:EHN589822 EHN655354:EHN655358 EHN720890:EHN720894 EHN786426:EHN786430 EHN851962:EHN851966 EHN917498:EHN917502 EHN983034:EHN983038 ERE5:ERE9 ERE65530:ERE65534 ERE131066:ERE131070 ERE196602:ERE196606 ERE262138:ERE262142 ERE327674:ERE327678 ERE393210:ERE393214 ERE458746:ERE458750 ERE524282:ERE524286 ERE589818:ERE589822 ERE655354:ERE655358 ERE720890:ERE720894 ERE786426:ERE786430 ERE851962:ERE851966 ERE917498:ERE917502 ERE983034:ERE983038 ERJ5:ERJ9 ERJ65530:ERJ65534 ERJ131066:ERJ131070 ERJ196602:ERJ196606 ERJ262138:ERJ262142 ERJ327674:ERJ327678 ERJ393210:ERJ393214 ERJ458746:ERJ458750 ERJ524282:ERJ524286 ERJ589818:ERJ589822 ERJ655354:ERJ655358 ERJ720890:ERJ720894 ERJ786426:ERJ786430 ERJ851962:ERJ851966 ERJ917498:ERJ917502 ERJ983034:ERJ983038 FBA5:FBA9 FBA65530:FBA65534 FBA131066:FBA131070 FBA196602:FBA196606 FBA262138:FBA262142 FBA327674:FBA327678 FBA393210:FBA393214 FBA458746:FBA458750 FBA524282:FBA524286 FBA589818:FBA589822 FBA655354:FBA655358 FBA720890:FBA720894 FBA786426:FBA786430 FBA851962:FBA851966 FBA917498:FBA917502 FBA983034:FBA983038 FBF5:FBF9 FBF65530:FBF65534 FBF131066:FBF131070 FBF196602:FBF196606 FBF262138:FBF262142 FBF327674:FBF327678 FBF393210:FBF393214 FBF458746:FBF458750 FBF524282:FBF524286 FBF589818:FBF589822 FBF655354:FBF655358 FBF720890:FBF720894 FBF786426:FBF786430 FBF851962:FBF851966 FBF917498:FBF917502 FBF983034:FBF983038 FKW5:FKW9 FKW65530:FKW65534 FKW131066:FKW131070 FKW196602:FKW196606 FKW262138:FKW262142 FKW327674:FKW327678 FKW393210:FKW393214 FKW458746:FKW458750 FKW524282:FKW524286 FKW589818:FKW589822 FKW655354:FKW655358 FKW720890:FKW720894 FKW786426:FKW786430 FKW851962:FKW851966 FKW917498:FKW917502 FKW983034:FKW983038 FLB5:FLB9 FLB65530:FLB65534 FLB131066:FLB131070 FLB196602:FLB196606 FLB262138:FLB262142 FLB327674:FLB327678 FLB393210:FLB393214 FLB458746:FLB458750 FLB524282:FLB524286 FLB589818:FLB589822 FLB655354:FLB655358 FLB720890:FLB720894 FLB786426:FLB786430 FLB851962:FLB851966 FLB917498:FLB917502 FLB983034:FLB983038 FUS5:FUS9 FUS65530:FUS65534 FUS131066:FUS131070 FUS196602:FUS196606 FUS262138:FUS262142 FUS327674:FUS327678 FUS393210:FUS393214 FUS458746:FUS458750 FUS524282:FUS524286 FUS589818:FUS589822 FUS655354:FUS655358 FUS720890:FUS720894 FUS786426:FUS786430 FUS851962:FUS851966 FUS917498:FUS917502 FUS983034:FUS983038 FUX5:FUX9 FUX65530:FUX65534 FUX131066:FUX131070 FUX196602:FUX196606 FUX262138:FUX262142 FUX327674:FUX327678 FUX393210:FUX393214 FUX458746:FUX458750 FUX524282:FUX524286 FUX589818:FUX589822 FUX655354:FUX655358 FUX720890:FUX720894 FUX786426:FUX786430 FUX851962:FUX851966 FUX917498:FUX917502 FUX983034:FUX983038 GEO5:GEO9 GEO65530:GEO65534 GEO131066:GEO131070 GEO196602:GEO196606 GEO262138:GEO262142 GEO327674:GEO327678 GEO393210:GEO393214 GEO458746:GEO458750 GEO524282:GEO524286 GEO589818:GEO589822 GEO655354:GEO655358 GEO720890:GEO720894 GEO786426:GEO786430 GEO851962:GEO851966 GEO917498:GEO917502 GEO983034:GEO983038 GET5:GET9 GET65530:GET65534 GET131066:GET131070 GET196602:GET196606 GET262138:GET262142 GET327674:GET327678 GET393210:GET393214 GET458746:GET458750 GET524282:GET524286 GET589818:GET589822 GET655354:GET655358 GET720890:GET720894 GET786426:GET786430 GET851962:GET851966 GET917498:GET917502 GET983034:GET983038 GOK5:GOK9 GOK65530:GOK65534 GOK131066:GOK131070 GOK196602:GOK196606 GOK262138:GOK262142 GOK327674:GOK327678 GOK393210:GOK393214 GOK458746:GOK458750 GOK524282:GOK524286 GOK589818:GOK589822 GOK655354:GOK655358 GOK720890:GOK720894 GOK786426:GOK786430 GOK851962:GOK851966 GOK917498:GOK917502 GOK983034:GOK983038 GOP5:GOP9 GOP65530:GOP65534 GOP131066:GOP131070 GOP196602:GOP196606 GOP262138:GOP262142 GOP327674:GOP327678 GOP393210:GOP393214 GOP458746:GOP458750 GOP524282:GOP524286 GOP589818:GOP589822 GOP655354:GOP655358 GOP720890:GOP720894 GOP786426:GOP786430 GOP851962:GOP851966 GOP917498:GOP917502 GOP983034:GOP983038 GYG5:GYG9 GYG65530:GYG65534 GYG131066:GYG131070 GYG196602:GYG196606 GYG262138:GYG262142 GYG327674:GYG327678 GYG393210:GYG393214 GYG458746:GYG458750 GYG524282:GYG524286 GYG589818:GYG589822 GYG655354:GYG655358 GYG720890:GYG720894 GYG786426:GYG786430 GYG851962:GYG851966 GYG917498:GYG917502 GYG983034:GYG983038 GYL5:GYL9 GYL65530:GYL65534 GYL131066:GYL131070 GYL196602:GYL196606 GYL262138:GYL262142 GYL327674:GYL327678 GYL393210:GYL393214 GYL458746:GYL458750 GYL524282:GYL524286 GYL589818:GYL589822 GYL655354:GYL655358 GYL720890:GYL720894 GYL786426:GYL786430 GYL851962:GYL851966 GYL917498:GYL917502 GYL983034:GYL983038 HIC5:HIC9 HIC65530:HIC65534 HIC131066:HIC131070 HIC196602:HIC196606 HIC262138:HIC262142 HIC327674:HIC327678 HIC393210:HIC393214 HIC458746:HIC458750 HIC524282:HIC524286 HIC589818:HIC589822 HIC655354:HIC655358 HIC720890:HIC720894 HIC786426:HIC786430 HIC851962:HIC851966 HIC917498:HIC917502 HIC983034:HIC983038 HIH5:HIH9 HIH65530:HIH65534 HIH131066:HIH131070 HIH196602:HIH196606 HIH262138:HIH262142 HIH327674:HIH327678 HIH393210:HIH393214 HIH458746:HIH458750 HIH524282:HIH524286 HIH589818:HIH589822 HIH655354:HIH655358 HIH720890:HIH720894 HIH786426:HIH786430 HIH851962:HIH851966 HIH917498:HIH917502 HIH983034:HIH983038 HRY5:HRY9 HRY65530:HRY65534 HRY131066:HRY131070 HRY196602:HRY196606 HRY262138:HRY262142 HRY327674:HRY327678 HRY393210:HRY393214 HRY458746:HRY458750 HRY524282:HRY524286 HRY589818:HRY589822 HRY655354:HRY655358 HRY720890:HRY720894 HRY786426:HRY786430 HRY851962:HRY851966 HRY917498:HRY917502 HRY983034:HRY983038 HSD5:HSD9 HSD65530:HSD65534 HSD131066:HSD131070 HSD196602:HSD196606 HSD262138:HSD262142 HSD327674:HSD327678 HSD393210:HSD393214 HSD458746:HSD458750 HSD524282:HSD524286 HSD589818:HSD589822 HSD655354:HSD655358 HSD720890:HSD720894 HSD786426:HSD786430 HSD851962:HSD851966 HSD917498:HSD917502 HSD983034:HSD983038 IBU5:IBU9 IBU65530:IBU65534 IBU131066:IBU131070 IBU196602:IBU196606 IBU262138:IBU262142 IBU327674:IBU327678 IBU393210:IBU393214 IBU458746:IBU458750 IBU524282:IBU524286 IBU589818:IBU589822 IBU655354:IBU655358 IBU720890:IBU720894 IBU786426:IBU786430 IBU851962:IBU851966 IBU917498:IBU917502 IBU983034:IBU983038 IBZ5:IBZ9 IBZ65530:IBZ65534 IBZ131066:IBZ131070 IBZ196602:IBZ196606 IBZ262138:IBZ262142 IBZ327674:IBZ327678 IBZ393210:IBZ393214 IBZ458746:IBZ458750 IBZ524282:IBZ524286 IBZ589818:IBZ589822 IBZ655354:IBZ655358 IBZ720890:IBZ720894 IBZ786426:IBZ786430 IBZ851962:IBZ851966 IBZ917498:IBZ917502 IBZ983034:IBZ983038 ILQ5:ILQ9 ILQ65530:ILQ65534 ILQ131066:ILQ131070 ILQ196602:ILQ196606 ILQ262138:ILQ262142 ILQ327674:ILQ327678 ILQ393210:ILQ393214 ILQ458746:ILQ458750 ILQ524282:ILQ524286 ILQ589818:ILQ589822 ILQ655354:ILQ655358 ILQ720890:ILQ720894 ILQ786426:ILQ786430 ILQ851962:ILQ851966 ILQ917498:ILQ917502 ILQ983034:ILQ983038 ILV5:ILV9 ILV65530:ILV65534 ILV131066:ILV131070 ILV196602:ILV196606 ILV262138:ILV262142 ILV327674:ILV327678 ILV393210:ILV393214 ILV458746:ILV458750 ILV524282:ILV524286 ILV589818:ILV589822 ILV655354:ILV655358 ILV720890:ILV720894 ILV786426:ILV786430 ILV851962:ILV851966 ILV917498:ILV917502 ILV983034:ILV983038 IVM5:IVM9 IVM65530:IVM65534 IVM131066:IVM131070 IVM196602:IVM196606 IVM262138:IVM262142 IVM327674:IVM327678 IVM393210:IVM393214 IVM458746:IVM458750 IVM524282:IVM524286 IVM589818:IVM589822 IVM655354:IVM655358 IVM720890:IVM720894 IVM786426:IVM786430 IVM851962:IVM851966 IVM917498:IVM917502 IVM983034:IVM983038 IVR5:IVR9 IVR65530:IVR65534 IVR131066:IVR131070 IVR196602:IVR196606 IVR262138:IVR262142 IVR327674:IVR327678 IVR393210:IVR393214 IVR458746:IVR458750 IVR524282:IVR524286 IVR589818:IVR589822 IVR655354:IVR655358 IVR720890:IVR720894 IVR786426:IVR786430 IVR851962:IVR851966 IVR917498:IVR917502 IVR983034:IVR983038 JFI5:JFI9 JFI65530:JFI65534 JFI131066:JFI131070 JFI196602:JFI196606 JFI262138:JFI262142 JFI327674:JFI327678 JFI393210:JFI393214 JFI458746:JFI458750 JFI524282:JFI524286 JFI589818:JFI589822 JFI655354:JFI655358 JFI720890:JFI720894 JFI786426:JFI786430 JFI851962:JFI851966 JFI917498:JFI917502 JFI983034:JFI983038 JFN5:JFN9 JFN65530:JFN65534 JFN131066:JFN131070 JFN196602:JFN196606 JFN262138:JFN262142 JFN327674:JFN327678 JFN393210:JFN393214 JFN458746:JFN458750 JFN524282:JFN524286 JFN589818:JFN589822 JFN655354:JFN655358 JFN720890:JFN720894 JFN786426:JFN786430 JFN851962:JFN851966 JFN917498:JFN917502 JFN983034:JFN983038 JPE5:JPE9 JPE65530:JPE65534 JPE131066:JPE131070 JPE196602:JPE196606 JPE262138:JPE262142 JPE327674:JPE327678 JPE393210:JPE393214 JPE458746:JPE458750 JPE524282:JPE524286 JPE589818:JPE589822 JPE655354:JPE655358 JPE720890:JPE720894 JPE786426:JPE786430 JPE851962:JPE851966 JPE917498:JPE917502 JPE983034:JPE983038 JPJ5:JPJ9 JPJ65530:JPJ65534 JPJ131066:JPJ131070 JPJ196602:JPJ196606 JPJ262138:JPJ262142 JPJ327674:JPJ327678 JPJ393210:JPJ393214 JPJ458746:JPJ458750 JPJ524282:JPJ524286 JPJ589818:JPJ589822 JPJ655354:JPJ655358 JPJ720890:JPJ720894 JPJ786426:JPJ786430 JPJ851962:JPJ851966 JPJ917498:JPJ917502 JPJ983034:JPJ983038 JZA5:JZA9 JZA65530:JZA65534 JZA131066:JZA131070 JZA196602:JZA196606 JZA262138:JZA262142 JZA327674:JZA327678 JZA393210:JZA393214 JZA458746:JZA458750 JZA524282:JZA524286 JZA589818:JZA589822 JZA655354:JZA655358 JZA720890:JZA720894 JZA786426:JZA786430 JZA851962:JZA851966 JZA917498:JZA917502 JZA983034:JZA983038 JZF5:JZF9 JZF65530:JZF65534 JZF131066:JZF131070 JZF196602:JZF196606 JZF262138:JZF262142 JZF327674:JZF327678 JZF393210:JZF393214 JZF458746:JZF458750 JZF524282:JZF524286 JZF589818:JZF589822 JZF655354:JZF655358 JZF720890:JZF720894 JZF786426:JZF786430 JZF851962:JZF851966 JZF917498:JZF917502 JZF983034:JZF983038 KIW5:KIW9 KIW65530:KIW65534 KIW131066:KIW131070 KIW196602:KIW196606 KIW262138:KIW262142 KIW327674:KIW327678 KIW393210:KIW393214 KIW458746:KIW458750 KIW524282:KIW524286 KIW589818:KIW589822 KIW655354:KIW655358 KIW720890:KIW720894 KIW786426:KIW786430 KIW851962:KIW851966 KIW917498:KIW917502 KIW983034:KIW983038 KJB5:KJB9 KJB65530:KJB65534 KJB131066:KJB131070 KJB196602:KJB196606 KJB262138:KJB262142 KJB327674:KJB327678 KJB393210:KJB393214 KJB458746:KJB458750 KJB524282:KJB524286 KJB589818:KJB589822 KJB655354:KJB655358 KJB720890:KJB720894 KJB786426:KJB786430 KJB851962:KJB851966 KJB917498:KJB917502 KJB983034:KJB983038 KSS5:KSS9 KSS65530:KSS65534 KSS131066:KSS131070 KSS196602:KSS196606 KSS262138:KSS262142 KSS327674:KSS327678 KSS393210:KSS393214 KSS458746:KSS458750 KSS524282:KSS524286 KSS589818:KSS589822 KSS655354:KSS655358 KSS720890:KSS720894 KSS786426:KSS786430 KSS851962:KSS851966 KSS917498:KSS917502 KSS983034:KSS983038 KSX5:KSX9 KSX65530:KSX65534 KSX131066:KSX131070 KSX196602:KSX196606 KSX262138:KSX262142 KSX327674:KSX327678 KSX393210:KSX393214 KSX458746:KSX458750 KSX524282:KSX524286 KSX589818:KSX589822 KSX655354:KSX655358 KSX720890:KSX720894 KSX786426:KSX786430 KSX851962:KSX851966 KSX917498:KSX917502 KSX983034:KSX983038 LCO5:LCO9 LCO65530:LCO65534 LCO131066:LCO131070 LCO196602:LCO196606 LCO262138:LCO262142 LCO327674:LCO327678 LCO393210:LCO393214 LCO458746:LCO458750 LCO524282:LCO524286 LCO589818:LCO589822 LCO655354:LCO655358 LCO720890:LCO720894 LCO786426:LCO786430 LCO851962:LCO851966 LCO917498:LCO917502 LCO983034:LCO983038 LCT5:LCT9 LCT65530:LCT65534 LCT131066:LCT131070 LCT196602:LCT196606 LCT262138:LCT262142 LCT327674:LCT327678 LCT393210:LCT393214 LCT458746:LCT458750 LCT524282:LCT524286 LCT589818:LCT589822 LCT655354:LCT655358 LCT720890:LCT720894 LCT786426:LCT786430 LCT851962:LCT851966 LCT917498:LCT917502 LCT983034:LCT983038 LMK5:LMK9 LMK65530:LMK65534 LMK131066:LMK131070 LMK196602:LMK196606 LMK262138:LMK262142 LMK327674:LMK327678 LMK393210:LMK393214 LMK458746:LMK458750 LMK524282:LMK524286 LMK589818:LMK589822 LMK655354:LMK655358 LMK720890:LMK720894 LMK786426:LMK786430 LMK851962:LMK851966 LMK917498:LMK917502 LMK983034:LMK983038 LMP5:LMP9 LMP65530:LMP65534 LMP131066:LMP131070 LMP196602:LMP196606 LMP262138:LMP262142 LMP327674:LMP327678 LMP393210:LMP393214 LMP458746:LMP458750 LMP524282:LMP524286 LMP589818:LMP589822 LMP655354:LMP655358 LMP720890:LMP720894 LMP786426:LMP786430 LMP851962:LMP851966 LMP917498:LMP917502 LMP983034:LMP983038 LWG5:LWG9 LWG65530:LWG65534 LWG131066:LWG131070 LWG196602:LWG196606 LWG262138:LWG262142 LWG327674:LWG327678 LWG393210:LWG393214 LWG458746:LWG458750 LWG524282:LWG524286 LWG589818:LWG589822 LWG655354:LWG655358 LWG720890:LWG720894 LWG786426:LWG786430 LWG851962:LWG851966 LWG917498:LWG917502 LWG983034:LWG983038 LWL5:LWL9 LWL65530:LWL65534 LWL131066:LWL131070 LWL196602:LWL196606 LWL262138:LWL262142 LWL327674:LWL327678 LWL393210:LWL393214 LWL458746:LWL458750 LWL524282:LWL524286 LWL589818:LWL589822 LWL655354:LWL655358 LWL720890:LWL720894 LWL786426:LWL786430 LWL851962:LWL851966 LWL917498:LWL917502 LWL983034:LWL983038 MGC5:MGC9 MGC65530:MGC65534 MGC131066:MGC131070 MGC196602:MGC196606 MGC262138:MGC262142 MGC327674:MGC327678 MGC393210:MGC393214 MGC458746:MGC458750 MGC524282:MGC524286 MGC589818:MGC589822 MGC655354:MGC655358 MGC720890:MGC720894 MGC786426:MGC786430 MGC851962:MGC851966 MGC917498:MGC917502 MGC983034:MGC983038 MGH5:MGH9 MGH65530:MGH65534 MGH131066:MGH131070 MGH196602:MGH196606 MGH262138:MGH262142 MGH327674:MGH327678 MGH393210:MGH393214 MGH458746:MGH458750 MGH524282:MGH524286 MGH589818:MGH589822 MGH655354:MGH655358 MGH720890:MGH720894 MGH786426:MGH786430 MGH851962:MGH851966 MGH917498:MGH917502 MGH983034:MGH983038 MPY5:MPY9 MPY65530:MPY65534 MPY131066:MPY131070 MPY196602:MPY196606 MPY262138:MPY262142 MPY327674:MPY327678 MPY393210:MPY393214 MPY458746:MPY458750 MPY524282:MPY524286 MPY589818:MPY589822 MPY655354:MPY655358 MPY720890:MPY720894 MPY786426:MPY786430 MPY851962:MPY851966 MPY917498:MPY917502 MPY983034:MPY983038 MQD5:MQD9 MQD65530:MQD65534 MQD131066:MQD131070 MQD196602:MQD196606 MQD262138:MQD262142 MQD327674:MQD327678 MQD393210:MQD393214 MQD458746:MQD458750 MQD524282:MQD524286 MQD589818:MQD589822 MQD655354:MQD655358 MQD720890:MQD720894 MQD786426:MQD786430 MQD851962:MQD851966 MQD917498:MQD917502 MQD983034:MQD983038 MZU5:MZU9 MZU65530:MZU65534 MZU131066:MZU131070 MZU196602:MZU196606 MZU262138:MZU262142 MZU327674:MZU327678 MZU393210:MZU393214 MZU458746:MZU458750 MZU524282:MZU524286 MZU589818:MZU589822 MZU655354:MZU655358 MZU720890:MZU720894 MZU786426:MZU786430 MZU851962:MZU851966 MZU917498:MZU917502 MZU983034:MZU983038 MZZ5:MZZ9 MZZ65530:MZZ65534 MZZ131066:MZZ131070 MZZ196602:MZZ196606 MZZ262138:MZZ262142 MZZ327674:MZZ327678 MZZ393210:MZZ393214 MZZ458746:MZZ458750 MZZ524282:MZZ524286 MZZ589818:MZZ589822 MZZ655354:MZZ655358 MZZ720890:MZZ720894 MZZ786426:MZZ786430 MZZ851962:MZZ851966 MZZ917498:MZZ917502 MZZ983034:MZZ983038 NJQ5:NJQ9 NJQ65530:NJQ65534 NJQ131066:NJQ131070 NJQ196602:NJQ196606 NJQ262138:NJQ262142 NJQ327674:NJQ327678 NJQ393210:NJQ393214 NJQ458746:NJQ458750 NJQ524282:NJQ524286 NJQ589818:NJQ589822 NJQ655354:NJQ655358 NJQ720890:NJQ720894 NJQ786426:NJQ786430 NJQ851962:NJQ851966 NJQ917498:NJQ917502 NJQ983034:NJQ983038 NJV5:NJV9 NJV65530:NJV65534 NJV131066:NJV131070 NJV196602:NJV196606 NJV262138:NJV262142 NJV327674:NJV327678 NJV393210:NJV393214 NJV458746:NJV458750 NJV524282:NJV524286 NJV589818:NJV589822 NJV655354:NJV655358 NJV720890:NJV720894 NJV786426:NJV786430 NJV851962:NJV851966 NJV917498:NJV917502 NJV983034:NJV983038 NTM5:NTM9 NTM65530:NTM65534 NTM131066:NTM131070 NTM196602:NTM196606 NTM262138:NTM262142 NTM327674:NTM327678 NTM393210:NTM393214 NTM458746:NTM458750 NTM524282:NTM524286 NTM589818:NTM589822 NTM655354:NTM655358 NTM720890:NTM720894 NTM786426:NTM786430 NTM851962:NTM851966 NTM917498:NTM917502 NTM983034:NTM983038 NTR5:NTR9 NTR65530:NTR65534 NTR131066:NTR131070 NTR196602:NTR196606 NTR262138:NTR262142 NTR327674:NTR327678 NTR393210:NTR393214 NTR458746:NTR458750 NTR524282:NTR524286 NTR589818:NTR589822 NTR655354:NTR655358 NTR720890:NTR720894 NTR786426:NTR786430 NTR851962:NTR851966 NTR917498:NTR917502 NTR983034:NTR983038 ODI5:ODI9 ODI65530:ODI65534 ODI131066:ODI131070 ODI196602:ODI196606 ODI262138:ODI262142 ODI327674:ODI327678 ODI393210:ODI393214 ODI458746:ODI458750 ODI524282:ODI524286 ODI589818:ODI589822 ODI655354:ODI655358 ODI720890:ODI720894 ODI786426:ODI786430 ODI851962:ODI851966 ODI917498:ODI917502 ODI983034:ODI983038 ODN5:ODN9 ODN65530:ODN65534 ODN131066:ODN131070 ODN196602:ODN196606 ODN262138:ODN262142 ODN327674:ODN327678 ODN393210:ODN393214 ODN458746:ODN458750 ODN524282:ODN524286 ODN589818:ODN589822 ODN655354:ODN655358 ODN720890:ODN720894 ODN786426:ODN786430 ODN851962:ODN851966 ODN917498:ODN917502 ODN983034:ODN983038 ONE5:ONE9 ONE65530:ONE65534 ONE131066:ONE131070 ONE196602:ONE196606 ONE262138:ONE262142 ONE327674:ONE327678 ONE393210:ONE393214 ONE458746:ONE458750 ONE524282:ONE524286 ONE589818:ONE589822 ONE655354:ONE655358 ONE720890:ONE720894 ONE786426:ONE786430 ONE851962:ONE851966 ONE917498:ONE917502 ONE983034:ONE983038 ONJ5:ONJ9 ONJ65530:ONJ65534 ONJ131066:ONJ131070 ONJ196602:ONJ196606 ONJ262138:ONJ262142 ONJ327674:ONJ327678 ONJ393210:ONJ393214 ONJ458746:ONJ458750 ONJ524282:ONJ524286 ONJ589818:ONJ589822 ONJ655354:ONJ655358 ONJ720890:ONJ720894 ONJ786426:ONJ786430 ONJ851962:ONJ851966 ONJ917498:ONJ917502 ONJ983034:ONJ983038 OXA5:OXA9 OXA65530:OXA65534 OXA131066:OXA131070 OXA196602:OXA196606 OXA262138:OXA262142 OXA327674:OXA327678 OXA393210:OXA393214 OXA458746:OXA458750 OXA524282:OXA524286 OXA589818:OXA589822 OXA655354:OXA655358 OXA720890:OXA720894 OXA786426:OXA786430 OXA851962:OXA851966 OXA917498:OXA917502 OXA983034:OXA983038 OXF5:OXF9 OXF65530:OXF65534 OXF131066:OXF131070 OXF196602:OXF196606 OXF262138:OXF262142 OXF327674:OXF327678 OXF393210:OXF393214 OXF458746:OXF458750 OXF524282:OXF524286 OXF589818:OXF589822 OXF655354:OXF655358 OXF720890:OXF720894 OXF786426:OXF786430 OXF851962:OXF851966 OXF917498:OXF917502 OXF983034:OXF983038 PGW5:PGW9 PGW65530:PGW65534 PGW131066:PGW131070 PGW196602:PGW196606 PGW262138:PGW262142 PGW327674:PGW327678 PGW393210:PGW393214 PGW458746:PGW458750 PGW524282:PGW524286 PGW589818:PGW589822 PGW655354:PGW655358 PGW720890:PGW720894 PGW786426:PGW786430 PGW851962:PGW851966 PGW917498:PGW917502 PGW983034:PGW983038 PHB5:PHB9 PHB65530:PHB65534 PHB131066:PHB131070 PHB196602:PHB196606 PHB262138:PHB262142 PHB327674:PHB327678 PHB393210:PHB393214 PHB458746:PHB458750 PHB524282:PHB524286 PHB589818:PHB589822 PHB655354:PHB655358 PHB720890:PHB720894 PHB786426:PHB786430 PHB851962:PHB851966 PHB917498:PHB917502 PHB983034:PHB983038 PQS5:PQS9 PQS65530:PQS65534 PQS131066:PQS131070 PQS196602:PQS196606 PQS262138:PQS262142 PQS327674:PQS327678 PQS393210:PQS393214 PQS458746:PQS458750 PQS524282:PQS524286 PQS589818:PQS589822 PQS655354:PQS655358 PQS720890:PQS720894 PQS786426:PQS786430 PQS851962:PQS851966 PQS917498:PQS917502 PQS983034:PQS983038 PQX5:PQX9 PQX65530:PQX65534 PQX131066:PQX131070 PQX196602:PQX196606 PQX262138:PQX262142 PQX327674:PQX327678 PQX393210:PQX393214 PQX458746:PQX458750 PQX524282:PQX524286 PQX589818:PQX589822 PQX655354:PQX655358 PQX720890:PQX720894 PQX786426:PQX786430 PQX851962:PQX851966 PQX917498:PQX917502 PQX983034:PQX983038 QAO5:QAO9 QAO65530:QAO65534 QAO131066:QAO131070 QAO196602:QAO196606 QAO262138:QAO262142 QAO327674:QAO327678 QAO393210:QAO393214 QAO458746:QAO458750 QAO524282:QAO524286 QAO589818:QAO589822 QAO655354:QAO655358 QAO720890:QAO720894 QAO786426:QAO786430 QAO851962:QAO851966 QAO917498:QAO917502 QAO983034:QAO983038 QAT5:QAT9 QAT65530:QAT65534 QAT131066:QAT131070 QAT196602:QAT196606 QAT262138:QAT262142 QAT327674:QAT327678 QAT393210:QAT393214 QAT458746:QAT458750 QAT524282:QAT524286 QAT589818:QAT589822 QAT655354:QAT655358 QAT720890:QAT720894 QAT786426:QAT786430 QAT851962:QAT851966 QAT917498:QAT917502 QAT983034:QAT983038 QKK5:QKK9 QKK65530:QKK65534 QKK131066:QKK131070 QKK196602:QKK196606 QKK262138:QKK262142 QKK327674:QKK327678 QKK393210:QKK393214 QKK458746:QKK458750 QKK524282:QKK524286 QKK589818:QKK589822 QKK655354:QKK655358 QKK720890:QKK720894 QKK786426:QKK786430 QKK851962:QKK851966 QKK917498:QKK917502 QKK983034:QKK983038 QKP5:QKP9 QKP65530:QKP65534 QKP131066:QKP131070 QKP196602:QKP196606 QKP262138:QKP262142 QKP327674:QKP327678 QKP393210:QKP393214 QKP458746:QKP458750 QKP524282:QKP524286 QKP589818:QKP589822 QKP655354:QKP655358 QKP720890:QKP720894 QKP786426:QKP786430 QKP851962:QKP851966 QKP917498:QKP917502 QKP983034:QKP983038 QUG5:QUG9 QUG65530:QUG65534 QUG131066:QUG131070 QUG196602:QUG196606 QUG262138:QUG262142 QUG327674:QUG327678 QUG393210:QUG393214 QUG458746:QUG458750 QUG524282:QUG524286 QUG589818:QUG589822 QUG655354:QUG655358 QUG720890:QUG720894 QUG786426:QUG786430 QUG851962:QUG851966 QUG917498:QUG917502 QUG983034:QUG983038 QUL5:QUL9 QUL65530:QUL65534 QUL131066:QUL131070 QUL196602:QUL196606 QUL262138:QUL262142 QUL327674:QUL327678 QUL393210:QUL393214 QUL458746:QUL458750 QUL524282:QUL524286 QUL589818:QUL589822 QUL655354:QUL655358 QUL720890:QUL720894 QUL786426:QUL786430 QUL851962:QUL851966 QUL917498:QUL917502 QUL983034:QUL983038 REC5:REC9 REC65530:REC65534 REC131066:REC131070 REC196602:REC196606 REC262138:REC262142 REC327674:REC327678 REC393210:REC393214 REC458746:REC458750 REC524282:REC524286 REC589818:REC589822 REC655354:REC655358 REC720890:REC720894 REC786426:REC786430 REC851962:REC851966 REC917498:REC917502 REC983034:REC983038 REH5:REH9 REH65530:REH65534 REH131066:REH131070 REH196602:REH196606 REH262138:REH262142 REH327674:REH327678 REH393210:REH393214 REH458746:REH458750 REH524282:REH524286 REH589818:REH589822 REH655354:REH655358 REH720890:REH720894 REH786426:REH786430 REH851962:REH851966 REH917498:REH917502 REH983034:REH983038 RNY5:RNY9 RNY65530:RNY65534 RNY131066:RNY131070 RNY196602:RNY196606 RNY262138:RNY262142 RNY327674:RNY327678 RNY393210:RNY393214 RNY458746:RNY458750 RNY524282:RNY524286 RNY589818:RNY589822 RNY655354:RNY655358 RNY720890:RNY720894 RNY786426:RNY786430 RNY851962:RNY851966 RNY917498:RNY917502 RNY983034:RNY983038 ROD5:ROD9 ROD65530:ROD65534 ROD131066:ROD131070 ROD196602:ROD196606 ROD262138:ROD262142 ROD327674:ROD327678 ROD393210:ROD393214 ROD458746:ROD458750 ROD524282:ROD524286 ROD589818:ROD589822 ROD655354:ROD655358 ROD720890:ROD720894 ROD786426:ROD786430 ROD851962:ROD851966 ROD917498:ROD917502 ROD983034:ROD983038 RXU5:RXU9 RXU65530:RXU65534 RXU131066:RXU131070 RXU196602:RXU196606 RXU262138:RXU262142 RXU327674:RXU327678 RXU393210:RXU393214 RXU458746:RXU458750 RXU524282:RXU524286 RXU589818:RXU589822 RXU655354:RXU655358 RXU720890:RXU720894 RXU786426:RXU786430 RXU851962:RXU851966 RXU917498:RXU917502 RXU983034:RXU983038 RXZ5:RXZ9 RXZ65530:RXZ65534 RXZ131066:RXZ131070 RXZ196602:RXZ196606 RXZ262138:RXZ262142 RXZ327674:RXZ327678 RXZ393210:RXZ393214 RXZ458746:RXZ458750 RXZ524282:RXZ524286 RXZ589818:RXZ589822 RXZ655354:RXZ655358 RXZ720890:RXZ720894 RXZ786426:RXZ786430 RXZ851962:RXZ851966 RXZ917498:RXZ917502 RXZ983034:RXZ983038 SHQ5:SHQ9 SHQ65530:SHQ65534 SHQ131066:SHQ131070 SHQ196602:SHQ196606 SHQ262138:SHQ262142 SHQ327674:SHQ327678 SHQ393210:SHQ393214 SHQ458746:SHQ458750 SHQ524282:SHQ524286 SHQ589818:SHQ589822 SHQ655354:SHQ655358 SHQ720890:SHQ720894 SHQ786426:SHQ786430 SHQ851962:SHQ851966 SHQ917498:SHQ917502 SHQ983034:SHQ983038 SHV5:SHV9 SHV65530:SHV65534 SHV131066:SHV131070 SHV196602:SHV196606 SHV262138:SHV262142 SHV327674:SHV327678 SHV393210:SHV393214 SHV458746:SHV458750 SHV524282:SHV524286 SHV589818:SHV589822 SHV655354:SHV655358 SHV720890:SHV720894 SHV786426:SHV786430 SHV851962:SHV851966 SHV917498:SHV917502 SHV983034:SHV983038 SRM5:SRM9 SRM65530:SRM65534 SRM131066:SRM131070 SRM196602:SRM196606 SRM262138:SRM262142 SRM327674:SRM327678 SRM393210:SRM393214 SRM458746:SRM458750 SRM524282:SRM524286 SRM589818:SRM589822 SRM655354:SRM655358 SRM720890:SRM720894 SRM786426:SRM786430 SRM851962:SRM851966 SRM917498:SRM917502 SRM983034:SRM983038 SRR5:SRR9 SRR65530:SRR65534 SRR131066:SRR131070 SRR196602:SRR196606 SRR262138:SRR262142 SRR327674:SRR327678 SRR393210:SRR393214 SRR458746:SRR458750 SRR524282:SRR524286 SRR589818:SRR589822 SRR655354:SRR655358 SRR720890:SRR720894 SRR786426:SRR786430 SRR851962:SRR851966 SRR917498:SRR917502 SRR983034:SRR983038 TBI5:TBI9 TBI65530:TBI65534 TBI131066:TBI131070 TBI196602:TBI196606 TBI262138:TBI262142 TBI327674:TBI327678 TBI393210:TBI393214 TBI458746:TBI458750 TBI524282:TBI524286 TBI589818:TBI589822 TBI655354:TBI655358 TBI720890:TBI720894 TBI786426:TBI786430 TBI851962:TBI851966 TBI917498:TBI917502 TBI983034:TBI983038 TBN5:TBN9 TBN65530:TBN65534 TBN131066:TBN131070 TBN196602:TBN196606 TBN262138:TBN262142 TBN327674:TBN327678 TBN393210:TBN393214 TBN458746:TBN458750 TBN524282:TBN524286 TBN589818:TBN589822 TBN655354:TBN655358 TBN720890:TBN720894 TBN786426:TBN786430 TBN851962:TBN851966 TBN917498:TBN917502 TBN983034:TBN983038 TLE5:TLE9 TLE65530:TLE65534 TLE131066:TLE131070 TLE196602:TLE196606 TLE262138:TLE262142 TLE327674:TLE327678 TLE393210:TLE393214 TLE458746:TLE458750 TLE524282:TLE524286 TLE589818:TLE589822 TLE655354:TLE655358 TLE720890:TLE720894 TLE786426:TLE786430 TLE851962:TLE851966 TLE917498:TLE917502 TLE983034:TLE983038 TLJ5:TLJ9 TLJ65530:TLJ65534 TLJ131066:TLJ131070 TLJ196602:TLJ196606 TLJ262138:TLJ262142 TLJ327674:TLJ327678 TLJ393210:TLJ393214 TLJ458746:TLJ458750 TLJ524282:TLJ524286 TLJ589818:TLJ589822 TLJ655354:TLJ655358 TLJ720890:TLJ720894 TLJ786426:TLJ786430 TLJ851962:TLJ851966 TLJ917498:TLJ917502 TLJ983034:TLJ983038 TVA5:TVA9 TVA65530:TVA65534 TVA131066:TVA131070 TVA196602:TVA196606 TVA262138:TVA262142 TVA327674:TVA327678 TVA393210:TVA393214 TVA458746:TVA458750 TVA524282:TVA524286 TVA589818:TVA589822 TVA655354:TVA655358 TVA720890:TVA720894 TVA786426:TVA786430 TVA851962:TVA851966 TVA917498:TVA917502 TVA983034:TVA983038 TVF5:TVF9 TVF65530:TVF65534 TVF131066:TVF131070 TVF196602:TVF196606 TVF262138:TVF262142 TVF327674:TVF327678 TVF393210:TVF393214 TVF458746:TVF458750 TVF524282:TVF524286 TVF589818:TVF589822 TVF655354:TVF655358 TVF720890:TVF720894 TVF786426:TVF786430 TVF851962:TVF851966 TVF917498:TVF917502 TVF983034:TVF983038 UEW5:UEW9 UEW65530:UEW65534 UEW131066:UEW131070 UEW196602:UEW196606 UEW262138:UEW262142 UEW327674:UEW327678 UEW393210:UEW393214 UEW458746:UEW458750 UEW524282:UEW524286 UEW589818:UEW589822 UEW655354:UEW655358 UEW720890:UEW720894 UEW786426:UEW786430 UEW851962:UEW851966 UEW917498:UEW917502 UEW983034:UEW983038 UFB5:UFB9 UFB65530:UFB65534 UFB131066:UFB131070 UFB196602:UFB196606 UFB262138:UFB262142 UFB327674:UFB327678 UFB393210:UFB393214 UFB458746:UFB458750 UFB524282:UFB524286 UFB589818:UFB589822 UFB655354:UFB655358 UFB720890:UFB720894 UFB786426:UFB786430 UFB851962:UFB851966 UFB917498:UFB917502 UFB983034:UFB983038 UOS5:UOS9 UOS65530:UOS65534 UOS131066:UOS131070 UOS196602:UOS196606 UOS262138:UOS262142 UOS327674:UOS327678 UOS393210:UOS393214 UOS458746:UOS458750 UOS524282:UOS524286 UOS589818:UOS589822 UOS655354:UOS655358 UOS720890:UOS720894 UOS786426:UOS786430 UOS851962:UOS851966 UOS917498:UOS917502 UOS983034:UOS983038 UOX5:UOX9 UOX65530:UOX65534 UOX131066:UOX131070 UOX196602:UOX196606 UOX262138:UOX262142 UOX327674:UOX327678 UOX393210:UOX393214 UOX458746:UOX458750 UOX524282:UOX524286 UOX589818:UOX589822 UOX655354:UOX655358 UOX720890:UOX720894 UOX786426:UOX786430 UOX851962:UOX851966 UOX917498:UOX917502 UOX983034:UOX983038 UYO5:UYO9 UYO65530:UYO65534 UYO131066:UYO131070 UYO196602:UYO196606 UYO262138:UYO262142 UYO327674:UYO327678 UYO393210:UYO393214 UYO458746:UYO458750 UYO524282:UYO524286 UYO589818:UYO589822 UYO655354:UYO655358 UYO720890:UYO720894 UYO786426:UYO786430 UYO851962:UYO851966 UYO917498:UYO917502 UYO983034:UYO983038 UYT5:UYT9 UYT65530:UYT65534 UYT131066:UYT131070 UYT196602:UYT196606 UYT262138:UYT262142 UYT327674:UYT327678 UYT393210:UYT393214 UYT458746:UYT458750 UYT524282:UYT524286 UYT589818:UYT589822 UYT655354:UYT655358 UYT720890:UYT720894 UYT786426:UYT786430 UYT851962:UYT851966 UYT917498:UYT917502 UYT983034:UYT983038 VIK5:VIK9 VIK65530:VIK65534 VIK131066:VIK131070 VIK196602:VIK196606 VIK262138:VIK262142 VIK327674:VIK327678 VIK393210:VIK393214 VIK458746:VIK458750 VIK524282:VIK524286 VIK589818:VIK589822 VIK655354:VIK655358 VIK720890:VIK720894 VIK786426:VIK786430 VIK851962:VIK851966 VIK917498:VIK917502 VIK983034:VIK983038 VIP5:VIP9 VIP65530:VIP65534 VIP131066:VIP131070 VIP196602:VIP196606 VIP262138:VIP262142 VIP327674:VIP327678 VIP393210:VIP393214 VIP458746:VIP458750 VIP524282:VIP524286 VIP589818:VIP589822 VIP655354:VIP655358 VIP720890:VIP720894 VIP786426:VIP786430 VIP851962:VIP851966 VIP917498:VIP917502 VIP983034:VIP983038 VSG5:VSG9 VSG65530:VSG65534 VSG131066:VSG131070 VSG196602:VSG196606 VSG262138:VSG262142 VSG327674:VSG327678 VSG393210:VSG393214 VSG458746:VSG458750 VSG524282:VSG524286 VSG589818:VSG589822 VSG655354:VSG655358 VSG720890:VSG720894 VSG786426:VSG786430 VSG851962:VSG851966 VSG917498:VSG917502 VSG983034:VSG983038 VSL5:VSL9 VSL65530:VSL65534 VSL131066:VSL131070 VSL196602:VSL196606 VSL262138:VSL262142 VSL327674:VSL327678 VSL393210:VSL393214 VSL458746:VSL458750 VSL524282:VSL524286 VSL589818:VSL589822 VSL655354:VSL655358 VSL720890:VSL720894 VSL786426:VSL786430 VSL851962:VSL851966 VSL917498:VSL917502 VSL983034:VSL983038 WCC5:WCC9 WCC65530:WCC65534 WCC131066:WCC131070 WCC196602:WCC196606 WCC262138:WCC262142 WCC327674:WCC327678 WCC393210:WCC393214 WCC458746:WCC458750 WCC524282:WCC524286 WCC589818:WCC589822 WCC655354:WCC655358 WCC720890:WCC720894 WCC786426:WCC786430 WCC851962:WCC851966 WCC917498:WCC917502 WCC983034:WCC983038 WCH5:WCH9 WCH65530:WCH65534 WCH131066:WCH131070 WCH196602:WCH196606 WCH262138:WCH262142 WCH327674:WCH327678 WCH393210:WCH393214 WCH458746:WCH458750 WCH524282:WCH524286 WCH589818:WCH589822 WCH655354:WCH655358 WCH720890:WCH720894 WCH786426:WCH786430 WCH851962:WCH851966 WCH917498:WCH917502 WCH983034:WCH983038 WLY5:WLY9 WLY65530:WLY65534 WLY131066:WLY131070 WLY196602:WLY196606 WLY262138:WLY262142 WLY327674:WLY327678 WLY393210:WLY393214 WLY458746:WLY458750 WLY524282:WLY524286 WLY589818:WLY589822 WLY655354:WLY655358 WLY720890:WLY720894 WLY786426:WLY786430 WLY851962:WLY851966 WLY917498:WLY917502 WLY983034:WLY983038 WMD5:WMD9 WMD65530:WMD65534 WMD131066:WMD131070 WMD196602:WMD196606 WMD262138:WMD262142 WMD327674:WMD327678 WMD393210:WMD393214 WMD458746:WMD458750 WMD524282:WMD524286 WMD589818:WMD589822 WMD655354:WMD655358 WMD720890:WMD720894 WMD786426:WMD786430 WMD851962:WMD851966 WMD917498:WMD917502 WMD983034:WMD983038 WVU5:WVU9 WVU65530:WVU65534 WVU131066:WVU131070 WVU196602:WVU196606 WVU262138:WVU262142 WVU327674:WVU327678 WVU393210:WVU393214 WVU458746:WVU458750 WVU524282:WVU524286 WVU589818:WVU589822 WVU655354:WVU655358 WVU720890:WVU720894 WVU786426:WVU786430 WVU851962:WVU851966 WVU917498:WVU917502 WVU983034:WVU983038 WVZ5:WVZ9 WVZ65530:WVZ65534 WVZ131066:WVZ131070 WVZ196602:WVZ196606 WVZ262138:WVZ262142 WVZ327674:WVZ327678 WVZ393210:WVZ393214 WVZ458746:WVZ458750 WVZ524282:WVZ524286 WVZ589818:WVZ589822 WVZ655354:WVZ655358 WVZ720890:WVZ720894 WVZ786426:WVZ786430 WVZ851962:WVZ851966 WVZ917498:WVZ917502 WVZ983034:WVZ983038"/>
  </dataValidations>
  <pageMargins left="0.69930555555555596" right="0.69930555555555596" top="0.75" bottom="0.75" header="0.3" footer="0.3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3"/>
  <sheetViews>
    <sheetView workbookViewId="0">
      <selection activeCell="G28" sqref="G28"/>
    </sheetView>
  </sheetViews>
  <sheetFormatPr defaultRowHeight="16.5"/>
  <cols>
    <col min="1" max="1" width="2.625" style="144" customWidth="1"/>
    <col min="2" max="2" width="18.5" style="236" customWidth="1"/>
    <col min="3" max="3" width="18.25" style="144" customWidth="1"/>
    <col min="4" max="4" width="27.75" style="144" customWidth="1"/>
    <col min="5" max="7" width="5" style="144" customWidth="1"/>
    <col min="8" max="8" width="44.875" style="144" customWidth="1"/>
    <col min="9" max="9" width="26.125" style="144" customWidth="1"/>
    <col min="10" max="10" width="34.75" style="145" customWidth="1"/>
    <col min="11" max="11" width="9.375" style="144" customWidth="1"/>
    <col min="12" max="15" width="9" style="144"/>
    <col min="16" max="16" width="9.375" style="144" customWidth="1"/>
    <col min="17" max="256" width="9" style="144"/>
    <col min="257" max="257" width="2.625" style="144" customWidth="1"/>
    <col min="258" max="258" width="18.5" style="144" customWidth="1"/>
    <col min="259" max="259" width="18.25" style="144" customWidth="1"/>
    <col min="260" max="260" width="67" style="144" customWidth="1"/>
    <col min="261" max="261" width="6.75" style="144" customWidth="1"/>
    <col min="262" max="262" width="5.625" style="144" customWidth="1"/>
    <col min="263" max="263" width="7.875" style="144" customWidth="1"/>
    <col min="264" max="264" width="44.875" style="144" customWidth="1"/>
    <col min="265" max="265" width="66.375" style="144" customWidth="1"/>
    <col min="266" max="266" width="114.5" style="144" customWidth="1"/>
    <col min="267" max="267" width="9.375" style="144" customWidth="1"/>
    <col min="268" max="271" width="9" style="144"/>
    <col min="272" max="272" width="9.375" style="144" customWidth="1"/>
    <col min="273" max="512" width="9" style="144"/>
    <col min="513" max="513" width="2.625" style="144" customWidth="1"/>
    <col min="514" max="514" width="18.5" style="144" customWidth="1"/>
    <col min="515" max="515" width="18.25" style="144" customWidth="1"/>
    <col min="516" max="516" width="67" style="144" customWidth="1"/>
    <col min="517" max="517" width="6.75" style="144" customWidth="1"/>
    <col min="518" max="518" width="5.625" style="144" customWidth="1"/>
    <col min="519" max="519" width="7.875" style="144" customWidth="1"/>
    <col min="520" max="520" width="44.875" style="144" customWidth="1"/>
    <col min="521" max="521" width="66.375" style="144" customWidth="1"/>
    <col min="522" max="522" width="114.5" style="144" customWidth="1"/>
    <col min="523" max="523" width="9.375" style="144" customWidth="1"/>
    <col min="524" max="527" width="9" style="144"/>
    <col min="528" max="528" width="9.375" style="144" customWidth="1"/>
    <col min="529" max="768" width="9" style="144"/>
    <col min="769" max="769" width="2.625" style="144" customWidth="1"/>
    <col min="770" max="770" width="18.5" style="144" customWidth="1"/>
    <col min="771" max="771" width="18.25" style="144" customWidth="1"/>
    <col min="772" max="772" width="67" style="144" customWidth="1"/>
    <col min="773" max="773" width="6.75" style="144" customWidth="1"/>
    <col min="774" max="774" width="5.625" style="144" customWidth="1"/>
    <col min="775" max="775" width="7.875" style="144" customWidth="1"/>
    <col min="776" max="776" width="44.875" style="144" customWidth="1"/>
    <col min="777" max="777" width="66.375" style="144" customWidth="1"/>
    <col min="778" max="778" width="114.5" style="144" customWidth="1"/>
    <col min="779" max="779" width="9.375" style="144" customWidth="1"/>
    <col min="780" max="783" width="9" style="144"/>
    <col min="784" max="784" width="9.375" style="144" customWidth="1"/>
    <col min="785" max="1024" width="9" style="144"/>
    <col min="1025" max="1025" width="2.625" style="144" customWidth="1"/>
    <col min="1026" max="1026" width="18.5" style="144" customWidth="1"/>
    <col min="1027" max="1027" width="18.25" style="144" customWidth="1"/>
    <col min="1028" max="1028" width="67" style="144" customWidth="1"/>
    <col min="1029" max="1029" width="6.75" style="144" customWidth="1"/>
    <col min="1030" max="1030" width="5.625" style="144" customWidth="1"/>
    <col min="1031" max="1031" width="7.875" style="144" customWidth="1"/>
    <col min="1032" max="1032" width="44.875" style="144" customWidth="1"/>
    <col min="1033" max="1033" width="66.375" style="144" customWidth="1"/>
    <col min="1034" max="1034" width="114.5" style="144" customWidth="1"/>
    <col min="1035" max="1035" width="9.375" style="144" customWidth="1"/>
    <col min="1036" max="1039" width="9" style="144"/>
    <col min="1040" max="1040" width="9.375" style="144" customWidth="1"/>
    <col min="1041" max="1280" width="9" style="144"/>
    <col min="1281" max="1281" width="2.625" style="144" customWidth="1"/>
    <col min="1282" max="1282" width="18.5" style="144" customWidth="1"/>
    <col min="1283" max="1283" width="18.25" style="144" customWidth="1"/>
    <col min="1284" max="1284" width="67" style="144" customWidth="1"/>
    <col min="1285" max="1285" width="6.75" style="144" customWidth="1"/>
    <col min="1286" max="1286" width="5.625" style="144" customWidth="1"/>
    <col min="1287" max="1287" width="7.875" style="144" customWidth="1"/>
    <col min="1288" max="1288" width="44.875" style="144" customWidth="1"/>
    <col min="1289" max="1289" width="66.375" style="144" customWidth="1"/>
    <col min="1290" max="1290" width="114.5" style="144" customWidth="1"/>
    <col min="1291" max="1291" width="9.375" style="144" customWidth="1"/>
    <col min="1292" max="1295" width="9" style="144"/>
    <col min="1296" max="1296" width="9.375" style="144" customWidth="1"/>
    <col min="1297" max="1536" width="9" style="144"/>
    <col min="1537" max="1537" width="2.625" style="144" customWidth="1"/>
    <col min="1538" max="1538" width="18.5" style="144" customWidth="1"/>
    <col min="1539" max="1539" width="18.25" style="144" customWidth="1"/>
    <col min="1540" max="1540" width="67" style="144" customWidth="1"/>
    <col min="1541" max="1541" width="6.75" style="144" customWidth="1"/>
    <col min="1542" max="1542" width="5.625" style="144" customWidth="1"/>
    <col min="1543" max="1543" width="7.875" style="144" customWidth="1"/>
    <col min="1544" max="1544" width="44.875" style="144" customWidth="1"/>
    <col min="1545" max="1545" width="66.375" style="144" customWidth="1"/>
    <col min="1546" max="1546" width="114.5" style="144" customWidth="1"/>
    <col min="1547" max="1547" width="9.375" style="144" customWidth="1"/>
    <col min="1548" max="1551" width="9" style="144"/>
    <col min="1552" max="1552" width="9.375" style="144" customWidth="1"/>
    <col min="1553" max="1792" width="9" style="144"/>
    <col min="1793" max="1793" width="2.625" style="144" customWidth="1"/>
    <col min="1794" max="1794" width="18.5" style="144" customWidth="1"/>
    <col min="1795" max="1795" width="18.25" style="144" customWidth="1"/>
    <col min="1796" max="1796" width="67" style="144" customWidth="1"/>
    <col min="1797" max="1797" width="6.75" style="144" customWidth="1"/>
    <col min="1798" max="1798" width="5.625" style="144" customWidth="1"/>
    <col min="1799" max="1799" width="7.875" style="144" customWidth="1"/>
    <col min="1800" max="1800" width="44.875" style="144" customWidth="1"/>
    <col min="1801" max="1801" width="66.375" style="144" customWidth="1"/>
    <col min="1802" max="1802" width="114.5" style="144" customWidth="1"/>
    <col min="1803" max="1803" width="9.375" style="144" customWidth="1"/>
    <col min="1804" max="1807" width="9" style="144"/>
    <col min="1808" max="1808" width="9.375" style="144" customWidth="1"/>
    <col min="1809" max="2048" width="9" style="144"/>
    <col min="2049" max="2049" width="2.625" style="144" customWidth="1"/>
    <col min="2050" max="2050" width="18.5" style="144" customWidth="1"/>
    <col min="2051" max="2051" width="18.25" style="144" customWidth="1"/>
    <col min="2052" max="2052" width="67" style="144" customWidth="1"/>
    <col min="2053" max="2053" width="6.75" style="144" customWidth="1"/>
    <col min="2054" max="2054" width="5.625" style="144" customWidth="1"/>
    <col min="2055" max="2055" width="7.875" style="144" customWidth="1"/>
    <col min="2056" max="2056" width="44.875" style="144" customWidth="1"/>
    <col min="2057" max="2057" width="66.375" style="144" customWidth="1"/>
    <col min="2058" max="2058" width="114.5" style="144" customWidth="1"/>
    <col min="2059" max="2059" width="9.375" style="144" customWidth="1"/>
    <col min="2060" max="2063" width="9" style="144"/>
    <col min="2064" max="2064" width="9.375" style="144" customWidth="1"/>
    <col min="2065" max="2304" width="9" style="144"/>
    <col min="2305" max="2305" width="2.625" style="144" customWidth="1"/>
    <col min="2306" max="2306" width="18.5" style="144" customWidth="1"/>
    <col min="2307" max="2307" width="18.25" style="144" customWidth="1"/>
    <col min="2308" max="2308" width="67" style="144" customWidth="1"/>
    <col min="2309" max="2309" width="6.75" style="144" customWidth="1"/>
    <col min="2310" max="2310" width="5.625" style="144" customWidth="1"/>
    <col min="2311" max="2311" width="7.875" style="144" customWidth="1"/>
    <col min="2312" max="2312" width="44.875" style="144" customWidth="1"/>
    <col min="2313" max="2313" width="66.375" style="144" customWidth="1"/>
    <col min="2314" max="2314" width="114.5" style="144" customWidth="1"/>
    <col min="2315" max="2315" width="9.375" style="144" customWidth="1"/>
    <col min="2316" max="2319" width="9" style="144"/>
    <col min="2320" max="2320" width="9.375" style="144" customWidth="1"/>
    <col min="2321" max="2560" width="9" style="144"/>
    <col min="2561" max="2561" width="2.625" style="144" customWidth="1"/>
    <col min="2562" max="2562" width="18.5" style="144" customWidth="1"/>
    <col min="2563" max="2563" width="18.25" style="144" customWidth="1"/>
    <col min="2564" max="2564" width="67" style="144" customWidth="1"/>
    <col min="2565" max="2565" width="6.75" style="144" customWidth="1"/>
    <col min="2566" max="2566" width="5.625" style="144" customWidth="1"/>
    <col min="2567" max="2567" width="7.875" style="144" customWidth="1"/>
    <col min="2568" max="2568" width="44.875" style="144" customWidth="1"/>
    <col min="2569" max="2569" width="66.375" style="144" customWidth="1"/>
    <col min="2570" max="2570" width="114.5" style="144" customWidth="1"/>
    <col min="2571" max="2571" width="9.375" style="144" customWidth="1"/>
    <col min="2572" max="2575" width="9" style="144"/>
    <col min="2576" max="2576" width="9.375" style="144" customWidth="1"/>
    <col min="2577" max="2816" width="9" style="144"/>
    <col min="2817" max="2817" width="2.625" style="144" customWidth="1"/>
    <col min="2818" max="2818" width="18.5" style="144" customWidth="1"/>
    <col min="2819" max="2819" width="18.25" style="144" customWidth="1"/>
    <col min="2820" max="2820" width="67" style="144" customWidth="1"/>
    <col min="2821" max="2821" width="6.75" style="144" customWidth="1"/>
    <col min="2822" max="2822" width="5.625" style="144" customWidth="1"/>
    <col min="2823" max="2823" width="7.875" style="144" customWidth="1"/>
    <col min="2824" max="2824" width="44.875" style="144" customWidth="1"/>
    <col min="2825" max="2825" width="66.375" style="144" customWidth="1"/>
    <col min="2826" max="2826" width="114.5" style="144" customWidth="1"/>
    <col min="2827" max="2827" width="9.375" style="144" customWidth="1"/>
    <col min="2828" max="2831" width="9" style="144"/>
    <col min="2832" max="2832" width="9.375" style="144" customWidth="1"/>
    <col min="2833" max="3072" width="9" style="144"/>
    <col min="3073" max="3073" width="2.625" style="144" customWidth="1"/>
    <col min="3074" max="3074" width="18.5" style="144" customWidth="1"/>
    <col min="3075" max="3075" width="18.25" style="144" customWidth="1"/>
    <col min="3076" max="3076" width="67" style="144" customWidth="1"/>
    <col min="3077" max="3077" width="6.75" style="144" customWidth="1"/>
    <col min="3078" max="3078" width="5.625" style="144" customWidth="1"/>
    <col min="3079" max="3079" width="7.875" style="144" customWidth="1"/>
    <col min="3080" max="3080" width="44.875" style="144" customWidth="1"/>
    <col min="3081" max="3081" width="66.375" style="144" customWidth="1"/>
    <col min="3082" max="3082" width="114.5" style="144" customWidth="1"/>
    <col min="3083" max="3083" width="9.375" style="144" customWidth="1"/>
    <col min="3084" max="3087" width="9" style="144"/>
    <col min="3088" max="3088" width="9.375" style="144" customWidth="1"/>
    <col min="3089" max="3328" width="9" style="144"/>
    <col min="3329" max="3329" width="2.625" style="144" customWidth="1"/>
    <col min="3330" max="3330" width="18.5" style="144" customWidth="1"/>
    <col min="3331" max="3331" width="18.25" style="144" customWidth="1"/>
    <col min="3332" max="3332" width="67" style="144" customWidth="1"/>
    <col min="3333" max="3333" width="6.75" style="144" customWidth="1"/>
    <col min="3334" max="3334" width="5.625" style="144" customWidth="1"/>
    <col min="3335" max="3335" width="7.875" style="144" customWidth="1"/>
    <col min="3336" max="3336" width="44.875" style="144" customWidth="1"/>
    <col min="3337" max="3337" width="66.375" style="144" customWidth="1"/>
    <col min="3338" max="3338" width="114.5" style="144" customWidth="1"/>
    <col min="3339" max="3339" width="9.375" style="144" customWidth="1"/>
    <col min="3340" max="3343" width="9" style="144"/>
    <col min="3344" max="3344" width="9.375" style="144" customWidth="1"/>
    <col min="3345" max="3584" width="9" style="144"/>
    <col min="3585" max="3585" width="2.625" style="144" customWidth="1"/>
    <col min="3586" max="3586" width="18.5" style="144" customWidth="1"/>
    <col min="3587" max="3587" width="18.25" style="144" customWidth="1"/>
    <col min="3588" max="3588" width="67" style="144" customWidth="1"/>
    <col min="3589" max="3589" width="6.75" style="144" customWidth="1"/>
    <col min="3590" max="3590" width="5.625" style="144" customWidth="1"/>
    <col min="3591" max="3591" width="7.875" style="144" customWidth="1"/>
    <col min="3592" max="3592" width="44.875" style="144" customWidth="1"/>
    <col min="3593" max="3593" width="66.375" style="144" customWidth="1"/>
    <col min="3594" max="3594" width="114.5" style="144" customWidth="1"/>
    <col min="3595" max="3595" width="9.375" style="144" customWidth="1"/>
    <col min="3596" max="3599" width="9" style="144"/>
    <col min="3600" max="3600" width="9.375" style="144" customWidth="1"/>
    <col min="3601" max="3840" width="9" style="144"/>
    <col min="3841" max="3841" width="2.625" style="144" customWidth="1"/>
    <col min="3842" max="3842" width="18.5" style="144" customWidth="1"/>
    <col min="3843" max="3843" width="18.25" style="144" customWidth="1"/>
    <col min="3844" max="3844" width="67" style="144" customWidth="1"/>
    <col min="3845" max="3845" width="6.75" style="144" customWidth="1"/>
    <col min="3846" max="3846" width="5.625" style="144" customWidth="1"/>
    <col min="3847" max="3847" width="7.875" style="144" customWidth="1"/>
    <col min="3848" max="3848" width="44.875" style="144" customWidth="1"/>
    <col min="3849" max="3849" width="66.375" style="144" customWidth="1"/>
    <col min="3850" max="3850" width="114.5" style="144" customWidth="1"/>
    <col min="3851" max="3851" width="9.375" style="144" customWidth="1"/>
    <col min="3852" max="3855" width="9" style="144"/>
    <col min="3856" max="3856" width="9.375" style="144" customWidth="1"/>
    <col min="3857" max="4096" width="9" style="144"/>
    <col min="4097" max="4097" width="2.625" style="144" customWidth="1"/>
    <col min="4098" max="4098" width="18.5" style="144" customWidth="1"/>
    <col min="4099" max="4099" width="18.25" style="144" customWidth="1"/>
    <col min="4100" max="4100" width="67" style="144" customWidth="1"/>
    <col min="4101" max="4101" width="6.75" style="144" customWidth="1"/>
    <col min="4102" max="4102" width="5.625" style="144" customWidth="1"/>
    <col min="4103" max="4103" width="7.875" style="144" customWidth="1"/>
    <col min="4104" max="4104" width="44.875" style="144" customWidth="1"/>
    <col min="4105" max="4105" width="66.375" style="144" customWidth="1"/>
    <col min="4106" max="4106" width="114.5" style="144" customWidth="1"/>
    <col min="4107" max="4107" width="9.375" style="144" customWidth="1"/>
    <col min="4108" max="4111" width="9" style="144"/>
    <col min="4112" max="4112" width="9.375" style="144" customWidth="1"/>
    <col min="4113" max="4352" width="9" style="144"/>
    <col min="4353" max="4353" width="2.625" style="144" customWidth="1"/>
    <col min="4354" max="4354" width="18.5" style="144" customWidth="1"/>
    <col min="4355" max="4355" width="18.25" style="144" customWidth="1"/>
    <col min="4356" max="4356" width="67" style="144" customWidth="1"/>
    <col min="4357" max="4357" width="6.75" style="144" customWidth="1"/>
    <col min="4358" max="4358" width="5.625" style="144" customWidth="1"/>
    <col min="4359" max="4359" width="7.875" style="144" customWidth="1"/>
    <col min="4360" max="4360" width="44.875" style="144" customWidth="1"/>
    <col min="4361" max="4361" width="66.375" style="144" customWidth="1"/>
    <col min="4362" max="4362" width="114.5" style="144" customWidth="1"/>
    <col min="4363" max="4363" width="9.375" style="144" customWidth="1"/>
    <col min="4364" max="4367" width="9" style="144"/>
    <col min="4368" max="4368" width="9.375" style="144" customWidth="1"/>
    <col min="4369" max="4608" width="9" style="144"/>
    <col min="4609" max="4609" width="2.625" style="144" customWidth="1"/>
    <col min="4610" max="4610" width="18.5" style="144" customWidth="1"/>
    <col min="4611" max="4611" width="18.25" style="144" customWidth="1"/>
    <col min="4612" max="4612" width="67" style="144" customWidth="1"/>
    <col min="4613" max="4613" width="6.75" style="144" customWidth="1"/>
    <col min="4614" max="4614" width="5.625" style="144" customWidth="1"/>
    <col min="4615" max="4615" width="7.875" style="144" customWidth="1"/>
    <col min="4616" max="4616" width="44.875" style="144" customWidth="1"/>
    <col min="4617" max="4617" width="66.375" style="144" customWidth="1"/>
    <col min="4618" max="4618" width="114.5" style="144" customWidth="1"/>
    <col min="4619" max="4619" width="9.375" style="144" customWidth="1"/>
    <col min="4620" max="4623" width="9" style="144"/>
    <col min="4624" max="4624" width="9.375" style="144" customWidth="1"/>
    <col min="4625" max="4864" width="9" style="144"/>
    <col min="4865" max="4865" width="2.625" style="144" customWidth="1"/>
    <col min="4866" max="4866" width="18.5" style="144" customWidth="1"/>
    <col min="4867" max="4867" width="18.25" style="144" customWidth="1"/>
    <col min="4868" max="4868" width="67" style="144" customWidth="1"/>
    <col min="4869" max="4869" width="6.75" style="144" customWidth="1"/>
    <col min="4870" max="4870" width="5.625" style="144" customWidth="1"/>
    <col min="4871" max="4871" width="7.875" style="144" customWidth="1"/>
    <col min="4872" max="4872" width="44.875" style="144" customWidth="1"/>
    <col min="4873" max="4873" width="66.375" style="144" customWidth="1"/>
    <col min="4874" max="4874" width="114.5" style="144" customWidth="1"/>
    <col min="4875" max="4875" width="9.375" style="144" customWidth="1"/>
    <col min="4876" max="4879" width="9" style="144"/>
    <col min="4880" max="4880" width="9.375" style="144" customWidth="1"/>
    <col min="4881" max="5120" width="9" style="144"/>
    <col min="5121" max="5121" width="2.625" style="144" customWidth="1"/>
    <col min="5122" max="5122" width="18.5" style="144" customWidth="1"/>
    <col min="5123" max="5123" width="18.25" style="144" customWidth="1"/>
    <col min="5124" max="5124" width="67" style="144" customWidth="1"/>
    <col min="5125" max="5125" width="6.75" style="144" customWidth="1"/>
    <col min="5126" max="5126" width="5.625" style="144" customWidth="1"/>
    <col min="5127" max="5127" width="7.875" style="144" customWidth="1"/>
    <col min="5128" max="5128" width="44.875" style="144" customWidth="1"/>
    <col min="5129" max="5129" width="66.375" style="144" customWidth="1"/>
    <col min="5130" max="5130" width="114.5" style="144" customWidth="1"/>
    <col min="5131" max="5131" width="9.375" style="144" customWidth="1"/>
    <col min="5132" max="5135" width="9" style="144"/>
    <col min="5136" max="5136" width="9.375" style="144" customWidth="1"/>
    <col min="5137" max="5376" width="9" style="144"/>
    <col min="5377" max="5377" width="2.625" style="144" customWidth="1"/>
    <col min="5378" max="5378" width="18.5" style="144" customWidth="1"/>
    <col min="5379" max="5379" width="18.25" style="144" customWidth="1"/>
    <col min="5380" max="5380" width="67" style="144" customWidth="1"/>
    <col min="5381" max="5381" width="6.75" style="144" customWidth="1"/>
    <col min="5382" max="5382" width="5.625" style="144" customWidth="1"/>
    <col min="5383" max="5383" width="7.875" style="144" customWidth="1"/>
    <col min="5384" max="5384" width="44.875" style="144" customWidth="1"/>
    <col min="5385" max="5385" width="66.375" style="144" customWidth="1"/>
    <col min="5386" max="5386" width="114.5" style="144" customWidth="1"/>
    <col min="5387" max="5387" width="9.375" style="144" customWidth="1"/>
    <col min="5388" max="5391" width="9" style="144"/>
    <col min="5392" max="5392" width="9.375" style="144" customWidth="1"/>
    <col min="5393" max="5632" width="9" style="144"/>
    <col min="5633" max="5633" width="2.625" style="144" customWidth="1"/>
    <col min="5634" max="5634" width="18.5" style="144" customWidth="1"/>
    <col min="5635" max="5635" width="18.25" style="144" customWidth="1"/>
    <col min="5636" max="5636" width="67" style="144" customWidth="1"/>
    <col min="5637" max="5637" width="6.75" style="144" customWidth="1"/>
    <col min="5638" max="5638" width="5.625" style="144" customWidth="1"/>
    <col min="5639" max="5639" width="7.875" style="144" customWidth="1"/>
    <col min="5640" max="5640" width="44.875" style="144" customWidth="1"/>
    <col min="5641" max="5641" width="66.375" style="144" customWidth="1"/>
    <col min="5642" max="5642" width="114.5" style="144" customWidth="1"/>
    <col min="5643" max="5643" width="9.375" style="144" customWidth="1"/>
    <col min="5644" max="5647" width="9" style="144"/>
    <col min="5648" max="5648" width="9.375" style="144" customWidth="1"/>
    <col min="5649" max="5888" width="9" style="144"/>
    <col min="5889" max="5889" width="2.625" style="144" customWidth="1"/>
    <col min="5890" max="5890" width="18.5" style="144" customWidth="1"/>
    <col min="5891" max="5891" width="18.25" style="144" customWidth="1"/>
    <col min="5892" max="5892" width="67" style="144" customWidth="1"/>
    <col min="5893" max="5893" width="6.75" style="144" customWidth="1"/>
    <col min="5894" max="5894" width="5.625" style="144" customWidth="1"/>
    <col min="5895" max="5895" width="7.875" style="144" customWidth="1"/>
    <col min="5896" max="5896" width="44.875" style="144" customWidth="1"/>
    <col min="5897" max="5897" width="66.375" style="144" customWidth="1"/>
    <col min="5898" max="5898" width="114.5" style="144" customWidth="1"/>
    <col min="5899" max="5899" width="9.375" style="144" customWidth="1"/>
    <col min="5900" max="5903" width="9" style="144"/>
    <col min="5904" max="5904" width="9.375" style="144" customWidth="1"/>
    <col min="5905" max="6144" width="9" style="144"/>
    <col min="6145" max="6145" width="2.625" style="144" customWidth="1"/>
    <col min="6146" max="6146" width="18.5" style="144" customWidth="1"/>
    <col min="6147" max="6147" width="18.25" style="144" customWidth="1"/>
    <col min="6148" max="6148" width="67" style="144" customWidth="1"/>
    <col min="6149" max="6149" width="6.75" style="144" customWidth="1"/>
    <col min="6150" max="6150" width="5.625" style="144" customWidth="1"/>
    <col min="6151" max="6151" width="7.875" style="144" customWidth="1"/>
    <col min="6152" max="6152" width="44.875" style="144" customWidth="1"/>
    <col min="6153" max="6153" width="66.375" style="144" customWidth="1"/>
    <col min="6154" max="6154" width="114.5" style="144" customWidth="1"/>
    <col min="6155" max="6155" width="9.375" style="144" customWidth="1"/>
    <col min="6156" max="6159" width="9" style="144"/>
    <col min="6160" max="6160" width="9.375" style="144" customWidth="1"/>
    <col min="6161" max="6400" width="9" style="144"/>
    <col min="6401" max="6401" width="2.625" style="144" customWidth="1"/>
    <col min="6402" max="6402" width="18.5" style="144" customWidth="1"/>
    <col min="6403" max="6403" width="18.25" style="144" customWidth="1"/>
    <col min="6404" max="6404" width="67" style="144" customWidth="1"/>
    <col min="6405" max="6405" width="6.75" style="144" customWidth="1"/>
    <col min="6406" max="6406" width="5.625" style="144" customWidth="1"/>
    <col min="6407" max="6407" width="7.875" style="144" customWidth="1"/>
    <col min="6408" max="6408" width="44.875" style="144" customWidth="1"/>
    <col min="6409" max="6409" width="66.375" style="144" customWidth="1"/>
    <col min="6410" max="6410" width="114.5" style="144" customWidth="1"/>
    <col min="6411" max="6411" width="9.375" style="144" customWidth="1"/>
    <col min="6412" max="6415" width="9" style="144"/>
    <col min="6416" max="6416" width="9.375" style="144" customWidth="1"/>
    <col min="6417" max="6656" width="9" style="144"/>
    <col min="6657" max="6657" width="2.625" style="144" customWidth="1"/>
    <col min="6658" max="6658" width="18.5" style="144" customWidth="1"/>
    <col min="6659" max="6659" width="18.25" style="144" customWidth="1"/>
    <col min="6660" max="6660" width="67" style="144" customWidth="1"/>
    <col min="6661" max="6661" width="6.75" style="144" customWidth="1"/>
    <col min="6662" max="6662" width="5.625" style="144" customWidth="1"/>
    <col min="6663" max="6663" width="7.875" style="144" customWidth="1"/>
    <col min="6664" max="6664" width="44.875" style="144" customWidth="1"/>
    <col min="6665" max="6665" width="66.375" style="144" customWidth="1"/>
    <col min="6666" max="6666" width="114.5" style="144" customWidth="1"/>
    <col min="6667" max="6667" width="9.375" style="144" customWidth="1"/>
    <col min="6668" max="6671" width="9" style="144"/>
    <col min="6672" max="6672" width="9.375" style="144" customWidth="1"/>
    <col min="6673" max="6912" width="9" style="144"/>
    <col min="6913" max="6913" width="2.625" style="144" customWidth="1"/>
    <col min="6914" max="6914" width="18.5" style="144" customWidth="1"/>
    <col min="6915" max="6915" width="18.25" style="144" customWidth="1"/>
    <col min="6916" max="6916" width="67" style="144" customWidth="1"/>
    <col min="6917" max="6917" width="6.75" style="144" customWidth="1"/>
    <col min="6918" max="6918" width="5.625" style="144" customWidth="1"/>
    <col min="6919" max="6919" width="7.875" style="144" customWidth="1"/>
    <col min="6920" max="6920" width="44.875" style="144" customWidth="1"/>
    <col min="6921" max="6921" width="66.375" style="144" customWidth="1"/>
    <col min="6922" max="6922" width="114.5" style="144" customWidth="1"/>
    <col min="6923" max="6923" width="9.375" style="144" customWidth="1"/>
    <col min="6924" max="6927" width="9" style="144"/>
    <col min="6928" max="6928" width="9.375" style="144" customWidth="1"/>
    <col min="6929" max="7168" width="9" style="144"/>
    <col min="7169" max="7169" width="2.625" style="144" customWidth="1"/>
    <col min="7170" max="7170" width="18.5" style="144" customWidth="1"/>
    <col min="7171" max="7171" width="18.25" style="144" customWidth="1"/>
    <col min="7172" max="7172" width="67" style="144" customWidth="1"/>
    <col min="7173" max="7173" width="6.75" style="144" customWidth="1"/>
    <col min="7174" max="7174" width="5.625" style="144" customWidth="1"/>
    <col min="7175" max="7175" width="7.875" style="144" customWidth="1"/>
    <col min="7176" max="7176" width="44.875" style="144" customWidth="1"/>
    <col min="7177" max="7177" width="66.375" style="144" customWidth="1"/>
    <col min="7178" max="7178" width="114.5" style="144" customWidth="1"/>
    <col min="7179" max="7179" width="9.375" style="144" customWidth="1"/>
    <col min="7180" max="7183" width="9" style="144"/>
    <col min="7184" max="7184" width="9.375" style="144" customWidth="1"/>
    <col min="7185" max="7424" width="9" style="144"/>
    <col min="7425" max="7425" width="2.625" style="144" customWidth="1"/>
    <col min="7426" max="7426" width="18.5" style="144" customWidth="1"/>
    <col min="7427" max="7427" width="18.25" style="144" customWidth="1"/>
    <col min="7428" max="7428" width="67" style="144" customWidth="1"/>
    <col min="7429" max="7429" width="6.75" style="144" customWidth="1"/>
    <col min="7430" max="7430" width="5.625" style="144" customWidth="1"/>
    <col min="7431" max="7431" width="7.875" style="144" customWidth="1"/>
    <col min="7432" max="7432" width="44.875" style="144" customWidth="1"/>
    <col min="7433" max="7433" width="66.375" style="144" customWidth="1"/>
    <col min="7434" max="7434" width="114.5" style="144" customWidth="1"/>
    <col min="7435" max="7435" width="9.375" style="144" customWidth="1"/>
    <col min="7436" max="7439" width="9" style="144"/>
    <col min="7440" max="7440" width="9.375" style="144" customWidth="1"/>
    <col min="7441" max="7680" width="9" style="144"/>
    <col min="7681" max="7681" width="2.625" style="144" customWidth="1"/>
    <col min="7682" max="7682" width="18.5" style="144" customWidth="1"/>
    <col min="7683" max="7683" width="18.25" style="144" customWidth="1"/>
    <col min="7684" max="7684" width="67" style="144" customWidth="1"/>
    <col min="7685" max="7685" width="6.75" style="144" customWidth="1"/>
    <col min="7686" max="7686" width="5.625" style="144" customWidth="1"/>
    <col min="7687" max="7687" width="7.875" style="144" customWidth="1"/>
    <col min="7688" max="7688" width="44.875" style="144" customWidth="1"/>
    <col min="7689" max="7689" width="66.375" style="144" customWidth="1"/>
    <col min="7690" max="7690" width="114.5" style="144" customWidth="1"/>
    <col min="7691" max="7691" width="9.375" style="144" customWidth="1"/>
    <col min="7692" max="7695" width="9" style="144"/>
    <col min="7696" max="7696" width="9.375" style="144" customWidth="1"/>
    <col min="7697" max="7936" width="9" style="144"/>
    <col min="7937" max="7937" width="2.625" style="144" customWidth="1"/>
    <col min="7938" max="7938" width="18.5" style="144" customWidth="1"/>
    <col min="7939" max="7939" width="18.25" style="144" customWidth="1"/>
    <col min="7940" max="7940" width="67" style="144" customWidth="1"/>
    <col min="7941" max="7941" width="6.75" style="144" customWidth="1"/>
    <col min="7942" max="7942" width="5.625" style="144" customWidth="1"/>
    <col min="7943" max="7943" width="7.875" style="144" customWidth="1"/>
    <col min="7944" max="7944" width="44.875" style="144" customWidth="1"/>
    <col min="7945" max="7945" width="66.375" style="144" customWidth="1"/>
    <col min="7946" max="7946" width="114.5" style="144" customWidth="1"/>
    <col min="7947" max="7947" width="9.375" style="144" customWidth="1"/>
    <col min="7948" max="7951" width="9" style="144"/>
    <col min="7952" max="7952" width="9.375" style="144" customWidth="1"/>
    <col min="7953" max="8192" width="9" style="144"/>
    <col min="8193" max="8193" width="2.625" style="144" customWidth="1"/>
    <col min="8194" max="8194" width="18.5" style="144" customWidth="1"/>
    <col min="8195" max="8195" width="18.25" style="144" customWidth="1"/>
    <col min="8196" max="8196" width="67" style="144" customWidth="1"/>
    <col min="8197" max="8197" width="6.75" style="144" customWidth="1"/>
    <col min="8198" max="8198" width="5.625" style="144" customWidth="1"/>
    <col min="8199" max="8199" width="7.875" style="144" customWidth="1"/>
    <col min="8200" max="8200" width="44.875" style="144" customWidth="1"/>
    <col min="8201" max="8201" width="66.375" style="144" customWidth="1"/>
    <col min="8202" max="8202" width="114.5" style="144" customWidth="1"/>
    <col min="8203" max="8203" width="9.375" style="144" customWidth="1"/>
    <col min="8204" max="8207" width="9" style="144"/>
    <col min="8208" max="8208" width="9.375" style="144" customWidth="1"/>
    <col min="8209" max="8448" width="9" style="144"/>
    <col min="8449" max="8449" width="2.625" style="144" customWidth="1"/>
    <col min="8450" max="8450" width="18.5" style="144" customWidth="1"/>
    <col min="8451" max="8451" width="18.25" style="144" customWidth="1"/>
    <col min="8452" max="8452" width="67" style="144" customWidth="1"/>
    <col min="8453" max="8453" width="6.75" style="144" customWidth="1"/>
    <col min="8454" max="8454" width="5.625" style="144" customWidth="1"/>
    <col min="8455" max="8455" width="7.875" style="144" customWidth="1"/>
    <col min="8456" max="8456" width="44.875" style="144" customWidth="1"/>
    <col min="8457" max="8457" width="66.375" style="144" customWidth="1"/>
    <col min="8458" max="8458" width="114.5" style="144" customWidth="1"/>
    <col min="8459" max="8459" width="9.375" style="144" customWidth="1"/>
    <col min="8460" max="8463" width="9" style="144"/>
    <col min="8464" max="8464" width="9.375" style="144" customWidth="1"/>
    <col min="8465" max="8704" width="9" style="144"/>
    <col min="8705" max="8705" width="2.625" style="144" customWidth="1"/>
    <col min="8706" max="8706" width="18.5" style="144" customWidth="1"/>
    <col min="8707" max="8707" width="18.25" style="144" customWidth="1"/>
    <col min="8708" max="8708" width="67" style="144" customWidth="1"/>
    <col min="8709" max="8709" width="6.75" style="144" customWidth="1"/>
    <col min="8710" max="8710" width="5.625" style="144" customWidth="1"/>
    <col min="8711" max="8711" width="7.875" style="144" customWidth="1"/>
    <col min="8712" max="8712" width="44.875" style="144" customWidth="1"/>
    <col min="8713" max="8713" width="66.375" style="144" customWidth="1"/>
    <col min="8714" max="8714" width="114.5" style="144" customWidth="1"/>
    <col min="8715" max="8715" width="9.375" style="144" customWidth="1"/>
    <col min="8716" max="8719" width="9" style="144"/>
    <col min="8720" max="8720" width="9.375" style="144" customWidth="1"/>
    <col min="8721" max="8960" width="9" style="144"/>
    <col min="8961" max="8961" width="2.625" style="144" customWidth="1"/>
    <col min="8962" max="8962" width="18.5" style="144" customWidth="1"/>
    <col min="8963" max="8963" width="18.25" style="144" customWidth="1"/>
    <col min="8964" max="8964" width="67" style="144" customWidth="1"/>
    <col min="8965" max="8965" width="6.75" style="144" customWidth="1"/>
    <col min="8966" max="8966" width="5.625" style="144" customWidth="1"/>
    <col min="8967" max="8967" width="7.875" style="144" customWidth="1"/>
    <col min="8968" max="8968" width="44.875" style="144" customWidth="1"/>
    <col min="8969" max="8969" width="66.375" style="144" customWidth="1"/>
    <col min="8970" max="8970" width="114.5" style="144" customWidth="1"/>
    <col min="8971" max="8971" width="9.375" style="144" customWidth="1"/>
    <col min="8972" max="8975" width="9" style="144"/>
    <col min="8976" max="8976" width="9.375" style="144" customWidth="1"/>
    <col min="8977" max="9216" width="9" style="144"/>
    <col min="9217" max="9217" width="2.625" style="144" customWidth="1"/>
    <col min="9218" max="9218" width="18.5" style="144" customWidth="1"/>
    <col min="9219" max="9219" width="18.25" style="144" customWidth="1"/>
    <col min="9220" max="9220" width="67" style="144" customWidth="1"/>
    <col min="9221" max="9221" width="6.75" style="144" customWidth="1"/>
    <col min="9222" max="9222" width="5.625" style="144" customWidth="1"/>
    <col min="9223" max="9223" width="7.875" style="144" customWidth="1"/>
    <col min="9224" max="9224" width="44.875" style="144" customWidth="1"/>
    <col min="9225" max="9225" width="66.375" style="144" customWidth="1"/>
    <col min="9226" max="9226" width="114.5" style="144" customWidth="1"/>
    <col min="9227" max="9227" width="9.375" style="144" customWidth="1"/>
    <col min="9228" max="9231" width="9" style="144"/>
    <col min="9232" max="9232" width="9.375" style="144" customWidth="1"/>
    <col min="9233" max="9472" width="9" style="144"/>
    <col min="9473" max="9473" width="2.625" style="144" customWidth="1"/>
    <col min="9474" max="9474" width="18.5" style="144" customWidth="1"/>
    <col min="9475" max="9475" width="18.25" style="144" customWidth="1"/>
    <col min="9476" max="9476" width="67" style="144" customWidth="1"/>
    <col min="9477" max="9477" width="6.75" style="144" customWidth="1"/>
    <col min="9478" max="9478" width="5.625" style="144" customWidth="1"/>
    <col min="9479" max="9479" width="7.875" style="144" customWidth="1"/>
    <col min="9480" max="9480" width="44.875" style="144" customWidth="1"/>
    <col min="9481" max="9481" width="66.375" style="144" customWidth="1"/>
    <col min="9482" max="9482" width="114.5" style="144" customWidth="1"/>
    <col min="9483" max="9483" width="9.375" style="144" customWidth="1"/>
    <col min="9484" max="9487" width="9" style="144"/>
    <col min="9488" max="9488" width="9.375" style="144" customWidth="1"/>
    <col min="9489" max="9728" width="9" style="144"/>
    <col min="9729" max="9729" width="2.625" style="144" customWidth="1"/>
    <col min="9730" max="9730" width="18.5" style="144" customWidth="1"/>
    <col min="9731" max="9731" width="18.25" style="144" customWidth="1"/>
    <col min="9732" max="9732" width="67" style="144" customWidth="1"/>
    <col min="9733" max="9733" width="6.75" style="144" customWidth="1"/>
    <col min="9734" max="9734" width="5.625" style="144" customWidth="1"/>
    <col min="9735" max="9735" width="7.875" style="144" customWidth="1"/>
    <col min="9736" max="9736" width="44.875" style="144" customWidth="1"/>
    <col min="9737" max="9737" width="66.375" style="144" customWidth="1"/>
    <col min="9738" max="9738" width="114.5" style="144" customWidth="1"/>
    <col min="9739" max="9739" width="9.375" style="144" customWidth="1"/>
    <col min="9740" max="9743" width="9" style="144"/>
    <col min="9744" max="9744" width="9.375" style="144" customWidth="1"/>
    <col min="9745" max="9984" width="9" style="144"/>
    <col min="9985" max="9985" width="2.625" style="144" customWidth="1"/>
    <col min="9986" max="9986" width="18.5" style="144" customWidth="1"/>
    <col min="9987" max="9987" width="18.25" style="144" customWidth="1"/>
    <col min="9988" max="9988" width="67" style="144" customWidth="1"/>
    <col min="9989" max="9989" width="6.75" style="144" customWidth="1"/>
    <col min="9990" max="9990" width="5.625" style="144" customWidth="1"/>
    <col min="9991" max="9991" width="7.875" style="144" customWidth="1"/>
    <col min="9992" max="9992" width="44.875" style="144" customWidth="1"/>
    <col min="9993" max="9993" width="66.375" style="144" customWidth="1"/>
    <col min="9994" max="9994" width="114.5" style="144" customWidth="1"/>
    <col min="9995" max="9995" width="9.375" style="144" customWidth="1"/>
    <col min="9996" max="9999" width="9" style="144"/>
    <col min="10000" max="10000" width="9.375" style="144" customWidth="1"/>
    <col min="10001" max="10240" width="9" style="144"/>
    <col min="10241" max="10241" width="2.625" style="144" customWidth="1"/>
    <col min="10242" max="10242" width="18.5" style="144" customWidth="1"/>
    <col min="10243" max="10243" width="18.25" style="144" customWidth="1"/>
    <col min="10244" max="10244" width="67" style="144" customWidth="1"/>
    <col min="10245" max="10245" width="6.75" style="144" customWidth="1"/>
    <col min="10246" max="10246" width="5.625" style="144" customWidth="1"/>
    <col min="10247" max="10247" width="7.875" style="144" customWidth="1"/>
    <col min="10248" max="10248" width="44.875" style="144" customWidth="1"/>
    <col min="10249" max="10249" width="66.375" style="144" customWidth="1"/>
    <col min="10250" max="10250" width="114.5" style="144" customWidth="1"/>
    <col min="10251" max="10251" width="9.375" style="144" customWidth="1"/>
    <col min="10252" max="10255" width="9" style="144"/>
    <col min="10256" max="10256" width="9.375" style="144" customWidth="1"/>
    <col min="10257" max="10496" width="9" style="144"/>
    <col min="10497" max="10497" width="2.625" style="144" customWidth="1"/>
    <col min="10498" max="10498" width="18.5" style="144" customWidth="1"/>
    <col min="10499" max="10499" width="18.25" style="144" customWidth="1"/>
    <col min="10500" max="10500" width="67" style="144" customWidth="1"/>
    <col min="10501" max="10501" width="6.75" style="144" customWidth="1"/>
    <col min="10502" max="10502" width="5.625" style="144" customWidth="1"/>
    <col min="10503" max="10503" width="7.875" style="144" customWidth="1"/>
    <col min="10504" max="10504" width="44.875" style="144" customWidth="1"/>
    <col min="10505" max="10505" width="66.375" style="144" customWidth="1"/>
    <col min="10506" max="10506" width="114.5" style="144" customWidth="1"/>
    <col min="10507" max="10507" width="9.375" style="144" customWidth="1"/>
    <col min="10508" max="10511" width="9" style="144"/>
    <col min="10512" max="10512" width="9.375" style="144" customWidth="1"/>
    <col min="10513" max="10752" width="9" style="144"/>
    <col min="10753" max="10753" width="2.625" style="144" customWidth="1"/>
    <col min="10754" max="10754" width="18.5" style="144" customWidth="1"/>
    <col min="10755" max="10755" width="18.25" style="144" customWidth="1"/>
    <col min="10756" max="10756" width="67" style="144" customWidth="1"/>
    <col min="10757" max="10757" width="6.75" style="144" customWidth="1"/>
    <col min="10758" max="10758" width="5.625" style="144" customWidth="1"/>
    <col min="10759" max="10759" width="7.875" style="144" customWidth="1"/>
    <col min="10760" max="10760" width="44.875" style="144" customWidth="1"/>
    <col min="10761" max="10761" width="66.375" style="144" customWidth="1"/>
    <col min="10762" max="10762" width="114.5" style="144" customWidth="1"/>
    <col min="10763" max="10763" width="9.375" style="144" customWidth="1"/>
    <col min="10764" max="10767" width="9" style="144"/>
    <col min="10768" max="10768" width="9.375" style="144" customWidth="1"/>
    <col min="10769" max="11008" width="9" style="144"/>
    <col min="11009" max="11009" width="2.625" style="144" customWidth="1"/>
    <col min="11010" max="11010" width="18.5" style="144" customWidth="1"/>
    <col min="11011" max="11011" width="18.25" style="144" customWidth="1"/>
    <col min="11012" max="11012" width="67" style="144" customWidth="1"/>
    <col min="11013" max="11013" width="6.75" style="144" customWidth="1"/>
    <col min="11014" max="11014" width="5.625" style="144" customWidth="1"/>
    <col min="11015" max="11015" width="7.875" style="144" customWidth="1"/>
    <col min="11016" max="11016" width="44.875" style="144" customWidth="1"/>
    <col min="11017" max="11017" width="66.375" style="144" customWidth="1"/>
    <col min="11018" max="11018" width="114.5" style="144" customWidth="1"/>
    <col min="11019" max="11019" width="9.375" style="144" customWidth="1"/>
    <col min="11020" max="11023" width="9" style="144"/>
    <col min="11024" max="11024" width="9.375" style="144" customWidth="1"/>
    <col min="11025" max="11264" width="9" style="144"/>
    <col min="11265" max="11265" width="2.625" style="144" customWidth="1"/>
    <col min="11266" max="11266" width="18.5" style="144" customWidth="1"/>
    <col min="11267" max="11267" width="18.25" style="144" customWidth="1"/>
    <col min="11268" max="11268" width="67" style="144" customWidth="1"/>
    <col min="11269" max="11269" width="6.75" style="144" customWidth="1"/>
    <col min="11270" max="11270" width="5.625" style="144" customWidth="1"/>
    <col min="11271" max="11271" width="7.875" style="144" customWidth="1"/>
    <col min="11272" max="11272" width="44.875" style="144" customWidth="1"/>
    <col min="11273" max="11273" width="66.375" style="144" customWidth="1"/>
    <col min="11274" max="11274" width="114.5" style="144" customWidth="1"/>
    <col min="11275" max="11275" width="9.375" style="144" customWidth="1"/>
    <col min="11276" max="11279" width="9" style="144"/>
    <col min="11280" max="11280" width="9.375" style="144" customWidth="1"/>
    <col min="11281" max="11520" width="9" style="144"/>
    <col min="11521" max="11521" width="2.625" style="144" customWidth="1"/>
    <col min="11522" max="11522" width="18.5" style="144" customWidth="1"/>
    <col min="11523" max="11523" width="18.25" style="144" customWidth="1"/>
    <col min="11524" max="11524" width="67" style="144" customWidth="1"/>
    <col min="11525" max="11525" width="6.75" style="144" customWidth="1"/>
    <col min="11526" max="11526" width="5.625" style="144" customWidth="1"/>
    <col min="11527" max="11527" width="7.875" style="144" customWidth="1"/>
    <col min="11528" max="11528" width="44.875" style="144" customWidth="1"/>
    <col min="11529" max="11529" width="66.375" style="144" customWidth="1"/>
    <col min="11530" max="11530" width="114.5" style="144" customWidth="1"/>
    <col min="11531" max="11531" width="9.375" style="144" customWidth="1"/>
    <col min="11532" max="11535" width="9" style="144"/>
    <col min="11536" max="11536" width="9.375" style="144" customWidth="1"/>
    <col min="11537" max="11776" width="9" style="144"/>
    <col min="11777" max="11777" width="2.625" style="144" customWidth="1"/>
    <col min="11778" max="11778" width="18.5" style="144" customWidth="1"/>
    <col min="11779" max="11779" width="18.25" style="144" customWidth="1"/>
    <col min="11780" max="11780" width="67" style="144" customWidth="1"/>
    <col min="11781" max="11781" width="6.75" style="144" customWidth="1"/>
    <col min="11782" max="11782" width="5.625" style="144" customWidth="1"/>
    <col min="11783" max="11783" width="7.875" style="144" customWidth="1"/>
    <col min="11784" max="11784" width="44.875" style="144" customWidth="1"/>
    <col min="11785" max="11785" width="66.375" style="144" customWidth="1"/>
    <col min="11786" max="11786" width="114.5" style="144" customWidth="1"/>
    <col min="11787" max="11787" width="9.375" style="144" customWidth="1"/>
    <col min="11788" max="11791" width="9" style="144"/>
    <col min="11792" max="11792" width="9.375" style="144" customWidth="1"/>
    <col min="11793" max="12032" width="9" style="144"/>
    <col min="12033" max="12033" width="2.625" style="144" customWidth="1"/>
    <col min="12034" max="12034" width="18.5" style="144" customWidth="1"/>
    <col min="12035" max="12035" width="18.25" style="144" customWidth="1"/>
    <col min="12036" max="12036" width="67" style="144" customWidth="1"/>
    <col min="12037" max="12037" width="6.75" style="144" customWidth="1"/>
    <col min="12038" max="12038" width="5.625" style="144" customWidth="1"/>
    <col min="12039" max="12039" width="7.875" style="144" customWidth="1"/>
    <col min="12040" max="12040" width="44.875" style="144" customWidth="1"/>
    <col min="12041" max="12041" width="66.375" style="144" customWidth="1"/>
    <col min="12042" max="12042" width="114.5" style="144" customWidth="1"/>
    <col min="12043" max="12043" width="9.375" style="144" customWidth="1"/>
    <col min="12044" max="12047" width="9" style="144"/>
    <col min="12048" max="12048" width="9.375" style="144" customWidth="1"/>
    <col min="12049" max="12288" width="9" style="144"/>
    <col min="12289" max="12289" width="2.625" style="144" customWidth="1"/>
    <col min="12290" max="12290" width="18.5" style="144" customWidth="1"/>
    <col min="12291" max="12291" width="18.25" style="144" customWidth="1"/>
    <col min="12292" max="12292" width="67" style="144" customWidth="1"/>
    <col min="12293" max="12293" width="6.75" style="144" customWidth="1"/>
    <col min="12294" max="12294" width="5.625" style="144" customWidth="1"/>
    <col min="12295" max="12295" width="7.875" style="144" customWidth="1"/>
    <col min="12296" max="12296" width="44.875" style="144" customWidth="1"/>
    <col min="12297" max="12297" width="66.375" style="144" customWidth="1"/>
    <col min="12298" max="12298" width="114.5" style="144" customWidth="1"/>
    <col min="12299" max="12299" width="9.375" style="144" customWidth="1"/>
    <col min="12300" max="12303" width="9" style="144"/>
    <col min="12304" max="12304" width="9.375" style="144" customWidth="1"/>
    <col min="12305" max="12544" width="9" style="144"/>
    <col min="12545" max="12545" width="2.625" style="144" customWidth="1"/>
    <col min="12546" max="12546" width="18.5" style="144" customWidth="1"/>
    <col min="12547" max="12547" width="18.25" style="144" customWidth="1"/>
    <col min="12548" max="12548" width="67" style="144" customWidth="1"/>
    <col min="12549" max="12549" width="6.75" style="144" customWidth="1"/>
    <col min="12550" max="12550" width="5.625" style="144" customWidth="1"/>
    <col min="12551" max="12551" width="7.875" style="144" customWidth="1"/>
    <col min="12552" max="12552" width="44.875" style="144" customWidth="1"/>
    <col min="12553" max="12553" width="66.375" style="144" customWidth="1"/>
    <col min="12554" max="12554" width="114.5" style="144" customWidth="1"/>
    <col min="12555" max="12555" width="9.375" style="144" customWidth="1"/>
    <col min="12556" max="12559" width="9" style="144"/>
    <col min="12560" max="12560" width="9.375" style="144" customWidth="1"/>
    <col min="12561" max="12800" width="9" style="144"/>
    <col min="12801" max="12801" width="2.625" style="144" customWidth="1"/>
    <col min="12802" max="12802" width="18.5" style="144" customWidth="1"/>
    <col min="12803" max="12803" width="18.25" style="144" customWidth="1"/>
    <col min="12804" max="12804" width="67" style="144" customWidth="1"/>
    <col min="12805" max="12805" width="6.75" style="144" customWidth="1"/>
    <col min="12806" max="12806" width="5.625" style="144" customWidth="1"/>
    <col min="12807" max="12807" width="7.875" style="144" customWidth="1"/>
    <col min="12808" max="12808" width="44.875" style="144" customWidth="1"/>
    <col min="12809" max="12809" width="66.375" style="144" customWidth="1"/>
    <col min="12810" max="12810" width="114.5" style="144" customWidth="1"/>
    <col min="12811" max="12811" width="9.375" style="144" customWidth="1"/>
    <col min="12812" max="12815" width="9" style="144"/>
    <col min="12816" max="12816" width="9.375" style="144" customWidth="1"/>
    <col min="12817" max="13056" width="9" style="144"/>
    <col min="13057" max="13057" width="2.625" style="144" customWidth="1"/>
    <col min="13058" max="13058" width="18.5" style="144" customWidth="1"/>
    <col min="13059" max="13059" width="18.25" style="144" customWidth="1"/>
    <col min="13060" max="13060" width="67" style="144" customWidth="1"/>
    <col min="13061" max="13061" width="6.75" style="144" customWidth="1"/>
    <col min="13062" max="13062" width="5.625" style="144" customWidth="1"/>
    <col min="13063" max="13063" width="7.875" style="144" customWidth="1"/>
    <col min="13064" max="13064" width="44.875" style="144" customWidth="1"/>
    <col min="13065" max="13065" width="66.375" style="144" customWidth="1"/>
    <col min="13066" max="13066" width="114.5" style="144" customWidth="1"/>
    <col min="13067" max="13067" width="9.375" style="144" customWidth="1"/>
    <col min="13068" max="13071" width="9" style="144"/>
    <col min="13072" max="13072" width="9.375" style="144" customWidth="1"/>
    <col min="13073" max="13312" width="9" style="144"/>
    <col min="13313" max="13313" width="2.625" style="144" customWidth="1"/>
    <col min="13314" max="13314" width="18.5" style="144" customWidth="1"/>
    <col min="13315" max="13315" width="18.25" style="144" customWidth="1"/>
    <col min="13316" max="13316" width="67" style="144" customWidth="1"/>
    <col min="13317" max="13317" width="6.75" style="144" customWidth="1"/>
    <col min="13318" max="13318" width="5.625" style="144" customWidth="1"/>
    <col min="13319" max="13319" width="7.875" style="144" customWidth="1"/>
    <col min="13320" max="13320" width="44.875" style="144" customWidth="1"/>
    <col min="13321" max="13321" width="66.375" style="144" customWidth="1"/>
    <col min="13322" max="13322" width="114.5" style="144" customWidth="1"/>
    <col min="13323" max="13323" width="9.375" style="144" customWidth="1"/>
    <col min="13324" max="13327" width="9" style="144"/>
    <col min="13328" max="13328" width="9.375" style="144" customWidth="1"/>
    <col min="13329" max="13568" width="9" style="144"/>
    <col min="13569" max="13569" width="2.625" style="144" customWidth="1"/>
    <col min="13570" max="13570" width="18.5" style="144" customWidth="1"/>
    <col min="13571" max="13571" width="18.25" style="144" customWidth="1"/>
    <col min="13572" max="13572" width="67" style="144" customWidth="1"/>
    <col min="13573" max="13573" width="6.75" style="144" customWidth="1"/>
    <col min="13574" max="13574" width="5.625" style="144" customWidth="1"/>
    <col min="13575" max="13575" width="7.875" style="144" customWidth="1"/>
    <col min="13576" max="13576" width="44.875" style="144" customWidth="1"/>
    <col min="13577" max="13577" width="66.375" style="144" customWidth="1"/>
    <col min="13578" max="13578" width="114.5" style="144" customWidth="1"/>
    <col min="13579" max="13579" width="9.375" style="144" customWidth="1"/>
    <col min="13580" max="13583" width="9" style="144"/>
    <col min="13584" max="13584" width="9.375" style="144" customWidth="1"/>
    <col min="13585" max="13824" width="9" style="144"/>
    <col min="13825" max="13825" width="2.625" style="144" customWidth="1"/>
    <col min="13826" max="13826" width="18.5" style="144" customWidth="1"/>
    <col min="13827" max="13827" width="18.25" style="144" customWidth="1"/>
    <col min="13828" max="13828" width="67" style="144" customWidth="1"/>
    <col min="13829" max="13829" width="6.75" style="144" customWidth="1"/>
    <col min="13830" max="13830" width="5.625" style="144" customWidth="1"/>
    <col min="13831" max="13831" width="7.875" style="144" customWidth="1"/>
    <col min="13832" max="13832" width="44.875" style="144" customWidth="1"/>
    <col min="13833" max="13833" width="66.375" style="144" customWidth="1"/>
    <col min="13834" max="13834" width="114.5" style="144" customWidth="1"/>
    <col min="13835" max="13835" width="9.375" style="144" customWidth="1"/>
    <col min="13836" max="13839" width="9" style="144"/>
    <col min="13840" max="13840" width="9.375" style="144" customWidth="1"/>
    <col min="13841" max="14080" width="9" style="144"/>
    <col min="14081" max="14081" width="2.625" style="144" customWidth="1"/>
    <col min="14082" max="14082" width="18.5" style="144" customWidth="1"/>
    <col min="14083" max="14083" width="18.25" style="144" customWidth="1"/>
    <col min="14084" max="14084" width="67" style="144" customWidth="1"/>
    <col min="14085" max="14085" width="6.75" style="144" customWidth="1"/>
    <col min="14086" max="14086" width="5.625" style="144" customWidth="1"/>
    <col min="14087" max="14087" width="7.875" style="144" customWidth="1"/>
    <col min="14088" max="14088" width="44.875" style="144" customWidth="1"/>
    <col min="14089" max="14089" width="66.375" style="144" customWidth="1"/>
    <col min="14090" max="14090" width="114.5" style="144" customWidth="1"/>
    <col min="14091" max="14091" width="9.375" style="144" customWidth="1"/>
    <col min="14092" max="14095" width="9" style="144"/>
    <col min="14096" max="14096" width="9.375" style="144" customWidth="1"/>
    <col min="14097" max="14336" width="9" style="144"/>
    <col min="14337" max="14337" width="2.625" style="144" customWidth="1"/>
    <col min="14338" max="14338" width="18.5" style="144" customWidth="1"/>
    <col min="14339" max="14339" width="18.25" style="144" customWidth="1"/>
    <col min="14340" max="14340" width="67" style="144" customWidth="1"/>
    <col min="14341" max="14341" width="6.75" style="144" customWidth="1"/>
    <col min="14342" max="14342" width="5.625" style="144" customWidth="1"/>
    <col min="14343" max="14343" width="7.875" style="144" customWidth="1"/>
    <col min="14344" max="14344" width="44.875" style="144" customWidth="1"/>
    <col min="14345" max="14345" width="66.375" style="144" customWidth="1"/>
    <col min="14346" max="14346" width="114.5" style="144" customWidth="1"/>
    <col min="14347" max="14347" width="9.375" style="144" customWidth="1"/>
    <col min="14348" max="14351" width="9" style="144"/>
    <col min="14352" max="14352" width="9.375" style="144" customWidth="1"/>
    <col min="14353" max="14592" width="9" style="144"/>
    <col min="14593" max="14593" width="2.625" style="144" customWidth="1"/>
    <col min="14594" max="14594" width="18.5" style="144" customWidth="1"/>
    <col min="14595" max="14595" width="18.25" style="144" customWidth="1"/>
    <col min="14596" max="14596" width="67" style="144" customWidth="1"/>
    <col min="14597" max="14597" width="6.75" style="144" customWidth="1"/>
    <col min="14598" max="14598" width="5.625" style="144" customWidth="1"/>
    <col min="14599" max="14599" width="7.875" style="144" customWidth="1"/>
    <col min="14600" max="14600" width="44.875" style="144" customWidth="1"/>
    <col min="14601" max="14601" width="66.375" style="144" customWidth="1"/>
    <col min="14602" max="14602" width="114.5" style="144" customWidth="1"/>
    <col min="14603" max="14603" width="9.375" style="144" customWidth="1"/>
    <col min="14604" max="14607" width="9" style="144"/>
    <col min="14608" max="14608" width="9.375" style="144" customWidth="1"/>
    <col min="14609" max="14848" width="9" style="144"/>
    <col min="14849" max="14849" width="2.625" style="144" customWidth="1"/>
    <col min="14850" max="14850" width="18.5" style="144" customWidth="1"/>
    <col min="14851" max="14851" width="18.25" style="144" customWidth="1"/>
    <col min="14852" max="14852" width="67" style="144" customWidth="1"/>
    <col min="14853" max="14853" width="6.75" style="144" customWidth="1"/>
    <col min="14854" max="14854" width="5.625" style="144" customWidth="1"/>
    <col min="14855" max="14855" width="7.875" style="144" customWidth="1"/>
    <col min="14856" max="14856" width="44.875" style="144" customWidth="1"/>
    <col min="14857" max="14857" width="66.375" style="144" customWidth="1"/>
    <col min="14858" max="14858" width="114.5" style="144" customWidth="1"/>
    <col min="14859" max="14859" width="9.375" style="144" customWidth="1"/>
    <col min="14860" max="14863" width="9" style="144"/>
    <col min="14864" max="14864" width="9.375" style="144" customWidth="1"/>
    <col min="14865" max="15104" width="9" style="144"/>
    <col min="15105" max="15105" width="2.625" style="144" customWidth="1"/>
    <col min="15106" max="15106" width="18.5" style="144" customWidth="1"/>
    <col min="15107" max="15107" width="18.25" style="144" customWidth="1"/>
    <col min="15108" max="15108" width="67" style="144" customWidth="1"/>
    <col min="15109" max="15109" width="6.75" style="144" customWidth="1"/>
    <col min="15110" max="15110" width="5.625" style="144" customWidth="1"/>
    <col min="15111" max="15111" width="7.875" style="144" customWidth="1"/>
    <col min="15112" max="15112" width="44.875" style="144" customWidth="1"/>
    <col min="15113" max="15113" width="66.375" style="144" customWidth="1"/>
    <col min="15114" max="15114" width="114.5" style="144" customWidth="1"/>
    <col min="15115" max="15115" width="9.375" style="144" customWidth="1"/>
    <col min="15116" max="15119" width="9" style="144"/>
    <col min="15120" max="15120" width="9.375" style="144" customWidth="1"/>
    <col min="15121" max="15360" width="9" style="144"/>
    <col min="15361" max="15361" width="2.625" style="144" customWidth="1"/>
    <col min="15362" max="15362" width="18.5" style="144" customWidth="1"/>
    <col min="15363" max="15363" width="18.25" style="144" customWidth="1"/>
    <col min="15364" max="15364" width="67" style="144" customWidth="1"/>
    <col min="15365" max="15365" width="6.75" style="144" customWidth="1"/>
    <col min="15366" max="15366" width="5.625" style="144" customWidth="1"/>
    <col min="15367" max="15367" width="7.875" style="144" customWidth="1"/>
    <col min="15368" max="15368" width="44.875" style="144" customWidth="1"/>
    <col min="15369" max="15369" width="66.375" style="144" customWidth="1"/>
    <col min="15370" max="15370" width="114.5" style="144" customWidth="1"/>
    <col min="15371" max="15371" width="9.375" style="144" customWidth="1"/>
    <col min="15372" max="15375" width="9" style="144"/>
    <col min="15376" max="15376" width="9.375" style="144" customWidth="1"/>
    <col min="15377" max="15616" width="9" style="144"/>
    <col min="15617" max="15617" width="2.625" style="144" customWidth="1"/>
    <col min="15618" max="15618" width="18.5" style="144" customWidth="1"/>
    <col min="15619" max="15619" width="18.25" style="144" customWidth="1"/>
    <col min="15620" max="15620" width="67" style="144" customWidth="1"/>
    <col min="15621" max="15621" width="6.75" style="144" customWidth="1"/>
    <col min="15622" max="15622" width="5.625" style="144" customWidth="1"/>
    <col min="15623" max="15623" width="7.875" style="144" customWidth="1"/>
    <col min="15624" max="15624" width="44.875" style="144" customWidth="1"/>
    <col min="15625" max="15625" width="66.375" style="144" customWidth="1"/>
    <col min="15626" max="15626" width="114.5" style="144" customWidth="1"/>
    <col min="15627" max="15627" width="9.375" style="144" customWidth="1"/>
    <col min="15628" max="15631" width="9" style="144"/>
    <col min="15632" max="15632" width="9.375" style="144" customWidth="1"/>
    <col min="15633" max="15872" width="9" style="144"/>
    <col min="15873" max="15873" width="2.625" style="144" customWidth="1"/>
    <col min="15874" max="15874" width="18.5" style="144" customWidth="1"/>
    <col min="15875" max="15875" width="18.25" style="144" customWidth="1"/>
    <col min="15876" max="15876" width="67" style="144" customWidth="1"/>
    <col min="15877" max="15877" width="6.75" style="144" customWidth="1"/>
    <col min="15878" max="15878" width="5.625" style="144" customWidth="1"/>
    <col min="15879" max="15879" width="7.875" style="144" customWidth="1"/>
    <col min="15880" max="15880" width="44.875" style="144" customWidth="1"/>
    <col min="15881" max="15881" width="66.375" style="144" customWidth="1"/>
    <col min="15882" max="15882" width="114.5" style="144" customWidth="1"/>
    <col min="15883" max="15883" width="9.375" style="144" customWidth="1"/>
    <col min="15884" max="15887" width="9" style="144"/>
    <col min="15888" max="15888" width="9.375" style="144" customWidth="1"/>
    <col min="15889" max="16128" width="9" style="144"/>
    <col min="16129" max="16129" width="2.625" style="144" customWidth="1"/>
    <col min="16130" max="16130" width="18.5" style="144" customWidth="1"/>
    <col min="16131" max="16131" width="18.25" style="144" customWidth="1"/>
    <col min="16132" max="16132" width="67" style="144" customWidth="1"/>
    <col min="16133" max="16133" width="6.75" style="144" customWidth="1"/>
    <col min="16134" max="16134" width="5.625" style="144" customWidth="1"/>
    <col min="16135" max="16135" width="7.875" style="144" customWidth="1"/>
    <col min="16136" max="16136" width="44.875" style="144" customWidth="1"/>
    <col min="16137" max="16137" width="66.375" style="144" customWidth="1"/>
    <col min="16138" max="16138" width="114.5" style="144" customWidth="1"/>
    <col min="16139" max="16139" width="9.375" style="144" customWidth="1"/>
    <col min="16140" max="16143" width="9" style="144"/>
    <col min="16144" max="16144" width="9.375" style="144" customWidth="1"/>
    <col min="16145" max="16384" width="9" style="144"/>
  </cols>
  <sheetData>
    <row r="1" spans="2:21" ht="17.25">
      <c r="B1" s="146"/>
      <c r="C1" s="18"/>
      <c r="D1" s="18"/>
      <c r="E1" s="18"/>
      <c r="F1" s="18"/>
      <c r="G1" s="18"/>
      <c r="H1" s="18"/>
      <c r="I1" s="18"/>
      <c r="J1" s="64"/>
      <c r="K1" s="355" t="s">
        <v>5840</v>
      </c>
      <c r="L1" s="356"/>
      <c r="M1" s="356"/>
      <c r="N1" s="357"/>
      <c r="O1" s="358"/>
      <c r="P1" s="355" t="s">
        <v>5841</v>
      </c>
      <c r="Q1" s="356"/>
      <c r="R1" s="356"/>
      <c r="S1" s="357"/>
      <c r="T1" s="358"/>
    </row>
    <row r="2" spans="2:21" ht="17.25">
      <c r="B2" s="147" t="s">
        <v>5842</v>
      </c>
      <c r="C2" s="137"/>
      <c r="D2" s="18"/>
      <c r="E2" s="18"/>
      <c r="F2" s="18"/>
      <c r="G2" s="18"/>
      <c r="H2" s="18"/>
      <c r="I2" s="18"/>
      <c r="J2" s="64"/>
      <c r="K2" s="353" t="s">
        <v>5843</v>
      </c>
      <c r="L2" s="359"/>
      <c r="M2" s="359"/>
      <c r="N2" s="360"/>
      <c r="O2" s="361"/>
      <c r="P2" s="353" t="s">
        <v>5844</v>
      </c>
      <c r="Q2" s="359"/>
      <c r="R2" s="359"/>
      <c r="S2" s="360"/>
      <c r="T2" s="361"/>
    </row>
    <row r="3" spans="2:21" ht="17.25">
      <c r="B3" s="147" t="s">
        <v>5845</v>
      </c>
      <c r="C3" s="13"/>
      <c r="D3" s="18"/>
      <c r="E3" s="18"/>
      <c r="F3" s="18"/>
      <c r="G3" s="18"/>
      <c r="H3" s="18"/>
      <c r="I3" s="18"/>
      <c r="J3" s="64"/>
      <c r="K3" s="353" t="s">
        <v>5846</v>
      </c>
      <c r="L3" s="359"/>
      <c r="M3" s="359"/>
      <c r="N3" s="360"/>
      <c r="O3" s="361"/>
      <c r="P3" s="353" t="s">
        <v>5847</v>
      </c>
      <c r="Q3" s="359"/>
      <c r="R3" s="359"/>
      <c r="S3" s="360"/>
      <c r="T3" s="361"/>
    </row>
    <row r="4" spans="2:21">
      <c r="B4" s="147" t="s">
        <v>5479</v>
      </c>
      <c r="C4" s="13"/>
      <c r="D4" s="18"/>
      <c r="E4" s="18"/>
      <c r="F4" s="18"/>
      <c r="G4" s="18"/>
      <c r="H4" s="18"/>
      <c r="I4" s="18"/>
      <c r="J4" s="64"/>
      <c r="K4" s="353" t="s">
        <v>5848</v>
      </c>
      <c r="L4" s="354"/>
      <c r="M4" s="13">
        <v>84</v>
      </c>
      <c r="N4" s="152" t="s">
        <v>5483</v>
      </c>
      <c r="O4" s="153">
        <f>(M5+M6)/M4</f>
        <v>0.23809523809523808</v>
      </c>
      <c r="P4" s="353" t="s">
        <v>5482</v>
      </c>
      <c r="Q4" s="354"/>
      <c r="R4" s="13">
        <f>COUNTA($B$11:$B$95)</f>
        <v>1</v>
      </c>
      <c r="S4" s="152" t="s">
        <v>5849</v>
      </c>
      <c r="T4" s="153">
        <f>(R5+R6)/R4</f>
        <v>0</v>
      </c>
    </row>
    <row r="5" spans="2:21">
      <c r="B5" s="147" t="s">
        <v>5484</v>
      </c>
      <c r="C5" s="13"/>
      <c r="D5" s="18"/>
      <c r="E5" s="18"/>
      <c r="F5" s="18"/>
      <c r="G5" s="18"/>
      <c r="H5" s="18"/>
      <c r="I5" s="18"/>
      <c r="J5" s="64"/>
      <c r="K5" s="353" t="s">
        <v>5850</v>
      </c>
      <c r="L5" s="354"/>
      <c r="M5" s="23">
        <f>COUNTIF(K11:K$95,"通过")</f>
        <v>20</v>
      </c>
      <c r="N5" s="152" t="s">
        <v>5851</v>
      </c>
      <c r="O5" s="153">
        <f>M5/M4</f>
        <v>0.23809523809523808</v>
      </c>
      <c r="P5" s="353" t="s">
        <v>5486</v>
      </c>
      <c r="Q5" s="354"/>
      <c r="R5" s="23">
        <f>COUNTIF(P11:P$95,"通过")</f>
        <v>0</v>
      </c>
      <c r="S5" s="152" t="s">
        <v>5483</v>
      </c>
      <c r="T5" s="153">
        <f>R5/R4</f>
        <v>0</v>
      </c>
    </row>
    <row r="6" spans="2:21">
      <c r="B6" s="147" t="s">
        <v>5487</v>
      </c>
      <c r="C6" s="13"/>
      <c r="D6" s="18"/>
      <c r="E6" s="18"/>
      <c r="F6" s="18"/>
      <c r="G6" s="18"/>
      <c r="H6" s="18"/>
      <c r="I6" s="18"/>
      <c r="J6" s="13"/>
      <c r="K6" s="353" t="s">
        <v>5769</v>
      </c>
      <c r="L6" s="354"/>
      <c r="M6" s="23">
        <f>COUNTIF(K11:K$94,"不通过")</f>
        <v>0</v>
      </c>
      <c r="N6" s="152" t="s">
        <v>5852</v>
      </c>
      <c r="O6" s="153">
        <f>M6/M4</f>
        <v>0</v>
      </c>
      <c r="P6" s="353" t="s">
        <v>5853</v>
      </c>
      <c r="Q6" s="354"/>
      <c r="R6" s="23">
        <f>COUNTIF(P11:P$94,"失败")</f>
        <v>0</v>
      </c>
      <c r="S6" s="152" t="s">
        <v>5483</v>
      </c>
      <c r="T6" s="153">
        <f>R6/R4</f>
        <v>0</v>
      </c>
    </row>
    <row r="7" spans="2:21">
      <c r="B7" s="147" t="s">
        <v>5854</v>
      </c>
      <c r="C7" s="13"/>
      <c r="D7" s="18"/>
      <c r="E7" s="18"/>
      <c r="F7" s="18"/>
      <c r="G7" s="18"/>
      <c r="H7" s="18"/>
      <c r="I7" s="18"/>
      <c r="J7" s="64"/>
      <c r="K7" s="353" t="s">
        <v>5492</v>
      </c>
      <c r="L7" s="354"/>
      <c r="M7" s="23">
        <f>COUNTIF(K11:K$94,"阻碍")</f>
        <v>0</v>
      </c>
      <c r="N7" s="152" t="s">
        <v>5483</v>
      </c>
      <c r="O7" s="153">
        <f>M7/M4</f>
        <v>0</v>
      </c>
      <c r="P7" s="353" t="s">
        <v>5492</v>
      </c>
      <c r="Q7" s="354"/>
      <c r="R7" s="23">
        <f>COUNTIF(P11:P$94,"阻塞")</f>
        <v>0</v>
      </c>
      <c r="S7" s="152" t="s">
        <v>5572</v>
      </c>
      <c r="T7" s="153">
        <f>R7/R4</f>
        <v>0</v>
      </c>
    </row>
    <row r="8" spans="2:21">
      <c r="B8" s="146"/>
      <c r="C8" s="18"/>
      <c r="D8" s="18"/>
      <c r="E8" s="18"/>
      <c r="F8" s="18"/>
      <c r="G8" s="18"/>
      <c r="H8" s="18"/>
      <c r="I8" s="18"/>
      <c r="J8" s="64"/>
      <c r="K8" s="353" t="s">
        <v>5493</v>
      </c>
      <c r="L8" s="354"/>
      <c r="M8" s="23">
        <f>COUNTIF(K11:K$94,"无效")</f>
        <v>0</v>
      </c>
      <c r="N8" s="152" t="s">
        <v>5483</v>
      </c>
      <c r="O8" s="153">
        <f>M8/M4</f>
        <v>0</v>
      </c>
      <c r="P8" s="353" t="s">
        <v>5493</v>
      </c>
      <c r="Q8" s="354"/>
      <c r="R8" s="23">
        <f>COUNTIF(P11:P$94,"无效")</f>
        <v>0</v>
      </c>
      <c r="S8" s="152" t="s">
        <v>5483</v>
      </c>
      <c r="T8" s="153">
        <f>R8/R4</f>
        <v>0</v>
      </c>
    </row>
    <row r="9" spans="2:21">
      <c r="B9" s="146"/>
      <c r="C9" s="18"/>
      <c r="D9" s="18"/>
      <c r="E9" s="18"/>
      <c r="F9" s="18"/>
      <c r="G9" s="18"/>
      <c r="H9" s="18"/>
      <c r="I9" s="18"/>
      <c r="J9" s="64"/>
      <c r="K9" s="353" t="s">
        <v>5616</v>
      </c>
      <c r="L9" s="354"/>
      <c r="M9" s="23">
        <f>COUNTIF(K11:K$94,"未执行")</f>
        <v>0</v>
      </c>
      <c r="N9" s="152" t="s">
        <v>5852</v>
      </c>
      <c r="O9" s="153">
        <f>M9/M4</f>
        <v>0</v>
      </c>
      <c r="P9" s="353" t="s">
        <v>5855</v>
      </c>
      <c r="Q9" s="354"/>
      <c r="R9" s="23">
        <f>COUNTIF(P11:P$94,"未执行")</f>
        <v>0</v>
      </c>
      <c r="S9" s="152" t="s">
        <v>5856</v>
      </c>
      <c r="T9" s="153">
        <f>R9/R4</f>
        <v>0</v>
      </c>
    </row>
    <row r="10" spans="2:21" ht="49.5">
      <c r="B10" s="11" t="s">
        <v>5495</v>
      </c>
      <c r="C10" s="148" t="s">
        <v>5575</v>
      </c>
      <c r="D10" s="148" t="s">
        <v>5857</v>
      </c>
      <c r="E10" s="148" t="s">
        <v>5498</v>
      </c>
      <c r="F10" s="148" t="s">
        <v>5499</v>
      </c>
      <c r="G10" s="11" t="s">
        <v>5858</v>
      </c>
      <c r="H10" s="148" t="s">
        <v>5501</v>
      </c>
      <c r="I10" s="148" t="s">
        <v>5577</v>
      </c>
      <c r="J10" s="154" t="s">
        <v>5771</v>
      </c>
      <c r="K10" s="148" t="s">
        <v>5859</v>
      </c>
      <c r="L10" s="148" t="s">
        <v>5860</v>
      </c>
      <c r="M10" s="148" t="s">
        <v>5861</v>
      </c>
      <c r="N10" s="148" t="s">
        <v>5862</v>
      </c>
      <c r="O10" s="148" t="s">
        <v>5508</v>
      </c>
      <c r="P10" s="148" t="s">
        <v>5579</v>
      </c>
      <c r="Q10" s="148" t="s">
        <v>5505</v>
      </c>
      <c r="R10" s="148" t="s">
        <v>5506</v>
      </c>
      <c r="S10" s="148" t="s">
        <v>5863</v>
      </c>
      <c r="T10" s="148" t="s">
        <v>5864</v>
      </c>
    </row>
    <row r="11" spans="2:21">
      <c r="B11" s="366" t="s">
        <v>29</v>
      </c>
      <c r="C11" s="13" t="s">
        <v>5865</v>
      </c>
      <c r="D11" s="364" t="s">
        <v>5581</v>
      </c>
      <c r="E11" s="13" t="s">
        <v>145</v>
      </c>
      <c r="F11" s="13" t="s">
        <v>146</v>
      </c>
      <c r="G11" s="13" t="s">
        <v>147</v>
      </c>
      <c r="H11" s="364" t="s">
        <v>5866</v>
      </c>
      <c r="I11" s="25" t="s">
        <v>5867</v>
      </c>
      <c r="J11" s="25" t="s">
        <v>5868</v>
      </c>
      <c r="K11" s="13" t="s">
        <v>6</v>
      </c>
      <c r="L11" s="13"/>
      <c r="M11" s="13"/>
      <c r="N11" s="13"/>
      <c r="O11" s="155"/>
      <c r="P11" s="13"/>
      <c r="Q11" s="13"/>
      <c r="R11" s="13"/>
      <c r="S11" s="13"/>
      <c r="T11" s="13"/>
      <c r="U11" s="196"/>
    </row>
    <row r="12" spans="2:21">
      <c r="B12" s="366"/>
      <c r="C12" s="13" t="s">
        <v>2384</v>
      </c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5869</v>
      </c>
      <c r="J12" s="25" t="s">
        <v>5868</v>
      </c>
      <c r="K12" s="13" t="s">
        <v>6</v>
      </c>
      <c r="L12" s="13"/>
      <c r="M12" s="13"/>
      <c r="N12" s="13"/>
      <c r="O12" s="155"/>
      <c r="P12" s="13"/>
      <c r="Q12" s="13"/>
      <c r="R12" s="13"/>
      <c r="S12" s="13"/>
      <c r="T12" s="13"/>
      <c r="U12" s="196"/>
    </row>
    <row r="13" spans="2:21" ht="27">
      <c r="B13" s="366"/>
      <c r="C13" s="13" t="s">
        <v>2386</v>
      </c>
      <c r="D13" s="364"/>
      <c r="E13" s="13" t="s">
        <v>190</v>
      </c>
      <c r="F13" s="13" t="s">
        <v>146</v>
      </c>
      <c r="G13" s="13" t="s">
        <v>147</v>
      </c>
      <c r="H13" s="364"/>
      <c r="I13" s="25" t="s">
        <v>5870</v>
      </c>
      <c r="J13" s="25" t="s">
        <v>5871</v>
      </c>
      <c r="K13" s="13" t="s">
        <v>6</v>
      </c>
      <c r="L13" s="13"/>
      <c r="M13" s="13"/>
      <c r="N13" s="13"/>
      <c r="O13" s="155"/>
      <c r="P13" s="13"/>
      <c r="Q13" s="13"/>
      <c r="R13" s="13"/>
      <c r="S13" s="13"/>
      <c r="T13" s="13"/>
      <c r="U13" s="196"/>
    </row>
    <row r="14" spans="2:21">
      <c r="B14" s="366"/>
      <c r="C14" s="13" t="s">
        <v>2387</v>
      </c>
      <c r="D14" s="364"/>
      <c r="E14" s="13" t="s">
        <v>190</v>
      </c>
      <c r="F14" s="13" t="s">
        <v>146</v>
      </c>
      <c r="G14" s="13" t="s">
        <v>147</v>
      </c>
      <c r="H14" s="364"/>
      <c r="I14" s="25" t="s">
        <v>5872</v>
      </c>
      <c r="J14" s="25" t="s">
        <v>5868</v>
      </c>
      <c r="K14" s="13" t="s">
        <v>6</v>
      </c>
      <c r="L14" s="13"/>
      <c r="M14" s="13"/>
      <c r="N14" s="13"/>
      <c r="O14" s="155"/>
      <c r="P14" s="13"/>
      <c r="Q14" s="13"/>
      <c r="R14" s="13"/>
      <c r="S14" s="13"/>
      <c r="T14" s="13"/>
      <c r="U14" s="196"/>
    </row>
    <row r="15" spans="2:21" ht="27">
      <c r="B15" s="366"/>
      <c r="C15" s="13" t="s">
        <v>2389</v>
      </c>
      <c r="D15" s="364"/>
      <c r="E15" s="13" t="s">
        <v>190</v>
      </c>
      <c r="F15" s="13" t="s">
        <v>146</v>
      </c>
      <c r="G15" s="13" t="s">
        <v>147</v>
      </c>
      <c r="H15" s="364"/>
      <c r="I15" s="25" t="s">
        <v>5873</v>
      </c>
      <c r="J15" s="25" t="s">
        <v>5871</v>
      </c>
      <c r="K15" s="13" t="s">
        <v>6</v>
      </c>
      <c r="L15" s="13"/>
      <c r="M15" s="13"/>
      <c r="N15" s="13"/>
      <c r="O15" s="155"/>
      <c r="P15" s="13"/>
      <c r="Q15" s="13"/>
      <c r="R15" s="13"/>
      <c r="S15" s="13"/>
      <c r="T15" s="13"/>
      <c r="U15" s="196"/>
    </row>
    <row r="16" spans="2:21">
      <c r="B16" s="366"/>
      <c r="C16" s="13" t="s">
        <v>2391</v>
      </c>
      <c r="D16" s="364"/>
      <c r="E16" s="13" t="s">
        <v>190</v>
      </c>
      <c r="F16" s="13" t="s">
        <v>146</v>
      </c>
      <c r="G16" s="13" t="s">
        <v>147</v>
      </c>
      <c r="H16" s="364"/>
      <c r="I16" s="25" t="s">
        <v>5874</v>
      </c>
      <c r="J16" s="25" t="s">
        <v>5868</v>
      </c>
      <c r="K16" s="13" t="s">
        <v>6</v>
      </c>
      <c r="L16" s="13"/>
      <c r="M16" s="13"/>
      <c r="N16" s="13"/>
      <c r="O16" s="155"/>
      <c r="P16" s="13"/>
      <c r="Q16" s="13"/>
      <c r="R16" s="13"/>
      <c r="S16" s="13"/>
      <c r="T16" s="13"/>
      <c r="U16" s="196"/>
    </row>
    <row r="17" spans="2:21" ht="27">
      <c r="B17" s="366"/>
      <c r="C17" s="13" t="s">
        <v>2393</v>
      </c>
      <c r="D17" s="364"/>
      <c r="E17" s="13" t="s">
        <v>190</v>
      </c>
      <c r="F17" s="13" t="s">
        <v>146</v>
      </c>
      <c r="G17" s="13" t="s">
        <v>147</v>
      </c>
      <c r="H17" s="364"/>
      <c r="I17" s="25" t="s">
        <v>5875</v>
      </c>
      <c r="J17" s="25" t="s">
        <v>5871</v>
      </c>
      <c r="K17" s="13" t="s">
        <v>6</v>
      </c>
      <c r="L17" s="13"/>
      <c r="M17" s="13"/>
      <c r="N17" s="13"/>
      <c r="O17" s="155"/>
      <c r="P17" s="13"/>
      <c r="Q17" s="13"/>
      <c r="R17" s="13"/>
      <c r="S17" s="13"/>
      <c r="T17" s="13"/>
      <c r="U17" s="196"/>
    </row>
    <row r="18" spans="2:21">
      <c r="B18" s="366"/>
      <c r="C18" s="13"/>
      <c r="D18" s="364"/>
      <c r="E18" s="13"/>
      <c r="F18" s="13"/>
      <c r="G18" s="13"/>
      <c r="H18" s="364"/>
      <c r="I18" s="25" t="s">
        <v>5876</v>
      </c>
      <c r="J18" s="25" t="s">
        <v>5868</v>
      </c>
      <c r="K18" s="13" t="s">
        <v>6</v>
      </c>
      <c r="L18" s="13"/>
      <c r="M18" s="13"/>
      <c r="N18" s="13"/>
      <c r="O18" s="155"/>
      <c r="P18" s="13"/>
      <c r="Q18" s="13"/>
      <c r="R18" s="13"/>
      <c r="S18" s="13"/>
      <c r="T18" s="13"/>
      <c r="U18" s="196"/>
    </row>
    <row r="19" spans="2:21">
      <c r="B19" s="366"/>
      <c r="C19" s="13" t="s">
        <v>2395</v>
      </c>
      <c r="D19" s="364"/>
      <c r="E19" s="13" t="s">
        <v>145</v>
      </c>
      <c r="F19" s="13" t="s">
        <v>178</v>
      </c>
      <c r="G19" s="13" t="s">
        <v>147</v>
      </c>
      <c r="H19" s="364"/>
      <c r="I19" s="25" t="s">
        <v>5877</v>
      </c>
      <c r="J19" s="25" t="s">
        <v>5868</v>
      </c>
      <c r="K19" s="13" t="s">
        <v>6</v>
      </c>
      <c r="L19" s="13"/>
      <c r="M19" s="13"/>
      <c r="N19" s="13"/>
      <c r="O19" s="155"/>
      <c r="P19" s="13"/>
      <c r="Q19" s="13"/>
      <c r="R19" s="13"/>
      <c r="S19" s="13"/>
      <c r="T19" s="13"/>
      <c r="U19" s="196"/>
    </row>
    <row r="20" spans="2:21">
      <c r="B20" s="366"/>
      <c r="C20" s="13" t="s">
        <v>2396</v>
      </c>
      <c r="D20" s="364"/>
      <c r="E20" s="13" t="s">
        <v>145</v>
      </c>
      <c r="F20" s="13" t="s">
        <v>178</v>
      </c>
      <c r="G20" s="13" t="s">
        <v>157</v>
      </c>
      <c r="H20" s="364"/>
      <c r="I20" s="25" t="s">
        <v>5878</v>
      </c>
      <c r="J20" s="25" t="s">
        <v>5868</v>
      </c>
      <c r="K20" s="13" t="s">
        <v>6</v>
      </c>
      <c r="L20" s="13"/>
      <c r="M20" s="13"/>
      <c r="N20" s="13"/>
      <c r="O20" s="155"/>
      <c r="P20" s="13"/>
      <c r="Q20" s="13"/>
      <c r="R20" s="13"/>
      <c r="S20" s="13"/>
      <c r="T20" s="13"/>
      <c r="U20" s="196"/>
    </row>
    <row r="21" spans="2:21">
      <c r="B21" s="366"/>
      <c r="C21" s="13" t="s">
        <v>2398</v>
      </c>
      <c r="D21" s="364"/>
      <c r="E21" s="13" t="s">
        <v>145</v>
      </c>
      <c r="F21" s="13" t="s">
        <v>178</v>
      </c>
      <c r="G21" s="13" t="s">
        <v>157</v>
      </c>
      <c r="H21" s="364"/>
      <c r="I21" s="25" t="s">
        <v>5879</v>
      </c>
      <c r="J21" s="25" t="s">
        <v>5868</v>
      </c>
      <c r="K21" s="13" t="s">
        <v>6</v>
      </c>
      <c r="L21" s="13"/>
      <c r="M21" s="13"/>
      <c r="N21" s="13"/>
      <c r="O21" s="155"/>
      <c r="P21" s="13"/>
      <c r="Q21" s="13"/>
      <c r="R21" s="13"/>
      <c r="S21" s="13"/>
      <c r="T21" s="13"/>
      <c r="U21" s="196"/>
    </row>
    <row r="22" spans="2:21">
      <c r="B22" s="366"/>
      <c r="C22" s="13" t="s">
        <v>2400</v>
      </c>
      <c r="D22" s="364"/>
      <c r="E22" s="13" t="s">
        <v>145</v>
      </c>
      <c r="F22" s="13" t="s">
        <v>178</v>
      </c>
      <c r="G22" s="13" t="s">
        <v>157</v>
      </c>
      <c r="H22" s="364"/>
      <c r="I22" s="25" t="s">
        <v>5880</v>
      </c>
      <c r="J22" s="25" t="s">
        <v>5868</v>
      </c>
      <c r="K22" s="13" t="s">
        <v>6</v>
      </c>
      <c r="L22" s="13"/>
      <c r="M22" s="13"/>
      <c r="N22" s="13"/>
      <c r="O22" s="155"/>
      <c r="P22" s="13"/>
      <c r="Q22" s="13"/>
      <c r="R22" s="13"/>
      <c r="S22" s="13"/>
      <c r="T22" s="13"/>
      <c r="U22" s="196"/>
    </row>
    <row r="23" spans="2:21">
      <c r="B23" s="366"/>
      <c r="C23" s="13" t="s">
        <v>2402</v>
      </c>
      <c r="D23" s="364"/>
      <c r="E23" s="13" t="s">
        <v>145</v>
      </c>
      <c r="F23" s="13" t="s">
        <v>178</v>
      </c>
      <c r="G23" s="13" t="s">
        <v>157</v>
      </c>
      <c r="H23" s="364"/>
      <c r="I23" s="25" t="s">
        <v>5881</v>
      </c>
      <c r="J23" s="25" t="s">
        <v>5868</v>
      </c>
      <c r="K23" s="13" t="s">
        <v>6</v>
      </c>
      <c r="L23" s="13"/>
      <c r="M23" s="13"/>
      <c r="N23" s="13"/>
      <c r="O23" s="155"/>
      <c r="P23" s="13"/>
      <c r="Q23" s="13"/>
      <c r="R23" s="13"/>
      <c r="S23" s="13"/>
      <c r="T23" s="13"/>
      <c r="U23" s="196"/>
    </row>
    <row r="24" spans="2:21">
      <c r="B24" s="366"/>
      <c r="C24" s="13" t="s">
        <v>2404</v>
      </c>
      <c r="D24" s="364"/>
      <c r="E24" s="13" t="s">
        <v>145</v>
      </c>
      <c r="F24" s="13" t="s">
        <v>178</v>
      </c>
      <c r="G24" s="13" t="s">
        <v>157</v>
      </c>
      <c r="H24" s="364"/>
      <c r="I24" s="25" t="s">
        <v>5882</v>
      </c>
      <c r="J24" s="25" t="s">
        <v>5868</v>
      </c>
      <c r="K24" s="13" t="s">
        <v>6</v>
      </c>
      <c r="L24" s="13"/>
      <c r="M24" s="13"/>
      <c r="N24" s="13"/>
      <c r="O24" s="155"/>
      <c r="P24" s="13"/>
      <c r="Q24" s="13"/>
      <c r="R24" s="13"/>
      <c r="S24" s="13"/>
      <c r="T24" s="13"/>
      <c r="U24" s="196"/>
    </row>
    <row r="25" spans="2:21">
      <c r="B25" s="366"/>
      <c r="C25" s="13" t="s">
        <v>2406</v>
      </c>
      <c r="D25" s="364"/>
      <c r="E25" s="13" t="s">
        <v>145</v>
      </c>
      <c r="F25" s="13" t="s">
        <v>178</v>
      </c>
      <c r="G25" s="13" t="s">
        <v>157</v>
      </c>
      <c r="H25" s="364"/>
      <c r="I25" s="25" t="s">
        <v>5883</v>
      </c>
      <c r="J25" s="25" t="s">
        <v>5884</v>
      </c>
      <c r="K25" s="13" t="s">
        <v>6</v>
      </c>
      <c r="L25" s="13"/>
      <c r="M25" s="13"/>
      <c r="N25" s="13"/>
      <c r="O25" s="155"/>
      <c r="P25" s="13"/>
      <c r="Q25" s="13"/>
      <c r="R25" s="13"/>
      <c r="S25" s="13"/>
      <c r="T25" s="13"/>
      <c r="U25" s="196"/>
    </row>
    <row r="26" spans="2:21">
      <c r="B26" s="366"/>
      <c r="C26" s="13" t="s">
        <v>2409</v>
      </c>
      <c r="D26" s="364"/>
      <c r="E26" s="13"/>
      <c r="F26" s="13"/>
      <c r="G26" s="13"/>
      <c r="H26" s="364"/>
      <c r="I26" s="25" t="s">
        <v>5885</v>
      </c>
      <c r="J26" s="25" t="s">
        <v>5783</v>
      </c>
      <c r="K26" s="13" t="s">
        <v>6</v>
      </c>
      <c r="L26" s="13"/>
      <c r="M26" s="13"/>
      <c r="N26" s="13"/>
      <c r="O26" s="155"/>
      <c r="P26" s="13"/>
      <c r="Q26" s="13"/>
      <c r="R26" s="13"/>
      <c r="S26" s="13"/>
      <c r="T26" s="13"/>
      <c r="U26" s="196"/>
    </row>
    <row r="27" spans="2:21" ht="27">
      <c r="B27" s="366"/>
      <c r="C27" s="13" t="s">
        <v>2411</v>
      </c>
      <c r="D27" s="364"/>
      <c r="E27" s="13" t="s">
        <v>145</v>
      </c>
      <c r="F27" s="13" t="s">
        <v>178</v>
      </c>
      <c r="G27" s="13" t="s">
        <v>157</v>
      </c>
      <c r="H27" s="364"/>
      <c r="I27" s="25" t="s">
        <v>5886</v>
      </c>
      <c r="J27" s="25" t="s">
        <v>5887</v>
      </c>
      <c r="K27" s="13" t="s">
        <v>6</v>
      </c>
      <c r="L27" s="13"/>
      <c r="M27" s="13"/>
      <c r="N27" s="13"/>
      <c r="O27" s="155"/>
      <c r="P27" s="13"/>
      <c r="Q27" s="13"/>
      <c r="R27" s="13"/>
      <c r="S27" s="13"/>
      <c r="T27" s="13"/>
      <c r="U27" s="196"/>
    </row>
    <row r="28" spans="2:21">
      <c r="B28" s="366"/>
      <c r="C28" s="13" t="s">
        <v>2412</v>
      </c>
      <c r="D28" s="14"/>
      <c r="E28" s="13"/>
      <c r="F28" s="13"/>
      <c r="G28" s="13"/>
      <c r="H28" s="14"/>
      <c r="I28" s="25" t="s">
        <v>5888</v>
      </c>
      <c r="J28" s="25" t="s">
        <v>5889</v>
      </c>
      <c r="K28" s="13" t="s">
        <v>6</v>
      </c>
      <c r="L28" s="13"/>
      <c r="M28" s="13"/>
      <c r="N28" s="13"/>
      <c r="O28" s="155"/>
      <c r="P28" s="13"/>
      <c r="Q28" s="13"/>
      <c r="R28" s="13"/>
      <c r="S28" s="13"/>
      <c r="T28" s="13"/>
      <c r="U28" s="196"/>
    </row>
    <row r="29" spans="2:21">
      <c r="B29" s="366"/>
      <c r="C29" s="13" t="s">
        <v>5890</v>
      </c>
      <c r="D29" s="14" t="s">
        <v>5891</v>
      </c>
      <c r="E29" s="13" t="s">
        <v>145</v>
      </c>
      <c r="F29" s="13" t="s">
        <v>178</v>
      </c>
      <c r="G29" s="13" t="s">
        <v>157</v>
      </c>
      <c r="H29" s="14"/>
      <c r="I29" s="25" t="s">
        <v>5892</v>
      </c>
      <c r="J29" s="25" t="s">
        <v>5893</v>
      </c>
      <c r="K29" s="13" t="s">
        <v>6</v>
      </c>
      <c r="L29" s="13"/>
      <c r="M29" s="13"/>
      <c r="N29" s="13"/>
      <c r="O29" s="155"/>
      <c r="P29" s="13"/>
      <c r="Q29" s="13"/>
      <c r="R29" s="13"/>
      <c r="S29" s="13"/>
      <c r="T29" s="13"/>
      <c r="U29" s="196"/>
    </row>
    <row r="30" spans="2:21">
      <c r="B30" s="366"/>
      <c r="C30" s="13" t="s">
        <v>5894</v>
      </c>
      <c r="D30" s="14" t="s">
        <v>5895</v>
      </c>
      <c r="E30" s="13" t="s">
        <v>145</v>
      </c>
      <c r="F30" s="13" t="s">
        <v>146</v>
      </c>
      <c r="G30" s="13" t="s">
        <v>157</v>
      </c>
      <c r="H30" s="14"/>
      <c r="I30" s="25" t="s">
        <v>5896</v>
      </c>
      <c r="J30" s="25" t="s">
        <v>5897</v>
      </c>
      <c r="K30" s="13" t="s">
        <v>6</v>
      </c>
      <c r="L30" s="13"/>
      <c r="M30" s="13"/>
      <c r="N30" s="13"/>
      <c r="O30" s="155"/>
      <c r="P30" s="13"/>
      <c r="Q30" s="13"/>
      <c r="R30" s="13"/>
      <c r="S30" s="13"/>
      <c r="T30" s="13"/>
      <c r="U30" s="196"/>
    </row>
    <row r="33" spans="8:8" s="144" customFormat="1">
      <c r="H33" s="331"/>
    </row>
  </sheetData>
  <mergeCells count="21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B11:B30"/>
    <mergeCell ref="D11:D27"/>
    <mergeCell ref="H11:H27"/>
    <mergeCell ref="K7:L7"/>
    <mergeCell ref="P7:Q7"/>
    <mergeCell ref="K8:L8"/>
    <mergeCell ref="P8:Q8"/>
    <mergeCell ref="K9:L9"/>
    <mergeCell ref="P9:Q9"/>
  </mergeCells>
  <phoneticPr fontId="31" type="noConversion"/>
  <dataValidations count="5">
    <dataValidation allowBlank="1" showInputMessage="1" showErrorMessage="1" promptTitle="Revision" sqref="M5:M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460:M65464 JI65460:JI65464 TE65460:TE65464 ADA65460:ADA65464 AMW65460:AMW65464 AWS65460:AWS65464 BGO65460:BGO65464 BQK65460:BQK65464 CAG65460:CAG65464 CKC65460:CKC65464 CTY65460:CTY65464 DDU65460:DDU65464 DNQ65460:DNQ65464 DXM65460:DXM65464 EHI65460:EHI65464 ERE65460:ERE65464 FBA65460:FBA65464 FKW65460:FKW65464 FUS65460:FUS65464 GEO65460:GEO65464 GOK65460:GOK65464 GYG65460:GYG65464 HIC65460:HIC65464 HRY65460:HRY65464 IBU65460:IBU65464 ILQ65460:ILQ65464 IVM65460:IVM65464 JFI65460:JFI65464 JPE65460:JPE65464 JZA65460:JZA65464 KIW65460:KIW65464 KSS65460:KSS65464 LCO65460:LCO65464 LMK65460:LMK65464 LWG65460:LWG65464 MGC65460:MGC65464 MPY65460:MPY65464 MZU65460:MZU65464 NJQ65460:NJQ65464 NTM65460:NTM65464 ODI65460:ODI65464 ONE65460:ONE65464 OXA65460:OXA65464 PGW65460:PGW65464 PQS65460:PQS65464 QAO65460:QAO65464 QKK65460:QKK65464 QUG65460:QUG65464 REC65460:REC65464 RNY65460:RNY65464 RXU65460:RXU65464 SHQ65460:SHQ65464 SRM65460:SRM65464 TBI65460:TBI65464 TLE65460:TLE65464 TVA65460:TVA65464 UEW65460:UEW65464 UOS65460:UOS65464 UYO65460:UYO65464 VIK65460:VIK65464 VSG65460:VSG65464 WCC65460:WCC65464 WLY65460:WLY65464 WVU65460:WVU65464 M130996:M131000 JI130996:JI131000 TE130996:TE131000 ADA130996:ADA131000 AMW130996:AMW131000 AWS130996:AWS131000 BGO130996:BGO131000 BQK130996:BQK131000 CAG130996:CAG131000 CKC130996:CKC131000 CTY130996:CTY131000 DDU130996:DDU131000 DNQ130996:DNQ131000 DXM130996:DXM131000 EHI130996:EHI131000 ERE130996:ERE131000 FBA130996:FBA131000 FKW130996:FKW131000 FUS130996:FUS131000 GEO130996:GEO131000 GOK130996:GOK131000 GYG130996:GYG131000 HIC130996:HIC131000 HRY130996:HRY131000 IBU130996:IBU131000 ILQ130996:ILQ131000 IVM130996:IVM131000 JFI130996:JFI131000 JPE130996:JPE131000 JZA130996:JZA131000 KIW130996:KIW131000 KSS130996:KSS131000 LCO130996:LCO131000 LMK130996:LMK131000 LWG130996:LWG131000 MGC130996:MGC131000 MPY130996:MPY131000 MZU130996:MZU131000 NJQ130996:NJQ131000 NTM130996:NTM131000 ODI130996:ODI131000 ONE130996:ONE131000 OXA130996:OXA131000 PGW130996:PGW131000 PQS130996:PQS131000 QAO130996:QAO131000 QKK130996:QKK131000 QUG130996:QUG131000 REC130996:REC131000 RNY130996:RNY131000 RXU130996:RXU131000 SHQ130996:SHQ131000 SRM130996:SRM131000 TBI130996:TBI131000 TLE130996:TLE131000 TVA130996:TVA131000 UEW130996:UEW131000 UOS130996:UOS131000 UYO130996:UYO131000 VIK130996:VIK131000 VSG130996:VSG131000 WCC130996:WCC131000 WLY130996:WLY131000 WVU130996:WVU131000 M196532:M196536 JI196532:JI196536 TE196532:TE196536 ADA196532:ADA196536 AMW196532:AMW196536 AWS196532:AWS196536 BGO196532:BGO196536 BQK196532:BQK196536 CAG196532:CAG196536 CKC196532:CKC196536 CTY196532:CTY196536 DDU196532:DDU196536 DNQ196532:DNQ196536 DXM196532:DXM196536 EHI196532:EHI196536 ERE196532:ERE196536 FBA196532:FBA196536 FKW196532:FKW196536 FUS196532:FUS196536 GEO196532:GEO196536 GOK196532:GOK196536 GYG196532:GYG196536 HIC196532:HIC196536 HRY196532:HRY196536 IBU196532:IBU196536 ILQ196532:ILQ196536 IVM196532:IVM196536 JFI196532:JFI196536 JPE196532:JPE196536 JZA196532:JZA196536 KIW196532:KIW196536 KSS196532:KSS196536 LCO196532:LCO196536 LMK196532:LMK196536 LWG196532:LWG196536 MGC196532:MGC196536 MPY196532:MPY196536 MZU196532:MZU196536 NJQ196532:NJQ196536 NTM196532:NTM196536 ODI196532:ODI196536 ONE196532:ONE196536 OXA196532:OXA196536 PGW196532:PGW196536 PQS196532:PQS196536 QAO196532:QAO196536 QKK196532:QKK196536 QUG196532:QUG196536 REC196532:REC196536 RNY196532:RNY196536 RXU196532:RXU196536 SHQ196532:SHQ196536 SRM196532:SRM196536 TBI196532:TBI196536 TLE196532:TLE196536 TVA196532:TVA196536 UEW196532:UEW196536 UOS196532:UOS196536 UYO196532:UYO196536 VIK196532:VIK196536 VSG196532:VSG196536 WCC196532:WCC196536 WLY196532:WLY196536 WVU196532:WVU196536 M262068:M262072 JI262068:JI262072 TE262068:TE262072 ADA262068:ADA262072 AMW262068:AMW262072 AWS262068:AWS262072 BGO262068:BGO262072 BQK262068:BQK262072 CAG262068:CAG262072 CKC262068:CKC262072 CTY262068:CTY262072 DDU262068:DDU262072 DNQ262068:DNQ262072 DXM262068:DXM262072 EHI262068:EHI262072 ERE262068:ERE262072 FBA262068:FBA262072 FKW262068:FKW262072 FUS262068:FUS262072 GEO262068:GEO262072 GOK262068:GOK262072 GYG262068:GYG262072 HIC262068:HIC262072 HRY262068:HRY262072 IBU262068:IBU262072 ILQ262068:ILQ262072 IVM262068:IVM262072 JFI262068:JFI262072 JPE262068:JPE262072 JZA262068:JZA262072 KIW262068:KIW262072 KSS262068:KSS262072 LCO262068:LCO262072 LMK262068:LMK262072 LWG262068:LWG262072 MGC262068:MGC262072 MPY262068:MPY262072 MZU262068:MZU262072 NJQ262068:NJQ262072 NTM262068:NTM262072 ODI262068:ODI262072 ONE262068:ONE262072 OXA262068:OXA262072 PGW262068:PGW262072 PQS262068:PQS262072 QAO262068:QAO262072 QKK262068:QKK262072 QUG262068:QUG262072 REC262068:REC262072 RNY262068:RNY262072 RXU262068:RXU262072 SHQ262068:SHQ262072 SRM262068:SRM262072 TBI262068:TBI262072 TLE262068:TLE262072 TVA262068:TVA262072 UEW262068:UEW262072 UOS262068:UOS262072 UYO262068:UYO262072 VIK262068:VIK262072 VSG262068:VSG262072 WCC262068:WCC262072 WLY262068:WLY262072 WVU262068:WVU262072 M327604:M327608 JI327604:JI327608 TE327604:TE327608 ADA327604:ADA327608 AMW327604:AMW327608 AWS327604:AWS327608 BGO327604:BGO327608 BQK327604:BQK327608 CAG327604:CAG327608 CKC327604:CKC327608 CTY327604:CTY327608 DDU327604:DDU327608 DNQ327604:DNQ327608 DXM327604:DXM327608 EHI327604:EHI327608 ERE327604:ERE327608 FBA327604:FBA327608 FKW327604:FKW327608 FUS327604:FUS327608 GEO327604:GEO327608 GOK327604:GOK327608 GYG327604:GYG327608 HIC327604:HIC327608 HRY327604:HRY327608 IBU327604:IBU327608 ILQ327604:ILQ327608 IVM327604:IVM327608 JFI327604:JFI327608 JPE327604:JPE327608 JZA327604:JZA327608 KIW327604:KIW327608 KSS327604:KSS327608 LCO327604:LCO327608 LMK327604:LMK327608 LWG327604:LWG327608 MGC327604:MGC327608 MPY327604:MPY327608 MZU327604:MZU327608 NJQ327604:NJQ327608 NTM327604:NTM327608 ODI327604:ODI327608 ONE327604:ONE327608 OXA327604:OXA327608 PGW327604:PGW327608 PQS327604:PQS327608 QAO327604:QAO327608 QKK327604:QKK327608 QUG327604:QUG327608 REC327604:REC327608 RNY327604:RNY327608 RXU327604:RXU327608 SHQ327604:SHQ327608 SRM327604:SRM327608 TBI327604:TBI327608 TLE327604:TLE327608 TVA327604:TVA327608 UEW327604:UEW327608 UOS327604:UOS327608 UYO327604:UYO327608 VIK327604:VIK327608 VSG327604:VSG327608 WCC327604:WCC327608 WLY327604:WLY327608 WVU327604:WVU327608 M393140:M393144 JI393140:JI393144 TE393140:TE393144 ADA393140:ADA393144 AMW393140:AMW393144 AWS393140:AWS393144 BGO393140:BGO393144 BQK393140:BQK393144 CAG393140:CAG393144 CKC393140:CKC393144 CTY393140:CTY393144 DDU393140:DDU393144 DNQ393140:DNQ393144 DXM393140:DXM393144 EHI393140:EHI393144 ERE393140:ERE393144 FBA393140:FBA393144 FKW393140:FKW393144 FUS393140:FUS393144 GEO393140:GEO393144 GOK393140:GOK393144 GYG393140:GYG393144 HIC393140:HIC393144 HRY393140:HRY393144 IBU393140:IBU393144 ILQ393140:ILQ393144 IVM393140:IVM393144 JFI393140:JFI393144 JPE393140:JPE393144 JZA393140:JZA393144 KIW393140:KIW393144 KSS393140:KSS393144 LCO393140:LCO393144 LMK393140:LMK393144 LWG393140:LWG393144 MGC393140:MGC393144 MPY393140:MPY393144 MZU393140:MZU393144 NJQ393140:NJQ393144 NTM393140:NTM393144 ODI393140:ODI393144 ONE393140:ONE393144 OXA393140:OXA393144 PGW393140:PGW393144 PQS393140:PQS393144 QAO393140:QAO393144 QKK393140:QKK393144 QUG393140:QUG393144 REC393140:REC393144 RNY393140:RNY393144 RXU393140:RXU393144 SHQ393140:SHQ393144 SRM393140:SRM393144 TBI393140:TBI393144 TLE393140:TLE393144 TVA393140:TVA393144 UEW393140:UEW393144 UOS393140:UOS393144 UYO393140:UYO393144 VIK393140:VIK393144 VSG393140:VSG393144 WCC393140:WCC393144 WLY393140:WLY393144 WVU393140:WVU393144 M458676:M458680 JI458676:JI458680 TE458676:TE458680 ADA458676:ADA458680 AMW458676:AMW458680 AWS458676:AWS458680 BGO458676:BGO458680 BQK458676:BQK458680 CAG458676:CAG458680 CKC458676:CKC458680 CTY458676:CTY458680 DDU458676:DDU458680 DNQ458676:DNQ458680 DXM458676:DXM458680 EHI458676:EHI458680 ERE458676:ERE458680 FBA458676:FBA458680 FKW458676:FKW458680 FUS458676:FUS458680 GEO458676:GEO458680 GOK458676:GOK458680 GYG458676:GYG458680 HIC458676:HIC458680 HRY458676:HRY458680 IBU458676:IBU458680 ILQ458676:ILQ458680 IVM458676:IVM458680 JFI458676:JFI458680 JPE458676:JPE458680 JZA458676:JZA458680 KIW458676:KIW458680 KSS458676:KSS458680 LCO458676:LCO458680 LMK458676:LMK458680 LWG458676:LWG458680 MGC458676:MGC458680 MPY458676:MPY458680 MZU458676:MZU458680 NJQ458676:NJQ458680 NTM458676:NTM458680 ODI458676:ODI458680 ONE458676:ONE458680 OXA458676:OXA458680 PGW458676:PGW458680 PQS458676:PQS458680 QAO458676:QAO458680 QKK458676:QKK458680 QUG458676:QUG458680 REC458676:REC458680 RNY458676:RNY458680 RXU458676:RXU458680 SHQ458676:SHQ458680 SRM458676:SRM458680 TBI458676:TBI458680 TLE458676:TLE458680 TVA458676:TVA458680 UEW458676:UEW458680 UOS458676:UOS458680 UYO458676:UYO458680 VIK458676:VIK458680 VSG458676:VSG458680 WCC458676:WCC458680 WLY458676:WLY458680 WVU458676:WVU458680 M524212:M524216 JI524212:JI524216 TE524212:TE524216 ADA524212:ADA524216 AMW524212:AMW524216 AWS524212:AWS524216 BGO524212:BGO524216 BQK524212:BQK524216 CAG524212:CAG524216 CKC524212:CKC524216 CTY524212:CTY524216 DDU524212:DDU524216 DNQ524212:DNQ524216 DXM524212:DXM524216 EHI524212:EHI524216 ERE524212:ERE524216 FBA524212:FBA524216 FKW524212:FKW524216 FUS524212:FUS524216 GEO524212:GEO524216 GOK524212:GOK524216 GYG524212:GYG524216 HIC524212:HIC524216 HRY524212:HRY524216 IBU524212:IBU524216 ILQ524212:ILQ524216 IVM524212:IVM524216 JFI524212:JFI524216 JPE524212:JPE524216 JZA524212:JZA524216 KIW524212:KIW524216 KSS524212:KSS524216 LCO524212:LCO524216 LMK524212:LMK524216 LWG524212:LWG524216 MGC524212:MGC524216 MPY524212:MPY524216 MZU524212:MZU524216 NJQ524212:NJQ524216 NTM524212:NTM524216 ODI524212:ODI524216 ONE524212:ONE524216 OXA524212:OXA524216 PGW524212:PGW524216 PQS524212:PQS524216 QAO524212:QAO524216 QKK524212:QKK524216 QUG524212:QUG524216 REC524212:REC524216 RNY524212:RNY524216 RXU524212:RXU524216 SHQ524212:SHQ524216 SRM524212:SRM524216 TBI524212:TBI524216 TLE524212:TLE524216 TVA524212:TVA524216 UEW524212:UEW524216 UOS524212:UOS524216 UYO524212:UYO524216 VIK524212:VIK524216 VSG524212:VSG524216 WCC524212:WCC524216 WLY524212:WLY524216 WVU524212:WVU524216 M589748:M589752 JI589748:JI589752 TE589748:TE589752 ADA589748:ADA589752 AMW589748:AMW589752 AWS589748:AWS589752 BGO589748:BGO589752 BQK589748:BQK589752 CAG589748:CAG589752 CKC589748:CKC589752 CTY589748:CTY589752 DDU589748:DDU589752 DNQ589748:DNQ589752 DXM589748:DXM589752 EHI589748:EHI589752 ERE589748:ERE589752 FBA589748:FBA589752 FKW589748:FKW589752 FUS589748:FUS589752 GEO589748:GEO589752 GOK589748:GOK589752 GYG589748:GYG589752 HIC589748:HIC589752 HRY589748:HRY589752 IBU589748:IBU589752 ILQ589748:ILQ589752 IVM589748:IVM589752 JFI589748:JFI589752 JPE589748:JPE589752 JZA589748:JZA589752 KIW589748:KIW589752 KSS589748:KSS589752 LCO589748:LCO589752 LMK589748:LMK589752 LWG589748:LWG589752 MGC589748:MGC589752 MPY589748:MPY589752 MZU589748:MZU589752 NJQ589748:NJQ589752 NTM589748:NTM589752 ODI589748:ODI589752 ONE589748:ONE589752 OXA589748:OXA589752 PGW589748:PGW589752 PQS589748:PQS589752 QAO589748:QAO589752 QKK589748:QKK589752 QUG589748:QUG589752 REC589748:REC589752 RNY589748:RNY589752 RXU589748:RXU589752 SHQ589748:SHQ589752 SRM589748:SRM589752 TBI589748:TBI589752 TLE589748:TLE589752 TVA589748:TVA589752 UEW589748:UEW589752 UOS589748:UOS589752 UYO589748:UYO589752 VIK589748:VIK589752 VSG589748:VSG589752 WCC589748:WCC589752 WLY589748:WLY589752 WVU589748:WVU589752 M655284:M655288 JI655284:JI655288 TE655284:TE655288 ADA655284:ADA655288 AMW655284:AMW655288 AWS655284:AWS655288 BGO655284:BGO655288 BQK655284:BQK655288 CAG655284:CAG655288 CKC655284:CKC655288 CTY655284:CTY655288 DDU655284:DDU655288 DNQ655284:DNQ655288 DXM655284:DXM655288 EHI655284:EHI655288 ERE655284:ERE655288 FBA655284:FBA655288 FKW655284:FKW655288 FUS655284:FUS655288 GEO655284:GEO655288 GOK655284:GOK655288 GYG655284:GYG655288 HIC655284:HIC655288 HRY655284:HRY655288 IBU655284:IBU655288 ILQ655284:ILQ655288 IVM655284:IVM655288 JFI655284:JFI655288 JPE655284:JPE655288 JZA655284:JZA655288 KIW655284:KIW655288 KSS655284:KSS655288 LCO655284:LCO655288 LMK655284:LMK655288 LWG655284:LWG655288 MGC655284:MGC655288 MPY655284:MPY655288 MZU655284:MZU655288 NJQ655284:NJQ655288 NTM655284:NTM655288 ODI655284:ODI655288 ONE655284:ONE655288 OXA655284:OXA655288 PGW655284:PGW655288 PQS655284:PQS655288 QAO655284:QAO655288 QKK655284:QKK655288 QUG655284:QUG655288 REC655284:REC655288 RNY655284:RNY655288 RXU655284:RXU655288 SHQ655284:SHQ655288 SRM655284:SRM655288 TBI655284:TBI655288 TLE655284:TLE655288 TVA655284:TVA655288 UEW655284:UEW655288 UOS655284:UOS655288 UYO655284:UYO655288 VIK655284:VIK655288 VSG655284:VSG655288 WCC655284:WCC655288 WLY655284:WLY655288 WVU655284:WVU655288 M720820:M720824 JI720820:JI720824 TE720820:TE720824 ADA720820:ADA720824 AMW720820:AMW720824 AWS720820:AWS720824 BGO720820:BGO720824 BQK720820:BQK720824 CAG720820:CAG720824 CKC720820:CKC720824 CTY720820:CTY720824 DDU720820:DDU720824 DNQ720820:DNQ720824 DXM720820:DXM720824 EHI720820:EHI720824 ERE720820:ERE720824 FBA720820:FBA720824 FKW720820:FKW720824 FUS720820:FUS720824 GEO720820:GEO720824 GOK720820:GOK720824 GYG720820:GYG720824 HIC720820:HIC720824 HRY720820:HRY720824 IBU720820:IBU720824 ILQ720820:ILQ720824 IVM720820:IVM720824 JFI720820:JFI720824 JPE720820:JPE720824 JZA720820:JZA720824 KIW720820:KIW720824 KSS720820:KSS720824 LCO720820:LCO720824 LMK720820:LMK720824 LWG720820:LWG720824 MGC720820:MGC720824 MPY720820:MPY720824 MZU720820:MZU720824 NJQ720820:NJQ720824 NTM720820:NTM720824 ODI720820:ODI720824 ONE720820:ONE720824 OXA720820:OXA720824 PGW720820:PGW720824 PQS720820:PQS720824 QAO720820:QAO720824 QKK720820:QKK720824 QUG720820:QUG720824 REC720820:REC720824 RNY720820:RNY720824 RXU720820:RXU720824 SHQ720820:SHQ720824 SRM720820:SRM720824 TBI720820:TBI720824 TLE720820:TLE720824 TVA720820:TVA720824 UEW720820:UEW720824 UOS720820:UOS720824 UYO720820:UYO720824 VIK720820:VIK720824 VSG720820:VSG720824 WCC720820:WCC720824 WLY720820:WLY720824 WVU720820:WVU720824 M786356:M786360 JI786356:JI786360 TE786356:TE786360 ADA786356:ADA786360 AMW786356:AMW786360 AWS786356:AWS786360 BGO786356:BGO786360 BQK786356:BQK786360 CAG786356:CAG786360 CKC786356:CKC786360 CTY786356:CTY786360 DDU786356:DDU786360 DNQ786356:DNQ786360 DXM786356:DXM786360 EHI786356:EHI786360 ERE786356:ERE786360 FBA786356:FBA786360 FKW786356:FKW786360 FUS786356:FUS786360 GEO786356:GEO786360 GOK786356:GOK786360 GYG786356:GYG786360 HIC786356:HIC786360 HRY786356:HRY786360 IBU786356:IBU786360 ILQ786356:ILQ786360 IVM786356:IVM786360 JFI786356:JFI786360 JPE786356:JPE786360 JZA786356:JZA786360 KIW786356:KIW786360 KSS786356:KSS786360 LCO786356:LCO786360 LMK786356:LMK786360 LWG786356:LWG786360 MGC786356:MGC786360 MPY786356:MPY786360 MZU786356:MZU786360 NJQ786356:NJQ786360 NTM786356:NTM786360 ODI786356:ODI786360 ONE786356:ONE786360 OXA786356:OXA786360 PGW786356:PGW786360 PQS786356:PQS786360 QAO786356:QAO786360 QKK786356:QKK786360 QUG786356:QUG786360 REC786356:REC786360 RNY786356:RNY786360 RXU786356:RXU786360 SHQ786356:SHQ786360 SRM786356:SRM786360 TBI786356:TBI786360 TLE786356:TLE786360 TVA786356:TVA786360 UEW786356:UEW786360 UOS786356:UOS786360 UYO786356:UYO786360 VIK786356:VIK786360 VSG786356:VSG786360 WCC786356:WCC786360 WLY786356:WLY786360 WVU786356:WVU786360 M851892:M851896 JI851892:JI851896 TE851892:TE851896 ADA851892:ADA851896 AMW851892:AMW851896 AWS851892:AWS851896 BGO851892:BGO851896 BQK851892:BQK851896 CAG851892:CAG851896 CKC851892:CKC851896 CTY851892:CTY851896 DDU851892:DDU851896 DNQ851892:DNQ851896 DXM851892:DXM851896 EHI851892:EHI851896 ERE851892:ERE851896 FBA851892:FBA851896 FKW851892:FKW851896 FUS851892:FUS851896 GEO851892:GEO851896 GOK851892:GOK851896 GYG851892:GYG851896 HIC851892:HIC851896 HRY851892:HRY851896 IBU851892:IBU851896 ILQ851892:ILQ851896 IVM851892:IVM851896 JFI851892:JFI851896 JPE851892:JPE851896 JZA851892:JZA851896 KIW851892:KIW851896 KSS851892:KSS851896 LCO851892:LCO851896 LMK851892:LMK851896 LWG851892:LWG851896 MGC851892:MGC851896 MPY851892:MPY851896 MZU851892:MZU851896 NJQ851892:NJQ851896 NTM851892:NTM851896 ODI851892:ODI851896 ONE851892:ONE851896 OXA851892:OXA851896 PGW851892:PGW851896 PQS851892:PQS851896 QAO851892:QAO851896 QKK851892:QKK851896 QUG851892:QUG851896 REC851892:REC851896 RNY851892:RNY851896 RXU851892:RXU851896 SHQ851892:SHQ851896 SRM851892:SRM851896 TBI851892:TBI851896 TLE851892:TLE851896 TVA851892:TVA851896 UEW851892:UEW851896 UOS851892:UOS851896 UYO851892:UYO851896 VIK851892:VIK851896 VSG851892:VSG851896 WCC851892:WCC851896 WLY851892:WLY851896 WVU851892:WVU851896 M917428:M917432 JI917428:JI917432 TE917428:TE917432 ADA917428:ADA917432 AMW917428:AMW917432 AWS917428:AWS917432 BGO917428:BGO917432 BQK917428:BQK917432 CAG917428:CAG917432 CKC917428:CKC917432 CTY917428:CTY917432 DDU917428:DDU917432 DNQ917428:DNQ917432 DXM917428:DXM917432 EHI917428:EHI917432 ERE917428:ERE917432 FBA917428:FBA917432 FKW917428:FKW917432 FUS917428:FUS917432 GEO917428:GEO917432 GOK917428:GOK917432 GYG917428:GYG917432 HIC917428:HIC917432 HRY917428:HRY917432 IBU917428:IBU917432 ILQ917428:ILQ917432 IVM917428:IVM917432 JFI917428:JFI917432 JPE917428:JPE917432 JZA917428:JZA917432 KIW917428:KIW917432 KSS917428:KSS917432 LCO917428:LCO917432 LMK917428:LMK917432 LWG917428:LWG917432 MGC917428:MGC917432 MPY917428:MPY917432 MZU917428:MZU917432 NJQ917428:NJQ917432 NTM917428:NTM917432 ODI917428:ODI917432 ONE917428:ONE917432 OXA917428:OXA917432 PGW917428:PGW917432 PQS917428:PQS917432 QAO917428:QAO917432 QKK917428:QKK917432 QUG917428:QUG917432 REC917428:REC917432 RNY917428:RNY917432 RXU917428:RXU917432 SHQ917428:SHQ917432 SRM917428:SRM917432 TBI917428:TBI917432 TLE917428:TLE917432 TVA917428:TVA917432 UEW917428:UEW917432 UOS917428:UOS917432 UYO917428:UYO917432 VIK917428:VIK917432 VSG917428:VSG917432 WCC917428:WCC917432 WLY917428:WLY917432 WVU917428:WVU917432 M982964:M982968 JI982964:JI982968 TE982964:TE982968 ADA982964:ADA982968 AMW982964:AMW982968 AWS982964:AWS982968 BGO982964:BGO982968 BQK982964:BQK982968 CAG982964:CAG982968 CKC982964:CKC982968 CTY982964:CTY982968 DDU982964:DDU982968 DNQ982964:DNQ982968 DXM982964:DXM982968 EHI982964:EHI982968 ERE982964:ERE982968 FBA982964:FBA982968 FKW982964:FKW982968 FUS982964:FUS982968 GEO982964:GEO982968 GOK982964:GOK982968 GYG982964:GYG982968 HIC982964:HIC982968 HRY982964:HRY982968 IBU982964:IBU982968 ILQ982964:ILQ982968 IVM982964:IVM982968 JFI982964:JFI982968 JPE982964:JPE982968 JZA982964:JZA982968 KIW982964:KIW982968 KSS982964:KSS982968 LCO982964:LCO982968 LMK982964:LMK982968 LWG982964:LWG982968 MGC982964:MGC982968 MPY982964:MPY982968 MZU982964:MZU982968 NJQ982964:NJQ982968 NTM982964:NTM982968 ODI982964:ODI982968 ONE982964:ONE982968 OXA982964:OXA982968 PGW982964:PGW982968 PQS982964:PQS982968 QAO982964:QAO982968 QKK982964:QKK982968 QUG982964:QUG982968 REC982964:REC982968 RNY982964:RNY982968 RXU982964:RXU982968 SHQ982964:SHQ982968 SRM982964:SRM982968 TBI982964:TBI982968 TLE982964:TLE982968 TVA982964:TVA982968 UEW982964:UEW982968 UOS982964:UOS982968 UYO982964:UYO982968 VIK982964:VIK982968 VSG982964:VSG982968 WCC982964:WCC982968 WLY982964:WLY982968 WVU982964:WVU982968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460:R65464 JN65460:JN65464 TJ65460:TJ65464 ADF65460:ADF65464 ANB65460:ANB65464 AWX65460:AWX65464 BGT65460:BGT65464 BQP65460:BQP65464 CAL65460:CAL65464 CKH65460:CKH65464 CUD65460:CUD65464 DDZ65460:DDZ65464 DNV65460:DNV65464 DXR65460:DXR65464 EHN65460:EHN65464 ERJ65460:ERJ65464 FBF65460:FBF65464 FLB65460:FLB65464 FUX65460:FUX65464 GET65460:GET65464 GOP65460:GOP65464 GYL65460:GYL65464 HIH65460:HIH65464 HSD65460:HSD65464 IBZ65460:IBZ65464 ILV65460:ILV65464 IVR65460:IVR65464 JFN65460:JFN65464 JPJ65460:JPJ65464 JZF65460:JZF65464 KJB65460:KJB65464 KSX65460:KSX65464 LCT65460:LCT65464 LMP65460:LMP65464 LWL65460:LWL65464 MGH65460:MGH65464 MQD65460:MQD65464 MZZ65460:MZZ65464 NJV65460:NJV65464 NTR65460:NTR65464 ODN65460:ODN65464 ONJ65460:ONJ65464 OXF65460:OXF65464 PHB65460:PHB65464 PQX65460:PQX65464 QAT65460:QAT65464 QKP65460:QKP65464 QUL65460:QUL65464 REH65460:REH65464 ROD65460:ROD65464 RXZ65460:RXZ65464 SHV65460:SHV65464 SRR65460:SRR65464 TBN65460:TBN65464 TLJ65460:TLJ65464 TVF65460:TVF65464 UFB65460:UFB65464 UOX65460:UOX65464 UYT65460:UYT65464 VIP65460:VIP65464 VSL65460:VSL65464 WCH65460:WCH65464 WMD65460:WMD65464 WVZ65460:WVZ65464 R130996:R131000 JN130996:JN131000 TJ130996:TJ131000 ADF130996:ADF131000 ANB130996:ANB131000 AWX130996:AWX131000 BGT130996:BGT131000 BQP130996:BQP131000 CAL130996:CAL131000 CKH130996:CKH131000 CUD130996:CUD131000 DDZ130996:DDZ131000 DNV130996:DNV131000 DXR130996:DXR131000 EHN130996:EHN131000 ERJ130996:ERJ131000 FBF130996:FBF131000 FLB130996:FLB131000 FUX130996:FUX131000 GET130996:GET131000 GOP130996:GOP131000 GYL130996:GYL131000 HIH130996:HIH131000 HSD130996:HSD131000 IBZ130996:IBZ131000 ILV130996:ILV131000 IVR130996:IVR131000 JFN130996:JFN131000 JPJ130996:JPJ131000 JZF130996:JZF131000 KJB130996:KJB131000 KSX130996:KSX131000 LCT130996:LCT131000 LMP130996:LMP131000 LWL130996:LWL131000 MGH130996:MGH131000 MQD130996:MQD131000 MZZ130996:MZZ131000 NJV130996:NJV131000 NTR130996:NTR131000 ODN130996:ODN131000 ONJ130996:ONJ131000 OXF130996:OXF131000 PHB130996:PHB131000 PQX130996:PQX131000 QAT130996:QAT131000 QKP130996:QKP131000 QUL130996:QUL131000 REH130996:REH131000 ROD130996:ROD131000 RXZ130996:RXZ131000 SHV130996:SHV131000 SRR130996:SRR131000 TBN130996:TBN131000 TLJ130996:TLJ131000 TVF130996:TVF131000 UFB130996:UFB131000 UOX130996:UOX131000 UYT130996:UYT131000 VIP130996:VIP131000 VSL130996:VSL131000 WCH130996:WCH131000 WMD130996:WMD131000 WVZ130996:WVZ131000 R196532:R196536 JN196532:JN196536 TJ196532:TJ196536 ADF196532:ADF196536 ANB196532:ANB196536 AWX196532:AWX196536 BGT196532:BGT196536 BQP196532:BQP196536 CAL196532:CAL196536 CKH196532:CKH196536 CUD196532:CUD196536 DDZ196532:DDZ196536 DNV196532:DNV196536 DXR196532:DXR196536 EHN196532:EHN196536 ERJ196532:ERJ196536 FBF196532:FBF196536 FLB196532:FLB196536 FUX196532:FUX196536 GET196532:GET196536 GOP196532:GOP196536 GYL196532:GYL196536 HIH196532:HIH196536 HSD196532:HSD196536 IBZ196532:IBZ196536 ILV196532:ILV196536 IVR196532:IVR196536 JFN196532:JFN196536 JPJ196532:JPJ196536 JZF196532:JZF196536 KJB196532:KJB196536 KSX196532:KSX196536 LCT196532:LCT196536 LMP196532:LMP196536 LWL196532:LWL196536 MGH196532:MGH196536 MQD196532:MQD196536 MZZ196532:MZZ196536 NJV196532:NJV196536 NTR196532:NTR196536 ODN196532:ODN196536 ONJ196532:ONJ196536 OXF196532:OXF196536 PHB196532:PHB196536 PQX196532:PQX196536 QAT196532:QAT196536 QKP196532:QKP196536 QUL196532:QUL196536 REH196532:REH196536 ROD196532:ROD196536 RXZ196532:RXZ196536 SHV196532:SHV196536 SRR196532:SRR196536 TBN196532:TBN196536 TLJ196532:TLJ196536 TVF196532:TVF196536 UFB196532:UFB196536 UOX196532:UOX196536 UYT196532:UYT196536 VIP196532:VIP196536 VSL196532:VSL196536 WCH196532:WCH196536 WMD196532:WMD196536 WVZ196532:WVZ196536 R262068:R262072 JN262068:JN262072 TJ262068:TJ262072 ADF262068:ADF262072 ANB262068:ANB262072 AWX262068:AWX262072 BGT262068:BGT262072 BQP262068:BQP262072 CAL262068:CAL262072 CKH262068:CKH262072 CUD262068:CUD262072 DDZ262068:DDZ262072 DNV262068:DNV262072 DXR262068:DXR262072 EHN262068:EHN262072 ERJ262068:ERJ262072 FBF262068:FBF262072 FLB262068:FLB262072 FUX262068:FUX262072 GET262068:GET262072 GOP262068:GOP262072 GYL262068:GYL262072 HIH262068:HIH262072 HSD262068:HSD262072 IBZ262068:IBZ262072 ILV262068:ILV262072 IVR262068:IVR262072 JFN262068:JFN262072 JPJ262068:JPJ262072 JZF262068:JZF262072 KJB262068:KJB262072 KSX262068:KSX262072 LCT262068:LCT262072 LMP262068:LMP262072 LWL262068:LWL262072 MGH262068:MGH262072 MQD262068:MQD262072 MZZ262068:MZZ262072 NJV262068:NJV262072 NTR262068:NTR262072 ODN262068:ODN262072 ONJ262068:ONJ262072 OXF262068:OXF262072 PHB262068:PHB262072 PQX262068:PQX262072 QAT262068:QAT262072 QKP262068:QKP262072 QUL262068:QUL262072 REH262068:REH262072 ROD262068:ROD262072 RXZ262068:RXZ262072 SHV262068:SHV262072 SRR262068:SRR262072 TBN262068:TBN262072 TLJ262068:TLJ262072 TVF262068:TVF262072 UFB262068:UFB262072 UOX262068:UOX262072 UYT262068:UYT262072 VIP262068:VIP262072 VSL262068:VSL262072 WCH262068:WCH262072 WMD262068:WMD262072 WVZ262068:WVZ262072 R327604:R327608 JN327604:JN327608 TJ327604:TJ327608 ADF327604:ADF327608 ANB327604:ANB327608 AWX327604:AWX327608 BGT327604:BGT327608 BQP327604:BQP327608 CAL327604:CAL327608 CKH327604:CKH327608 CUD327604:CUD327608 DDZ327604:DDZ327608 DNV327604:DNV327608 DXR327604:DXR327608 EHN327604:EHN327608 ERJ327604:ERJ327608 FBF327604:FBF327608 FLB327604:FLB327608 FUX327604:FUX327608 GET327604:GET327608 GOP327604:GOP327608 GYL327604:GYL327608 HIH327604:HIH327608 HSD327604:HSD327608 IBZ327604:IBZ327608 ILV327604:ILV327608 IVR327604:IVR327608 JFN327604:JFN327608 JPJ327604:JPJ327608 JZF327604:JZF327608 KJB327604:KJB327608 KSX327604:KSX327608 LCT327604:LCT327608 LMP327604:LMP327608 LWL327604:LWL327608 MGH327604:MGH327608 MQD327604:MQD327608 MZZ327604:MZZ327608 NJV327604:NJV327608 NTR327604:NTR327608 ODN327604:ODN327608 ONJ327604:ONJ327608 OXF327604:OXF327608 PHB327604:PHB327608 PQX327604:PQX327608 QAT327604:QAT327608 QKP327604:QKP327608 QUL327604:QUL327608 REH327604:REH327608 ROD327604:ROD327608 RXZ327604:RXZ327608 SHV327604:SHV327608 SRR327604:SRR327608 TBN327604:TBN327608 TLJ327604:TLJ327608 TVF327604:TVF327608 UFB327604:UFB327608 UOX327604:UOX327608 UYT327604:UYT327608 VIP327604:VIP327608 VSL327604:VSL327608 WCH327604:WCH327608 WMD327604:WMD327608 WVZ327604:WVZ327608 R393140:R393144 JN393140:JN393144 TJ393140:TJ393144 ADF393140:ADF393144 ANB393140:ANB393144 AWX393140:AWX393144 BGT393140:BGT393144 BQP393140:BQP393144 CAL393140:CAL393144 CKH393140:CKH393144 CUD393140:CUD393144 DDZ393140:DDZ393144 DNV393140:DNV393144 DXR393140:DXR393144 EHN393140:EHN393144 ERJ393140:ERJ393144 FBF393140:FBF393144 FLB393140:FLB393144 FUX393140:FUX393144 GET393140:GET393144 GOP393140:GOP393144 GYL393140:GYL393144 HIH393140:HIH393144 HSD393140:HSD393144 IBZ393140:IBZ393144 ILV393140:ILV393144 IVR393140:IVR393144 JFN393140:JFN393144 JPJ393140:JPJ393144 JZF393140:JZF393144 KJB393140:KJB393144 KSX393140:KSX393144 LCT393140:LCT393144 LMP393140:LMP393144 LWL393140:LWL393144 MGH393140:MGH393144 MQD393140:MQD393144 MZZ393140:MZZ393144 NJV393140:NJV393144 NTR393140:NTR393144 ODN393140:ODN393144 ONJ393140:ONJ393144 OXF393140:OXF393144 PHB393140:PHB393144 PQX393140:PQX393144 QAT393140:QAT393144 QKP393140:QKP393144 QUL393140:QUL393144 REH393140:REH393144 ROD393140:ROD393144 RXZ393140:RXZ393144 SHV393140:SHV393144 SRR393140:SRR393144 TBN393140:TBN393144 TLJ393140:TLJ393144 TVF393140:TVF393144 UFB393140:UFB393144 UOX393140:UOX393144 UYT393140:UYT393144 VIP393140:VIP393144 VSL393140:VSL393144 WCH393140:WCH393144 WMD393140:WMD393144 WVZ393140:WVZ393144 R458676:R458680 JN458676:JN458680 TJ458676:TJ458680 ADF458676:ADF458680 ANB458676:ANB458680 AWX458676:AWX458680 BGT458676:BGT458680 BQP458676:BQP458680 CAL458676:CAL458680 CKH458676:CKH458680 CUD458676:CUD458680 DDZ458676:DDZ458680 DNV458676:DNV458680 DXR458676:DXR458680 EHN458676:EHN458680 ERJ458676:ERJ458680 FBF458676:FBF458680 FLB458676:FLB458680 FUX458676:FUX458680 GET458676:GET458680 GOP458676:GOP458680 GYL458676:GYL458680 HIH458676:HIH458680 HSD458676:HSD458680 IBZ458676:IBZ458680 ILV458676:ILV458680 IVR458676:IVR458680 JFN458676:JFN458680 JPJ458676:JPJ458680 JZF458676:JZF458680 KJB458676:KJB458680 KSX458676:KSX458680 LCT458676:LCT458680 LMP458676:LMP458680 LWL458676:LWL458680 MGH458676:MGH458680 MQD458676:MQD458680 MZZ458676:MZZ458680 NJV458676:NJV458680 NTR458676:NTR458680 ODN458676:ODN458680 ONJ458676:ONJ458680 OXF458676:OXF458680 PHB458676:PHB458680 PQX458676:PQX458680 QAT458676:QAT458680 QKP458676:QKP458680 QUL458676:QUL458680 REH458676:REH458680 ROD458676:ROD458680 RXZ458676:RXZ458680 SHV458676:SHV458680 SRR458676:SRR458680 TBN458676:TBN458680 TLJ458676:TLJ458680 TVF458676:TVF458680 UFB458676:UFB458680 UOX458676:UOX458680 UYT458676:UYT458680 VIP458676:VIP458680 VSL458676:VSL458680 WCH458676:WCH458680 WMD458676:WMD458680 WVZ458676:WVZ458680 R524212:R524216 JN524212:JN524216 TJ524212:TJ524216 ADF524212:ADF524216 ANB524212:ANB524216 AWX524212:AWX524216 BGT524212:BGT524216 BQP524212:BQP524216 CAL524212:CAL524216 CKH524212:CKH524216 CUD524212:CUD524216 DDZ524212:DDZ524216 DNV524212:DNV524216 DXR524212:DXR524216 EHN524212:EHN524216 ERJ524212:ERJ524216 FBF524212:FBF524216 FLB524212:FLB524216 FUX524212:FUX524216 GET524212:GET524216 GOP524212:GOP524216 GYL524212:GYL524216 HIH524212:HIH524216 HSD524212:HSD524216 IBZ524212:IBZ524216 ILV524212:ILV524216 IVR524212:IVR524216 JFN524212:JFN524216 JPJ524212:JPJ524216 JZF524212:JZF524216 KJB524212:KJB524216 KSX524212:KSX524216 LCT524212:LCT524216 LMP524212:LMP524216 LWL524212:LWL524216 MGH524212:MGH524216 MQD524212:MQD524216 MZZ524212:MZZ524216 NJV524212:NJV524216 NTR524212:NTR524216 ODN524212:ODN524216 ONJ524212:ONJ524216 OXF524212:OXF524216 PHB524212:PHB524216 PQX524212:PQX524216 QAT524212:QAT524216 QKP524212:QKP524216 QUL524212:QUL524216 REH524212:REH524216 ROD524212:ROD524216 RXZ524212:RXZ524216 SHV524212:SHV524216 SRR524212:SRR524216 TBN524212:TBN524216 TLJ524212:TLJ524216 TVF524212:TVF524216 UFB524212:UFB524216 UOX524212:UOX524216 UYT524212:UYT524216 VIP524212:VIP524216 VSL524212:VSL524216 WCH524212:WCH524216 WMD524212:WMD524216 WVZ524212:WVZ524216 R589748:R589752 JN589748:JN589752 TJ589748:TJ589752 ADF589748:ADF589752 ANB589748:ANB589752 AWX589748:AWX589752 BGT589748:BGT589752 BQP589748:BQP589752 CAL589748:CAL589752 CKH589748:CKH589752 CUD589748:CUD589752 DDZ589748:DDZ589752 DNV589748:DNV589752 DXR589748:DXR589752 EHN589748:EHN589752 ERJ589748:ERJ589752 FBF589748:FBF589752 FLB589748:FLB589752 FUX589748:FUX589752 GET589748:GET589752 GOP589748:GOP589752 GYL589748:GYL589752 HIH589748:HIH589752 HSD589748:HSD589752 IBZ589748:IBZ589752 ILV589748:ILV589752 IVR589748:IVR589752 JFN589748:JFN589752 JPJ589748:JPJ589752 JZF589748:JZF589752 KJB589748:KJB589752 KSX589748:KSX589752 LCT589748:LCT589752 LMP589748:LMP589752 LWL589748:LWL589752 MGH589748:MGH589752 MQD589748:MQD589752 MZZ589748:MZZ589752 NJV589748:NJV589752 NTR589748:NTR589752 ODN589748:ODN589752 ONJ589748:ONJ589752 OXF589748:OXF589752 PHB589748:PHB589752 PQX589748:PQX589752 QAT589748:QAT589752 QKP589748:QKP589752 QUL589748:QUL589752 REH589748:REH589752 ROD589748:ROD589752 RXZ589748:RXZ589752 SHV589748:SHV589752 SRR589748:SRR589752 TBN589748:TBN589752 TLJ589748:TLJ589752 TVF589748:TVF589752 UFB589748:UFB589752 UOX589748:UOX589752 UYT589748:UYT589752 VIP589748:VIP589752 VSL589748:VSL589752 WCH589748:WCH589752 WMD589748:WMD589752 WVZ589748:WVZ589752 R655284:R655288 JN655284:JN655288 TJ655284:TJ655288 ADF655284:ADF655288 ANB655284:ANB655288 AWX655284:AWX655288 BGT655284:BGT655288 BQP655284:BQP655288 CAL655284:CAL655288 CKH655284:CKH655288 CUD655284:CUD655288 DDZ655284:DDZ655288 DNV655284:DNV655288 DXR655284:DXR655288 EHN655284:EHN655288 ERJ655284:ERJ655288 FBF655284:FBF655288 FLB655284:FLB655288 FUX655284:FUX655288 GET655284:GET655288 GOP655284:GOP655288 GYL655284:GYL655288 HIH655284:HIH655288 HSD655284:HSD655288 IBZ655284:IBZ655288 ILV655284:ILV655288 IVR655284:IVR655288 JFN655284:JFN655288 JPJ655284:JPJ655288 JZF655284:JZF655288 KJB655284:KJB655288 KSX655284:KSX655288 LCT655284:LCT655288 LMP655284:LMP655288 LWL655284:LWL655288 MGH655284:MGH655288 MQD655284:MQD655288 MZZ655284:MZZ655288 NJV655284:NJV655288 NTR655284:NTR655288 ODN655284:ODN655288 ONJ655284:ONJ655288 OXF655284:OXF655288 PHB655284:PHB655288 PQX655284:PQX655288 QAT655284:QAT655288 QKP655284:QKP655288 QUL655284:QUL655288 REH655284:REH655288 ROD655284:ROD655288 RXZ655284:RXZ655288 SHV655284:SHV655288 SRR655284:SRR655288 TBN655284:TBN655288 TLJ655284:TLJ655288 TVF655284:TVF655288 UFB655284:UFB655288 UOX655284:UOX655288 UYT655284:UYT655288 VIP655284:VIP655288 VSL655284:VSL655288 WCH655284:WCH655288 WMD655284:WMD655288 WVZ655284:WVZ655288 R720820:R720824 JN720820:JN720824 TJ720820:TJ720824 ADF720820:ADF720824 ANB720820:ANB720824 AWX720820:AWX720824 BGT720820:BGT720824 BQP720820:BQP720824 CAL720820:CAL720824 CKH720820:CKH720824 CUD720820:CUD720824 DDZ720820:DDZ720824 DNV720820:DNV720824 DXR720820:DXR720824 EHN720820:EHN720824 ERJ720820:ERJ720824 FBF720820:FBF720824 FLB720820:FLB720824 FUX720820:FUX720824 GET720820:GET720824 GOP720820:GOP720824 GYL720820:GYL720824 HIH720820:HIH720824 HSD720820:HSD720824 IBZ720820:IBZ720824 ILV720820:ILV720824 IVR720820:IVR720824 JFN720820:JFN720824 JPJ720820:JPJ720824 JZF720820:JZF720824 KJB720820:KJB720824 KSX720820:KSX720824 LCT720820:LCT720824 LMP720820:LMP720824 LWL720820:LWL720824 MGH720820:MGH720824 MQD720820:MQD720824 MZZ720820:MZZ720824 NJV720820:NJV720824 NTR720820:NTR720824 ODN720820:ODN720824 ONJ720820:ONJ720824 OXF720820:OXF720824 PHB720820:PHB720824 PQX720820:PQX720824 QAT720820:QAT720824 QKP720820:QKP720824 QUL720820:QUL720824 REH720820:REH720824 ROD720820:ROD720824 RXZ720820:RXZ720824 SHV720820:SHV720824 SRR720820:SRR720824 TBN720820:TBN720824 TLJ720820:TLJ720824 TVF720820:TVF720824 UFB720820:UFB720824 UOX720820:UOX720824 UYT720820:UYT720824 VIP720820:VIP720824 VSL720820:VSL720824 WCH720820:WCH720824 WMD720820:WMD720824 WVZ720820:WVZ720824 R786356:R786360 JN786356:JN786360 TJ786356:TJ786360 ADF786356:ADF786360 ANB786356:ANB786360 AWX786356:AWX786360 BGT786356:BGT786360 BQP786356:BQP786360 CAL786356:CAL786360 CKH786356:CKH786360 CUD786356:CUD786360 DDZ786356:DDZ786360 DNV786356:DNV786360 DXR786356:DXR786360 EHN786356:EHN786360 ERJ786356:ERJ786360 FBF786356:FBF786360 FLB786356:FLB786360 FUX786356:FUX786360 GET786356:GET786360 GOP786356:GOP786360 GYL786356:GYL786360 HIH786356:HIH786360 HSD786356:HSD786360 IBZ786356:IBZ786360 ILV786356:ILV786360 IVR786356:IVR786360 JFN786356:JFN786360 JPJ786356:JPJ786360 JZF786356:JZF786360 KJB786356:KJB786360 KSX786356:KSX786360 LCT786356:LCT786360 LMP786356:LMP786360 LWL786356:LWL786360 MGH786356:MGH786360 MQD786356:MQD786360 MZZ786356:MZZ786360 NJV786356:NJV786360 NTR786356:NTR786360 ODN786356:ODN786360 ONJ786356:ONJ786360 OXF786356:OXF786360 PHB786356:PHB786360 PQX786356:PQX786360 QAT786356:QAT786360 QKP786356:QKP786360 QUL786356:QUL786360 REH786356:REH786360 ROD786356:ROD786360 RXZ786356:RXZ786360 SHV786356:SHV786360 SRR786356:SRR786360 TBN786356:TBN786360 TLJ786356:TLJ786360 TVF786356:TVF786360 UFB786356:UFB786360 UOX786356:UOX786360 UYT786356:UYT786360 VIP786356:VIP786360 VSL786356:VSL786360 WCH786356:WCH786360 WMD786356:WMD786360 WVZ786356:WVZ786360 R851892:R851896 JN851892:JN851896 TJ851892:TJ851896 ADF851892:ADF851896 ANB851892:ANB851896 AWX851892:AWX851896 BGT851892:BGT851896 BQP851892:BQP851896 CAL851892:CAL851896 CKH851892:CKH851896 CUD851892:CUD851896 DDZ851892:DDZ851896 DNV851892:DNV851896 DXR851892:DXR851896 EHN851892:EHN851896 ERJ851892:ERJ851896 FBF851892:FBF851896 FLB851892:FLB851896 FUX851892:FUX851896 GET851892:GET851896 GOP851892:GOP851896 GYL851892:GYL851896 HIH851892:HIH851896 HSD851892:HSD851896 IBZ851892:IBZ851896 ILV851892:ILV851896 IVR851892:IVR851896 JFN851892:JFN851896 JPJ851892:JPJ851896 JZF851892:JZF851896 KJB851892:KJB851896 KSX851892:KSX851896 LCT851892:LCT851896 LMP851892:LMP851896 LWL851892:LWL851896 MGH851892:MGH851896 MQD851892:MQD851896 MZZ851892:MZZ851896 NJV851892:NJV851896 NTR851892:NTR851896 ODN851892:ODN851896 ONJ851892:ONJ851896 OXF851892:OXF851896 PHB851892:PHB851896 PQX851892:PQX851896 QAT851892:QAT851896 QKP851892:QKP851896 QUL851892:QUL851896 REH851892:REH851896 ROD851892:ROD851896 RXZ851892:RXZ851896 SHV851892:SHV851896 SRR851892:SRR851896 TBN851892:TBN851896 TLJ851892:TLJ851896 TVF851892:TVF851896 UFB851892:UFB851896 UOX851892:UOX851896 UYT851892:UYT851896 VIP851892:VIP851896 VSL851892:VSL851896 WCH851892:WCH851896 WMD851892:WMD851896 WVZ851892:WVZ851896 R917428:R917432 JN917428:JN917432 TJ917428:TJ917432 ADF917428:ADF917432 ANB917428:ANB917432 AWX917428:AWX917432 BGT917428:BGT917432 BQP917428:BQP917432 CAL917428:CAL917432 CKH917428:CKH917432 CUD917428:CUD917432 DDZ917428:DDZ917432 DNV917428:DNV917432 DXR917428:DXR917432 EHN917428:EHN917432 ERJ917428:ERJ917432 FBF917428:FBF917432 FLB917428:FLB917432 FUX917428:FUX917432 GET917428:GET917432 GOP917428:GOP917432 GYL917428:GYL917432 HIH917428:HIH917432 HSD917428:HSD917432 IBZ917428:IBZ917432 ILV917428:ILV917432 IVR917428:IVR917432 JFN917428:JFN917432 JPJ917428:JPJ917432 JZF917428:JZF917432 KJB917428:KJB917432 KSX917428:KSX917432 LCT917428:LCT917432 LMP917428:LMP917432 LWL917428:LWL917432 MGH917428:MGH917432 MQD917428:MQD917432 MZZ917428:MZZ917432 NJV917428:NJV917432 NTR917428:NTR917432 ODN917428:ODN917432 ONJ917428:ONJ917432 OXF917428:OXF917432 PHB917428:PHB917432 PQX917428:PQX917432 QAT917428:QAT917432 QKP917428:QKP917432 QUL917428:QUL917432 REH917428:REH917432 ROD917428:ROD917432 RXZ917428:RXZ917432 SHV917428:SHV917432 SRR917428:SRR917432 TBN917428:TBN917432 TLJ917428:TLJ917432 TVF917428:TVF917432 UFB917428:UFB917432 UOX917428:UOX917432 UYT917428:UYT917432 VIP917428:VIP917432 VSL917428:VSL917432 WCH917428:WCH917432 WMD917428:WMD917432 WVZ917428:WVZ917432 R982964:R982968 JN982964:JN982968 TJ982964:TJ982968 ADF982964:ADF982968 ANB982964:ANB982968 AWX982964:AWX982968 BGT982964:BGT982968 BQP982964:BQP982968 CAL982964:CAL982968 CKH982964:CKH982968 CUD982964:CUD982968 DDZ982964:DDZ982968 DNV982964:DNV982968 DXR982964:DXR982968 EHN982964:EHN982968 ERJ982964:ERJ982968 FBF982964:FBF982968 FLB982964:FLB982968 FUX982964:FUX982968 GET982964:GET982968 GOP982964:GOP982968 GYL982964:GYL982968 HIH982964:HIH982968 HSD982964:HSD982968 IBZ982964:IBZ982968 ILV982964:ILV982968 IVR982964:IVR982968 JFN982964:JFN982968 JPJ982964:JPJ982968 JZF982964:JZF982968 KJB982964:KJB982968 KSX982964:KSX982968 LCT982964:LCT982968 LMP982964:LMP982968 LWL982964:LWL982968 MGH982964:MGH982968 MQD982964:MQD982968 MZZ982964:MZZ982968 NJV982964:NJV982968 NTR982964:NTR982968 ODN982964:ODN982968 ONJ982964:ONJ982968 OXF982964:OXF982968 PHB982964:PHB982968 PQX982964:PQX982968 QAT982964:QAT982968 QKP982964:QKP982968 QUL982964:QUL982968 REH982964:REH982968 ROD982964:ROD982968 RXZ982964:RXZ982968 SHV982964:SHV982968 SRR982964:SRR982968 TBN982964:TBN982968 TLJ982964:TLJ982968 TVF982964:TVF982968 UFB982964:UFB982968 UOX982964:UOX982968 UYT982964:UYT982968 VIP982964:VIP982968 VSL982964:VSL982968 WCH982964:WCH982968 WMD982964:WMD982968 WVZ982964:WVZ982968"/>
    <dataValidation type="list" allowBlank="1" showInputMessage="1" showErrorMessage="1" sqref="P65466:P65510 JL65466:JL65510 TH65466:TH65510 ADD65466:ADD65510 AMZ65466:AMZ65510 AWV65466:AWV65510 BGR65466:BGR65510 BQN65466:BQN65510 CAJ65466:CAJ65510 CKF65466:CKF65510 CUB65466:CUB65510 DDX65466:DDX65510 DNT65466:DNT65510 DXP65466:DXP65510 EHL65466:EHL65510 ERH65466:ERH65510 FBD65466:FBD65510 FKZ65466:FKZ65510 FUV65466:FUV65510 GER65466:GER65510 GON65466:GON65510 GYJ65466:GYJ65510 HIF65466:HIF65510 HSB65466:HSB65510 IBX65466:IBX65510 ILT65466:ILT65510 IVP65466:IVP65510 JFL65466:JFL65510 JPH65466:JPH65510 JZD65466:JZD65510 KIZ65466:KIZ65510 KSV65466:KSV65510 LCR65466:LCR65510 LMN65466:LMN65510 LWJ65466:LWJ65510 MGF65466:MGF65510 MQB65466:MQB65510 MZX65466:MZX65510 NJT65466:NJT65510 NTP65466:NTP65510 ODL65466:ODL65510 ONH65466:ONH65510 OXD65466:OXD65510 PGZ65466:PGZ65510 PQV65466:PQV65510 QAR65466:QAR65510 QKN65466:QKN65510 QUJ65466:QUJ65510 REF65466:REF65510 ROB65466:ROB65510 RXX65466:RXX65510 SHT65466:SHT65510 SRP65466:SRP65510 TBL65466:TBL65510 TLH65466:TLH65510 TVD65466:TVD65510 UEZ65466:UEZ65510 UOV65466:UOV65510 UYR65466:UYR65510 VIN65466:VIN65510 VSJ65466:VSJ65510 WCF65466:WCF65510 WMB65466:WMB65510 WVX65466:WVX65510 P131002:P131046 JL131002:JL131046 TH131002:TH131046 ADD131002:ADD131046 AMZ131002:AMZ131046 AWV131002:AWV131046 BGR131002:BGR131046 BQN131002:BQN131046 CAJ131002:CAJ131046 CKF131002:CKF131046 CUB131002:CUB131046 DDX131002:DDX131046 DNT131002:DNT131046 DXP131002:DXP131046 EHL131002:EHL131046 ERH131002:ERH131046 FBD131002:FBD131046 FKZ131002:FKZ131046 FUV131002:FUV131046 GER131002:GER131046 GON131002:GON131046 GYJ131002:GYJ131046 HIF131002:HIF131046 HSB131002:HSB131046 IBX131002:IBX131046 ILT131002:ILT131046 IVP131002:IVP131046 JFL131002:JFL131046 JPH131002:JPH131046 JZD131002:JZD131046 KIZ131002:KIZ131046 KSV131002:KSV131046 LCR131002:LCR131046 LMN131002:LMN131046 LWJ131002:LWJ131046 MGF131002:MGF131046 MQB131002:MQB131046 MZX131002:MZX131046 NJT131002:NJT131046 NTP131002:NTP131046 ODL131002:ODL131046 ONH131002:ONH131046 OXD131002:OXD131046 PGZ131002:PGZ131046 PQV131002:PQV131046 QAR131002:QAR131046 QKN131002:QKN131046 QUJ131002:QUJ131046 REF131002:REF131046 ROB131002:ROB131046 RXX131002:RXX131046 SHT131002:SHT131046 SRP131002:SRP131046 TBL131002:TBL131046 TLH131002:TLH131046 TVD131002:TVD131046 UEZ131002:UEZ131046 UOV131002:UOV131046 UYR131002:UYR131046 VIN131002:VIN131046 VSJ131002:VSJ131046 WCF131002:WCF131046 WMB131002:WMB131046 WVX131002:WVX131046 P196538:P196582 JL196538:JL196582 TH196538:TH196582 ADD196538:ADD196582 AMZ196538:AMZ196582 AWV196538:AWV196582 BGR196538:BGR196582 BQN196538:BQN196582 CAJ196538:CAJ196582 CKF196538:CKF196582 CUB196538:CUB196582 DDX196538:DDX196582 DNT196538:DNT196582 DXP196538:DXP196582 EHL196538:EHL196582 ERH196538:ERH196582 FBD196538:FBD196582 FKZ196538:FKZ196582 FUV196538:FUV196582 GER196538:GER196582 GON196538:GON196582 GYJ196538:GYJ196582 HIF196538:HIF196582 HSB196538:HSB196582 IBX196538:IBX196582 ILT196538:ILT196582 IVP196538:IVP196582 JFL196538:JFL196582 JPH196538:JPH196582 JZD196538:JZD196582 KIZ196538:KIZ196582 KSV196538:KSV196582 LCR196538:LCR196582 LMN196538:LMN196582 LWJ196538:LWJ196582 MGF196538:MGF196582 MQB196538:MQB196582 MZX196538:MZX196582 NJT196538:NJT196582 NTP196538:NTP196582 ODL196538:ODL196582 ONH196538:ONH196582 OXD196538:OXD196582 PGZ196538:PGZ196582 PQV196538:PQV196582 QAR196538:QAR196582 QKN196538:QKN196582 QUJ196538:QUJ196582 REF196538:REF196582 ROB196538:ROB196582 RXX196538:RXX196582 SHT196538:SHT196582 SRP196538:SRP196582 TBL196538:TBL196582 TLH196538:TLH196582 TVD196538:TVD196582 UEZ196538:UEZ196582 UOV196538:UOV196582 UYR196538:UYR196582 VIN196538:VIN196582 VSJ196538:VSJ196582 WCF196538:WCF196582 WMB196538:WMB196582 WVX196538:WVX196582 P262074:P262118 JL262074:JL262118 TH262074:TH262118 ADD262074:ADD262118 AMZ262074:AMZ262118 AWV262074:AWV262118 BGR262074:BGR262118 BQN262074:BQN262118 CAJ262074:CAJ262118 CKF262074:CKF262118 CUB262074:CUB262118 DDX262074:DDX262118 DNT262074:DNT262118 DXP262074:DXP262118 EHL262074:EHL262118 ERH262074:ERH262118 FBD262074:FBD262118 FKZ262074:FKZ262118 FUV262074:FUV262118 GER262074:GER262118 GON262074:GON262118 GYJ262074:GYJ262118 HIF262074:HIF262118 HSB262074:HSB262118 IBX262074:IBX262118 ILT262074:ILT262118 IVP262074:IVP262118 JFL262074:JFL262118 JPH262074:JPH262118 JZD262074:JZD262118 KIZ262074:KIZ262118 KSV262074:KSV262118 LCR262074:LCR262118 LMN262074:LMN262118 LWJ262074:LWJ262118 MGF262074:MGF262118 MQB262074:MQB262118 MZX262074:MZX262118 NJT262074:NJT262118 NTP262074:NTP262118 ODL262074:ODL262118 ONH262074:ONH262118 OXD262074:OXD262118 PGZ262074:PGZ262118 PQV262074:PQV262118 QAR262074:QAR262118 QKN262074:QKN262118 QUJ262074:QUJ262118 REF262074:REF262118 ROB262074:ROB262118 RXX262074:RXX262118 SHT262074:SHT262118 SRP262074:SRP262118 TBL262074:TBL262118 TLH262074:TLH262118 TVD262074:TVD262118 UEZ262074:UEZ262118 UOV262074:UOV262118 UYR262074:UYR262118 VIN262074:VIN262118 VSJ262074:VSJ262118 WCF262074:WCF262118 WMB262074:WMB262118 WVX262074:WVX262118 P327610:P327654 JL327610:JL327654 TH327610:TH327654 ADD327610:ADD327654 AMZ327610:AMZ327654 AWV327610:AWV327654 BGR327610:BGR327654 BQN327610:BQN327654 CAJ327610:CAJ327654 CKF327610:CKF327654 CUB327610:CUB327654 DDX327610:DDX327654 DNT327610:DNT327654 DXP327610:DXP327654 EHL327610:EHL327654 ERH327610:ERH327654 FBD327610:FBD327654 FKZ327610:FKZ327654 FUV327610:FUV327654 GER327610:GER327654 GON327610:GON327654 GYJ327610:GYJ327654 HIF327610:HIF327654 HSB327610:HSB327654 IBX327610:IBX327654 ILT327610:ILT327654 IVP327610:IVP327654 JFL327610:JFL327654 JPH327610:JPH327654 JZD327610:JZD327654 KIZ327610:KIZ327654 KSV327610:KSV327654 LCR327610:LCR327654 LMN327610:LMN327654 LWJ327610:LWJ327654 MGF327610:MGF327654 MQB327610:MQB327654 MZX327610:MZX327654 NJT327610:NJT327654 NTP327610:NTP327654 ODL327610:ODL327654 ONH327610:ONH327654 OXD327610:OXD327654 PGZ327610:PGZ327654 PQV327610:PQV327654 QAR327610:QAR327654 QKN327610:QKN327654 QUJ327610:QUJ327654 REF327610:REF327654 ROB327610:ROB327654 RXX327610:RXX327654 SHT327610:SHT327654 SRP327610:SRP327654 TBL327610:TBL327654 TLH327610:TLH327654 TVD327610:TVD327654 UEZ327610:UEZ327654 UOV327610:UOV327654 UYR327610:UYR327654 VIN327610:VIN327654 VSJ327610:VSJ327654 WCF327610:WCF327654 WMB327610:WMB327654 WVX327610:WVX327654 P393146:P393190 JL393146:JL393190 TH393146:TH393190 ADD393146:ADD393190 AMZ393146:AMZ393190 AWV393146:AWV393190 BGR393146:BGR393190 BQN393146:BQN393190 CAJ393146:CAJ393190 CKF393146:CKF393190 CUB393146:CUB393190 DDX393146:DDX393190 DNT393146:DNT393190 DXP393146:DXP393190 EHL393146:EHL393190 ERH393146:ERH393190 FBD393146:FBD393190 FKZ393146:FKZ393190 FUV393146:FUV393190 GER393146:GER393190 GON393146:GON393190 GYJ393146:GYJ393190 HIF393146:HIF393190 HSB393146:HSB393190 IBX393146:IBX393190 ILT393146:ILT393190 IVP393146:IVP393190 JFL393146:JFL393190 JPH393146:JPH393190 JZD393146:JZD393190 KIZ393146:KIZ393190 KSV393146:KSV393190 LCR393146:LCR393190 LMN393146:LMN393190 LWJ393146:LWJ393190 MGF393146:MGF393190 MQB393146:MQB393190 MZX393146:MZX393190 NJT393146:NJT393190 NTP393146:NTP393190 ODL393146:ODL393190 ONH393146:ONH393190 OXD393146:OXD393190 PGZ393146:PGZ393190 PQV393146:PQV393190 QAR393146:QAR393190 QKN393146:QKN393190 QUJ393146:QUJ393190 REF393146:REF393190 ROB393146:ROB393190 RXX393146:RXX393190 SHT393146:SHT393190 SRP393146:SRP393190 TBL393146:TBL393190 TLH393146:TLH393190 TVD393146:TVD393190 UEZ393146:UEZ393190 UOV393146:UOV393190 UYR393146:UYR393190 VIN393146:VIN393190 VSJ393146:VSJ393190 WCF393146:WCF393190 WMB393146:WMB393190 WVX393146:WVX393190 P458682:P458726 JL458682:JL458726 TH458682:TH458726 ADD458682:ADD458726 AMZ458682:AMZ458726 AWV458682:AWV458726 BGR458682:BGR458726 BQN458682:BQN458726 CAJ458682:CAJ458726 CKF458682:CKF458726 CUB458682:CUB458726 DDX458682:DDX458726 DNT458682:DNT458726 DXP458682:DXP458726 EHL458682:EHL458726 ERH458682:ERH458726 FBD458682:FBD458726 FKZ458682:FKZ458726 FUV458682:FUV458726 GER458682:GER458726 GON458682:GON458726 GYJ458682:GYJ458726 HIF458682:HIF458726 HSB458682:HSB458726 IBX458682:IBX458726 ILT458682:ILT458726 IVP458682:IVP458726 JFL458682:JFL458726 JPH458682:JPH458726 JZD458682:JZD458726 KIZ458682:KIZ458726 KSV458682:KSV458726 LCR458682:LCR458726 LMN458682:LMN458726 LWJ458682:LWJ458726 MGF458682:MGF458726 MQB458682:MQB458726 MZX458682:MZX458726 NJT458682:NJT458726 NTP458682:NTP458726 ODL458682:ODL458726 ONH458682:ONH458726 OXD458682:OXD458726 PGZ458682:PGZ458726 PQV458682:PQV458726 QAR458682:QAR458726 QKN458682:QKN458726 QUJ458682:QUJ458726 REF458682:REF458726 ROB458682:ROB458726 RXX458682:RXX458726 SHT458682:SHT458726 SRP458682:SRP458726 TBL458682:TBL458726 TLH458682:TLH458726 TVD458682:TVD458726 UEZ458682:UEZ458726 UOV458682:UOV458726 UYR458682:UYR458726 VIN458682:VIN458726 VSJ458682:VSJ458726 WCF458682:WCF458726 WMB458682:WMB458726 WVX458682:WVX458726 P524218:P524262 JL524218:JL524262 TH524218:TH524262 ADD524218:ADD524262 AMZ524218:AMZ524262 AWV524218:AWV524262 BGR524218:BGR524262 BQN524218:BQN524262 CAJ524218:CAJ524262 CKF524218:CKF524262 CUB524218:CUB524262 DDX524218:DDX524262 DNT524218:DNT524262 DXP524218:DXP524262 EHL524218:EHL524262 ERH524218:ERH524262 FBD524218:FBD524262 FKZ524218:FKZ524262 FUV524218:FUV524262 GER524218:GER524262 GON524218:GON524262 GYJ524218:GYJ524262 HIF524218:HIF524262 HSB524218:HSB524262 IBX524218:IBX524262 ILT524218:ILT524262 IVP524218:IVP524262 JFL524218:JFL524262 JPH524218:JPH524262 JZD524218:JZD524262 KIZ524218:KIZ524262 KSV524218:KSV524262 LCR524218:LCR524262 LMN524218:LMN524262 LWJ524218:LWJ524262 MGF524218:MGF524262 MQB524218:MQB524262 MZX524218:MZX524262 NJT524218:NJT524262 NTP524218:NTP524262 ODL524218:ODL524262 ONH524218:ONH524262 OXD524218:OXD524262 PGZ524218:PGZ524262 PQV524218:PQV524262 QAR524218:QAR524262 QKN524218:QKN524262 QUJ524218:QUJ524262 REF524218:REF524262 ROB524218:ROB524262 RXX524218:RXX524262 SHT524218:SHT524262 SRP524218:SRP524262 TBL524218:TBL524262 TLH524218:TLH524262 TVD524218:TVD524262 UEZ524218:UEZ524262 UOV524218:UOV524262 UYR524218:UYR524262 VIN524218:VIN524262 VSJ524218:VSJ524262 WCF524218:WCF524262 WMB524218:WMB524262 WVX524218:WVX524262 P589754:P589798 JL589754:JL589798 TH589754:TH589798 ADD589754:ADD589798 AMZ589754:AMZ589798 AWV589754:AWV589798 BGR589754:BGR589798 BQN589754:BQN589798 CAJ589754:CAJ589798 CKF589754:CKF589798 CUB589754:CUB589798 DDX589754:DDX589798 DNT589754:DNT589798 DXP589754:DXP589798 EHL589754:EHL589798 ERH589754:ERH589798 FBD589754:FBD589798 FKZ589754:FKZ589798 FUV589754:FUV589798 GER589754:GER589798 GON589754:GON589798 GYJ589754:GYJ589798 HIF589754:HIF589798 HSB589754:HSB589798 IBX589754:IBX589798 ILT589754:ILT589798 IVP589754:IVP589798 JFL589754:JFL589798 JPH589754:JPH589798 JZD589754:JZD589798 KIZ589754:KIZ589798 KSV589754:KSV589798 LCR589754:LCR589798 LMN589754:LMN589798 LWJ589754:LWJ589798 MGF589754:MGF589798 MQB589754:MQB589798 MZX589754:MZX589798 NJT589754:NJT589798 NTP589754:NTP589798 ODL589754:ODL589798 ONH589754:ONH589798 OXD589754:OXD589798 PGZ589754:PGZ589798 PQV589754:PQV589798 QAR589754:QAR589798 QKN589754:QKN589798 QUJ589754:QUJ589798 REF589754:REF589798 ROB589754:ROB589798 RXX589754:RXX589798 SHT589754:SHT589798 SRP589754:SRP589798 TBL589754:TBL589798 TLH589754:TLH589798 TVD589754:TVD589798 UEZ589754:UEZ589798 UOV589754:UOV589798 UYR589754:UYR589798 VIN589754:VIN589798 VSJ589754:VSJ589798 WCF589754:WCF589798 WMB589754:WMB589798 WVX589754:WVX589798 P655290:P655334 JL655290:JL655334 TH655290:TH655334 ADD655290:ADD655334 AMZ655290:AMZ655334 AWV655290:AWV655334 BGR655290:BGR655334 BQN655290:BQN655334 CAJ655290:CAJ655334 CKF655290:CKF655334 CUB655290:CUB655334 DDX655290:DDX655334 DNT655290:DNT655334 DXP655290:DXP655334 EHL655290:EHL655334 ERH655290:ERH655334 FBD655290:FBD655334 FKZ655290:FKZ655334 FUV655290:FUV655334 GER655290:GER655334 GON655290:GON655334 GYJ655290:GYJ655334 HIF655290:HIF655334 HSB655290:HSB655334 IBX655290:IBX655334 ILT655290:ILT655334 IVP655290:IVP655334 JFL655290:JFL655334 JPH655290:JPH655334 JZD655290:JZD655334 KIZ655290:KIZ655334 KSV655290:KSV655334 LCR655290:LCR655334 LMN655290:LMN655334 LWJ655290:LWJ655334 MGF655290:MGF655334 MQB655290:MQB655334 MZX655290:MZX655334 NJT655290:NJT655334 NTP655290:NTP655334 ODL655290:ODL655334 ONH655290:ONH655334 OXD655290:OXD655334 PGZ655290:PGZ655334 PQV655290:PQV655334 QAR655290:QAR655334 QKN655290:QKN655334 QUJ655290:QUJ655334 REF655290:REF655334 ROB655290:ROB655334 RXX655290:RXX655334 SHT655290:SHT655334 SRP655290:SRP655334 TBL655290:TBL655334 TLH655290:TLH655334 TVD655290:TVD655334 UEZ655290:UEZ655334 UOV655290:UOV655334 UYR655290:UYR655334 VIN655290:VIN655334 VSJ655290:VSJ655334 WCF655290:WCF655334 WMB655290:WMB655334 WVX655290:WVX655334 P720826:P720870 JL720826:JL720870 TH720826:TH720870 ADD720826:ADD720870 AMZ720826:AMZ720870 AWV720826:AWV720870 BGR720826:BGR720870 BQN720826:BQN720870 CAJ720826:CAJ720870 CKF720826:CKF720870 CUB720826:CUB720870 DDX720826:DDX720870 DNT720826:DNT720870 DXP720826:DXP720870 EHL720826:EHL720870 ERH720826:ERH720870 FBD720826:FBD720870 FKZ720826:FKZ720870 FUV720826:FUV720870 GER720826:GER720870 GON720826:GON720870 GYJ720826:GYJ720870 HIF720826:HIF720870 HSB720826:HSB720870 IBX720826:IBX720870 ILT720826:ILT720870 IVP720826:IVP720870 JFL720826:JFL720870 JPH720826:JPH720870 JZD720826:JZD720870 KIZ720826:KIZ720870 KSV720826:KSV720870 LCR720826:LCR720870 LMN720826:LMN720870 LWJ720826:LWJ720870 MGF720826:MGF720870 MQB720826:MQB720870 MZX720826:MZX720870 NJT720826:NJT720870 NTP720826:NTP720870 ODL720826:ODL720870 ONH720826:ONH720870 OXD720826:OXD720870 PGZ720826:PGZ720870 PQV720826:PQV720870 QAR720826:QAR720870 QKN720826:QKN720870 QUJ720826:QUJ720870 REF720826:REF720870 ROB720826:ROB720870 RXX720826:RXX720870 SHT720826:SHT720870 SRP720826:SRP720870 TBL720826:TBL720870 TLH720826:TLH720870 TVD720826:TVD720870 UEZ720826:UEZ720870 UOV720826:UOV720870 UYR720826:UYR720870 VIN720826:VIN720870 VSJ720826:VSJ720870 WCF720826:WCF720870 WMB720826:WMB720870 WVX720826:WVX720870 P786362:P786406 JL786362:JL786406 TH786362:TH786406 ADD786362:ADD786406 AMZ786362:AMZ786406 AWV786362:AWV786406 BGR786362:BGR786406 BQN786362:BQN786406 CAJ786362:CAJ786406 CKF786362:CKF786406 CUB786362:CUB786406 DDX786362:DDX786406 DNT786362:DNT786406 DXP786362:DXP786406 EHL786362:EHL786406 ERH786362:ERH786406 FBD786362:FBD786406 FKZ786362:FKZ786406 FUV786362:FUV786406 GER786362:GER786406 GON786362:GON786406 GYJ786362:GYJ786406 HIF786362:HIF786406 HSB786362:HSB786406 IBX786362:IBX786406 ILT786362:ILT786406 IVP786362:IVP786406 JFL786362:JFL786406 JPH786362:JPH786406 JZD786362:JZD786406 KIZ786362:KIZ786406 KSV786362:KSV786406 LCR786362:LCR786406 LMN786362:LMN786406 LWJ786362:LWJ786406 MGF786362:MGF786406 MQB786362:MQB786406 MZX786362:MZX786406 NJT786362:NJT786406 NTP786362:NTP786406 ODL786362:ODL786406 ONH786362:ONH786406 OXD786362:OXD786406 PGZ786362:PGZ786406 PQV786362:PQV786406 QAR786362:QAR786406 QKN786362:QKN786406 QUJ786362:QUJ786406 REF786362:REF786406 ROB786362:ROB786406 RXX786362:RXX786406 SHT786362:SHT786406 SRP786362:SRP786406 TBL786362:TBL786406 TLH786362:TLH786406 TVD786362:TVD786406 UEZ786362:UEZ786406 UOV786362:UOV786406 UYR786362:UYR786406 VIN786362:VIN786406 VSJ786362:VSJ786406 WCF786362:WCF786406 WMB786362:WMB786406 WVX786362:WVX786406 P851898:P851942 JL851898:JL851942 TH851898:TH851942 ADD851898:ADD851942 AMZ851898:AMZ851942 AWV851898:AWV851942 BGR851898:BGR851942 BQN851898:BQN851942 CAJ851898:CAJ851942 CKF851898:CKF851942 CUB851898:CUB851942 DDX851898:DDX851942 DNT851898:DNT851942 DXP851898:DXP851942 EHL851898:EHL851942 ERH851898:ERH851942 FBD851898:FBD851942 FKZ851898:FKZ851942 FUV851898:FUV851942 GER851898:GER851942 GON851898:GON851942 GYJ851898:GYJ851942 HIF851898:HIF851942 HSB851898:HSB851942 IBX851898:IBX851942 ILT851898:ILT851942 IVP851898:IVP851942 JFL851898:JFL851942 JPH851898:JPH851942 JZD851898:JZD851942 KIZ851898:KIZ851942 KSV851898:KSV851942 LCR851898:LCR851942 LMN851898:LMN851942 LWJ851898:LWJ851942 MGF851898:MGF851942 MQB851898:MQB851942 MZX851898:MZX851942 NJT851898:NJT851942 NTP851898:NTP851942 ODL851898:ODL851942 ONH851898:ONH851942 OXD851898:OXD851942 PGZ851898:PGZ851942 PQV851898:PQV851942 QAR851898:QAR851942 QKN851898:QKN851942 QUJ851898:QUJ851942 REF851898:REF851942 ROB851898:ROB851942 RXX851898:RXX851942 SHT851898:SHT851942 SRP851898:SRP851942 TBL851898:TBL851942 TLH851898:TLH851942 TVD851898:TVD851942 UEZ851898:UEZ851942 UOV851898:UOV851942 UYR851898:UYR851942 VIN851898:VIN851942 VSJ851898:VSJ851942 WCF851898:WCF851942 WMB851898:WMB851942 WVX851898:WVX851942 P917434:P917478 JL917434:JL917478 TH917434:TH917478 ADD917434:ADD917478 AMZ917434:AMZ917478 AWV917434:AWV917478 BGR917434:BGR917478 BQN917434:BQN917478 CAJ917434:CAJ917478 CKF917434:CKF917478 CUB917434:CUB917478 DDX917434:DDX917478 DNT917434:DNT917478 DXP917434:DXP917478 EHL917434:EHL917478 ERH917434:ERH917478 FBD917434:FBD917478 FKZ917434:FKZ917478 FUV917434:FUV917478 GER917434:GER917478 GON917434:GON917478 GYJ917434:GYJ917478 HIF917434:HIF917478 HSB917434:HSB917478 IBX917434:IBX917478 ILT917434:ILT917478 IVP917434:IVP917478 JFL917434:JFL917478 JPH917434:JPH917478 JZD917434:JZD917478 KIZ917434:KIZ917478 KSV917434:KSV917478 LCR917434:LCR917478 LMN917434:LMN917478 LWJ917434:LWJ917478 MGF917434:MGF917478 MQB917434:MQB917478 MZX917434:MZX917478 NJT917434:NJT917478 NTP917434:NTP917478 ODL917434:ODL917478 ONH917434:ONH917478 OXD917434:OXD917478 PGZ917434:PGZ917478 PQV917434:PQV917478 QAR917434:QAR917478 QKN917434:QKN917478 QUJ917434:QUJ917478 REF917434:REF917478 ROB917434:ROB917478 RXX917434:RXX917478 SHT917434:SHT917478 SRP917434:SRP917478 TBL917434:TBL917478 TLH917434:TLH917478 TVD917434:TVD917478 UEZ917434:UEZ917478 UOV917434:UOV917478 UYR917434:UYR917478 VIN917434:VIN917478 VSJ917434:VSJ917478 WCF917434:WCF917478 WMB917434:WMB917478 WVX917434:WVX917478 P982970:P983014 JL982970:JL983014 TH982970:TH983014 ADD982970:ADD983014 AMZ982970:AMZ983014 AWV982970:AWV983014 BGR982970:BGR983014 BQN982970:BQN983014 CAJ982970:CAJ983014 CKF982970:CKF983014 CUB982970:CUB983014 DDX982970:DDX983014 DNT982970:DNT983014 DXP982970:DXP983014 EHL982970:EHL983014 ERH982970:ERH983014 FBD982970:FBD983014 FKZ982970:FKZ983014 FUV982970:FUV983014 GER982970:GER983014 GON982970:GON983014 GYJ982970:GYJ983014 HIF982970:HIF983014 HSB982970:HSB983014 IBX982970:IBX983014 ILT982970:ILT983014 IVP982970:IVP983014 JFL982970:JFL983014 JPH982970:JPH983014 JZD982970:JZD983014 KIZ982970:KIZ983014 KSV982970:KSV983014 LCR982970:LCR983014 LMN982970:LMN983014 LWJ982970:LWJ983014 MGF982970:MGF983014 MQB982970:MQB983014 MZX982970:MZX983014 NJT982970:NJT983014 NTP982970:NTP983014 ODL982970:ODL983014 ONH982970:ONH983014 OXD982970:OXD983014 PGZ982970:PGZ983014 PQV982970:PQV983014 QAR982970:QAR983014 QKN982970:QKN983014 QUJ982970:QUJ983014 REF982970:REF983014 ROB982970:ROB983014 RXX982970:RXX983014 SHT982970:SHT983014 SRP982970:SRP983014 TBL982970:TBL983014 TLH982970:TLH983014 TVD982970:TVD983014 UEZ982970:UEZ983014 UOV982970:UOV983014 UYR982970:UYR983014 VIN982970:VIN983014 VSJ982970:VSJ983014 WCF982970:WCF983014 WMB982970:WMB983014 WVX982970:WVX983014 WVS982970:WVS983014 K65466:K65510 JG65466:JG65510 TC65466:TC65510 ACY65466:ACY65510 AMU65466:AMU65510 AWQ65466:AWQ65510 BGM65466:BGM65510 BQI65466:BQI65510 CAE65466:CAE65510 CKA65466:CKA65510 CTW65466:CTW65510 DDS65466:DDS65510 DNO65466:DNO65510 DXK65466:DXK65510 EHG65466:EHG65510 ERC65466:ERC65510 FAY65466:FAY65510 FKU65466:FKU65510 FUQ65466:FUQ65510 GEM65466:GEM65510 GOI65466:GOI65510 GYE65466:GYE65510 HIA65466:HIA65510 HRW65466:HRW65510 IBS65466:IBS65510 ILO65466:ILO65510 IVK65466:IVK65510 JFG65466:JFG65510 JPC65466:JPC65510 JYY65466:JYY65510 KIU65466:KIU65510 KSQ65466:KSQ65510 LCM65466:LCM65510 LMI65466:LMI65510 LWE65466:LWE65510 MGA65466:MGA65510 MPW65466:MPW65510 MZS65466:MZS65510 NJO65466:NJO65510 NTK65466:NTK65510 ODG65466:ODG65510 ONC65466:ONC65510 OWY65466:OWY65510 PGU65466:PGU65510 PQQ65466:PQQ65510 QAM65466:QAM65510 QKI65466:QKI65510 QUE65466:QUE65510 REA65466:REA65510 RNW65466:RNW65510 RXS65466:RXS65510 SHO65466:SHO65510 SRK65466:SRK65510 TBG65466:TBG65510 TLC65466:TLC65510 TUY65466:TUY65510 UEU65466:UEU65510 UOQ65466:UOQ65510 UYM65466:UYM65510 VII65466:VII65510 VSE65466:VSE65510 WCA65466:WCA65510 WLW65466:WLW65510 WVS65466:WVS65510 K131002:K131046 JG131002:JG131046 TC131002:TC131046 ACY131002:ACY131046 AMU131002:AMU131046 AWQ131002:AWQ131046 BGM131002:BGM131046 BQI131002:BQI131046 CAE131002:CAE131046 CKA131002:CKA131046 CTW131002:CTW131046 DDS131002:DDS131046 DNO131002:DNO131046 DXK131002:DXK131046 EHG131002:EHG131046 ERC131002:ERC131046 FAY131002:FAY131046 FKU131002:FKU131046 FUQ131002:FUQ131046 GEM131002:GEM131046 GOI131002:GOI131046 GYE131002:GYE131046 HIA131002:HIA131046 HRW131002:HRW131046 IBS131002:IBS131046 ILO131002:ILO131046 IVK131002:IVK131046 JFG131002:JFG131046 JPC131002:JPC131046 JYY131002:JYY131046 KIU131002:KIU131046 KSQ131002:KSQ131046 LCM131002:LCM131046 LMI131002:LMI131046 LWE131002:LWE131046 MGA131002:MGA131046 MPW131002:MPW131046 MZS131002:MZS131046 NJO131002:NJO131046 NTK131002:NTK131046 ODG131002:ODG131046 ONC131002:ONC131046 OWY131002:OWY131046 PGU131002:PGU131046 PQQ131002:PQQ131046 QAM131002:QAM131046 QKI131002:QKI131046 QUE131002:QUE131046 REA131002:REA131046 RNW131002:RNW131046 RXS131002:RXS131046 SHO131002:SHO131046 SRK131002:SRK131046 TBG131002:TBG131046 TLC131002:TLC131046 TUY131002:TUY131046 UEU131002:UEU131046 UOQ131002:UOQ131046 UYM131002:UYM131046 VII131002:VII131046 VSE131002:VSE131046 WCA131002:WCA131046 WLW131002:WLW131046 WVS131002:WVS131046 K196538:K196582 JG196538:JG196582 TC196538:TC196582 ACY196538:ACY196582 AMU196538:AMU196582 AWQ196538:AWQ196582 BGM196538:BGM196582 BQI196538:BQI196582 CAE196538:CAE196582 CKA196538:CKA196582 CTW196538:CTW196582 DDS196538:DDS196582 DNO196538:DNO196582 DXK196538:DXK196582 EHG196538:EHG196582 ERC196538:ERC196582 FAY196538:FAY196582 FKU196538:FKU196582 FUQ196538:FUQ196582 GEM196538:GEM196582 GOI196538:GOI196582 GYE196538:GYE196582 HIA196538:HIA196582 HRW196538:HRW196582 IBS196538:IBS196582 ILO196538:ILO196582 IVK196538:IVK196582 JFG196538:JFG196582 JPC196538:JPC196582 JYY196538:JYY196582 KIU196538:KIU196582 KSQ196538:KSQ196582 LCM196538:LCM196582 LMI196538:LMI196582 LWE196538:LWE196582 MGA196538:MGA196582 MPW196538:MPW196582 MZS196538:MZS196582 NJO196538:NJO196582 NTK196538:NTK196582 ODG196538:ODG196582 ONC196538:ONC196582 OWY196538:OWY196582 PGU196538:PGU196582 PQQ196538:PQQ196582 QAM196538:QAM196582 QKI196538:QKI196582 QUE196538:QUE196582 REA196538:REA196582 RNW196538:RNW196582 RXS196538:RXS196582 SHO196538:SHO196582 SRK196538:SRK196582 TBG196538:TBG196582 TLC196538:TLC196582 TUY196538:TUY196582 UEU196538:UEU196582 UOQ196538:UOQ196582 UYM196538:UYM196582 VII196538:VII196582 VSE196538:VSE196582 WCA196538:WCA196582 WLW196538:WLW196582 WVS196538:WVS196582 K262074:K262118 JG262074:JG262118 TC262074:TC262118 ACY262074:ACY262118 AMU262074:AMU262118 AWQ262074:AWQ262118 BGM262074:BGM262118 BQI262074:BQI262118 CAE262074:CAE262118 CKA262074:CKA262118 CTW262074:CTW262118 DDS262074:DDS262118 DNO262074:DNO262118 DXK262074:DXK262118 EHG262074:EHG262118 ERC262074:ERC262118 FAY262074:FAY262118 FKU262074:FKU262118 FUQ262074:FUQ262118 GEM262074:GEM262118 GOI262074:GOI262118 GYE262074:GYE262118 HIA262074:HIA262118 HRW262074:HRW262118 IBS262074:IBS262118 ILO262074:ILO262118 IVK262074:IVK262118 JFG262074:JFG262118 JPC262074:JPC262118 JYY262074:JYY262118 KIU262074:KIU262118 KSQ262074:KSQ262118 LCM262074:LCM262118 LMI262074:LMI262118 LWE262074:LWE262118 MGA262074:MGA262118 MPW262074:MPW262118 MZS262074:MZS262118 NJO262074:NJO262118 NTK262074:NTK262118 ODG262074:ODG262118 ONC262074:ONC262118 OWY262074:OWY262118 PGU262074:PGU262118 PQQ262074:PQQ262118 QAM262074:QAM262118 QKI262074:QKI262118 QUE262074:QUE262118 REA262074:REA262118 RNW262074:RNW262118 RXS262074:RXS262118 SHO262074:SHO262118 SRK262074:SRK262118 TBG262074:TBG262118 TLC262074:TLC262118 TUY262074:TUY262118 UEU262074:UEU262118 UOQ262074:UOQ262118 UYM262074:UYM262118 VII262074:VII262118 VSE262074:VSE262118 WCA262074:WCA262118 WLW262074:WLW262118 WVS262074:WVS262118 K327610:K327654 JG327610:JG327654 TC327610:TC327654 ACY327610:ACY327654 AMU327610:AMU327654 AWQ327610:AWQ327654 BGM327610:BGM327654 BQI327610:BQI327654 CAE327610:CAE327654 CKA327610:CKA327654 CTW327610:CTW327654 DDS327610:DDS327654 DNO327610:DNO327654 DXK327610:DXK327654 EHG327610:EHG327654 ERC327610:ERC327654 FAY327610:FAY327654 FKU327610:FKU327654 FUQ327610:FUQ327654 GEM327610:GEM327654 GOI327610:GOI327654 GYE327610:GYE327654 HIA327610:HIA327654 HRW327610:HRW327654 IBS327610:IBS327654 ILO327610:ILO327654 IVK327610:IVK327654 JFG327610:JFG327654 JPC327610:JPC327654 JYY327610:JYY327654 KIU327610:KIU327654 KSQ327610:KSQ327654 LCM327610:LCM327654 LMI327610:LMI327654 LWE327610:LWE327654 MGA327610:MGA327654 MPW327610:MPW327654 MZS327610:MZS327654 NJO327610:NJO327654 NTK327610:NTK327654 ODG327610:ODG327654 ONC327610:ONC327654 OWY327610:OWY327654 PGU327610:PGU327654 PQQ327610:PQQ327654 QAM327610:QAM327654 QKI327610:QKI327654 QUE327610:QUE327654 REA327610:REA327654 RNW327610:RNW327654 RXS327610:RXS327654 SHO327610:SHO327654 SRK327610:SRK327654 TBG327610:TBG327654 TLC327610:TLC327654 TUY327610:TUY327654 UEU327610:UEU327654 UOQ327610:UOQ327654 UYM327610:UYM327654 VII327610:VII327654 VSE327610:VSE327654 WCA327610:WCA327654 WLW327610:WLW327654 WVS327610:WVS327654 K393146:K393190 JG393146:JG393190 TC393146:TC393190 ACY393146:ACY393190 AMU393146:AMU393190 AWQ393146:AWQ393190 BGM393146:BGM393190 BQI393146:BQI393190 CAE393146:CAE393190 CKA393146:CKA393190 CTW393146:CTW393190 DDS393146:DDS393190 DNO393146:DNO393190 DXK393146:DXK393190 EHG393146:EHG393190 ERC393146:ERC393190 FAY393146:FAY393190 FKU393146:FKU393190 FUQ393146:FUQ393190 GEM393146:GEM393190 GOI393146:GOI393190 GYE393146:GYE393190 HIA393146:HIA393190 HRW393146:HRW393190 IBS393146:IBS393190 ILO393146:ILO393190 IVK393146:IVK393190 JFG393146:JFG393190 JPC393146:JPC393190 JYY393146:JYY393190 KIU393146:KIU393190 KSQ393146:KSQ393190 LCM393146:LCM393190 LMI393146:LMI393190 LWE393146:LWE393190 MGA393146:MGA393190 MPW393146:MPW393190 MZS393146:MZS393190 NJO393146:NJO393190 NTK393146:NTK393190 ODG393146:ODG393190 ONC393146:ONC393190 OWY393146:OWY393190 PGU393146:PGU393190 PQQ393146:PQQ393190 QAM393146:QAM393190 QKI393146:QKI393190 QUE393146:QUE393190 REA393146:REA393190 RNW393146:RNW393190 RXS393146:RXS393190 SHO393146:SHO393190 SRK393146:SRK393190 TBG393146:TBG393190 TLC393146:TLC393190 TUY393146:TUY393190 UEU393146:UEU393190 UOQ393146:UOQ393190 UYM393146:UYM393190 VII393146:VII393190 VSE393146:VSE393190 WCA393146:WCA393190 WLW393146:WLW393190 WVS393146:WVS393190 K458682:K458726 JG458682:JG458726 TC458682:TC458726 ACY458682:ACY458726 AMU458682:AMU458726 AWQ458682:AWQ458726 BGM458682:BGM458726 BQI458682:BQI458726 CAE458682:CAE458726 CKA458682:CKA458726 CTW458682:CTW458726 DDS458682:DDS458726 DNO458682:DNO458726 DXK458682:DXK458726 EHG458682:EHG458726 ERC458682:ERC458726 FAY458682:FAY458726 FKU458682:FKU458726 FUQ458682:FUQ458726 GEM458682:GEM458726 GOI458682:GOI458726 GYE458682:GYE458726 HIA458682:HIA458726 HRW458682:HRW458726 IBS458682:IBS458726 ILO458682:ILO458726 IVK458682:IVK458726 JFG458682:JFG458726 JPC458682:JPC458726 JYY458682:JYY458726 KIU458682:KIU458726 KSQ458682:KSQ458726 LCM458682:LCM458726 LMI458682:LMI458726 LWE458682:LWE458726 MGA458682:MGA458726 MPW458682:MPW458726 MZS458682:MZS458726 NJO458682:NJO458726 NTK458682:NTK458726 ODG458682:ODG458726 ONC458682:ONC458726 OWY458682:OWY458726 PGU458682:PGU458726 PQQ458682:PQQ458726 QAM458682:QAM458726 QKI458682:QKI458726 QUE458682:QUE458726 REA458682:REA458726 RNW458682:RNW458726 RXS458682:RXS458726 SHO458682:SHO458726 SRK458682:SRK458726 TBG458682:TBG458726 TLC458682:TLC458726 TUY458682:TUY458726 UEU458682:UEU458726 UOQ458682:UOQ458726 UYM458682:UYM458726 VII458682:VII458726 VSE458682:VSE458726 WCA458682:WCA458726 WLW458682:WLW458726 WVS458682:WVS458726 K524218:K524262 JG524218:JG524262 TC524218:TC524262 ACY524218:ACY524262 AMU524218:AMU524262 AWQ524218:AWQ524262 BGM524218:BGM524262 BQI524218:BQI524262 CAE524218:CAE524262 CKA524218:CKA524262 CTW524218:CTW524262 DDS524218:DDS524262 DNO524218:DNO524262 DXK524218:DXK524262 EHG524218:EHG524262 ERC524218:ERC524262 FAY524218:FAY524262 FKU524218:FKU524262 FUQ524218:FUQ524262 GEM524218:GEM524262 GOI524218:GOI524262 GYE524218:GYE524262 HIA524218:HIA524262 HRW524218:HRW524262 IBS524218:IBS524262 ILO524218:ILO524262 IVK524218:IVK524262 JFG524218:JFG524262 JPC524218:JPC524262 JYY524218:JYY524262 KIU524218:KIU524262 KSQ524218:KSQ524262 LCM524218:LCM524262 LMI524218:LMI524262 LWE524218:LWE524262 MGA524218:MGA524262 MPW524218:MPW524262 MZS524218:MZS524262 NJO524218:NJO524262 NTK524218:NTK524262 ODG524218:ODG524262 ONC524218:ONC524262 OWY524218:OWY524262 PGU524218:PGU524262 PQQ524218:PQQ524262 QAM524218:QAM524262 QKI524218:QKI524262 QUE524218:QUE524262 REA524218:REA524262 RNW524218:RNW524262 RXS524218:RXS524262 SHO524218:SHO524262 SRK524218:SRK524262 TBG524218:TBG524262 TLC524218:TLC524262 TUY524218:TUY524262 UEU524218:UEU524262 UOQ524218:UOQ524262 UYM524218:UYM524262 VII524218:VII524262 VSE524218:VSE524262 WCA524218:WCA524262 WLW524218:WLW524262 WVS524218:WVS524262 K589754:K589798 JG589754:JG589798 TC589754:TC589798 ACY589754:ACY589798 AMU589754:AMU589798 AWQ589754:AWQ589798 BGM589754:BGM589798 BQI589754:BQI589798 CAE589754:CAE589798 CKA589754:CKA589798 CTW589754:CTW589798 DDS589754:DDS589798 DNO589754:DNO589798 DXK589754:DXK589798 EHG589754:EHG589798 ERC589754:ERC589798 FAY589754:FAY589798 FKU589754:FKU589798 FUQ589754:FUQ589798 GEM589754:GEM589798 GOI589754:GOI589798 GYE589754:GYE589798 HIA589754:HIA589798 HRW589754:HRW589798 IBS589754:IBS589798 ILO589754:ILO589798 IVK589754:IVK589798 JFG589754:JFG589798 JPC589754:JPC589798 JYY589754:JYY589798 KIU589754:KIU589798 KSQ589754:KSQ589798 LCM589754:LCM589798 LMI589754:LMI589798 LWE589754:LWE589798 MGA589754:MGA589798 MPW589754:MPW589798 MZS589754:MZS589798 NJO589754:NJO589798 NTK589754:NTK589798 ODG589754:ODG589798 ONC589754:ONC589798 OWY589754:OWY589798 PGU589754:PGU589798 PQQ589754:PQQ589798 QAM589754:QAM589798 QKI589754:QKI589798 QUE589754:QUE589798 REA589754:REA589798 RNW589754:RNW589798 RXS589754:RXS589798 SHO589754:SHO589798 SRK589754:SRK589798 TBG589754:TBG589798 TLC589754:TLC589798 TUY589754:TUY589798 UEU589754:UEU589798 UOQ589754:UOQ589798 UYM589754:UYM589798 VII589754:VII589798 VSE589754:VSE589798 WCA589754:WCA589798 WLW589754:WLW589798 WVS589754:WVS589798 K655290:K655334 JG655290:JG655334 TC655290:TC655334 ACY655290:ACY655334 AMU655290:AMU655334 AWQ655290:AWQ655334 BGM655290:BGM655334 BQI655290:BQI655334 CAE655290:CAE655334 CKA655290:CKA655334 CTW655290:CTW655334 DDS655290:DDS655334 DNO655290:DNO655334 DXK655290:DXK655334 EHG655290:EHG655334 ERC655290:ERC655334 FAY655290:FAY655334 FKU655290:FKU655334 FUQ655290:FUQ655334 GEM655290:GEM655334 GOI655290:GOI655334 GYE655290:GYE655334 HIA655290:HIA655334 HRW655290:HRW655334 IBS655290:IBS655334 ILO655290:ILO655334 IVK655290:IVK655334 JFG655290:JFG655334 JPC655290:JPC655334 JYY655290:JYY655334 KIU655290:KIU655334 KSQ655290:KSQ655334 LCM655290:LCM655334 LMI655290:LMI655334 LWE655290:LWE655334 MGA655290:MGA655334 MPW655290:MPW655334 MZS655290:MZS655334 NJO655290:NJO655334 NTK655290:NTK655334 ODG655290:ODG655334 ONC655290:ONC655334 OWY655290:OWY655334 PGU655290:PGU655334 PQQ655290:PQQ655334 QAM655290:QAM655334 QKI655290:QKI655334 QUE655290:QUE655334 REA655290:REA655334 RNW655290:RNW655334 RXS655290:RXS655334 SHO655290:SHO655334 SRK655290:SRK655334 TBG655290:TBG655334 TLC655290:TLC655334 TUY655290:TUY655334 UEU655290:UEU655334 UOQ655290:UOQ655334 UYM655290:UYM655334 VII655290:VII655334 VSE655290:VSE655334 WCA655290:WCA655334 WLW655290:WLW655334 WVS655290:WVS655334 K720826:K720870 JG720826:JG720870 TC720826:TC720870 ACY720826:ACY720870 AMU720826:AMU720870 AWQ720826:AWQ720870 BGM720826:BGM720870 BQI720826:BQI720870 CAE720826:CAE720870 CKA720826:CKA720870 CTW720826:CTW720870 DDS720826:DDS720870 DNO720826:DNO720870 DXK720826:DXK720870 EHG720826:EHG720870 ERC720826:ERC720870 FAY720826:FAY720870 FKU720826:FKU720870 FUQ720826:FUQ720870 GEM720826:GEM720870 GOI720826:GOI720870 GYE720826:GYE720870 HIA720826:HIA720870 HRW720826:HRW720870 IBS720826:IBS720870 ILO720826:ILO720870 IVK720826:IVK720870 JFG720826:JFG720870 JPC720826:JPC720870 JYY720826:JYY720870 KIU720826:KIU720870 KSQ720826:KSQ720870 LCM720826:LCM720870 LMI720826:LMI720870 LWE720826:LWE720870 MGA720826:MGA720870 MPW720826:MPW720870 MZS720826:MZS720870 NJO720826:NJO720870 NTK720826:NTK720870 ODG720826:ODG720870 ONC720826:ONC720870 OWY720826:OWY720870 PGU720826:PGU720870 PQQ720826:PQQ720870 QAM720826:QAM720870 QKI720826:QKI720870 QUE720826:QUE720870 REA720826:REA720870 RNW720826:RNW720870 RXS720826:RXS720870 SHO720826:SHO720870 SRK720826:SRK720870 TBG720826:TBG720870 TLC720826:TLC720870 TUY720826:TUY720870 UEU720826:UEU720870 UOQ720826:UOQ720870 UYM720826:UYM720870 VII720826:VII720870 VSE720826:VSE720870 WCA720826:WCA720870 WLW720826:WLW720870 WVS720826:WVS720870 K786362:K786406 JG786362:JG786406 TC786362:TC786406 ACY786362:ACY786406 AMU786362:AMU786406 AWQ786362:AWQ786406 BGM786362:BGM786406 BQI786362:BQI786406 CAE786362:CAE786406 CKA786362:CKA786406 CTW786362:CTW786406 DDS786362:DDS786406 DNO786362:DNO786406 DXK786362:DXK786406 EHG786362:EHG786406 ERC786362:ERC786406 FAY786362:FAY786406 FKU786362:FKU786406 FUQ786362:FUQ786406 GEM786362:GEM786406 GOI786362:GOI786406 GYE786362:GYE786406 HIA786362:HIA786406 HRW786362:HRW786406 IBS786362:IBS786406 ILO786362:ILO786406 IVK786362:IVK786406 JFG786362:JFG786406 JPC786362:JPC786406 JYY786362:JYY786406 KIU786362:KIU786406 KSQ786362:KSQ786406 LCM786362:LCM786406 LMI786362:LMI786406 LWE786362:LWE786406 MGA786362:MGA786406 MPW786362:MPW786406 MZS786362:MZS786406 NJO786362:NJO786406 NTK786362:NTK786406 ODG786362:ODG786406 ONC786362:ONC786406 OWY786362:OWY786406 PGU786362:PGU786406 PQQ786362:PQQ786406 QAM786362:QAM786406 QKI786362:QKI786406 QUE786362:QUE786406 REA786362:REA786406 RNW786362:RNW786406 RXS786362:RXS786406 SHO786362:SHO786406 SRK786362:SRK786406 TBG786362:TBG786406 TLC786362:TLC786406 TUY786362:TUY786406 UEU786362:UEU786406 UOQ786362:UOQ786406 UYM786362:UYM786406 VII786362:VII786406 VSE786362:VSE786406 WCA786362:WCA786406 WLW786362:WLW786406 WVS786362:WVS786406 K851898:K851942 JG851898:JG851942 TC851898:TC851942 ACY851898:ACY851942 AMU851898:AMU851942 AWQ851898:AWQ851942 BGM851898:BGM851942 BQI851898:BQI851942 CAE851898:CAE851942 CKA851898:CKA851942 CTW851898:CTW851942 DDS851898:DDS851942 DNO851898:DNO851942 DXK851898:DXK851942 EHG851898:EHG851942 ERC851898:ERC851942 FAY851898:FAY851942 FKU851898:FKU851942 FUQ851898:FUQ851942 GEM851898:GEM851942 GOI851898:GOI851942 GYE851898:GYE851942 HIA851898:HIA851942 HRW851898:HRW851942 IBS851898:IBS851942 ILO851898:ILO851942 IVK851898:IVK851942 JFG851898:JFG851942 JPC851898:JPC851942 JYY851898:JYY851942 KIU851898:KIU851942 KSQ851898:KSQ851942 LCM851898:LCM851942 LMI851898:LMI851942 LWE851898:LWE851942 MGA851898:MGA851942 MPW851898:MPW851942 MZS851898:MZS851942 NJO851898:NJO851942 NTK851898:NTK851942 ODG851898:ODG851942 ONC851898:ONC851942 OWY851898:OWY851942 PGU851898:PGU851942 PQQ851898:PQQ851942 QAM851898:QAM851942 QKI851898:QKI851942 QUE851898:QUE851942 REA851898:REA851942 RNW851898:RNW851942 RXS851898:RXS851942 SHO851898:SHO851942 SRK851898:SRK851942 TBG851898:TBG851942 TLC851898:TLC851942 TUY851898:TUY851942 UEU851898:UEU851942 UOQ851898:UOQ851942 UYM851898:UYM851942 VII851898:VII851942 VSE851898:VSE851942 WCA851898:WCA851942 WLW851898:WLW851942 WVS851898:WVS851942 K917434:K917478 JG917434:JG917478 TC917434:TC917478 ACY917434:ACY917478 AMU917434:AMU917478 AWQ917434:AWQ917478 BGM917434:BGM917478 BQI917434:BQI917478 CAE917434:CAE917478 CKA917434:CKA917478 CTW917434:CTW917478 DDS917434:DDS917478 DNO917434:DNO917478 DXK917434:DXK917478 EHG917434:EHG917478 ERC917434:ERC917478 FAY917434:FAY917478 FKU917434:FKU917478 FUQ917434:FUQ917478 GEM917434:GEM917478 GOI917434:GOI917478 GYE917434:GYE917478 HIA917434:HIA917478 HRW917434:HRW917478 IBS917434:IBS917478 ILO917434:ILO917478 IVK917434:IVK917478 JFG917434:JFG917478 JPC917434:JPC917478 JYY917434:JYY917478 KIU917434:KIU917478 KSQ917434:KSQ917478 LCM917434:LCM917478 LMI917434:LMI917478 LWE917434:LWE917478 MGA917434:MGA917478 MPW917434:MPW917478 MZS917434:MZS917478 NJO917434:NJO917478 NTK917434:NTK917478 ODG917434:ODG917478 ONC917434:ONC917478 OWY917434:OWY917478 PGU917434:PGU917478 PQQ917434:PQQ917478 QAM917434:QAM917478 QKI917434:QKI917478 QUE917434:QUE917478 REA917434:REA917478 RNW917434:RNW917478 RXS917434:RXS917478 SHO917434:SHO917478 SRK917434:SRK917478 TBG917434:TBG917478 TLC917434:TLC917478 TUY917434:TUY917478 UEU917434:UEU917478 UOQ917434:UOQ917478 UYM917434:UYM917478 VII917434:VII917478 VSE917434:VSE917478 WCA917434:WCA917478 WLW917434:WLW917478 WVS917434:WVS917478 K982970:K983014 JG982970:JG983014 TC982970:TC983014 ACY982970:ACY983014 AMU982970:AMU983014 AWQ982970:AWQ983014 BGM982970:BGM983014 BQI982970:BQI983014 CAE982970:CAE983014 CKA982970:CKA983014 CTW982970:CTW983014 DDS982970:DDS983014 DNO982970:DNO983014 DXK982970:DXK983014 EHG982970:EHG983014 ERC982970:ERC983014 FAY982970:FAY983014 FKU982970:FKU983014 FUQ982970:FUQ983014 GEM982970:GEM983014 GOI982970:GOI983014 GYE982970:GYE983014 HIA982970:HIA983014 HRW982970:HRW983014 IBS982970:IBS983014 ILO982970:ILO983014 IVK982970:IVK983014 JFG982970:JFG983014 JPC982970:JPC983014 JYY982970:JYY983014 KIU982970:KIU983014 KSQ982970:KSQ983014 LCM982970:LCM983014 LMI982970:LMI983014 LWE982970:LWE983014 MGA982970:MGA983014 MPW982970:MPW983014 MZS982970:MZS983014 NJO982970:NJO983014 NTK982970:NTK983014 ODG982970:ODG983014 ONC982970:ONC983014 OWY982970:OWY983014 PGU982970:PGU983014 PQQ982970:PQQ983014 QAM982970:QAM983014 QKI982970:QKI983014 QUE982970:QUE983014 REA982970:REA983014 RNW982970:RNW983014 RXS982970:RXS983014 SHO982970:SHO983014 SRK982970:SRK983014 TBG982970:TBG983014 TLC982970:TLC983014 TUY982970:TUY983014 UEU982970:UEU983014 UOQ982970:UOQ983014 UYM982970:UYM983014 VII982970:VII983014 VSE982970:VSE983014 WCA982970:WCA983014 WLW982970:WLW983014 J6 WVS11:WVS30 P11:P30 JL11:JL30 TH11:TH30 ADD11:ADD30 AMZ11:AMZ30 AWV11:AWV30 BGR11:BGR30 BQN11:BQN30 CAJ11:CAJ30 CKF11:CKF30 CUB11:CUB30 DDX11:DDX30 DNT11:DNT30 DXP11:DXP30 EHL11:EHL30 ERH11:ERH30 FBD11:FBD30 FKZ11:FKZ30 FUV11:FUV30 GER11:GER30 GON11:GON30 GYJ11:GYJ30 HIF11:HIF30 HSB11:HSB30 IBX11:IBX30 ILT11:ILT30 IVP11:IVP30 JFL11:JFL30 JPH11:JPH30 JZD11:JZD30 KIZ11:KIZ30 KSV11:KSV30 LCR11:LCR30 LMN11:LMN30 LWJ11:LWJ30 MGF11:MGF30 MQB11:MQB30 MZX11:MZX30 NJT11:NJT30 NTP11:NTP30 ODL11:ODL30 ONH11:ONH30 OXD11:OXD30 PGZ11:PGZ30 PQV11:PQV30 QAR11:QAR30 QKN11:QKN30 QUJ11:QUJ30 REF11:REF30 ROB11:ROB30 RXX11:RXX30 SHT11:SHT30 SRP11:SRP30 TBL11:TBL30 TLH11:TLH30 TVD11:TVD30 UEZ11:UEZ30 UOV11:UOV30 UYR11:UYR30 VIN11:VIN30 VSJ11:VSJ30 WCF11:WCF30 WMB11:WMB30 WVX11:WVX30 JG11:JG30 TC11:TC30 ACY11:ACY30 AMU11:AMU30 AWQ11:AWQ30 BGM11:BGM30 BQI11:BQI30 CAE11:CAE30 CKA11:CKA30 CTW11:CTW30 DDS11:DDS30 DNO11:DNO30 DXK11:DXK30 EHG11:EHG30 ERC11:ERC30 FAY11:FAY30 FKU11:FKU30 FUQ11:FUQ30 GEM11:GEM30 GOI11:GOI30 GYE11:GYE30 HIA11:HIA30 HRW11:HRW30 IBS11:IBS30 ILO11:ILO30 IVK11:IVK30 JFG11:JFG30 JPC11:JPC30 JYY11:JYY30 KIU11:KIU30 KSQ11:KSQ30 LCM11:LCM30 LMI11:LMI30 LWE11:LWE30 MGA11:MGA30 MPW11:MPW30 MZS11:MZS30 NJO11:NJO30 NTK11:NTK30 ODG11:ODG30 ONC11:ONC30 OWY11:OWY30 PGU11:PGU30 PQQ11:PQQ30 QAM11:QAM30 QKI11:QKI30 QUE11:QUE30 REA11:REA30 RNW11:RNW30 RXS11:RXS30 SHO11:SHO30 SRK11:SRK30 TBG11:TBG30 TLC11:TLC30 TUY11:TUY30 UEU11:UEU30 UOQ11:UOQ30 UYM11:UYM30 VII11:VII30 VSE11:VSE30 WCA11:WCA30 WLW11:WLW30 K11:K30">
      <formula1>"通过,失败,阻塞,无效,未执行"</formula1>
    </dataValidation>
    <dataValidation type="list" allowBlank="1" showInputMessage="1" showErrorMessage="1" sqref="E65466:E65510 JA65466:JA65510 SW65466:SW65510 ACS65466:ACS65510 AMO65466:AMO65510 AWK65466:AWK65510 BGG65466:BGG65510 BQC65466:BQC65510 BZY65466:BZY65510 CJU65466:CJU65510 CTQ65466:CTQ65510 DDM65466:DDM65510 DNI65466:DNI65510 DXE65466:DXE65510 EHA65466:EHA65510 EQW65466:EQW65510 FAS65466:FAS65510 FKO65466:FKO65510 FUK65466:FUK65510 GEG65466:GEG65510 GOC65466:GOC65510 GXY65466:GXY65510 HHU65466:HHU65510 HRQ65466:HRQ65510 IBM65466:IBM65510 ILI65466:ILI65510 IVE65466:IVE65510 JFA65466:JFA65510 JOW65466:JOW65510 JYS65466:JYS65510 KIO65466:KIO65510 KSK65466:KSK65510 LCG65466:LCG65510 LMC65466:LMC65510 LVY65466:LVY65510 MFU65466:MFU65510 MPQ65466:MPQ65510 MZM65466:MZM65510 NJI65466:NJI65510 NTE65466:NTE65510 ODA65466:ODA65510 OMW65466:OMW65510 OWS65466:OWS65510 PGO65466:PGO65510 PQK65466:PQK65510 QAG65466:QAG65510 QKC65466:QKC65510 QTY65466:QTY65510 RDU65466:RDU65510 RNQ65466:RNQ65510 RXM65466:RXM65510 SHI65466:SHI65510 SRE65466:SRE65510 TBA65466:TBA65510 TKW65466:TKW65510 TUS65466:TUS65510 UEO65466:UEO65510 UOK65466:UOK65510 UYG65466:UYG65510 VIC65466:VIC65510 VRY65466:VRY65510 WBU65466:WBU65510 WLQ65466:WLQ65510 WVM65466:WVM65510 E131002:E131046 JA131002:JA131046 SW131002:SW131046 ACS131002:ACS131046 AMO131002:AMO131046 AWK131002:AWK131046 BGG131002:BGG131046 BQC131002:BQC131046 BZY131002:BZY131046 CJU131002:CJU131046 CTQ131002:CTQ131046 DDM131002:DDM131046 DNI131002:DNI131046 DXE131002:DXE131046 EHA131002:EHA131046 EQW131002:EQW131046 FAS131002:FAS131046 FKO131002:FKO131046 FUK131002:FUK131046 GEG131002:GEG131046 GOC131002:GOC131046 GXY131002:GXY131046 HHU131002:HHU131046 HRQ131002:HRQ131046 IBM131002:IBM131046 ILI131002:ILI131046 IVE131002:IVE131046 JFA131002:JFA131046 JOW131002:JOW131046 JYS131002:JYS131046 KIO131002:KIO131046 KSK131002:KSK131046 LCG131002:LCG131046 LMC131002:LMC131046 LVY131002:LVY131046 MFU131002:MFU131046 MPQ131002:MPQ131046 MZM131002:MZM131046 NJI131002:NJI131046 NTE131002:NTE131046 ODA131002:ODA131046 OMW131002:OMW131046 OWS131002:OWS131046 PGO131002:PGO131046 PQK131002:PQK131046 QAG131002:QAG131046 QKC131002:QKC131046 QTY131002:QTY131046 RDU131002:RDU131046 RNQ131002:RNQ131046 RXM131002:RXM131046 SHI131002:SHI131046 SRE131002:SRE131046 TBA131002:TBA131046 TKW131002:TKW131046 TUS131002:TUS131046 UEO131002:UEO131046 UOK131002:UOK131046 UYG131002:UYG131046 VIC131002:VIC131046 VRY131002:VRY131046 WBU131002:WBU131046 WLQ131002:WLQ131046 WVM131002:WVM131046 E196538:E196582 JA196538:JA196582 SW196538:SW196582 ACS196538:ACS196582 AMO196538:AMO196582 AWK196538:AWK196582 BGG196538:BGG196582 BQC196538:BQC196582 BZY196538:BZY196582 CJU196538:CJU196582 CTQ196538:CTQ196582 DDM196538:DDM196582 DNI196538:DNI196582 DXE196538:DXE196582 EHA196538:EHA196582 EQW196538:EQW196582 FAS196538:FAS196582 FKO196538:FKO196582 FUK196538:FUK196582 GEG196538:GEG196582 GOC196538:GOC196582 GXY196538:GXY196582 HHU196538:HHU196582 HRQ196538:HRQ196582 IBM196538:IBM196582 ILI196538:ILI196582 IVE196538:IVE196582 JFA196538:JFA196582 JOW196538:JOW196582 JYS196538:JYS196582 KIO196538:KIO196582 KSK196538:KSK196582 LCG196538:LCG196582 LMC196538:LMC196582 LVY196538:LVY196582 MFU196538:MFU196582 MPQ196538:MPQ196582 MZM196538:MZM196582 NJI196538:NJI196582 NTE196538:NTE196582 ODA196538:ODA196582 OMW196538:OMW196582 OWS196538:OWS196582 PGO196538:PGO196582 PQK196538:PQK196582 QAG196538:QAG196582 QKC196538:QKC196582 QTY196538:QTY196582 RDU196538:RDU196582 RNQ196538:RNQ196582 RXM196538:RXM196582 SHI196538:SHI196582 SRE196538:SRE196582 TBA196538:TBA196582 TKW196538:TKW196582 TUS196538:TUS196582 UEO196538:UEO196582 UOK196538:UOK196582 UYG196538:UYG196582 VIC196538:VIC196582 VRY196538:VRY196582 WBU196538:WBU196582 WLQ196538:WLQ196582 WVM196538:WVM196582 E262074:E262118 JA262074:JA262118 SW262074:SW262118 ACS262074:ACS262118 AMO262074:AMO262118 AWK262074:AWK262118 BGG262074:BGG262118 BQC262074:BQC262118 BZY262074:BZY262118 CJU262074:CJU262118 CTQ262074:CTQ262118 DDM262074:DDM262118 DNI262074:DNI262118 DXE262074:DXE262118 EHA262074:EHA262118 EQW262074:EQW262118 FAS262074:FAS262118 FKO262074:FKO262118 FUK262074:FUK262118 GEG262074:GEG262118 GOC262074:GOC262118 GXY262074:GXY262118 HHU262074:HHU262118 HRQ262074:HRQ262118 IBM262074:IBM262118 ILI262074:ILI262118 IVE262074:IVE262118 JFA262074:JFA262118 JOW262074:JOW262118 JYS262074:JYS262118 KIO262074:KIO262118 KSK262074:KSK262118 LCG262074:LCG262118 LMC262074:LMC262118 LVY262074:LVY262118 MFU262074:MFU262118 MPQ262074:MPQ262118 MZM262074:MZM262118 NJI262074:NJI262118 NTE262074:NTE262118 ODA262074:ODA262118 OMW262074:OMW262118 OWS262074:OWS262118 PGO262074:PGO262118 PQK262074:PQK262118 QAG262074:QAG262118 QKC262074:QKC262118 QTY262074:QTY262118 RDU262074:RDU262118 RNQ262074:RNQ262118 RXM262074:RXM262118 SHI262074:SHI262118 SRE262074:SRE262118 TBA262074:TBA262118 TKW262074:TKW262118 TUS262074:TUS262118 UEO262074:UEO262118 UOK262074:UOK262118 UYG262074:UYG262118 VIC262074:VIC262118 VRY262074:VRY262118 WBU262074:WBU262118 WLQ262074:WLQ262118 WVM262074:WVM262118 E327610:E327654 JA327610:JA327654 SW327610:SW327654 ACS327610:ACS327654 AMO327610:AMO327654 AWK327610:AWK327654 BGG327610:BGG327654 BQC327610:BQC327654 BZY327610:BZY327654 CJU327610:CJU327654 CTQ327610:CTQ327654 DDM327610:DDM327654 DNI327610:DNI327654 DXE327610:DXE327654 EHA327610:EHA327654 EQW327610:EQW327654 FAS327610:FAS327654 FKO327610:FKO327654 FUK327610:FUK327654 GEG327610:GEG327654 GOC327610:GOC327654 GXY327610:GXY327654 HHU327610:HHU327654 HRQ327610:HRQ327654 IBM327610:IBM327654 ILI327610:ILI327654 IVE327610:IVE327654 JFA327610:JFA327654 JOW327610:JOW327654 JYS327610:JYS327654 KIO327610:KIO327654 KSK327610:KSK327654 LCG327610:LCG327654 LMC327610:LMC327654 LVY327610:LVY327654 MFU327610:MFU327654 MPQ327610:MPQ327654 MZM327610:MZM327654 NJI327610:NJI327654 NTE327610:NTE327654 ODA327610:ODA327654 OMW327610:OMW327654 OWS327610:OWS327654 PGO327610:PGO327654 PQK327610:PQK327654 QAG327610:QAG327654 QKC327610:QKC327654 QTY327610:QTY327654 RDU327610:RDU327654 RNQ327610:RNQ327654 RXM327610:RXM327654 SHI327610:SHI327654 SRE327610:SRE327654 TBA327610:TBA327654 TKW327610:TKW327654 TUS327610:TUS327654 UEO327610:UEO327654 UOK327610:UOK327654 UYG327610:UYG327654 VIC327610:VIC327654 VRY327610:VRY327654 WBU327610:WBU327654 WLQ327610:WLQ327654 WVM327610:WVM327654 E393146:E393190 JA393146:JA393190 SW393146:SW393190 ACS393146:ACS393190 AMO393146:AMO393190 AWK393146:AWK393190 BGG393146:BGG393190 BQC393146:BQC393190 BZY393146:BZY393190 CJU393146:CJU393190 CTQ393146:CTQ393190 DDM393146:DDM393190 DNI393146:DNI393190 DXE393146:DXE393190 EHA393146:EHA393190 EQW393146:EQW393190 FAS393146:FAS393190 FKO393146:FKO393190 FUK393146:FUK393190 GEG393146:GEG393190 GOC393146:GOC393190 GXY393146:GXY393190 HHU393146:HHU393190 HRQ393146:HRQ393190 IBM393146:IBM393190 ILI393146:ILI393190 IVE393146:IVE393190 JFA393146:JFA393190 JOW393146:JOW393190 JYS393146:JYS393190 KIO393146:KIO393190 KSK393146:KSK393190 LCG393146:LCG393190 LMC393146:LMC393190 LVY393146:LVY393190 MFU393146:MFU393190 MPQ393146:MPQ393190 MZM393146:MZM393190 NJI393146:NJI393190 NTE393146:NTE393190 ODA393146:ODA393190 OMW393146:OMW393190 OWS393146:OWS393190 PGO393146:PGO393190 PQK393146:PQK393190 QAG393146:QAG393190 QKC393146:QKC393190 QTY393146:QTY393190 RDU393146:RDU393190 RNQ393146:RNQ393190 RXM393146:RXM393190 SHI393146:SHI393190 SRE393146:SRE393190 TBA393146:TBA393190 TKW393146:TKW393190 TUS393146:TUS393190 UEO393146:UEO393190 UOK393146:UOK393190 UYG393146:UYG393190 VIC393146:VIC393190 VRY393146:VRY393190 WBU393146:WBU393190 WLQ393146:WLQ393190 WVM393146:WVM393190 E458682:E458726 JA458682:JA458726 SW458682:SW458726 ACS458682:ACS458726 AMO458682:AMO458726 AWK458682:AWK458726 BGG458682:BGG458726 BQC458682:BQC458726 BZY458682:BZY458726 CJU458682:CJU458726 CTQ458682:CTQ458726 DDM458682:DDM458726 DNI458682:DNI458726 DXE458682:DXE458726 EHA458682:EHA458726 EQW458682:EQW458726 FAS458682:FAS458726 FKO458682:FKO458726 FUK458682:FUK458726 GEG458682:GEG458726 GOC458682:GOC458726 GXY458682:GXY458726 HHU458682:HHU458726 HRQ458682:HRQ458726 IBM458682:IBM458726 ILI458682:ILI458726 IVE458682:IVE458726 JFA458682:JFA458726 JOW458682:JOW458726 JYS458682:JYS458726 KIO458682:KIO458726 KSK458682:KSK458726 LCG458682:LCG458726 LMC458682:LMC458726 LVY458682:LVY458726 MFU458682:MFU458726 MPQ458682:MPQ458726 MZM458682:MZM458726 NJI458682:NJI458726 NTE458682:NTE458726 ODA458682:ODA458726 OMW458682:OMW458726 OWS458682:OWS458726 PGO458682:PGO458726 PQK458682:PQK458726 QAG458682:QAG458726 QKC458682:QKC458726 QTY458682:QTY458726 RDU458682:RDU458726 RNQ458682:RNQ458726 RXM458682:RXM458726 SHI458682:SHI458726 SRE458682:SRE458726 TBA458682:TBA458726 TKW458682:TKW458726 TUS458682:TUS458726 UEO458682:UEO458726 UOK458682:UOK458726 UYG458682:UYG458726 VIC458682:VIC458726 VRY458682:VRY458726 WBU458682:WBU458726 WLQ458682:WLQ458726 WVM458682:WVM458726 E524218:E524262 JA524218:JA524262 SW524218:SW524262 ACS524218:ACS524262 AMO524218:AMO524262 AWK524218:AWK524262 BGG524218:BGG524262 BQC524218:BQC524262 BZY524218:BZY524262 CJU524218:CJU524262 CTQ524218:CTQ524262 DDM524218:DDM524262 DNI524218:DNI524262 DXE524218:DXE524262 EHA524218:EHA524262 EQW524218:EQW524262 FAS524218:FAS524262 FKO524218:FKO524262 FUK524218:FUK524262 GEG524218:GEG524262 GOC524218:GOC524262 GXY524218:GXY524262 HHU524218:HHU524262 HRQ524218:HRQ524262 IBM524218:IBM524262 ILI524218:ILI524262 IVE524218:IVE524262 JFA524218:JFA524262 JOW524218:JOW524262 JYS524218:JYS524262 KIO524218:KIO524262 KSK524218:KSK524262 LCG524218:LCG524262 LMC524218:LMC524262 LVY524218:LVY524262 MFU524218:MFU524262 MPQ524218:MPQ524262 MZM524218:MZM524262 NJI524218:NJI524262 NTE524218:NTE524262 ODA524218:ODA524262 OMW524218:OMW524262 OWS524218:OWS524262 PGO524218:PGO524262 PQK524218:PQK524262 QAG524218:QAG524262 QKC524218:QKC524262 QTY524218:QTY524262 RDU524218:RDU524262 RNQ524218:RNQ524262 RXM524218:RXM524262 SHI524218:SHI524262 SRE524218:SRE524262 TBA524218:TBA524262 TKW524218:TKW524262 TUS524218:TUS524262 UEO524218:UEO524262 UOK524218:UOK524262 UYG524218:UYG524262 VIC524218:VIC524262 VRY524218:VRY524262 WBU524218:WBU524262 WLQ524218:WLQ524262 WVM524218:WVM524262 E589754:E589798 JA589754:JA589798 SW589754:SW589798 ACS589754:ACS589798 AMO589754:AMO589798 AWK589754:AWK589798 BGG589754:BGG589798 BQC589754:BQC589798 BZY589754:BZY589798 CJU589754:CJU589798 CTQ589754:CTQ589798 DDM589754:DDM589798 DNI589754:DNI589798 DXE589754:DXE589798 EHA589754:EHA589798 EQW589754:EQW589798 FAS589754:FAS589798 FKO589754:FKO589798 FUK589754:FUK589798 GEG589754:GEG589798 GOC589754:GOC589798 GXY589754:GXY589798 HHU589754:HHU589798 HRQ589754:HRQ589798 IBM589754:IBM589798 ILI589754:ILI589798 IVE589754:IVE589798 JFA589754:JFA589798 JOW589754:JOW589798 JYS589754:JYS589798 KIO589754:KIO589798 KSK589754:KSK589798 LCG589754:LCG589798 LMC589754:LMC589798 LVY589754:LVY589798 MFU589754:MFU589798 MPQ589754:MPQ589798 MZM589754:MZM589798 NJI589754:NJI589798 NTE589754:NTE589798 ODA589754:ODA589798 OMW589754:OMW589798 OWS589754:OWS589798 PGO589754:PGO589798 PQK589754:PQK589798 QAG589754:QAG589798 QKC589754:QKC589798 QTY589754:QTY589798 RDU589754:RDU589798 RNQ589754:RNQ589798 RXM589754:RXM589798 SHI589754:SHI589798 SRE589754:SRE589798 TBA589754:TBA589798 TKW589754:TKW589798 TUS589754:TUS589798 UEO589754:UEO589798 UOK589754:UOK589798 UYG589754:UYG589798 VIC589754:VIC589798 VRY589754:VRY589798 WBU589754:WBU589798 WLQ589754:WLQ589798 WVM589754:WVM589798 E655290:E655334 JA655290:JA655334 SW655290:SW655334 ACS655290:ACS655334 AMO655290:AMO655334 AWK655290:AWK655334 BGG655290:BGG655334 BQC655290:BQC655334 BZY655290:BZY655334 CJU655290:CJU655334 CTQ655290:CTQ655334 DDM655290:DDM655334 DNI655290:DNI655334 DXE655290:DXE655334 EHA655290:EHA655334 EQW655290:EQW655334 FAS655290:FAS655334 FKO655290:FKO655334 FUK655290:FUK655334 GEG655290:GEG655334 GOC655290:GOC655334 GXY655290:GXY655334 HHU655290:HHU655334 HRQ655290:HRQ655334 IBM655290:IBM655334 ILI655290:ILI655334 IVE655290:IVE655334 JFA655290:JFA655334 JOW655290:JOW655334 JYS655290:JYS655334 KIO655290:KIO655334 KSK655290:KSK655334 LCG655290:LCG655334 LMC655290:LMC655334 LVY655290:LVY655334 MFU655290:MFU655334 MPQ655290:MPQ655334 MZM655290:MZM655334 NJI655290:NJI655334 NTE655290:NTE655334 ODA655290:ODA655334 OMW655290:OMW655334 OWS655290:OWS655334 PGO655290:PGO655334 PQK655290:PQK655334 QAG655290:QAG655334 QKC655290:QKC655334 QTY655290:QTY655334 RDU655290:RDU655334 RNQ655290:RNQ655334 RXM655290:RXM655334 SHI655290:SHI655334 SRE655290:SRE655334 TBA655290:TBA655334 TKW655290:TKW655334 TUS655290:TUS655334 UEO655290:UEO655334 UOK655290:UOK655334 UYG655290:UYG655334 VIC655290:VIC655334 VRY655290:VRY655334 WBU655290:WBU655334 WLQ655290:WLQ655334 WVM655290:WVM655334 E720826:E720870 JA720826:JA720870 SW720826:SW720870 ACS720826:ACS720870 AMO720826:AMO720870 AWK720826:AWK720870 BGG720826:BGG720870 BQC720826:BQC720870 BZY720826:BZY720870 CJU720826:CJU720870 CTQ720826:CTQ720870 DDM720826:DDM720870 DNI720826:DNI720870 DXE720826:DXE720870 EHA720826:EHA720870 EQW720826:EQW720870 FAS720826:FAS720870 FKO720826:FKO720870 FUK720826:FUK720870 GEG720826:GEG720870 GOC720826:GOC720870 GXY720826:GXY720870 HHU720826:HHU720870 HRQ720826:HRQ720870 IBM720826:IBM720870 ILI720826:ILI720870 IVE720826:IVE720870 JFA720826:JFA720870 JOW720826:JOW720870 JYS720826:JYS720870 KIO720826:KIO720870 KSK720826:KSK720870 LCG720826:LCG720870 LMC720826:LMC720870 LVY720826:LVY720870 MFU720826:MFU720870 MPQ720826:MPQ720870 MZM720826:MZM720870 NJI720826:NJI720870 NTE720826:NTE720870 ODA720826:ODA720870 OMW720826:OMW720870 OWS720826:OWS720870 PGO720826:PGO720870 PQK720826:PQK720870 QAG720826:QAG720870 QKC720826:QKC720870 QTY720826:QTY720870 RDU720826:RDU720870 RNQ720826:RNQ720870 RXM720826:RXM720870 SHI720826:SHI720870 SRE720826:SRE720870 TBA720826:TBA720870 TKW720826:TKW720870 TUS720826:TUS720870 UEO720826:UEO720870 UOK720826:UOK720870 UYG720826:UYG720870 VIC720826:VIC720870 VRY720826:VRY720870 WBU720826:WBU720870 WLQ720826:WLQ720870 WVM720826:WVM720870 E786362:E786406 JA786362:JA786406 SW786362:SW786406 ACS786362:ACS786406 AMO786362:AMO786406 AWK786362:AWK786406 BGG786362:BGG786406 BQC786362:BQC786406 BZY786362:BZY786406 CJU786362:CJU786406 CTQ786362:CTQ786406 DDM786362:DDM786406 DNI786362:DNI786406 DXE786362:DXE786406 EHA786362:EHA786406 EQW786362:EQW786406 FAS786362:FAS786406 FKO786362:FKO786406 FUK786362:FUK786406 GEG786362:GEG786406 GOC786362:GOC786406 GXY786362:GXY786406 HHU786362:HHU786406 HRQ786362:HRQ786406 IBM786362:IBM786406 ILI786362:ILI786406 IVE786362:IVE786406 JFA786362:JFA786406 JOW786362:JOW786406 JYS786362:JYS786406 KIO786362:KIO786406 KSK786362:KSK786406 LCG786362:LCG786406 LMC786362:LMC786406 LVY786362:LVY786406 MFU786362:MFU786406 MPQ786362:MPQ786406 MZM786362:MZM786406 NJI786362:NJI786406 NTE786362:NTE786406 ODA786362:ODA786406 OMW786362:OMW786406 OWS786362:OWS786406 PGO786362:PGO786406 PQK786362:PQK786406 QAG786362:QAG786406 QKC786362:QKC786406 QTY786362:QTY786406 RDU786362:RDU786406 RNQ786362:RNQ786406 RXM786362:RXM786406 SHI786362:SHI786406 SRE786362:SRE786406 TBA786362:TBA786406 TKW786362:TKW786406 TUS786362:TUS786406 UEO786362:UEO786406 UOK786362:UOK786406 UYG786362:UYG786406 VIC786362:VIC786406 VRY786362:VRY786406 WBU786362:WBU786406 WLQ786362:WLQ786406 WVM786362:WVM786406 E851898:E851942 JA851898:JA851942 SW851898:SW851942 ACS851898:ACS851942 AMO851898:AMO851942 AWK851898:AWK851942 BGG851898:BGG851942 BQC851898:BQC851942 BZY851898:BZY851942 CJU851898:CJU851942 CTQ851898:CTQ851942 DDM851898:DDM851942 DNI851898:DNI851942 DXE851898:DXE851942 EHA851898:EHA851942 EQW851898:EQW851942 FAS851898:FAS851942 FKO851898:FKO851942 FUK851898:FUK851942 GEG851898:GEG851942 GOC851898:GOC851942 GXY851898:GXY851942 HHU851898:HHU851942 HRQ851898:HRQ851942 IBM851898:IBM851942 ILI851898:ILI851942 IVE851898:IVE851942 JFA851898:JFA851942 JOW851898:JOW851942 JYS851898:JYS851942 KIO851898:KIO851942 KSK851898:KSK851942 LCG851898:LCG851942 LMC851898:LMC851942 LVY851898:LVY851942 MFU851898:MFU851942 MPQ851898:MPQ851942 MZM851898:MZM851942 NJI851898:NJI851942 NTE851898:NTE851942 ODA851898:ODA851942 OMW851898:OMW851942 OWS851898:OWS851942 PGO851898:PGO851942 PQK851898:PQK851942 QAG851898:QAG851942 QKC851898:QKC851942 QTY851898:QTY851942 RDU851898:RDU851942 RNQ851898:RNQ851942 RXM851898:RXM851942 SHI851898:SHI851942 SRE851898:SRE851942 TBA851898:TBA851942 TKW851898:TKW851942 TUS851898:TUS851942 UEO851898:UEO851942 UOK851898:UOK851942 UYG851898:UYG851942 VIC851898:VIC851942 VRY851898:VRY851942 WBU851898:WBU851942 WLQ851898:WLQ851942 WVM851898:WVM851942 E917434:E917478 JA917434:JA917478 SW917434:SW917478 ACS917434:ACS917478 AMO917434:AMO917478 AWK917434:AWK917478 BGG917434:BGG917478 BQC917434:BQC917478 BZY917434:BZY917478 CJU917434:CJU917478 CTQ917434:CTQ917478 DDM917434:DDM917478 DNI917434:DNI917478 DXE917434:DXE917478 EHA917434:EHA917478 EQW917434:EQW917478 FAS917434:FAS917478 FKO917434:FKO917478 FUK917434:FUK917478 GEG917434:GEG917478 GOC917434:GOC917478 GXY917434:GXY917478 HHU917434:HHU917478 HRQ917434:HRQ917478 IBM917434:IBM917478 ILI917434:ILI917478 IVE917434:IVE917478 JFA917434:JFA917478 JOW917434:JOW917478 JYS917434:JYS917478 KIO917434:KIO917478 KSK917434:KSK917478 LCG917434:LCG917478 LMC917434:LMC917478 LVY917434:LVY917478 MFU917434:MFU917478 MPQ917434:MPQ917478 MZM917434:MZM917478 NJI917434:NJI917478 NTE917434:NTE917478 ODA917434:ODA917478 OMW917434:OMW917478 OWS917434:OWS917478 PGO917434:PGO917478 PQK917434:PQK917478 QAG917434:QAG917478 QKC917434:QKC917478 QTY917434:QTY917478 RDU917434:RDU917478 RNQ917434:RNQ917478 RXM917434:RXM917478 SHI917434:SHI917478 SRE917434:SRE917478 TBA917434:TBA917478 TKW917434:TKW917478 TUS917434:TUS917478 UEO917434:UEO917478 UOK917434:UOK917478 UYG917434:UYG917478 VIC917434:VIC917478 VRY917434:VRY917478 WBU917434:WBU917478 WLQ917434:WLQ917478 WVM917434:WVM917478 E982970:E983014 JA982970:JA983014 SW982970:SW983014 ACS982970:ACS983014 AMO982970:AMO983014 AWK982970:AWK983014 BGG982970:BGG983014 BQC982970:BQC983014 BZY982970:BZY983014 CJU982970:CJU983014 CTQ982970:CTQ983014 DDM982970:DDM983014 DNI982970:DNI983014 DXE982970:DXE983014 EHA982970:EHA983014 EQW982970:EQW983014 FAS982970:FAS983014 FKO982970:FKO983014 FUK982970:FUK983014 GEG982970:GEG983014 GOC982970:GOC983014 GXY982970:GXY983014 HHU982970:HHU983014 HRQ982970:HRQ983014 IBM982970:IBM983014 ILI982970:ILI983014 IVE982970:IVE983014 JFA982970:JFA983014 JOW982970:JOW983014 JYS982970:JYS983014 KIO982970:KIO983014 KSK982970:KSK983014 LCG982970:LCG983014 LMC982970:LMC983014 LVY982970:LVY983014 MFU982970:MFU983014 MPQ982970:MPQ983014 MZM982970:MZM983014 NJI982970:NJI983014 NTE982970:NTE983014 ODA982970:ODA983014 OMW982970:OMW983014 OWS982970:OWS983014 PGO982970:PGO983014 PQK982970:PQK983014 QAG982970:QAG983014 QKC982970:QKC983014 QTY982970:QTY983014 RDU982970:RDU983014 RNQ982970:RNQ983014 RXM982970:RXM983014 SHI982970:SHI983014 SRE982970:SRE983014 TBA982970:TBA983014 TKW982970:TKW983014 TUS982970:TUS983014 UEO982970:UEO983014 UOK982970:UOK983014 UYG982970:UYG983014 VIC982970:VIC983014 VRY982970:VRY983014 WBU982970:WBU983014 WLQ982970:WLQ983014 WVM982970:WVM983014 WVM11:WVM30 JA11:JA30 SW11:SW30 ACS11:ACS30 AMO11:AMO30 AWK11:AWK30 BGG11:BGG30 BQC11:BQC30 BZY11:BZY30 CJU11:CJU30 CTQ11:CTQ30 DDM11:DDM30 DNI11:DNI30 DXE11:DXE30 EHA11:EHA30 EQW11:EQW30 FAS11:FAS30 FKO11:FKO30 FUK11:FUK30 GEG11:GEG30 GOC11:GOC30 GXY11:GXY30 HHU11:HHU30 HRQ11:HRQ30 IBM11:IBM30 ILI11:ILI30 IVE11:IVE30 JFA11:JFA30 JOW11:JOW30 JYS11:JYS30 KIO11:KIO30 KSK11:KSK30 LCG11:LCG30 LMC11:LMC30 LVY11:LVY30 MFU11:MFU30 MPQ11:MPQ30 MZM11:MZM30 NJI11:NJI30 NTE11:NTE30 ODA11:ODA30 OMW11:OMW30 OWS11:OWS30 PGO11:PGO30 PQK11:PQK30 QAG11:QAG30 QKC11:QKC30 QTY11:QTY30 RDU11:RDU30 RNQ11:RNQ30 RXM11:RXM30 SHI11:SHI30 SRE11:SRE30 TBA11:TBA30 TKW11:TKW30 TUS11:TUS30 UEO11:UEO30 UOK11:UOK30 UYG11:UYG30 VIC11:VIC30 VRY11:VRY30 WBU11:WBU30 WLQ11:WLQ30 E11:E30">
      <formula1>"正,反"</formula1>
    </dataValidation>
    <dataValidation type="list" allowBlank="1" showInputMessage="1" showErrorMessage="1" sqref="F65466:F65510 JB65466:JB65510 SX65466:SX65510 ACT65466:ACT65510 AMP65466:AMP65510 AWL65466:AWL65510 BGH65466:BGH65510 BQD65466:BQD65510 BZZ65466:BZZ65510 CJV65466:CJV65510 CTR65466:CTR65510 DDN65466:DDN65510 DNJ65466:DNJ65510 DXF65466:DXF65510 EHB65466:EHB65510 EQX65466:EQX65510 FAT65466:FAT65510 FKP65466:FKP65510 FUL65466:FUL65510 GEH65466:GEH65510 GOD65466:GOD65510 GXZ65466:GXZ65510 HHV65466:HHV65510 HRR65466:HRR65510 IBN65466:IBN65510 ILJ65466:ILJ65510 IVF65466:IVF65510 JFB65466:JFB65510 JOX65466:JOX65510 JYT65466:JYT65510 KIP65466:KIP65510 KSL65466:KSL65510 LCH65466:LCH65510 LMD65466:LMD65510 LVZ65466:LVZ65510 MFV65466:MFV65510 MPR65466:MPR65510 MZN65466:MZN65510 NJJ65466:NJJ65510 NTF65466:NTF65510 ODB65466:ODB65510 OMX65466:OMX65510 OWT65466:OWT65510 PGP65466:PGP65510 PQL65466:PQL65510 QAH65466:QAH65510 QKD65466:QKD65510 QTZ65466:QTZ65510 RDV65466:RDV65510 RNR65466:RNR65510 RXN65466:RXN65510 SHJ65466:SHJ65510 SRF65466:SRF65510 TBB65466:TBB65510 TKX65466:TKX65510 TUT65466:TUT65510 UEP65466:UEP65510 UOL65466:UOL65510 UYH65466:UYH65510 VID65466:VID65510 VRZ65466:VRZ65510 WBV65466:WBV65510 WLR65466:WLR65510 WVN65466:WVN65510 F131002:F131046 JB131002:JB131046 SX131002:SX131046 ACT131002:ACT131046 AMP131002:AMP131046 AWL131002:AWL131046 BGH131002:BGH131046 BQD131002:BQD131046 BZZ131002:BZZ131046 CJV131002:CJV131046 CTR131002:CTR131046 DDN131002:DDN131046 DNJ131002:DNJ131046 DXF131002:DXF131046 EHB131002:EHB131046 EQX131002:EQX131046 FAT131002:FAT131046 FKP131002:FKP131046 FUL131002:FUL131046 GEH131002:GEH131046 GOD131002:GOD131046 GXZ131002:GXZ131046 HHV131002:HHV131046 HRR131002:HRR131046 IBN131002:IBN131046 ILJ131002:ILJ131046 IVF131002:IVF131046 JFB131002:JFB131046 JOX131002:JOX131046 JYT131002:JYT131046 KIP131002:KIP131046 KSL131002:KSL131046 LCH131002:LCH131046 LMD131002:LMD131046 LVZ131002:LVZ131046 MFV131002:MFV131046 MPR131002:MPR131046 MZN131002:MZN131046 NJJ131002:NJJ131046 NTF131002:NTF131046 ODB131002:ODB131046 OMX131002:OMX131046 OWT131002:OWT131046 PGP131002:PGP131046 PQL131002:PQL131046 QAH131002:QAH131046 QKD131002:QKD131046 QTZ131002:QTZ131046 RDV131002:RDV131046 RNR131002:RNR131046 RXN131002:RXN131046 SHJ131002:SHJ131046 SRF131002:SRF131046 TBB131002:TBB131046 TKX131002:TKX131046 TUT131002:TUT131046 UEP131002:UEP131046 UOL131002:UOL131046 UYH131002:UYH131046 VID131002:VID131046 VRZ131002:VRZ131046 WBV131002:WBV131046 WLR131002:WLR131046 WVN131002:WVN131046 F196538:F196582 JB196538:JB196582 SX196538:SX196582 ACT196538:ACT196582 AMP196538:AMP196582 AWL196538:AWL196582 BGH196538:BGH196582 BQD196538:BQD196582 BZZ196538:BZZ196582 CJV196538:CJV196582 CTR196538:CTR196582 DDN196538:DDN196582 DNJ196538:DNJ196582 DXF196538:DXF196582 EHB196538:EHB196582 EQX196538:EQX196582 FAT196538:FAT196582 FKP196538:FKP196582 FUL196538:FUL196582 GEH196538:GEH196582 GOD196538:GOD196582 GXZ196538:GXZ196582 HHV196538:HHV196582 HRR196538:HRR196582 IBN196538:IBN196582 ILJ196538:ILJ196582 IVF196538:IVF196582 JFB196538:JFB196582 JOX196538:JOX196582 JYT196538:JYT196582 KIP196538:KIP196582 KSL196538:KSL196582 LCH196538:LCH196582 LMD196538:LMD196582 LVZ196538:LVZ196582 MFV196538:MFV196582 MPR196538:MPR196582 MZN196538:MZN196582 NJJ196538:NJJ196582 NTF196538:NTF196582 ODB196538:ODB196582 OMX196538:OMX196582 OWT196538:OWT196582 PGP196538:PGP196582 PQL196538:PQL196582 QAH196538:QAH196582 QKD196538:QKD196582 QTZ196538:QTZ196582 RDV196538:RDV196582 RNR196538:RNR196582 RXN196538:RXN196582 SHJ196538:SHJ196582 SRF196538:SRF196582 TBB196538:TBB196582 TKX196538:TKX196582 TUT196538:TUT196582 UEP196538:UEP196582 UOL196538:UOL196582 UYH196538:UYH196582 VID196538:VID196582 VRZ196538:VRZ196582 WBV196538:WBV196582 WLR196538:WLR196582 WVN196538:WVN196582 F262074:F262118 JB262074:JB262118 SX262074:SX262118 ACT262074:ACT262118 AMP262074:AMP262118 AWL262074:AWL262118 BGH262074:BGH262118 BQD262074:BQD262118 BZZ262074:BZZ262118 CJV262074:CJV262118 CTR262074:CTR262118 DDN262074:DDN262118 DNJ262074:DNJ262118 DXF262074:DXF262118 EHB262074:EHB262118 EQX262074:EQX262118 FAT262074:FAT262118 FKP262074:FKP262118 FUL262074:FUL262118 GEH262074:GEH262118 GOD262074:GOD262118 GXZ262074:GXZ262118 HHV262074:HHV262118 HRR262074:HRR262118 IBN262074:IBN262118 ILJ262074:ILJ262118 IVF262074:IVF262118 JFB262074:JFB262118 JOX262074:JOX262118 JYT262074:JYT262118 KIP262074:KIP262118 KSL262074:KSL262118 LCH262074:LCH262118 LMD262074:LMD262118 LVZ262074:LVZ262118 MFV262074:MFV262118 MPR262074:MPR262118 MZN262074:MZN262118 NJJ262074:NJJ262118 NTF262074:NTF262118 ODB262074:ODB262118 OMX262074:OMX262118 OWT262074:OWT262118 PGP262074:PGP262118 PQL262074:PQL262118 QAH262074:QAH262118 QKD262074:QKD262118 QTZ262074:QTZ262118 RDV262074:RDV262118 RNR262074:RNR262118 RXN262074:RXN262118 SHJ262074:SHJ262118 SRF262074:SRF262118 TBB262074:TBB262118 TKX262074:TKX262118 TUT262074:TUT262118 UEP262074:UEP262118 UOL262074:UOL262118 UYH262074:UYH262118 VID262074:VID262118 VRZ262074:VRZ262118 WBV262074:WBV262118 WLR262074:WLR262118 WVN262074:WVN262118 F327610:F327654 JB327610:JB327654 SX327610:SX327654 ACT327610:ACT327654 AMP327610:AMP327654 AWL327610:AWL327654 BGH327610:BGH327654 BQD327610:BQD327654 BZZ327610:BZZ327654 CJV327610:CJV327654 CTR327610:CTR327654 DDN327610:DDN327654 DNJ327610:DNJ327654 DXF327610:DXF327654 EHB327610:EHB327654 EQX327610:EQX327654 FAT327610:FAT327654 FKP327610:FKP327654 FUL327610:FUL327654 GEH327610:GEH327654 GOD327610:GOD327654 GXZ327610:GXZ327654 HHV327610:HHV327654 HRR327610:HRR327654 IBN327610:IBN327654 ILJ327610:ILJ327654 IVF327610:IVF327654 JFB327610:JFB327654 JOX327610:JOX327654 JYT327610:JYT327654 KIP327610:KIP327654 KSL327610:KSL327654 LCH327610:LCH327654 LMD327610:LMD327654 LVZ327610:LVZ327654 MFV327610:MFV327654 MPR327610:MPR327654 MZN327610:MZN327654 NJJ327610:NJJ327654 NTF327610:NTF327654 ODB327610:ODB327654 OMX327610:OMX327654 OWT327610:OWT327654 PGP327610:PGP327654 PQL327610:PQL327654 QAH327610:QAH327654 QKD327610:QKD327654 QTZ327610:QTZ327654 RDV327610:RDV327654 RNR327610:RNR327654 RXN327610:RXN327654 SHJ327610:SHJ327654 SRF327610:SRF327654 TBB327610:TBB327654 TKX327610:TKX327654 TUT327610:TUT327654 UEP327610:UEP327654 UOL327610:UOL327654 UYH327610:UYH327654 VID327610:VID327654 VRZ327610:VRZ327654 WBV327610:WBV327654 WLR327610:WLR327654 WVN327610:WVN327654 F393146:F393190 JB393146:JB393190 SX393146:SX393190 ACT393146:ACT393190 AMP393146:AMP393190 AWL393146:AWL393190 BGH393146:BGH393190 BQD393146:BQD393190 BZZ393146:BZZ393190 CJV393146:CJV393190 CTR393146:CTR393190 DDN393146:DDN393190 DNJ393146:DNJ393190 DXF393146:DXF393190 EHB393146:EHB393190 EQX393146:EQX393190 FAT393146:FAT393190 FKP393146:FKP393190 FUL393146:FUL393190 GEH393146:GEH393190 GOD393146:GOD393190 GXZ393146:GXZ393190 HHV393146:HHV393190 HRR393146:HRR393190 IBN393146:IBN393190 ILJ393146:ILJ393190 IVF393146:IVF393190 JFB393146:JFB393190 JOX393146:JOX393190 JYT393146:JYT393190 KIP393146:KIP393190 KSL393146:KSL393190 LCH393146:LCH393190 LMD393146:LMD393190 LVZ393146:LVZ393190 MFV393146:MFV393190 MPR393146:MPR393190 MZN393146:MZN393190 NJJ393146:NJJ393190 NTF393146:NTF393190 ODB393146:ODB393190 OMX393146:OMX393190 OWT393146:OWT393190 PGP393146:PGP393190 PQL393146:PQL393190 QAH393146:QAH393190 QKD393146:QKD393190 QTZ393146:QTZ393190 RDV393146:RDV393190 RNR393146:RNR393190 RXN393146:RXN393190 SHJ393146:SHJ393190 SRF393146:SRF393190 TBB393146:TBB393190 TKX393146:TKX393190 TUT393146:TUT393190 UEP393146:UEP393190 UOL393146:UOL393190 UYH393146:UYH393190 VID393146:VID393190 VRZ393146:VRZ393190 WBV393146:WBV393190 WLR393146:WLR393190 WVN393146:WVN393190 F458682:F458726 JB458682:JB458726 SX458682:SX458726 ACT458682:ACT458726 AMP458682:AMP458726 AWL458682:AWL458726 BGH458682:BGH458726 BQD458682:BQD458726 BZZ458682:BZZ458726 CJV458682:CJV458726 CTR458682:CTR458726 DDN458682:DDN458726 DNJ458682:DNJ458726 DXF458682:DXF458726 EHB458682:EHB458726 EQX458682:EQX458726 FAT458682:FAT458726 FKP458682:FKP458726 FUL458682:FUL458726 GEH458682:GEH458726 GOD458682:GOD458726 GXZ458682:GXZ458726 HHV458682:HHV458726 HRR458682:HRR458726 IBN458682:IBN458726 ILJ458682:ILJ458726 IVF458682:IVF458726 JFB458682:JFB458726 JOX458682:JOX458726 JYT458682:JYT458726 KIP458682:KIP458726 KSL458682:KSL458726 LCH458682:LCH458726 LMD458682:LMD458726 LVZ458682:LVZ458726 MFV458682:MFV458726 MPR458682:MPR458726 MZN458682:MZN458726 NJJ458682:NJJ458726 NTF458682:NTF458726 ODB458682:ODB458726 OMX458682:OMX458726 OWT458682:OWT458726 PGP458682:PGP458726 PQL458682:PQL458726 QAH458682:QAH458726 QKD458682:QKD458726 QTZ458682:QTZ458726 RDV458682:RDV458726 RNR458682:RNR458726 RXN458682:RXN458726 SHJ458682:SHJ458726 SRF458682:SRF458726 TBB458682:TBB458726 TKX458682:TKX458726 TUT458682:TUT458726 UEP458682:UEP458726 UOL458682:UOL458726 UYH458682:UYH458726 VID458682:VID458726 VRZ458682:VRZ458726 WBV458682:WBV458726 WLR458682:WLR458726 WVN458682:WVN458726 F524218:F524262 JB524218:JB524262 SX524218:SX524262 ACT524218:ACT524262 AMP524218:AMP524262 AWL524218:AWL524262 BGH524218:BGH524262 BQD524218:BQD524262 BZZ524218:BZZ524262 CJV524218:CJV524262 CTR524218:CTR524262 DDN524218:DDN524262 DNJ524218:DNJ524262 DXF524218:DXF524262 EHB524218:EHB524262 EQX524218:EQX524262 FAT524218:FAT524262 FKP524218:FKP524262 FUL524218:FUL524262 GEH524218:GEH524262 GOD524218:GOD524262 GXZ524218:GXZ524262 HHV524218:HHV524262 HRR524218:HRR524262 IBN524218:IBN524262 ILJ524218:ILJ524262 IVF524218:IVF524262 JFB524218:JFB524262 JOX524218:JOX524262 JYT524218:JYT524262 KIP524218:KIP524262 KSL524218:KSL524262 LCH524218:LCH524262 LMD524218:LMD524262 LVZ524218:LVZ524262 MFV524218:MFV524262 MPR524218:MPR524262 MZN524218:MZN524262 NJJ524218:NJJ524262 NTF524218:NTF524262 ODB524218:ODB524262 OMX524218:OMX524262 OWT524218:OWT524262 PGP524218:PGP524262 PQL524218:PQL524262 QAH524218:QAH524262 QKD524218:QKD524262 QTZ524218:QTZ524262 RDV524218:RDV524262 RNR524218:RNR524262 RXN524218:RXN524262 SHJ524218:SHJ524262 SRF524218:SRF524262 TBB524218:TBB524262 TKX524218:TKX524262 TUT524218:TUT524262 UEP524218:UEP524262 UOL524218:UOL524262 UYH524218:UYH524262 VID524218:VID524262 VRZ524218:VRZ524262 WBV524218:WBV524262 WLR524218:WLR524262 WVN524218:WVN524262 F589754:F589798 JB589754:JB589798 SX589754:SX589798 ACT589754:ACT589798 AMP589754:AMP589798 AWL589754:AWL589798 BGH589754:BGH589798 BQD589754:BQD589798 BZZ589754:BZZ589798 CJV589754:CJV589798 CTR589754:CTR589798 DDN589754:DDN589798 DNJ589754:DNJ589798 DXF589754:DXF589798 EHB589754:EHB589798 EQX589754:EQX589798 FAT589754:FAT589798 FKP589754:FKP589798 FUL589754:FUL589798 GEH589754:GEH589798 GOD589754:GOD589798 GXZ589754:GXZ589798 HHV589754:HHV589798 HRR589754:HRR589798 IBN589754:IBN589798 ILJ589754:ILJ589798 IVF589754:IVF589798 JFB589754:JFB589798 JOX589754:JOX589798 JYT589754:JYT589798 KIP589754:KIP589798 KSL589754:KSL589798 LCH589754:LCH589798 LMD589754:LMD589798 LVZ589754:LVZ589798 MFV589754:MFV589798 MPR589754:MPR589798 MZN589754:MZN589798 NJJ589754:NJJ589798 NTF589754:NTF589798 ODB589754:ODB589798 OMX589754:OMX589798 OWT589754:OWT589798 PGP589754:PGP589798 PQL589754:PQL589798 QAH589754:QAH589798 QKD589754:QKD589798 QTZ589754:QTZ589798 RDV589754:RDV589798 RNR589754:RNR589798 RXN589754:RXN589798 SHJ589754:SHJ589798 SRF589754:SRF589798 TBB589754:TBB589798 TKX589754:TKX589798 TUT589754:TUT589798 UEP589754:UEP589798 UOL589754:UOL589798 UYH589754:UYH589798 VID589754:VID589798 VRZ589754:VRZ589798 WBV589754:WBV589798 WLR589754:WLR589798 WVN589754:WVN589798 F655290:F655334 JB655290:JB655334 SX655290:SX655334 ACT655290:ACT655334 AMP655290:AMP655334 AWL655290:AWL655334 BGH655290:BGH655334 BQD655290:BQD655334 BZZ655290:BZZ655334 CJV655290:CJV655334 CTR655290:CTR655334 DDN655290:DDN655334 DNJ655290:DNJ655334 DXF655290:DXF655334 EHB655290:EHB655334 EQX655290:EQX655334 FAT655290:FAT655334 FKP655290:FKP655334 FUL655290:FUL655334 GEH655290:GEH655334 GOD655290:GOD655334 GXZ655290:GXZ655334 HHV655290:HHV655334 HRR655290:HRR655334 IBN655290:IBN655334 ILJ655290:ILJ655334 IVF655290:IVF655334 JFB655290:JFB655334 JOX655290:JOX655334 JYT655290:JYT655334 KIP655290:KIP655334 KSL655290:KSL655334 LCH655290:LCH655334 LMD655290:LMD655334 LVZ655290:LVZ655334 MFV655290:MFV655334 MPR655290:MPR655334 MZN655290:MZN655334 NJJ655290:NJJ655334 NTF655290:NTF655334 ODB655290:ODB655334 OMX655290:OMX655334 OWT655290:OWT655334 PGP655290:PGP655334 PQL655290:PQL655334 QAH655290:QAH655334 QKD655290:QKD655334 QTZ655290:QTZ655334 RDV655290:RDV655334 RNR655290:RNR655334 RXN655290:RXN655334 SHJ655290:SHJ655334 SRF655290:SRF655334 TBB655290:TBB655334 TKX655290:TKX655334 TUT655290:TUT655334 UEP655290:UEP655334 UOL655290:UOL655334 UYH655290:UYH655334 VID655290:VID655334 VRZ655290:VRZ655334 WBV655290:WBV655334 WLR655290:WLR655334 WVN655290:WVN655334 F720826:F720870 JB720826:JB720870 SX720826:SX720870 ACT720826:ACT720870 AMP720826:AMP720870 AWL720826:AWL720870 BGH720826:BGH720870 BQD720826:BQD720870 BZZ720826:BZZ720870 CJV720826:CJV720870 CTR720826:CTR720870 DDN720826:DDN720870 DNJ720826:DNJ720870 DXF720826:DXF720870 EHB720826:EHB720870 EQX720826:EQX720870 FAT720826:FAT720870 FKP720826:FKP720870 FUL720826:FUL720870 GEH720826:GEH720870 GOD720826:GOD720870 GXZ720826:GXZ720870 HHV720826:HHV720870 HRR720826:HRR720870 IBN720826:IBN720870 ILJ720826:ILJ720870 IVF720826:IVF720870 JFB720826:JFB720870 JOX720826:JOX720870 JYT720826:JYT720870 KIP720826:KIP720870 KSL720826:KSL720870 LCH720826:LCH720870 LMD720826:LMD720870 LVZ720826:LVZ720870 MFV720826:MFV720870 MPR720826:MPR720870 MZN720826:MZN720870 NJJ720826:NJJ720870 NTF720826:NTF720870 ODB720826:ODB720870 OMX720826:OMX720870 OWT720826:OWT720870 PGP720826:PGP720870 PQL720826:PQL720870 QAH720826:QAH720870 QKD720826:QKD720870 QTZ720826:QTZ720870 RDV720826:RDV720870 RNR720826:RNR720870 RXN720826:RXN720870 SHJ720826:SHJ720870 SRF720826:SRF720870 TBB720826:TBB720870 TKX720826:TKX720870 TUT720826:TUT720870 UEP720826:UEP720870 UOL720826:UOL720870 UYH720826:UYH720870 VID720826:VID720870 VRZ720826:VRZ720870 WBV720826:WBV720870 WLR720826:WLR720870 WVN720826:WVN720870 F786362:F786406 JB786362:JB786406 SX786362:SX786406 ACT786362:ACT786406 AMP786362:AMP786406 AWL786362:AWL786406 BGH786362:BGH786406 BQD786362:BQD786406 BZZ786362:BZZ786406 CJV786362:CJV786406 CTR786362:CTR786406 DDN786362:DDN786406 DNJ786362:DNJ786406 DXF786362:DXF786406 EHB786362:EHB786406 EQX786362:EQX786406 FAT786362:FAT786406 FKP786362:FKP786406 FUL786362:FUL786406 GEH786362:GEH786406 GOD786362:GOD786406 GXZ786362:GXZ786406 HHV786362:HHV786406 HRR786362:HRR786406 IBN786362:IBN786406 ILJ786362:ILJ786406 IVF786362:IVF786406 JFB786362:JFB786406 JOX786362:JOX786406 JYT786362:JYT786406 KIP786362:KIP786406 KSL786362:KSL786406 LCH786362:LCH786406 LMD786362:LMD786406 LVZ786362:LVZ786406 MFV786362:MFV786406 MPR786362:MPR786406 MZN786362:MZN786406 NJJ786362:NJJ786406 NTF786362:NTF786406 ODB786362:ODB786406 OMX786362:OMX786406 OWT786362:OWT786406 PGP786362:PGP786406 PQL786362:PQL786406 QAH786362:QAH786406 QKD786362:QKD786406 QTZ786362:QTZ786406 RDV786362:RDV786406 RNR786362:RNR786406 RXN786362:RXN786406 SHJ786362:SHJ786406 SRF786362:SRF786406 TBB786362:TBB786406 TKX786362:TKX786406 TUT786362:TUT786406 UEP786362:UEP786406 UOL786362:UOL786406 UYH786362:UYH786406 VID786362:VID786406 VRZ786362:VRZ786406 WBV786362:WBV786406 WLR786362:WLR786406 WVN786362:WVN786406 F851898:F851942 JB851898:JB851942 SX851898:SX851942 ACT851898:ACT851942 AMP851898:AMP851942 AWL851898:AWL851942 BGH851898:BGH851942 BQD851898:BQD851942 BZZ851898:BZZ851942 CJV851898:CJV851942 CTR851898:CTR851942 DDN851898:DDN851942 DNJ851898:DNJ851942 DXF851898:DXF851942 EHB851898:EHB851942 EQX851898:EQX851942 FAT851898:FAT851942 FKP851898:FKP851942 FUL851898:FUL851942 GEH851898:GEH851942 GOD851898:GOD851942 GXZ851898:GXZ851942 HHV851898:HHV851942 HRR851898:HRR851942 IBN851898:IBN851942 ILJ851898:ILJ851942 IVF851898:IVF851942 JFB851898:JFB851942 JOX851898:JOX851942 JYT851898:JYT851942 KIP851898:KIP851942 KSL851898:KSL851942 LCH851898:LCH851942 LMD851898:LMD851942 LVZ851898:LVZ851942 MFV851898:MFV851942 MPR851898:MPR851942 MZN851898:MZN851942 NJJ851898:NJJ851942 NTF851898:NTF851942 ODB851898:ODB851942 OMX851898:OMX851942 OWT851898:OWT851942 PGP851898:PGP851942 PQL851898:PQL851942 QAH851898:QAH851942 QKD851898:QKD851942 QTZ851898:QTZ851942 RDV851898:RDV851942 RNR851898:RNR851942 RXN851898:RXN851942 SHJ851898:SHJ851942 SRF851898:SRF851942 TBB851898:TBB851942 TKX851898:TKX851942 TUT851898:TUT851942 UEP851898:UEP851942 UOL851898:UOL851942 UYH851898:UYH851942 VID851898:VID851942 VRZ851898:VRZ851942 WBV851898:WBV851942 WLR851898:WLR851942 WVN851898:WVN851942 F917434:F917478 JB917434:JB917478 SX917434:SX917478 ACT917434:ACT917478 AMP917434:AMP917478 AWL917434:AWL917478 BGH917434:BGH917478 BQD917434:BQD917478 BZZ917434:BZZ917478 CJV917434:CJV917478 CTR917434:CTR917478 DDN917434:DDN917478 DNJ917434:DNJ917478 DXF917434:DXF917478 EHB917434:EHB917478 EQX917434:EQX917478 FAT917434:FAT917478 FKP917434:FKP917478 FUL917434:FUL917478 GEH917434:GEH917478 GOD917434:GOD917478 GXZ917434:GXZ917478 HHV917434:HHV917478 HRR917434:HRR917478 IBN917434:IBN917478 ILJ917434:ILJ917478 IVF917434:IVF917478 JFB917434:JFB917478 JOX917434:JOX917478 JYT917434:JYT917478 KIP917434:KIP917478 KSL917434:KSL917478 LCH917434:LCH917478 LMD917434:LMD917478 LVZ917434:LVZ917478 MFV917434:MFV917478 MPR917434:MPR917478 MZN917434:MZN917478 NJJ917434:NJJ917478 NTF917434:NTF917478 ODB917434:ODB917478 OMX917434:OMX917478 OWT917434:OWT917478 PGP917434:PGP917478 PQL917434:PQL917478 QAH917434:QAH917478 QKD917434:QKD917478 QTZ917434:QTZ917478 RDV917434:RDV917478 RNR917434:RNR917478 RXN917434:RXN917478 SHJ917434:SHJ917478 SRF917434:SRF917478 TBB917434:TBB917478 TKX917434:TKX917478 TUT917434:TUT917478 UEP917434:UEP917478 UOL917434:UOL917478 UYH917434:UYH917478 VID917434:VID917478 VRZ917434:VRZ917478 WBV917434:WBV917478 WLR917434:WLR917478 WVN917434:WVN917478 F982970:F983014 JB982970:JB983014 SX982970:SX983014 ACT982970:ACT983014 AMP982970:AMP983014 AWL982970:AWL983014 BGH982970:BGH983014 BQD982970:BQD983014 BZZ982970:BZZ983014 CJV982970:CJV983014 CTR982970:CTR983014 DDN982970:DDN983014 DNJ982970:DNJ983014 DXF982970:DXF983014 EHB982970:EHB983014 EQX982970:EQX983014 FAT982970:FAT983014 FKP982970:FKP983014 FUL982970:FUL983014 GEH982970:GEH983014 GOD982970:GOD983014 GXZ982970:GXZ983014 HHV982970:HHV983014 HRR982970:HRR983014 IBN982970:IBN983014 ILJ982970:ILJ983014 IVF982970:IVF983014 JFB982970:JFB983014 JOX982970:JOX983014 JYT982970:JYT983014 KIP982970:KIP983014 KSL982970:KSL983014 LCH982970:LCH983014 LMD982970:LMD983014 LVZ982970:LVZ983014 MFV982970:MFV983014 MPR982970:MPR983014 MZN982970:MZN983014 NJJ982970:NJJ983014 NTF982970:NTF983014 ODB982970:ODB983014 OMX982970:OMX983014 OWT982970:OWT983014 PGP982970:PGP983014 PQL982970:PQL983014 QAH982970:QAH983014 QKD982970:QKD983014 QTZ982970:QTZ983014 RDV982970:RDV983014 RNR982970:RNR983014 RXN982970:RXN983014 SHJ982970:SHJ983014 SRF982970:SRF983014 TBB982970:TBB983014 TKX982970:TKX983014 TUT982970:TUT983014 UEP982970:UEP983014 UOL982970:UOL983014 UYH982970:UYH983014 VID982970:VID983014 VRZ982970:VRZ983014 WBV982970:WBV983014 WLR982970:WLR983014 WVN982970:WVN983014 WVN11:WVN30 JB11:JB30 SX11:SX30 ACT11:ACT30 AMP11:AMP30 AWL11:AWL30 BGH11:BGH30 BQD11:BQD30 BZZ11:BZZ30 CJV11:CJV30 CTR11:CTR30 DDN11:DDN30 DNJ11:DNJ30 DXF11:DXF30 EHB11:EHB30 EQX11:EQX30 FAT11:FAT30 FKP11:FKP30 FUL11:FUL30 GEH11:GEH30 GOD11:GOD30 GXZ11:GXZ30 HHV11:HHV30 HRR11:HRR30 IBN11:IBN30 ILJ11:ILJ30 IVF11:IVF30 JFB11:JFB30 JOX11:JOX30 JYT11:JYT30 KIP11:KIP30 KSL11:KSL30 LCH11:LCH30 LMD11:LMD30 LVZ11:LVZ30 MFV11:MFV30 MPR11:MPR30 MZN11:MZN30 NJJ11:NJJ30 NTF11:NTF30 ODB11:ODB30 OMX11:OMX30 OWT11:OWT30 PGP11:PGP30 PQL11:PQL30 QAH11:QAH30 QKD11:QKD30 QTZ11:QTZ30 RDV11:RDV30 RNR11:RNR30 RXN11:RXN30 SHJ11:SHJ30 SRF11:SRF30 TBB11:TBB30 TKX11:TKX30 TUT11:TUT30 UEP11:UEP30 UOL11:UOL30 UYH11:UYH30 VID11:VID30 VRZ11:VRZ30 WBV11:WBV30 WLR11:WLR30 F11:F30">
      <formula1>"高,中,低"</formula1>
    </dataValidation>
    <dataValidation type="list" allowBlank="1" showInputMessage="1" showErrorMessage="1" sqref="G65466:G65510 JC65466:JC65510 SY65466:SY65510 ACU65466:ACU65510 AMQ65466:AMQ65510 AWM65466:AWM65510 BGI65466:BGI65510 BQE65466:BQE65510 CAA65466:CAA65510 CJW65466:CJW65510 CTS65466:CTS65510 DDO65466:DDO65510 DNK65466:DNK65510 DXG65466:DXG65510 EHC65466:EHC65510 EQY65466:EQY65510 FAU65466:FAU65510 FKQ65466:FKQ65510 FUM65466:FUM65510 GEI65466:GEI65510 GOE65466:GOE65510 GYA65466:GYA65510 HHW65466:HHW65510 HRS65466:HRS65510 IBO65466:IBO65510 ILK65466:ILK65510 IVG65466:IVG65510 JFC65466:JFC65510 JOY65466:JOY65510 JYU65466:JYU65510 KIQ65466:KIQ65510 KSM65466:KSM65510 LCI65466:LCI65510 LME65466:LME65510 LWA65466:LWA65510 MFW65466:MFW65510 MPS65466:MPS65510 MZO65466:MZO65510 NJK65466:NJK65510 NTG65466:NTG65510 ODC65466:ODC65510 OMY65466:OMY65510 OWU65466:OWU65510 PGQ65466:PGQ65510 PQM65466:PQM65510 QAI65466:QAI65510 QKE65466:QKE65510 QUA65466:QUA65510 RDW65466:RDW65510 RNS65466:RNS65510 RXO65466:RXO65510 SHK65466:SHK65510 SRG65466:SRG65510 TBC65466:TBC65510 TKY65466:TKY65510 TUU65466:TUU65510 UEQ65466:UEQ65510 UOM65466:UOM65510 UYI65466:UYI65510 VIE65466:VIE65510 VSA65466:VSA65510 WBW65466:WBW65510 WLS65466:WLS65510 WVO65466:WVO65510 G131002:G131046 JC131002:JC131046 SY131002:SY131046 ACU131002:ACU131046 AMQ131002:AMQ131046 AWM131002:AWM131046 BGI131002:BGI131046 BQE131002:BQE131046 CAA131002:CAA131046 CJW131002:CJW131046 CTS131002:CTS131046 DDO131002:DDO131046 DNK131002:DNK131046 DXG131002:DXG131046 EHC131002:EHC131046 EQY131002:EQY131046 FAU131002:FAU131046 FKQ131002:FKQ131046 FUM131002:FUM131046 GEI131002:GEI131046 GOE131002:GOE131046 GYA131002:GYA131046 HHW131002:HHW131046 HRS131002:HRS131046 IBO131002:IBO131046 ILK131002:ILK131046 IVG131002:IVG131046 JFC131002:JFC131046 JOY131002:JOY131046 JYU131002:JYU131046 KIQ131002:KIQ131046 KSM131002:KSM131046 LCI131002:LCI131046 LME131002:LME131046 LWA131002:LWA131046 MFW131002:MFW131046 MPS131002:MPS131046 MZO131002:MZO131046 NJK131002:NJK131046 NTG131002:NTG131046 ODC131002:ODC131046 OMY131002:OMY131046 OWU131002:OWU131046 PGQ131002:PGQ131046 PQM131002:PQM131046 QAI131002:QAI131046 QKE131002:QKE131046 QUA131002:QUA131046 RDW131002:RDW131046 RNS131002:RNS131046 RXO131002:RXO131046 SHK131002:SHK131046 SRG131002:SRG131046 TBC131002:TBC131046 TKY131002:TKY131046 TUU131002:TUU131046 UEQ131002:UEQ131046 UOM131002:UOM131046 UYI131002:UYI131046 VIE131002:VIE131046 VSA131002:VSA131046 WBW131002:WBW131046 WLS131002:WLS131046 WVO131002:WVO131046 G196538:G196582 JC196538:JC196582 SY196538:SY196582 ACU196538:ACU196582 AMQ196538:AMQ196582 AWM196538:AWM196582 BGI196538:BGI196582 BQE196538:BQE196582 CAA196538:CAA196582 CJW196538:CJW196582 CTS196538:CTS196582 DDO196538:DDO196582 DNK196538:DNK196582 DXG196538:DXG196582 EHC196538:EHC196582 EQY196538:EQY196582 FAU196538:FAU196582 FKQ196538:FKQ196582 FUM196538:FUM196582 GEI196538:GEI196582 GOE196538:GOE196582 GYA196538:GYA196582 HHW196538:HHW196582 HRS196538:HRS196582 IBO196538:IBO196582 ILK196538:ILK196582 IVG196538:IVG196582 JFC196538:JFC196582 JOY196538:JOY196582 JYU196538:JYU196582 KIQ196538:KIQ196582 KSM196538:KSM196582 LCI196538:LCI196582 LME196538:LME196582 LWA196538:LWA196582 MFW196538:MFW196582 MPS196538:MPS196582 MZO196538:MZO196582 NJK196538:NJK196582 NTG196538:NTG196582 ODC196538:ODC196582 OMY196538:OMY196582 OWU196538:OWU196582 PGQ196538:PGQ196582 PQM196538:PQM196582 QAI196538:QAI196582 QKE196538:QKE196582 QUA196538:QUA196582 RDW196538:RDW196582 RNS196538:RNS196582 RXO196538:RXO196582 SHK196538:SHK196582 SRG196538:SRG196582 TBC196538:TBC196582 TKY196538:TKY196582 TUU196538:TUU196582 UEQ196538:UEQ196582 UOM196538:UOM196582 UYI196538:UYI196582 VIE196538:VIE196582 VSA196538:VSA196582 WBW196538:WBW196582 WLS196538:WLS196582 WVO196538:WVO196582 G262074:G262118 JC262074:JC262118 SY262074:SY262118 ACU262074:ACU262118 AMQ262074:AMQ262118 AWM262074:AWM262118 BGI262074:BGI262118 BQE262074:BQE262118 CAA262074:CAA262118 CJW262074:CJW262118 CTS262074:CTS262118 DDO262074:DDO262118 DNK262074:DNK262118 DXG262074:DXG262118 EHC262074:EHC262118 EQY262074:EQY262118 FAU262074:FAU262118 FKQ262074:FKQ262118 FUM262074:FUM262118 GEI262074:GEI262118 GOE262074:GOE262118 GYA262074:GYA262118 HHW262074:HHW262118 HRS262074:HRS262118 IBO262074:IBO262118 ILK262074:ILK262118 IVG262074:IVG262118 JFC262074:JFC262118 JOY262074:JOY262118 JYU262074:JYU262118 KIQ262074:KIQ262118 KSM262074:KSM262118 LCI262074:LCI262118 LME262074:LME262118 LWA262074:LWA262118 MFW262074:MFW262118 MPS262074:MPS262118 MZO262074:MZO262118 NJK262074:NJK262118 NTG262074:NTG262118 ODC262074:ODC262118 OMY262074:OMY262118 OWU262074:OWU262118 PGQ262074:PGQ262118 PQM262074:PQM262118 QAI262074:QAI262118 QKE262074:QKE262118 QUA262074:QUA262118 RDW262074:RDW262118 RNS262074:RNS262118 RXO262074:RXO262118 SHK262074:SHK262118 SRG262074:SRG262118 TBC262074:TBC262118 TKY262074:TKY262118 TUU262074:TUU262118 UEQ262074:UEQ262118 UOM262074:UOM262118 UYI262074:UYI262118 VIE262074:VIE262118 VSA262074:VSA262118 WBW262074:WBW262118 WLS262074:WLS262118 WVO262074:WVO262118 G327610:G327654 JC327610:JC327654 SY327610:SY327654 ACU327610:ACU327654 AMQ327610:AMQ327654 AWM327610:AWM327654 BGI327610:BGI327654 BQE327610:BQE327654 CAA327610:CAA327654 CJW327610:CJW327654 CTS327610:CTS327654 DDO327610:DDO327654 DNK327610:DNK327654 DXG327610:DXG327654 EHC327610:EHC327654 EQY327610:EQY327654 FAU327610:FAU327654 FKQ327610:FKQ327654 FUM327610:FUM327654 GEI327610:GEI327654 GOE327610:GOE327654 GYA327610:GYA327654 HHW327610:HHW327654 HRS327610:HRS327654 IBO327610:IBO327654 ILK327610:ILK327654 IVG327610:IVG327654 JFC327610:JFC327654 JOY327610:JOY327654 JYU327610:JYU327654 KIQ327610:KIQ327654 KSM327610:KSM327654 LCI327610:LCI327654 LME327610:LME327654 LWA327610:LWA327654 MFW327610:MFW327654 MPS327610:MPS327654 MZO327610:MZO327654 NJK327610:NJK327654 NTG327610:NTG327654 ODC327610:ODC327654 OMY327610:OMY327654 OWU327610:OWU327654 PGQ327610:PGQ327654 PQM327610:PQM327654 QAI327610:QAI327654 QKE327610:QKE327654 QUA327610:QUA327654 RDW327610:RDW327654 RNS327610:RNS327654 RXO327610:RXO327654 SHK327610:SHK327654 SRG327610:SRG327654 TBC327610:TBC327654 TKY327610:TKY327654 TUU327610:TUU327654 UEQ327610:UEQ327654 UOM327610:UOM327654 UYI327610:UYI327654 VIE327610:VIE327654 VSA327610:VSA327654 WBW327610:WBW327654 WLS327610:WLS327654 WVO327610:WVO327654 G393146:G393190 JC393146:JC393190 SY393146:SY393190 ACU393146:ACU393190 AMQ393146:AMQ393190 AWM393146:AWM393190 BGI393146:BGI393190 BQE393146:BQE393190 CAA393146:CAA393190 CJW393146:CJW393190 CTS393146:CTS393190 DDO393146:DDO393190 DNK393146:DNK393190 DXG393146:DXG393190 EHC393146:EHC393190 EQY393146:EQY393190 FAU393146:FAU393190 FKQ393146:FKQ393190 FUM393146:FUM393190 GEI393146:GEI393190 GOE393146:GOE393190 GYA393146:GYA393190 HHW393146:HHW393190 HRS393146:HRS393190 IBO393146:IBO393190 ILK393146:ILK393190 IVG393146:IVG393190 JFC393146:JFC393190 JOY393146:JOY393190 JYU393146:JYU393190 KIQ393146:KIQ393190 KSM393146:KSM393190 LCI393146:LCI393190 LME393146:LME393190 LWA393146:LWA393190 MFW393146:MFW393190 MPS393146:MPS393190 MZO393146:MZO393190 NJK393146:NJK393190 NTG393146:NTG393190 ODC393146:ODC393190 OMY393146:OMY393190 OWU393146:OWU393190 PGQ393146:PGQ393190 PQM393146:PQM393190 QAI393146:QAI393190 QKE393146:QKE393190 QUA393146:QUA393190 RDW393146:RDW393190 RNS393146:RNS393190 RXO393146:RXO393190 SHK393146:SHK393190 SRG393146:SRG393190 TBC393146:TBC393190 TKY393146:TKY393190 TUU393146:TUU393190 UEQ393146:UEQ393190 UOM393146:UOM393190 UYI393146:UYI393190 VIE393146:VIE393190 VSA393146:VSA393190 WBW393146:WBW393190 WLS393146:WLS393190 WVO393146:WVO393190 G458682:G458726 JC458682:JC458726 SY458682:SY458726 ACU458682:ACU458726 AMQ458682:AMQ458726 AWM458682:AWM458726 BGI458682:BGI458726 BQE458682:BQE458726 CAA458682:CAA458726 CJW458682:CJW458726 CTS458682:CTS458726 DDO458682:DDO458726 DNK458682:DNK458726 DXG458682:DXG458726 EHC458682:EHC458726 EQY458682:EQY458726 FAU458682:FAU458726 FKQ458682:FKQ458726 FUM458682:FUM458726 GEI458682:GEI458726 GOE458682:GOE458726 GYA458682:GYA458726 HHW458682:HHW458726 HRS458682:HRS458726 IBO458682:IBO458726 ILK458682:ILK458726 IVG458682:IVG458726 JFC458682:JFC458726 JOY458682:JOY458726 JYU458682:JYU458726 KIQ458682:KIQ458726 KSM458682:KSM458726 LCI458682:LCI458726 LME458682:LME458726 LWA458682:LWA458726 MFW458682:MFW458726 MPS458682:MPS458726 MZO458682:MZO458726 NJK458682:NJK458726 NTG458682:NTG458726 ODC458682:ODC458726 OMY458682:OMY458726 OWU458682:OWU458726 PGQ458682:PGQ458726 PQM458682:PQM458726 QAI458682:QAI458726 QKE458682:QKE458726 QUA458682:QUA458726 RDW458682:RDW458726 RNS458682:RNS458726 RXO458682:RXO458726 SHK458682:SHK458726 SRG458682:SRG458726 TBC458682:TBC458726 TKY458682:TKY458726 TUU458682:TUU458726 UEQ458682:UEQ458726 UOM458682:UOM458726 UYI458682:UYI458726 VIE458682:VIE458726 VSA458682:VSA458726 WBW458682:WBW458726 WLS458682:WLS458726 WVO458682:WVO458726 G524218:G524262 JC524218:JC524262 SY524218:SY524262 ACU524218:ACU524262 AMQ524218:AMQ524262 AWM524218:AWM524262 BGI524218:BGI524262 BQE524218:BQE524262 CAA524218:CAA524262 CJW524218:CJW524262 CTS524218:CTS524262 DDO524218:DDO524262 DNK524218:DNK524262 DXG524218:DXG524262 EHC524218:EHC524262 EQY524218:EQY524262 FAU524218:FAU524262 FKQ524218:FKQ524262 FUM524218:FUM524262 GEI524218:GEI524262 GOE524218:GOE524262 GYA524218:GYA524262 HHW524218:HHW524262 HRS524218:HRS524262 IBO524218:IBO524262 ILK524218:ILK524262 IVG524218:IVG524262 JFC524218:JFC524262 JOY524218:JOY524262 JYU524218:JYU524262 KIQ524218:KIQ524262 KSM524218:KSM524262 LCI524218:LCI524262 LME524218:LME524262 LWA524218:LWA524262 MFW524218:MFW524262 MPS524218:MPS524262 MZO524218:MZO524262 NJK524218:NJK524262 NTG524218:NTG524262 ODC524218:ODC524262 OMY524218:OMY524262 OWU524218:OWU524262 PGQ524218:PGQ524262 PQM524218:PQM524262 QAI524218:QAI524262 QKE524218:QKE524262 QUA524218:QUA524262 RDW524218:RDW524262 RNS524218:RNS524262 RXO524218:RXO524262 SHK524218:SHK524262 SRG524218:SRG524262 TBC524218:TBC524262 TKY524218:TKY524262 TUU524218:TUU524262 UEQ524218:UEQ524262 UOM524218:UOM524262 UYI524218:UYI524262 VIE524218:VIE524262 VSA524218:VSA524262 WBW524218:WBW524262 WLS524218:WLS524262 WVO524218:WVO524262 G589754:G589798 JC589754:JC589798 SY589754:SY589798 ACU589754:ACU589798 AMQ589754:AMQ589798 AWM589754:AWM589798 BGI589754:BGI589798 BQE589754:BQE589798 CAA589754:CAA589798 CJW589754:CJW589798 CTS589754:CTS589798 DDO589754:DDO589798 DNK589754:DNK589798 DXG589754:DXG589798 EHC589754:EHC589798 EQY589754:EQY589798 FAU589754:FAU589798 FKQ589754:FKQ589798 FUM589754:FUM589798 GEI589754:GEI589798 GOE589754:GOE589798 GYA589754:GYA589798 HHW589754:HHW589798 HRS589754:HRS589798 IBO589754:IBO589798 ILK589754:ILK589798 IVG589754:IVG589798 JFC589754:JFC589798 JOY589754:JOY589798 JYU589754:JYU589798 KIQ589754:KIQ589798 KSM589754:KSM589798 LCI589754:LCI589798 LME589754:LME589798 LWA589754:LWA589798 MFW589754:MFW589798 MPS589754:MPS589798 MZO589754:MZO589798 NJK589754:NJK589798 NTG589754:NTG589798 ODC589754:ODC589798 OMY589754:OMY589798 OWU589754:OWU589798 PGQ589754:PGQ589798 PQM589754:PQM589798 QAI589754:QAI589798 QKE589754:QKE589798 QUA589754:QUA589798 RDW589754:RDW589798 RNS589754:RNS589798 RXO589754:RXO589798 SHK589754:SHK589798 SRG589754:SRG589798 TBC589754:TBC589798 TKY589754:TKY589798 TUU589754:TUU589798 UEQ589754:UEQ589798 UOM589754:UOM589798 UYI589754:UYI589798 VIE589754:VIE589798 VSA589754:VSA589798 WBW589754:WBW589798 WLS589754:WLS589798 WVO589754:WVO589798 G655290:G655334 JC655290:JC655334 SY655290:SY655334 ACU655290:ACU655334 AMQ655290:AMQ655334 AWM655290:AWM655334 BGI655290:BGI655334 BQE655290:BQE655334 CAA655290:CAA655334 CJW655290:CJW655334 CTS655290:CTS655334 DDO655290:DDO655334 DNK655290:DNK655334 DXG655290:DXG655334 EHC655290:EHC655334 EQY655290:EQY655334 FAU655290:FAU655334 FKQ655290:FKQ655334 FUM655290:FUM655334 GEI655290:GEI655334 GOE655290:GOE655334 GYA655290:GYA655334 HHW655290:HHW655334 HRS655290:HRS655334 IBO655290:IBO655334 ILK655290:ILK655334 IVG655290:IVG655334 JFC655290:JFC655334 JOY655290:JOY655334 JYU655290:JYU655334 KIQ655290:KIQ655334 KSM655290:KSM655334 LCI655290:LCI655334 LME655290:LME655334 LWA655290:LWA655334 MFW655290:MFW655334 MPS655290:MPS655334 MZO655290:MZO655334 NJK655290:NJK655334 NTG655290:NTG655334 ODC655290:ODC655334 OMY655290:OMY655334 OWU655290:OWU655334 PGQ655290:PGQ655334 PQM655290:PQM655334 QAI655290:QAI655334 QKE655290:QKE655334 QUA655290:QUA655334 RDW655290:RDW655334 RNS655290:RNS655334 RXO655290:RXO655334 SHK655290:SHK655334 SRG655290:SRG655334 TBC655290:TBC655334 TKY655290:TKY655334 TUU655290:TUU655334 UEQ655290:UEQ655334 UOM655290:UOM655334 UYI655290:UYI655334 VIE655290:VIE655334 VSA655290:VSA655334 WBW655290:WBW655334 WLS655290:WLS655334 WVO655290:WVO655334 G720826:G720870 JC720826:JC720870 SY720826:SY720870 ACU720826:ACU720870 AMQ720826:AMQ720870 AWM720826:AWM720870 BGI720826:BGI720870 BQE720826:BQE720870 CAA720826:CAA720870 CJW720826:CJW720870 CTS720826:CTS720870 DDO720826:DDO720870 DNK720826:DNK720870 DXG720826:DXG720870 EHC720826:EHC720870 EQY720826:EQY720870 FAU720826:FAU720870 FKQ720826:FKQ720870 FUM720826:FUM720870 GEI720826:GEI720870 GOE720826:GOE720870 GYA720826:GYA720870 HHW720826:HHW720870 HRS720826:HRS720870 IBO720826:IBO720870 ILK720826:ILK720870 IVG720826:IVG720870 JFC720826:JFC720870 JOY720826:JOY720870 JYU720826:JYU720870 KIQ720826:KIQ720870 KSM720826:KSM720870 LCI720826:LCI720870 LME720826:LME720870 LWA720826:LWA720870 MFW720826:MFW720870 MPS720826:MPS720870 MZO720826:MZO720870 NJK720826:NJK720870 NTG720826:NTG720870 ODC720826:ODC720870 OMY720826:OMY720870 OWU720826:OWU720870 PGQ720826:PGQ720870 PQM720826:PQM720870 QAI720826:QAI720870 QKE720826:QKE720870 QUA720826:QUA720870 RDW720826:RDW720870 RNS720826:RNS720870 RXO720826:RXO720870 SHK720826:SHK720870 SRG720826:SRG720870 TBC720826:TBC720870 TKY720826:TKY720870 TUU720826:TUU720870 UEQ720826:UEQ720870 UOM720826:UOM720870 UYI720826:UYI720870 VIE720826:VIE720870 VSA720826:VSA720870 WBW720826:WBW720870 WLS720826:WLS720870 WVO720826:WVO720870 G786362:G786406 JC786362:JC786406 SY786362:SY786406 ACU786362:ACU786406 AMQ786362:AMQ786406 AWM786362:AWM786406 BGI786362:BGI786406 BQE786362:BQE786406 CAA786362:CAA786406 CJW786362:CJW786406 CTS786362:CTS786406 DDO786362:DDO786406 DNK786362:DNK786406 DXG786362:DXG786406 EHC786362:EHC786406 EQY786362:EQY786406 FAU786362:FAU786406 FKQ786362:FKQ786406 FUM786362:FUM786406 GEI786362:GEI786406 GOE786362:GOE786406 GYA786362:GYA786406 HHW786362:HHW786406 HRS786362:HRS786406 IBO786362:IBO786406 ILK786362:ILK786406 IVG786362:IVG786406 JFC786362:JFC786406 JOY786362:JOY786406 JYU786362:JYU786406 KIQ786362:KIQ786406 KSM786362:KSM786406 LCI786362:LCI786406 LME786362:LME786406 LWA786362:LWA786406 MFW786362:MFW786406 MPS786362:MPS786406 MZO786362:MZO786406 NJK786362:NJK786406 NTG786362:NTG786406 ODC786362:ODC786406 OMY786362:OMY786406 OWU786362:OWU786406 PGQ786362:PGQ786406 PQM786362:PQM786406 QAI786362:QAI786406 QKE786362:QKE786406 QUA786362:QUA786406 RDW786362:RDW786406 RNS786362:RNS786406 RXO786362:RXO786406 SHK786362:SHK786406 SRG786362:SRG786406 TBC786362:TBC786406 TKY786362:TKY786406 TUU786362:TUU786406 UEQ786362:UEQ786406 UOM786362:UOM786406 UYI786362:UYI786406 VIE786362:VIE786406 VSA786362:VSA786406 WBW786362:WBW786406 WLS786362:WLS786406 WVO786362:WVO786406 G851898:G851942 JC851898:JC851942 SY851898:SY851942 ACU851898:ACU851942 AMQ851898:AMQ851942 AWM851898:AWM851942 BGI851898:BGI851942 BQE851898:BQE851942 CAA851898:CAA851942 CJW851898:CJW851942 CTS851898:CTS851942 DDO851898:DDO851942 DNK851898:DNK851942 DXG851898:DXG851942 EHC851898:EHC851942 EQY851898:EQY851942 FAU851898:FAU851942 FKQ851898:FKQ851942 FUM851898:FUM851942 GEI851898:GEI851942 GOE851898:GOE851942 GYA851898:GYA851942 HHW851898:HHW851942 HRS851898:HRS851942 IBO851898:IBO851942 ILK851898:ILK851942 IVG851898:IVG851942 JFC851898:JFC851942 JOY851898:JOY851942 JYU851898:JYU851942 KIQ851898:KIQ851942 KSM851898:KSM851942 LCI851898:LCI851942 LME851898:LME851942 LWA851898:LWA851942 MFW851898:MFW851942 MPS851898:MPS851942 MZO851898:MZO851942 NJK851898:NJK851942 NTG851898:NTG851942 ODC851898:ODC851942 OMY851898:OMY851942 OWU851898:OWU851942 PGQ851898:PGQ851942 PQM851898:PQM851942 QAI851898:QAI851942 QKE851898:QKE851942 QUA851898:QUA851942 RDW851898:RDW851942 RNS851898:RNS851942 RXO851898:RXO851942 SHK851898:SHK851942 SRG851898:SRG851942 TBC851898:TBC851942 TKY851898:TKY851942 TUU851898:TUU851942 UEQ851898:UEQ851942 UOM851898:UOM851942 UYI851898:UYI851942 VIE851898:VIE851942 VSA851898:VSA851942 WBW851898:WBW851942 WLS851898:WLS851942 WVO851898:WVO851942 G917434:G917478 JC917434:JC917478 SY917434:SY917478 ACU917434:ACU917478 AMQ917434:AMQ917478 AWM917434:AWM917478 BGI917434:BGI917478 BQE917434:BQE917478 CAA917434:CAA917478 CJW917434:CJW917478 CTS917434:CTS917478 DDO917434:DDO917478 DNK917434:DNK917478 DXG917434:DXG917478 EHC917434:EHC917478 EQY917434:EQY917478 FAU917434:FAU917478 FKQ917434:FKQ917478 FUM917434:FUM917478 GEI917434:GEI917478 GOE917434:GOE917478 GYA917434:GYA917478 HHW917434:HHW917478 HRS917434:HRS917478 IBO917434:IBO917478 ILK917434:ILK917478 IVG917434:IVG917478 JFC917434:JFC917478 JOY917434:JOY917478 JYU917434:JYU917478 KIQ917434:KIQ917478 KSM917434:KSM917478 LCI917434:LCI917478 LME917434:LME917478 LWA917434:LWA917478 MFW917434:MFW917478 MPS917434:MPS917478 MZO917434:MZO917478 NJK917434:NJK917478 NTG917434:NTG917478 ODC917434:ODC917478 OMY917434:OMY917478 OWU917434:OWU917478 PGQ917434:PGQ917478 PQM917434:PQM917478 QAI917434:QAI917478 QKE917434:QKE917478 QUA917434:QUA917478 RDW917434:RDW917478 RNS917434:RNS917478 RXO917434:RXO917478 SHK917434:SHK917478 SRG917434:SRG917478 TBC917434:TBC917478 TKY917434:TKY917478 TUU917434:TUU917478 UEQ917434:UEQ917478 UOM917434:UOM917478 UYI917434:UYI917478 VIE917434:VIE917478 VSA917434:VSA917478 WBW917434:WBW917478 WLS917434:WLS917478 WVO917434:WVO917478 G982970:G983014 JC982970:JC983014 SY982970:SY983014 ACU982970:ACU983014 AMQ982970:AMQ983014 AWM982970:AWM983014 BGI982970:BGI983014 BQE982970:BQE983014 CAA982970:CAA983014 CJW982970:CJW983014 CTS982970:CTS983014 DDO982970:DDO983014 DNK982970:DNK983014 DXG982970:DXG983014 EHC982970:EHC983014 EQY982970:EQY983014 FAU982970:FAU983014 FKQ982970:FKQ983014 FUM982970:FUM983014 GEI982970:GEI983014 GOE982970:GOE983014 GYA982970:GYA983014 HHW982970:HHW983014 HRS982970:HRS983014 IBO982970:IBO983014 ILK982970:ILK983014 IVG982970:IVG983014 JFC982970:JFC983014 JOY982970:JOY983014 JYU982970:JYU983014 KIQ982970:KIQ983014 KSM982970:KSM983014 LCI982970:LCI983014 LME982970:LME983014 LWA982970:LWA983014 MFW982970:MFW983014 MPS982970:MPS983014 MZO982970:MZO983014 NJK982970:NJK983014 NTG982970:NTG983014 ODC982970:ODC983014 OMY982970:OMY983014 OWU982970:OWU983014 PGQ982970:PGQ983014 PQM982970:PQM983014 QAI982970:QAI983014 QKE982970:QKE983014 QUA982970:QUA983014 RDW982970:RDW983014 RNS982970:RNS983014 RXO982970:RXO983014 SHK982970:SHK983014 SRG982970:SRG983014 TBC982970:TBC983014 TKY982970:TKY983014 TUU982970:TUU983014 UEQ982970:UEQ983014 UOM982970:UOM983014 UYI982970:UYI983014 VIE982970:VIE983014 VSA982970:VSA983014 WBW982970:WBW983014 WLS982970:WLS983014 WVO982970:WVO983014 WVO11:WVO30 JC11:JC30 SY11:SY30 ACU11:ACU30 AMQ11:AMQ30 AWM11:AWM30 BGI11:BGI30 BQE11:BQE30 CAA11:CAA30 CJW11:CJW30 CTS11:CTS30 DDO11:DDO30 DNK11:DNK30 DXG11:DXG30 EHC11:EHC30 EQY11:EQY30 FAU11:FAU30 FKQ11:FKQ30 FUM11:FUM30 GEI11:GEI30 GOE11:GOE30 GYA11:GYA30 HHW11:HHW30 HRS11:HRS30 IBO11:IBO30 ILK11:ILK30 IVG11:IVG30 JFC11:JFC30 JOY11:JOY30 JYU11:JYU30 KIQ11:KIQ30 KSM11:KSM30 LCI11:LCI30 LME11:LME30 LWA11:LWA30 MFW11:MFW30 MPS11:MPS30 MZO11:MZO30 NJK11:NJK30 NTG11:NTG30 ODC11:ODC30 OMY11:OMY30 OWU11:OWU30 PGQ11:PGQ30 PQM11:PQM30 QAI11:QAI30 QKE11:QKE30 QUA11:QUA30 RDW11:RDW30 RNS11:RNS30 RXO11:RXO30 SHK11:SHK30 SRG11:SRG30 TBC11:TBC30 TKY11:TKY30 TUU11:TUU30 UEQ11:UEQ30 UOM11:UOM30 UYI11:UYI30 VIE11:VIE30 VSA11:VSA30 WBW11:WBW30 WLS11:WLS30 G11:G30">
      <formula1>"是,否"</formula1>
    </dataValidation>
  </dataValidation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118"/>
  <sheetViews>
    <sheetView topLeftCell="A7" workbookViewId="0">
      <selection sqref="A1:B1048576"/>
    </sheetView>
  </sheetViews>
  <sheetFormatPr defaultColWidth="9" defaultRowHeight="13.5"/>
  <cols>
    <col min="1" max="1" width="3" customWidth="1"/>
    <col min="3" max="3" width="11.5" customWidth="1"/>
    <col min="4" max="4" width="18.75" customWidth="1"/>
    <col min="8" max="8" width="26.375" customWidth="1"/>
    <col min="9" max="9" width="30.625" customWidth="1"/>
    <col min="10" max="10" width="39.625" customWidth="1"/>
    <col min="12" max="12" width="13.375" style="107" customWidth="1"/>
    <col min="16" max="16" width="8.875" customWidth="1"/>
  </cols>
  <sheetData>
    <row r="1" spans="2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2:22" ht="17.25">
      <c r="B2" s="65" t="s">
        <v>111</v>
      </c>
      <c r="C2" s="137"/>
      <c r="D2" s="63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2:22" ht="17.25">
      <c r="B3" s="65" t="s">
        <v>114</v>
      </c>
      <c r="C3" s="137"/>
      <c r="D3" s="6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2:22" ht="17.25">
      <c r="B4" s="65" t="s">
        <v>117</v>
      </c>
      <c r="C4" s="137"/>
      <c r="D4" s="6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COUNTA($C$11:$C$162)</f>
        <v>108</v>
      </c>
      <c r="N4" s="412" t="s">
        <v>119</v>
      </c>
      <c r="O4" s="413"/>
      <c r="P4" s="75">
        <f>(M5+M6)/M4</f>
        <v>1</v>
      </c>
      <c r="Q4" s="383" t="s">
        <v>118</v>
      </c>
      <c r="R4" s="384"/>
      <c r="S4" s="47">
        <f>COUNTA($C$11:$C$162)</f>
        <v>108</v>
      </c>
      <c r="T4" s="412" t="s">
        <v>119</v>
      </c>
      <c r="U4" s="413"/>
      <c r="V4" s="75">
        <f>(S5+S6)/S4</f>
        <v>0.37037037037037035</v>
      </c>
    </row>
    <row r="5" spans="2:22" ht="17.25">
      <c r="B5" s="65" t="s">
        <v>120</v>
      </c>
      <c r="C5" s="138"/>
      <c r="D5" s="63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COUNTIF(K11:K$162,"通过")</f>
        <v>100</v>
      </c>
      <c r="N5" s="412" t="s">
        <v>119</v>
      </c>
      <c r="O5" s="413"/>
      <c r="P5" s="75">
        <f>M5/M4</f>
        <v>0.92592592592592593</v>
      </c>
      <c r="Q5" s="383" t="s">
        <v>121</v>
      </c>
      <c r="R5" s="384"/>
      <c r="S5" s="23">
        <f>COUNTIF(Q33:Q$162,"通过")</f>
        <v>40</v>
      </c>
      <c r="T5" s="412" t="s">
        <v>119</v>
      </c>
      <c r="U5" s="413"/>
      <c r="V5" s="75">
        <f>S5/S4</f>
        <v>0.37037037037037035</v>
      </c>
    </row>
    <row r="6" spans="2:22" ht="17.25">
      <c r="B6" s="65" t="s">
        <v>122</v>
      </c>
      <c r="C6" s="137"/>
      <c r="D6" s="6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COUNTIF(K11:K$161,"失败")</f>
        <v>8</v>
      </c>
      <c r="N6" s="412" t="s">
        <v>119</v>
      </c>
      <c r="O6" s="413"/>
      <c r="P6" s="75">
        <f>M6/M4</f>
        <v>7.407407407407407E-2</v>
      </c>
      <c r="Q6" s="383" t="s">
        <v>123</v>
      </c>
      <c r="R6" s="384"/>
      <c r="S6" s="23">
        <f>COUNTIF(Q33:Q$161,"失败")</f>
        <v>0</v>
      </c>
      <c r="T6" s="412" t="s">
        <v>119</v>
      </c>
      <c r="U6" s="413"/>
      <c r="V6" s="75">
        <f>S6/S4</f>
        <v>0</v>
      </c>
    </row>
    <row r="7" spans="2:22" ht="17.25">
      <c r="B7" s="65" t="s">
        <v>124</v>
      </c>
      <c r="C7" s="138"/>
      <c r="D7" s="63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COUNTIF(K33:K$161,"阻塞")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COUNTIF(Q33:Q$161,"阻塞")</f>
        <v>0</v>
      </c>
      <c r="T7" s="412" t="s">
        <v>119</v>
      </c>
      <c r="U7" s="413"/>
      <c r="V7" s="75">
        <f>S7/S4</f>
        <v>0</v>
      </c>
    </row>
    <row r="8" spans="2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COUNTIF(K33:K$161,"无效")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COUNTIF(Q33:Q$161,"无效")</f>
        <v>12</v>
      </c>
      <c r="T8" s="412" t="s">
        <v>119</v>
      </c>
      <c r="U8" s="413"/>
      <c r="V8" s="75">
        <f>S8/S4</f>
        <v>0.1111111111111111</v>
      </c>
    </row>
    <row r="9" spans="2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COUNTIF(K11:K$161,"未执行")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COUNTIF(Q11:Q$161,"未执行")</f>
        <v>42</v>
      </c>
      <c r="T9" s="412" t="s">
        <v>119</v>
      </c>
      <c r="U9" s="413"/>
      <c r="V9" s="75">
        <f>S9/S4</f>
        <v>0.3888888888888889</v>
      </c>
    </row>
    <row r="10" spans="2:22" ht="33">
      <c r="B10" s="122" t="s">
        <v>128</v>
      </c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9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2:22" ht="16.5">
      <c r="B11" s="447"/>
      <c r="C11" s="139" t="s">
        <v>3447</v>
      </c>
      <c r="D11" s="364" t="s">
        <v>3448</v>
      </c>
      <c r="E11" s="15" t="s">
        <v>145</v>
      </c>
      <c r="F11" s="15" t="s">
        <v>146</v>
      </c>
      <c r="G11" s="15" t="s">
        <v>147</v>
      </c>
      <c r="H11" s="364" t="s">
        <v>3449</v>
      </c>
      <c r="I11" s="25" t="s">
        <v>3450</v>
      </c>
      <c r="J11" s="25" t="s">
        <v>265</v>
      </c>
      <c r="K11" s="77" t="s">
        <v>6</v>
      </c>
      <c r="L11" s="108"/>
      <c r="M11" s="87" t="s">
        <v>39</v>
      </c>
      <c r="N11" s="87"/>
      <c r="O11" s="87"/>
      <c r="P11" s="80">
        <v>42535</v>
      </c>
      <c r="Q11" s="77" t="s">
        <v>6</v>
      </c>
      <c r="R11" s="108"/>
      <c r="S11" s="78"/>
      <c r="T11" s="78"/>
      <c r="U11" s="79"/>
      <c r="V11" s="79"/>
    </row>
    <row r="12" spans="2:22" ht="16.5">
      <c r="B12" s="447"/>
      <c r="C12" s="139" t="s">
        <v>3451</v>
      </c>
      <c r="D12" s="364"/>
      <c r="E12" s="15" t="s">
        <v>190</v>
      </c>
      <c r="F12" s="15" t="s">
        <v>146</v>
      </c>
      <c r="G12" s="15" t="s">
        <v>147</v>
      </c>
      <c r="H12" s="364"/>
      <c r="I12" s="25" t="s">
        <v>3452</v>
      </c>
      <c r="J12" s="25" t="s">
        <v>1763</v>
      </c>
      <c r="K12" s="77" t="s">
        <v>6</v>
      </c>
      <c r="L12" s="108"/>
      <c r="M12" s="87" t="s">
        <v>39</v>
      </c>
      <c r="N12" s="87"/>
      <c r="O12" s="87"/>
      <c r="P12" s="80">
        <v>42535</v>
      </c>
      <c r="Q12" s="77" t="s">
        <v>8</v>
      </c>
      <c r="R12" s="108"/>
      <c r="S12" s="78"/>
      <c r="T12" s="78"/>
      <c r="U12" s="79"/>
      <c r="V12" s="79"/>
    </row>
    <row r="13" spans="2:22" ht="27">
      <c r="B13" s="447"/>
      <c r="C13" s="139" t="s">
        <v>3453</v>
      </c>
      <c r="D13" s="364"/>
      <c r="E13" s="15" t="s">
        <v>190</v>
      </c>
      <c r="F13" s="15" t="s">
        <v>146</v>
      </c>
      <c r="G13" s="15" t="s">
        <v>147</v>
      </c>
      <c r="H13" s="364"/>
      <c r="I13" s="25" t="s">
        <v>3454</v>
      </c>
      <c r="J13" s="25" t="s">
        <v>1763</v>
      </c>
      <c r="K13" s="77" t="s">
        <v>6</v>
      </c>
      <c r="L13" s="108"/>
      <c r="M13" s="87" t="s">
        <v>39</v>
      </c>
      <c r="N13" s="87"/>
      <c r="O13" s="87"/>
      <c r="P13" s="80">
        <v>42535</v>
      </c>
      <c r="Q13" s="77" t="s">
        <v>8</v>
      </c>
      <c r="R13" s="108"/>
      <c r="S13" s="78"/>
      <c r="T13" s="78"/>
      <c r="U13" s="79"/>
      <c r="V13" s="79"/>
    </row>
    <row r="14" spans="2:22" ht="16.5">
      <c r="B14" s="447"/>
      <c r="C14" s="139" t="s">
        <v>3455</v>
      </c>
      <c r="D14" s="364"/>
      <c r="E14" s="15" t="s">
        <v>145</v>
      </c>
      <c r="F14" s="15" t="s">
        <v>146</v>
      </c>
      <c r="G14" s="15" t="s">
        <v>147</v>
      </c>
      <c r="H14" s="364"/>
      <c r="I14" s="25" t="s">
        <v>3456</v>
      </c>
      <c r="J14" s="25" t="s">
        <v>265</v>
      </c>
      <c r="K14" s="77" t="s">
        <v>6</v>
      </c>
      <c r="L14" s="108"/>
      <c r="M14" s="87" t="s">
        <v>39</v>
      </c>
      <c r="N14" s="87"/>
      <c r="O14" s="87"/>
      <c r="P14" s="80">
        <v>42535</v>
      </c>
      <c r="Q14" s="77" t="s">
        <v>6</v>
      </c>
      <c r="R14" s="108"/>
      <c r="S14" s="78"/>
      <c r="T14" s="78"/>
      <c r="U14" s="79"/>
      <c r="V14" s="79"/>
    </row>
    <row r="15" spans="2:22" ht="16.5">
      <c r="B15" s="447"/>
      <c r="C15" s="139" t="s">
        <v>3457</v>
      </c>
      <c r="D15" s="364"/>
      <c r="E15" s="15" t="s">
        <v>190</v>
      </c>
      <c r="F15" s="15" t="s">
        <v>146</v>
      </c>
      <c r="G15" s="15" t="s">
        <v>147</v>
      </c>
      <c r="H15" s="364"/>
      <c r="I15" s="25" t="s">
        <v>3458</v>
      </c>
      <c r="J15" s="25" t="s">
        <v>1763</v>
      </c>
      <c r="K15" s="77" t="s">
        <v>6</v>
      </c>
      <c r="L15" s="108"/>
      <c r="M15" s="87" t="s">
        <v>39</v>
      </c>
      <c r="N15" s="87"/>
      <c r="O15" s="87"/>
      <c r="P15" s="80">
        <v>42535</v>
      </c>
      <c r="Q15" s="77" t="s">
        <v>8</v>
      </c>
      <c r="R15" s="108"/>
      <c r="S15" s="78"/>
      <c r="T15" s="78"/>
      <c r="U15" s="79"/>
      <c r="V15" s="79"/>
    </row>
    <row r="16" spans="2:22" ht="16.5">
      <c r="B16" s="447"/>
      <c r="C16" s="139" t="s">
        <v>3459</v>
      </c>
      <c r="D16" s="364"/>
      <c r="E16" s="15" t="s">
        <v>145</v>
      </c>
      <c r="F16" s="15" t="s">
        <v>146</v>
      </c>
      <c r="G16" s="15" t="s">
        <v>147</v>
      </c>
      <c r="H16" s="364"/>
      <c r="I16" s="25" t="s">
        <v>3460</v>
      </c>
      <c r="J16" s="25" t="s">
        <v>265</v>
      </c>
      <c r="K16" s="77" t="s">
        <v>6</v>
      </c>
      <c r="L16" s="108"/>
      <c r="M16" s="87" t="s">
        <v>39</v>
      </c>
      <c r="N16" s="87"/>
      <c r="O16" s="87"/>
      <c r="P16" s="80">
        <v>42535</v>
      </c>
      <c r="Q16" s="77" t="s">
        <v>6</v>
      </c>
      <c r="R16" s="108"/>
      <c r="S16" s="78"/>
      <c r="T16" s="78"/>
      <c r="U16" s="79"/>
      <c r="V16" s="79"/>
    </row>
    <row r="17" spans="2:22" s="136" customFormat="1" ht="16.5">
      <c r="B17" s="450"/>
      <c r="C17" s="139" t="s">
        <v>3461</v>
      </c>
      <c r="D17" s="364"/>
      <c r="E17" s="114" t="s">
        <v>190</v>
      </c>
      <c r="F17" s="114" t="s">
        <v>146</v>
      </c>
      <c r="G17" s="114" t="s">
        <v>147</v>
      </c>
      <c r="H17" s="364"/>
      <c r="I17" s="140" t="s">
        <v>3462</v>
      </c>
      <c r="J17" s="140" t="s">
        <v>1763</v>
      </c>
      <c r="K17" s="77" t="s">
        <v>6</v>
      </c>
      <c r="L17" s="111"/>
      <c r="M17" s="87" t="s">
        <v>39</v>
      </c>
      <c r="N17" s="87"/>
      <c r="O17" s="87"/>
      <c r="P17" s="80">
        <v>42535</v>
      </c>
      <c r="Q17" s="77" t="s">
        <v>8</v>
      </c>
      <c r="R17" s="111"/>
      <c r="S17" s="81"/>
      <c r="T17" s="81"/>
      <c r="U17" s="90"/>
      <c r="V17" s="90"/>
    </row>
    <row r="18" spans="2:22" ht="16.5">
      <c r="B18" s="447"/>
      <c r="C18" s="139" t="s">
        <v>3463</v>
      </c>
      <c r="D18" s="364"/>
      <c r="E18" s="15" t="s">
        <v>145</v>
      </c>
      <c r="F18" s="15" t="s">
        <v>146</v>
      </c>
      <c r="G18" s="15" t="s">
        <v>147</v>
      </c>
      <c r="H18" s="364"/>
      <c r="I18" s="25" t="s">
        <v>3464</v>
      </c>
      <c r="J18" s="25" t="s">
        <v>265</v>
      </c>
      <c r="K18" s="77" t="s">
        <v>6</v>
      </c>
      <c r="L18" s="111"/>
      <c r="M18" s="87" t="s">
        <v>39</v>
      </c>
      <c r="N18" s="87"/>
      <c r="O18" s="87"/>
      <c r="P18" s="80">
        <v>42535</v>
      </c>
      <c r="Q18" s="77" t="s">
        <v>6</v>
      </c>
      <c r="R18" s="111"/>
      <c r="S18" s="81"/>
      <c r="T18" s="81"/>
      <c r="U18" s="90"/>
      <c r="V18" s="90"/>
    </row>
    <row r="19" spans="2:22" ht="16.5">
      <c r="B19" s="447"/>
      <c r="C19" s="139" t="s">
        <v>3465</v>
      </c>
      <c r="D19" s="364"/>
      <c r="E19" s="15" t="s">
        <v>145</v>
      </c>
      <c r="F19" s="114" t="s">
        <v>146</v>
      </c>
      <c r="G19" s="114" t="s">
        <v>147</v>
      </c>
      <c r="H19" s="364"/>
      <c r="I19" s="25" t="s">
        <v>3466</v>
      </c>
      <c r="J19" s="25" t="s">
        <v>3467</v>
      </c>
      <c r="K19" s="77" t="s">
        <v>6</v>
      </c>
      <c r="L19" s="111"/>
      <c r="M19" s="87" t="s">
        <v>39</v>
      </c>
      <c r="N19" s="87"/>
      <c r="O19" s="87"/>
      <c r="P19" s="80">
        <v>42535</v>
      </c>
      <c r="Q19" s="77" t="s">
        <v>6</v>
      </c>
      <c r="R19" s="111"/>
      <c r="S19" s="81"/>
      <c r="T19" s="81"/>
      <c r="U19" s="90"/>
      <c r="V19" s="90"/>
    </row>
    <row r="20" spans="2:22" ht="16.5">
      <c r="B20" s="447"/>
      <c r="C20" s="139" t="s">
        <v>3468</v>
      </c>
      <c r="D20" s="364"/>
      <c r="E20" s="15" t="s">
        <v>145</v>
      </c>
      <c r="F20" s="15" t="s">
        <v>178</v>
      </c>
      <c r="G20" s="15" t="s">
        <v>157</v>
      </c>
      <c r="H20" s="364"/>
      <c r="I20" s="25" t="s">
        <v>264</v>
      </c>
      <c r="J20" s="25" t="s">
        <v>265</v>
      </c>
      <c r="K20" s="77" t="s">
        <v>6</v>
      </c>
      <c r="L20" s="111"/>
      <c r="M20" s="87" t="s">
        <v>39</v>
      </c>
      <c r="N20" s="87"/>
      <c r="O20" s="87"/>
      <c r="P20" s="80">
        <v>42535</v>
      </c>
      <c r="Q20" s="77" t="s">
        <v>6</v>
      </c>
      <c r="R20" s="111"/>
      <c r="S20" s="81"/>
      <c r="T20" s="81"/>
      <c r="U20" s="90"/>
      <c r="V20" s="90"/>
    </row>
    <row r="21" spans="2:22" ht="16.5">
      <c r="B21" s="447"/>
      <c r="C21" s="139" t="s">
        <v>3469</v>
      </c>
      <c r="D21" s="364"/>
      <c r="E21" s="15" t="s">
        <v>145</v>
      </c>
      <c r="F21" s="15" t="s">
        <v>178</v>
      </c>
      <c r="G21" s="15" t="s">
        <v>157</v>
      </c>
      <c r="H21" s="364"/>
      <c r="I21" s="25" t="s">
        <v>267</v>
      </c>
      <c r="J21" s="25" t="s">
        <v>265</v>
      </c>
      <c r="K21" s="77" t="s">
        <v>6</v>
      </c>
      <c r="L21" s="111"/>
      <c r="M21" s="87" t="s">
        <v>39</v>
      </c>
      <c r="N21" s="87"/>
      <c r="O21" s="87"/>
      <c r="P21" s="80">
        <v>42535</v>
      </c>
      <c r="Q21" s="77" t="s">
        <v>6</v>
      </c>
      <c r="R21" s="111"/>
      <c r="S21" s="81"/>
      <c r="T21" s="81"/>
      <c r="U21" s="90"/>
      <c r="V21" s="90"/>
    </row>
    <row r="22" spans="2:22" ht="16.5">
      <c r="B22" s="447"/>
      <c r="C22" s="139" t="s">
        <v>3470</v>
      </c>
      <c r="D22" s="364"/>
      <c r="E22" s="15" t="s">
        <v>145</v>
      </c>
      <c r="F22" s="15" t="s">
        <v>146</v>
      </c>
      <c r="G22" s="15" t="s">
        <v>157</v>
      </c>
      <c r="H22" s="364"/>
      <c r="I22" s="25" t="s">
        <v>3471</v>
      </c>
      <c r="J22" s="25" t="s">
        <v>368</v>
      </c>
      <c r="K22" s="77" t="s">
        <v>6</v>
      </c>
      <c r="L22" s="111"/>
      <c r="M22" s="87" t="s">
        <v>39</v>
      </c>
      <c r="N22" s="87"/>
      <c r="O22" s="87"/>
      <c r="P22" s="80">
        <v>42535</v>
      </c>
      <c r="Q22" s="77" t="s">
        <v>6</v>
      </c>
      <c r="R22" s="111"/>
      <c r="S22" s="81"/>
      <c r="T22" s="81"/>
      <c r="U22" s="90"/>
      <c r="V22" s="90"/>
    </row>
    <row r="23" spans="2:22" ht="16.5">
      <c r="B23" s="447"/>
      <c r="C23" s="139" t="s">
        <v>3472</v>
      </c>
      <c r="D23" s="364"/>
      <c r="E23" s="15" t="s">
        <v>145</v>
      </c>
      <c r="F23" s="15" t="s">
        <v>146</v>
      </c>
      <c r="G23" s="15" t="s">
        <v>147</v>
      </c>
      <c r="H23" s="364"/>
      <c r="I23" s="25" t="s">
        <v>362</v>
      </c>
      <c r="J23" s="84" t="s">
        <v>363</v>
      </c>
      <c r="K23" s="77" t="s">
        <v>6</v>
      </c>
      <c r="L23" s="111"/>
      <c r="M23" s="87" t="s">
        <v>39</v>
      </c>
      <c r="N23" s="87"/>
      <c r="O23" s="87"/>
      <c r="P23" s="80">
        <v>42535</v>
      </c>
      <c r="Q23" s="77" t="s">
        <v>8</v>
      </c>
      <c r="R23" s="111"/>
      <c r="S23" s="81"/>
      <c r="T23" s="81"/>
      <c r="U23" s="90"/>
      <c r="V23" s="90"/>
    </row>
    <row r="24" spans="2:22" ht="16.5">
      <c r="B24" s="447"/>
      <c r="C24" s="139" t="s">
        <v>3473</v>
      </c>
      <c r="D24" s="364"/>
      <c r="E24" s="15" t="s">
        <v>145</v>
      </c>
      <c r="F24" s="114" t="s">
        <v>146</v>
      </c>
      <c r="G24" s="114" t="s">
        <v>147</v>
      </c>
      <c r="H24" s="364"/>
      <c r="I24" s="25" t="s">
        <v>365</v>
      </c>
      <c r="J24" s="84" t="s">
        <v>363</v>
      </c>
      <c r="K24" s="77" t="s">
        <v>6</v>
      </c>
      <c r="L24" s="111"/>
      <c r="M24" s="87" t="s">
        <v>39</v>
      </c>
      <c r="N24" s="87"/>
      <c r="O24" s="87"/>
      <c r="P24" s="80">
        <v>42535</v>
      </c>
      <c r="Q24" s="77" t="s">
        <v>6</v>
      </c>
      <c r="R24" s="111"/>
      <c r="S24" s="81"/>
      <c r="T24" s="81"/>
      <c r="U24" s="90"/>
      <c r="V24" s="90"/>
    </row>
    <row r="25" spans="2:22" ht="28.5">
      <c r="B25" s="447"/>
      <c r="C25" s="139" t="s">
        <v>3474</v>
      </c>
      <c r="D25" s="364"/>
      <c r="E25" s="15" t="s">
        <v>145</v>
      </c>
      <c r="F25" s="15" t="s">
        <v>146</v>
      </c>
      <c r="G25" s="15" t="s">
        <v>157</v>
      </c>
      <c r="H25" s="364"/>
      <c r="I25" s="25" t="s">
        <v>3475</v>
      </c>
      <c r="J25" s="25" t="s">
        <v>360</v>
      </c>
      <c r="K25" s="77" t="s">
        <v>6</v>
      </c>
      <c r="L25" s="111"/>
      <c r="M25" s="87" t="s">
        <v>39</v>
      </c>
      <c r="N25" s="87"/>
      <c r="O25" s="87"/>
      <c r="P25" s="80">
        <v>42535</v>
      </c>
      <c r="Q25" s="77" t="s">
        <v>7</v>
      </c>
      <c r="R25" s="111" t="s">
        <v>3476</v>
      </c>
      <c r="S25" s="81"/>
      <c r="T25" s="81"/>
      <c r="U25" s="90"/>
      <c r="V25" s="90"/>
    </row>
    <row r="26" spans="2:22" ht="16.5">
      <c r="B26" s="447"/>
      <c r="C26" s="139" t="s">
        <v>3477</v>
      </c>
      <c r="D26" s="364"/>
      <c r="E26" s="15" t="s">
        <v>145</v>
      </c>
      <c r="F26" s="15" t="s">
        <v>146</v>
      </c>
      <c r="G26" s="15" t="s">
        <v>147</v>
      </c>
      <c r="H26" s="364"/>
      <c r="I26" s="25" t="s">
        <v>3478</v>
      </c>
      <c r="J26" s="25" t="s">
        <v>3479</v>
      </c>
      <c r="K26" s="77" t="s">
        <v>6</v>
      </c>
      <c r="L26" s="111"/>
      <c r="M26" s="87" t="s">
        <v>39</v>
      </c>
      <c r="N26" s="87"/>
      <c r="O26" s="87"/>
      <c r="P26" s="80">
        <v>42535</v>
      </c>
      <c r="Q26" s="77" t="s">
        <v>6</v>
      </c>
      <c r="R26" s="111"/>
      <c r="S26" s="81"/>
      <c r="T26" s="81"/>
      <c r="U26" s="90"/>
      <c r="V26" s="90"/>
    </row>
    <row r="27" spans="2:22" ht="16.5">
      <c r="B27" s="447"/>
      <c r="C27" s="139" t="s">
        <v>3480</v>
      </c>
      <c r="D27" s="364"/>
      <c r="E27" s="15" t="s">
        <v>145</v>
      </c>
      <c r="F27" s="15" t="s">
        <v>146</v>
      </c>
      <c r="G27" s="15" t="s">
        <v>157</v>
      </c>
      <c r="H27" s="364"/>
      <c r="I27" s="25" t="s">
        <v>3481</v>
      </c>
      <c r="J27" s="25" t="s">
        <v>3482</v>
      </c>
      <c r="K27" s="77" t="s">
        <v>6</v>
      </c>
      <c r="L27" s="111"/>
      <c r="M27" s="87" t="s">
        <v>39</v>
      </c>
      <c r="N27" s="87"/>
      <c r="O27" s="87"/>
      <c r="P27" s="80">
        <v>42535</v>
      </c>
      <c r="Q27" s="77" t="s">
        <v>6</v>
      </c>
      <c r="R27" s="111"/>
      <c r="S27" s="81"/>
      <c r="T27" s="81"/>
      <c r="U27" s="90"/>
      <c r="V27" s="90"/>
    </row>
    <row r="28" spans="2:22" ht="16.5">
      <c r="B28" s="451"/>
      <c r="C28" s="139" t="s">
        <v>3483</v>
      </c>
      <c r="D28" s="364"/>
      <c r="E28" s="15" t="s">
        <v>145</v>
      </c>
      <c r="F28" s="15" t="s">
        <v>178</v>
      </c>
      <c r="G28" s="15" t="s">
        <v>157</v>
      </c>
      <c r="H28" s="364"/>
      <c r="I28" s="25" t="s">
        <v>376</v>
      </c>
      <c r="J28" s="25" t="s">
        <v>3484</v>
      </c>
      <c r="K28" s="77" t="s">
        <v>6</v>
      </c>
      <c r="L28" s="111"/>
      <c r="M28" s="87" t="s">
        <v>39</v>
      </c>
      <c r="N28" s="87"/>
      <c r="O28" s="87"/>
      <c r="P28" s="80">
        <v>42535</v>
      </c>
      <c r="Q28" s="77" t="s">
        <v>6</v>
      </c>
      <c r="R28" s="111"/>
      <c r="S28" s="81"/>
      <c r="T28" s="81"/>
      <c r="U28" s="90"/>
      <c r="V28" s="90"/>
    </row>
    <row r="29" spans="2:22" ht="33" customHeight="1">
      <c r="B29" s="447"/>
      <c r="C29" s="139" t="s">
        <v>3485</v>
      </c>
      <c r="D29" s="362" t="s">
        <v>3486</v>
      </c>
      <c r="E29" s="15" t="s">
        <v>145</v>
      </c>
      <c r="F29" s="15" t="s">
        <v>146</v>
      </c>
      <c r="G29" s="15" t="s">
        <v>147</v>
      </c>
      <c r="H29" s="362" t="s">
        <v>3487</v>
      </c>
      <c r="I29" s="25" t="s">
        <v>3488</v>
      </c>
      <c r="J29" s="141" t="s">
        <v>3489</v>
      </c>
      <c r="K29" s="77" t="s">
        <v>7</v>
      </c>
      <c r="L29" s="111" t="s">
        <v>3490</v>
      </c>
      <c r="M29" s="87" t="s">
        <v>39</v>
      </c>
      <c r="N29" s="87"/>
      <c r="O29" s="87"/>
      <c r="P29" s="80">
        <v>42535</v>
      </c>
      <c r="Q29" s="77" t="s">
        <v>6</v>
      </c>
      <c r="R29" s="111"/>
      <c r="S29" s="81"/>
      <c r="T29" s="81"/>
      <c r="U29" s="90"/>
      <c r="V29" s="90"/>
    </row>
    <row r="30" spans="2:22" ht="16.5">
      <c r="B30" s="447"/>
      <c r="C30" s="139" t="s">
        <v>3491</v>
      </c>
      <c r="D30" s="363"/>
      <c r="E30" s="15" t="s">
        <v>190</v>
      </c>
      <c r="F30" s="15" t="s">
        <v>146</v>
      </c>
      <c r="G30" s="15" t="s">
        <v>147</v>
      </c>
      <c r="H30" s="363"/>
      <c r="I30" s="25" t="s">
        <v>3452</v>
      </c>
      <c r="J30" s="25" t="s">
        <v>1763</v>
      </c>
      <c r="K30" s="77" t="s">
        <v>6</v>
      </c>
      <c r="L30" s="111"/>
      <c r="M30" s="87" t="s">
        <v>39</v>
      </c>
      <c r="N30" s="87"/>
      <c r="O30" s="87"/>
      <c r="P30" s="80">
        <v>42535</v>
      </c>
      <c r="Q30" s="77" t="s">
        <v>8</v>
      </c>
      <c r="R30" s="111"/>
      <c r="S30" s="81"/>
      <c r="T30" s="81"/>
      <c r="U30" s="90"/>
      <c r="V30" s="90"/>
    </row>
    <row r="31" spans="2:22" ht="27">
      <c r="B31" s="447"/>
      <c r="C31" s="139" t="s">
        <v>3492</v>
      </c>
      <c r="D31" s="363"/>
      <c r="E31" s="15" t="s">
        <v>190</v>
      </c>
      <c r="F31" s="15" t="s">
        <v>146</v>
      </c>
      <c r="G31" s="15" t="s">
        <v>147</v>
      </c>
      <c r="H31" s="363"/>
      <c r="I31" s="25" t="s">
        <v>3454</v>
      </c>
      <c r="J31" s="25" t="s">
        <v>1763</v>
      </c>
      <c r="K31" s="77" t="s">
        <v>6</v>
      </c>
      <c r="L31" s="111"/>
      <c r="M31" s="87" t="s">
        <v>39</v>
      </c>
      <c r="N31" s="87"/>
      <c r="O31" s="87"/>
      <c r="P31" s="80">
        <v>42535</v>
      </c>
      <c r="Q31" s="77" t="s">
        <v>8</v>
      </c>
      <c r="R31" s="111"/>
      <c r="S31" s="81"/>
      <c r="T31" s="81"/>
      <c r="U31" s="90"/>
      <c r="V31" s="90"/>
    </row>
    <row r="32" spans="2:22" ht="42.75">
      <c r="B32" s="447"/>
      <c r="C32" s="139" t="s">
        <v>3493</v>
      </c>
      <c r="D32" s="363"/>
      <c r="E32" s="15" t="s">
        <v>190</v>
      </c>
      <c r="F32" s="15" t="s">
        <v>146</v>
      </c>
      <c r="G32" s="15" t="s">
        <v>147</v>
      </c>
      <c r="H32" s="363"/>
      <c r="I32" s="25" t="s">
        <v>3494</v>
      </c>
      <c r="J32" s="25" t="s">
        <v>3495</v>
      </c>
      <c r="K32" s="77" t="s">
        <v>7</v>
      </c>
      <c r="L32" s="142" t="s">
        <v>3496</v>
      </c>
      <c r="M32" s="87" t="s">
        <v>39</v>
      </c>
      <c r="N32" s="87"/>
      <c r="O32" s="87"/>
      <c r="P32" s="80">
        <v>42535</v>
      </c>
      <c r="Q32" s="77" t="s">
        <v>8</v>
      </c>
      <c r="R32" s="142" t="s">
        <v>3496</v>
      </c>
      <c r="S32" s="82"/>
      <c r="T32" s="82"/>
      <c r="U32" s="93"/>
      <c r="V32" s="94"/>
    </row>
    <row r="33" spans="2:22" ht="16.5">
      <c r="B33" s="447"/>
      <c r="C33" s="139" t="s">
        <v>3497</v>
      </c>
      <c r="D33" s="363"/>
      <c r="E33" s="15" t="s">
        <v>145</v>
      </c>
      <c r="F33" s="15" t="s">
        <v>146</v>
      </c>
      <c r="G33" s="15" t="s">
        <v>147</v>
      </c>
      <c r="H33" s="363"/>
      <c r="I33" s="25" t="s">
        <v>3498</v>
      </c>
      <c r="J33" s="25" t="s">
        <v>384</v>
      </c>
      <c r="K33" s="77" t="s">
        <v>6</v>
      </c>
      <c r="L33" s="142"/>
      <c r="M33" s="87" t="s">
        <v>39</v>
      </c>
      <c r="N33" s="87"/>
      <c r="O33" s="87"/>
      <c r="P33" s="80">
        <v>42535</v>
      </c>
      <c r="Q33" s="77" t="s">
        <v>6</v>
      </c>
      <c r="R33" s="142"/>
      <c r="S33" s="82"/>
      <c r="T33" s="82"/>
      <c r="U33" s="93"/>
      <c r="V33" s="94"/>
    </row>
    <row r="34" spans="2:22" ht="16.5">
      <c r="B34" s="447"/>
      <c r="C34" s="139" t="s">
        <v>3499</v>
      </c>
      <c r="D34" s="363"/>
      <c r="E34" s="15" t="s">
        <v>145</v>
      </c>
      <c r="F34" s="15" t="s">
        <v>146</v>
      </c>
      <c r="G34" s="15" t="s">
        <v>147</v>
      </c>
      <c r="H34" s="363"/>
      <c r="I34" s="25" t="s">
        <v>3500</v>
      </c>
      <c r="J34" s="25" t="s">
        <v>384</v>
      </c>
      <c r="K34" s="77" t="s">
        <v>6</v>
      </c>
      <c r="L34" s="142"/>
      <c r="M34" s="87" t="s">
        <v>39</v>
      </c>
      <c r="N34" s="87"/>
      <c r="O34" s="87"/>
      <c r="P34" s="80">
        <v>42535</v>
      </c>
      <c r="Q34" s="77" t="s">
        <v>6</v>
      </c>
      <c r="R34" s="142"/>
      <c r="S34" s="82"/>
      <c r="T34" s="82"/>
      <c r="U34" s="93"/>
      <c r="V34" s="94"/>
    </row>
    <row r="35" spans="2:22" ht="16.5">
      <c r="B35" s="447"/>
      <c r="C35" s="139" t="s">
        <v>3501</v>
      </c>
      <c r="D35" s="363"/>
      <c r="E35" s="114" t="s">
        <v>190</v>
      </c>
      <c r="F35" s="15" t="s">
        <v>146</v>
      </c>
      <c r="G35" s="114" t="s">
        <v>147</v>
      </c>
      <c r="H35" s="363"/>
      <c r="I35" s="25" t="s">
        <v>3502</v>
      </c>
      <c r="J35" s="25" t="s">
        <v>3503</v>
      </c>
      <c r="K35" s="77" t="s">
        <v>6</v>
      </c>
      <c r="L35" s="142"/>
      <c r="M35" s="87" t="s">
        <v>39</v>
      </c>
      <c r="N35" s="87"/>
      <c r="O35" s="87"/>
      <c r="P35" s="80">
        <v>42535</v>
      </c>
      <c r="Q35" s="77" t="s">
        <v>8</v>
      </c>
      <c r="R35" s="142"/>
      <c r="S35" s="82"/>
      <c r="T35" s="82"/>
      <c r="U35" s="93"/>
      <c r="V35" s="94"/>
    </row>
    <row r="36" spans="2:22" ht="42.75">
      <c r="B36" s="447"/>
      <c r="C36" s="139" t="s">
        <v>3504</v>
      </c>
      <c r="D36" s="363"/>
      <c r="E36" s="15" t="s">
        <v>190</v>
      </c>
      <c r="F36" s="15" t="s">
        <v>146</v>
      </c>
      <c r="G36" s="15" t="s">
        <v>147</v>
      </c>
      <c r="H36" s="363"/>
      <c r="I36" s="25" t="s">
        <v>3505</v>
      </c>
      <c r="J36" s="25" t="s">
        <v>3506</v>
      </c>
      <c r="K36" s="77" t="s">
        <v>7</v>
      </c>
      <c r="L36" s="142" t="s">
        <v>3496</v>
      </c>
      <c r="M36" s="87" t="s">
        <v>39</v>
      </c>
      <c r="N36" s="87"/>
      <c r="O36" s="87"/>
      <c r="P36" s="80">
        <v>42535</v>
      </c>
      <c r="Q36" s="77" t="s">
        <v>8</v>
      </c>
      <c r="R36" s="142" t="s">
        <v>3496</v>
      </c>
      <c r="S36" s="82"/>
      <c r="T36" s="82"/>
      <c r="U36" s="93"/>
      <c r="V36" s="94"/>
    </row>
    <row r="37" spans="2:22" ht="16.5">
      <c r="B37" s="447"/>
      <c r="C37" s="139" t="s">
        <v>3507</v>
      </c>
      <c r="D37" s="363"/>
      <c r="E37" s="15" t="s">
        <v>145</v>
      </c>
      <c r="F37" s="15" t="s">
        <v>146</v>
      </c>
      <c r="G37" s="15" t="s">
        <v>147</v>
      </c>
      <c r="H37" s="363"/>
      <c r="I37" s="25" t="s">
        <v>3508</v>
      </c>
      <c r="J37" s="25" t="s">
        <v>384</v>
      </c>
      <c r="K37" s="77" t="s">
        <v>6</v>
      </c>
      <c r="L37" s="142"/>
      <c r="M37" s="87" t="s">
        <v>39</v>
      </c>
      <c r="N37" s="87"/>
      <c r="O37" s="87"/>
      <c r="P37" s="80">
        <v>42535</v>
      </c>
      <c r="Q37" s="77" t="s">
        <v>6</v>
      </c>
      <c r="R37" s="142"/>
      <c r="S37" s="82"/>
      <c r="T37" s="82"/>
      <c r="U37" s="93"/>
      <c r="V37" s="94"/>
    </row>
    <row r="38" spans="2:22" ht="42.75">
      <c r="B38" s="447"/>
      <c r="C38" s="139" t="s">
        <v>3509</v>
      </c>
      <c r="D38" s="363"/>
      <c r="E38" s="15" t="s">
        <v>190</v>
      </c>
      <c r="F38" s="15" t="s">
        <v>146</v>
      </c>
      <c r="G38" s="15" t="s">
        <v>147</v>
      </c>
      <c r="H38" s="363"/>
      <c r="I38" s="25" t="s">
        <v>3510</v>
      </c>
      <c r="J38" s="25" t="s">
        <v>3511</v>
      </c>
      <c r="K38" s="77" t="s">
        <v>7</v>
      </c>
      <c r="L38" s="142" t="s">
        <v>3496</v>
      </c>
      <c r="M38" s="87" t="s">
        <v>39</v>
      </c>
      <c r="N38" s="87"/>
      <c r="O38" s="87"/>
      <c r="P38" s="80">
        <v>42535</v>
      </c>
      <c r="Q38" s="77" t="s">
        <v>8</v>
      </c>
      <c r="R38" s="142" t="s">
        <v>3496</v>
      </c>
      <c r="S38" s="82"/>
      <c r="T38" s="82"/>
      <c r="U38" s="93"/>
      <c r="V38" s="94"/>
    </row>
    <row r="39" spans="2:22" ht="16.5">
      <c r="B39" s="447"/>
      <c r="C39" s="139" t="s">
        <v>3512</v>
      </c>
      <c r="D39" s="363"/>
      <c r="E39" s="15" t="s">
        <v>145</v>
      </c>
      <c r="F39" s="15" t="s">
        <v>146</v>
      </c>
      <c r="G39" s="15" t="s">
        <v>147</v>
      </c>
      <c r="H39" s="363"/>
      <c r="I39" s="25" t="s">
        <v>3513</v>
      </c>
      <c r="J39" s="25" t="s">
        <v>384</v>
      </c>
      <c r="K39" s="77" t="s">
        <v>6</v>
      </c>
      <c r="L39" s="26"/>
      <c r="M39" s="87" t="s">
        <v>39</v>
      </c>
      <c r="N39" s="87"/>
      <c r="O39" s="87"/>
      <c r="P39" s="80">
        <v>42535</v>
      </c>
      <c r="Q39" s="77" t="s">
        <v>6</v>
      </c>
      <c r="R39" s="26"/>
      <c r="S39" s="83"/>
      <c r="T39" s="83"/>
      <c r="U39" s="83"/>
      <c r="V39" s="83"/>
    </row>
    <row r="40" spans="2:22" ht="16.5">
      <c r="B40" s="447"/>
      <c r="C40" s="139" t="s">
        <v>3514</v>
      </c>
      <c r="D40" s="363"/>
      <c r="E40" s="15" t="s">
        <v>190</v>
      </c>
      <c r="F40" s="15" t="s">
        <v>146</v>
      </c>
      <c r="G40" s="15" t="s">
        <v>147</v>
      </c>
      <c r="H40" s="363"/>
      <c r="I40" s="25" t="s">
        <v>3515</v>
      </c>
      <c r="J40" s="25" t="s">
        <v>3516</v>
      </c>
      <c r="K40" s="77" t="s">
        <v>6</v>
      </c>
      <c r="L40" s="26"/>
      <c r="M40" s="87" t="s">
        <v>39</v>
      </c>
      <c r="N40" s="87"/>
      <c r="O40" s="87"/>
      <c r="P40" s="80">
        <v>42535</v>
      </c>
      <c r="Q40" s="77" t="s">
        <v>8</v>
      </c>
      <c r="R40" s="26"/>
      <c r="S40" s="83"/>
      <c r="T40" s="83"/>
      <c r="U40" s="83"/>
      <c r="V40" s="83"/>
    </row>
    <row r="41" spans="2:22" ht="16.5">
      <c r="B41" s="447"/>
      <c r="C41" s="139" t="s">
        <v>3517</v>
      </c>
      <c r="D41" s="363"/>
      <c r="E41" s="15" t="s">
        <v>190</v>
      </c>
      <c r="F41" s="15" t="s">
        <v>146</v>
      </c>
      <c r="G41" s="15" t="s">
        <v>147</v>
      </c>
      <c r="H41" s="363"/>
      <c r="I41" s="25" t="s">
        <v>3518</v>
      </c>
      <c r="J41" s="25" t="s">
        <v>384</v>
      </c>
      <c r="K41" s="77" t="s">
        <v>6</v>
      </c>
      <c r="L41" s="26"/>
      <c r="M41" s="87" t="s">
        <v>39</v>
      </c>
      <c r="N41" s="87"/>
      <c r="O41" s="87"/>
      <c r="P41" s="80">
        <v>42535</v>
      </c>
      <c r="Q41" s="77" t="s">
        <v>8</v>
      </c>
      <c r="R41" s="26"/>
      <c r="S41" s="83"/>
      <c r="T41" s="83"/>
      <c r="U41" s="83"/>
      <c r="V41" s="83"/>
    </row>
    <row r="42" spans="2:22" ht="16.5">
      <c r="B42" s="447"/>
      <c r="C42" s="139" t="s">
        <v>3519</v>
      </c>
      <c r="D42" s="363"/>
      <c r="E42" s="15" t="s">
        <v>190</v>
      </c>
      <c r="F42" s="15" t="s">
        <v>146</v>
      </c>
      <c r="G42" s="15" t="s">
        <v>147</v>
      </c>
      <c r="H42" s="363"/>
      <c r="I42" s="25" t="s">
        <v>3520</v>
      </c>
      <c r="J42" s="84" t="s">
        <v>3521</v>
      </c>
      <c r="K42" s="85" t="s">
        <v>6</v>
      </c>
      <c r="L42" s="26"/>
      <c r="M42" s="87" t="s">
        <v>39</v>
      </c>
      <c r="N42" s="87"/>
      <c r="O42" s="87"/>
      <c r="P42" s="80">
        <v>42535</v>
      </c>
      <c r="Q42" s="77" t="s">
        <v>8</v>
      </c>
      <c r="R42" s="26"/>
    </row>
    <row r="43" spans="2:22" ht="40.5">
      <c r="B43" s="447"/>
      <c r="C43" s="139" t="s">
        <v>3522</v>
      </c>
      <c r="D43" s="363"/>
      <c r="E43" s="15" t="s">
        <v>190</v>
      </c>
      <c r="F43" s="15" t="s">
        <v>146</v>
      </c>
      <c r="G43" s="15" t="s">
        <v>147</v>
      </c>
      <c r="H43" s="363"/>
      <c r="I43" s="25" t="s">
        <v>3523</v>
      </c>
      <c r="J43" s="84" t="s">
        <v>394</v>
      </c>
      <c r="K43" s="85" t="s">
        <v>6</v>
      </c>
      <c r="L43" s="26"/>
      <c r="M43" s="87" t="s">
        <v>39</v>
      </c>
      <c r="N43" s="87"/>
      <c r="O43" s="87"/>
      <c r="P43" s="80">
        <v>42535</v>
      </c>
      <c r="Q43" s="77" t="s">
        <v>8</v>
      </c>
      <c r="R43" s="26"/>
    </row>
    <row r="44" spans="2:22" ht="27">
      <c r="B44" s="447"/>
      <c r="C44" s="139" t="s">
        <v>3524</v>
      </c>
      <c r="D44" s="363"/>
      <c r="E44" s="15" t="s">
        <v>190</v>
      </c>
      <c r="F44" s="15" t="s">
        <v>146</v>
      </c>
      <c r="G44" s="15" t="s">
        <v>147</v>
      </c>
      <c r="H44" s="363"/>
      <c r="I44" s="25" t="s">
        <v>3525</v>
      </c>
      <c r="J44" s="84" t="s">
        <v>3521</v>
      </c>
      <c r="K44" s="85" t="s">
        <v>6</v>
      </c>
      <c r="L44" s="26"/>
      <c r="M44" s="87" t="s">
        <v>39</v>
      </c>
      <c r="N44" s="87"/>
      <c r="O44" s="87"/>
      <c r="P44" s="80">
        <v>42535</v>
      </c>
      <c r="Q44" s="77" t="s">
        <v>8</v>
      </c>
      <c r="R44" s="26"/>
    </row>
    <row r="45" spans="2:22" ht="16.5">
      <c r="B45" s="447"/>
      <c r="C45" s="139" t="s">
        <v>3526</v>
      </c>
      <c r="D45" s="363"/>
      <c r="E45" s="15" t="s">
        <v>145</v>
      </c>
      <c r="F45" s="15" t="s">
        <v>162</v>
      </c>
      <c r="G45" s="15" t="s">
        <v>147</v>
      </c>
      <c r="H45" s="363"/>
      <c r="I45" s="25" t="s">
        <v>3527</v>
      </c>
      <c r="J45" s="84" t="s">
        <v>3521</v>
      </c>
      <c r="K45" s="85" t="s">
        <v>6</v>
      </c>
      <c r="L45" s="26"/>
      <c r="M45" s="87" t="s">
        <v>39</v>
      </c>
      <c r="N45" s="87"/>
      <c r="O45" s="87"/>
      <c r="P45" s="80">
        <v>42535</v>
      </c>
      <c r="Q45" s="77" t="s">
        <v>8</v>
      </c>
      <c r="R45" s="26"/>
    </row>
    <row r="46" spans="2:22" ht="16.5">
      <c r="B46" s="447"/>
      <c r="C46" s="139" t="s">
        <v>3528</v>
      </c>
      <c r="D46" s="363"/>
      <c r="E46" s="15" t="s">
        <v>190</v>
      </c>
      <c r="F46" s="15" t="s">
        <v>146</v>
      </c>
      <c r="G46" s="15" t="s">
        <v>147</v>
      </c>
      <c r="H46" s="363"/>
      <c r="I46" s="25" t="s">
        <v>3529</v>
      </c>
      <c r="J46" s="84" t="s">
        <v>3530</v>
      </c>
      <c r="K46" s="85" t="s">
        <v>6</v>
      </c>
      <c r="L46" s="26"/>
      <c r="M46" s="87" t="s">
        <v>39</v>
      </c>
      <c r="N46" s="87"/>
      <c r="O46" s="87"/>
      <c r="P46" s="80">
        <v>42535</v>
      </c>
      <c r="Q46" s="77" t="s">
        <v>8</v>
      </c>
      <c r="R46" s="26"/>
    </row>
    <row r="47" spans="2:22" ht="16.5">
      <c r="B47" s="447"/>
      <c r="C47" s="139" t="s">
        <v>3531</v>
      </c>
      <c r="D47" s="363"/>
      <c r="E47" s="15" t="s">
        <v>145</v>
      </c>
      <c r="F47" s="15" t="s">
        <v>146</v>
      </c>
      <c r="G47" s="15" t="s">
        <v>147</v>
      </c>
      <c r="H47" s="363"/>
      <c r="I47" s="25" t="s">
        <v>3532</v>
      </c>
      <c r="J47" s="84" t="s">
        <v>384</v>
      </c>
      <c r="K47" s="85" t="s">
        <v>6</v>
      </c>
      <c r="L47" s="26"/>
      <c r="M47" s="87" t="s">
        <v>39</v>
      </c>
      <c r="N47" s="87"/>
      <c r="O47" s="87"/>
      <c r="P47" s="80">
        <v>42535</v>
      </c>
      <c r="Q47" s="77" t="s">
        <v>6</v>
      </c>
      <c r="R47" s="26"/>
    </row>
    <row r="48" spans="2:22" ht="16.5">
      <c r="B48" s="447"/>
      <c r="C48" s="139" t="s">
        <v>3533</v>
      </c>
      <c r="D48" s="363"/>
      <c r="E48" s="15" t="s">
        <v>190</v>
      </c>
      <c r="F48" s="15" t="s">
        <v>146</v>
      </c>
      <c r="G48" s="15" t="s">
        <v>147</v>
      </c>
      <c r="H48" s="363"/>
      <c r="I48" s="25" t="s">
        <v>3534</v>
      </c>
      <c r="J48" s="84" t="s">
        <v>3521</v>
      </c>
      <c r="K48" s="85" t="s">
        <v>6</v>
      </c>
      <c r="L48" s="26"/>
      <c r="M48" s="87" t="s">
        <v>39</v>
      </c>
      <c r="N48" s="87"/>
      <c r="O48" s="87"/>
      <c r="P48" s="80">
        <v>42535</v>
      </c>
      <c r="Q48" s="77" t="s">
        <v>8</v>
      </c>
      <c r="R48" s="26"/>
    </row>
    <row r="49" spans="2:18" ht="16.5">
      <c r="B49" s="447"/>
      <c r="C49" s="139" t="s">
        <v>3535</v>
      </c>
      <c r="D49" s="363"/>
      <c r="E49" s="15" t="s">
        <v>145</v>
      </c>
      <c r="F49" s="15" t="s">
        <v>162</v>
      </c>
      <c r="G49" s="15" t="s">
        <v>147</v>
      </c>
      <c r="H49" s="363"/>
      <c r="I49" s="25" t="s">
        <v>3527</v>
      </c>
      <c r="J49" s="84" t="s">
        <v>3521</v>
      </c>
      <c r="K49" s="85" t="s">
        <v>6</v>
      </c>
      <c r="L49" s="26"/>
      <c r="M49" s="87" t="s">
        <v>39</v>
      </c>
      <c r="N49" s="87"/>
      <c r="O49" s="87"/>
      <c r="P49" s="80">
        <v>42535</v>
      </c>
      <c r="Q49" s="77" t="s">
        <v>8</v>
      </c>
      <c r="R49" s="26"/>
    </row>
    <row r="50" spans="2:18" ht="16.5">
      <c r="B50" s="447"/>
      <c r="C50" s="139" t="s">
        <v>3536</v>
      </c>
      <c r="D50" s="363"/>
      <c r="E50" s="15" t="s">
        <v>190</v>
      </c>
      <c r="F50" s="15" t="s">
        <v>146</v>
      </c>
      <c r="G50" s="15" t="s">
        <v>147</v>
      </c>
      <c r="H50" s="363"/>
      <c r="I50" s="25" t="s">
        <v>3537</v>
      </c>
      <c r="J50" s="84" t="s">
        <v>3538</v>
      </c>
      <c r="K50" s="85" t="s">
        <v>6</v>
      </c>
      <c r="L50" s="26"/>
      <c r="M50" s="87" t="s">
        <v>39</v>
      </c>
      <c r="N50" s="87"/>
      <c r="O50" s="87"/>
      <c r="P50" s="80">
        <v>42535</v>
      </c>
      <c r="Q50" s="77" t="s">
        <v>8</v>
      </c>
      <c r="R50" s="26"/>
    </row>
    <row r="51" spans="2:18" ht="16.5">
      <c r="B51" s="447"/>
      <c r="C51" s="139" t="s">
        <v>3539</v>
      </c>
      <c r="D51" s="363"/>
      <c r="E51" s="15" t="s">
        <v>190</v>
      </c>
      <c r="F51" s="15" t="s">
        <v>146</v>
      </c>
      <c r="G51" s="15" t="s">
        <v>147</v>
      </c>
      <c r="H51" s="363"/>
      <c r="I51" s="25" t="s">
        <v>3540</v>
      </c>
      <c r="J51" s="84" t="s">
        <v>3538</v>
      </c>
      <c r="K51" s="85" t="s">
        <v>6</v>
      </c>
      <c r="L51" s="26"/>
      <c r="M51" s="87" t="s">
        <v>39</v>
      </c>
      <c r="N51" s="87"/>
      <c r="O51" s="87"/>
      <c r="P51" s="80">
        <v>42535</v>
      </c>
      <c r="Q51" s="77" t="s">
        <v>8</v>
      </c>
      <c r="R51" s="26"/>
    </row>
    <row r="52" spans="2:18" ht="16.5">
      <c r="B52" s="447"/>
      <c r="C52" s="139" t="s">
        <v>3541</v>
      </c>
      <c r="D52" s="363"/>
      <c r="E52" s="15" t="s">
        <v>190</v>
      </c>
      <c r="F52" s="15" t="s">
        <v>146</v>
      </c>
      <c r="G52" s="15" t="s">
        <v>147</v>
      </c>
      <c r="H52" s="363"/>
      <c r="I52" s="25" t="s">
        <v>1163</v>
      </c>
      <c r="J52" s="84" t="s">
        <v>3542</v>
      </c>
      <c r="K52" s="85" t="s">
        <v>6</v>
      </c>
      <c r="L52" s="26"/>
      <c r="M52" s="87" t="s">
        <v>39</v>
      </c>
      <c r="N52" s="87"/>
      <c r="O52" s="87"/>
      <c r="P52" s="80">
        <v>42535</v>
      </c>
      <c r="Q52" s="77" t="s">
        <v>8</v>
      </c>
      <c r="R52" s="26"/>
    </row>
    <row r="53" spans="2:18" ht="16.5">
      <c r="B53" s="447"/>
      <c r="C53" s="139" t="s">
        <v>3543</v>
      </c>
      <c r="D53" s="363"/>
      <c r="E53" s="15" t="s">
        <v>190</v>
      </c>
      <c r="F53" s="15" t="s">
        <v>178</v>
      </c>
      <c r="G53" s="15" t="s">
        <v>157</v>
      </c>
      <c r="H53" s="363"/>
      <c r="I53" s="25" t="s">
        <v>3544</v>
      </c>
      <c r="J53" s="84" t="s">
        <v>3545</v>
      </c>
      <c r="K53" s="85" t="s">
        <v>6</v>
      </c>
      <c r="L53" s="26"/>
      <c r="M53" s="87" t="s">
        <v>39</v>
      </c>
      <c r="N53" s="87"/>
      <c r="O53" s="87"/>
      <c r="P53" s="80">
        <v>42535</v>
      </c>
      <c r="Q53" s="85" t="s">
        <v>6</v>
      </c>
      <c r="R53" s="26"/>
    </row>
    <row r="54" spans="2:18" ht="85.5">
      <c r="B54" s="447"/>
      <c r="C54" s="139" t="s">
        <v>3546</v>
      </c>
      <c r="D54" s="363"/>
      <c r="E54" s="15" t="s">
        <v>190</v>
      </c>
      <c r="F54" s="15" t="s">
        <v>146</v>
      </c>
      <c r="G54" s="15" t="s">
        <v>147</v>
      </c>
      <c r="H54" s="363"/>
      <c r="I54" s="25" t="s">
        <v>3547</v>
      </c>
      <c r="J54" s="84" t="s">
        <v>3521</v>
      </c>
      <c r="K54" s="85" t="s">
        <v>7</v>
      </c>
      <c r="L54" s="88" t="s">
        <v>3548</v>
      </c>
      <c r="M54" s="87" t="s">
        <v>39</v>
      </c>
      <c r="N54" s="87"/>
      <c r="O54" s="87"/>
      <c r="P54" s="80">
        <v>42535</v>
      </c>
      <c r="Q54" s="77" t="s">
        <v>8</v>
      </c>
      <c r="R54" s="88" t="s">
        <v>3548</v>
      </c>
    </row>
    <row r="55" spans="2:18" ht="27">
      <c r="B55" s="447"/>
      <c r="C55" s="139" t="s">
        <v>3549</v>
      </c>
      <c r="D55" s="363"/>
      <c r="E55" s="15" t="s">
        <v>145</v>
      </c>
      <c r="F55" s="15" t="s">
        <v>146</v>
      </c>
      <c r="G55" s="15" t="s">
        <v>147</v>
      </c>
      <c r="H55" s="363"/>
      <c r="I55" s="25" t="s">
        <v>3550</v>
      </c>
      <c r="J55" s="84" t="s">
        <v>549</v>
      </c>
      <c r="K55" s="85" t="s">
        <v>6</v>
      </c>
      <c r="L55" s="26"/>
      <c r="M55" s="87" t="s">
        <v>39</v>
      </c>
      <c r="N55" s="87"/>
      <c r="O55" s="87"/>
      <c r="P55" s="80">
        <v>42535</v>
      </c>
      <c r="Q55" s="77" t="s">
        <v>6</v>
      </c>
      <c r="R55" s="26"/>
    </row>
    <row r="56" spans="2:18" ht="16.5">
      <c r="B56" s="447"/>
      <c r="C56" s="139" t="s">
        <v>3551</v>
      </c>
      <c r="D56" s="363"/>
      <c r="E56" s="15" t="s">
        <v>145</v>
      </c>
      <c r="F56" s="15" t="s">
        <v>146</v>
      </c>
      <c r="G56" s="15" t="s">
        <v>147</v>
      </c>
      <c r="H56" s="363"/>
      <c r="I56" s="25" t="s">
        <v>3552</v>
      </c>
      <c r="J56" s="84" t="s">
        <v>549</v>
      </c>
      <c r="K56" s="85" t="s">
        <v>6</v>
      </c>
      <c r="L56" s="26"/>
      <c r="M56" s="87" t="s">
        <v>39</v>
      </c>
      <c r="N56" s="87"/>
      <c r="O56" s="87"/>
      <c r="P56" s="80">
        <v>42535</v>
      </c>
      <c r="Q56" s="77" t="s">
        <v>6</v>
      </c>
      <c r="R56" s="26"/>
    </row>
    <row r="57" spans="2:18" ht="16.5">
      <c r="B57" s="447"/>
      <c r="C57" s="139" t="s">
        <v>3553</v>
      </c>
      <c r="D57" s="363"/>
      <c r="E57" s="15" t="s">
        <v>145</v>
      </c>
      <c r="F57" s="15" t="s">
        <v>178</v>
      </c>
      <c r="G57" s="15" t="s">
        <v>147</v>
      </c>
      <c r="H57" s="363"/>
      <c r="I57" s="25" t="s">
        <v>3554</v>
      </c>
      <c r="J57" s="84" t="s">
        <v>3555</v>
      </c>
      <c r="K57" s="85" t="s">
        <v>6</v>
      </c>
      <c r="L57" s="26"/>
      <c r="M57" s="87" t="s">
        <v>39</v>
      </c>
      <c r="N57" s="87"/>
      <c r="O57" s="87"/>
      <c r="P57" s="80">
        <v>42535</v>
      </c>
      <c r="Q57" s="77" t="s">
        <v>6</v>
      </c>
      <c r="R57" s="26"/>
    </row>
    <row r="58" spans="2:18" ht="16.5">
      <c r="B58" s="447"/>
      <c r="C58" s="139" t="s">
        <v>3556</v>
      </c>
      <c r="D58" s="363"/>
      <c r="E58" s="15" t="s">
        <v>145</v>
      </c>
      <c r="F58" s="15" t="s">
        <v>178</v>
      </c>
      <c r="G58" s="15" t="s">
        <v>147</v>
      </c>
      <c r="H58" s="363"/>
      <c r="I58" s="25" t="s">
        <v>3557</v>
      </c>
      <c r="J58" s="84" t="s">
        <v>3558</v>
      </c>
      <c r="K58" s="85" t="s">
        <v>6</v>
      </c>
      <c r="L58" s="26"/>
      <c r="M58" s="87" t="s">
        <v>39</v>
      </c>
      <c r="N58" s="87"/>
      <c r="O58" s="87"/>
      <c r="P58" s="80">
        <v>42535</v>
      </c>
      <c r="Q58" s="77" t="s">
        <v>6</v>
      </c>
      <c r="R58" s="26"/>
    </row>
    <row r="59" spans="2:18" ht="27">
      <c r="B59" s="447"/>
      <c r="C59" s="139" t="s">
        <v>3559</v>
      </c>
      <c r="D59" s="363"/>
      <c r="E59" s="15" t="s">
        <v>145</v>
      </c>
      <c r="F59" s="15" t="s">
        <v>178</v>
      </c>
      <c r="G59" s="15" t="s">
        <v>157</v>
      </c>
      <c r="H59" s="363"/>
      <c r="I59" s="25" t="s">
        <v>3560</v>
      </c>
      <c r="J59" s="84" t="s">
        <v>3561</v>
      </c>
      <c r="K59" s="85" t="s">
        <v>6</v>
      </c>
      <c r="L59" s="26"/>
      <c r="M59" s="87" t="s">
        <v>39</v>
      </c>
      <c r="N59" s="87"/>
      <c r="O59" s="87"/>
      <c r="P59" s="80">
        <v>42535</v>
      </c>
      <c r="Q59" s="85" t="s">
        <v>6</v>
      </c>
      <c r="R59" s="26"/>
    </row>
    <row r="60" spans="2:18" ht="27">
      <c r="B60" s="447"/>
      <c r="C60" s="139" t="s">
        <v>3562</v>
      </c>
      <c r="D60" s="363"/>
      <c r="E60" s="15" t="s">
        <v>145</v>
      </c>
      <c r="F60" s="15" t="s">
        <v>146</v>
      </c>
      <c r="G60" s="15" t="s">
        <v>157</v>
      </c>
      <c r="H60" s="363"/>
      <c r="I60" s="25" t="s">
        <v>3563</v>
      </c>
      <c r="J60" s="84" t="s">
        <v>3564</v>
      </c>
      <c r="K60" s="85" t="s">
        <v>6</v>
      </c>
      <c r="L60" s="26"/>
      <c r="M60" s="87" t="s">
        <v>39</v>
      </c>
      <c r="N60" s="87"/>
      <c r="O60" s="87"/>
      <c r="P60" s="80">
        <v>42535</v>
      </c>
      <c r="Q60" s="85" t="s">
        <v>6</v>
      </c>
      <c r="R60" s="26"/>
    </row>
    <row r="61" spans="2:18" ht="16.5">
      <c r="B61" s="447"/>
      <c r="C61" s="139" t="s">
        <v>3565</v>
      </c>
      <c r="D61" s="365"/>
      <c r="E61" s="15" t="s">
        <v>145</v>
      </c>
      <c r="F61" s="15" t="s">
        <v>178</v>
      </c>
      <c r="G61" s="15" t="s">
        <v>157</v>
      </c>
      <c r="H61" s="365"/>
      <c r="I61" s="25" t="s">
        <v>3566</v>
      </c>
      <c r="J61" s="84" t="s">
        <v>3567</v>
      </c>
      <c r="K61" s="85" t="s">
        <v>6</v>
      </c>
      <c r="L61" s="26"/>
      <c r="M61" s="87" t="s">
        <v>39</v>
      </c>
      <c r="N61" s="87"/>
      <c r="O61" s="87"/>
      <c r="P61" s="80">
        <v>42535</v>
      </c>
      <c r="Q61" s="85" t="s">
        <v>6</v>
      </c>
      <c r="R61" s="26"/>
    </row>
    <row r="62" spans="2:18" ht="27">
      <c r="B62" s="447"/>
      <c r="C62" s="139" t="s">
        <v>3568</v>
      </c>
      <c r="D62" s="362" t="s">
        <v>3569</v>
      </c>
      <c r="E62" s="15" t="s">
        <v>145</v>
      </c>
      <c r="F62" s="15" t="s">
        <v>178</v>
      </c>
      <c r="G62" s="15" t="s">
        <v>157</v>
      </c>
      <c r="H62" s="16" t="s">
        <v>3570</v>
      </c>
      <c r="I62" s="25" t="s">
        <v>413</v>
      </c>
      <c r="J62" s="25" t="s">
        <v>3571</v>
      </c>
      <c r="K62" s="85" t="s">
        <v>6</v>
      </c>
      <c r="L62" s="26"/>
      <c r="M62" s="87" t="s">
        <v>39</v>
      </c>
      <c r="N62" s="87"/>
      <c r="O62" s="87"/>
      <c r="P62" s="80">
        <v>42535</v>
      </c>
      <c r="Q62" s="85" t="s">
        <v>6</v>
      </c>
      <c r="R62" s="26"/>
    </row>
    <row r="63" spans="2:18" ht="16.5">
      <c r="B63" s="447"/>
      <c r="C63" s="139" t="s">
        <v>3572</v>
      </c>
      <c r="D63" s="363"/>
      <c r="E63" s="15" t="s">
        <v>145</v>
      </c>
      <c r="F63" s="15" t="s">
        <v>146</v>
      </c>
      <c r="G63" s="15" t="s">
        <v>147</v>
      </c>
      <c r="H63" s="116"/>
      <c r="I63" s="25" t="s">
        <v>3573</v>
      </c>
      <c r="J63" s="25" t="s">
        <v>3574</v>
      </c>
      <c r="K63" s="85" t="s">
        <v>6</v>
      </c>
      <c r="L63" s="26"/>
      <c r="M63" s="87" t="s">
        <v>39</v>
      </c>
      <c r="N63" s="87"/>
      <c r="O63" s="87"/>
      <c r="P63" s="80">
        <v>42535</v>
      </c>
      <c r="Q63" s="77" t="s">
        <v>10</v>
      </c>
      <c r="R63" s="26"/>
    </row>
    <row r="64" spans="2:18" ht="16.5">
      <c r="B64" s="447"/>
      <c r="C64" s="139" t="s">
        <v>3575</v>
      </c>
      <c r="D64" s="363"/>
      <c r="E64" s="15" t="s">
        <v>145</v>
      </c>
      <c r="F64" s="15" t="s">
        <v>146</v>
      </c>
      <c r="G64" s="15" t="s">
        <v>147</v>
      </c>
      <c r="H64" s="116"/>
      <c r="I64" s="25" t="s">
        <v>3576</v>
      </c>
      <c r="J64" s="25" t="s">
        <v>3577</v>
      </c>
      <c r="K64" s="85" t="s">
        <v>6</v>
      </c>
      <c r="L64" s="26"/>
      <c r="M64" s="87" t="s">
        <v>39</v>
      </c>
      <c r="N64" s="87"/>
      <c r="O64" s="87"/>
      <c r="P64" s="80">
        <v>42535</v>
      </c>
      <c r="Q64" s="77" t="s">
        <v>6</v>
      </c>
      <c r="R64" s="26"/>
    </row>
    <row r="65" spans="2:18" ht="16.5" customHeight="1">
      <c r="B65" s="447"/>
      <c r="C65" s="139" t="s">
        <v>3578</v>
      </c>
      <c r="D65" s="363"/>
      <c r="E65" s="15" t="s">
        <v>145</v>
      </c>
      <c r="F65" s="15" t="s">
        <v>146</v>
      </c>
      <c r="G65" s="15" t="s">
        <v>147</v>
      </c>
      <c r="H65" s="362" t="s">
        <v>3579</v>
      </c>
      <c r="I65" s="25" t="s">
        <v>3580</v>
      </c>
      <c r="J65" s="25" t="s">
        <v>3581</v>
      </c>
      <c r="K65" s="85" t="s">
        <v>6</v>
      </c>
      <c r="L65" s="26"/>
      <c r="M65" s="87" t="s">
        <v>39</v>
      </c>
      <c r="N65" s="87"/>
      <c r="O65" s="87"/>
      <c r="P65" s="80">
        <v>42535</v>
      </c>
      <c r="Q65" s="77" t="s">
        <v>6</v>
      </c>
      <c r="R65" s="26"/>
    </row>
    <row r="66" spans="2:18" ht="42.75">
      <c r="B66" s="447"/>
      <c r="C66" s="139" t="s">
        <v>3582</v>
      </c>
      <c r="D66" s="363"/>
      <c r="E66" s="15" t="s">
        <v>190</v>
      </c>
      <c r="F66" s="15" t="s">
        <v>146</v>
      </c>
      <c r="G66" s="15" t="s">
        <v>147</v>
      </c>
      <c r="H66" s="363"/>
      <c r="I66" s="25" t="s">
        <v>3583</v>
      </c>
      <c r="J66" s="84" t="s">
        <v>3495</v>
      </c>
      <c r="K66" s="85" t="s">
        <v>7</v>
      </c>
      <c r="L66" s="142" t="s">
        <v>3496</v>
      </c>
      <c r="M66" s="87" t="s">
        <v>39</v>
      </c>
      <c r="N66" s="87"/>
      <c r="O66" s="87"/>
      <c r="P66" s="80">
        <v>42535</v>
      </c>
      <c r="Q66" s="77" t="s">
        <v>8</v>
      </c>
      <c r="R66" s="142" t="s">
        <v>3496</v>
      </c>
    </row>
    <row r="67" spans="2:18" ht="16.5">
      <c r="B67" s="447"/>
      <c r="C67" s="139" t="s">
        <v>3584</v>
      </c>
      <c r="D67" s="363"/>
      <c r="E67" s="15" t="s">
        <v>190</v>
      </c>
      <c r="F67" s="15" t="s">
        <v>146</v>
      </c>
      <c r="G67" s="15" t="s">
        <v>147</v>
      </c>
      <c r="H67" s="363"/>
      <c r="I67" s="25" t="s">
        <v>3585</v>
      </c>
      <c r="J67" s="84" t="s">
        <v>3586</v>
      </c>
      <c r="K67" s="85" t="s">
        <v>6</v>
      </c>
      <c r="L67" s="26"/>
      <c r="M67" s="87" t="s">
        <v>39</v>
      </c>
      <c r="N67" s="87"/>
      <c r="O67" s="87"/>
      <c r="P67" s="80">
        <v>42535</v>
      </c>
      <c r="Q67" s="77" t="s">
        <v>8</v>
      </c>
      <c r="R67" s="26"/>
    </row>
    <row r="68" spans="2:18" ht="16.5">
      <c r="B68" s="447"/>
      <c r="C68" s="139" t="s">
        <v>3587</v>
      </c>
      <c r="D68" s="363"/>
      <c r="E68" s="15" t="s">
        <v>145</v>
      </c>
      <c r="F68" s="15" t="s">
        <v>146</v>
      </c>
      <c r="G68" s="15" t="s">
        <v>147</v>
      </c>
      <c r="H68" s="363"/>
      <c r="I68" s="25" t="s">
        <v>3498</v>
      </c>
      <c r="J68" s="84" t="s">
        <v>384</v>
      </c>
      <c r="K68" s="85" t="s">
        <v>6</v>
      </c>
      <c r="L68" s="26"/>
      <c r="M68" s="87" t="s">
        <v>39</v>
      </c>
      <c r="N68" s="87"/>
      <c r="O68" s="87"/>
      <c r="P68" s="80">
        <v>42535</v>
      </c>
      <c r="Q68" s="77" t="s">
        <v>6</v>
      </c>
      <c r="R68" s="26"/>
    </row>
    <row r="69" spans="2:18" ht="16.5">
      <c r="B69" s="447"/>
      <c r="C69" s="139" t="s">
        <v>3588</v>
      </c>
      <c r="D69" s="363"/>
      <c r="E69" s="15" t="s">
        <v>145</v>
      </c>
      <c r="F69" s="15" t="s">
        <v>146</v>
      </c>
      <c r="G69" s="15" t="s">
        <v>147</v>
      </c>
      <c r="H69" s="363"/>
      <c r="I69" s="25" t="s">
        <v>3589</v>
      </c>
      <c r="J69" s="143" t="s">
        <v>3581</v>
      </c>
      <c r="K69" s="85" t="s">
        <v>6</v>
      </c>
      <c r="L69" s="26"/>
      <c r="M69" s="87" t="s">
        <v>39</v>
      </c>
      <c r="N69" s="87"/>
      <c r="O69" s="87"/>
      <c r="P69" s="80">
        <v>42535</v>
      </c>
      <c r="Q69" s="77" t="s">
        <v>6</v>
      </c>
      <c r="R69" s="26"/>
    </row>
    <row r="70" spans="2:18" ht="16.5">
      <c r="B70" s="447"/>
      <c r="C70" s="139" t="s">
        <v>3590</v>
      </c>
      <c r="D70" s="363"/>
      <c r="E70" s="114" t="s">
        <v>190</v>
      </c>
      <c r="F70" s="114" t="s">
        <v>146</v>
      </c>
      <c r="G70" s="114" t="s">
        <v>147</v>
      </c>
      <c r="H70" s="363"/>
      <c r="I70" s="25" t="s">
        <v>3591</v>
      </c>
      <c r="J70" s="84" t="s">
        <v>3503</v>
      </c>
      <c r="K70" s="85" t="s">
        <v>6</v>
      </c>
      <c r="L70" s="26"/>
      <c r="M70" s="87" t="s">
        <v>39</v>
      </c>
      <c r="N70" s="87"/>
      <c r="O70" s="87"/>
      <c r="P70" s="80">
        <v>42535</v>
      </c>
      <c r="Q70" s="77" t="s">
        <v>8</v>
      </c>
      <c r="R70" s="26"/>
    </row>
    <row r="71" spans="2:18" ht="42.75">
      <c r="B71" s="447"/>
      <c r="C71" s="139" t="s">
        <v>3592</v>
      </c>
      <c r="D71" s="363"/>
      <c r="E71" s="15" t="s">
        <v>190</v>
      </c>
      <c r="F71" s="15" t="s">
        <v>146</v>
      </c>
      <c r="G71" s="15" t="s">
        <v>147</v>
      </c>
      <c r="H71" s="363"/>
      <c r="I71" s="25" t="s">
        <v>3593</v>
      </c>
      <c r="J71" s="84" t="s">
        <v>3506</v>
      </c>
      <c r="K71" s="85" t="s">
        <v>7</v>
      </c>
      <c r="L71" s="142" t="s">
        <v>3496</v>
      </c>
      <c r="M71" s="87" t="s">
        <v>39</v>
      </c>
      <c r="N71" s="87"/>
      <c r="O71" s="87"/>
      <c r="P71" s="80">
        <v>42535</v>
      </c>
      <c r="Q71" s="77" t="s">
        <v>8</v>
      </c>
      <c r="R71" s="142" t="s">
        <v>3496</v>
      </c>
    </row>
    <row r="72" spans="2:18" ht="16.5">
      <c r="B72" s="447"/>
      <c r="C72" s="139" t="s">
        <v>3594</v>
      </c>
      <c r="D72" s="363"/>
      <c r="E72" s="15" t="s">
        <v>145</v>
      </c>
      <c r="F72" s="15" t="s">
        <v>146</v>
      </c>
      <c r="G72" s="15" t="s">
        <v>147</v>
      </c>
      <c r="H72" s="363"/>
      <c r="I72" s="25" t="s">
        <v>3595</v>
      </c>
      <c r="J72" s="84" t="s">
        <v>3586</v>
      </c>
      <c r="K72" s="85" t="s">
        <v>6</v>
      </c>
      <c r="L72" s="26"/>
      <c r="M72" s="87" t="s">
        <v>39</v>
      </c>
      <c r="N72" s="87"/>
      <c r="O72" s="87"/>
      <c r="P72" s="80">
        <v>42535</v>
      </c>
      <c r="Q72" s="77" t="s">
        <v>6</v>
      </c>
      <c r="R72" s="26"/>
    </row>
    <row r="73" spans="2:18" ht="16.5">
      <c r="B73" s="447"/>
      <c r="C73" s="139" t="s">
        <v>3596</v>
      </c>
      <c r="D73" s="363"/>
      <c r="E73" s="15" t="s">
        <v>190</v>
      </c>
      <c r="F73" s="15" t="s">
        <v>146</v>
      </c>
      <c r="G73" s="15" t="s">
        <v>147</v>
      </c>
      <c r="H73" s="363"/>
      <c r="I73" s="25" t="s">
        <v>3508</v>
      </c>
      <c r="J73" s="84" t="s">
        <v>384</v>
      </c>
      <c r="K73" s="85" t="s">
        <v>6</v>
      </c>
      <c r="L73" s="26"/>
      <c r="M73" s="87" t="s">
        <v>39</v>
      </c>
      <c r="N73" s="87"/>
      <c r="O73" s="87"/>
      <c r="P73" s="80">
        <v>42535</v>
      </c>
      <c r="Q73" s="77" t="s">
        <v>8</v>
      </c>
      <c r="R73" s="26"/>
    </row>
    <row r="74" spans="2:18" ht="16.5">
      <c r="B74" s="447"/>
      <c r="C74" s="139" t="s">
        <v>3597</v>
      </c>
      <c r="D74" s="363"/>
      <c r="E74" s="15" t="s">
        <v>145</v>
      </c>
      <c r="F74" s="15" t="s">
        <v>146</v>
      </c>
      <c r="G74" s="15" t="s">
        <v>147</v>
      </c>
      <c r="H74" s="363"/>
      <c r="I74" s="25" t="s">
        <v>3598</v>
      </c>
      <c r="J74" s="84" t="s">
        <v>3599</v>
      </c>
      <c r="K74" s="85" t="s">
        <v>6</v>
      </c>
      <c r="L74" s="26"/>
      <c r="M74" s="87" t="s">
        <v>39</v>
      </c>
      <c r="N74" s="87"/>
      <c r="O74" s="87"/>
      <c r="P74" s="80">
        <v>42535</v>
      </c>
      <c r="Q74" s="77" t="s">
        <v>6</v>
      </c>
      <c r="R74" s="26"/>
    </row>
    <row r="75" spans="2:18" ht="16.5">
      <c r="B75" s="447"/>
      <c r="C75" s="139" t="s">
        <v>3600</v>
      </c>
      <c r="D75" s="363"/>
      <c r="E75" s="15" t="s">
        <v>190</v>
      </c>
      <c r="F75" s="15" t="s">
        <v>146</v>
      </c>
      <c r="G75" s="15" t="s">
        <v>147</v>
      </c>
      <c r="H75" s="363"/>
      <c r="I75" s="25" t="s">
        <v>3601</v>
      </c>
      <c r="J75" s="84" t="s">
        <v>3516</v>
      </c>
      <c r="K75" s="85" t="s">
        <v>6</v>
      </c>
      <c r="L75" s="26"/>
      <c r="M75" s="87" t="s">
        <v>39</v>
      </c>
      <c r="N75" s="87"/>
      <c r="O75" s="87"/>
      <c r="P75" s="80">
        <v>42535</v>
      </c>
      <c r="Q75" s="77" t="s">
        <v>8</v>
      </c>
      <c r="R75" s="26"/>
    </row>
    <row r="76" spans="2:18" ht="16.5">
      <c r="B76" s="447"/>
      <c r="C76" s="139" t="s">
        <v>3602</v>
      </c>
      <c r="D76" s="363"/>
      <c r="E76" s="15" t="s">
        <v>190</v>
      </c>
      <c r="F76" s="15" t="s">
        <v>146</v>
      </c>
      <c r="G76" s="15" t="s">
        <v>147</v>
      </c>
      <c r="H76" s="363"/>
      <c r="I76" s="25" t="s">
        <v>3518</v>
      </c>
      <c r="J76" s="84" t="s">
        <v>384</v>
      </c>
      <c r="K76" s="85" t="s">
        <v>6</v>
      </c>
      <c r="L76" s="26"/>
      <c r="M76" s="87" t="s">
        <v>39</v>
      </c>
      <c r="N76" s="87"/>
      <c r="O76" s="87"/>
      <c r="P76" s="80">
        <v>42535</v>
      </c>
      <c r="Q76" s="77" t="s">
        <v>8</v>
      </c>
      <c r="R76" s="26"/>
    </row>
    <row r="77" spans="2:18" ht="16.5">
      <c r="B77" s="447"/>
      <c r="C77" s="139" t="s">
        <v>3603</v>
      </c>
      <c r="D77" s="363"/>
      <c r="E77" s="15" t="s">
        <v>145</v>
      </c>
      <c r="F77" s="15" t="s">
        <v>146</v>
      </c>
      <c r="G77" s="15" t="s">
        <v>147</v>
      </c>
      <c r="H77" s="363"/>
      <c r="I77" s="25" t="s">
        <v>3604</v>
      </c>
      <c r="J77" s="84" t="s">
        <v>3586</v>
      </c>
      <c r="K77" s="85" t="s">
        <v>6</v>
      </c>
      <c r="L77" s="26"/>
      <c r="M77" s="87" t="s">
        <v>39</v>
      </c>
      <c r="N77" s="87"/>
      <c r="O77" s="87"/>
      <c r="P77" s="80">
        <v>42535</v>
      </c>
      <c r="Q77" s="77" t="s">
        <v>6</v>
      </c>
      <c r="R77" s="26"/>
    </row>
    <row r="78" spans="2:18" ht="16.5">
      <c r="B78" s="447"/>
      <c r="C78" s="139" t="s">
        <v>3605</v>
      </c>
      <c r="D78" s="363"/>
      <c r="E78" s="15" t="s">
        <v>190</v>
      </c>
      <c r="F78" s="15" t="s">
        <v>146</v>
      </c>
      <c r="G78" s="15" t="s">
        <v>147</v>
      </c>
      <c r="H78" s="363"/>
      <c r="I78" s="25" t="s">
        <v>3606</v>
      </c>
      <c r="J78" s="84" t="s">
        <v>3521</v>
      </c>
      <c r="K78" s="85" t="s">
        <v>6</v>
      </c>
      <c r="L78" s="26"/>
      <c r="M78" s="87" t="s">
        <v>39</v>
      </c>
      <c r="N78" s="87"/>
      <c r="O78" s="87"/>
      <c r="P78" s="80">
        <v>42535</v>
      </c>
      <c r="Q78" s="77" t="s">
        <v>8</v>
      </c>
      <c r="R78" s="26"/>
    </row>
    <row r="79" spans="2:18" ht="40.5">
      <c r="B79" s="447"/>
      <c r="C79" s="139" t="s">
        <v>3607</v>
      </c>
      <c r="D79" s="363"/>
      <c r="E79" s="15" t="s">
        <v>190</v>
      </c>
      <c r="F79" s="15" t="s">
        <v>146</v>
      </c>
      <c r="G79" s="15" t="s">
        <v>147</v>
      </c>
      <c r="H79" s="363"/>
      <c r="I79" s="25" t="s">
        <v>3523</v>
      </c>
      <c r="J79" s="84" t="s">
        <v>394</v>
      </c>
      <c r="K79" s="85" t="s">
        <v>6</v>
      </c>
      <c r="L79" s="26"/>
      <c r="M79" s="87" t="s">
        <v>39</v>
      </c>
      <c r="N79" s="87"/>
      <c r="O79" s="87"/>
      <c r="P79" s="80">
        <v>42535</v>
      </c>
      <c r="Q79" s="77" t="s">
        <v>8</v>
      </c>
      <c r="R79" s="26"/>
    </row>
    <row r="80" spans="2:18" ht="16.5">
      <c r="B80" s="447"/>
      <c r="C80" s="139" t="s">
        <v>3608</v>
      </c>
      <c r="D80" s="363"/>
      <c r="E80" s="15" t="s">
        <v>145</v>
      </c>
      <c r="F80" s="15" t="s">
        <v>146</v>
      </c>
      <c r="G80" s="15" t="s">
        <v>147</v>
      </c>
      <c r="H80" s="363"/>
      <c r="I80" s="25" t="s">
        <v>3609</v>
      </c>
      <c r="J80" s="84" t="s">
        <v>394</v>
      </c>
      <c r="K80" s="85" t="s">
        <v>6</v>
      </c>
      <c r="L80" s="26"/>
      <c r="M80" s="87" t="s">
        <v>39</v>
      </c>
      <c r="N80" s="87"/>
      <c r="O80" s="87"/>
      <c r="P80" s="80">
        <v>42535</v>
      </c>
      <c r="Q80" s="77" t="s">
        <v>6</v>
      </c>
      <c r="R80" s="26"/>
    </row>
    <row r="81" spans="2:18" ht="16.5">
      <c r="B81" s="447"/>
      <c r="C81" s="139" t="s">
        <v>3610</v>
      </c>
      <c r="D81" s="363"/>
      <c r="E81" s="15" t="s">
        <v>190</v>
      </c>
      <c r="F81" s="15" t="s">
        <v>146</v>
      </c>
      <c r="G81" s="15" t="s">
        <v>147</v>
      </c>
      <c r="H81" s="363"/>
      <c r="I81" s="25" t="s">
        <v>3611</v>
      </c>
      <c r="J81" s="84" t="s">
        <v>3516</v>
      </c>
      <c r="K81" s="85" t="s">
        <v>6</v>
      </c>
      <c r="L81" s="26"/>
      <c r="M81" s="87" t="s">
        <v>39</v>
      </c>
      <c r="N81" s="87"/>
      <c r="O81" s="87"/>
      <c r="P81" s="80">
        <v>42535</v>
      </c>
      <c r="Q81" s="77" t="s">
        <v>8</v>
      </c>
      <c r="R81" s="26"/>
    </row>
    <row r="82" spans="2:18" ht="27">
      <c r="B82" s="447"/>
      <c r="C82" s="139" t="s">
        <v>3612</v>
      </c>
      <c r="D82" s="363"/>
      <c r="E82" s="15" t="s">
        <v>190</v>
      </c>
      <c r="F82" s="15" t="s">
        <v>146</v>
      </c>
      <c r="G82" s="15" t="s">
        <v>147</v>
      </c>
      <c r="H82" s="363"/>
      <c r="I82" s="25" t="s">
        <v>3613</v>
      </c>
      <c r="J82" s="84" t="s">
        <v>3521</v>
      </c>
      <c r="K82" s="85" t="s">
        <v>6</v>
      </c>
      <c r="L82" s="26"/>
      <c r="M82" s="87" t="s">
        <v>39</v>
      </c>
      <c r="N82" s="87"/>
      <c r="O82" s="87"/>
      <c r="P82" s="80">
        <v>42535</v>
      </c>
      <c r="Q82" s="77" t="s">
        <v>8</v>
      </c>
      <c r="R82" s="26"/>
    </row>
    <row r="83" spans="2:18" ht="16.5">
      <c r="B83" s="447"/>
      <c r="C83" s="139" t="s">
        <v>3614</v>
      </c>
      <c r="D83" s="363"/>
      <c r="E83" s="15" t="s">
        <v>190</v>
      </c>
      <c r="F83" s="15" t="s">
        <v>162</v>
      </c>
      <c r="G83" s="15" t="s">
        <v>147</v>
      </c>
      <c r="H83" s="363"/>
      <c r="I83" s="25" t="s">
        <v>3615</v>
      </c>
      <c r="J83" s="84" t="s">
        <v>3521</v>
      </c>
      <c r="K83" s="85" t="s">
        <v>6</v>
      </c>
      <c r="L83" s="26"/>
      <c r="M83" s="87" t="s">
        <v>39</v>
      </c>
      <c r="N83" s="87"/>
      <c r="O83" s="87"/>
      <c r="P83" s="80">
        <v>42535</v>
      </c>
      <c r="Q83" s="77" t="s">
        <v>8</v>
      </c>
      <c r="R83" s="26"/>
    </row>
    <row r="84" spans="2:18" ht="16.5">
      <c r="B84" s="447"/>
      <c r="C84" s="139" t="s">
        <v>3616</v>
      </c>
      <c r="D84" s="363"/>
      <c r="E84" s="15" t="s">
        <v>190</v>
      </c>
      <c r="F84" s="15" t="s">
        <v>146</v>
      </c>
      <c r="G84" s="15" t="s">
        <v>147</v>
      </c>
      <c r="H84" s="363"/>
      <c r="I84" s="25" t="s">
        <v>3617</v>
      </c>
      <c r="J84" s="84" t="s">
        <v>3530</v>
      </c>
      <c r="K84" s="85" t="s">
        <v>6</v>
      </c>
      <c r="L84" s="26"/>
      <c r="M84" s="87" t="s">
        <v>39</v>
      </c>
      <c r="N84" s="87"/>
      <c r="O84" s="87"/>
      <c r="P84" s="80">
        <v>42535</v>
      </c>
      <c r="Q84" s="77" t="s">
        <v>8</v>
      </c>
      <c r="R84" s="26"/>
    </row>
    <row r="85" spans="2:18" ht="16.5">
      <c r="B85" s="447"/>
      <c r="C85" s="139" t="s">
        <v>3618</v>
      </c>
      <c r="D85" s="363"/>
      <c r="E85" s="15" t="s">
        <v>190</v>
      </c>
      <c r="F85" s="15" t="s">
        <v>146</v>
      </c>
      <c r="G85" s="15" t="s">
        <v>147</v>
      </c>
      <c r="H85" s="363"/>
      <c r="I85" s="25" t="s">
        <v>3532</v>
      </c>
      <c r="J85" s="84" t="s">
        <v>384</v>
      </c>
      <c r="K85" s="85" t="s">
        <v>6</v>
      </c>
      <c r="L85" s="26"/>
      <c r="M85" s="87" t="s">
        <v>39</v>
      </c>
      <c r="N85" s="87"/>
      <c r="O85" s="87"/>
      <c r="P85" s="80">
        <v>42535</v>
      </c>
      <c r="Q85" s="77" t="s">
        <v>8</v>
      </c>
      <c r="R85" s="26"/>
    </row>
    <row r="86" spans="2:18" ht="16.5">
      <c r="B86" s="447"/>
      <c r="C86" s="139" t="s">
        <v>3619</v>
      </c>
      <c r="D86" s="363"/>
      <c r="E86" s="15" t="s">
        <v>190</v>
      </c>
      <c r="F86" s="15" t="s">
        <v>146</v>
      </c>
      <c r="G86" s="15" t="s">
        <v>147</v>
      </c>
      <c r="H86" s="363"/>
      <c r="I86" s="25" t="s">
        <v>3620</v>
      </c>
      <c r="J86" s="84" t="s">
        <v>3521</v>
      </c>
      <c r="K86" s="85" t="s">
        <v>6</v>
      </c>
      <c r="L86" s="26"/>
      <c r="M86" s="87" t="s">
        <v>39</v>
      </c>
      <c r="N86" s="87"/>
      <c r="O86" s="87"/>
      <c r="P86" s="80">
        <v>42535</v>
      </c>
      <c r="Q86" s="77" t="s">
        <v>8</v>
      </c>
      <c r="R86" s="26"/>
    </row>
    <row r="87" spans="2:18" ht="16.5">
      <c r="B87" s="447"/>
      <c r="C87" s="139" t="s">
        <v>3621</v>
      </c>
      <c r="D87" s="363"/>
      <c r="E87" s="15" t="s">
        <v>145</v>
      </c>
      <c r="F87" s="15" t="s">
        <v>146</v>
      </c>
      <c r="G87" s="15" t="s">
        <v>147</v>
      </c>
      <c r="H87" s="363"/>
      <c r="I87" s="25" t="s">
        <v>3622</v>
      </c>
      <c r="J87" s="84" t="s">
        <v>3586</v>
      </c>
      <c r="K87" s="85" t="s">
        <v>6</v>
      </c>
      <c r="L87" s="26"/>
      <c r="M87" s="87" t="s">
        <v>39</v>
      </c>
      <c r="N87" s="87"/>
      <c r="O87" s="87"/>
      <c r="P87" s="80">
        <v>42535</v>
      </c>
      <c r="Q87" s="77" t="s">
        <v>6</v>
      </c>
      <c r="R87" s="26"/>
    </row>
    <row r="88" spans="2:18" ht="16.5">
      <c r="B88" s="447"/>
      <c r="C88" s="139" t="s">
        <v>3623</v>
      </c>
      <c r="D88" s="363"/>
      <c r="E88" s="15" t="s">
        <v>190</v>
      </c>
      <c r="F88" s="15" t="s">
        <v>162</v>
      </c>
      <c r="G88" s="15" t="s">
        <v>147</v>
      </c>
      <c r="H88" s="363"/>
      <c r="I88" s="25" t="s">
        <v>3624</v>
      </c>
      <c r="J88" s="84" t="s">
        <v>3521</v>
      </c>
      <c r="K88" s="85" t="s">
        <v>6</v>
      </c>
      <c r="L88" s="26"/>
      <c r="M88" s="87" t="s">
        <v>39</v>
      </c>
      <c r="N88" s="87"/>
      <c r="O88" s="87"/>
      <c r="P88" s="80">
        <v>42535</v>
      </c>
      <c r="Q88" s="77" t="s">
        <v>8</v>
      </c>
      <c r="R88" s="26"/>
    </row>
    <row r="89" spans="2:18" ht="16.5">
      <c r="B89" s="447"/>
      <c r="C89" s="139" t="s">
        <v>3625</v>
      </c>
      <c r="D89" s="363"/>
      <c r="E89" s="15" t="s">
        <v>190</v>
      </c>
      <c r="F89" s="15" t="s">
        <v>146</v>
      </c>
      <c r="G89" s="15" t="s">
        <v>147</v>
      </c>
      <c r="H89" s="363"/>
      <c r="I89" s="25" t="s">
        <v>3626</v>
      </c>
      <c r="J89" s="84" t="s">
        <v>3627</v>
      </c>
      <c r="K89" s="85" t="s">
        <v>6</v>
      </c>
      <c r="L89" s="26"/>
      <c r="M89" s="87" t="s">
        <v>39</v>
      </c>
      <c r="N89" s="87"/>
      <c r="O89" s="87"/>
      <c r="P89" s="80">
        <v>42535</v>
      </c>
      <c r="Q89" s="77" t="s">
        <v>8</v>
      </c>
      <c r="R89" s="26"/>
    </row>
    <row r="90" spans="2:18" ht="16.5">
      <c r="B90" s="447"/>
      <c r="C90" s="139" t="s">
        <v>3628</v>
      </c>
      <c r="D90" s="363"/>
      <c r="E90" s="15" t="s">
        <v>145</v>
      </c>
      <c r="F90" s="15" t="s">
        <v>146</v>
      </c>
      <c r="G90" s="15" t="s">
        <v>147</v>
      </c>
      <c r="H90" s="363"/>
      <c r="I90" s="25" t="s">
        <v>3629</v>
      </c>
      <c r="J90" s="84" t="s">
        <v>3586</v>
      </c>
      <c r="K90" s="85" t="s">
        <v>6</v>
      </c>
      <c r="L90" s="26"/>
      <c r="M90" s="87" t="s">
        <v>39</v>
      </c>
      <c r="N90" s="87"/>
      <c r="O90" s="87"/>
      <c r="P90" s="80">
        <v>42535</v>
      </c>
      <c r="Q90" s="77" t="s">
        <v>6</v>
      </c>
      <c r="R90" s="26"/>
    </row>
    <row r="91" spans="2:18" ht="16.5">
      <c r="B91" s="447"/>
      <c r="C91" s="139" t="s">
        <v>3630</v>
      </c>
      <c r="D91" s="363"/>
      <c r="E91" s="15" t="s">
        <v>190</v>
      </c>
      <c r="F91" s="15" t="s">
        <v>146</v>
      </c>
      <c r="G91" s="15" t="s">
        <v>147</v>
      </c>
      <c r="H91" s="363"/>
      <c r="I91" s="25" t="s">
        <v>3540</v>
      </c>
      <c r="J91" s="84" t="s">
        <v>3538</v>
      </c>
      <c r="K91" s="85" t="s">
        <v>6</v>
      </c>
      <c r="L91" s="26"/>
      <c r="M91" s="87" t="s">
        <v>39</v>
      </c>
      <c r="N91" s="87"/>
      <c r="O91" s="87"/>
      <c r="P91" s="80">
        <v>42535</v>
      </c>
      <c r="Q91" s="77" t="s">
        <v>8</v>
      </c>
      <c r="R91" s="26"/>
    </row>
    <row r="92" spans="2:18" ht="16.5">
      <c r="B92" s="447"/>
      <c r="C92" s="139" t="s">
        <v>3631</v>
      </c>
      <c r="D92" s="363"/>
      <c r="E92" s="15" t="s">
        <v>145</v>
      </c>
      <c r="F92" s="15" t="s">
        <v>146</v>
      </c>
      <c r="G92" s="15" t="s">
        <v>147</v>
      </c>
      <c r="H92" s="363"/>
      <c r="I92" s="25" t="s">
        <v>3632</v>
      </c>
      <c r="J92" s="84" t="s">
        <v>3586</v>
      </c>
      <c r="K92" s="85" t="s">
        <v>6</v>
      </c>
      <c r="L92" s="26"/>
      <c r="M92" s="87" t="s">
        <v>39</v>
      </c>
      <c r="N92" s="87"/>
      <c r="O92" s="87"/>
      <c r="P92" s="80">
        <v>42535</v>
      </c>
      <c r="Q92" s="77" t="s">
        <v>6</v>
      </c>
      <c r="R92" s="26"/>
    </row>
    <row r="93" spans="2:18" ht="16.5">
      <c r="B93" s="447"/>
      <c r="C93" s="139" t="s">
        <v>3633</v>
      </c>
      <c r="D93" s="363"/>
      <c r="E93" s="15" t="s">
        <v>145</v>
      </c>
      <c r="F93" s="15" t="s">
        <v>146</v>
      </c>
      <c r="G93" s="15" t="s">
        <v>147</v>
      </c>
      <c r="H93" s="363"/>
      <c r="I93" s="25" t="s">
        <v>3634</v>
      </c>
      <c r="J93" s="84" t="s">
        <v>3635</v>
      </c>
      <c r="K93" s="85" t="s">
        <v>6</v>
      </c>
      <c r="L93" s="26"/>
      <c r="M93" s="87" t="s">
        <v>39</v>
      </c>
      <c r="N93" s="87"/>
      <c r="O93" s="87"/>
      <c r="P93" s="80">
        <v>42535</v>
      </c>
      <c r="Q93" s="77" t="s">
        <v>6</v>
      </c>
      <c r="R93" s="26"/>
    </row>
    <row r="94" spans="2:18" ht="16.5">
      <c r="B94" s="447"/>
      <c r="C94" s="139" t="s">
        <v>3636</v>
      </c>
      <c r="D94" s="363"/>
      <c r="E94" s="15" t="s">
        <v>145</v>
      </c>
      <c r="F94" s="15" t="s">
        <v>146</v>
      </c>
      <c r="G94" s="15" t="s">
        <v>147</v>
      </c>
      <c r="H94" s="363"/>
      <c r="I94" s="25" t="s">
        <v>3637</v>
      </c>
      <c r="J94" s="84" t="s">
        <v>549</v>
      </c>
      <c r="K94" s="85" t="s">
        <v>6</v>
      </c>
      <c r="L94" s="26"/>
      <c r="M94" s="87" t="s">
        <v>39</v>
      </c>
      <c r="N94" s="87"/>
      <c r="O94" s="87"/>
      <c r="P94" s="80">
        <v>42535</v>
      </c>
      <c r="Q94" s="77" t="s">
        <v>6</v>
      </c>
      <c r="R94" s="26"/>
    </row>
    <row r="95" spans="2:18" ht="16.5">
      <c r="B95" s="447"/>
      <c r="C95" s="139" t="s">
        <v>3638</v>
      </c>
      <c r="D95" s="363"/>
      <c r="E95" s="15" t="s">
        <v>145</v>
      </c>
      <c r="F95" s="15" t="s">
        <v>146</v>
      </c>
      <c r="G95" s="15" t="s">
        <v>157</v>
      </c>
      <c r="H95" s="363"/>
      <c r="I95" s="25" t="s">
        <v>3639</v>
      </c>
      <c r="J95" s="84" t="s">
        <v>549</v>
      </c>
      <c r="K95" s="85" t="s">
        <v>6</v>
      </c>
      <c r="L95" s="26"/>
      <c r="M95" s="87" t="s">
        <v>39</v>
      </c>
      <c r="N95" s="87"/>
      <c r="O95" s="87"/>
      <c r="P95" s="80">
        <v>42535</v>
      </c>
      <c r="Q95" s="85" t="s">
        <v>6</v>
      </c>
      <c r="R95" s="26"/>
    </row>
    <row r="96" spans="2:18" ht="16.5">
      <c r="B96" s="447"/>
      <c r="C96" s="139" t="s">
        <v>3640</v>
      </c>
      <c r="D96" s="363"/>
      <c r="E96" s="15" t="s">
        <v>145</v>
      </c>
      <c r="F96" s="15" t="s">
        <v>146</v>
      </c>
      <c r="G96" s="15" t="s">
        <v>147</v>
      </c>
      <c r="H96" s="363"/>
      <c r="I96" s="25" t="s">
        <v>3554</v>
      </c>
      <c r="J96" s="84" t="s">
        <v>3555</v>
      </c>
      <c r="K96" s="85" t="s">
        <v>6</v>
      </c>
      <c r="L96" s="26"/>
      <c r="M96" s="87" t="s">
        <v>39</v>
      </c>
      <c r="N96" s="87"/>
      <c r="O96" s="87"/>
      <c r="P96" s="80">
        <v>42535</v>
      </c>
      <c r="Q96" s="77" t="s">
        <v>6</v>
      </c>
      <c r="R96" s="26"/>
    </row>
    <row r="97" spans="2:18" ht="16.5">
      <c r="B97" s="447"/>
      <c r="C97" s="139" t="s">
        <v>3641</v>
      </c>
      <c r="D97" s="363"/>
      <c r="E97" s="15" t="s">
        <v>145</v>
      </c>
      <c r="F97" s="15" t="s">
        <v>146</v>
      </c>
      <c r="G97" s="15" t="s">
        <v>147</v>
      </c>
      <c r="H97" s="363"/>
      <c r="I97" s="25" t="s">
        <v>3557</v>
      </c>
      <c r="J97" s="84" t="s">
        <v>3558</v>
      </c>
      <c r="K97" s="85" t="s">
        <v>6</v>
      </c>
      <c r="L97" s="26"/>
      <c r="M97" s="87" t="s">
        <v>39</v>
      </c>
      <c r="N97" s="87"/>
      <c r="O97" s="87"/>
      <c r="P97" s="80">
        <v>42535</v>
      </c>
      <c r="Q97" s="77" t="s">
        <v>6</v>
      </c>
      <c r="R97" s="26"/>
    </row>
    <row r="98" spans="2:18" ht="27">
      <c r="B98" s="447"/>
      <c r="C98" s="139" t="s">
        <v>3642</v>
      </c>
      <c r="D98" s="363"/>
      <c r="E98" s="15" t="s">
        <v>145</v>
      </c>
      <c r="F98" s="15" t="s">
        <v>178</v>
      </c>
      <c r="G98" s="15" t="s">
        <v>157</v>
      </c>
      <c r="H98" s="363"/>
      <c r="I98" s="25" t="s">
        <v>3643</v>
      </c>
      <c r="J98" s="84" t="s">
        <v>3561</v>
      </c>
      <c r="K98" s="85" t="s">
        <v>6</v>
      </c>
      <c r="L98" s="26"/>
      <c r="M98" s="87" t="s">
        <v>39</v>
      </c>
      <c r="N98" s="87"/>
      <c r="O98" s="87"/>
      <c r="P98" s="80">
        <v>42535</v>
      </c>
      <c r="Q98" s="85" t="s">
        <v>6</v>
      </c>
      <c r="R98" s="26"/>
    </row>
    <row r="99" spans="2:18" ht="27">
      <c r="B99" s="447"/>
      <c r="C99" s="139" t="s">
        <v>3644</v>
      </c>
      <c r="D99" s="363"/>
      <c r="E99" s="15" t="s">
        <v>145</v>
      </c>
      <c r="F99" s="15" t="s">
        <v>178</v>
      </c>
      <c r="G99" s="15" t="s">
        <v>157</v>
      </c>
      <c r="H99" s="363"/>
      <c r="I99" s="25" t="s">
        <v>3645</v>
      </c>
      <c r="J99" s="84" t="s">
        <v>3646</v>
      </c>
      <c r="K99" s="85" t="s">
        <v>6</v>
      </c>
      <c r="L99" s="26"/>
      <c r="M99" s="87" t="s">
        <v>39</v>
      </c>
      <c r="N99" s="87"/>
      <c r="O99" s="87"/>
      <c r="P99" s="80">
        <v>42535</v>
      </c>
      <c r="Q99" s="85" t="s">
        <v>6</v>
      </c>
      <c r="R99" s="26"/>
    </row>
    <row r="100" spans="2:18" ht="27">
      <c r="B100" s="447"/>
      <c r="C100" s="139" t="s">
        <v>3647</v>
      </c>
      <c r="D100" s="363"/>
      <c r="E100" s="15" t="s">
        <v>145</v>
      </c>
      <c r="F100" s="15" t="s">
        <v>146</v>
      </c>
      <c r="G100" s="15" t="s">
        <v>157</v>
      </c>
      <c r="H100" s="363"/>
      <c r="I100" s="25" t="s">
        <v>3648</v>
      </c>
      <c r="J100" s="84" t="s">
        <v>3649</v>
      </c>
      <c r="K100" s="85" t="s">
        <v>6</v>
      </c>
      <c r="L100" s="26"/>
      <c r="M100" s="87" t="s">
        <v>39</v>
      </c>
      <c r="N100" s="87"/>
      <c r="O100" s="87"/>
      <c r="P100" s="80">
        <v>42535</v>
      </c>
      <c r="Q100" s="85" t="s">
        <v>10</v>
      </c>
      <c r="R100" s="26"/>
    </row>
    <row r="101" spans="2:18" ht="16.5">
      <c r="B101" s="451"/>
      <c r="C101" s="139" t="s">
        <v>3650</v>
      </c>
      <c r="D101" s="365"/>
      <c r="E101" s="15" t="s">
        <v>145</v>
      </c>
      <c r="F101" s="15" t="s">
        <v>178</v>
      </c>
      <c r="G101" s="15" t="s">
        <v>157</v>
      </c>
      <c r="H101" s="365"/>
      <c r="I101" s="25" t="s">
        <v>3651</v>
      </c>
      <c r="J101" s="84" t="s">
        <v>3567</v>
      </c>
      <c r="K101" s="85" t="s">
        <v>6</v>
      </c>
      <c r="L101" s="26"/>
      <c r="M101" s="87" t="s">
        <v>39</v>
      </c>
      <c r="N101" s="87"/>
      <c r="O101" s="87"/>
      <c r="P101" s="80">
        <v>42535</v>
      </c>
      <c r="Q101" s="85" t="s">
        <v>6</v>
      </c>
      <c r="R101" s="26"/>
    </row>
    <row r="102" spans="2:18" ht="16.5">
      <c r="B102" s="452"/>
      <c r="C102" s="139" t="s">
        <v>3652</v>
      </c>
      <c r="D102" s="364" t="s">
        <v>3653</v>
      </c>
      <c r="E102" s="15" t="s">
        <v>145</v>
      </c>
      <c r="F102" s="15" t="s">
        <v>178</v>
      </c>
      <c r="G102" s="15" t="s">
        <v>157</v>
      </c>
      <c r="I102" s="16" t="s">
        <v>3654</v>
      </c>
      <c r="J102" s="84" t="s">
        <v>3655</v>
      </c>
      <c r="K102" s="85" t="s">
        <v>6</v>
      </c>
      <c r="L102" s="26"/>
      <c r="M102" s="87" t="s">
        <v>39</v>
      </c>
      <c r="N102" s="87"/>
      <c r="O102" s="87"/>
      <c r="P102" s="80">
        <v>42535</v>
      </c>
      <c r="Q102" s="85" t="s">
        <v>10</v>
      </c>
      <c r="R102" s="26"/>
    </row>
    <row r="103" spans="2:18" ht="27">
      <c r="B103" s="453"/>
      <c r="C103" s="139" t="s">
        <v>3656</v>
      </c>
      <c r="D103" s="364"/>
      <c r="E103" s="15" t="s">
        <v>145</v>
      </c>
      <c r="F103" s="15" t="s">
        <v>146</v>
      </c>
      <c r="G103" s="15" t="s">
        <v>147</v>
      </c>
      <c r="H103" s="16" t="s">
        <v>3657</v>
      </c>
      <c r="I103" s="16" t="s">
        <v>3658</v>
      </c>
      <c r="J103" s="84" t="s">
        <v>556</v>
      </c>
      <c r="K103" s="85" t="s">
        <v>6</v>
      </c>
      <c r="L103" s="26"/>
      <c r="M103" s="87" t="s">
        <v>39</v>
      </c>
      <c r="N103" s="87"/>
      <c r="O103" s="87"/>
      <c r="P103" s="80">
        <v>42535</v>
      </c>
      <c r="Q103" s="77" t="s">
        <v>10</v>
      </c>
      <c r="R103" s="26"/>
    </row>
    <row r="104" spans="2:18" ht="27">
      <c r="B104" s="453"/>
      <c r="C104" s="139" t="s">
        <v>3659</v>
      </c>
      <c r="D104" s="364"/>
      <c r="E104" s="15" t="s">
        <v>145</v>
      </c>
      <c r="F104" s="15" t="s">
        <v>178</v>
      </c>
      <c r="G104" s="15" t="s">
        <v>157</v>
      </c>
      <c r="H104" s="16" t="s">
        <v>3657</v>
      </c>
      <c r="I104" s="16" t="s">
        <v>3660</v>
      </c>
      <c r="J104" s="84" t="s">
        <v>3661</v>
      </c>
      <c r="K104" s="85" t="s">
        <v>6</v>
      </c>
      <c r="L104" s="26"/>
      <c r="M104" s="87" t="s">
        <v>39</v>
      </c>
      <c r="N104" s="87"/>
      <c r="O104" s="87"/>
      <c r="P104" s="80">
        <v>42535</v>
      </c>
      <c r="Q104" s="85" t="s">
        <v>10</v>
      </c>
      <c r="R104" s="26"/>
    </row>
    <row r="105" spans="2:18" ht="27">
      <c r="B105" s="453"/>
      <c r="C105" s="139" t="s">
        <v>3662</v>
      </c>
      <c r="D105" s="364"/>
      <c r="E105" s="15" t="s">
        <v>145</v>
      </c>
      <c r="F105" s="15" t="s">
        <v>146</v>
      </c>
      <c r="G105" s="15" t="s">
        <v>147</v>
      </c>
      <c r="H105" s="16"/>
      <c r="I105" s="16" t="s">
        <v>3663</v>
      </c>
      <c r="J105" s="84" t="s">
        <v>3664</v>
      </c>
      <c r="K105" s="85" t="s">
        <v>6</v>
      </c>
      <c r="L105" s="26"/>
      <c r="M105" s="87" t="s">
        <v>39</v>
      </c>
      <c r="N105" s="87"/>
      <c r="O105" s="87"/>
      <c r="P105" s="80">
        <v>42535</v>
      </c>
      <c r="Q105" s="77" t="s">
        <v>10</v>
      </c>
      <c r="R105" s="26"/>
    </row>
    <row r="106" spans="2:18" ht="27">
      <c r="B106" s="453"/>
      <c r="C106" s="139" t="s">
        <v>3665</v>
      </c>
      <c r="D106" s="364"/>
      <c r="E106" s="15" t="s">
        <v>145</v>
      </c>
      <c r="F106" s="15" t="s">
        <v>146</v>
      </c>
      <c r="G106" s="15" t="s">
        <v>147</v>
      </c>
      <c r="H106" s="16"/>
      <c r="I106" s="16" t="s">
        <v>3666</v>
      </c>
      <c r="J106" s="84" t="s">
        <v>3667</v>
      </c>
      <c r="K106" s="85" t="s">
        <v>6</v>
      </c>
      <c r="L106" s="26"/>
      <c r="M106" s="87" t="s">
        <v>39</v>
      </c>
      <c r="N106" s="87"/>
      <c r="O106" s="87"/>
      <c r="P106" s="80">
        <v>42535</v>
      </c>
      <c r="Q106" s="77" t="s">
        <v>10</v>
      </c>
      <c r="R106" s="26"/>
    </row>
    <row r="107" spans="2:18" ht="42.75">
      <c r="B107" s="453"/>
      <c r="C107" s="139" t="s">
        <v>3668</v>
      </c>
      <c r="D107" s="364"/>
      <c r="E107" s="15" t="s">
        <v>145</v>
      </c>
      <c r="F107" s="15" t="s">
        <v>178</v>
      </c>
      <c r="G107" s="15" t="s">
        <v>147</v>
      </c>
      <c r="H107" s="16" t="s">
        <v>3669</v>
      </c>
      <c r="I107" s="16" t="s">
        <v>3670</v>
      </c>
      <c r="J107" s="84" t="s">
        <v>3671</v>
      </c>
      <c r="K107" s="85" t="s">
        <v>7</v>
      </c>
      <c r="L107" s="88" t="s">
        <v>3672</v>
      </c>
      <c r="M107" s="87" t="s">
        <v>39</v>
      </c>
      <c r="N107" s="87"/>
      <c r="O107" s="87"/>
      <c r="P107" s="80">
        <v>42535</v>
      </c>
      <c r="Q107" s="77" t="s">
        <v>10</v>
      </c>
      <c r="R107" s="88"/>
    </row>
    <row r="108" spans="2:18" ht="16.5">
      <c r="B108" s="453"/>
      <c r="C108" s="139" t="s">
        <v>3673</v>
      </c>
      <c r="D108" s="364" t="s">
        <v>3674</v>
      </c>
      <c r="E108" s="15" t="s">
        <v>145</v>
      </c>
      <c r="F108" s="15" t="s">
        <v>178</v>
      </c>
      <c r="G108" s="15" t="s">
        <v>157</v>
      </c>
      <c r="I108" s="16" t="s">
        <v>3675</v>
      </c>
      <c r="J108" s="84" t="s">
        <v>3676</v>
      </c>
      <c r="K108" s="85" t="s">
        <v>6</v>
      </c>
      <c r="L108" s="26"/>
      <c r="M108" s="87" t="s">
        <v>39</v>
      </c>
      <c r="N108" s="87"/>
      <c r="O108" s="87"/>
      <c r="P108" s="80">
        <v>42535</v>
      </c>
      <c r="Q108" s="85" t="s">
        <v>10</v>
      </c>
      <c r="R108" s="26"/>
    </row>
    <row r="109" spans="2:18" ht="27">
      <c r="B109" s="453"/>
      <c r="C109" s="139" t="s">
        <v>3677</v>
      </c>
      <c r="D109" s="364"/>
      <c r="E109" s="15" t="s">
        <v>145</v>
      </c>
      <c r="F109" s="15" t="s">
        <v>146</v>
      </c>
      <c r="G109" s="15" t="s">
        <v>147</v>
      </c>
      <c r="H109" s="16" t="s">
        <v>3678</v>
      </c>
      <c r="I109" s="16" t="s">
        <v>3658</v>
      </c>
      <c r="J109" s="84" t="s">
        <v>556</v>
      </c>
      <c r="K109" s="85" t="s">
        <v>6</v>
      </c>
      <c r="L109" s="26"/>
      <c r="M109" s="87" t="s">
        <v>39</v>
      </c>
      <c r="N109" s="87"/>
      <c r="O109" s="87"/>
      <c r="P109" s="80">
        <v>42535</v>
      </c>
      <c r="Q109" s="77" t="s">
        <v>10</v>
      </c>
      <c r="R109" s="26"/>
    </row>
    <row r="110" spans="2:18" ht="27">
      <c r="B110" s="453"/>
      <c r="C110" s="139" t="s">
        <v>3679</v>
      </c>
      <c r="D110" s="364"/>
      <c r="E110" s="15" t="s">
        <v>145</v>
      </c>
      <c r="F110" s="15" t="s">
        <v>178</v>
      </c>
      <c r="G110" s="15" t="s">
        <v>147</v>
      </c>
      <c r="H110" s="16" t="s">
        <v>3669</v>
      </c>
      <c r="I110" s="16" t="s">
        <v>3680</v>
      </c>
      <c r="J110" s="84" t="s">
        <v>3681</v>
      </c>
      <c r="K110" s="85" t="s">
        <v>6</v>
      </c>
      <c r="L110" s="26"/>
      <c r="M110" s="87" t="s">
        <v>39</v>
      </c>
      <c r="N110" s="87"/>
      <c r="O110" s="87"/>
      <c r="P110" s="80">
        <v>42535</v>
      </c>
      <c r="Q110" s="77" t="s">
        <v>10</v>
      </c>
      <c r="R110" s="26"/>
    </row>
    <row r="111" spans="2:18" ht="27">
      <c r="B111" s="453"/>
      <c r="C111" s="139" t="s">
        <v>3682</v>
      </c>
      <c r="D111" s="364"/>
      <c r="E111" s="15" t="s">
        <v>145</v>
      </c>
      <c r="F111" s="15" t="s">
        <v>178</v>
      </c>
      <c r="G111" s="15" t="s">
        <v>157</v>
      </c>
      <c r="H111" s="16" t="s">
        <v>3678</v>
      </c>
      <c r="I111" s="16" t="s">
        <v>3660</v>
      </c>
      <c r="J111" s="84" t="s">
        <v>3683</v>
      </c>
      <c r="K111" s="85" t="s">
        <v>6</v>
      </c>
      <c r="L111" s="26"/>
      <c r="M111" s="87" t="s">
        <v>39</v>
      </c>
      <c r="N111" s="87"/>
      <c r="O111" s="87"/>
      <c r="P111" s="80">
        <v>42535</v>
      </c>
      <c r="Q111" s="85" t="s">
        <v>10</v>
      </c>
      <c r="R111" s="26"/>
    </row>
    <row r="112" spans="2:18" ht="16.5">
      <c r="B112" s="453"/>
      <c r="C112" s="139" t="s">
        <v>3684</v>
      </c>
      <c r="D112" s="373" t="s">
        <v>3685</v>
      </c>
      <c r="E112" s="15" t="s">
        <v>145</v>
      </c>
      <c r="F112" s="15" t="s">
        <v>146</v>
      </c>
      <c r="G112" s="15" t="s">
        <v>147</v>
      </c>
      <c r="H112" s="116" t="s">
        <v>3686</v>
      </c>
      <c r="I112" s="106" t="s">
        <v>3687</v>
      </c>
      <c r="J112" s="84" t="s">
        <v>3688</v>
      </c>
      <c r="K112" s="85" t="s">
        <v>6</v>
      </c>
      <c r="L112" s="26"/>
      <c r="M112" s="87" t="s">
        <v>39</v>
      </c>
      <c r="N112" s="87"/>
      <c r="O112" s="87"/>
      <c r="P112" s="80">
        <v>42535</v>
      </c>
      <c r="Q112" s="77" t="s">
        <v>6</v>
      </c>
      <c r="R112" s="26"/>
    </row>
    <row r="113" spans="2:18" ht="27">
      <c r="B113" s="453"/>
      <c r="C113" s="139" t="s">
        <v>3689</v>
      </c>
      <c r="D113" s="374"/>
      <c r="E113" s="15" t="s">
        <v>145</v>
      </c>
      <c r="F113" s="15" t="s">
        <v>178</v>
      </c>
      <c r="G113" s="15" t="s">
        <v>157</v>
      </c>
      <c r="H113" s="447"/>
      <c r="I113" s="106" t="s">
        <v>3690</v>
      </c>
      <c r="J113" s="84" t="s">
        <v>3691</v>
      </c>
      <c r="K113" s="85" t="s">
        <v>6</v>
      </c>
      <c r="L113" s="26"/>
      <c r="M113" s="87" t="s">
        <v>39</v>
      </c>
      <c r="N113" s="87"/>
      <c r="O113" s="87"/>
      <c r="P113" s="80">
        <v>42535</v>
      </c>
      <c r="Q113" s="85" t="s">
        <v>6</v>
      </c>
      <c r="R113" s="26"/>
    </row>
    <row r="114" spans="2:18" ht="16.5">
      <c r="B114" s="453"/>
      <c r="C114" s="139" t="s">
        <v>3692</v>
      </c>
      <c r="D114" s="374"/>
      <c r="E114" s="15" t="s">
        <v>145</v>
      </c>
      <c r="F114" s="15" t="s">
        <v>146</v>
      </c>
      <c r="G114" s="15" t="s">
        <v>147</v>
      </c>
      <c r="H114" s="448"/>
      <c r="I114" s="25" t="s">
        <v>3693</v>
      </c>
      <c r="J114" s="84" t="s">
        <v>3555</v>
      </c>
      <c r="K114" s="85" t="s">
        <v>6</v>
      </c>
      <c r="L114" s="26"/>
      <c r="M114" s="87" t="s">
        <v>39</v>
      </c>
      <c r="N114" s="87"/>
      <c r="O114" s="87"/>
      <c r="P114" s="80">
        <v>42535</v>
      </c>
      <c r="Q114" s="77" t="s">
        <v>6</v>
      </c>
      <c r="R114" s="26"/>
    </row>
    <row r="115" spans="2:18" ht="16.5">
      <c r="B115" s="453"/>
      <c r="C115" s="139" t="s">
        <v>3694</v>
      </c>
      <c r="D115" s="374"/>
      <c r="E115" s="15" t="s">
        <v>145</v>
      </c>
      <c r="F115" s="15" t="s">
        <v>146</v>
      </c>
      <c r="G115" s="15" t="s">
        <v>147</v>
      </c>
      <c r="H115" s="448"/>
      <c r="I115" s="25" t="s">
        <v>3695</v>
      </c>
      <c r="J115" s="84" t="s">
        <v>3558</v>
      </c>
      <c r="K115" s="85" t="s">
        <v>6</v>
      </c>
      <c r="L115" s="26"/>
      <c r="M115" s="87" t="s">
        <v>39</v>
      </c>
      <c r="N115" s="87"/>
      <c r="O115" s="87"/>
      <c r="P115" s="80">
        <v>42535</v>
      </c>
      <c r="Q115" s="77" t="s">
        <v>6</v>
      </c>
      <c r="R115" s="26"/>
    </row>
    <row r="116" spans="2:18" ht="27">
      <c r="B116" s="453"/>
      <c r="C116" s="139" t="s">
        <v>3696</v>
      </c>
      <c r="D116" s="374"/>
      <c r="E116" s="15" t="s">
        <v>145</v>
      </c>
      <c r="F116" s="15" t="s">
        <v>178</v>
      </c>
      <c r="G116" s="15" t="s">
        <v>147</v>
      </c>
      <c r="H116" s="448"/>
      <c r="I116" s="106" t="s">
        <v>3697</v>
      </c>
      <c r="J116" s="84" t="s">
        <v>3698</v>
      </c>
      <c r="K116" s="85" t="s">
        <v>6</v>
      </c>
      <c r="L116" s="26"/>
      <c r="M116" s="87" t="s">
        <v>39</v>
      </c>
      <c r="N116" s="87"/>
      <c r="O116" s="87"/>
      <c r="P116" s="80">
        <v>42535</v>
      </c>
      <c r="Q116" s="77" t="s">
        <v>6</v>
      </c>
      <c r="R116" s="26"/>
    </row>
    <row r="117" spans="2:18" ht="27">
      <c r="B117" s="453"/>
      <c r="C117" s="139" t="s">
        <v>3699</v>
      </c>
      <c r="D117" s="374"/>
      <c r="E117" s="15" t="s">
        <v>145</v>
      </c>
      <c r="F117" s="15" t="s">
        <v>178</v>
      </c>
      <c r="G117" s="15" t="s">
        <v>157</v>
      </c>
      <c r="H117" s="447"/>
      <c r="I117" s="106" t="s">
        <v>3700</v>
      </c>
      <c r="J117" s="84" t="s">
        <v>3701</v>
      </c>
      <c r="K117" s="85" t="s">
        <v>6</v>
      </c>
      <c r="L117" s="26"/>
      <c r="M117" s="87" t="s">
        <v>39</v>
      </c>
      <c r="N117" s="87"/>
      <c r="O117" s="87"/>
      <c r="P117" s="80">
        <v>42535</v>
      </c>
      <c r="Q117" s="85" t="s">
        <v>6</v>
      </c>
      <c r="R117" s="26"/>
    </row>
    <row r="118" spans="2:18" ht="16.5">
      <c r="B118" s="454"/>
      <c r="C118" s="139" t="s">
        <v>3702</v>
      </c>
      <c r="D118" s="375"/>
      <c r="E118" s="15" t="s">
        <v>145</v>
      </c>
      <c r="F118" s="15" t="s">
        <v>146</v>
      </c>
      <c r="G118" s="15" t="s">
        <v>157</v>
      </c>
      <c r="H118" s="449"/>
      <c r="I118" s="25" t="s">
        <v>3703</v>
      </c>
      <c r="J118" s="84" t="s">
        <v>3567</v>
      </c>
      <c r="K118" s="85" t="s">
        <v>6</v>
      </c>
      <c r="L118" s="26"/>
      <c r="M118" s="87" t="s">
        <v>39</v>
      </c>
      <c r="N118" s="87"/>
      <c r="O118" s="87"/>
      <c r="P118" s="80">
        <v>42535</v>
      </c>
      <c r="Q118" s="85" t="s">
        <v>6</v>
      </c>
      <c r="R118" s="26"/>
    </row>
  </sheetData>
  <autoFilter ref="C10:K118"/>
  <mergeCells count="43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K8:L8"/>
    <mergeCell ref="N8:O8"/>
    <mergeCell ref="Q8:R8"/>
    <mergeCell ref="T8:U8"/>
    <mergeCell ref="K9:L9"/>
    <mergeCell ref="N9:O9"/>
    <mergeCell ref="Q9:R9"/>
    <mergeCell ref="T9:U9"/>
    <mergeCell ref="H11:H28"/>
    <mergeCell ref="H29:H61"/>
    <mergeCell ref="H65:H101"/>
    <mergeCell ref="H113:H118"/>
    <mergeCell ref="B11:B28"/>
    <mergeCell ref="B29:B101"/>
    <mergeCell ref="B102:B118"/>
    <mergeCell ref="D11:D28"/>
    <mergeCell ref="D29:D61"/>
    <mergeCell ref="D62:D101"/>
    <mergeCell ref="D102:D107"/>
    <mergeCell ref="D108:D111"/>
    <mergeCell ref="D112:D118"/>
  </mergeCells>
  <phoneticPr fontId="31" type="noConversion"/>
  <conditionalFormatting sqref="K11:K118 L107 L54 Q11:Q118 R107 R54">
    <cfRule type="cellIs" dxfId="44" priority="1" stopIfTrue="1" operator="equal">
      <formula>"无效"</formula>
    </cfRule>
    <cfRule type="cellIs" dxfId="43" priority="2" stopIfTrue="1" operator="equal">
      <formula>"通过"</formula>
    </cfRule>
    <cfRule type="cellIs" dxfId="42" priority="3" stopIfTrue="1" operator="equal">
      <formula>"阻塞"</formula>
    </cfRule>
  </conditionalFormatting>
  <dataValidations count="5">
    <dataValidation type="list" allowBlank="1" showInputMessage="1" showErrorMessage="1" sqref="E11:E118">
      <formula1>"正,反"</formula1>
    </dataValidation>
    <dataValidation type="list" allowBlank="1" showInputMessage="1" showErrorMessage="1" sqref="F11:F118">
      <formula1>"高,中,低"</formula1>
    </dataValidation>
    <dataValidation type="list" allowBlank="1" showInputMessage="1" showErrorMessage="1" sqref="G11:G118">
      <formula1>"是,否"</formula1>
    </dataValidation>
    <dataValidation type="list" allowBlank="1" showInputMessage="1" showErrorMessage="1" sqref="K11:K118 Q11:Q118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8"/>
  <sheetViews>
    <sheetView workbookViewId="0">
      <selection activeCell="D7" sqref="D7"/>
    </sheetView>
  </sheetViews>
  <sheetFormatPr defaultColWidth="9" defaultRowHeight="13.5"/>
  <cols>
    <col min="1" max="1" width="3" style="119" customWidth="1"/>
    <col min="2" max="2" width="9" style="119"/>
    <col min="3" max="3" width="11.5" customWidth="1"/>
    <col min="4" max="4" width="18.75" customWidth="1"/>
    <col min="8" max="8" width="21.25" customWidth="1"/>
    <col min="9" max="9" width="36.625" customWidth="1"/>
    <col min="10" max="10" width="45.125" customWidth="1"/>
    <col min="12" max="12" width="18.5" style="107" customWidth="1"/>
    <col min="16" max="16" width="8.875" customWidth="1"/>
  </cols>
  <sheetData>
    <row r="1" spans="2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2:22" ht="17.25">
      <c r="B2" s="65" t="s">
        <v>111</v>
      </c>
      <c r="C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2:22" ht="17.25">
      <c r="B3" s="65" t="s">
        <v>114</v>
      </c>
      <c r="C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2:22" ht="17.25">
      <c r="B4" s="65" t="s">
        <v>117</v>
      </c>
      <c r="C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COUNTA($C$11:$C$143)</f>
        <v>58</v>
      </c>
      <c r="N4" s="412" t="s">
        <v>119</v>
      </c>
      <c r="O4" s="413"/>
      <c r="P4" s="75">
        <f>(M5+M6)/M4</f>
        <v>0.75862068965517238</v>
      </c>
      <c r="Q4" s="383" t="s">
        <v>118</v>
      </c>
      <c r="R4" s="384"/>
      <c r="S4" s="47">
        <f>COUNTA($C$11:$C$143)</f>
        <v>58</v>
      </c>
      <c r="T4" s="412" t="s">
        <v>119</v>
      </c>
      <c r="U4" s="413"/>
      <c r="V4" s="75">
        <f>(S5+S6)/S4</f>
        <v>0.36206896551724138</v>
      </c>
    </row>
    <row r="5" spans="2:22" ht="17.25">
      <c r="B5" s="65" t="s">
        <v>120</v>
      </c>
      <c r="C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COUNTIF(K27:K$143,"通过")</f>
        <v>39</v>
      </c>
      <c r="N5" s="412" t="s">
        <v>119</v>
      </c>
      <c r="O5" s="413"/>
      <c r="P5" s="75">
        <f>M5/M4</f>
        <v>0.67241379310344829</v>
      </c>
      <c r="Q5" s="383" t="s">
        <v>121</v>
      </c>
      <c r="R5" s="384"/>
      <c r="S5" s="23">
        <f>COUNTIF(Q27:Q$143,"通过")</f>
        <v>20</v>
      </c>
      <c r="T5" s="412" t="s">
        <v>119</v>
      </c>
      <c r="U5" s="413"/>
      <c r="V5" s="75">
        <f>S5/S4</f>
        <v>0.34482758620689657</v>
      </c>
    </row>
    <row r="6" spans="2:22" ht="17.25">
      <c r="B6" s="65" t="s">
        <v>122</v>
      </c>
      <c r="C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COUNTIF(K27:K$142,"失败")</f>
        <v>5</v>
      </c>
      <c r="N6" s="412" t="s">
        <v>119</v>
      </c>
      <c r="O6" s="413"/>
      <c r="P6" s="75">
        <f>M6/M4</f>
        <v>8.6206896551724144E-2</v>
      </c>
      <c r="Q6" s="383" t="s">
        <v>123</v>
      </c>
      <c r="R6" s="384"/>
      <c r="S6" s="23">
        <f>COUNTIF(Q27:Q$142,"失败")</f>
        <v>1</v>
      </c>
      <c r="T6" s="412" t="s">
        <v>119</v>
      </c>
      <c r="U6" s="413"/>
      <c r="V6" s="75">
        <f>S6/S4</f>
        <v>1.7241379310344827E-2</v>
      </c>
    </row>
    <row r="7" spans="2:22" ht="17.25">
      <c r="B7" s="65" t="s">
        <v>124</v>
      </c>
      <c r="C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COUNTIF(K27:K$142,"阻塞")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COUNTIF(Q27:Q$142,"阻塞")</f>
        <v>0</v>
      </c>
      <c r="T7" s="412" t="s">
        <v>119</v>
      </c>
      <c r="U7" s="413"/>
      <c r="V7" s="75">
        <f>S7/S4</f>
        <v>0</v>
      </c>
    </row>
    <row r="8" spans="2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COUNTIF(K27:K$142,"无效")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COUNTIF(Q27:Q$142,"无效")</f>
        <v>2</v>
      </c>
      <c r="T8" s="412" t="s">
        <v>119</v>
      </c>
      <c r="U8" s="413"/>
      <c r="V8" s="75">
        <f>S8/S4</f>
        <v>3.4482758620689655E-2</v>
      </c>
    </row>
    <row r="9" spans="2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COUNTIF(K11:K$142,"未执行")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COUNTIF(Q11:Q$142,"未执行")</f>
        <v>24</v>
      </c>
      <c r="T9" s="412" t="s">
        <v>119</v>
      </c>
      <c r="U9" s="413"/>
      <c r="V9" s="75">
        <f>S9/S4</f>
        <v>0.41379310344827586</v>
      </c>
    </row>
    <row r="10" spans="2:22" ht="33">
      <c r="B10" s="122" t="s">
        <v>128</v>
      </c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9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2:22" ht="15.6" customHeight="1">
      <c r="B11" s="455"/>
      <c r="C11" s="13" t="s">
        <v>3704</v>
      </c>
      <c r="D11" s="364" t="s">
        <v>212</v>
      </c>
      <c r="E11" s="13" t="s">
        <v>145</v>
      </c>
      <c r="F11" s="13" t="s">
        <v>146</v>
      </c>
      <c r="G11" s="13" t="s">
        <v>147</v>
      </c>
      <c r="H11" s="362" t="s">
        <v>3705</v>
      </c>
      <c r="I11" s="25" t="s">
        <v>3706</v>
      </c>
      <c r="J11" s="84" t="s">
        <v>3707</v>
      </c>
      <c r="K11" s="85" t="s">
        <v>6</v>
      </c>
      <c r="L11" s="115"/>
      <c r="M11" s="87" t="s">
        <v>39</v>
      </c>
      <c r="N11" s="87"/>
      <c r="O11" s="87"/>
      <c r="P11" s="80">
        <v>42535</v>
      </c>
      <c r="Q11" s="85" t="s">
        <v>6</v>
      </c>
      <c r="R11" s="115"/>
      <c r="S11" s="87"/>
      <c r="T11" s="87"/>
      <c r="U11" s="87"/>
      <c r="V11" s="87"/>
    </row>
    <row r="12" spans="2:22" ht="16.5">
      <c r="B12" s="455"/>
      <c r="C12" s="13" t="s">
        <v>3708</v>
      </c>
      <c r="D12" s="364"/>
      <c r="E12" s="13" t="s">
        <v>190</v>
      </c>
      <c r="F12" s="13" t="s">
        <v>146</v>
      </c>
      <c r="G12" s="13" t="s">
        <v>147</v>
      </c>
      <c r="H12" s="363"/>
      <c r="I12" s="25" t="s">
        <v>3709</v>
      </c>
      <c r="J12" s="84" t="s">
        <v>1763</v>
      </c>
      <c r="K12" s="85" t="s">
        <v>6</v>
      </c>
      <c r="L12" s="115"/>
      <c r="M12" s="87" t="s">
        <v>39</v>
      </c>
      <c r="N12" s="87"/>
      <c r="O12" s="87"/>
      <c r="P12" s="80">
        <v>42535</v>
      </c>
      <c r="Q12" s="85" t="s">
        <v>8</v>
      </c>
      <c r="R12" s="115"/>
      <c r="S12" s="87"/>
      <c r="T12" s="87"/>
      <c r="U12" s="87"/>
      <c r="V12" s="87"/>
    </row>
    <row r="13" spans="2:22" ht="16.5">
      <c r="B13" s="455"/>
      <c r="C13" s="13" t="s">
        <v>3710</v>
      </c>
      <c r="D13" s="364"/>
      <c r="E13" s="13" t="s">
        <v>145</v>
      </c>
      <c r="F13" s="13" t="s">
        <v>146</v>
      </c>
      <c r="G13" s="13" t="s">
        <v>147</v>
      </c>
      <c r="H13" s="363"/>
      <c r="I13" s="25" t="s">
        <v>3711</v>
      </c>
      <c r="J13" s="84" t="s">
        <v>3707</v>
      </c>
      <c r="K13" s="85" t="s">
        <v>6</v>
      </c>
      <c r="L13" s="115"/>
      <c r="M13" s="87" t="s">
        <v>39</v>
      </c>
      <c r="N13" s="87"/>
      <c r="O13" s="87"/>
      <c r="P13" s="80">
        <v>42535</v>
      </c>
      <c r="Q13" s="85" t="s">
        <v>6</v>
      </c>
      <c r="R13" s="115"/>
      <c r="S13" s="87"/>
      <c r="T13" s="87"/>
      <c r="U13" s="87"/>
      <c r="V13" s="87"/>
    </row>
    <row r="14" spans="2:22" ht="16.5">
      <c r="B14" s="455"/>
      <c r="C14" s="13" t="s">
        <v>3712</v>
      </c>
      <c r="D14" s="364"/>
      <c r="E14" s="13" t="s">
        <v>190</v>
      </c>
      <c r="F14" s="13" t="s">
        <v>146</v>
      </c>
      <c r="G14" s="13" t="s">
        <v>147</v>
      </c>
      <c r="H14" s="363"/>
      <c r="I14" s="25" t="s">
        <v>3713</v>
      </c>
      <c r="J14" s="84" t="s">
        <v>1763</v>
      </c>
      <c r="K14" s="85" t="s">
        <v>6</v>
      </c>
      <c r="L14" s="115"/>
      <c r="M14" s="87" t="s">
        <v>39</v>
      </c>
      <c r="N14" s="87"/>
      <c r="O14" s="87"/>
      <c r="P14" s="80">
        <v>42535</v>
      </c>
      <c r="Q14" s="85" t="s">
        <v>8</v>
      </c>
      <c r="R14" s="115"/>
      <c r="S14" s="87"/>
      <c r="T14" s="87"/>
      <c r="U14" s="87"/>
      <c r="V14" s="87"/>
    </row>
    <row r="15" spans="2:22" ht="16.5">
      <c r="B15" s="455"/>
      <c r="C15" s="13" t="s">
        <v>3714</v>
      </c>
      <c r="D15" s="364"/>
      <c r="E15" s="13" t="s">
        <v>145</v>
      </c>
      <c r="F15" s="13" t="s">
        <v>146</v>
      </c>
      <c r="G15" s="13" t="s">
        <v>147</v>
      </c>
      <c r="H15" s="363"/>
      <c r="I15" s="25" t="s">
        <v>3715</v>
      </c>
      <c r="J15" s="84" t="s">
        <v>3707</v>
      </c>
      <c r="K15" s="85" t="s">
        <v>6</v>
      </c>
      <c r="L15" s="115"/>
      <c r="M15" s="87" t="s">
        <v>39</v>
      </c>
      <c r="N15" s="87"/>
      <c r="O15" s="87"/>
      <c r="P15" s="80">
        <v>42535</v>
      </c>
      <c r="Q15" s="85" t="s">
        <v>6</v>
      </c>
      <c r="R15" s="115"/>
      <c r="S15" s="87"/>
      <c r="T15" s="87"/>
      <c r="U15" s="87"/>
      <c r="V15" s="87"/>
    </row>
    <row r="16" spans="2:22" ht="16.5">
      <c r="B16" s="455"/>
      <c r="C16" s="13" t="s">
        <v>3716</v>
      </c>
      <c r="D16" s="364"/>
      <c r="E16" s="13" t="s">
        <v>190</v>
      </c>
      <c r="F16" s="13" t="s">
        <v>146</v>
      </c>
      <c r="G16" s="13" t="s">
        <v>147</v>
      </c>
      <c r="H16" s="363"/>
      <c r="I16" s="25" t="s">
        <v>3717</v>
      </c>
      <c r="J16" s="84" t="s">
        <v>1763</v>
      </c>
      <c r="K16" s="85" t="s">
        <v>6</v>
      </c>
      <c r="L16" s="115"/>
      <c r="M16" s="87" t="s">
        <v>39</v>
      </c>
      <c r="N16" s="87"/>
      <c r="O16" s="87"/>
      <c r="P16" s="80">
        <v>42535</v>
      </c>
      <c r="Q16" s="85" t="s">
        <v>8</v>
      </c>
      <c r="R16" s="115"/>
      <c r="S16" s="87"/>
      <c r="T16" s="87"/>
      <c r="U16" s="87"/>
      <c r="V16" s="87"/>
    </row>
    <row r="17" spans="1:22" ht="28.5">
      <c r="A17" s="128"/>
      <c r="B17" s="450"/>
      <c r="C17" s="13" t="s">
        <v>3718</v>
      </c>
      <c r="D17" s="364"/>
      <c r="E17" s="13" t="s">
        <v>145</v>
      </c>
      <c r="F17" s="13" t="s">
        <v>146</v>
      </c>
      <c r="G17" s="13" t="s">
        <v>157</v>
      </c>
      <c r="H17" s="363"/>
      <c r="I17" s="25" t="s">
        <v>3719</v>
      </c>
      <c r="J17" s="25" t="s">
        <v>368</v>
      </c>
      <c r="K17" s="85" t="s">
        <v>7</v>
      </c>
      <c r="L17" s="115" t="s">
        <v>3720</v>
      </c>
      <c r="M17" s="87" t="s">
        <v>39</v>
      </c>
      <c r="N17" s="87"/>
      <c r="O17" s="87"/>
      <c r="P17" s="80">
        <v>42535</v>
      </c>
      <c r="Q17" s="85" t="s">
        <v>7</v>
      </c>
      <c r="R17" s="115" t="s">
        <v>3721</v>
      </c>
      <c r="S17" s="87"/>
      <c r="T17" s="87"/>
      <c r="U17" s="87"/>
      <c r="V17" s="87"/>
    </row>
    <row r="18" spans="1:22" ht="16.5">
      <c r="B18" s="455"/>
      <c r="C18" s="13"/>
      <c r="D18" s="364"/>
      <c r="E18" s="15" t="s">
        <v>145</v>
      </c>
      <c r="F18" s="15" t="s">
        <v>146</v>
      </c>
      <c r="G18" s="15" t="s">
        <v>147</v>
      </c>
      <c r="H18" s="363"/>
      <c r="I18" s="25" t="s">
        <v>362</v>
      </c>
      <c r="J18" s="84" t="s">
        <v>363</v>
      </c>
      <c r="K18" s="85" t="s">
        <v>6</v>
      </c>
      <c r="L18" s="115"/>
      <c r="M18" s="87" t="s">
        <v>39</v>
      </c>
      <c r="N18" s="87"/>
      <c r="O18" s="87"/>
      <c r="P18" s="80">
        <v>42535</v>
      </c>
      <c r="Q18" s="85" t="s">
        <v>6</v>
      </c>
      <c r="R18" s="115"/>
      <c r="S18" s="87"/>
      <c r="T18" s="87"/>
      <c r="U18" s="87"/>
      <c r="V18" s="87"/>
    </row>
    <row r="19" spans="1:22" ht="16.5">
      <c r="B19" s="455"/>
      <c r="C19" s="13"/>
      <c r="D19" s="364"/>
      <c r="E19" s="15" t="s">
        <v>145</v>
      </c>
      <c r="F19" s="114" t="s">
        <v>146</v>
      </c>
      <c r="G19" s="114" t="s">
        <v>147</v>
      </c>
      <c r="H19" s="363"/>
      <c r="I19" s="25" t="s">
        <v>365</v>
      </c>
      <c r="J19" s="84" t="s">
        <v>363</v>
      </c>
      <c r="K19" s="85" t="s">
        <v>6</v>
      </c>
      <c r="L19" s="115"/>
      <c r="M19" s="87" t="s">
        <v>39</v>
      </c>
      <c r="N19" s="87"/>
      <c r="O19" s="87"/>
      <c r="P19" s="80">
        <v>42535</v>
      </c>
      <c r="Q19" s="85" t="s">
        <v>6</v>
      </c>
      <c r="R19" s="115"/>
      <c r="S19" s="87"/>
      <c r="T19" s="87"/>
      <c r="U19" s="87"/>
      <c r="V19" s="87"/>
    </row>
    <row r="20" spans="1:22" ht="16.5">
      <c r="B20" s="455"/>
      <c r="C20" s="13" t="s">
        <v>3722</v>
      </c>
      <c r="D20" s="364"/>
      <c r="E20" s="13" t="s">
        <v>145</v>
      </c>
      <c r="F20" s="13" t="s">
        <v>146</v>
      </c>
      <c r="G20" s="13" t="s">
        <v>147</v>
      </c>
      <c r="H20" s="363"/>
      <c r="I20" s="25" t="s">
        <v>258</v>
      </c>
      <c r="J20" s="84" t="s">
        <v>259</v>
      </c>
      <c r="K20" s="85" t="s">
        <v>6</v>
      </c>
      <c r="L20" s="115"/>
      <c r="M20" s="87" t="s">
        <v>39</v>
      </c>
      <c r="N20" s="87"/>
      <c r="O20" s="87"/>
      <c r="P20" s="80">
        <v>42535</v>
      </c>
      <c r="Q20" s="85" t="s">
        <v>6</v>
      </c>
      <c r="R20" s="115"/>
      <c r="S20" s="87"/>
      <c r="T20" s="87"/>
      <c r="U20" s="87"/>
      <c r="V20" s="87"/>
    </row>
    <row r="21" spans="1:22" ht="16.5">
      <c r="B21" s="455"/>
      <c r="C21" s="13" t="s">
        <v>3723</v>
      </c>
      <c r="D21" s="364"/>
      <c r="E21" s="15" t="s">
        <v>145</v>
      </c>
      <c r="F21" s="15" t="s">
        <v>146</v>
      </c>
      <c r="G21" s="15" t="s">
        <v>157</v>
      </c>
      <c r="H21" s="363"/>
      <c r="I21" s="25" t="s">
        <v>264</v>
      </c>
      <c r="J21" s="25" t="s">
        <v>265</v>
      </c>
      <c r="K21" s="85" t="s">
        <v>6</v>
      </c>
      <c r="L21" s="115"/>
      <c r="M21" s="87" t="s">
        <v>39</v>
      </c>
      <c r="N21" s="87"/>
      <c r="O21" s="87"/>
      <c r="P21" s="80">
        <v>42535</v>
      </c>
      <c r="Q21" s="85" t="s">
        <v>6</v>
      </c>
      <c r="R21" s="115"/>
      <c r="S21" s="87"/>
      <c r="T21" s="87"/>
      <c r="U21" s="87"/>
      <c r="V21" s="87"/>
    </row>
    <row r="22" spans="1:22" ht="16.5">
      <c r="B22" s="455"/>
      <c r="C22" s="13" t="s">
        <v>3724</v>
      </c>
      <c r="D22" s="364"/>
      <c r="E22" s="15" t="s">
        <v>145</v>
      </c>
      <c r="F22" s="15" t="s">
        <v>178</v>
      </c>
      <c r="G22" s="15" t="s">
        <v>157</v>
      </c>
      <c r="H22" s="363"/>
      <c r="I22" s="25" t="s">
        <v>267</v>
      </c>
      <c r="J22" s="25" t="s">
        <v>265</v>
      </c>
      <c r="K22" s="85" t="s">
        <v>6</v>
      </c>
      <c r="L22" s="115"/>
      <c r="M22" s="87" t="s">
        <v>39</v>
      </c>
      <c r="N22" s="87"/>
      <c r="O22" s="87"/>
      <c r="P22" s="80">
        <v>42535</v>
      </c>
      <c r="Q22" s="85" t="s">
        <v>6</v>
      </c>
      <c r="R22" s="115"/>
      <c r="S22" s="87"/>
      <c r="T22" s="87"/>
      <c r="U22" s="87"/>
      <c r="V22" s="87"/>
    </row>
    <row r="23" spans="1:22" ht="27.75" customHeight="1">
      <c r="B23" s="455"/>
      <c r="C23" s="13" t="s">
        <v>3725</v>
      </c>
      <c r="D23" s="362" t="s">
        <v>375</v>
      </c>
      <c r="E23" s="13" t="s">
        <v>145</v>
      </c>
      <c r="F23" s="15" t="s">
        <v>178</v>
      </c>
      <c r="G23" s="15" t="s">
        <v>157</v>
      </c>
      <c r="H23" s="363" t="s">
        <v>3726</v>
      </c>
      <c r="I23" s="25" t="s">
        <v>376</v>
      </c>
      <c r="J23" s="84" t="s">
        <v>377</v>
      </c>
      <c r="K23" s="85" t="s">
        <v>6</v>
      </c>
      <c r="L23" s="86"/>
      <c r="M23" s="87" t="s">
        <v>39</v>
      </c>
      <c r="N23" s="87"/>
      <c r="O23" s="87"/>
      <c r="P23" s="80">
        <v>42535</v>
      </c>
      <c r="Q23" s="85" t="s">
        <v>6</v>
      </c>
      <c r="R23" s="115"/>
      <c r="S23" s="95"/>
      <c r="T23" s="95"/>
      <c r="U23" s="95"/>
      <c r="V23" s="95"/>
    </row>
    <row r="24" spans="1:22" ht="15.6" customHeight="1">
      <c r="B24" s="455"/>
      <c r="C24" s="13" t="s">
        <v>3727</v>
      </c>
      <c r="D24" s="363"/>
      <c r="E24" s="13" t="s">
        <v>145</v>
      </c>
      <c r="F24" s="15" t="s">
        <v>178</v>
      </c>
      <c r="G24" s="13" t="s">
        <v>147</v>
      </c>
      <c r="H24" s="363"/>
      <c r="I24" s="25" t="s">
        <v>3728</v>
      </c>
      <c r="J24" s="84" t="s">
        <v>3729</v>
      </c>
      <c r="K24" s="85" t="s">
        <v>6</v>
      </c>
      <c r="L24" s="86"/>
      <c r="M24" s="87" t="s">
        <v>39</v>
      </c>
      <c r="N24" s="87"/>
      <c r="O24" s="87"/>
      <c r="P24" s="80">
        <v>42535</v>
      </c>
      <c r="Q24" s="85" t="s">
        <v>6</v>
      </c>
      <c r="R24" s="115"/>
      <c r="S24" s="95"/>
      <c r="T24" s="95"/>
      <c r="U24" s="95"/>
      <c r="V24" s="95"/>
    </row>
    <row r="25" spans="1:22" ht="16.5" customHeight="1">
      <c r="B25" s="455"/>
      <c r="C25" s="13" t="s">
        <v>3730</v>
      </c>
      <c r="D25" s="363"/>
      <c r="E25" s="13" t="s">
        <v>145</v>
      </c>
      <c r="F25" s="15" t="s">
        <v>178</v>
      </c>
      <c r="G25" s="13" t="s">
        <v>147</v>
      </c>
      <c r="H25" s="363"/>
      <c r="I25" s="25" t="s">
        <v>3731</v>
      </c>
      <c r="J25" s="84" t="s">
        <v>384</v>
      </c>
      <c r="K25" s="85" t="s">
        <v>6</v>
      </c>
      <c r="L25" s="86"/>
      <c r="M25" s="87" t="s">
        <v>39</v>
      </c>
      <c r="N25" s="87"/>
      <c r="O25" s="87"/>
      <c r="P25" s="80">
        <v>42535</v>
      </c>
      <c r="Q25" s="85" t="s">
        <v>6</v>
      </c>
      <c r="R25" s="115"/>
      <c r="S25" s="95"/>
      <c r="T25" s="95"/>
      <c r="U25" s="95"/>
      <c r="V25" s="95"/>
    </row>
    <row r="26" spans="1:22" ht="16.5" customHeight="1">
      <c r="B26" s="455"/>
      <c r="C26" s="13" t="s">
        <v>3732</v>
      </c>
      <c r="D26" s="363"/>
      <c r="E26" s="13" t="s">
        <v>145</v>
      </c>
      <c r="F26" s="15" t="s">
        <v>178</v>
      </c>
      <c r="G26" s="13" t="s">
        <v>147</v>
      </c>
      <c r="H26" s="363"/>
      <c r="I26" s="25" t="s">
        <v>3733</v>
      </c>
      <c r="J26" s="84" t="s">
        <v>384</v>
      </c>
      <c r="K26" s="85" t="s">
        <v>6</v>
      </c>
      <c r="L26" s="88"/>
      <c r="M26" s="87" t="s">
        <v>39</v>
      </c>
      <c r="N26" s="87"/>
      <c r="O26" s="87"/>
      <c r="P26" s="80">
        <v>42535</v>
      </c>
      <c r="Q26" s="85" t="s">
        <v>6</v>
      </c>
      <c r="R26" s="115"/>
      <c r="S26" s="85"/>
      <c r="T26" s="85"/>
      <c r="U26" s="85"/>
      <c r="V26" s="85"/>
    </row>
    <row r="27" spans="1:22" ht="16.5" customHeight="1">
      <c r="B27" s="455"/>
      <c r="C27" s="13" t="s">
        <v>3734</v>
      </c>
      <c r="D27" s="363"/>
      <c r="E27" s="13" t="s">
        <v>145</v>
      </c>
      <c r="F27" s="15" t="s">
        <v>178</v>
      </c>
      <c r="G27" s="13" t="s">
        <v>147</v>
      </c>
      <c r="H27" s="363"/>
      <c r="I27" s="25" t="s">
        <v>3735</v>
      </c>
      <c r="J27" s="84" t="s">
        <v>384</v>
      </c>
      <c r="K27" s="85" t="s">
        <v>6</v>
      </c>
      <c r="L27" s="88"/>
      <c r="M27" s="87" t="s">
        <v>39</v>
      </c>
      <c r="N27" s="87"/>
      <c r="O27" s="87"/>
      <c r="P27" s="80">
        <v>42535</v>
      </c>
      <c r="Q27" s="85" t="s">
        <v>6</v>
      </c>
      <c r="R27" s="115"/>
      <c r="S27" s="85"/>
      <c r="T27" s="85"/>
      <c r="U27" s="85"/>
      <c r="V27" s="85"/>
    </row>
    <row r="28" spans="1:22" ht="16.5" customHeight="1">
      <c r="B28" s="452"/>
      <c r="C28" s="13" t="s">
        <v>3736</v>
      </c>
      <c r="D28" s="363"/>
      <c r="E28" s="13" t="s">
        <v>145</v>
      </c>
      <c r="F28" s="15" t="s">
        <v>178</v>
      </c>
      <c r="G28" s="13" t="s">
        <v>147</v>
      </c>
      <c r="H28" s="363"/>
      <c r="I28" s="25" t="s">
        <v>3737</v>
      </c>
      <c r="J28" s="84" t="s">
        <v>384</v>
      </c>
      <c r="K28" s="85" t="s">
        <v>6</v>
      </c>
      <c r="L28" s="88"/>
      <c r="M28" s="87" t="s">
        <v>39</v>
      </c>
      <c r="N28" s="87"/>
      <c r="O28" s="87"/>
      <c r="P28" s="80">
        <v>42535</v>
      </c>
      <c r="Q28" s="85" t="s">
        <v>6</v>
      </c>
      <c r="R28" s="115"/>
      <c r="S28" s="85"/>
      <c r="T28" s="85"/>
      <c r="U28" s="85"/>
      <c r="V28" s="85"/>
    </row>
    <row r="29" spans="1:22" ht="16.5" customHeight="1">
      <c r="B29" s="455"/>
      <c r="C29" s="13" t="s">
        <v>3738</v>
      </c>
      <c r="D29" s="363"/>
      <c r="E29" s="13" t="s">
        <v>145</v>
      </c>
      <c r="F29" s="15" t="s">
        <v>178</v>
      </c>
      <c r="G29" s="13" t="s">
        <v>147</v>
      </c>
      <c r="H29" s="363"/>
      <c r="I29" s="25" t="s">
        <v>3739</v>
      </c>
      <c r="J29" s="84" t="s">
        <v>384</v>
      </c>
      <c r="K29" s="85" t="s">
        <v>6</v>
      </c>
      <c r="L29" s="88"/>
      <c r="M29" s="87" t="s">
        <v>39</v>
      </c>
      <c r="N29" s="87"/>
      <c r="O29" s="87"/>
      <c r="P29" s="80">
        <v>42535</v>
      </c>
      <c r="Q29" s="85" t="s">
        <v>6</v>
      </c>
      <c r="R29" s="115"/>
      <c r="S29" s="85"/>
      <c r="T29" s="85"/>
      <c r="U29" s="85"/>
      <c r="V29" s="85"/>
    </row>
    <row r="30" spans="1:22" ht="16.5" customHeight="1">
      <c r="B30" s="455"/>
      <c r="C30" s="13" t="s">
        <v>3740</v>
      </c>
      <c r="D30" s="363"/>
      <c r="E30" s="13" t="s">
        <v>145</v>
      </c>
      <c r="F30" s="15" t="s">
        <v>178</v>
      </c>
      <c r="G30" s="13" t="s">
        <v>147</v>
      </c>
      <c r="H30" s="363"/>
      <c r="I30" s="25" t="s">
        <v>3741</v>
      </c>
      <c r="J30" s="84" t="s">
        <v>3521</v>
      </c>
      <c r="K30" s="85" t="s">
        <v>6</v>
      </c>
      <c r="L30" s="88"/>
      <c r="M30" s="87" t="s">
        <v>39</v>
      </c>
      <c r="N30" s="87"/>
      <c r="O30" s="87"/>
      <c r="P30" s="80">
        <v>42535</v>
      </c>
      <c r="Q30" s="85" t="s">
        <v>6</v>
      </c>
      <c r="R30" s="115"/>
      <c r="S30" s="85"/>
      <c r="T30" s="85"/>
      <c r="U30" s="85"/>
      <c r="V30" s="85"/>
    </row>
    <row r="31" spans="1:22" ht="27" customHeight="1">
      <c r="B31" s="455"/>
      <c r="C31" s="13" t="s">
        <v>3742</v>
      </c>
      <c r="D31" s="363"/>
      <c r="E31" s="13" t="s">
        <v>145</v>
      </c>
      <c r="F31" s="15" t="s">
        <v>146</v>
      </c>
      <c r="G31" s="13" t="s">
        <v>147</v>
      </c>
      <c r="H31" s="363"/>
      <c r="I31" s="25" t="s">
        <v>3523</v>
      </c>
      <c r="J31" s="84" t="s">
        <v>394</v>
      </c>
      <c r="K31" s="85" t="s">
        <v>6</v>
      </c>
      <c r="L31" s="88"/>
      <c r="M31" s="87" t="s">
        <v>39</v>
      </c>
      <c r="N31" s="87"/>
      <c r="O31" s="87"/>
      <c r="P31" s="80">
        <v>42535</v>
      </c>
      <c r="Q31" s="85" t="s">
        <v>6</v>
      </c>
      <c r="R31" s="115"/>
      <c r="S31" s="85"/>
      <c r="T31" s="85"/>
      <c r="U31" s="85"/>
      <c r="V31" s="85"/>
    </row>
    <row r="32" spans="1:22" ht="16.5" customHeight="1">
      <c r="B32" s="455"/>
      <c r="C32" s="13" t="s">
        <v>3743</v>
      </c>
      <c r="D32" s="363"/>
      <c r="E32" s="13" t="s">
        <v>190</v>
      </c>
      <c r="F32" s="15" t="s">
        <v>146</v>
      </c>
      <c r="G32" s="13" t="s">
        <v>147</v>
      </c>
      <c r="H32" s="363"/>
      <c r="I32" s="25" t="s">
        <v>3744</v>
      </c>
      <c r="J32" s="84" t="s">
        <v>3521</v>
      </c>
      <c r="K32" s="85" t="s">
        <v>6</v>
      </c>
      <c r="L32" s="88"/>
      <c r="M32" s="87" t="s">
        <v>39</v>
      </c>
      <c r="N32" s="87"/>
      <c r="O32" s="87"/>
      <c r="P32" s="80">
        <v>42535</v>
      </c>
      <c r="Q32" s="85" t="s">
        <v>8</v>
      </c>
      <c r="R32" s="115"/>
      <c r="S32" s="85"/>
      <c r="T32" s="85"/>
      <c r="U32" s="85"/>
      <c r="V32" s="85"/>
    </row>
    <row r="33" spans="2:22" ht="16.5" customHeight="1">
      <c r="B33" s="455"/>
      <c r="C33" s="13" t="s">
        <v>3745</v>
      </c>
      <c r="D33" s="363"/>
      <c r="E33" s="13" t="s">
        <v>190</v>
      </c>
      <c r="F33" s="15" t="s">
        <v>146</v>
      </c>
      <c r="G33" s="13" t="s">
        <v>147</v>
      </c>
      <c r="H33" s="363"/>
      <c r="I33" s="25" t="s">
        <v>3746</v>
      </c>
      <c r="J33" s="84" t="s">
        <v>3521</v>
      </c>
      <c r="K33" s="85" t="s">
        <v>6</v>
      </c>
      <c r="L33" s="88"/>
      <c r="M33" s="87" t="s">
        <v>39</v>
      </c>
      <c r="N33" s="87"/>
      <c r="O33" s="87"/>
      <c r="P33" s="80">
        <v>42535</v>
      </c>
      <c r="Q33" s="85" t="s">
        <v>8</v>
      </c>
      <c r="R33" s="115"/>
      <c r="S33" s="85"/>
      <c r="T33" s="85"/>
      <c r="U33" s="85"/>
      <c r="V33" s="85"/>
    </row>
    <row r="34" spans="2:22" ht="24" customHeight="1">
      <c r="B34" s="455"/>
      <c r="C34" s="13" t="s">
        <v>3747</v>
      </c>
      <c r="D34" s="363"/>
      <c r="E34" s="13" t="s">
        <v>190</v>
      </c>
      <c r="F34" s="15" t="s">
        <v>146</v>
      </c>
      <c r="G34" s="13" t="s">
        <v>147</v>
      </c>
      <c r="H34" s="363"/>
      <c r="I34" s="25" t="s">
        <v>3748</v>
      </c>
      <c r="J34" s="84" t="s">
        <v>3749</v>
      </c>
      <c r="K34" s="85" t="s">
        <v>7</v>
      </c>
      <c r="L34" s="88" t="s">
        <v>3750</v>
      </c>
      <c r="M34" s="87" t="s">
        <v>39</v>
      </c>
      <c r="N34" s="87"/>
      <c r="O34" s="87"/>
      <c r="P34" s="80">
        <v>42535</v>
      </c>
      <c r="Q34" s="85" t="s">
        <v>8</v>
      </c>
      <c r="R34" s="115"/>
      <c r="S34" s="85"/>
      <c r="T34" s="85"/>
      <c r="U34" s="85"/>
      <c r="V34" s="85"/>
    </row>
    <row r="35" spans="2:22" ht="16.5" customHeight="1">
      <c r="B35" s="455"/>
      <c r="C35" s="13" t="s">
        <v>3751</v>
      </c>
      <c r="D35" s="363"/>
      <c r="E35" s="13" t="s">
        <v>190</v>
      </c>
      <c r="F35" s="15" t="s">
        <v>146</v>
      </c>
      <c r="G35" s="13" t="s">
        <v>147</v>
      </c>
      <c r="H35" s="363"/>
      <c r="I35" s="25" t="s">
        <v>3752</v>
      </c>
      <c r="J35" s="84" t="s">
        <v>3530</v>
      </c>
      <c r="K35" s="85" t="s">
        <v>6</v>
      </c>
      <c r="L35" s="88"/>
      <c r="M35" s="87" t="s">
        <v>39</v>
      </c>
      <c r="N35" s="87"/>
      <c r="O35" s="87"/>
      <c r="P35" s="80">
        <v>42535</v>
      </c>
      <c r="Q35" s="85" t="s">
        <v>8</v>
      </c>
      <c r="R35" s="115"/>
      <c r="S35" s="85"/>
      <c r="T35" s="85"/>
      <c r="U35" s="85"/>
      <c r="V35" s="85"/>
    </row>
    <row r="36" spans="2:22" ht="16.5" customHeight="1">
      <c r="B36" s="455"/>
      <c r="C36" s="13" t="s">
        <v>3753</v>
      </c>
      <c r="D36" s="363"/>
      <c r="E36" s="13" t="s">
        <v>190</v>
      </c>
      <c r="F36" s="15" t="s">
        <v>178</v>
      </c>
      <c r="G36" s="13" t="s">
        <v>147</v>
      </c>
      <c r="H36" s="363"/>
      <c r="I36" s="25" t="s">
        <v>3754</v>
      </c>
      <c r="J36" s="84" t="s">
        <v>384</v>
      </c>
      <c r="K36" s="85" t="s">
        <v>6</v>
      </c>
      <c r="L36" s="26"/>
      <c r="M36" s="87" t="s">
        <v>39</v>
      </c>
      <c r="N36" s="87"/>
      <c r="O36" s="87"/>
      <c r="P36" s="80">
        <v>42535</v>
      </c>
      <c r="Q36" s="85" t="s">
        <v>8</v>
      </c>
      <c r="R36" s="115"/>
      <c r="S36" s="83"/>
      <c r="T36" s="83"/>
      <c r="U36" s="83"/>
      <c r="V36" s="83"/>
    </row>
    <row r="37" spans="2:22" ht="16.5" customHeight="1">
      <c r="B37" s="455"/>
      <c r="C37" s="13" t="s">
        <v>3755</v>
      </c>
      <c r="D37" s="363"/>
      <c r="E37" s="13" t="s">
        <v>190</v>
      </c>
      <c r="F37" s="15" t="s">
        <v>146</v>
      </c>
      <c r="G37" s="13" t="s">
        <v>147</v>
      </c>
      <c r="H37" s="363"/>
      <c r="I37" s="8" t="s">
        <v>3756</v>
      </c>
      <c r="J37" s="84" t="s">
        <v>3521</v>
      </c>
      <c r="K37" s="85" t="s">
        <v>6</v>
      </c>
      <c r="L37" s="26"/>
      <c r="M37" s="87" t="s">
        <v>39</v>
      </c>
      <c r="N37" s="87"/>
      <c r="O37" s="87"/>
      <c r="P37" s="80">
        <v>42535</v>
      </c>
      <c r="Q37" s="85" t="s">
        <v>8</v>
      </c>
      <c r="R37" s="115"/>
      <c r="S37" s="83"/>
      <c r="T37" s="83"/>
      <c r="U37" s="83"/>
      <c r="V37" s="83"/>
    </row>
    <row r="38" spans="2:22" ht="34.5" customHeight="1">
      <c r="B38" s="455"/>
      <c r="C38" s="13" t="s">
        <v>3757</v>
      </c>
      <c r="D38" s="363"/>
      <c r="E38" s="13" t="s">
        <v>190</v>
      </c>
      <c r="F38" s="15" t="s">
        <v>146</v>
      </c>
      <c r="G38" s="13" t="s">
        <v>147</v>
      </c>
      <c r="H38" s="363"/>
      <c r="I38" s="8" t="s">
        <v>3758</v>
      </c>
      <c r="J38" s="84" t="s">
        <v>3521</v>
      </c>
      <c r="K38" s="85" t="s">
        <v>7</v>
      </c>
      <c r="L38" s="88" t="s">
        <v>3759</v>
      </c>
      <c r="M38" s="87" t="s">
        <v>39</v>
      </c>
      <c r="N38" s="87"/>
      <c r="O38" s="87"/>
      <c r="P38" s="80">
        <v>42535</v>
      </c>
      <c r="Q38" s="85" t="s">
        <v>8</v>
      </c>
      <c r="R38" s="115"/>
      <c r="S38" s="83"/>
      <c r="T38" s="83"/>
      <c r="U38" s="83"/>
      <c r="V38" s="83"/>
    </row>
    <row r="39" spans="2:22" ht="23.25" customHeight="1">
      <c r="B39" s="455"/>
      <c r="C39" s="13" t="s">
        <v>3760</v>
      </c>
      <c r="D39" s="363"/>
      <c r="E39" s="13" t="s">
        <v>190</v>
      </c>
      <c r="F39" s="15" t="s">
        <v>146</v>
      </c>
      <c r="G39" s="13" t="s">
        <v>147</v>
      </c>
      <c r="H39" s="363"/>
      <c r="I39" s="25" t="s">
        <v>3761</v>
      </c>
      <c r="J39" s="84" t="s">
        <v>3749</v>
      </c>
      <c r="K39" s="85" t="s">
        <v>7</v>
      </c>
      <c r="L39" s="88" t="s">
        <v>3750</v>
      </c>
      <c r="M39" s="87" t="s">
        <v>39</v>
      </c>
      <c r="N39" s="87"/>
      <c r="O39" s="87"/>
      <c r="P39" s="80">
        <v>42535</v>
      </c>
      <c r="Q39" s="85" t="s">
        <v>8</v>
      </c>
      <c r="R39" s="115"/>
      <c r="S39" s="83"/>
      <c r="T39" s="83"/>
      <c r="U39" s="83"/>
      <c r="V39" s="83"/>
    </row>
    <row r="40" spans="2:22" ht="16.5" customHeight="1">
      <c r="B40" s="455"/>
      <c r="C40" s="13" t="s">
        <v>3762</v>
      </c>
      <c r="D40" s="363"/>
      <c r="E40" s="13" t="s">
        <v>190</v>
      </c>
      <c r="F40" s="15" t="s">
        <v>146</v>
      </c>
      <c r="G40" s="13" t="s">
        <v>147</v>
      </c>
      <c r="H40" s="363"/>
      <c r="I40" s="25" t="s">
        <v>3763</v>
      </c>
      <c r="J40" s="84" t="s">
        <v>3764</v>
      </c>
      <c r="K40" s="85" t="s">
        <v>6</v>
      </c>
      <c r="L40" s="26"/>
      <c r="M40" s="87" t="s">
        <v>39</v>
      </c>
      <c r="N40" s="87"/>
      <c r="O40" s="87"/>
      <c r="P40" s="80">
        <v>42535</v>
      </c>
      <c r="Q40" s="85" t="s">
        <v>8</v>
      </c>
      <c r="R40" s="115"/>
      <c r="S40" s="83"/>
      <c r="T40" s="83"/>
      <c r="U40" s="83"/>
      <c r="V40" s="83"/>
    </row>
    <row r="41" spans="2:22" ht="16.5" customHeight="1">
      <c r="B41" s="455"/>
      <c r="C41" s="13" t="s">
        <v>3765</v>
      </c>
      <c r="D41" s="363"/>
      <c r="E41" s="13" t="s">
        <v>190</v>
      </c>
      <c r="F41" s="15" t="s">
        <v>146</v>
      </c>
      <c r="G41" s="13" t="s">
        <v>147</v>
      </c>
      <c r="H41" s="363"/>
      <c r="I41" s="25" t="s">
        <v>3552</v>
      </c>
      <c r="J41" s="25" t="s">
        <v>549</v>
      </c>
      <c r="K41" s="85" t="s">
        <v>6</v>
      </c>
      <c r="L41" s="26"/>
      <c r="M41" s="87" t="s">
        <v>39</v>
      </c>
      <c r="N41" s="87"/>
      <c r="O41" s="87"/>
      <c r="P41" s="80">
        <v>42535</v>
      </c>
      <c r="Q41" s="85" t="s">
        <v>8</v>
      </c>
      <c r="R41" s="115"/>
      <c r="S41" s="83"/>
      <c r="T41" s="83"/>
      <c r="U41" s="83"/>
      <c r="V41" s="83"/>
    </row>
    <row r="42" spans="2:22" ht="16.5">
      <c r="B42" s="455"/>
      <c r="C42" s="13" t="s">
        <v>3766</v>
      </c>
      <c r="D42" s="363"/>
      <c r="E42" s="13" t="s">
        <v>190</v>
      </c>
      <c r="F42" s="15" t="s">
        <v>146</v>
      </c>
      <c r="G42" s="13" t="s">
        <v>157</v>
      </c>
      <c r="H42" s="363"/>
      <c r="I42" s="25" t="s">
        <v>3544</v>
      </c>
      <c r="J42" s="25" t="s">
        <v>3545</v>
      </c>
      <c r="K42" s="85" t="s">
        <v>6</v>
      </c>
      <c r="L42" s="26"/>
      <c r="M42" s="87" t="s">
        <v>39</v>
      </c>
      <c r="N42" s="87"/>
      <c r="O42" s="87"/>
      <c r="P42" s="80">
        <v>42535</v>
      </c>
      <c r="Q42" s="85" t="s">
        <v>6</v>
      </c>
      <c r="R42" s="115"/>
      <c r="S42" s="83"/>
      <c r="T42" s="83"/>
      <c r="U42" s="83"/>
      <c r="V42" s="83"/>
    </row>
    <row r="43" spans="2:22" ht="16.5">
      <c r="B43" s="455"/>
      <c r="C43" s="13" t="s">
        <v>3767</v>
      </c>
      <c r="D43" s="363"/>
      <c r="E43" s="13" t="s">
        <v>145</v>
      </c>
      <c r="F43" s="13" t="s">
        <v>178</v>
      </c>
      <c r="G43" s="13" t="s">
        <v>157</v>
      </c>
      <c r="H43" s="363"/>
      <c r="I43" s="25" t="s">
        <v>3768</v>
      </c>
      <c r="J43" s="25" t="s">
        <v>549</v>
      </c>
      <c r="K43" s="85" t="s">
        <v>6</v>
      </c>
      <c r="L43" s="26"/>
      <c r="M43" s="87" t="s">
        <v>39</v>
      </c>
      <c r="N43" s="87"/>
      <c r="O43" s="87"/>
      <c r="P43" s="80">
        <v>42535</v>
      </c>
      <c r="Q43" s="85" t="s">
        <v>6</v>
      </c>
      <c r="R43" s="115"/>
      <c r="S43" s="83"/>
      <c r="T43" s="83"/>
      <c r="U43" s="83"/>
      <c r="V43" s="83"/>
    </row>
    <row r="44" spans="2:22" ht="16.5">
      <c r="B44" s="455"/>
      <c r="C44" s="13" t="s">
        <v>3769</v>
      </c>
      <c r="D44" s="365"/>
      <c r="E44" s="13" t="s">
        <v>145</v>
      </c>
      <c r="F44" s="13" t="s">
        <v>178</v>
      </c>
      <c r="G44" s="13" t="s">
        <v>157</v>
      </c>
      <c r="H44" s="365"/>
      <c r="I44" s="25" t="s">
        <v>3770</v>
      </c>
      <c r="J44" s="84" t="s">
        <v>3771</v>
      </c>
      <c r="K44" s="85" t="s">
        <v>6</v>
      </c>
      <c r="L44" s="26"/>
      <c r="M44" s="87" t="s">
        <v>39</v>
      </c>
      <c r="N44" s="87"/>
      <c r="O44" s="87"/>
      <c r="P44" s="80">
        <v>42535</v>
      </c>
      <c r="Q44" s="85" t="s">
        <v>6</v>
      </c>
      <c r="R44" s="115"/>
      <c r="S44" s="83"/>
      <c r="T44" s="83"/>
      <c r="U44" s="83"/>
      <c r="V44" s="83"/>
    </row>
    <row r="45" spans="2:22" ht="16.5">
      <c r="B45" s="455"/>
      <c r="C45" s="13" t="s">
        <v>3772</v>
      </c>
      <c r="D45" s="362" t="s">
        <v>412</v>
      </c>
      <c r="E45" s="13" t="s">
        <v>145</v>
      </c>
      <c r="F45" s="13" t="s">
        <v>178</v>
      </c>
      <c r="G45" s="13" t="s">
        <v>157</v>
      </c>
      <c r="H45" s="364" t="s">
        <v>3773</v>
      </c>
      <c r="I45" s="25" t="s">
        <v>3774</v>
      </c>
      <c r="J45" s="84" t="s">
        <v>414</v>
      </c>
      <c r="K45" s="85" t="s">
        <v>6</v>
      </c>
      <c r="L45" s="26"/>
      <c r="M45" s="87" t="s">
        <v>39</v>
      </c>
      <c r="N45" s="87"/>
      <c r="O45" s="87"/>
      <c r="P45" s="80">
        <v>42535</v>
      </c>
      <c r="Q45" s="85" t="s">
        <v>6</v>
      </c>
      <c r="R45" s="115"/>
      <c r="S45" s="83"/>
      <c r="T45" s="83"/>
      <c r="U45" s="83"/>
      <c r="V45" s="83"/>
    </row>
    <row r="46" spans="2:22" ht="16.5">
      <c r="B46" s="455"/>
      <c r="C46" s="13" t="s">
        <v>3775</v>
      </c>
      <c r="D46" s="363"/>
      <c r="E46" s="15" t="s">
        <v>145</v>
      </c>
      <c r="F46" s="15" t="s">
        <v>146</v>
      </c>
      <c r="G46" s="15" t="s">
        <v>147</v>
      </c>
      <c r="H46" s="364"/>
      <c r="I46" s="25" t="s">
        <v>3573</v>
      </c>
      <c r="J46" s="25" t="s">
        <v>3776</v>
      </c>
      <c r="K46" s="85" t="s">
        <v>6</v>
      </c>
      <c r="L46" s="26"/>
      <c r="M46" s="87" t="s">
        <v>39</v>
      </c>
      <c r="N46" s="87"/>
      <c r="O46" s="87"/>
      <c r="P46" s="80">
        <v>42535</v>
      </c>
      <c r="Q46" s="85" t="s">
        <v>10</v>
      </c>
      <c r="R46" s="115"/>
      <c r="S46" s="83"/>
      <c r="T46" s="83"/>
      <c r="U46" s="83"/>
      <c r="V46" s="83"/>
    </row>
    <row r="47" spans="2:22" ht="16.5">
      <c r="B47" s="455"/>
      <c r="C47" s="13" t="s">
        <v>3777</v>
      </c>
      <c r="D47" s="363"/>
      <c r="E47" s="15" t="s">
        <v>145</v>
      </c>
      <c r="F47" s="15" t="s">
        <v>146</v>
      </c>
      <c r="G47" s="15" t="s">
        <v>147</v>
      </c>
      <c r="H47" s="364"/>
      <c r="I47" s="25" t="s">
        <v>3576</v>
      </c>
      <c r="J47" s="25" t="s">
        <v>3577</v>
      </c>
      <c r="K47" s="85" t="s">
        <v>6</v>
      </c>
      <c r="L47" s="26"/>
      <c r="M47" s="87" t="s">
        <v>39</v>
      </c>
      <c r="N47" s="87"/>
      <c r="O47" s="87"/>
      <c r="P47" s="80">
        <v>42535</v>
      </c>
      <c r="Q47" s="85" t="s">
        <v>6</v>
      </c>
      <c r="R47" s="115"/>
      <c r="S47" s="83"/>
      <c r="T47" s="83"/>
      <c r="U47" s="83"/>
      <c r="V47" s="83"/>
    </row>
    <row r="48" spans="2:22" ht="16.5">
      <c r="B48" s="455"/>
      <c r="C48" s="13" t="s">
        <v>3778</v>
      </c>
      <c r="D48" s="363"/>
      <c r="E48" s="13" t="s">
        <v>145</v>
      </c>
      <c r="F48" s="13" t="s">
        <v>178</v>
      </c>
      <c r="G48" s="13" t="s">
        <v>147</v>
      </c>
      <c r="H48" s="364"/>
      <c r="I48" s="25" t="s">
        <v>3728</v>
      </c>
      <c r="J48" s="25" t="s">
        <v>384</v>
      </c>
      <c r="K48" s="85" t="s">
        <v>6</v>
      </c>
      <c r="L48" s="26"/>
      <c r="M48" s="87" t="s">
        <v>39</v>
      </c>
      <c r="N48" s="87"/>
      <c r="O48" s="87"/>
      <c r="P48" s="80">
        <v>42535</v>
      </c>
      <c r="Q48" s="85" t="s">
        <v>6</v>
      </c>
      <c r="R48" s="115"/>
      <c r="S48" s="83"/>
      <c r="T48" s="83"/>
      <c r="U48" s="83"/>
      <c r="V48" s="83"/>
    </row>
    <row r="49" spans="2:22" ht="16.5">
      <c r="B49" s="455"/>
      <c r="C49" s="13" t="s">
        <v>3779</v>
      </c>
      <c r="D49" s="363"/>
      <c r="E49" s="13" t="s">
        <v>145</v>
      </c>
      <c r="F49" s="13" t="s">
        <v>178</v>
      </c>
      <c r="G49" s="13" t="s">
        <v>147</v>
      </c>
      <c r="H49" s="364"/>
      <c r="I49" s="25" t="s">
        <v>3731</v>
      </c>
      <c r="J49" s="25" t="s">
        <v>384</v>
      </c>
      <c r="K49" s="85" t="s">
        <v>6</v>
      </c>
      <c r="L49" s="26"/>
      <c r="M49" s="87" t="s">
        <v>39</v>
      </c>
      <c r="N49" s="87"/>
      <c r="O49" s="87"/>
      <c r="P49" s="80">
        <v>42535</v>
      </c>
      <c r="Q49" s="85" t="s">
        <v>6</v>
      </c>
      <c r="R49" s="115"/>
      <c r="S49" s="83"/>
      <c r="T49" s="83"/>
      <c r="U49" s="83"/>
      <c r="V49" s="83"/>
    </row>
    <row r="50" spans="2:22" ht="16.5">
      <c r="B50" s="455"/>
      <c r="C50" s="13" t="s">
        <v>3780</v>
      </c>
      <c r="D50" s="363"/>
      <c r="E50" s="13" t="s">
        <v>145</v>
      </c>
      <c r="F50" s="13" t="s">
        <v>178</v>
      </c>
      <c r="G50" s="13" t="s">
        <v>147</v>
      </c>
      <c r="H50" s="364"/>
      <c r="I50" s="25" t="s">
        <v>3733</v>
      </c>
      <c r="J50" s="84" t="s">
        <v>384</v>
      </c>
      <c r="K50" s="85" t="s">
        <v>6</v>
      </c>
      <c r="L50" s="26"/>
      <c r="M50" s="87" t="s">
        <v>39</v>
      </c>
      <c r="N50" s="87"/>
      <c r="O50" s="87"/>
      <c r="P50" s="80">
        <v>42535</v>
      </c>
      <c r="Q50" s="85" t="s">
        <v>6</v>
      </c>
      <c r="R50" s="115"/>
      <c r="S50" s="83"/>
      <c r="T50" s="83"/>
      <c r="U50" s="83"/>
      <c r="V50" s="83"/>
    </row>
    <row r="51" spans="2:22" ht="16.5">
      <c r="B51" s="455"/>
      <c r="C51" s="13" t="s">
        <v>3781</v>
      </c>
      <c r="D51" s="363"/>
      <c r="E51" s="13" t="s">
        <v>145</v>
      </c>
      <c r="F51" s="13" t="s">
        <v>178</v>
      </c>
      <c r="G51" s="13" t="s">
        <v>147</v>
      </c>
      <c r="H51" s="364"/>
      <c r="I51" s="25" t="s">
        <v>3735</v>
      </c>
      <c r="J51" s="84" t="s">
        <v>384</v>
      </c>
      <c r="K51" s="85" t="s">
        <v>6</v>
      </c>
      <c r="L51" s="26"/>
      <c r="M51" s="87" t="s">
        <v>39</v>
      </c>
      <c r="N51" s="87"/>
      <c r="O51" s="87"/>
      <c r="P51" s="80">
        <v>42535</v>
      </c>
      <c r="Q51" s="85" t="s">
        <v>6</v>
      </c>
      <c r="R51" s="115"/>
      <c r="S51" s="83"/>
      <c r="T51" s="83"/>
      <c r="U51" s="83"/>
      <c r="V51" s="83"/>
    </row>
    <row r="52" spans="2:22" ht="16.5">
      <c r="B52" s="455"/>
      <c r="C52" s="13" t="s">
        <v>3782</v>
      </c>
      <c r="D52" s="363"/>
      <c r="E52" s="13" t="s">
        <v>145</v>
      </c>
      <c r="F52" s="13" t="s">
        <v>178</v>
      </c>
      <c r="G52" s="13" t="s">
        <v>147</v>
      </c>
      <c r="H52" s="364"/>
      <c r="I52" s="25" t="s">
        <v>3737</v>
      </c>
      <c r="J52" s="84" t="s">
        <v>384</v>
      </c>
      <c r="K52" s="85" t="s">
        <v>6</v>
      </c>
      <c r="L52" s="26"/>
      <c r="M52" s="87" t="s">
        <v>39</v>
      </c>
      <c r="N52" s="87"/>
      <c r="O52" s="87"/>
      <c r="P52" s="80">
        <v>42535</v>
      </c>
      <c r="Q52" s="85" t="s">
        <v>6</v>
      </c>
      <c r="R52" s="115"/>
      <c r="S52" s="83"/>
      <c r="T52" s="83"/>
      <c r="U52" s="83"/>
      <c r="V52" s="83"/>
    </row>
    <row r="53" spans="2:22" ht="16.5">
      <c r="B53" s="455"/>
      <c r="C53" s="13" t="s">
        <v>3783</v>
      </c>
      <c r="D53" s="363"/>
      <c r="E53" s="13" t="s">
        <v>145</v>
      </c>
      <c r="F53" s="13" t="s">
        <v>178</v>
      </c>
      <c r="G53" s="13" t="s">
        <v>147</v>
      </c>
      <c r="H53" s="364"/>
      <c r="I53" s="25" t="s">
        <v>3739</v>
      </c>
      <c r="J53" s="84" t="s">
        <v>384</v>
      </c>
      <c r="K53" s="85" t="s">
        <v>6</v>
      </c>
      <c r="L53" s="26"/>
      <c r="M53" s="87" t="s">
        <v>39</v>
      </c>
      <c r="N53" s="87"/>
      <c r="O53" s="87"/>
      <c r="P53" s="80">
        <v>42535</v>
      </c>
      <c r="Q53" s="85" t="s">
        <v>6</v>
      </c>
      <c r="R53" s="115"/>
      <c r="S53" s="83"/>
      <c r="T53" s="83"/>
      <c r="U53" s="83"/>
      <c r="V53" s="83"/>
    </row>
    <row r="54" spans="2:22" ht="16.5">
      <c r="B54" s="455"/>
      <c r="C54" s="13" t="s">
        <v>3784</v>
      </c>
      <c r="D54" s="363"/>
      <c r="E54" s="13" t="s">
        <v>145</v>
      </c>
      <c r="F54" s="13" t="s">
        <v>178</v>
      </c>
      <c r="G54" s="13" t="s">
        <v>147</v>
      </c>
      <c r="H54" s="364"/>
      <c r="I54" s="25" t="s">
        <v>3754</v>
      </c>
      <c r="J54" s="84" t="s">
        <v>384</v>
      </c>
      <c r="K54" s="85" t="s">
        <v>6</v>
      </c>
      <c r="L54" s="26"/>
      <c r="M54" s="87" t="s">
        <v>39</v>
      </c>
      <c r="N54" s="87"/>
      <c r="O54" s="87"/>
      <c r="P54" s="80">
        <v>42535</v>
      </c>
      <c r="Q54" s="85" t="s">
        <v>6</v>
      </c>
      <c r="R54" s="115"/>
      <c r="S54" s="83"/>
      <c r="T54" s="83"/>
      <c r="U54" s="83"/>
      <c r="V54" s="83"/>
    </row>
    <row r="55" spans="2:22" ht="27">
      <c r="B55" s="455"/>
      <c r="C55" s="13" t="s">
        <v>3785</v>
      </c>
      <c r="D55" s="363"/>
      <c r="E55" s="13" t="s">
        <v>190</v>
      </c>
      <c r="F55" s="13" t="s">
        <v>146</v>
      </c>
      <c r="G55" s="13" t="s">
        <v>147</v>
      </c>
      <c r="H55" s="364"/>
      <c r="I55" s="25" t="s">
        <v>3786</v>
      </c>
      <c r="J55" s="84" t="s">
        <v>394</v>
      </c>
      <c r="K55" s="85" t="s">
        <v>6</v>
      </c>
      <c r="L55" s="26"/>
      <c r="M55" s="87" t="s">
        <v>39</v>
      </c>
      <c r="N55" s="87"/>
      <c r="O55" s="87"/>
      <c r="P55" s="80">
        <v>42535</v>
      </c>
      <c r="Q55" s="85" t="s">
        <v>8</v>
      </c>
      <c r="R55" s="115"/>
      <c r="S55" s="83"/>
      <c r="T55" s="83"/>
      <c r="U55" s="83"/>
      <c r="V55" s="83"/>
    </row>
    <row r="56" spans="2:22" ht="16.5">
      <c r="B56" s="455"/>
      <c r="C56" s="13" t="s">
        <v>3787</v>
      </c>
      <c r="D56" s="363"/>
      <c r="E56" s="13" t="s">
        <v>190</v>
      </c>
      <c r="F56" s="13" t="s">
        <v>146</v>
      </c>
      <c r="G56" s="13" t="s">
        <v>147</v>
      </c>
      <c r="H56" s="364"/>
      <c r="I56" s="25" t="s">
        <v>3744</v>
      </c>
      <c r="J56" s="84" t="s">
        <v>3521</v>
      </c>
      <c r="K56" s="85" t="s">
        <v>6</v>
      </c>
      <c r="L56" s="26"/>
      <c r="M56" s="87" t="s">
        <v>39</v>
      </c>
      <c r="N56" s="87"/>
      <c r="O56" s="87"/>
      <c r="P56" s="80">
        <v>42535</v>
      </c>
      <c r="Q56" s="85" t="s">
        <v>8</v>
      </c>
      <c r="R56" s="115"/>
      <c r="S56" s="83"/>
      <c r="T56" s="83"/>
      <c r="U56" s="83"/>
      <c r="V56" s="83"/>
    </row>
    <row r="57" spans="2:22" ht="16.5">
      <c r="B57" s="455"/>
      <c r="C57" s="13" t="s">
        <v>3788</v>
      </c>
      <c r="D57" s="363"/>
      <c r="E57" s="13" t="s">
        <v>190</v>
      </c>
      <c r="F57" s="13" t="s">
        <v>146</v>
      </c>
      <c r="G57" s="13" t="s">
        <v>147</v>
      </c>
      <c r="H57" s="364"/>
      <c r="I57" s="25" t="s">
        <v>3746</v>
      </c>
      <c r="J57" s="84" t="s">
        <v>3521</v>
      </c>
      <c r="K57" s="85" t="s">
        <v>6</v>
      </c>
      <c r="L57" s="26"/>
      <c r="M57" s="87" t="s">
        <v>39</v>
      </c>
      <c r="N57" s="87"/>
      <c r="O57" s="87"/>
      <c r="P57" s="80">
        <v>42535</v>
      </c>
      <c r="Q57" s="85" t="s">
        <v>8</v>
      </c>
      <c r="R57" s="115"/>
      <c r="S57" s="83"/>
      <c r="T57" s="83"/>
      <c r="U57" s="83"/>
      <c r="V57" s="83"/>
    </row>
    <row r="58" spans="2:22" ht="28.5">
      <c r="B58" s="455"/>
      <c r="C58" s="13" t="s">
        <v>3789</v>
      </c>
      <c r="D58" s="363"/>
      <c r="E58" s="13" t="s">
        <v>190</v>
      </c>
      <c r="F58" s="13" t="s">
        <v>146</v>
      </c>
      <c r="G58" s="13" t="s">
        <v>147</v>
      </c>
      <c r="H58" s="364"/>
      <c r="I58" s="25" t="s">
        <v>3748</v>
      </c>
      <c r="J58" s="84" t="s">
        <v>3749</v>
      </c>
      <c r="K58" s="85" t="s">
        <v>7</v>
      </c>
      <c r="L58" s="88" t="s">
        <v>3750</v>
      </c>
      <c r="M58" s="87" t="s">
        <v>39</v>
      </c>
      <c r="N58" s="87"/>
      <c r="O58" s="87"/>
      <c r="P58" s="80">
        <v>42535</v>
      </c>
      <c r="Q58" s="85" t="s">
        <v>8</v>
      </c>
      <c r="R58" s="115"/>
      <c r="S58" s="83"/>
      <c r="T58" s="83"/>
      <c r="U58" s="83"/>
      <c r="V58" s="83"/>
    </row>
    <row r="59" spans="2:22" ht="16.5">
      <c r="B59" s="455"/>
      <c r="C59" s="13" t="s">
        <v>3790</v>
      </c>
      <c r="D59" s="363"/>
      <c r="E59" s="13" t="s">
        <v>190</v>
      </c>
      <c r="F59" s="13" t="s">
        <v>146</v>
      </c>
      <c r="G59" s="13" t="s">
        <v>147</v>
      </c>
      <c r="H59" s="364"/>
      <c r="I59" s="25" t="s">
        <v>3752</v>
      </c>
      <c r="J59" s="84" t="s">
        <v>3530</v>
      </c>
      <c r="K59" s="85" t="s">
        <v>6</v>
      </c>
      <c r="L59" s="26"/>
      <c r="M59" s="87" t="s">
        <v>39</v>
      </c>
      <c r="N59" s="87"/>
      <c r="O59" s="87"/>
      <c r="P59" s="80">
        <v>42535</v>
      </c>
      <c r="Q59" s="85" t="s">
        <v>8</v>
      </c>
      <c r="R59" s="115"/>
      <c r="S59" s="83"/>
      <c r="T59" s="83"/>
      <c r="U59" s="83"/>
      <c r="V59" s="83"/>
    </row>
    <row r="60" spans="2:22" ht="16.5">
      <c r="B60" s="455"/>
      <c r="C60" s="13" t="s">
        <v>3791</v>
      </c>
      <c r="D60" s="363"/>
      <c r="E60" s="13" t="s">
        <v>190</v>
      </c>
      <c r="F60" s="13" t="s">
        <v>146</v>
      </c>
      <c r="G60" s="13" t="s">
        <v>147</v>
      </c>
      <c r="H60" s="364"/>
      <c r="I60" s="25" t="s">
        <v>3741</v>
      </c>
      <c r="J60" s="84" t="s">
        <v>3521</v>
      </c>
      <c r="K60" s="85" t="s">
        <v>6</v>
      </c>
      <c r="L60" s="26"/>
      <c r="M60" s="87" t="s">
        <v>39</v>
      </c>
      <c r="N60" s="87"/>
      <c r="O60" s="87"/>
      <c r="P60" s="80">
        <v>42535</v>
      </c>
      <c r="Q60" s="85" t="s">
        <v>8</v>
      </c>
      <c r="R60" s="115"/>
      <c r="S60" s="83"/>
      <c r="T60" s="83"/>
      <c r="U60" s="83"/>
      <c r="V60" s="83"/>
    </row>
    <row r="61" spans="2:22" ht="16.5">
      <c r="B61" s="455"/>
      <c r="C61" s="13" t="s">
        <v>3792</v>
      </c>
      <c r="D61" s="363"/>
      <c r="E61" s="13" t="s">
        <v>190</v>
      </c>
      <c r="F61" s="13" t="s">
        <v>146</v>
      </c>
      <c r="G61" s="13" t="s">
        <v>147</v>
      </c>
      <c r="H61" s="364"/>
      <c r="I61" s="8" t="s">
        <v>3758</v>
      </c>
      <c r="J61" s="84" t="s">
        <v>3521</v>
      </c>
      <c r="K61" s="85" t="s">
        <v>6</v>
      </c>
      <c r="L61" s="88"/>
      <c r="M61" s="87" t="s">
        <v>39</v>
      </c>
      <c r="N61" s="87"/>
      <c r="O61" s="87"/>
      <c r="P61" s="80">
        <v>42535</v>
      </c>
      <c r="Q61" s="85" t="s">
        <v>8</v>
      </c>
      <c r="R61" s="115"/>
      <c r="S61" s="83"/>
      <c r="T61" s="83"/>
      <c r="U61" s="83"/>
      <c r="V61" s="83"/>
    </row>
    <row r="62" spans="2:22" ht="28.5">
      <c r="B62" s="455"/>
      <c r="C62" s="13" t="s">
        <v>3793</v>
      </c>
      <c r="D62" s="363"/>
      <c r="E62" s="13" t="s">
        <v>190</v>
      </c>
      <c r="F62" s="13" t="s">
        <v>146</v>
      </c>
      <c r="G62" s="13" t="s">
        <v>147</v>
      </c>
      <c r="H62" s="364"/>
      <c r="I62" s="25" t="s">
        <v>3761</v>
      </c>
      <c r="J62" s="84" t="s">
        <v>3749</v>
      </c>
      <c r="K62" s="85" t="s">
        <v>7</v>
      </c>
      <c r="L62" s="88" t="s">
        <v>3750</v>
      </c>
      <c r="M62" s="87" t="s">
        <v>39</v>
      </c>
      <c r="N62" s="87"/>
      <c r="O62" s="87"/>
      <c r="P62" s="80">
        <v>42535</v>
      </c>
      <c r="Q62" s="85" t="s">
        <v>8</v>
      </c>
      <c r="R62" s="115"/>
      <c r="S62" s="83"/>
      <c r="T62" s="83"/>
      <c r="U62" s="83"/>
      <c r="V62" s="83"/>
    </row>
    <row r="63" spans="2:22" ht="16.5">
      <c r="B63" s="455"/>
      <c r="C63" s="13" t="s">
        <v>3794</v>
      </c>
      <c r="D63" s="363"/>
      <c r="E63" s="13" t="s">
        <v>190</v>
      </c>
      <c r="F63" s="13" t="s">
        <v>146</v>
      </c>
      <c r="G63" s="13" t="s">
        <v>147</v>
      </c>
      <c r="H63" s="364"/>
      <c r="I63" s="25" t="s">
        <v>3763</v>
      </c>
      <c r="J63" s="84" t="s">
        <v>3749</v>
      </c>
      <c r="K63" s="85" t="s">
        <v>6</v>
      </c>
      <c r="L63" s="26"/>
      <c r="M63" s="87" t="s">
        <v>39</v>
      </c>
      <c r="N63" s="87"/>
      <c r="O63" s="87"/>
      <c r="P63" s="80">
        <v>42535</v>
      </c>
      <c r="Q63" s="85" t="s">
        <v>8</v>
      </c>
      <c r="R63" s="115"/>
      <c r="S63" s="83"/>
      <c r="T63" s="83"/>
      <c r="U63" s="83"/>
      <c r="V63" s="83"/>
    </row>
    <row r="64" spans="2:22" ht="16.5">
      <c r="B64" s="455"/>
      <c r="C64" s="13" t="s">
        <v>3795</v>
      </c>
      <c r="D64" s="363"/>
      <c r="E64" s="13" t="s">
        <v>190</v>
      </c>
      <c r="F64" s="13" t="s">
        <v>146</v>
      </c>
      <c r="G64" s="13" t="s">
        <v>147</v>
      </c>
      <c r="H64" s="364"/>
      <c r="I64" s="25" t="s">
        <v>3796</v>
      </c>
      <c r="J64" s="84" t="s">
        <v>394</v>
      </c>
      <c r="K64" s="85" t="s">
        <v>6</v>
      </c>
      <c r="L64" s="26"/>
      <c r="M64" s="87" t="s">
        <v>39</v>
      </c>
      <c r="N64" s="87"/>
      <c r="O64" s="87"/>
      <c r="P64" s="80">
        <v>42535</v>
      </c>
      <c r="Q64" s="85" t="s">
        <v>8</v>
      </c>
      <c r="R64" s="115"/>
      <c r="S64" s="83"/>
      <c r="T64" s="83"/>
      <c r="U64" s="83"/>
      <c r="V64" s="83"/>
    </row>
    <row r="65" spans="2:22" ht="16.5">
      <c r="B65" s="455"/>
      <c r="C65" s="13" t="s">
        <v>3797</v>
      </c>
      <c r="D65" s="363"/>
      <c r="E65" s="13" t="s">
        <v>145</v>
      </c>
      <c r="F65" s="13" t="s">
        <v>178</v>
      </c>
      <c r="G65" s="13" t="s">
        <v>157</v>
      </c>
      <c r="H65" s="364"/>
      <c r="I65" s="25" t="s">
        <v>3798</v>
      </c>
      <c r="J65" s="84" t="s">
        <v>3799</v>
      </c>
      <c r="K65" s="85" t="s">
        <v>6</v>
      </c>
      <c r="L65" s="26"/>
      <c r="M65" s="87" t="s">
        <v>39</v>
      </c>
      <c r="N65" s="87"/>
      <c r="O65" s="87"/>
      <c r="P65" s="80">
        <v>42535</v>
      </c>
      <c r="Q65" s="85" t="s">
        <v>6</v>
      </c>
      <c r="R65" s="115"/>
      <c r="S65" s="83"/>
      <c r="T65" s="83"/>
      <c r="U65" s="83"/>
      <c r="V65" s="83"/>
    </row>
    <row r="66" spans="2:22" ht="27">
      <c r="B66" s="455"/>
      <c r="C66" s="13" t="s">
        <v>3800</v>
      </c>
      <c r="D66" s="363"/>
      <c r="E66" s="13" t="s">
        <v>145</v>
      </c>
      <c r="F66" s="13" t="s">
        <v>178</v>
      </c>
      <c r="G66" s="13" t="s">
        <v>157</v>
      </c>
      <c r="H66" s="364"/>
      <c r="I66" s="25" t="s">
        <v>3801</v>
      </c>
      <c r="J66" s="84" t="s">
        <v>3802</v>
      </c>
      <c r="K66" s="85" t="s">
        <v>6</v>
      </c>
      <c r="L66" s="26"/>
      <c r="M66" s="87" t="s">
        <v>39</v>
      </c>
      <c r="N66" s="87"/>
      <c r="O66" s="87"/>
      <c r="P66" s="80">
        <v>42535</v>
      </c>
      <c r="Q66" s="85" t="s">
        <v>6</v>
      </c>
      <c r="R66" s="115"/>
      <c r="S66" s="83"/>
      <c r="T66" s="83"/>
      <c r="U66" s="83"/>
      <c r="V66" s="83"/>
    </row>
    <row r="67" spans="2:22" ht="16.5">
      <c r="B67" s="455"/>
      <c r="C67" s="13" t="s">
        <v>3803</v>
      </c>
      <c r="D67" s="364" t="s">
        <v>3804</v>
      </c>
      <c r="E67" s="13" t="s">
        <v>145</v>
      </c>
      <c r="F67" s="13" t="s">
        <v>146</v>
      </c>
      <c r="G67" s="13" t="s">
        <v>147</v>
      </c>
      <c r="H67" s="364"/>
      <c r="I67" s="25" t="s">
        <v>3805</v>
      </c>
      <c r="J67" s="84" t="s">
        <v>3806</v>
      </c>
      <c r="K67" s="85" t="s">
        <v>6</v>
      </c>
      <c r="L67" s="26"/>
      <c r="M67" s="87" t="s">
        <v>39</v>
      </c>
      <c r="N67" s="87"/>
      <c r="O67" s="87"/>
      <c r="P67" s="80">
        <v>42535</v>
      </c>
      <c r="Q67" s="85" t="s">
        <v>10</v>
      </c>
      <c r="R67" s="115"/>
      <c r="S67" s="83"/>
      <c r="T67" s="83"/>
      <c r="U67" s="83"/>
      <c r="V67" s="83"/>
    </row>
    <row r="68" spans="2:22" ht="28.5">
      <c r="B68" s="455"/>
      <c r="C68" s="13" t="s">
        <v>3807</v>
      </c>
      <c r="D68" s="364"/>
      <c r="E68" s="13" t="s">
        <v>190</v>
      </c>
      <c r="F68" s="13" t="s">
        <v>178</v>
      </c>
      <c r="G68" s="13" t="s">
        <v>157</v>
      </c>
      <c r="H68" s="364"/>
      <c r="I68" s="25" t="s">
        <v>3808</v>
      </c>
      <c r="J68" s="84" t="s">
        <v>3809</v>
      </c>
      <c r="K68" s="85" t="s">
        <v>6</v>
      </c>
      <c r="L68" s="26"/>
      <c r="M68" s="87" t="s">
        <v>39</v>
      </c>
      <c r="N68" s="87"/>
      <c r="O68" s="87"/>
      <c r="P68" s="80">
        <v>42535</v>
      </c>
      <c r="Q68" s="134" t="s">
        <v>7</v>
      </c>
      <c r="R68" s="135" t="s">
        <v>3810</v>
      </c>
      <c r="S68" s="83"/>
      <c r="T68" s="83"/>
      <c r="U68" s="83"/>
      <c r="V68" s="83"/>
    </row>
    <row r="69" spans="2:22" ht="16.5">
      <c r="B69" s="455"/>
      <c r="C69" s="13" t="s">
        <v>3811</v>
      </c>
      <c r="D69" s="364"/>
      <c r="E69" s="13" t="s">
        <v>190</v>
      </c>
      <c r="F69" s="13" t="s">
        <v>146</v>
      </c>
      <c r="G69" s="13" t="s">
        <v>147</v>
      </c>
      <c r="H69" s="364"/>
      <c r="I69" s="25" t="s">
        <v>3812</v>
      </c>
      <c r="J69" s="84" t="s">
        <v>3813</v>
      </c>
      <c r="K69" s="85" t="s">
        <v>6</v>
      </c>
      <c r="L69" s="26"/>
      <c r="M69" s="87" t="s">
        <v>39</v>
      </c>
      <c r="N69" s="87"/>
      <c r="O69" s="87"/>
      <c r="P69" s="80">
        <v>42535</v>
      </c>
      <c r="Q69" s="85" t="s">
        <v>8</v>
      </c>
      <c r="R69" s="115"/>
      <c r="S69" s="83"/>
      <c r="T69" s="83"/>
      <c r="U69" s="83"/>
      <c r="V69" s="83"/>
    </row>
    <row r="70" spans="2:22" ht="16.5">
      <c r="B70" s="455"/>
      <c r="C70" s="13" t="s">
        <v>3814</v>
      </c>
      <c r="D70" s="364"/>
      <c r="E70" s="13" t="s">
        <v>145</v>
      </c>
      <c r="F70" s="13" t="s">
        <v>178</v>
      </c>
      <c r="G70" s="13" t="s">
        <v>147</v>
      </c>
      <c r="H70" s="364"/>
      <c r="I70" s="25" t="s">
        <v>3815</v>
      </c>
      <c r="J70" s="84" t="s">
        <v>3816</v>
      </c>
      <c r="K70" s="85" t="s">
        <v>6</v>
      </c>
      <c r="L70" s="26"/>
      <c r="M70" s="87" t="s">
        <v>39</v>
      </c>
      <c r="N70" s="87"/>
      <c r="O70" s="87"/>
      <c r="P70" s="80">
        <v>42535</v>
      </c>
      <c r="Q70" s="85" t="s">
        <v>6</v>
      </c>
      <c r="R70" s="115"/>
      <c r="S70" s="83"/>
      <c r="T70" s="83"/>
      <c r="U70" s="83"/>
      <c r="V70" s="83"/>
    </row>
    <row r="71" spans="2:22">
      <c r="B71" s="455"/>
    </row>
    <row r="72" spans="2:22">
      <c r="B72" s="455"/>
    </row>
    <row r="73" spans="2:22">
      <c r="B73" s="455"/>
    </row>
    <row r="74" spans="2:22">
      <c r="B74" s="455"/>
    </row>
    <row r="75" spans="2:22">
      <c r="B75" s="455"/>
    </row>
    <row r="76" spans="2:22">
      <c r="B76" s="455"/>
    </row>
    <row r="77" spans="2:22">
      <c r="B77" s="455"/>
    </row>
    <row r="78" spans="2:22">
      <c r="B78" s="455"/>
    </row>
    <row r="79" spans="2:22">
      <c r="B79" s="455"/>
    </row>
    <row r="80" spans="2:22">
      <c r="B80" s="455"/>
    </row>
    <row r="81" spans="2:2">
      <c r="B81" s="455"/>
    </row>
    <row r="82" spans="2:2">
      <c r="B82" s="455"/>
    </row>
    <row r="83" spans="2:2">
      <c r="B83" s="455"/>
    </row>
    <row r="84" spans="2:2">
      <c r="B84" s="455"/>
    </row>
    <row r="85" spans="2:2">
      <c r="B85" s="455"/>
    </row>
    <row r="86" spans="2:2">
      <c r="B86" s="455"/>
    </row>
    <row r="87" spans="2:2">
      <c r="B87" s="455"/>
    </row>
    <row r="88" spans="2:2">
      <c r="B88" s="455"/>
    </row>
    <row r="89" spans="2:2">
      <c r="B89" s="455"/>
    </row>
    <row r="90" spans="2:2">
      <c r="B90" s="455"/>
    </row>
    <row r="91" spans="2:2">
      <c r="B91" s="455"/>
    </row>
    <row r="92" spans="2:2">
      <c r="B92" s="455"/>
    </row>
    <row r="93" spans="2:2">
      <c r="B93" s="455"/>
    </row>
    <row r="94" spans="2:2">
      <c r="B94" s="455"/>
    </row>
    <row r="95" spans="2:2">
      <c r="B95" s="455"/>
    </row>
    <row r="96" spans="2:2">
      <c r="B96" s="455"/>
    </row>
    <row r="97" spans="2:2">
      <c r="B97" s="455"/>
    </row>
    <row r="98" spans="2:2">
      <c r="B98" s="455"/>
    </row>
    <row r="99" spans="2:2">
      <c r="B99" s="455"/>
    </row>
    <row r="100" spans="2:2">
      <c r="B100" s="455"/>
    </row>
    <row r="101" spans="2:2">
      <c r="B101" s="452"/>
    </row>
    <row r="102" spans="2:2">
      <c r="B102" s="452"/>
    </row>
    <row r="103" spans="2:2">
      <c r="B103" s="453"/>
    </row>
    <row r="104" spans="2:2">
      <c r="B104" s="453"/>
    </row>
    <row r="105" spans="2:2">
      <c r="B105" s="453"/>
    </row>
    <row r="106" spans="2:2">
      <c r="B106" s="453"/>
    </row>
    <row r="107" spans="2:2">
      <c r="B107" s="453"/>
    </row>
    <row r="108" spans="2:2">
      <c r="B108" s="453"/>
    </row>
    <row r="109" spans="2:2">
      <c r="B109" s="453"/>
    </row>
    <row r="110" spans="2:2">
      <c r="B110" s="453"/>
    </row>
    <row r="111" spans="2:2">
      <c r="B111" s="453"/>
    </row>
    <row r="112" spans="2:2">
      <c r="B112" s="453"/>
    </row>
    <row r="113" spans="2:2">
      <c r="B113" s="453"/>
    </row>
    <row r="114" spans="2:2">
      <c r="B114" s="453"/>
    </row>
    <row r="115" spans="2:2">
      <c r="B115" s="453"/>
    </row>
    <row r="116" spans="2:2">
      <c r="B116" s="453"/>
    </row>
    <row r="117" spans="2:2">
      <c r="B117" s="453"/>
    </row>
    <row r="118" spans="2:2">
      <c r="B118" s="454"/>
    </row>
  </sheetData>
  <autoFilter ref="D10:K70"/>
  <mergeCells count="40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K8:L8"/>
    <mergeCell ref="N8:O8"/>
    <mergeCell ref="Q8:R8"/>
    <mergeCell ref="T8:U8"/>
    <mergeCell ref="K9:L9"/>
    <mergeCell ref="N9:O9"/>
    <mergeCell ref="Q9:R9"/>
    <mergeCell ref="T9:U9"/>
    <mergeCell ref="B102:B118"/>
    <mergeCell ref="D11:D22"/>
    <mergeCell ref="D23:D44"/>
    <mergeCell ref="D45:D66"/>
    <mergeCell ref="D67:D70"/>
    <mergeCell ref="H11:H22"/>
    <mergeCell ref="H23:H44"/>
    <mergeCell ref="H45:H70"/>
    <mergeCell ref="B11:B28"/>
    <mergeCell ref="B29:B101"/>
  </mergeCells>
  <phoneticPr fontId="31" type="noConversion"/>
  <conditionalFormatting sqref="K11:K70 Q11:Q70 L38 L61">
    <cfRule type="cellIs" dxfId="41" priority="1" stopIfTrue="1" operator="equal">
      <formula>"无效"</formula>
    </cfRule>
    <cfRule type="cellIs" dxfId="40" priority="2" stopIfTrue="1" operator="equal">
      <formula>"通过"</formula>
    </cfRule>
    <cfRule type="cellIs" dxfId="39" priority="3" stopIfTrue="1" operator="equal">
      <formula>"阻塞"</formula>
    </cfRule>
  </conditionalFormatting>
  <dataValidations count="5">
    <dataValidation type="list" allowBlank="1" showInputMessage="1" showErrorMessage="1" sqref="E11:E70">
      <formula1>"正,反"</formula1>
    </dataValidation>
    <dataValidation type="list" allowBlank="1" showInputMessage="1" showErrorMessage="1" sqref="F11:F70">
      <formula1>"高,中,低"</formula1>
    </dataValidation>
    <dataValidation type="list" allowBlank="1" showInputMessage="1" showErrorMessage="1" sqref="G11:G70">
      <formula1>"是,否"</formula1>
    </dataValidation>
    <dataValidation type="list" allowBlank="1" showInputMessage="1" showErrorMessage="1" sqref="K11:K70 Q11:Q70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8"/>
  <sheetViews>
    <sheetView topLeftCell="A8" workbookViewId="0">
      <selection activeCell="A8" sqref="A1:B1048576"/>
    </sheetView>
  </sheetViews>
  <sheetFormatPr defaultColWidth="9" defaultRowHeight="13.5"/>
  <cols>
    <col min="1" max="1" width="3" style="119" customWidth="1"/>
    <col min="2" max="2" width="9" style="119"/>
    <col min="3" max="3" width="15.25" customWidth="1"/>
    <col min="4" max="4" width="31.125" customWidth="1"/>
    <col min="8" max="8" width="27.5" customWidth="1"/>
    <col min="9" max="9" width="32.5" customWidth="1"/>
    <col min="10" max="10" width="33.125" customWidth="1"/>
    <col min="12" max="12" width="12.125" style="107" customWidth="1"/>
  </cols>
  <sheetData>
    <row r="1" spans="2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2:22" ht="17.25">
      <c r="B2" s="65" t="s">
        <v>111</v>
      </c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2:22" ht="17.25">
      <c r="B3" s="65" t="s">
        <v>114</v>
      </c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2:22" ht="17.25">
      <c r="B4" s="65" t="s">
        <v>117</v>
      </c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COUNTA($C$11:$C$142)</f>
        <v>94</v>
      </c>
      <c r="N4" s="412" t="s">
        <v>119</v>
      </c>
      <c r="O4" s="413"/>
      <c r="P4" s="75">
        <f>(M5+M6)/M4</f>
        <v>0.85106382978723405</v>
      </c>
      <c r="Q4" s="383" t="s">
        <v>118</v>
      </c>
      <c r="R4" s="384"/>
      <c r="S4" s="47">
        <f>COUNTA($C$11:$C$142)</f>
        <v>94</v>
      </c>
      <c r="T4" s="412" t="s">
        <v>119</v>
      </c>
      <c r="U4" s="413"/>
      <c r="V4" s="75">
        <f>(S5+S6)/S4</f>
        <v>0.85106382978723405</v>
      </c>
    </row>
    <row r="5" spans="2:22" ht="17.25">
      <c r="B5" s="65" t="s">
        <v>120</v>
      </c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COUNTIF(K25:K$142,"通过")</f>
        <v>74</v>
      </c>
      <c r="N5" s="412" t="s">
        <v>119</v>
      </c>
      <c r="O5" s="413"/>
      <c r="P5" s="75">
        <f>M5/M4</f>
        <v>0.78723404255319152</v>
      </c>
      <c r="Q5" s="383" t="s">
        <v>121</v>
      </c>
      <c r="R5" s="384"/>
      <c r="S5" s="23">
        <f>COUNTIF(Q25:Q$142,"通过")</f>
        <v>78</v>
      </c>
      <c r="T5" s="412" t="s">
        <v>119</v>
      </c>
      <c r="U5" s="413"/>
      <c r="V5" s="75">
        <f>S5/S4</f>
        <v>0.82978723404255317</v>
      </c>
    </row>
    <row r="6" spans="2:22" ht="17.25">
      <c r="B6" s="65" t="s">
        <v>122</v>
      </c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COUNTIF(K25:K$141,"失败")</f>
        <v>6</v>
      </c>
      <c r="N6" s="412" t="s">
        <v>119</v>
      </c>
      <c r="O6" s="413"/>
      <c r="P6" s="75">
        <f>M6/M4</f>
        <v>6.3829787234042548E-2</v>
      </c>
      <c r="Q6" s="383" t="s">
        <v>123</v>
      </c>
      <c r="R6" s="384"/>
      <c r="S6" s="23">
        <f>COUNTIF(Q25:Q$141,"失败")</f>
        <v>2</v>
      </c>
      <c r="T6" s="412" t="s">
        <v>119</v>
      </c>
      <c r="U6" s="413"/>
      <c r="V6" s="75">
        <f>S6/S4</f>
        <v>2.1276595744680851E-2</v>
      </c>
    </row>
    <row r="7" spans="2:22" ht="17.25">
      <c r="B7" s="65" t="s">
        <v>124</v>
      </c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COUNTIF(K25:K$141,"阻塞")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COUNTIF(Q25:Q$141,"阻塞")</f>
        <v>0</v>
      </c>
      <c r="T7" s="412" t="s">
        <v>119</v>
      </c>
      <c r="U7" s="413"/>
      <c r="V7" s="75">
        <f>S7/S4</f>
        <v>0</v>
      </c>
    </row>
    <row r="8" spans="2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COUNTIF(K25:K$141,"无效")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COUNTIF(Q25:Q$141,"无效")</f>
        <v>0</v>
      </c>
      <c r="T8" s="412" t="s">
        <v>119</v>
      </c>
      <c r="U8" s="413"/>
      <c r="V8" s="75">
        <f>S8/S4</f>
        <v>0</v>
      </c>
    </row>
    <row r="9" spans="2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COUNTIF(K11:K$141,"未执行")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COUNTIF(Q11:Q$141,"未执行")</f>
        <v>0</v>
      </c>
      <c r="T9" s="412" t="s">
        <v>119</v>
      </c>
      <c r="U9" s="413"/>
      <c r="V9" s="75">
        <f>S9/S4</f>
        <v>0</v>
      </c>
    </row>
    <row r="10" spans="2:22" ht="33">
      <c r="B10" s="122" t="s">
        <v>128</v>
      </c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9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2:22" ht="16.5">
      <c r="B11" s="455"/>
      <c r="C11" s="13" t="s">
        <v>3817</v>
      </c>
      <c r="D11" s="364" t="s">
        <v>3818</v>
      </c>
      <c r="E11" s="15" t="s">
        <v>145</v>
      </c>
      <c r="F11" s="15" t="s">
        <v>146</v>
      </c>
      <c r="G11" s="15" t="s">
        <v>147</v>
      </c>
      <c r="H11" s="362" t="s">
        <v>3819</v>
      </c>
      <c r="I11" s="25" t="s">
        <v>1142</v>
      </c>
      <c r="J11" s="84" t="s">
        <v>3820</v>
      </c>
      <c r="K11" s="85" t="s">
        <v>6</v>
      </c>
      <c r="L11" s="115"/>
      <c r="M11" s="87" t="s">
        <v>39</v>
      </c>
      <c r="N11" s="87"/>
      <c r="O11" s="87"/>
      <c r="P11" s="80">
        <v>42536</v>
      </c>
      <c r="Q11" s="85" t="s">
        <v>6</v>
      </c>
      <c r="R11" s="87"/>
      <c r="S11" s="87"/>
      <c r="T11" s="87"/>
      <c r="U11" s="87"/>
      <c r="V11" s="87"/>
    </row>
    <row r="12" spans="2:22" ht="16.5">
      <c r="B12" s="455"/>
      <c r="C12" s="13" t="s">
        <v>3821</v>
      </c>
      <c r="D12" s="364"/>
      <c r="E12" s="15" t="s">
        <v>190</v>
      </c>
      <c r="F12" s="15" t="s">
        <v>146</v>
      </c>
      <c r="G12" s="15" t="s">
        <v>147</v>
      </c>
      <c r="H12" s="363"/>
      <c r="I12" s="25" t="s">
        <v>1764</v>
      </c>
      <c r="J12" s="84" t="s">
        <v>3822</v>
      </c>
      <c r="K12" s="85" t="s">
        <v>6</v>
      </c>
      <c r="L12" s="26"/>
      <c r="M12" s="87" t="s">
        <v>39</v>
      </c>
      <c r="N12" s="87"/>
      <c r="O12" s="87"/>
      <c r="P12" s="80">
        <v>42536</v>
      </c>
      <c r="Q12" s="85" t="s">
        <v>6</v>
      </c>
      <c r="R12" s="83"/>
      <c r="S12" s="83"/>
      <c r="T12" s="83"/>
      <c r="U12" s="83"/>
      <c r="V12" s="83"/>
    </row>
    <row r="13" spans="2:22" ht="16.5">
      <c r="B13" s="455"/>
      <c r="C13" s="13" t="s">
        <v>3823</v>
      </c>
      <c r="D13" s="364"/>
      <c r="E13" s="15" t="s">
        <v>190</v>
      </c>
      <c r="F13" s="15" t="s">
        <v>146</v>
      </c>
      <c r="G13" s="15" t="s">
        <v>147</v>
      </c>
      <c r="H13" s="363"/>
      <c r="I13" s="25" t="s">
        <v>3824</v>
      </c>
      <c r="J13" s="84" t="s">
        <v>3822</v>
      </c>
      <c r="K13" s="85" t="s">
        <v>6</v>
      </c>
      <c r="L13" s="26"/>
      <c r="M13" s="87" t="s">
        <v>39</v>
      </c>
      <c r="N13" s="87"/>
      <c r="O13" s="87"/>
      <c r="P13" s="80">
        <v>42536</v>
      </c>
      <c r="Q13" s="85" t="s">
        <v>6</v>
      </c>
      <c r="R13" s="83"/>
      <c r="S13" s="83"/>
      <c r="T13" s="83"/>
      <c r="U13" s="83"/>
      <c r="V13" s="83"/>
    </row>
    <row r="14" spans="2:22" ht="16.5">
      <c r="B14" s="455"/>
      <c r="C14" s="13" t="s">
        <v>3825</v>
      </c>
      <c r="D14" s="364"/>
      <c r="E14" s="15" t="s">
        <v>145</v>
      </c>
      <c r="F14" s="15" t="s">
        <v>146</v>
      </c>
      <c r="G14" s="15" t="s">
        <v>147</v>
      </c>
      <c r="H14" s="363"/>
      <c r="I14" s="25" t="s">
        <v>1143</v>
      </c>
      <c r="J14" s="84" t="s">
        <v>3820</v>
      </c>
      <c r="K14" s="85" t="s">
        <v>6</v>
      </c>
      <c r="L14" s="26"/>
      <c r="M14" s="87" t="s">
        <v>39</v>
      </c>
      <c r="N14" s="87"/>
      <c r="O14" s="87"/>
      <c r="P14" s="80">
        <v>42536</v>
      </c>
      <c r="Q14" s="85" t="s">
        <v>6</v>
      </c>
      <c r="R14" s="83"/>
      <c r="S14" s="83"/>
      <c r="T14" s="83"/>
      <c r="U14" s="83"/>
      <c r="V14" s="83"/>
    </row>
    <row r="15" spans="2:22" ht="16.5">
      <c r="B15" s="455"/>
      <c r="C15" s="13" t="s">
        <v>3826</v>
      </c>
      <c r="D15" s="364"/>
      <c r="E15" s="15" t="s">
        <v>190</v>
      </c>
      <c r="F15" s="15" t="s">
        <v>146</v>
      </c>
      <c r="G15" s="15" t="s">
        <v>147</v>
      </c>
      <c r="H15" s="363"/>
      <c r="I15" s="25" t="s">
        <v>1766</v>
      </c>
      <c r="J15" s="84" t="s">
        <v>3822</v>
      </c>
      <c r="K15" s="85" t="s">
        <v>6</v>
      </c>
      <c r="L15" s="26"/>
      <c r="M15" s="87" t="s">
        <v>39</v>
      </c>
      <c r="N15" s="87"/>
      <c r="O15" s="87"/>
      <c r="P15" s="80">
        <v>42536</v>
      </c>
      <c r="Q15" s="85" t="s">
        <v>6</v>
      </c>
      <c r="R15" s="83"/>
      <c r="S15" s="83"/>
      <c r="T15" s="83"/>
      <c r="U15" s="83"/>
      <c r="V15" s="83"/>
    </row>
    <row r="16" spans="2:22" ht="40.5">
      <c r="B16" s="455"/>
      <c r="C16" s="13" t="s">
        <v>3827</v>
      </c>
      <c r="D16" s="364"/>
      <c r="E16" s="15" t="s">
        <v>190</v>
      </c>
      <c r="F16" s="15" t="s">
        <v>146</v>
      </c>
      <c r="G16" s="15" t="s">
        <v>147</v>
      </c>
      <c r="H16" s="363"/>
      <c r="I16" s="84" t="s">
        <v>3828</v>
      </c>
      <c r="J16" s="84" t="s">
        <v>3822</v>
      </c>
      <c r="K16" s="84" t="s">
        <v>7</v>
      </c>
      <c r="L16" s="84" t="s">
        <v>3829</v>
      </c>
      <c r="M16" s="87" t="s">
        <v>39</v>
      </c>
      <c r="N16" s="87"/>
      <c r="O16" s="87"/>
      <c r="P16" s="80">
        <v>42536</v>
      </c>
      <c r="Q16" s="85" t="s">
        <v>6</v>
      </c>
      <c r="R16" s="83"/>
      <c r="S16" s="83"/>
      <c r="T16" s="83"/>
      <c r="U16" s="83"/>
      <c r="V16" s="83"/>
    </row>
    <row r="17" spans="1:22" ht="16.5">
      <c r="A17" s="128"/>
      <c r="B17" s="450"/>
      <c r="C17" s="13" t="s">
        <v>3830</v>
      </c>
      <c r="D17" s="364"/>
      <c r="E17" s="114" t="s">
        <v>145</v>
      </c>
      <c r="F17" s="114" t="s">
        <v>146</v>
      </c>
      <c r="G17" s="114" t="s">
        <v>147</v>
      </c>
      <c r="H17" s="363"/>
      <c r="I17" s="25" t="s">
        <v>3831</v>
      </c>
      <c r="J17" s="84" t="s">
        <v>3820</v>
      </c>
      <c r="K17" s="85" t="s">
        <v>6</v>
      </c>
      <c r="L17" s="26"/>
      <c r="M17" s="87" t="s">
        <v>39</v>
      </c>
      <c r="N17" s="87"/>
      <c r="O17" s="87"/>
      <c r="P17" s="80">
        <v>42536</v>
      </c>
      <c r="Q17" s="85" t="s">
        <v>6</v>
      </c>
      <c r="R17" s="83" t="s">
        <v>3832</v>
      </c>
      <c r="S17" s="83"/>
      <c r="T17" s="83"/>
      <c r="U17" s="83"/>
      <c r="V17" s="83"/>
    </row>
    <row r="18" spans="1:22" ht="16.5">
      <c r="B18" s="455"/>
      <c r="C18" s="13" t="s">
        <v>3833</v>
      </c>
      <c r="D18" s="364"/>
      <c r="E18" s="15" t="s">
        <v>145</v>
      </c>
      <c r="F18" s="15" t="s">
        <v>146</v>
      </c>
      <c r="G18" s="114" t="s">
        <v>147</v>
      </c>
      <c r="H18" s="363"/>
      <c r="I18" s="25" t="s">
        <v>362</v>
      </c>
      <c r="J18" s="84" t="s">
        <v>363</v>
      </c>
      <c r="K18" s="85" t="s">
        <v>6</v>
      </c>
      <c r="L18" s="26"/>
      <c r="M18" s="87" t="s">
        <v>39</v>
      </c>
      <c r="N18" s="87"/>
      <c r="O18" s="87"/>
      <c r="P18" s="80">
        <v>42536</v>
      </c>
      <c r="Q18" s="85" t="s">
        <v>6</v>
      </c>
      <c r="R18" s="83"/>
      <c r="S18" s="83"/>
      <c r="T18" s="83"/>
      <c r="U18" s="83"/>
      <c r="V18" s="83"/>
    </row>
    <row r="19" spans="1:22" ht="16.5">
      <c r="B19" s="455"/>
      <c r="C19" s="13" t="s">
        <v>3834</v>
      </c>
      <c r="D19" s="364"/>
      <c r="E19" s="15" t="s">
        <v>145</v>
      </c>
      <c r="F19" s="15" t="s">
        <v>146</v>
      </c>
      <c r="G19" s="114" t="s">
        <v>147</v>
      </c>
      <c r="H19" s="363"/>
      <c r="I19" s="25" t="s">
        <v>365</v>
      </c>
      <c r="J19" s="84" t="s">
        <v>363</v>
      </c>
      <c r="K19" s="85" t="s">
        <v>6</v>
      </c>
      <c r="L19" s="26"/>
      <c r="M19" s="87" t="s">
        <v>39</v>
      </c>
      <c r="N19" s="87"/>
      <c r="O19" s="87"/>
      <c r="P19" s="80">
        <v>42536</v>
      </c>
      <c r="Q19" s="85" t="s">
        <v>6</v>
      </c>
      <c r="R19" s="83"/>
      <c r="S19" s="83"/>
      <c r="T19" s="83"/>
      <c r="U19" s="83"/>
      <c r="V19" s="83"/>
    </row>
    <row r="20" spans="1:22" ht="16.5">
      <c r="B20" s="455"/>
      <c r="C20" s="13" t="s">
        <v>3835</v>
      </c>
      <c r="D20" s="364"/>
      <c r="E20" s="15" t="s">
        <v>145</v>
      </c>
      <c r="F20" s="15" t="s">
        <v>146</v>
      </c>
      <c r="G20" s="15" t="s">
        <v>157</v>
      </c>
      <c r="H20" s="363"/>
      <c r="I20" s="25" t="s">
        <v>3836</v>
      </c>
      <c r="J20" s="84" t="s">
        <v>3837</v>
      </c>
      <c r="K20" s="85" t="s">
        <v>6</v>
      </c>
      <c r="L20" s="26"/>
      <c r="M20" s="87" t="s">
        <v>39</v>
      </c>
      <c r="N20" s="87"/>
      <c r="O20" s="87"/>
      <c r="P20" s="80">
        <v>42536</v>
      </c>
      <c r="Q20" s="85" t="s">
        <v>6</v>
      </c>
      <c r="R20" s="83"/>
      <c r="S20" s="83"/>
      <c r="T20" s="83"/>
      <c r="U20" s="83"/>
      <c r="V20" s="83"/>
    </row>
    <row r="21" spans="1:22" ht="16.5">
      <c r="B21" s="455"/>
      <c r="C21" s="13" t="s">
        <v>3838</v>
      </c>
      <c r="D21" s="364"/>
      <c r="E21" s="15" t="s">
        <v>145</v>
      </c>
      <c r="F21" s="15" t="s">
        <v>146</v>
      </c>
      <c r="G21" s="15" t="s">
        <v>157</v>
      </c>
      <c r="H21" s="363"/>
      <c r="I21" s="25" t="s">
        <v>3839</v>
      </c>
      <c r="J21" s="25" t="s">
        <v>368</v>
      </c>
      <c r="K21" s="85" t="s">
        <v>6</v>
      </c>
      <c r="L21" s="26"/>
      <c r="M21" s="87" t="s">
        <v>39</v>
      </c>
      <c r="N21" s="87"/>
      <c r="O21" s="87"/>
      <c r="P21" s="80">
        <v>42536</v>
      </c>
      <c r="Q21" s="85" t="s">
        <v>6</v>
      </c>
      <c r="R21" s="83"/>
      <c r="S21" s="83"/>
      <c r="T21" s="83"/>
      <c r="U21" s="83"/>
      <c r="V21" s="83"/>
    </row>
    <row r="22" spans="1:22" ht="27">
      <c r="B22" s="455"/>
      <c r="C22" s="13" t="s">
        <v>3840</v>
      </c>
      <c r="D22" s="364"/>
      <c r="E22" s="15" t="s">
        <v>145</v>
      </c>
      <c r="F22" s="15" t="s">
        <v>146</v>
      </c>
      <c r="G22" s="15" t="s">
        <v>147</v>
      </c>
      <c r="H22" s="363"/>
      <c r="I22" s="25" t="s">
        <v>370</v>
      </c>
      <c r="J22" s="84" t="s">
        <v>371</v>
      </c>
      <c r="K22" s="85" t="s">
        <v>6</v>
      </c>
      <c r="L22" s="26"/>
      <c r="M22" s="87" t="s">
        <v>39</v>
      </c>
      <c r="N22" s="87"/>
      <c r="O22" s="87"/>
      <c r="P22" s="80">
        <v>42536</v>
      </c>
      <c r="Q22" s="85" t="s">
        <v>6</v>
      </c>
      <c r="R22" s="83"/>
      <c r="S22" s="83"/>
      <c r="T22" s="83"/>
      <c r="U22" s="83"/>
      <c r="V22" s="83"/>
    </row>
    <row r="23" spans="1:22" ht="16.5">
      <c r="B23" s="455"/>
      <c r="C23" s="13" t="s">
        <v>3841</v>
      </c>
      <c r="D23" s="364"/>
      <c r="E23" s="15" t="s">
        <v>145</v>
      </c>
      <c r="F23" s="15" t="s">
        <v>146</v>
      </c>
      <c r="G23" s="15" t="s">
        <v>157</v>
      </c>
      <c r="H23" s="363"/>
      <c r="I23" s="25" t="s">
        <v>264</v>
      </c>
      <c r="J23" s="25" t="s">
        <v>265</v>
      </c>
      <c r="K23" s="85" t="s">
        <v>6</v>
      </c>
      <c r="L23" s="26"/>
      <c r="M23" s="87" t="s">
        <v>39</v>
      </c>
      <c r="N23" s="87"/>
      <c r="O23" s="87"/>
      <c r="P23" s="80">
        <v>42536</v>
      </c>
      <c r="Q23" s="85" t="s">
        <v>6</v>
      </c>
      <c r="R23" s="83"/>
      <c r="S23" s="83"/>
      <c r="T23" s="83"/>
      <c r="U23" s="83"/>
      <c r="V23" s="83"/>
    </row>
    <row r="24" spans="1:22" ht="16.5">
      <c r="B24" s="455"/>
      <c r="C24" s="13" t="s">
        <v>3842</v>
      </c>
      <c r="D24" s="364"/>
      <c r="E24" s="15" t="s">
        <v>145</v>
      </c>
      <c r="F24" s="15" t="s">
        <v>178</v>
      </c>
      <c r="G24" s="15" t="s">
        <v>157</v>
      </c>
      <c r="H24" s="365"/>
      <c r="I24" s="25" t="s">
        <v>267</v>
      </c>
      <c r="J24" s="25" t="s">
        <v>265</v>
      </c>
      <c r="K24" s="85" t="s">
        <v>6</v>
      </c>
      <c r="L24" s="26"/>
      <c r="M24" s="87" t="s">
        <v>39</v>
      </c>
      <c r="N24" s="87"/>
      <c r="O24" s="87"/>
      <c r="P24" s="80">
        <v>42536</v>
      </c>
      <c r="Q24" s="85" t="s">
        <v>6</v>
      </c>
      <c r="R24" s="83"/>
      <c r="S24" s="83"/>
      <c r="T24" s="83"/>
      <c r="U24" s="83"/>
      <c r="V24" s="83"/>
    </row>
    <row r="25" spans="1:22" ht="16.5">
      <c r="B25" s="455"/>
      <c r="C25" s="13" t="s">
        <v>3843</v>
      </c>
      <c r="D25" s="363" t="s">
        <v>3844</v>
      </c>
      <c r="E25" s="15" t="s">
        <v>145</v>
      </c>
      <c r="F25" s="15" t="s">
        <v>178</v>
      </c>
      <c r="G25" s="15" t="s">
        <v>157</v>
      </c>
      <c r="H25" s="362" t="s">
        <v>3845</v>
      </c>
      <c r="I25" s="8" t="s">
        <v>376</v>
      </c>
      <c r="J25" s="84" t="s">
        <v>3846</v>
      </c>
      <c r="K25" s="85" t="s">
        <v>6</v>
      </c>
      <c r="L25" s="26"/>
      <c r="M25" s="87" t="s">
        <v>39</v>
      </c>
      <c r="N25" s="87"/>
      <c r="O25" s="87"/>
      <c r="P25" s="80">
        <v>42536</v>
      </c>
      <c r="Q25" s="85" t="s">
        <v>6</v>
      </c>
      <c r="R25" s="83"/>
      <c r="S25" s="83"/>
      <c r="T25" s="83"/>
      <c r="U25" s="83"/>
      <c r="V25" s="83"/>
    </row>
    <row r="26" spans="1:22" ht="27">
      <c r="B26" s="455"/>
      <c r="C26" s="13" t="s">
        <v>3847</v>
      </c>
      <c r="D26" s="363"/>
      <c r="E26" s="15" t="s">
        <v>145</v>
      </c>
      <c r="F26" s="15" t="s">
        <v>146</v>
      </c>
      <c r="G26" s="15" t="s">
        <v>147</v>
      </c>
      <c r="H26" s="363"/>
      <c r="I26" s="8" t="s">
        <v>3848</v>
      </c>
      <c r="J26" s="84" t="s">
        <v>3849</v>
      </c>
      <c r="K26" s="85" t="s">
        <v>6</v>
      </c>
      <c r="L26" s="26"/>
      <c r="M26" s="87" t="s">
        <v>39</v>
      </c>
      <c r="N26" s="87"/>
      <c r="O26" s="87"/>
      <c r="P26" s="80">
        <v>42536</v>
      </c>
      <c r="Q26" s="85" t="s">
        <v>6</v>
      </c>
      <c r="R26" s="83"/>
      <c r="S26" s="83"/>
      <c r="T26" s="83"/>
      <c r="U26" s="83"/>
      <c r="V26" s="83"/>
    </row>
    <row r="27" spans="1:22" ht="15.6" customHeight="1">
      <c r="B27" s="455"/>
      <c r="C27" s="13" t="s">
        <v>3850</v>
      </c>
      <c r="D27" s="363"/>
      <c r="E27" s="15" t="s">
        <v>190</v>
      </c>
      <c r="F27" s="15" t="s">
        <v>146</v>
      </c>
      <c r="G27" s="15" t="s">
        <v>147</v>
      </c>
      <c r="H27" s="363"/>
      <c r="I27" s="25" t="s">
        <v>3851</v>
      </c>
      <c r="J27" s="84" t="s">
        <v>3852</v>
      </c>
      <c r="K27" s="85" t="s">
        <v>6</v>
      </c>
      <c r="L27" s="26"/>
      <c r="M27" s="87" t="s">
        <v>39</v>
      </c>
      <c r="N27" s="87"/>
      <c r="O27" s="87"/>
      <c r="P27" s="80">
        <v>42536</v>
      </c>
      <c r="Q27" s="85" t="s">
        <v>6</v>
      </c>
      <c r="R27" s="83"/>
      <c r="S27" s="83"/>
      <c r="T27" s="83"/>
      <c r="U27" s="83"/>
      <c r="V27" s="83"/>
    </row>
    <row r="28" spans="1:22" ht="16.5">
      <c r="B28" s="452"/>
      <c r="C28" s="13" t="s">
        <v>3853</v>
      </c>
      <c r="D28" s="363"/>
      <c r="E28" s="15" t="s">
        <v>190</v>
      </c>
      <c r="F28" s="15" t="s">
        <v>146</v>
      </c>
      <c r="G28" s="15" t="s">
        <v>147</v>
      </c>
      <c r="H28" s="363"/>
      <c r="I28" s="25" t="s">
        <v>3854</v>
      </c>
      <c r="J28" s="84" t="s">
        <v>384</v>
      </c>
      <c r="K28" s="85" t="s">
        <v>6</v>
      </c>
      <c r="L28" s="26"/>
      <c r="M28" s="87" t="s">
        <v>39</v>
      </c>
      <c r="N28" s="87"/>
      <c r="O28" s="87"/>
      <c r="P28" s="80">
        <v>42536</v>
      </c>
      <c r="Q28" s="85" t="s">
        <v>6</v>
      </c>
      <c r="R28" s="83"/>
      <c r="S28" s="83"/>
      <c r="T28" s="83"/>
      <c r="U28" s="83"/>
      <c r="V28" s="83"/>
    </row>
    <row r="29" spans="1:22" ht="16.5">
      <c r="B29" s="455"/>
      <c r="C29" s="13" t="s">
        <v>3855</v>
      </c>
      <c r="D29" s="363"/>
      <c r="E29" s="15" t="s">
        <v>145</v>
      </c>
      <c r="F29" s="15" t="s">
        <v>146</v>
      </c>
      <c r="G29" s="15" t="s">
        <v>147</v>
      </c>
      <c r="H29" s="363"/>
      <c r="I29" s="25" t="s">
        <v>3856</v>
      </c>
      <c r="J29" s="84" t="s">
        <v>384</v>
      </c>
      <c r="K29" s="85" t="s">
        <v>6</v>
      </c>
      <c r="L29" s="26"/>
      <c r="M29" s="87" t="s">
        <v>39</v>
      </c>
      <c r="N29" s="87"/>
      <c r="O29" s="87"/>
      <c r="P29" s="80">
        <v>42536</v>
      </c>
      <c r="Q29" s="85" t="s">
        <v>6</v>
      </c>
      <c r="R29" s="83"/>
      <c r="S29" s="83"/>
      <c r="T29" s="83"/>
      <c r="U29" s="83"/>
      <c r="V29" s="83"/>
    </row>
    <row r="30" spans="1:22" ht="16.5">
      <c r="B30" s="455"/>
      <c r="C30" s="13" t="s">
        <v>3857</v>
      </c>
      <c r="D30" s="363"/>
      <c r="E30" s="15" t="s">
        <v>190</v>
      </c>
      <c r="F30" s="15" t="s">
        <v>146</v>
      </c>
      <c r="G30" s="15" t="s">
        <v>147</v>
      </c>
      <c r="H30" s="363"/>
      <c r="I30" s="25" t="s">
        <v>3858</v>
      </c>
      <c r="J30" s="84" t="s">
        <v>384</v>
      </c>
      <c r="K30" s="85" t="s">
        <v>6</v>
      </c>
      <c r="L30" s="26"/>
      <c r="M30" s="87" t="s">
        <v>39</v>
      </c>
      <c r="N30" s="87"/>
      <c r="O30" s="87"/>
      <c r="P30" s="80">
        <v>42536</v>
      </c>
      <c r="Q30" s="85" t="s">
        <v>6</v>
      </c>
      <c r="R30" s="83"/>
      <c r="S30" s="83"/>
      <c r="T30" s="83"/>
      <c r="U30" s="83"/>
      <c r="V30" s="83"/>
    </row>
    <row r="31" spans="1:22" ht="16.5">
      <c r="B31" s="455"/>
      <c r="C31" s="13" t="s">
        <v>3859</v>
      </c>
      <c r="D31" s="363"/>
      <c r="E31" s="15" t="s">
        <v>145</v>
      </c>
      <c r="F31" s="15" t="s">
        <v>146</v>
      </c>
      <c r="G31" s="15" t="s">
        <v>147</v>
      </c>
      <c r="H31" s="363"/>
      <c r="I31" s="25" t="s">
        <v>3860</v>
      </c>
      <c r="J31" s="84" t="s">
        <v>384</v>
      </c>
      <c r="K31" s="85" t="s">
        <v>6</v>
      </c>
      <c r="L31" s="26"/>
      <c r="M31" s="87" t="s">
        <v>39</v>
      </c>
      <c r="N31" s="87"/>
      <c r="O31" s="87"/>
      <c r="P31" s="80">
        <v>42536</v>
      </c>
      <c r="Q31" s="85" t="s">
        <v>6</v>
      </c>
      <c r="R31" s="83"/>
      <c r="S31" s="83"/>
      <c r="T31" s="83"/>
      <c r="U31" s="83"/>
      <c r="V31" s="83"/>
    </row>
    <row r="32" spans="1:22" ht="16.5">
      <c r="B32" s="455"/>
      <c r="C32" s="13" t="s">
        <v>3861</v>
      </c>
      <c r="D32" s="363"/>
      <c r="E32" s="15" t="s">
        <v>190</v>
      </c>
      <c r="F32" s="15" t="s">
        <v>146</v>
      </c>
      <c r="G32" s="15" t="s">
        <v>147</v>
      </c>
      <c r="H32" s="363"/>
      <c r="I32" s="25" t="s">
        <v>3862</v>
      </c>
      <c r="J32" s="84" t="s">
        <v>384</v>
      </c>
      <c r="K32" s="85" t="s">
        <v>6</v>
      </c>
      <c r="L32" s="26"/>
      <c r="M32" s="87" t="s">
        <v>39</v>
      </c>
      <c r="N32" s="87"/>
      <c r="O32" s="87"/>
      <c r="P32" s="80">
        <v>42536</v>
      </c>
      <c r="Q32" s="85" t="s">
        <v>6</v>
      </c>
      <c r="R32" s="83"/>
      <c r="S32" s="83"/>
      <c r="T32" s="83"/>
      <c r="U32" s="83"/>
      <c r="V32" s="83"/>
    </row>
    <row r="33" spans="2:22" ht="16.5">
      <c r="B33" s="455"/>
      <c r="C33" s="13" t="s">
        <v>3863</v>
      </c>
      <c r="D33" s="363"/>
      <c r="E33" s="114" t="s">
        <v>145</v>
      </c>
      <c r="F33" s="114" t="s">
        <v>146</v>
      </c>
      <c r="G33" s="114" t="s">
        <v>147</v>
      </c>
      <c r="H33" s="363"/>
      <c r="I33" s="25" t="s">
        <v>3864</v>
      </c>
      <c r="J33" s="84" t="s">
        <v>384</v>
      </c>
      <c r="K33" s="85" t="s">
        <v>6</v>
      </c>
      <c r="L33" s="26"/>
      <c r="M33" s="87" t="s">
        <v>39</v>
      </c>
      <c r="N33" s="87"/>
      <c r="O33" s="87"/>
      <c r="P33" s="80">
        <v>42536</v>
      </c>
      <c r="Q33" s="85" t="s">
        <v>6</v>
      </c>
      <c r="R33" s="83"/>
      <c r="S33" s="83"/>
      <c r="T33" s="83"/>
      <c r="U33" s="83"/>
      <c r="V33" s="83"/>
    </row>
    <row r="34" spans="2:22" ht="16.5">
      <c r="B34" s="455"/>
      <c r="C34" s="13" t="s">
        <v>3865</v>
      </c>
      <c r="D34" s="363"/>
      <c r="E34" s="15" t="s">
        <v>190</v>
      </c>
      <c r="F34" s="15" t="s">
        <v>146</v>
      </c>
      <c r="G34" s="15" t="s">
        <v>147</v>
      </c>
      <c r="H34" s="363"/>
      <c r="I34" s="25" t="s">
        <v>3866</v>
      </c>
      <c r="J34" s="84" t="s">
        <v>384</v>
      </c>
      <c r="K34" s="85" t="s">
        <v>6</v>
      </c>
      <c r="L34" s="26"/>
      <c r="M34" s="87" t="s">
        <v>39</v>
      </c>
      <c r="N34" s="87"/>
      <c r="O34" s="87"/>
      <c r="P34" s="80">
        <v>42536</v>
      </c>
      <c r="Q34" s="85" t="s">
        <v>6</v>
      </c>
      <c r="R34" s="83"/>
      <c r="S34" s="83"/>
      <c r="T34" s="83"/>
      <c r="U34" s="83"/>
      <c r="V34" s="83"/>
    </row>
    <row r="35" spans="2:22" ht="16.5">
      <c r="B35" s="455"/>
      <c r="C35" s="13" t="s">
        <v>3867</v>
      </c>
      <c r="D35" s="363"/>
      <c r="E35" s="15" t="s">
        <v>190</v>
      </c>
      <c r="F35" s="15" t="s">
        <v>146</v>
      </c>
      <c r="G35" s="15" t="s">
        <v>147</v>
      </c>
      <c r="H35" s="363"/>
      <c r="I35" s="25" t="s">
        <v>3868</v>
      </c>
      <c r="J35" s="84" t="s">
        <v>384</v>
      </c>
      <c r="K35" s="85" t="s">
        <v>6</v>
      </c>
      <c r="L35" s="26"/>
      <c r="M35" s="87" t="s">
        <v>39</v>
      </c>
      <c r="N35" s="87"/>
      <c r="O35" s="87"/>
      <c r="P35" s="80">
        <v>42536</v>
      </c>
      <c r="Q35" s="85" t="s">
        <v>6</v>
      </c>
      <c r="R35" s="83"/>
      <c r="S35" s="83"/>
      <c r="T35" s="83"/>
      <c r="U35" s="83"/>
      <c r="V35" s="83"/>
    </row>
    <row r="36" spans="2:22" ht="16.5">
      <c r="B36" s="455"/>
      <c r="C36" s="13" t="s">
        <v>3869</v>
      </c>
      <c r="D36" s="363"/>
      <c r="E36" s="15" t="s">
        <v>145</v>
      </c>
      <c r="F36" s="15" t="s">
        <v>146</v>
      </c>
      <c r="G36" s="15" t="s">
        <v>147</v>
      </c>
      <c r="H36" s="363"/>
      <c r="I36" s="25" t="s">
        <v>3870</v>
      </c>
      <c r="J36" s="84" t="s">
        <v>384</v>
      </c>
      <c r="K36" s="85" t="s">
        <v>6</v>
      </c>
      <c r="L36" s="26"/>
      <c r="M36" s="87" t="s">
        <v>39</v>
      </c>
      <c r="N36" s="87"/>
      <c r="O36" s="87"/>
      <c r="P36" s="80">
        <v>42536</v>
      </c>
      <c r="Q36" s="85" t="s">
        <v>6</v>
      </c>
      <c r="R36" s="83"/>
      <c r="S36" s="83"/>
      <c r="T36" s="83"/>
      <c r="U36" s="83"/>
      <c r="V36" s="83"/>
    </row>
    <row r="37" spans="2:22" ht="16.5">
      <c r="B37" s="455"/>
      <c r="C37" s="13" t="s">
        <v>3871</v>
      </c>
      <c r="D37" s="363"/>
      <c r="E37" s="15" t="s">
        <v>190</v>
      </c>
      <c r="F37" s="15" t="s">
        <v>146</v>
      </c>
      <c r="G37" s="15" t="s">
        <v>147</v>
      </c>
      <c r="H37" s="363"/>
      <c r="I37" s="25" t="s">
        <v>3872</v>
      </c>
      <c r="J37" s="84" t="s">
        <v>384</v>
      </c>
      <c r="K37" s="85" t="s">
        <v>6</v>
      </c>
      <c r="L37" s="26"/>
      <c r="M37" s="87" t="s">
        <v>39</v>
      </c>
      <c r="N37" s="87"/>
      <c r="O37" s="87"/>
      <c r="P37" s="80">
        <v>42536</v>
      </c>
      <c r="Q37" s="85" t="s">
        <v>6</v>
      </c>
      <c r="R37" s="83"/>
      <c r="S37" s="83"/>
      <c r="T37" s="83"/>
      <c r="U37" s="83"/>
      <c r="V37" s="83"/>
    </row>
    <row r="38" spans="2:22" ht="16.5">
      <c r="B38" s="455"/>
      <c r="C38" s="13" t="s">
        <v>3873</v>
      </c>
      <c r="D38" s="363"/>
      <c r="E38" s="15" t="s">
        <v>190</v>
      </c>
      <c r="F38" s="15" t="s">
        <v>146</v>
      </c>
      <c r="G38" s="15" t="s">
        <v>147</v>
      </c>
      <c r="H38" s="363"/>
      <c r="I38" s="25" t="s">
        <v>3874</v>
      </c>
      <c r="J38" s="84" t="s">
        <v>384</v>
      </c>
      <c r="K38" s="85" t="s">
        <v>6</v>
      </c>
      <c r="L38" s="26"/>
      <c r="M38" s="87" t="s">
        <v>39</v>
      </c>
      <c r="N38" s="87"/>
      <c r="O38" s="87"/>
      <c r="P38" s="80">
        <v>42536</v>
      </c>
      <c r="Q38" s="85" t="s">
        <v>6</v>
      </c>
      <c r="R38" s="83"/>
      <c r="S38" s="83"/>
      <c r="T38" s="83"/>
      <c r="U38" s="83"/>
      <c r="V38" s="83"/>
    </row>
    <row r="39" spans="2:22" ht="16.5">
      <c r="B39" s="455"/>
      <c r="C39" s="13" t="s">
        <v>3875</v>
      </c>
      <c r="D39" s="363"/>
      <c r="E39" s="114" t="s">
        <v>145</v>
      </c>
      <c r="F39" s="114" t="s">
        <v>146</v>
      </c>
      <c r="G39" s="114" t="s">
        <v>147</v>
      </c>
      <c r="H39" s="363"/>
      <c r="I39" s="25" t="s">
        <v>3876</v>
      </c>
      <c r="J39" s="84" t="s">
        <v>394</v>
      </c>
      <c r="K39" s="85" t="s">
        <v>6</v>
      </c>
      <c r="L39" s="26"/>
      <c r="M39" s="87" t="s">
        <v>39</v>
      </c>
      <c r="N39" s="87"/>
      <c r="O39" s="87"/>
      <c r="P39" s="80">
        <v>42536</v>
      </c>
      <c r="Q39" s="85" t="s">
        <v>6</v>
      </c>
      <c r="R39" s="83"/>
      <c r="S39" s="83"/>
      <c r="T39" s="83"/>
      <c r="U39" s="83"/>
      <c r="V39" s="83"/>
    </row>
    <row r="40" spans="2:22" ht="16.5">
      <c r="B40" s="455"/>
      <c r="C40" s="13" t="s">
        <v>3877</v>
      </c>
      <c r="D40" s="363"/>
      <c r="E40" s="15" t="s">
        <v>190</v>
      </c>
      <c r="F40" s="15" t="s">
        <v>146</v>
      </c>
      <c r="G40" s="15" t="s">
        <v>147</v>
      </c>
      <c r="H40" s="363"/>
      <c r="I40" s="25" t="s">
        <v>3878</v>
      </c>
      <c r="J40" s="84" t="s">
        <v>384</v>
      </c>
      <c r="K40" s="85" t="s">
        <v>6</v>
      </c>
      <c r="L40" s="26"/>
      <c r="M40" s="87" t="s">
        <v>39</v>
      </c>
      <c r="N40" s="87"/>
      <c r="O40" s="87"/>
      <c r="P40" s="80">
        <v>42536</v>
      </c>
      <c r="Q40" s="85" t="s">
        <v>6</v>
      </c>
      <c r="R40" s="83"/>
      <c r="S40" s="83"/>
      <c r="T40" s="83"/>
      <c r="U40" s="83"/>
      <c r="V40" s="83"/>
    </row>
    <row r="41" spans="2:22" ht="16.5">
      <c r="B41" s="455"/>
      <c r="C41" s="13" t="s">
        <v>3879</v>
      </c>
      <c r="D41" s="363"/>
      <c r="E41" s="15" t="s">
        <v>190</v>
      </c>
      <c r="F41" s="15" t="s">
        <v>146</v>
      </c>
      <c r="G41" s="15" t="s">
        <v>147</v>
      </c>
      <c r="H41" s="363"/>
      <c r="I41" s="25" t="s">
        <v>3880</v>
      </c>
      <c r="J41" s="84" t="s">
        <v>3881</v>
      </c>
      <c r="K41" s="85" t="s">
        <v>6</v>
      </c>
      <c r="L41" s="26"/>
      <c r="M41" s="87" t="s">
        <v>39</v>
      </c>
      <c r="N41" s="87"/>
      <c r="O41" s="87"/>
      <c r="P41" s="80">
        <v>42536</v>
      </c>
      <c r="Q41" s="85" t="s">
        <v>6</v>
      </c>
      <c r="R41" s="83"/>
      <c r="S41" s="83"/>
      <c r="T41" s="83"/>
      <c r="U41" s="83"/>
      <c r="V41" s="83"/>
    </row>
    <row r="42" spans="2:22" ht="40.5">
      <c r="B42" s="455"/>
      <c r="C42" s="13" t="s">
        <v>3882</v>
      </c>
      <c r="D42" s="363"/>
      <c r="E42" s="15" t="s">
        <v>145</v>
      </c>
      <c r="F42" s="15" t="s">
        <v>146</v>
      </c>
      <c r="G42" s="15" t="s">
        <v>147</v>
      </c>
      <c r="H42" s="363"/>
      <c r="I42" s="25" t="s">
        <v>3883</v>
      </c>
      <c r="J42" s="84" t="s">
        <v>3881</v>
      </c>
      <c r="K42" s="84" t="s">
        <v>7</v>
      </c>
      <c r="L42" s="84" t="s">
        <v>3829</v>
      </c>
      <c r="M42" s="87" t="s">
        <v>39</v>
      </c>
      <c r="N42" s="87"/>
      <c r="O42" s="87"/>
      <c r="P42" s="80">
        <v>42536</v>
      </c>
      <c r="Q42" s="85" t="s">
        <v>6</v>
      </c>
      <c r="R42" s="83" t="s">
        <v>3884</v>
      </c>
      <c r="S42" s="83"/>
      <c r="T42" s="83"/>
      <c r="U42" s="83"/>
      <c r="V42" s="83"/>
    </row>
    <row r="43" spans="2:22" ht="40.5">
      <c r="B43" s="455"/>
      <c r="C43" s="13" t="s">
        <v>3885</v>
      </c>
      <c r="D43" s="363"/>
      <c r="E43" s="15" t="s">
        <v>190</v>
      </c>
      <c r="F43" s="15" t="s">
        <v>146</v>
      </c>
      <c r="G43" s="15" t="s">
        <v>147</v>
      </c>
      <c r="H43" s="363"/>
      <c r="I43" s="25" t="s">
        <v>3886</v>
      </c>
      <c r="J43" s="84" t="s">
        <v>3881</v>
      </c>
      <c r="K43" s="84" t="s">
        <v>7</v>
      </c>
      <c r="L43" s="84" t="s">
        <v>3829</v>
      </c>
      <c r="M43" s="87" t="s">
        <v>39</v>
      </c>
      <c r="N43" s="87"/>
      <c r="O43" s="87"/>
      <c r="P43" s="80">
        <v>42536</v>
      </c>
      <c r="Q43" s="85" t="s">
        <v>6</v>
      </c>
      <c r="R43" s="83" t="s">
        <v>3884</v>
      </c>
      <c r="S43" s="83"/>
      <c r="T43" s="83"/>
      <c r="U43" s="83"/>
      <c r="V43" s="83"/>
    </row>
    <row r="44" spans="2:22" ht="27">
      <c r="B44" s="455"/>
      <c r="C44" s="13" t="s">
        <v>3887</v>
      </c>
      <c r="D44" s="363"/>
      <c r="E44" s="15" t="s">
        <v>190</v>
      </c>
      <c r="F44" s="15" t="s">
        <v>146</v>
      </c>
      <c r="G44" s="15" t="s">
        <v>147</v>
      </c>
      <c r="H44" s="363"/>
      <c r="I44" s="25" t="s">
        <v>3888</v>
      </c>
      <c r="J44" s="84" t="s">
        <v>3881</v>
      </c>
      <c r="K44" s="85" t="s">
        <v>6</v>
      </c>
      <c r="L44" s="26"/>
      <c r="M44" s="87" t="s">
        <v>39</v>
      </c>
      <c r="N44" s="87"/>
      <c r="O44" s="87"/>
      <c r="P44" s="80">
        <v>42536</v>
      </c>
      <c r="Q44" s="85" t="s">
        <v>6</v>
      </c>
      <c r="R44" s="83"/>
      <c r="S44" s="83"/>
      <c r="T44" s="83"/>
      <c r="U44" s="83"/>
      <c r="V44" s="83"/>
    </row>
    <row r="45" spans="2:22" ht="27">
      <c r="B45" s="455"/>
      <c r="C45" s="13" t="s">
        <v>3889</v>
      </c>
      <c r="D45" s="363"/>
      <c r="E45" s="114" t="s">
        <v>190</v>
      </c>
      <c r="F45" s="114" t="s">
        <v>146</v>
      </c>
      <c r="G45" s="114" t="s">
        <v>147</v>
      </c>
      <c r="H45" s="363"/>
      <c r="I45" s="25" t="s">
        <v>3890</v>
      </c>
      <c r="J45" s="84" t="s">
        <v>3881</v>
      </c>
      <c r="K45" s="85" t="s">
        <v>6</v>
      </c>
      <c r="L45" s="26"/>
      <c r="M45" s="87" t="s">
        <v>39</v>
      </c>
      <c r="N45" s="87"/>
      <c r="O45" s="87"/>
      <c r="P45" s="80">
        <v>42536</v>
      </c>
      <c r="Q45" s="85" t="s">
        <v>6</v>
      </c>
      <c r="R45" s="83"/>
      <c r="S45" s="83"/>
      <c r="T45" s="83"/>
      <c r="U45" s="83"/>
      <c r="V45" s="83"/>
    </row>
    <row r="46" spans="2:22" ht="27">
      <c r="B46" s="455"/>
      <c r="C46" s="13" t="s">
        <v>3891</v>
      </c>
      <c r="D46" s="363"/>
      <c r="E46" s="15" t="s">
        <v>190</v>
      </c>
      <c r="F46" s="15" t="s">
        <v>146</v>
      </c>
      <c r="G46" s="15" t="s">
        <v>147</v>
      </c>
      <c r="H46" s="363"/>
      <c r="I46" s="25" t="s">
        <v>3892</v>
      </c>
      <c r="J46" s="84" t="s">
        <v>3893</v>
      </c>
      <c r="K46" s="85" t="s">
        <v>6</v>
      </c>
      <c r="L46" s="26"/>
      <c r="M46" s="87" t="s">
        <v>39</v>
      </c>
      <c r="N46" s="87"/>
      <c r="O46" s="87"/>
      <c r="P46" s="80">
        <v>42536</v>
      </c>
      <c r="Q46" s="85" t="s">
        <v>6</v>
      </c>
      <c r="R46" s="83"/>
      <c r="S46" s="83"/>
      <c r="T46" s="83"/>
      <c r="U46" s="83"/>
      <c r="V46" s="83"/>
    </row>
    <row r="47" spans="2:22" ht="27">
      <c r="B47" s="455"/>
      <c r="C47" s="13" t="s">
        <v>3894</v>
      </c>
      <c r="D47" s="363"/>
      <c r="E47" s="15" t="s">
        <v>190</v>
      </c>
      <c r="F47" s="15" t="s">
        <v>162</v>
      </c>
      <c r="G47" s="15" t="s">
        <v>147</v>
      </c>
      <c r="H47" s="363"/>
      <c r="I47" s="25" t="s">
        <v>3895</v>
      </c>
      <c r="J47" s="84" t="s">
        <v>3893</v>
      </c>
      <c r="K47" s="85" t="s">
        <v>6</v>
      </c>
      <c r="L47" s="26"/>
      <c r="M47" s="87" t="s">
        <v>39</v>
      </c>
      <c r="N47" s="87"/>
      <c r="O47" s="87"/>
      <c r="P47" s="80">
        <v>42536</v>
      </c>
      <c r="Q47" s="85" t="s">
        <v>6</v>
      </c>
      <c r="R47" s="83"/>
      <c r="S47" s="83"/>
      <c r="T47" s="83"/>
      <c r="U47" s="83"/>
      <c r="V47" s="83"/>
    </row>
    <row r="48" spans="2:22" ht="27">
      <c r="B48" s="455"/>
      <c r="C48" s="13" t="s">
        <v>3896</v>
      </c>
      <c r="D48" s="363"/>
      <c r="E48" s="15" t="s">
        <v>145</v>
      </c>
      <c r="F48" s="15" t="s">
        <v>146</v>
      </c>
      <c r="G48" s="15" t="s">
        <v>147</v>
      </c>
      <c r="H48" s="363"/>
      <c r="I48" s="25" t="s">
        <v>3897</v>
      </c>
      <c r="J48" s="84" t="s">
        <v>3881</v>
      </c>
      <c r="K48" s="85" t="s">
        <v>6</v>
      </c>
      <c r="L48" s="26"/>
      <c r="M48" s="87" t="s">
        <v>39</v>
      </c>
      <c r="N48" s="87"/>
      <c r="O48" s="87"/>
      <c r="P48" s="80">
        <v>42536</v>
      </c>
      <c r="Q48" s="85" t="s">
        <v>6</v>
      </c>
      <c r="R48" s="83"/>
      <c r="S48" s="83"/>
      <c r="T48" s="83"/>
      <c r="U48" s="83"/>
      <c r="V48" s="83"/>
    </row>
    <row r="49" spans="2:22" ht="27">
      <c r="B49" s="455"/>
      <c r="C49" s="13" t="s">
        <v>3898</v>
      </c>
      <c r="D49" s="363"/>
      <c r="E49" s="15" t="s">
        <v>190</v>
      </c>
      <c r="F49" s="15" t="s">
        <v>146</v>
      </c>
      <c r="G49" s="15" t="s">
        <v>147</v>
      </c>
      <c r="H49" s="363"/>
      <c r="I49" s="25" t="s">
        <v>3899</v>
      </c>
      <c r="J49" s="84" t="s">
        <v>3881</v>
      </c>
      <c r="K49" s="85" t="s">
        <v>6</v>
      </c>
      <c r="L49" s="26"/>
      <c r="M49" s="87" t="s">
        <v>39</v>
      </c>
      <c r="N49" s="87"/>
      <c r="O49" s="87"/>
      <c r="P49" s="80">
        <v>42536</v>
      </c>
      <c r="Q49" s="85" t="s">
        <v>6</v>
      </c>
      <c r="R49" s="83"/>
      <c r="S49" s="83"/>
      <c r="T49" s="83"/>
      <c r="U49" s="83"/>
      <c r="V49" s="83"/>
    </row>
    <row r="50" spans="2:22" ht="27">
      <c r="B50" s="455"/>
      <c r="C50" s="13" t="s">
        <v>3900</v>
      </c>
      <c r="D50" s="363"/>
      <c r="E50" s="15" t="s">
        <v>190</v>
      </c>
      <c r="F50" s="15" t="s">
        <v>146</v>
      </c>
      <c r="G50" s="15" t="s">
        <v>147</v>
      </c>
      <c r="H50" s="363"/>
      <c r="I50" s="25" t="s">
        <v>3901</v>
      </c>
      <c r="J50" s="84" t="s">
        <v>3902</v>
      </c>
      <c r="K50" s="85" t="s">
        <v>7</v>
      </c>
      <c r="L50" s="26"/>
      <c r="M50" s="87" t="s">
        <v>39</v>
      </c>
      <c r="N50" s="87"/>
      <c r="O50" s="87"/>
      <c r="P50" s="80">
        <v>42536</v>
      </c>
      <c r="Q50" s="85" t="s">
        <v>7</v>
      </c>
      <c r="R50" s="83" t="s">
        <v>3903</v>
      </c>
      <c r="S50" s="83"/>
      <c r="T50" s="83"/>
      <c r="U50" s="83"/>
      <c r="V50" s="83"/>
    </row>
    <row r="51" spans="2:22" ht="27">
      <c r="B51" s="455"/>
      <c r="C51" s="13" t="s">
        <v>3904</v>
      </c>
      <c r="D51" s="363"/>
      <c r="E51" s="114" t="s">
        <v>145</v>
      </c>
      <c r="F51" s="114" t="s">
        <v>146</v>
      </c>
      <c r="G51" s="114" t="s">
        <v>147</v>
      </c>
      <c r="H51" s="363"/>
      <c r="I51" s="25" t="s">
        <v>3905</v>
      </c>
      <c r="J51" s="84" t="s">
        <v>394</v>
      </c>
      <c r="K51" s="85" t="s">
        <v>6</v>
      </c>
      <c r="L51" s="26"/>
      <c r="M51" s="87" t="s">
        <v>39</v>
      </c>
      <c r="N51" s="87"/>
      <c r="O51" s="87"/>
      <c r="P51" s="80">
        <v>42536</v>
      </c>
      <c r="Q51" s="85" t="s">
        <v>6</v>
      </c>
      <c r="R51" s="83"/>
      <c r="S51" s="83"/>
      <c r="T51" s="83"/>
      <c r="U51" s="83"/>
      <c r="V51" s="83"/>
    </row>
    <row r="52" spans="2:22" ht="27">
      <c r="B52" s="455"/>
      <c r="C52" s="13" t="s">
        <v>3906</v>
      </c>
      <c r="D52" s="363"/>
      <c r="E52" s="114" t="s">
        <v>145</v>
      </c>
      <c r="F52" s="114" t="s">
        <v>146</v>
      </c>
      <c r="G52" s="114" t="s">
        <v>147</v>
      </c>
      <c r="H52" s="363"/>
      <c r="I52" s="25" t="s">
        <v>3907</v>
      </c>
      <c r="J52" s="84" t="s">
        <v>3908</v>
      </c>
      <c r="K52" s="85" t="s">
        <v>6</v>
      </c>
      <c r="L52" s="26"/>
      <c r="M52" s="87" t="s">
        <v>39</v>
      </c>
      <c r="N52" s="87"/>
      <c r="O52" s="87"/>
      <c r="P52" s="80">
        <v>42536</v>
      </c>
      <c r="Q52" s="85" t="s">
        <v>6</v>
      </c>
      <c r="R52" s="83"/>
      <c r="S52" s="83"/>
      <c r="T52" s="83"/>
      <c r="U52" s="83"/>
      <c r="V52" s="83"/>
    </row>
    <row r="53" spans="2:22" ht="16.5">
      <c r="B53" s="455"/>
      <c r="C53" s="13" t="s">
        <v>3909</v>
      </c>
      <c r="D53" s="363"/>
      <c r="E53" s="15" t="s">
        <v>145</v>
      </c>
      <c r="F53" s="15" t="s">
        <v>146</v>
      </c>
      <c r="G53" s="15" t="s">
        <v>157</v>
      </c>
      <c r="H53" s="363"/>
      <c r="I53" s="25" t="s">
        <v>3910</v>
      </c>
      <c r="J53" s="84" t="s">
        <v>549</v>
      </c>
      <c r="K53" s="85" t="s">
        <v>6</v>
      </c>
      <c r="L53" s="26"/>
      <c r="M53" s="87" t="s">
        <v>39</v>
      </c>
      <c r="N53" s="87"/>
      <c r="O53" s="87"/>
      <c r="P53" s="80">
        <v>42536</v>
      </c>
      <c r="Q53" s="85" t="s">
        <v>6</v>
      </c>
      <c r="R53" s="83"/>
      <c r="S53" s="83"/>
      <c r="T53" s="83"/>
      <c r="U53" s="83"/>
      <c r="V53" s="83"/>
    </row>
    <row r="54" spans="2:22" ht="27">
      <c r="B54" s="455"/>
      <c r="C54" s="13" t="s">
        <v>3911</v>
      </c>
      <c r="D54" s="363"/>
      <c r="E54" s="15" t="s">
        <v>145</v>
      </c>
      <c r="F54" s="15" t="s">
        <v>178</v>
      </c>
      <c r="G54" s="15" t="s">
        <v>157</v>
      </c>
      <c r="H54" s="363"/>
      <c r="I54" s="25" t="s">
        <v>3912</v>
      </c>
      <c r="J54" s="84" t="s">
        <v>3913</v>
      </c>
      <c r="K54" s="85" t="s">
        <v>6</v>
      </c>
      <c r="L54" s="26"/>
      <c r="M54" s="87" t="s">
        <v>39</v>
      </c>
      <c r="N54" s="87"/>
      <c r="O54" s="87"/>
      <c r="P54" s="80">
        <v>42536</v>
      </c>
      <c r="Q54" s="85" t="s">
        <v>6</v>
      </c>
      <c r="R54" s="83"/>
      <c r="S54" s="83"/>
      <c r="T54" s="83"/>
      <c r="U54" s="83"/>
      <c r="V54" s="83"/>
    </row>
    <row r="55" spans="2:22" ht="27">
      <c r="B55" s="455"/>
      <c r="C55" s="13" t="s">
        <v>3914</v>
      </c>
      <c r="D55" s="363"/>
      <c r="E55" s="15" t="s">
        <v>145</v>
      </c>
      <c r="F55" s="15" t="s">
        <v>146</v>
      </c>
      <c r="G55" s="15" t="s">
        <v>147</v>
      </c>
      <c r="H55" s="363"/>
      <c r="I55" s="25" t="s">
        <v>3915</v>
      </c>
      <c r="J55" s="84" t="s">
        <v>3916</v>
      </c>
      <c r="K55" s="85" t="s">
        <v>6</v>
      </c>
      <c r="L55" s="26"/>
      <c r="M55" s="87" t="s">
        <v>39</v>
      </c>
      <c r="N55" s="87"/>
      <c r="O55" s="87"/>
      <c r="P55" s="80">
        <v>42536</v>
      </c>
      <c r="Q55" s="85" t="s">
        <v>6</v>
      </c>
      <c r="R55" s="83"/>
      <c r="S55" s="83"/>
      <c r="T55" s="83"/>
      <c r="U55" s="83"/>
      <c r="V55" s="83"/>
    </row>
    <row r="56" spans="2:22" ht="16.5">
      <c r="B56" s="455"/>
      <c r="C56" s="13" t="s">
        <v>3917</v>
      </c>
      <c r="D56" s="363"/>
      <c r="E56" s="15" t="s">
        <v>145</v>
      </c>
      <c r="F56" s="15" t="s">
        <v>178</v>
      </c>
      <c r="G56" s="15" t="s">
        <v>157</v>
      </c>
      <c r="H56" s="363"/>
      <c r="I56" s="25" t="s">
        <v>3918</v>
      </c>
      <c r="J56" s="84" t="s">
        <v>3919</v>
      </c>
      <c r="K56" s="85" t="s">
        <v>6</v>
      </c>
      <c r="L56" s="26"/>
      <c r="M56" s="87" t="s">
        <v>39</v>
      </c>
      <c r="N56" s="87"/>
      <c r="O56" s="87"/>
      <c r="P56" s="80">
        <v>42536</v>
      </c>
      <c r="Q56" s="85" t="s">
        <v>6</v>
      </c>
      <c r="R56" s="83"/>
      <c r="S56" s="83"/>
      <c r="T56" s="83"/>
      <c r="U56" s="83"/>
      <c r="V56" s="83"/>
    </row>
    <row r="57" spans="2:22" ht="27">
      <c r="B57" s="455"/>
      <c r="C57" s="13" t="s">
        <v>3920</v>
      </c>
      <c r="D57" s="362" t="s">
        <v>3921</v>
      </c>
      <c r="E57" s="15" t="s">
        <v>145</v>
      </c>
      <c r="F57" s="15" t="s">
        <v>178</v>
      </c>
      <c r="G57" s="15" t="s">
        <v>157</v>
      </c>
      <c r="H57" s="16" t="s">
        <v>3922</v>
      </c>
      <c r="I57" s="8" t="s">
        <v>413</v>
      </c>
      <c r="J57" s="8" t="s">
        <v>3923</v>
      </c>
      <c r="K57" s="85" t="s">
        <v>6</v>
      </c>
      <c r="L57" s="26"/>
      <c r="M57" s="87" t="s">
        <v>39</v>
      </c>
      <c r="N57" s="87"/>
      <c r="O57" s="87"/>
      <c r="P57" s="80">
        <v>42536</v>
      </c>
      <c r="Q57" s="85" t="s">
        <v>6</v>
      </c>
      <c r="R57" s="83"/>
      <c r="S57" s="83"/>
      <c r="T57" s="83"/>
      <c r="U57" s="83"/>
      <c r="V57" s="83"/>
    </row>
    <row r="58" spans="2:22" ht="16.5">
      <c r="B58" s="455"/>
      <c r="C58" s="13" t="s">
        <v>3924</v>
      </c>
      <c r="D58" s="363"/>
      <c r="E58" s="15" t="s">
        <v>145</v>
      </c>
      <c r="F58" s="15" t="s">
        <v>146</v>
      </c>
      <c r="G58" s="15" t="s">
        <v>147</v>
      </c>
      <c r="H58" s="362" t="s">
        <v>3925</v>
      </c>
      <c r="I58" s="8" t="s">
        <v>3926</v>
      </c>
      <c r="J58" s="8" t="s">
        <v>3927</v>
      </c>
      <c r="K58" s="85" t="s">
        <v>6</v>
      </c>
      <c r="L58" s="26"/>
      <c r="M58" s="87" t="s">
        <v>39</v>
      </c>
      <c r="N58" s="87"/>
      <c r="O58" s="87"/>
      <c r="P58" s="80">
        <v>42536</v>
      </c>
      <c r="Q58" s="85" t="s">
        <v>6</v>
      </c>
      <c r="R58" s="83"/>
      <c r="S58" s="83"/>
      <c r="T58" s="83"/>
      <c r="U58" s="83"/>
      <c r="V58" s="83"/>
    </row>
    <row r="59" spans="2:22" ht="16.5">
      <c r="B59" s="455"/>
      <c r="C59" s="13" t="s">
        <v>3928</v>
      </c>
      <c r="D59" s="363"/>
      <c r="E59" s="15" t="s">
        <v>145</v>
      </c>
      <c r="F59" s="15" t="s">
        <v>146</v>
      </c>
      <c r="G59" s="15" t="s">
        <v>147</v>
      </c>
      <c r="H59" s="363"/>
      <c r="I59" s="8" t="s">
        <v>3576</v>
      </c>
      <c r="J59" s="8" t="s">
        <v>3577</v>
      </c>
      <c r="K59" s="85" t="s">
        <v>6</v>
      </c>
      <c r="L59" s="26"/>
      <c r="M59" s="87" t="s">
        <v>39</v>
      </c>
      <c r="N59" s="87"/>
      <c r="O59" s="87"/>
      <c r="P59" s="80">
        <v>42536</v>
      </c>
      <c r="Q59" s="85" t="s">
        <v>6</v>
      </c>
      <c r="R59" s="83"/>
      <c r="S59" s="83"/>
      <c r="T59" s="83"/>
      <c r="U59" s="83"/>
      <c r="V59" s="83"/>
    </row>
    <row r="60" spans="2:22" ht="16.5">
      <c r="B60" s="455"/>
      <c r="C60" s="13" t="s">
        <v>3929</v>
      </c>
      <c r="D60" s="363"/>
      <c r="E60" s="15" t="s">
        <v>145</v>
      </c>
      <c r="F60" s="15" t="s">
        <v>146</v>
      </c>
      <c r="G60" s="15" t="s">
        <v>147</v>
      </c>
      <c r="H60" s="363"/>
      <c r="I60" s="8" t="s">
        <v>3930</v>
      </c>
      <c r="J60" s="8" t="s">
        <v>3931</v>
      </c>
      <c r="K60" s="85" t="s">
        <v>6</v>
      </c>
      <c r="L60" s="26"/>
      <c r="M60" s="87" t="s">
        <v>39</v>
      </c>
      <c r="N60" s="87"/>
      <c r="O60" s="87"/>
      <c r="P60" s="80">
        <v>42536</v>
      </c>
      <c r="Q60" s="85" t="s">
        <v>6</v>
      </c>
      <c r="R60" s="83"/>
      <c r="S60" s="83"/>
      <c r="T60" s="83"/>
      <c r="U60" s="83"/>
      <c r="V60" s="83"/>
    </row>
    <row r="61" spans="2:22" ht="16.5">
      <c r="B61" s="455"/>
      <c r="C61" s="13" t="s">
        <v>3932</v>
      </c>
      <c r="D61" s="363"/>
      <c r="E61" s="15" t="s">
        <v>145</v>
      </c>
      <c r="F61" s="15" t="s">
        <v>146</v>
      </c>
      <c r="G61" s="15" t="s">
        <v>147</v>
      </c>
      <c r="H61" s="363"/>
      <c r="I61" s="8" t="s">
        <v>3573</v>
      </c>
      <c r="J61" s="8" t="s">
        <v>3933</v>
      </c>
      <c r="K61" s="85" t="s">
        <v>6</v>
      </c>
      <c r="L61" s="26"/>
      <c r="M61" s="87" t="s">
        <v>39</v>
      </c>
      <c r="N61" s="87"/>
      <c r="O61" s="87"/>
      <c r="P61" s="80">
        <v>42536</v>
      </c>
      <c r="Q61" s="85" t="s">
        <v>6</v>
      </c>
      <c r="R61" s="83"/>
      <c r="S61" s="83"/>
      <c r="T61" s="83"/>
      <c r="U61" s="83"/>
      <c r="V61" s="83"/>
    </row>
    <row r="62" spans="2:22" ht="16.5">
      <c r="B62" s="455"/>
      <c r="C62" s="13" t="s">
        <v>3934</v>
      </c>
      <c r="D62" s="363"/>
      <c r="E62" s="15" t="s">
        <v>145</v>
      </c>
      <c r="F62" s="15" t="s">
        <v>146</v>
      </c>
      <c r="G62" s="15" t="s">
        <v>147</v>
      </c>
      <c r="H62" s="363"/>
      <c r="I62" s="25" t="s">
        <v>3935</v>
      </c>
      <c r="J62" s="84" t="s">
        <v>3581</v>
      </c>
      <c r="K62" s="85" t="s">
        <v>6</v>
      </c>
      <c r="L62" s="26"/>
      <c r="M62" s="87" t="s">
        <v>39</v>
      </c>
      <c r="N62" s="87"/>
      <c r="O62" s="87"/>
      <c r="P62" s="80">
        <v>42536</v>
      </c>
      <c r="Q62" s="85" t="s">
        <v>6</v>
      </c>
      <c r="R62" s="83"/>
      <c r="S62" s="83"/>
      <c r="T62" s="83"/>
      <c r="U62" s="83"/>
      <c r="V62" s="83"/>
    </row>
    <row r="63" spans="2:22" ht="16.5">
      <c r="B63" s="455"/>
      <c r="C63" s="13" t="s">
        <v>3936</v>
      </c>
      <c r="D63" s="363"/>
      <c r="E63" s="15" t="s">
        <v>145</v>
      </c>
      <c r="F63" s="15" t="s">
        <v>146</v>
      </c>
      <c r="G63" s="15" t="s">
        <v>147</v>
      </c>
      <c r="H63" s="363"/>
      <c r="I63" s="25" t="s">
        <v>3937</v>
      </c>
      <c r="J63" s="84" t="s">
        <v>3581</v>
      </c>
      <c r="K63" s="85" t="s">
        <v>6</v>
      </c>
      <c r="L63" s="26"/>
      <c r="M63" s="87" t="s">
        <v>39</v>
      </c>
      <c r="N63" s="87"/>
      <c r="O63" s="87"/>
      <c r="P63" s="80">
        <v>42536</v>
      </c>
      <c r="Q63" s="85" t="s">
        <v>6</v>
      </c>
      <c r="R63" s="83"/>
      <c r="S63" s="83"/>
      <c r="T63" s="83"/>
      <c r="U63" s="83"/>
      <c r="V63" s="83"/>
    </row>
    <row r="64" spans="2:22" ht="16.5">
      <c r="B64" s="455"/>
      <c r="C64" s="13" t="s">
        <v>3938</v>
      </c>
      <c r="D64" s="363"/>
      <c r="E64" s="15" t="s">
        <v>145</v>
      </c>
      <c r="F64" s="15" t="s">
        <v>146</v>
      </c>
      <c r="G64" s="15" t="s">
        <v>147</v>
      </c>
      <c r="H64" s="363"/>
      <c r="I64" s="25" t="s">
        <v>3856</v>
      </c>
      <c r="J64" s="84" t="s">
        <v>748</v>
      </c>
      <c r="K64" s="85" t="s">
        <v>6</v>
      </c>
      <c r="L64" s="26"/>
      <c r="M64" s="87" t="s">
        <v>39</v>
      </c>
      <c r="N64" s="87"/>
      <c r="O64" s="87"/>
      <c r="P64" s="80">
        <v>42536</v>
      </c>
      <c r="Q64" s="85" t="s">
        <v>6</v>
      </c>
      <c r="R64" s="83"/>
      <c r="S64" s="83"/>
      <c r="T64" s="83"/>
      <c r="U64" s="83"/>
      <c r="V64" s="83"/>
    </row>
    <row r="65" spans="2:22" ht="16.5">
      <c r="B65" s="455"/>
      <c r="C65" s="13" t="s">
        <v>3939</v>
      </c>
      <c r="D65" s="363"/>
      <c r="E65" s="15" t="s">
        <v>145</v>
      </c>
      <c r="F65" s="15" t="s">
        <v>146</v>
      </c>
      <c r="G65" s="15" t="s">
        <v>147</v>
      </c>
      <c r="H65" s="363"/>
      <c r="I65" s="25" t="s">
        <v>3858</v>
      </c>
      <c r="J65" s="84" t="s">
        <v>748</v>
      </c>
      <c r="K65" s="85" t="s">
        <v>6</v>
      </c>
      <c r="L65" s="26"/>
      <c r="M65" s="87" t="s">
        <v>39</v>
      </c>
      <c r="N65" s="87"/>
      <c r="O65" s="87"/>
      <c r="P65" s="80">
        <v>42536</v>
      </c>
      <c r="Q65" s="85" t="s">
        <v>6</v>
      </c>
      <c r="R65" s="83"/>
      <c r="S65" s="83"/>
      <c r="T65" s="83"/>
      <c r="U65" s="83"/>
      <c r="V65" s="83"/>
    </row>
    <row r="66" spans="2:22" ht="16.5">
      <c r="B66" s="455"/>
      <c r="C66" s="13" t="s">
        <v>3940</v>
      </c>
      <c r="D66" s="363"/>
      <c r="E66" s="15" t="s">
        <v>145</v>
      </c>
      <c r="F66" s="15" t="s">
        <v>146</v>
      </c>
      <c r="G66" s="15" t="s">
        <v>147</v>
      </c>
      <c r="H66" s="363"/>
      <c r="I66" s="25" t="s">
        <v>3862</v>
      </c>
      <c r="J66" s="84" t="s">
        <v>748</v>
      </c>
      <c r="K66" s="85" t="s">
        <v>6</v>
      </c>
      <c r="L66" s="26"/>
      <c r="M66" s="87" t="s">
        <v>39</v>
      </c>
      <c r="N66" s="87"/>
      <c r="O66" s="87"/>
      <c r="P66" s="80">
        <v>42536</v>
      </c>
      <c r="Q66" s="85" t="s">
        <v>6</v>
      </c>
      <c r="R66" s="83"/>
      <c r="S66" s="83"/>
      <c r="T66" s="83"/>
      <c r="U66" s="83"/>
      <c r="V66" s="83"/>
    </row>
    <row r="67" spans="2:22" ht="16.5">
      <c r="B67" s="455"/>
      <c r="C67" s="13" t="s">
        <v>3941</v>
      </c>
      <c r="D67" s="363"/>
      <c r="E67" s="15" t="s">
        <v>145</v>
      </c>
      <c r="F67" s="15" t="s">
        <v>146</v>
      </c>
      <c r="G67" s="15" t="s">
        <v>147</v>
      </c>
      <c r="H67" s="363"/>
      <c r="I67" s="25" t="s">
        <v>3860</v>
      </c>
      <c r="J67" s="84" t="s">
        <v>748</v>
      </c>
      <c r="K67" s="85" t="s">
        <v>6</v>
      </c>
      <c r="L67" s="26"/>
      <c r="M67" s="87" t="s">
        <v>39</v>
      </c>
      <c r="N67" s="87"/>
      <c r="O67" s="87"/>
      <c r="P67" s="80">
        <v>42536</v>
      </c>
      <c r="Q67" s="85" t="s">
        <v>6</v>
      </c>
      <c r="R67" s="83"/>
      <c r="S67" s="83"/>
      <c r="T67" s="83"/>
      <c r="U67" s="83"/>
      <c r="V67" s="83"/>
    </row>
    <row r="68" spans="2:22" ht="16.5">
      <c r="B68" s="455"/>
      <c r="C68" s="13" t="s">
        <v>3942</v>
      </c>
      <c r="D68" s="363"/>
      <c r="E68" s="15" t="s">
        <v>145</v>
      </c>
      <c r="F68" s="15" t="s">
        <v>146</v>
      </c>
      <c r="G68" s="15" t="s">
        <v>147</v>
      </c>
      <c r="H68" s="363"/>
      <c r="I68" s="25" t="s">
        <v>3864</v>
      </c>
      <c r="J68" s="84" t="s">
        <v>748</v>
      </c>
      <c r="K68" s="85" t="s">
        <v>6</v>
      </c>
      <c r="L68" s="26"/>
      <c r="M68" s="87" t="s">
        <v>39</v>
      </c>
      <c r="N68" s="87"/>
      <c r="O68" s="87"/>
      <c r="P68" s="80">
        <v>42536</v>
      </c>
      <c r="Q68" s="85" t="s">
        <v>6</v>
      </c>
      <c r="R68" s="83"/>
      <c r="S68" s="83"/>
      <c r="T68" s="83"/>
      <c r="U68" s="83"/>
      <c r="V68" s="83"/>
    </row>
    <row r="69" spans="2:22" ht="16.5">
      <c r="B69" s="455"/>
      <c r="C69" s="13" t="s">
        <v>3943</v>
      </c>
      <c r="D69" s="363"/>
      <c r="E69" s="15" t="s">
        <v>145</v>
      </c>
      <c r="F69" s="15" t="s">
        <v>146</v>
      </c>
      <c r="G69" s="15" t="s">
        <v>147</v>
      </c>
      <c r="H69" s="363"/>
      <c r="I69" s="25" t="s">
        <v>3866</v>
      </c>
      <c r="J69" s="84" t="s">
        <v>748</v>
      </c>
      <c r="K69" s="85" t="s">
        <v>6</v>
      </c>
      <c r="L69" s="26"/>
      <c r="M69" s="87" t="s">
        <v>39</v>
      </c>
      <c r="N69" s="87"/>
      <c r="O69" s="87"/>
      <c r="P69" s="80">
        <v>42536</v>
      </c>
      <c r="Q69" s="85" t="s">
        <v>6</v>
      </c>
      <c r="R69" s="83"/>
      <c r="S69" s="83"/>
      <c r="T69" s="83"/>
      <c r="U69" s="83"/>
      <c r="V69" s="83"/>
    </row>
    <row r="70" spans="2:22" ht="16.5">
      <c r="B70" s="455"/>
      <c r="C70" s="13" t="s">
        <v>3944</v>
      </c>
      <c r="D70" s="363"/>
      <c r="E70" s="15" t="s">
        <v>145</v>
      </c>
      <c r="F70" s="15" t="s">
        <v>146</v>
      </c>
      <c r="G70" s="15" t="s">
        <v>147</v>
      </c>
      <c r="H70" s="363"/>
      <c r="I70" s="25" t="s">
        <v>3868</v>
      </c>
      <c r="J70" s="84" t="s">
        <v>748</v>
      </c>
      <c r="K70" s="85" t="s">
        <v>6</v>
      </c>
      <c r="L70" s="26"/>
      <c r="M70" s="87" t="s">
        <v>39</v>
      </c>
      <c r="N70" s="87"/>
      <c r="O70" s="87"/>
      <c r="P70" s="80">
        <v>42536</v>
      </c>
      <c r="Q70" s="85" t="s">
        <v>6</v>
      </c>
      <c r="R70" s="83"/>
      <c r="S70" s="83"/>
      <c r="T70" s="83"/>
      <c r="U70" s="83"/>
      <c r="V70" s="83"/>
    </row>
    <row r="71" spans="2:22" ht="16.5">
      <c r="B71" s="455"/>
      <c r="C71" s="13" t="s">
        <v>3945</v>
      </c>
      <c r="D71" s="363"/>
      <c r="E71" s="15" t="s">
        <v>145</v>
      </c>
      <c r="F71" s="15" t="s">
        <v>146</v>
      </c>
      <c r="G71" s="15" t="s">
        <v>147</v>
      </c>
      <c r="H71" s="363"/>
      <c r="I71" s="25" t="s">
        <v>3870</v>
      </c>
      <c r="J71" s="84" t="s">
        <v>748</v>
      </c>
      <c r="K71" s="85" t="s">
        <v>6</v>
      </c>
      <c r="L71" s="26"/>
      <c r="M71" s="87" t="s">
        <v>39</v>
      </c>
      <c r="N71" s="87"/>
      <c r="O71" s="87"/>
      <c r="P71" s="80">
        <v>42536</v>
      </c>
      <c r="Q71" s="85" t="s">
        <v>6</v>
      </c>
      <c r="R71" s="83"/>
      <c r="S71" s="83"/>
      <c r="T71" s="83"/>
      <c r="U71" s="83"/>
      <c r="V71" s="83"/>
    </row>
    <row r="72" spans="2:22" ht="16.5">
      <c r="B72" s="455"/>
      <c r="C72" s="13" t="s">
        <v>3946</v>
      </c>
      <c r="D72" s="363"/>
      <c r="E72" s="15" t="s">
        <v>145</v>
      </c>
      <c r="F72" s="15" t="s">
        <v>146</v>
      </c>
      <c r="G72" s="15" t="s">
        <v>147</v>
      </c>
      <c r="H72" s="363"/>
      <c r="I72" s="25" t="s">
        <v>3872</v>
      </c>
      <c r="J72" s="84" t="s">
        <v>748</v>
      </c>
      <c r="K72" s="85" t="s">
        <v>6</v>
      </c>
      <c r="L72" s="26"/>
      <c r="M72" s="87" t="s">
        <v>39</v>
      </c>
      <c r="N72" s="87"/>
      <c r="O72" s="87"/>
      <c r="P72" s="80">
        <v>42536</v>
      </c>
      <c r="Q72" s="85" t="s">
        <v>6</v>
      </c>
      <c r="R72" s="83"/>
      <c r="S72" s="83"/>
      <c r="T72" s="83"/>
      <c r="U72" s="83"/>
      <c r="V72" s="83"/>
    </row>
    <row r="73" spans="2:22" ht="16.5">
      <c r="B73" s="455"/>
      <c r="C73" s="13" t="s">
        <v>3947</v>
      </c>
      <c r="D73" s="363"/>
      <c r="E73" s="15" t="s">
        <v>145</v>
      </c>
      <c r="F73" s="15" t="s">
        <v>146</v>
      </c>
      <c r="G73" s="15" t="s">
        <v>147</v>
      </c>
      <c r="H73" s="363"/>
      <c r="I73" s="25" t="s">
        <v>3874</v>
      </c>
      <c r="J73" s="84" t="s">
        <v>748</v>
      </c>
      <c r="K73" s="85" t="s">
        <v>6</v>
      </c>
      <c r="L73" s="26"/>
      <c r="M73" s="87" t="s">
        <v>39</v>
      </c>
      <c r="N73" s="87"/>
      <c r="O73" s="87"/>
      <c r="P73" s="80">
        <v>42536</v>
      </c>
      <c r="Q73" s="85" t="s">
        <v>6</v>
      </c>
      <c r="R73" s="83"/>
      <c r="S73" s="83"/>
      <c r="T73" s="83"/>
      <c r="U73" s="83"/>
      <c r="V73" s="83"/>
    </row>
    <row r="74" spans="2:22" ht="16.5">
      <c r="B74" s="455"/>
      <c r="C74" s="13" t="s">
        <v>3948</v>
      </c>
      <c r="D74" s="363"/>
      <c r="E74" s="15" t="s">
        <v>145</v>
      </c>
      <c r="F74" s="15" t="s">
        <v>146</v>
      </c>
      <c r="G74" s="15" t="s">
        <v>147</v>
      </c>
      <c r="H74" s="363"/>
      <c r="I74" s="25" t="s">
        <v>3876</v>
      </c>
      <c r="J74" s="84" t="s">
        <v>394</v>
      </c>
      <c r="K74" s="85" t="s">
        <v>6</v>
      </c>
      <c r="L74" s="26"/>
      <c r="M74" s="87" t="s">
        <v>39</v>
      </c>
      <c r="N74" s="87"/>
      <c r="O74" s="87"/>
      <c r="P74" s="80">
        <v>42536</v>
      </c>
      <c r="Q74" s="85" t="s">
        <v>6</v>
      </c>
      <c r="R74" s="83"/>
      <c r="S74" s="83"/>
      <c r="T74" s="83"/>
      <c r="U74" s="83"/>
      <c r="V74" s="83"/>
    </row>
    <row r="75" spans="2:22" ht="16.5">
      <c r="B75" s="455"/>
      <c r="C75" s="13" t="s">
        <v>3949</v>
      </c>
      <c r="D75" s="363"/>
      <c r="E75" s="15" t="s">
        <v>145</v>
      </c>
      <c r="F75" s="15" t="s">
        <v>146</v>
      </c>
      <c r="G75" s="15" t="s">
        <v>147</v>
      </c>
      <c r="H75" s="363"/>
      <c r="I75" s="25" t="s">
        <v>3878</v>
      </c>
      <c r="J75" s="84" t="s">
        <v>3916</v>
      </c>
      <c r="K75" s="85" t="s">
        <v>6</v>
      </c>
      <c r="L75" s="26"/>
      <c r="M75" s="87" t="s">
        <v>39</v>
      </c>
      <c r="N75" s="87"/>
      <c r="O75" s="87"/>
      <c r="P75" s="80">
        <v>42536</v>
      </c>
      <c r="Q75" s="85" t="s">
        <v>6</v>
      </c>
      <c r="R75" s="83"/>
      <c r="S75" s="83"/>
      <c r="T75" s="83"/>
      <c r="U75" s="83"/>
      <c r="V75" s="83"/>
    </row>
    <row r="76" spans="2:22" ht="40.5">
      <c r="B76" s="455"/>
      <c r="C76" s="13" t="s">
        <v>3950</v>
      </c>
      <c r="D76" s="363"/>
      <c r="E76" s="15" t="s">
        <v>190</v>
      </c>
      <c r="F76" s="15" t="s">
        <v>146</v>
      </c>
      <c r="G76" s="15" t="s">
        <v>147</v>
      </c>
      <c r="H76" s="363"/>
      <c r="I76" s="25" t="s">
        <v>3886</v>
      </c>
      <c r="J76" s="84" t="s">
        <v>3881</v>
      </c>
      <c r="K76" s="84" t="s">
        <v>7</v>
      </c>
      <c r="L76" s="84" t="s">
        <v>3829</v>
      </c>
      <c r="M76" s="87" t="s">
        <v>39</v>
      </c>
      <c r="N76" s="87"/>
      <c r="O76" s="87"/>
      <c r="P76" s="80">
        <v>42536</v>
      </c>
      <c r="Q76" s="85" t="s">
        <v>6</v>
      </c>
      <c r="R76" s="83" t="s">
        <v>3951</v>
      </c>
      <c r="S76" s="83"/>
      <c r="T76" s="83"/>
      <c r="U76" s="83"/>
      <c r="V76" s="83"/>
    </row>
    <row r="77" spans="2:22" ht="40.5">
      <c r="B77" s="455"/>
      <c r="C77" s="13" t="s">
        <v>3952</v>
      </c>
      <c r="D77" s="363"/>
      <c r="E77" s="15" t="s">
        <v>190</v>
      </c>
      <c r="F77" s="15" t="s">
        <v>162</v>
      </c>
      <c r="G77" s="15" t="s">
        <v>147</v>
      </c>
      <c r="H77" s="363"/>
      <c r="I77" s="25" t="s">
        <v>3888</v>
      </c>
      <c r="J77" s="84" t="s">
        <v>3881</v>
      </c>
      <c r="K77" s="84" t="s">
        <v>7</v>
      </c>
      <c r="L77" s="84" t="s">
        <v>3829</v>
      </c>
      <c r="M77" s="87" t="s">
        <v>39</v>
      </c>
      <c r="N77" s="87"/>
      <c r="O77" s="87"/>
      <c r="P77" s="80">
        <v>42536</v>
      </c>
      <c r="Q77" s="85" t="s">
        <v>6</v>
      </c>
      <c r="R77" s="83" t="s">
        <v>3951</v>
      </c>
      <c r="S77" s="83"/>
      <c r="T77" s="83"/>
      <c r="U77" s="83"/>
      <c r="V77" s="83"/>
    </row>
    <row r="78" spans="2:22" ht="27">
      <c r="B78" s="455"/>
      <c r="C78" s="13" t="s">
        <v>3953</v>
      </c>
      <c r="D78" s="363"/>
      <c r="E78" s="15" t="s">
        <v>190</v>
      </c>
      <c r="F78" s="15" t="s">
        <v>162</v>
      </c>
      <c r="G78" s="15" t="s">
        <v>147</v>
      </c>
      <c r="H78" s="363"/>
      <c r="I78" s="25" t="s">
        <v>3890</v>
      </c>
      <c r="J78" s="84" t="s">
        <v>3881</v>
      </c>
      <c r="K78" s="85" t="s">
        <v>6</v>
      </c>
      <c r="L78" s="26"/>
      <c r="M78" s="87" t="s">
        <v>39</v>
      </c>
      <c r="N78" s="87"/>
      <c r="O78" s="87"/>
      <c r="P78" s="80">
        <v>42536</v>
      </c>
      <c r="Q78" s="85" t="s">
        <v>6</v>
      </c>
      <c r="R78" s="83"/>
      <c r="S78" s="83"/>
      <c r="T78" s="83"/>
      <c r="U78" s="83"/>
      <c r="V78" s="83"/>
    </row>
    <row r="79" spans="2:22" ht="27">
      <c r="B79" s="455"/>
      <c r="C79" s="13" t="s">
        <v>3954</v>
      </c>
      <c r="D79" s="363"/>
      <c r="E79" s="15" t="s">
        <v>190</v>
      </c>
      <c r="F79" s="15" t="s">
        <v>162</v>
      </c>
      <c r="G79" s="15" t="s">
        <v>147</v>
      </c>
      <c r="H79" s="363"/>
      <c r="I79" s="25" t="s">
        <v>3892</v>
      </c>
      <c r="J79" s="84" t="s">
        <v>3893</v>
      </c>
      <c r="K79" s="85" t="s">
        <v>6</v>
      </c>
      <c r="L79" s="26"/>
      <c r="M79" s="87" t="s">
        <v>39</v>
      </c>
      <c r="N79" s="87"/>
      <c r="O79" s="87"/>
      <c r="P79" s="80">
        <v>42536</v>
      </c>
      <c r="Q79" s="85" t="s">
        <v>6</v>
      </c>
      <c r="R79" s="83"/>
      <c r="S79" s="83"/>
      <c r="T79" s="83"/>
      <c r="U79" s="83"/>
      <c r="V79" s="83"/>
    </row>
    <row r="80" spans="2:22" ht="27">
      <c r="B80" s="455"/>
      <c r="C80" s="13" t="s">
        <v>3955</v>
      </c>
      <c r="D80" s="363"/>
      <c r="E80" s="15" t="s">
        <v>190</v>
      </c>
      <c r="F80" s="15" t="s">
        <v>162</v>
      </c>
      <c r="G80" s="15" t="s">
        <v>147</v>
      </c>
      <c r="H80" s="363"/>
      <c r="I80" s="25" t="s">
        <v>3895</v>
      </c>
      <c r="J80" s="84" t="s">
        <v>3893</v>
      </c>
      <c r="K80" s="85" t="s">
        <v>6</v>
      </c>
      <c r="L80" s="26"/>
      <c r="M80" s="87" t="s">
        <v>39</v>
      </c>
      <c r="N80" s="87"/>
      <c r="O80" s="87"/>
      <c r="P80" s="80">
        <v>42536</v>
      </c>
      <c r="Q80" s="85" t="s">
        <v>6</v>
      </c>
      <c r="R80" s="83"/>
      <c r="S80" s="83"/>
      <c r="T80" s="83"/>
      <c r="U80" s="83"/>
      <c r="V80" s="83"/>
    </row>
    <row r="81" spans="2:22" ht="27">
      <c r="B81" s="455"/>
      <c r="C81" s="13" t="s">
        <v>3956</v>
      </c>
      <c r="D81" s="363"/>
      <c r="E81" s="15" t="s">
        <v>190</v>
      </c>
      <c r="F81" s="15" t="s">
        <v>162</v>
      </c>
      <c r="G81" s="15" t="s">
        <v>147</v>
      </c>
      <c r="H81" s="363"/>
      <c r="I81" s="25" t="s">
        <v>3897</v>
      </c>
      <c r="J81" s="84" t="s">
        <v>3881</v>
      </c>
      <c r="K81" s="85" t="s">
        <v>6</v>
      </c>
      <c r="L81" s="26"/>
      <c r="M81" s="87" t="s">
        <v>39</v>
      </c>
      <c r="N81" s="87"/>
      <c r="O81" s="87"/>
      <c r="P81" s="80">
        <v>42536</v>
      </c>
      <c r="Q81" s="85" t="s">
        <v>6</v>
      </c>
      <c r="R81" s="83"/>
      <c r="S81" s="83"/>
      <c r="T81" s="83"/>
      <c r="U81" s="83"/>
      <c r="V81" s="83"/>
    </row>
    <row r="82" spans="2:22" ht="27">
      <c r="B82" s="455"/>
      <c r="C82" s="13" t="s">
        <v>3957</v>
      </c>
      <c r="D82" s="363"/>
      <c r="E82" s="15" t="s">
        <v>190</v>
      </c>
      <c r="F82" s="15" t="s">
        <v>162</v>
      </c>
      <c r="G82" s="15" t="s">
        <v>147</v>
      </c>
      <c r="H82" s="363"/>
      <c r="I82" s="25" t="s">
        <v>3899</v>
      </c>
      <c r="J82" s="84" t="s">
        <v>3881</v>
      </c>
      <c r="K82" s="85" t="s">
        <v>6</v>
      </c>
      <c r="L82" s="26"/>
      <c r="M82" s="87" t="s">
        <v>39</v>
      </c>
      <c r="N82" s="87"/>
      <c r="O82" s="87"/>
      <c r="P82" s="80">
        <v>42536</v>
      </c>
      <c r="Q82" s="85" t="s">
        <v>6</v>
      </c>
      <c r="R82" s="83"/>
      <c r="S82" s="83"/>
      <c r="T82" s="83"/>
      <c r="U82" s="83"/>
      <c r="V82" s="83"/>
    </row>
    <row r="83" spans="2:22" ht="27">
      <c r="B83" s="455"/>
      <c r="C83" s="13" t="s">
        <v>3958</v>
      </c>
      <c r="D83" s="363"/>
      <c r="E83" s="15" t="s">
        <v>190</v>
      </c>
      <c r="F83" s="15" t="s">
        <v>162</v>
      </c>
      <c r="G83" s="15" t="s">
        <v>147</v>
      </c>
      <c r="H83" s="363"/>
      <c r="I83" s="25" t="s">
        <v>3901</v>
      </c>
      <c r="J83" s="84" t="s">
        <v>3959</v>
      </c>
      <c r="K83" s="85" t="s">
        <v>6</v>
      </c>
      <c r="L83" s="26"/>
      <c r="M83" s="87" t="s">
        <v>39</v>
      </c>
      <c r="N83" s="87"/>
      <c r="O83" s="87"/>
      <c r="P83" s="80">
        <v>42536</v>
      </c>
      <c r="Q83" s="85" t="s">
        <v>6</v>
      </c>
      <c r="R83" s="83"/>
      <c r="S83" s="83"/>
      <c r="T83" s="83"/>
      <c r="U83" s="83"/>
      <c r="V83" s="83"/>
    </row>
    <row r="84" spans="2:22" ht="27">
      <c r="B84" s="455"/>
      <c r="C84" s="13" t="s">
        <v>3960</v>
      </c>
      <c r="D84" s="363"/>
      <c r="E84" s="15" t="s">
        <v>190</v>
      </c>
      <c r="F84" s="15" t="s">
        <v>162</v>
      </c>
      <c r="G84" s="15" t="s">
        <v>147</v>
      </c>
      <c r="H84" s="363"/>
      <c r="I84" s="25" t="s">
        <v>3905</v>
      </c>
      <c r="J84" s="84" t="s">
        <v>394</v>
      </c>
      <c r="K84" s="85" t="s">
        <v>6</v>
      </c>
      <c r="L84" s="26"/>
      <c r="M84" s="87" t="s">
        <v>39</v>
      </c>
      <c r="N84" s="87"/>
      <c r="O84" s="87"/>
      <c r="P84" s="80">
        <v>42536</v>
      </c>
      <c r="Q84" s="85" t="s">
        <v>6</v>
      </c>
      <c r="R84" s="83"/>
      <c r="S84" s="83"/>
      <c r="T84" s="83"/>
      <c r="U84" s="83"/>
      <c r="V84" s="83"/>
    </row>
    <row r="85" spans="2:22" ht="27">
      <c r="B85" s="455"/>
      <c r="C85" s="13" t="s">
        <v>3961</v>
      </c>
      <c r="D85" s="363"/>
      <c r="E85" s="15" t="s">
        <v>190</v>
      </c>
      <c r="F85" s="15" t="s">
        <v>162</v>
      </c>
      <c r="G85" s="15" t="s">
        <v>147</v>
      </c>
      <c r="H85" s="363"/>
      <c r="I85" s="25" t="s">
        <v>3907</v>
      </c>
      <c r="J85" s="84" t="s">
        <v>748</v>
      </c>
      <c r="K85" s="85" t="s">
        <v>6</v>
      </c>
      <c r="L85" s="26"/>
      <c r="M85" s="87" t="s">
        <v>39</v>
      </c>
      <c r="N85" s="87"/>
      <c r="O85" s="87"/>
      <c r="P85" s="80">
        <v>42536</v>
      </c>
      <c r="Q85" s="85" t="s">
        <v>6</v>
      </c>
      <c r="R85" s="83"/>
      <c r="S85" s="83"/>
      <c r="T85" s="83"/>
      <c r="U85" s="83"/>
      <c r="V85" s="83"/>
    </row>
    <row r="86" spans="2:22" ht="16.5">
      <c r="B86" s="455"/>
      <c r="C86" s="13" t="s">
        <v>3962</v>
      </c>
      <c r="D86" s="363"/>
      <c r="E86" s="15" t="s">
        <v>145</v>
      </c>
      <c r="F86" s="15" t="s">
        <v>146</v>
      </c>
      <c r="G86" s="15" t="s">
        <v>147</v>
      </c>
      <c r="H86" s="363"/>
      <c r="I86" s="25" t="s">
        <v>3963</v>
      </c>
      <c r="J86" s="84" t="s">
        <v>394</v>
      </c>
      <c r="K86" s="85" t="s">
        <v>6</v>
      </c>
      <c r="L86" s="26"/>
      <c r="M86" s="87" t="s">
        <v>39</v>
      </c>
      <c r="N86" s="87"/>
      <c r="O86" s="87"/>
      <c r="P86" s="80">
        <v>42536</v>
      </c>
      <c r="Q86" s="85" t="s">
        <v>6</v>
      </c>
      <c r="R86" s="83"/>
      <c r="S86" s="83"/>
      <c r="T86" s="83"/>
      <c r="U86" s="83"/>
      <c r="V86" s="83"/>
    </row>
    <row r="87" spans="2:22" ht="16.5">
      <c r="B87" s="455"/>
      <c r="C87" s="13" t="s">
        <v>3964</v>
      </c>
      <c r="D87" s="363"/>
      <c r="E87" s="15" t="s">
        <v>145</v>
      </c>
      <c r="F87" s="15" t="s">
        <v>146</v>
      </c>
      <c r="G87" s="15" t="s">
        <v>147</v>
      </c>
      <c r="H87" s="363"/>
      <c r="I87" s="25" t="s">
        <v>3965</v>
      </c>
      <c r="J87" s="84" t="s">
        <v>394</v>
      </c>
      <c r="K87" s="85" t="s">
        <v>6</v>
      </c>
      <c r="L87" s="26"/>
      <c r="M87" s="87" t="s">
        <v>39</v>
      </c>
      <c r="N87" s="87"/>
      <c r="O87" s="87"/>
      <c r="P87" s="80">
        <v>42536</v>
      </c>
      <c r="Q87" s="85" t="s">
        <v>6</v>
      </c>
      <c r="R87" s="83"/>
      <c r="S87" s="83"/>
      <c r="T87" s="83"/>
      <c r="U87" s="83"/>
      <c r="V87" s="83"/>
    </row>
    <row r="88" spans="2:22" ht="16.5">
      <c r="B88" s="455"/>
      <c r="C88" s="13" t="s">
        <v>3966</v>
      </c>
      <c r="D88" s="363"/>
      <c r="E88" s="15" t="s">
        <v>190</v>
      </c>
      <c r="F88" s="15" t="s">
        <v>146</v>
      </c>
      <c r="G88" s="15" t="s">
        <v>147</v>
      </c>
      <c r="H88" s="363"/>
      <c r="I88" s="25" t="s">
        <v>3967</v>
      </c>
      <c r="J88" s="84" t="s">
        <v>3516</v>
      </c>
      <c r="K88" s="85" t="s">
        <v>6</v>
      </c>
      <c r="L88" s="26"/>
      <c r="M88" s="87" t="s">
        <v>39</v>
      </c>
      <c r="N88" s="87"/>
      <c r="O88" s="87"/>
      <c r="P88" s="80">
        <v>42536</v>
      </c>
      <c r="Q88" s="85" t="s">
        <v>6</v>
      </c>
      <c r="R88" s="83"/>
      <c r="S88" s="83"/>
      <c r="T88" s="83"/>
      <c r="U88" s="83"/>
      <c r="V88" s="83"/>
    </row>
    <row r="89" spans="2:22" ht="16.5">
      <c r="B89" s="455"/>
      <c r="C89" s="13" t="s">
        <v>3968</v>
      </c>
      <c r="D89" s="363"/>
      <c r="E89" s="15" t="s">
        <v>145</v>
      </c>
      <c r="F89" s="15" t="s">
        <v>146</v>
      </c>
      <c r="G89" s="15" t="s">
        <v>147</v>
      </c>
      <c r="H89" s="363"/>
      <c r="I89" s="25" t="s">
        <v>3969</v>
      </c>
      <c r="J89" s="84" t="s">
        <v>394</v>
      </c>
      <c r="K89" s="85" t="s">
        <v>6</v>
      </c>
      <c r="L89" s="26"/>
      <c r="M89" s="87" t="s">
        <v>39</v>
      </c>
      <c r="N89" s="87"/>
      <c r="O89" s="87"/>
      <c r="P89" s="80">
        <v>42536</v>
      </c>
      <c r="Q89" s="85" t="s">
        <v>6</v>
      </c>
      <c r="R89" s="83"/>
      <c r="S89" s="83"/>
      <c r="T89" s="83"/>
      <c r="U89" s="83"/>
      <c r="V89" s="83"/>
    </row>
    <row r="90" spans="2:22" ht="16.5">
      <c r="B90" s="455"/>
      <c r="C90" s="13" t="s">
        <v>3970</v>
      </c>
      <c r="D90" s="363"/>
      <c r="E90" s="15" t="s">
        <v>145</v>
      </c>
      <c r="F90" s="15" t="s">
        <v>146</v>
      </c>
      <c r="G90" s="15" t="s">
        <v>147</v>
      </c>
      <c r="H90" s="363"/>
      <c r="I90" s="25" t="s">
        <v>3971</v>
      </c>
      <c r="J90" s="84" t="s">
        <v>394</v>
      </c>
      <c r="K90" s="85" t="s">
        <v>6</v>
      </c>
      <c r="L90" s="26"/>
      <c r="M90" s="87" t="s">
        <v>39</v>
      </c>
      <c r="N90" s="87"/>
      <c r="O90" s="87"/>
      <c r="P90" s="80">
        <v>42536</v>
      </c>
      <c r="Q90" s="85" t="s">
        <v>6</v>
      </c>
      <c r="R90" s="83"/>
      <c r="S90" s="83"/>
      <c r="T90" s="83"/>
      <c r="U90" s="83"/>
      <c r="V90" s="83"/>
    </row>
    <row r="91" spans="2:22" ht="40.5">
      <c r="B91" s="455"/>
      <c r="C91" s="13" t="s">
        <v>3972</v>
      </c>
      <c r="D91" s="363"/>
      <c r="E91" s="15" t="s">
        <v>190</v>
      </c>
      <c r="F91" s="15" t="s">
        <v>146</v>
      </c>
      <c r="G91" s="15" t="s">
        <v>147</v>
      </c>
      <c r="H91" s="363"/>
      <c r="I91" s="25" t="s">
        <v>3973</v>
      </c>
      <c r="J91" s="25" t="s">
        <v>3974</v>
      </c>
      <c r="K91" s="25" t="s">
        <v>7</v>
      </c>
      <c r="L91" s="25" t="s">
        <v>3975</v>
      </c>
      <c r="M91" s="87" t="s">
        <v>39</v>
      </c>
      <c r="N91" s="87"/>
      <c r="O91" s="87"/>
      <c r="P91" s="80">
        <v>42536</v>
      </c>
      <c r="Q91" s="85" t="s">
        <v>7</v>
      </c>
      <c r="R91" s="83" t="s">
        <v>3976</v>
      </c>
      <c r="S91" s="83"/>
      <c r="T91" s="83"/>
      <c r="U91" s="83"/>
      <c r="V91" s="83"/>
    </row>
    <row r="92" spans="2:22" ht="16.5">
      <c r="B92" s="455"/>
      <c r="C92" s="13" t="s">
        <v>3977</v>
      </c>
      <c r="D92" s="363"/>
      <c r="E92" s="15" t="s">
        <v>145</v>
      </c>
      <c r="F92" s="15" t="s">
        <v>146</v>
      </c>
      <c r="G92" s="15" t="s">
        <v>147</v>
      </c>
      <c r="H92" s="363"/>
      <c r="I92" s="25" t="s">
        <v>3978</v>
      </c>
      <c r="J92" s="84" t="s">
        <v>394</v>
      </c>
      <c r="K92" s="85" t="s">
        <v>6</v>
      </c>
      <c r="L92" s="26"/>
      <c r="M92" s="87" t="s">
        <v>39</v>
      </c>
      <c r="N92" s="87"/>
      <c r="O92" s="87"/>
      <c r="P92" s="80">
        <v>42536</v>
      </c>
      <c r="Q92" s="85" t="s">
        <v>6</v>
      </c>
      <c r="R92" s="83"/>
      <c r="S92" s="83"/>
      <c r="T92" s="83"/>
      <c r="U92" s="83"/>
      <c r="V92" s="83"/>
    </row>
    <row r="93" spans="2:22" ht="16.5">
      <c r="B93" s="455"/>
      <c r="C93" s="13" t="s">
        <v>3979</v>
      </c>
      <c r="D93" s="363"/>
      <c r="E93" s="15" t="s">
        <v>145</v>
      </c>
      <c r="F93" s="15" t="s">
        <v>146</v>
      </c>
      <c r="G93" s="15" t="s">
        <v>147</v>
      </c>
      <c r="H93" s="363"/>
      <c r="I93" s="25" t="s">
        <v>3980</v>
      </c>
      <c r="J93" s="84" t="s">
        <v>394</v>
      </c>
      <c r="K93" s="85" t="s">
        <v>6</v>
      </c>
      <c r="L93" s="26"/>
      <c r="M93" s="87" t="s">
        <v>39</v>
      </c>
      <c r="N93" s="87"/>
      <c r="O93" s="87"/>
      <c r="P93" s="80">
        <v>42536</v>
      </c>
      <c r="Q93" s="85" t="s">
        <v>6</v>
      </c>
      <c r="R93" s="83"/>
      <c r="S93" s="83"/>
      <c r="T93" s="83"/>
      <c r="U93" s="83"/>
      <c r="V93" s="83"/>
    </row>
    <row r="94" spans="2:22" ht="16.5">
      <c r="B94" s="455"/>
      <c r="C94" s="13" t="s">
        <v>3981</v>
      </c>
      <c r="D94" s="363"/>
      <c r="E94" s="15" t="s">
        <v>145</v>
      </c>
      <c r="F94" s="15" t="s">
        <v>146</v>
      </c>
      <c r="G94" s="15" t="s">
        <v>147</v>
      </c>
      <c r="H94" s="363"/>
      <c r="I94" s="25" t="s">
        <v>3982</v>
      </c>
      <c r="J94" s="84" t="s">
        <v>394</v>
      </c>
      <c r="K94" s="85" t="s">
        <v>6</v>
      </c>
      <c r="L94" s="26"/>
      <c r="M94" s="87" t="s">
        <v>39</v>
      </c>
      <c r="N94" s="87"/>
      <c r="O94" s="87"/>
      <c r="P94" s="80">
        <v>42536</v>
      </c>
      <c r="Q94" s="85" t="s">
        <v>6</v>
      </c>
      <c r="R94" s="83"/>
      <c r="S94" s="83"/>
      <c r="T94" s="83"/>
      <c r="U94" s="83"/>
      <c r="V94" s="83"/>
    </row>
    <row r="95" spans="2:22" ht="16.5">
      <c r="B95" s="455"/>
      <c r="C95" s="13" t="s">
        <v>3983</v>
      </c>
      <c r="D95" s="363"/>
      <c r="E95" s="15" t="s">
        <v>145</v>
      </c>
      <c r="F95" s="15" t="s">
        <v>146</v>
      </c>
      <c r="G95" s="15" t="s">
        <v>147</v>
      </c>
      <c r="H95" s="363"/>
      <c r="I95" s="25" t="s">
        <v>3984</v>
      </c>
      <c r="J95" s="84" t="s">
        <v>394</v>
      </c>
      <c r="K95" s="85" t="s">
        <v>6</v>
      </c>
      <c r="L95" s="26"/>
      <c r="M95" s="87" t="s">
        <v>39</v>
      </c>
      <c r="N95" s="87"/>
      <c r="O95" s="87"/>
      <c r="P95" s="80">
        <v>42536</v>
      </c>
      <c r="Q95" s="85" t="s">
        <v>6</v>
      </c>
      <c r="R95" s="83"/>
      <c r="S95" s="83"/>
      <c r="T95" s="83"/>
      <c r="U95" s="83"/>
      <c r="V95" s="83"/>
    </row>
    <row r="96" spans="2:22" ht="16.5">
      <c r="B96" s="455"/>
      <c r="C96" s="13" t="s">
        <v>3985</v>
      </c>
      <c r="D96" s="363"/>
      <c r="E96" s="15" t="s">
        <v>145</v>
      </c>
      <c r="F96" s="15" t="s">
        <v>146</v>
      </c>
      <c r="G96" s="15" t="s">
        <v>147</v>
      </c>
      <c r="H96" s="363"/>
      <c r="I96" s="25" t="s">
        <v>3986</v>
      </c>
      <c r="J96" s="84" t="s">
        <v>394</v>
      </c>
      <c r="K96" s="85" t="s">
        <v>6</v>
      </c>
      <c r="L96" s="26"/>
      <c r="M96" s="87" t="s">
        <v>39</v>
      </c>
      <c r="N96" s="87"/>
      <c r="O96" s="87"/>
      <c r="P96" s="80">
        <v>42536</v>
      </c>
      <c r="Q96" s="85" t="s">
        <v>6</v>
      </c>
      <c r="R96" s="83"/>
      <c r="S96" s="83"/>
      <c r="T96" s="83"/>
      <c r="U96" s="83"/>
      <c r="V96" s="83"/>
    </row>
    <row r="97" spans="2:22" ht="16.5">
      <c r="B97" s="455"/>
      <c r="C97" s="13" t="s">
        <v>3987</v>
      </c>
      <c r="D97" s="363"/>
      <c r="E97" s="15" t="s">
        <v>190</v>
      </c>
      <c r="F97" s="15" t="s">
        <v>146</v>
      </c>
      <c r="G97" s="15" t="s">
        <v>147</v>
      </c>
      <c r="H97" s="363"/>
      <c r="I97" s="25" t="s">
        <v>3988</v>
      </c>
      <c r="J97" s="84" t="s">
        <v>3989</v>
      </c>
      <c r="K97" s="85" t="s">
        <v>6</v>
      </c>
      <c r="L97" s="26"/>
      <c r="M97" s="87" t="s">
        <v>39</v>
      </c>
      <c r="N97" s="87"/>
      <c r="O97" s="87"/>
      <c r="P97" s="80">
        <v>42536</v>
      </c>
      <c r="Q97" s="85" t="s">
        <v>6</v>
      </c>
      <c r="R97" s="83"/>
      <c r="S97" s="83"/>
      <c r="T97" s="83"/>
      <c r="U97" s="83"/>
      <c r="V97" s="83"/>
    </row>
    <row r="98" spans="2:22" ht="16.5">
      <c r="B98" s="455"/>
      <c r="C98" s="13" t="s">
        <v>3990</v>
      </c>
      <c r="D98" s="363"/>
      <c r="E98" s="15" t="s">
        <v>145</v>
      </c>
      <c r="F98" s="15" t="s">
        <v>146</v>
      </c>
      <c r="G98" s="15" t="s">
        <v>147</v>
      </c>
      <c r="H98" s="363"/>
      <c r="I98" s="25" t="s">
        <v>3991</v>
      </c>
      <c r="J98" s="84" t="s">
        <v>394</v>
      </c>
      <c r="K98" s="85" t="s">
        <v>6</v>
      </c>
      <c r="L98" s="26"/>
      <c r="M98" s="87" t="s">
        <v>39</v>
      </c>
      <c r="N98" s="87"/>
      <c r="O98" s="87"/>
      <c r="P98" s="80">
        <v>42536</v>
      </c>
      <c r="Q98" s="85" t="s">
        <v>6</v>
      </c>
      <c r="R98" s="83"/>
      <c r="S98" s="83"/>
      <c r="T98" s="83"/>
      <c r="U98" s="83"/>
      <c r="V98" s="83"/>
    </row>
    <row r="99" spans="2:22" ht="16.5">
      <c r="B99" s="455"/>
      <c r="C99" s="13" t="s">
        <v>3992</v>
      </c>
      <c r="D99" s="363"/>
      <c r="E99" s="15" t="s">
        <v>190</v>
      </c>
      <c r="F99" s="15" t="s">
        <v>146</v>
      </c>
      <c r="G99" s="15" t="s">
        <v>147</v>
      </c>
      <c r="H99" s="363"/>
      <c r="I99" s="25" t="s">
        <v>3993</v>
      </c>
      <c r="J99" s="84" t="s">
        <v>3881</v>
      </c>
      <c r="K99" s="85" t="s">
        <v>6</v>
      </c>
      <c r="L99" s="26"/>
      <c r="M99" s="87" t="s">
        <v>39</v>
      </c>
      <c r="N99" s="87"/>
      <c r="O99" s="87"/>
      <c r="P99" s="80">
        <v>42536</v>
      </c>
      <c r="Q99" s="85" t="s">
        <v>6</v>
      </c>
      <c r="R99" s="83"/>
      <c r="S99" s="83"/>
      <c r="T99" s="83"/>
      <c r="U99" s="83"/>
      <c r="V99" s="83"/>
    </row>
    <row r="100" spans="2:22" ht="16.5">
      <c r="B100" s="455"/>
      <c r="C100" s="13" t="s">
        <v>3994</v>
      </c>
      <c r="D100" s="363"/>
      <c r="E100" s="15" t="s">
        <v>145</v>
      </c>
      <c r="F100" s="15" t="s">
        <v>146</v>
      </c>
      <c r="G100" s="15" t="s">
        <v>147</v>
      </c>
      <c r="H100" s="363"/>
      <c r="I100" s="25" t="s">
        <v>3995</v>
      </c>
      <c r="J100" s="84" t="s">
        <v>394</v>
      </c>
      <c r="K100" s="85" t="s">
        <v>6</v>
      </c>
      <c r="L100" s="26"/>
      <c r="M100" s="87" t="s">
        <v>39</v>
      </c>
      <c r="N100" s="87"/>
      <c r="O100" s="87"/>
      <c r="P100" s="80">
        <v>42536</v>
      </c>
      <c r="Q100" s="85" t="s">
        <v>6</v>
      </c>
      <c r="R100" s="83"/>
      <c r="S100" s="83"/>
      <c r="T100" s="83"/>
      <c r="U100" s="83"/>
      <c r="V100" s="83"/>
    </row>
    <row r="101" spans="2:22" ht="27">
      <c r="B101" s="452"/>
      <c r="C101" s="13" t="s">
        <v>3996</v>
      </c>
      <c r="D101" s="363"/>
      <c r="E101" s="114" t="s">
        <v>145</v>
      </c>
      <c r="F101" s="114" t="s">
        <v>146</v>
      </c>
      <c r="G101" s="114" t="s">
        <v>147</v>
      </c>
      <c r="H101" s="363"/>
      <c r="I101" s="25" t="s">
        <v>3907</v>
      </c>
      <c r="J101" s="84" t="s">
        <v>3908</v>
      </c>
      <c r="K101" s="85" t="s">
        <v>6</v>
      </c>
      <c r="L101" s="26"/>
      <c r="M101" s="87" t="s">
        <v>39</v>
      </c>
      <c r="N101" s="87"/>
      <c r="O101" s="87"/>
      <c r="P101" s="80">
        <v>42536</v>
      </c>
      <c r="Q101" s="85" t="s">
        <v>6</v>
      </c>
      <c r="R101" s="83"/>
      <c r="S101" s="83"/>
      <c r="T101" s="83"/>
      <c r="U101" s="83"/>
      <c r="V101" s="83"/>
    </row>
    <row r="102" spans="2:22" ht="16.5">
      <c r="B102" s="452"/>
      <c r="C102" s="13" t="s">
        <v>3997</v>
      </c>
      <c r="D102" s="363"/>
      <c r="E102" s="15" t="s">
        <v>145</v>
      </c>
      <c r="F102" s="15" t="s">
        <v>146</v>
      </c>
      <c r="G102" s="15" t="s">
        <v>157</v>
      </c>
      <c r="H102" s="363"/>
      <c r="I102" s="25" t="s">
        <v>3998</v>
      </c>
      <c r="J102" s="84" t="s">
        <v>549</v>
      </c>
      <c r="K102" s="85" t="s">
        <v>6</v>
      </c>
      <c r="L102" s="26"/>
      <c r="M102" s="87" t="s">
        <v>39</v>
      </c>
      <c r="N102" s="87"/>
      <c r="O102" s="87"/>
      <c r="P102" s="80">
        <v>42536</v>
      </c>
      <c r="Q102" s="85" t="s">
        <v>6</v>
      </c>
      <c r="R102" s="83"/>
      <c r="S102" s="83"/>
      <c r="T102" s="83"/>
      <c r="U102" s="83"/>
      <c r="V102" s="83"/>
    </row>
    <row r="103" spans="2:22" ht="27">
      <c r="B103" s="453"/>
      <c r="C103" s="13" t="s">
        <v>3999</v>
      </c>
      <c r="D103" s="363"/>
      <c r="E103" s="15" t="s">
        <v>145</v>
      </c>
      <c r="F103" s="15" t="s">
        <v>178</v>
      </c>
      <c r="G103" s="15" t="s">
        <v>157</v>
      </c>
      <c r="H103" s="363"/>
      <c r="I103" s="25" t="s">
        <v>4000</v>
      </c>
      <c r="J103" s="84" t="s">
        <v>3913</v>
      </c>
      <c r="K103" s="85" t="s">
        <v>6</v>
      </c>
      <c r="L103" s="26"/>
      <c r="M103" s="87" t="s">
        <v>39</v>
      </c>
      <c r="N103" s="87"/>
      <c r="O103" s="87"/>
      <c r="P103" s="80">
        <v>42536</v>
      </c>
      <c r="Q103" s="85" t="s">
        <v>6</v>
      </c>
      <c r="R103" s="83"/>
      <c r="S103" s="83"/>
      <c r="T103" s="83"/>
      <c r="U103" s="83"/>
      <c r="V103" s="83"/>
    </row>
    <row r="104" spans="2:22" ht="16.5">
      <c r="B104" s="453"/>
      <c r="C104" s="13" t="s">
        <v>4001</v>
      </c>
      <c r="D104" s="363"/>
      <c r="E104" s="15" t="s">
        <v>145</v>
      </c>
      <c r="F104" s="15" t="s">
        <v>178</v>
      </c>
      <c r="G104" s="15" t="s">
        <v>157</v>
      </c>
      <c r="H104" s="363"/>
      <c r="I104" s="25" t="s">
        <v>4002</v>
      </c>
      <c r="J104" s="84" t="s">
        <v>3919</v>
      </c>
      <c r="K104" s="85" t="s">
        <v>6</v>
      </c>
      <c r="L104" s="26"/>
      <c r="M104" s="87" t="s">
        <v>39</v>
      </c>
      <c r="N104" s="87"/>
      <c r="O104" s="87"/>
      <c r="P104" s="80">
        <v>42536</v>
      </c>
      <c r="Q104" s="85" t="s">
        <v>6</v>
      </c>
      <c r="R104" s="83"/>
      <c r="S104" s="83"/>
      <c r="T104" s="83"/>
      <c r="U104" s="83"/>
      <c r="V104" s="83"/>
    </row>
    <row r="105" spans="2:22">
      <c r="B105" s="453"/>
    </row>
    <row r="106" spans="2:22">
      <c r="B106" s="453"/>
    </row>
    <row r="107" spans="2:22">
      <c r="B107" s="453"/>
    </row>
    <row r="108" spans="2:22">
      <c r="B108" s="453"/>
    </row>
    <row r="109" spans="2:22">
      <c r="B109" s="453"/>
    </row>
    <row r="110" spans="2:22">
      <c r="B110" s="453"/>
    </row>
    <row r="111" spans="2:22">
      <c r="B111" s="453"/>
    </row>
    <row r="112" spans="2:22">
      <c r="B112" s="453"/>
    </row>
    <row r="113" spans="2:2">
      <c r="B113" s="453"/>
    </row>
    <row r="114" spans="2:2">
      <c r="B114" s="453"/>
    </row>
    <row r="115" spans="2:2">
      <c r="B115" s="453"/>
    </row>
    <row r="116" spans="2:2">
      <c r="B116" s="453"/>
    </row>
    <row r="117" spans="2:2">
      <c r="B117" s="453"/>
    </row>
    <row r="118" spans="2:2">
      <c r="B118" s="454"/>
    </row>
  </sheetData>
  <autoFilter ref="C10:K104"/>
  <mergeCells count="39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K8:L8"/>
    <mergeCell ref="N8:O8"/>
    <mergeCell ref="Q8:R8"/>
    <mergeCell ref="T8:U8"/>
    <mergeCell ref="K9:L9"/>
    <mergeCell ref="N9:O9"/>
    <mergeCell ref="Q9:R9"/>
    <mergeCell ref="T9:U9"/>
    <mergeCell ref="H11:H24"/>
    <mergeCell ref="H25:H56"/>
    <mergeCell ref="H58:H104"/>
    <mergeCell ref="B11:B28"/>
    <mergeCell ref="B29:B101"/>
    <mergeCell ref="B102:B118"/>
    <mergeCell ref="D11:D24"/>
    <mergeCell ref="D25:D56"/>
    <mergeCell ref="D57:D104"/>
  </mergeCells>
  <phoneticPr fontId="31" type="noConversion"/>
  <conditionalFormatting sqref="K11:K15 Q11:Q104 K92:K104 K78:K90 K44:K75 K17:K41">
    <cfRule type="cellIs" dxfId="38" priority="1" stopIfTrue="1" operator="equal">
      <formula>"无效"</formula>
    </cfRule>
    <cfRule type="cellIs" dxfId="37" priority="2" stopIfTrue="1" operator="equal">
      <formula>"通过"</formula>
    </cfRule>
    <cfRule type="cellIs" dxfId="36" priority="3" stopIfTrue="1" operator="equal">
      <formula>"阻塞"</formula>
    </cfRule>
  </conditionalFormatting>
  <dataValidations count="5">
    <dataValidation type="list" allowBlank="1" showInputMessage="1" showErrorMessage="1" sqref="E11:E104">
      <formula1>"正,反"</formula1>
    </dataValidation>
    <dataValidation type="list" allowBlank="1" showInputMessage="1" showErrorMessage="1" sqref="F11:F104">
      <formula1>"高,中,低"</formula1>
    </dataValidation>
    <dataValidation type="list" allowBlank="1" showInputMessage="1" showErrorMessage="1" sqref="G11:G104">
      <formula1>"是,否"</formula1>
    </dataValidation>
    <dataValidation type="list" allowBlank="1" showInputMessage="1" showErrorMessage="1" sqref="K11:K104 Q11:Q104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3"/>
  <sheetViews>
    <sheetView tabSelected="1" topLeftCell="A118" workbookViewId="0">
      <selection activeCell="G126" sqref="G126"/>
    </sheetView>
  </sheetViews>
  <sheetFormatPr defaultColWidth="8.875" defaultRowHeight="13.5"/>
  <cols>
    <col min="1" max="1" width="3" style="119" customWidth="1"/>
    <col min="2" max="2" width="8.875" style="119"/>
    <col min="3" max="3" width="16.5" style="120" customWidth="1"/>
    <col min="4" max="4" width="17.625" style="121" customWidth="1"/>
    <col min="5" max="7" width="8.875" style="120"/>
    <col min="8" max="8" width="15.125" style="120" customWidth="1"/>
    <col min="9" max="9" width="46.5" style="120" customWidth="1"/>
    <col min="10" max="10" width="54" style="121" customWidth="1"/>
    <col min="11" max="11" width="8.875" style="120"/>
    <col min="12" max="12" width="12.25" style="121" customWidth="1"/>
    <col min="13" max="13" width="9" style="120" customWidth="1"/>
    <col min="14" max="15" width="8.875" style="120"/>
    <col min="16" max="16" width="9.375" style="120" customWidth="1"/>
    <col min="17" max="18" width="8.875" style="120"/>
    <col min="19" max="19" width="9" style="120" customWidth="1"/>
    <col min="20" max="21" width="8.875" style="120"/>
    <col min="22" max="22" width="9" style="120" customWidth="1"/>
    <col min="23" max="16384" width="8.875" style="120"/>
  </cols>
  <sheetData>
    <row r="1" spans="2:22" ht="16.5">
      <c r="C1" s="62"/>
      <c r="D1" s="18"/>
      <c r="E1" s="63"/>
      <c r="F1" s="63"/>
      <c r="G1" s="63"/>
      <c r="H1" s="64"/>
      <c r="I1" s="73"/>
      <c r="J1" s="73"/>
      <c r="K1" s="414" t="s">
        <v>109</v>
      </c>
      <c r="L1" s="457"/>
      <c r="M1" s="458"/>
      <c r="N1" s="458"/>
      <c r="O1" s="459"/>
      <c r="P1" s="460"/>
      <c r="Q1" s="414" t="s">
        <v>110</v>
      </c>
      <c r="R1" s="458"/>
      <c r="S1" s="458"/>
      <c r="T1" s="458"/>
      <c r="U1" s="459"/>
      <c r="V1" s="460"/>
    </row>
    <row r="2" spans="2:22" ht="16.5">
      <c r="B2" s="65" t="s">
        <v>111</v>
      </c>
      <c r="C2" s="66"/>
      <c r="E2" s="63"/>
      <c r="F2" s="63"/>
      <c r="G2" s="63"/>
      <c r="H2" s="64"/>
      <c r="I2" s="73"/>
      <c r="J2" s="73"/>
      <c r="K2" s="383" t="s">
        <v>2313</v>
      </c>
      <c r="L2" s="461"/>
      <c r="M2" s="462"/>
      <c r="N2" s="462"/>
      <c r="O2" s="463"/>
      <c r="P2" s="464"/>
      <c r="Q2" s="383" t="s">
        <v>2313</v>
      </c>
      <c r="R2" s="462"/>
      <c r="S2" s="462"/>
      <c r="T2" s="462"/>
      <c r="U2" s="463"/>
      <c r="V2" s="464"/>
    </row>
    <row r="3" spans="2:22" ht="16.5">
      <c r="B3" s="65" t="s">
        <v>114</v>
      </c>
      <c r="C3" s="13"/>
      <c r="E3" s="63"/>
      <c r="F3" s="63"/>
      <c r="G3" s="63"/>
      <c r="H3" s="64"/>
      <c r="I3" s="73"/>
      <c r="J3" s="73"/>
      <c r="K3" s="383" t="s">
        <v>2314</v>
      </c>
      <c r="L3" s="461"/>
      <c r="M3" s="462"/>
      <c r="N3" s="462"/>
      <c r="O3" s="463"/>
      <c r="P3" s="464"/>
      <c r="Q3" s="383" t="s">
        <v>2314</v>
      </c>
      <c r="R3" s="462"/>
      <c r="S3" s="462"/>
      <c r="T3" s="462"/>
      <c r="U3" s="463"/>
      <c r="V3" s="464"/>
    </row>
    <row r="4" spans="2:22" ht="16.5">
      <c r="B4" s="65" t="s">
        <v>117</v>
      </c>
      <c r="C4" s="13"/>
      <c r="E4" s="63"/>
      <c r="F4" s="63"/>
      <c r="G4" s="63"/>
      <c r="H4" s="64"/>
      <c r="I4" s="73"/>
      <c r="J4" s="73"/>
      <c r="K4" s="383" t="s">
        <v>118</v>
      </c>
      <c r="L4" s="354"/>
      <c r="M4" s="47">
        <f>COUNTA($D$11:$D$123)</f>
        <v>113</v>
      </c>
      <c r="N4" s="412" t="s">
        <v>119</v>
      </c>
      <c r="O4" s="456"/>
      <c r="P4" s="75">
        <f>(M5+M6)/M4</f>
        <v>0.92035398230088494</v>
      </c>
      <c r="Q4" s="383" t="s">
        <v>118</v>
      </c>
      <c r="R4" s="384"/>
      <c r="S4" s="47">
        <f>COUNTA($D$11:$D$123)</f>
        <v>113</v>
      </c>
      <c r="T4" s="412" t="s">
        <v>119</v>
      </c>
      <c r="U4" s="456"/>
      <c r="V4" s="75">
        <f>(S5+S6)/S4</f>
        <v>0.86725663716814161</v>
      </c>
    </row>
    <row r="5" spans="2:22" ht="16.5">
      <c r="B5" s="65" t="s">
        <v>120</v>
      </c>
      <c r="C5" s="67"/>
      <c r="E5" s="63"/>
      <c r="F5" s="63"/>
      <c r="G5" s="63"/>
      <c r="H5" s="64"/>
      <c r="I5" s="73"/>
      <c r="J5" s="73"/>
      <c r="K5" s="383" t="s">
        <v>121</v>
      </c>
      <c r="L5" s="354"/>
      <c r="M5" s="23">
        <f>COUNTIF(K19:K$123,"通过")</f>
        <v>98</v>
      </c>
      <c r="N5" s="412" t="s">
        <v>119</v>
      </c>
      <c r="O5" s="456"/>
      <c r="P5" s="75">
        <f>M5/M4</f>
        <v>0.86725663716814161</v>
      </c>
      <c r="Q5" s="383" t="s">
        <v>121</v>
      </c>
      <c r="R5" s="384"/>
      <c r="S5" s="23">
        <f>COUNTIF(Q19:Q$123,"通过")</f>
        <v>98</v>
      </c>
      <c r="T5" s="412" t="s">
        <v>119</v>
      </c>
      <c r="U5" s="456"/>
      <c r="V5" s="75">
        <f>S5/S4</f>
        <v>0.86725663716814161</v>
      </c>
    </row>
    <row r="6" spans="2:22" ht="16.5">
      <c r="B6" s="65" t="s">
        <v>122</v>
      </c>
      <c r="C6" s="13"/>
      <c r="E6" s="63"/>
      <c r="F6" s="63"/>
      <c r="G6" s="63"/>
      <c r="H6" s="64"/>
      <c r="I6" s="73"/>
      <c r="J6" s="73"/>
      <c r="K6" s="383" t="s">
        <v>123</v>
      </c>
      <c r="L6" s="354"/>
      <c r="M6" s="23">
        <f>COUNTIF(K19:K$123,"失败")</f>
        <v>6</v>
      </c>
      <c r="N6" s="412" t="s">
        <v>119</v>
      </c>
      <c r="O6" s="456"/>
      <c r="P6" s="75">
        <f>M6/M4</f>
        <v>5.3097345132743362E-2</v>
      </c>
      <c r="Q6" s="383" t="s">
        <v>123</v>
      </c>
      <c r="R6" s="384"/>
      <c r="S6" s="23">
        <f>COUNTIF(Q19:Q$123,"失败")</f>
        <v>0</v>
      </c>
      <c r="T6" s="412" t="s">
        <v>119</v>
      </c>
      <c r="U6" s="456"/>
      <c r="V6" s="75">
        <f>S6/S4</f>
        <v>0</v>
      </c>
    </row>
    <row r="7" spans="2:22" ht="16.5">
      <c r="B7" s="65" t="s">
        <v>124</v>
      </c>
      <c r="C7" s="67"/>
      <c r="E7" s="63"/>
      <c r="F7" s="63"/>
      <c r="G7" s="63"/>
      <c r="H7" s="64"/>
      <c r="I7" s="73"/>
      <c r="J7" s="73"/>
      <c r="K7" s="383" t="s">
        <v>125</v>
      </c>
      <c r="L7" s="354"/>
      <c r="M7" s="23">
        <f>COUNTIF(K19:K$123,"阻塞")</f>
        <v>1</v>
      </c>
      <c r="N7" s="412" t="s">
        <v>119</v>
      </c>
      <c r="O7" s="456"/>
      <c r="P7" s="75">
        <f>M7/M4</f>
        <v>8.8495575221238937E-3</v>
      </c>
      <c r="Q7" s="383" t="s">
        <v>125</v>
      </c>
      <c r="R7" s="384"/>
      <c r="S7" s="23">
        <f>COUNTIF(Q19:Q$123,"阻塞")</f>
        <v>0</v>
      </c>
      <c r="T7" s="412" t="s">
        <v>119</v>
      </c>
      <c r="U7" s="456"/>
      <c r="V7" s="75">
        <f>S7/S4</f>
        <v>0</v>
      </c>
    </row>
    <row r="8" spans="2:22" ht="16.5">
      <c r="C8" s="62"/>
      <c r="D8" s="18"/>
      <c r="E8" s="63"/>
      <c r="F8" s="63"/>
      <c r="G8" s="63"/>
      <c r="H8" s="64"/>
      <c r="I8" s="73"/>
      <c r="J8" s="73"/>
      <c r="K8" s="383" t="s">
        <v>126</v>
      </c>
      <c r="L8" s="354"/>
      <c r="M8" s="23">
        <f>COUNTIF(K19:K$123,"无效")</f>
        <v>0</v>
      </c>
      <c r="N8" s="412" t="s">
        <v>119</v>
      </c>
      <c r="O8" s="456"/>
      <c r="P8" s="75">
        <f>M8/M4</f>
        <v>0</v>
      </c>
      <c r="Q8" s="383" t="s">
        <v>126</v>
      </c>
      <c r="R8" s="384"/>
      <c r="S8" s="23">
        <f>COUNTIF(Q19:Q$123,"无效")</f>
        <v>1</v>
      </c>
      <c r="T8" s="412" t="s">
        <v>119</v>
      </c>
      <c r="U8" s="456"/>
      <c r="V8" s="75">
        <f>S8/S4</f>
        <v>8.8495575221238937E-3</v>
      </c>
    </row>
    <row r="9" spans="2:22" ht="16.5">
      <c r="C9" s="62"/>
      <c r="D9" s="18"/>
      <c r="E9" s="63"/>
      <c r="F9" s="63"/>
      <c r="G9" s="63"/>
      <c r="H9" s="64"/>
      <c r="I9" s="73"/>
      <c r="J9" s="73"/>
      <c r="K9" s="383" t="s">
        <v>127</v>
      </c>
      <c r="L9" s="354"/>
      <c r="M9" s="23">
        <f>COUNTIF(K11:K$123,"未执行")</f>
        <v>0</v>
      </c>
      <c r="N9" s="412" t="s">
        <v>119</v>
      </c>
      <c r="O9" s="456"/>
      <c r="P9" s="75">
        <f>M9/M4</f>
        <v>0</v>
      </c>
      <c r="Q9" s="383" t="s">
        <v>127</v>
      </c>
      <c r="R9" s="384"/>
      <c r="S9" s="23">
        <f>COUNTIF(Q11:Q$123,"未执行")</f>
        <v>6</v>
      </c>
      <c r="T9" s="412" t="s">
        <v>119</v>
      </c>
      <c r="U9" s="456"/>
      <c r="V9" s="75">
        <f>S9/S4</f>
        <v>5.3097345132743362E-2</v>
      </c>
    </row>
    <row r="10" spans="2:22" ht="33">
      <c r="B10" s="122" t="s">
        <v>128</v>
      </c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0" t="s">
        <v>136</v>
      </c>
      <c r="K10" s="68" t="s">
        <v>141</v>
      </c>
      <c r="L10" s="69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2:22" ht="16.5">
      <c r="B11" s="455"/>
      <c r="C11" s="123" t="s">
        <v>4003</v>
      </c>
      <c r="D11" s="124" t="s">
        <v>4004</v>
      </c>
      <c r="E11" s="57" t="s">
        <v>145</v>
      </c>
      <c r="F11" s="57" t="s">
        <v>146</v>
      </c>
      <c r="G11" s="57" t="s">
        <v>147</v>
      </c>
      <c r="H11" s="125"/>
      <c r="I11" s="129" t="s">
        <v>4005</v>
      </c>
      <c r="J11" s="129" t="s">
        <v>4006</v>
      </c>
      <c r="K11" s="130" t="s">
        <v>6</v>
      </c>
      <c r="L11" s="123"/>
      <c r="M11" s="87" t="s">
        <v>39</v>
      </c>
      <c r="N11" s="87"/>
      <c r="O11" s="87"/>
      <c r="P11" s="80">
        <v>42536</v>
      </c>
      <c r="Q11" s="130" t="s">
        <v>6</v>
      </c>
      <c r="R11" s="123"/>
      <c r="S11" s="123"/>
      <c r="T11" s="123"/>
      <c r="U11" s="131"/>
      <c r="V11" s="132"/>
    </row>
    <row r="12" spans="2:22" ht="16.5">
      <c r="B12" s="455"/>
      <c r="C12" s="123" t="s">
        <v>4007</v>
      </c>
      <c r="D12" s="126" t="s">
        <v>4008</v>
      </c>
      <c r="E12" s="57" t="s">
        <v>190</v>
      </c>
      <c r="F12" s="57" t="s">
        <v>146</v>
      </c>
      <c r="G12" s="57" t="s">
        <v>147</v>
      </c>
      <c r="H12" s="127"/>
      <c r="I12" s="129" t="s">
        <v>4009</v>
      </c>
      <c r="J12" s="129" t="s">
        <v>1763</v>
      </c>
      <c r="K12" s="130" t="s">
        <v>6</v>
      </c>
      <c r="L12" s="127"/>
      <c r="M12" s="87" t="s">
        <v>39</v>
      </c>
      <c r="N12" s="87"/>
      <c r="O12" s="87"/>
      <c r="P12" s="80">
        <v>42536</v>
      </c>
      <c r="Q12" s="130" t="s">
        <v>6</v>
      </c>
      <c r="R12" s="127"/>
      <c r="S12" s="127"/>
      <c r="T12" s="127"/>
      <c r="U12" s="127"/>
    </row>
    <row r="13" spans="2:22" ht="16.5">
      <c r="B13" s="455"/>
      <c r="C13" s="123" t="s">
        <v>4010</v>
      </c>
      <c r="D13" s="126" t="s">
        <v>4011</v>
      </c>
      <c r="E13" s="57" t="s">
        <v>145</v>
      </c>
      <c r="F13" s="57" t="s">
        <v>146</v>
      </c>
      <c r="G13" s="57" t="s">
        <v>147</v>
      </c>
      <c r="H13" s="127"/>
      <c r="I13" s="129" t="s">
        <v>920</v>
      </c>
      <c r="J13" s="129" t="s">
        <v>265</v>
      </c>
      <c r="K13" s="130" t="s">
        <v>6</v>
      </c>
      <c r="L13" s="127"/>
      <c r="M13" s="87" t="s">
        <v>39</v>
      </c>
      <c r="N13" s="87"/>
      <c r="O13" s="87"/>
      <c r="P13" s="80">
        <v>42536</v>
      </c>
      <c r="Q13" s="130" t="s">
        <v>6</v>
      </c>
      <c r="R13" s="127"/>
      <c r="S13" s="127"/>
      <c r="T13" s="127"/>
      <c r="U13" s="127"/>
    </row>
    <row r="14" spans="2:22" ht="16.5">
      <c r="B14" s="455"/>
      <c r="C14" s="123" t="s">
        <v>4012</v>
      </c>
      <c r="D14" s="126" t="s">
        <v>4013</v>
      </c>
      <c r="E14" s="57" t="s">
        <v>190</v>
      </c>
      <c r="F14" s="57" t="s">
        <v>146</v>
      </c>
      <c r="G14" s="57" t="s">
        <v>147</v>
      </c>
      <c r="H14" s="127"/>
      <c r="I14" s="129" t="s">
        <v>4014</v>
      </c>
      <c r="J14" s="129" t="s">
        <v>1763</v>
      </c>
      <c r="K14" s="130" t="s">
        <v>6</v>
      </c>
      <c r="L14" s="127"/>
      <c r="M14" s="87" t="s">
        <v>39</v>
      </c>
      <c r="N14" s="87"/>
      <c r="O14" s="87"/>
      <c r="P14" s="80">
        <v>42536</v>
      </c>
      <c r="Q14" s="130" t="s">
        <v>6</v>
      </c>
      <c r="R14" s="127"/>
      <c r="S14" s="127"/>
      <c r="T14" s="127"/>
      <c r="U14" s="127"/>
    </row>
    <row r="15" spans="2:22" ht="16.5">
      <c r="B15" s="455"/>
      <c r="C15" s="123" t="s">
        <v>4015</v>
      </c>
      <c r="D15" s="126" t="s">
        <v>4016</v>
      </c>
      <c r="E15" s="57" t="s">
        <v>145</v>
      </c>
      <c r="F15" s="57" t="s">
        <v>146</v>
      </c>
      <c r="G15" s="57" t="s">
        <v>147</v>
      </c>
      <c r="H15" s="127"/>
      <c r="I15" s="129" t="s">
        <v>4017</v>
      </c>
      <c r="J15" s="129" t="s">
        <v>265</v>
      </c>
      <c r="K15" s="130" t="s">
        <v>6</v>
      </c>
      <c r="L15" s="127"/>
      <c r="M15" s="87" t="s">
        <v>39</v>
      </c>
      <c r="N15" s="87"/>
      <c r="O15" s="87"/>
      <c r="P15" s="80">
        <v>42536</v>
      </c>
      <c r="Q15" s="130" t="s">
        <v>6</v>
      </c>
      <c r="R15" s="127"/>
      <c r="S15" s="127"/>
      <c r="T15" s="127"/>
      <c r="U15" s="127"/>
    </row>
    <row r="16" spans="2:22" ht="16.5">
      <c r="B16" s="455"/>
      <c r="C16" s="123" t="s">
        <v>4018</v>
      </c>
      <c r="D16" s="126" t="s">
        <v>4019</v>
      </c>
      <c r="E16" s="57" t="s">
        <v>145</v>
      </c>
      <c r="F16" s="57" t="s">
        <v>146</v>
      </c>
      <c r="G16" s="57" t="s">
        <v>147</v>
      </c>
      <c r="H16" s="127"/>
      <c r="I16" s="129" t="s">
        <v>2452</v>
      </c>
      <c r="J16" s="129" t="s">
        <v>265</v>
      </c>
      <c r="K16" s="130" t="s">
        <v>6</v>
      </c>
      <c r="L16" s="127"/>
      <c r="M16" s="87" t="s">
        <v>39</v>
      </c>
      <c r="N16" s="87"/>
      <c r="O16" s="87"/>
      <c r="P16" s="80">
        <v>42536</v>
      </c>
      <c r="Q16" s="130" t="s">
        <v>6</v>
      </c>
      <c r="R16" s="127"/>
      <c r="S16" s="127"/>
      <c r="T16" s="127"/>
      <c r="U16" s="127"/>
    </row>
    <row r="17" spans="1:21" ht="16.5">
      <c r="A17" s="128"/>
      <c r="B17" s="450"/>
      <c r="C17" s="123" t="s">
        <v>4020</v>
      </c>
      <c r="D17" s="126" t="s">
        <v>4021</v>
      </c>
      <c r="E17" s="57" t="s">
        <v>145</v>
      </c>
      <c r="F17" s="57" t="s">
        <v>146</v>
      </c>
      <c r="G17" s="57" t="s">
        <v>147</v>
      </c>
      <c r="H17" s="127"/>
      <c r="I17" s="129" t="s">
        <v>4022</v>
      </c>
      <c r="J17" s="129" t="s">
        <v>265</v>
      </c>
      <c r="K17" s="130" t="s">
        <v>6</v>
      </c>
      <c r="L17" s="127"/>
      <c r="M17" s="87" t="s">
        <v>39</v>
      </c>
      <c r="N17" s="87"/>
      <c r="O17" s="87"/>
      <c r="P17" s="80">
        <v>42536</v>
      </c>
      <c r="Q17" s="130" t="s">
        <v>6</v>
      </c>
      <c r="R17" s="127"/>
      <c r="S17" s="127"/>
      <c r="T17" s="127"/>
      <c r="U17" s="127"/>
    </row>
    <row r="18" spans="1:21" ht="16.5">
      <c r="B18" s="455"/>
      <c r="C18" s="123" t="s">
        <v>4023</v>
      </c>
      <c r="D18" s="126" t="s">
        <v>4024</v>
      </c>
      <c r="E18" s="57" t="s">
        <v>145</v>
      </c>
      <c r="F18" s="57" t="s">
        <v>146</v>
      </c>
      <c r="G18" s="57" t="s">
        <v>147</v>
      </c>
      <c r="H18" s="127"/>
      <c r="I18" s="129" t="s">
        <v>4025</v>
      </c>
      <c r="J18" s="129" t="s">
        <v>265</v>
      </c>
      <c r="K18" s="130" t="s">
        <v>6</v>
      </c>
      <c r="L18" s="127"/>
      <c r="M18" s="87" t="s">
        <v>39</v>
      </c>
      <c r="N18" s="87"/>
      <c r="O18" s="87"/>
      <c r="P18" s="80">
        <v>42536</v>
      </c>
      <c r="Q18" s="130" t="s">
        <v>6</v>
      </c>
      <c r="R18" s="127"/>
      <c r="S18" s="127"/>
      <c r="T18" s="127"/>
      <c r="U18" s="127"/>
    </row>
    <row r="19" spans="1:21" ht="16.5">
      <c r="B19" s="455"/>
      <c r="C19" s="123" t="s">
        <v>4026</v>
      </c>
      <c r="D19" s="126" t="s">
        <v>4027</v>
      </c>
      <c r="E19" s="57" t="s">
        <v>145</v>
      </c>
      <c r="F19" s="57" t="s">
        <v>178</v>
      </c>
      <c r="G19" s="57" t="s">
        <v>147</v>
      </c>
      <c r="H19" s="127"/>
      <c r="I19" s="129" t="s">
        <v>4028</v>
      </c>
      <c r="J19" s="129" t="s">
        <v>265</v>
      </c>
      <c r="K19" s="130" t="s">
        <v>6</v>
      </c>
      <c r="L19" s="127"/>
      <c r="M19" s="87" t="s">
        <v>39</v>
      </c>
      <c r="N19" s="87"/>
      <c r="O19" s="87"/>
      <c r="P19" s="80">
        <v>42536</v>
      </c>
      <c r="Q19" s="130" t="s">
        <v>6</v>
      </c>
      <c r="R19" s="127"/>
      <c r="S19" s="127"/>
      <c r="T19" s="127"/>
      <c r="U19" s="127"/>
    </row>
    <row r="20" spans="1:21" ht="16.5">
      <c r="B20" s="455"/>
      <c r="C20" s="123" t="s">
        <v>4029</v>
      </c>
      <c r="D20" s="126" t="s">
        <v>4030</v>
      </c>
      <c r="E20" s="57" t="s">
        <v>145</v>
      </c>
      <c r="F20" s="57" t="s">
        <v>146</v>
      </c>
      <c r="G20" s="57" t="s">
        <v>157</v>
      </c>
      <c r="H20" s="127"/>
      <c r="I20" s="25" t="s">
        <v>3839</v>
      </c>
      <c r="J20" s="25" t="s">
        <v>368</v>
      </c>
      <c r="K20" s="130" t="s">
        <v>6</v>
      </c>
      <c r="L20" s="127"/>
      <c r="M20" s="87" t="s">
        <v>39</v>
      </c>
      <c r="N20" s="87"/>
      <c r="O20" s="87"/>
      <c r="P20" s="80">
        <v>42536</v>
      </c>
      <c r="Q20" s="130" t="s">
        <v>6</v>
      </c>
      <c r="R20" s="127"/>
      <c r="S20" s="127"/>
      <c r="T20" s="127"/>
      <c r="U20" s="127"/>
    </row>
    <row r="21" spans="1:21" ht="16.5">
      <c r="B21" s="455"/>
      <c r="C21" s="123" t="s">
        <v>4031</v>
      </c>
      <c r="D21" s="126" t="s">
        <v>4032</v>
      </c>
      <c r="E21" s="57" t="s">
        <v>145</v>
      </c>
      <c r="F21" s="57" t="s">
        <v>146</v>
      </c>
      <c r="G21" s="57" t="s">
        <v>147</v>
      </c>
      <c r="H21" s="127"/>
      <c r="I21" s="126" t="s">
        <v>4033</v>
      </c>
      <c r="J21" s="129" t="s">
        <v>4034</v>
      </c>
      <c r="K21" s="130" t="s">
        <v>6</v>
      </c>
      <c r="L21" s="127"/>
      <c r="M21" s="87" t="s">
        <v>39</v>
      </c>
      <c r="N21" s="87"/>
      <c r="O21" s="87"/>
      <c r="P21" s="80">
        <v>42536</v>
      </c>
      <c r="Q21" s="130" t="s">
        <v>6</v>
      </c>
      <c r="R21" s="127"/>
      <c r="S21" s="127"/>
      <c r="T21" s="127"/>
      <c r="U21" s="127"/>
    </row>
    <row r="22" spans="1:21" ht="16.5">
      <c r="B22" s="455"/>
      <c r="C22" s="123" t="s">
        <v>4035</v>
      </c>
      <c r="D22" s="126" t="s">
        <v>4036</v>
      </c>
      <c r="E22" s="57" t="s">
        <v>145</v>
      </c>
      <c r="F22" s="57" t="s">
        <v>146</v>
      </c>
      <c r="G22" s="57" t="s">
        <v>147</v>
      </c>
      <c r="H22" s="127"/>
      <c r="I22" s="126" t="s">
        <v>4037</v>
      </c>
      <c r="J22" s="129" t="s">
        <v>4038</v>
      </c>
      <c r="K22" s="130" t="s">
        <v>6</v>
      </c>
      <c r="L22" s="127"/>
      <c r="M22" s="87" t="s">
        <v>39</v>
      </c>
      <c r="N22" s="87"/>
      <c r="O22" s="87"/>
      <c r="P22" s="80">
        <v>42536</v>
      </c>
      <c r="Q22" s="130" t="s">
        <v>6</v>
      </c>
      <c r="R22" s="127"/>
      <c r="S22" s="127"/>
      <c r="T22" s="127"/>
      <c r="U22" s="127"/>
    </row>
    <row r="23" spans="1:21" ht="24">
      <c r="B23" s="455"/>
      <c r="C23" s="123" t="s">
        <v>4039</v>
      </c>
      <c r="D23" s="126" t="s">
        <v>4040</v>
      </c>
      <c r="E23" s="57" t="s">
        <v>145</v>
      </c>
      <c r="F23" s="57" t="s">
        <v>146</v>
      </c>
      <c r="G23" s="57" t="s">
        <v>157</v>
      </c>
      <c r="H23" s="127"/>
      <c r="I23" s="129" t="s">
        <v>4041</v>
      </c>
      <c r="J23" s="129" t="s">
        <v>4042</v>
      </c>
      <c r="K23" s="130" t="s">
        <v>6</v>
      </c>
      <c r="L23" s="127"/>
      <c r="M23" s="87" t="s">
        <v>39</v>
      </c>
      <c r="N23" s="87"/>
      <c r="O23" s="87"/>
      <c r="P23" s="80">
        <v>42536</v>
      </c>
      <c r="Q23" s="130" t="s">
        <v>6</v>
      </c>
      <c r="R23" s="127"/>
      <c r="S23" s="127"/>
      <c r="T23" s="127"/>
      <c r="U23" s="127"/>
    </row>
    <row r="24" spans="1:21" ht="24">
      <c r="B24" s="455"/>
      <c r="C24" s="123" t="s">
        <v>4043</v>
      </c>
      <c r="D24" s="126" t="s">
        <v>4044</v>
      </c>
      <c r="E24" s="57" t="s">
        <v>145</v>
      </c>
      <c r="F24" s="57" t="s">
        <v>178</v>
      </c>
      <c r="G24" s="57" t="s">
        <v>157</v>
      </c>
      <c r="H24" s="127"/>
      <c r="I24" s="129" t="s">
        <v>4045</v>
      </c>
      <c r="J24" s="129" t="s">
        <v>4046</v>
      </c>
      <c r="K24" s="130" t="s">
        <v>6</v>
      </c>
      <c r="L24" s="127"/>
      <c r="M24" s="87" t="s">
        <v>39</v>
      </c>
      <c r="N24" s="87"/>
      <c r="O24" s="87"/>
      <c r="P24" s="80">
        <v>42536</v>
      </c>
      <c r="Q24" s="130" t="s">
        <v>6</v>
      </c>
      <c r="R24" s="127"/>
      <c r="S24" s="127"/>
      <c r="T24" s="127"/>
      <c r="U24" s="127"/>
    </row>
    <row r="25" spans="1:21" ht="16.5">
      <c r="B25" s="455"/>
      <c r="C25" s="123" t="s">
        <v>4047</v>
      </c>
      <c r="D25" s="126" t="s">
        <v>4048</v>
      </c>
      <c r="E25" s="57" t="s">
        <v>145</v>
      </c>
      <c r="F25" s="57" t="s">
        <v>146</v>
      </c>
      <c r="G25" s="57" t="s">
        <v>147</v>
      </c>
      <c r="H25" s="127"/>
      <c r="I25" s="25" t="s">
        <v>362</v>
      </c>
      <c r="J25" s="84" t="s">
        <v>363</v>
      </c>
      <c r="K25" s="130" t="s">
        <v>6</v>
      </c>
      <c r="L25" s="127"/>
      <c r="M25" s="87" t="s">
        <v>39</v>
      </c>
      <c r="N25" s="87"/>
      <c r="O25" s="87"/>
      <c r="P25" s="80">
        <v>42536</v>
      </c>
      <c r="Q25" s="130" t="s">
        <v>6</v>
      </c>
      <c r="R25" s="127"/>
      <c r="S25" s="127"/>
      <c r="T25" s="127"/>
      <c r="U25" s="127"/>
    </row>
    <row r="26" spans="1:21" ht="16.5">
      <c r="B26" s="455"/>
      <c r="C26" s="123" t="s">
        <v>4049</v>
      </c>
      <c r="D26" s="126" t="s">
        <v>4050</v>
      </c>
      <c r="E26" s="57" t="s">
        <v>145</v>
      </c>
      <c r="F26" s="57" t="s">
        <v>146</v>
      </c>
      <c r="G26" s="57" t="s">
        <v>147</v>
      </c>
      <c r="H26" s="127"/>
      <c r="I26" s="25" t="s">
        <v>365</v>
      </c>
      <c r="J26" s="84" t="s">
        <v>363</v>
      </c>
      <c r="K26" s="130" t="s">
        <v>6</v>
      </c>
      <c r="L26" s="127"/>
      <c r="M26" s="87" t="s">
        <v>39</v>
      </c>
      <c r="N26" s="87"/>
      <c r="O26" s="87"/>
      <c r="P26" s="80">
        <v>42536</v>
      </c>
      <c r="Q26" s="130" t="s">
        <v>6</v>
      </c>
      <c r="R26" s="127"/>
      <c r="S26" s="127"/>
      <c r="T26" s="127"/>
      <c r="U26" s="127"/>
    </row>
    <row r="27" spans="1:21" ht="16.5">
      <c r="B27" s="455"/>
      <c r="C27" s="123" t="s">
        <v>4051</v>
      </c>
      <c r="D27" s="126" t="s">
        <v>4052</v>
      </c>
      <c r="E27" s="57" t="s">
        <v>145</v>
      </c>
      <c r="F27" s="57" t="s">
        <v>146</v>
      </c>
      <c r="G27" s="57" t="s">
        <v>157</v>
      </c>
      <c r="H27" s="127"/>
      <c r="I27" s="129" t="s">
        <v>3475</v>
      </c>
      <c r="J27" s="129" t="s">
        <v>360</v>
      </c>
      <c r="K27" s="130" t="s">
        <v>6</v>
      </c>
      <c r="L27" s="127"/>
      <c r="M27" s="87" t="s">
        <v>39</v>
      </c>
      <c r="N27" s="87"/>
      <c r="O27" s="87"/>
      <c r="P27" s="80">
        <v>42536</v>
      </c>
      <c r="Q27" s="130" t="s">
        <v>6</v>
      </c>
      <c r="R27" s="127"/>
      <c r="S27" s="127"/>
      <c r="T27" s="127"/>
      <c r="U27" s="127"/>
    </row>
    <row r="28" spans="1:21" ht="25.15" customHeight="1">
      <c r="B28" s="452"/>
      <c r="C28" s="123" t="s">
        <v>4053</v>
      </c>
      <c r="D28" s="126" t="s">
        <v>4054</v>
      </c>
      <c r="E28" s="57" t="s">
        <v>145</v>
      </c>
      <c r="F28" s="57" t="s">
        <v>178</v>
      </c>
      <c r="G28" s="57" t="s">
        <v>157</v>
      </c>
      <c r="H28" s="127"/>
      <c r="I28" s="129" t="s">
        <v>376</v>
      </c>
      <c r="J28" s="129" t="s">
        <v>4055</v>
      </c>
      <c r="K28" s="130" t="s">
        <v>6</v>
      </c>
      <c r="L28" s="127"/>
      <c r="M28" s="87" t="s">
        <v>39</v>
      </c>
      <c r="N28" s="87"/>
      <c r="O28" s="87"/>
      <c r="P28" s="80">
        <v>42536</v>
      </c>
      <c r="Q28" s="130" t="s">
        <v>6</v>
      </c>
      <c r="R28" s="127"/>
      <c r="S28" s="127"/>
      <c r="T28" s="127"/>
      <c r="U28" s="127"/>
    </row>
    <row r="29" spans="1:21" ht="31.15" customHeight="1">
      <c r="B29" s="455"/>
      <c r="C29" s="123" t="s">
        <v>4056</v>
      </c>
      <c r="D29" s="126" t="s">
        <v>4057</v>
      </c>
      <c r="E29" s="57" t="s">
        <v>190</v>
      </c>
      <c r="F29" s="57" t="s">
        <v>146</v>
      </c>
      <c r="G29" s="57" t="s">
        <v>147</v>
      </c>
      <c r="H29" s="127" t="s">
        <v>4058</v>
      </c>
      <c r="I29" s="129" t="s">
        <v>4059</v>
      </c>
      <c r="J29" s="129" t="s">
        <v>4060</v>
      </c>
      <c r="K29" s="130" t="s">
        <v>6</v>
      </c>
      <c r="L29" s="127"/>
      <c r="M29" s="87" t="s">
        <v>39</v>
      </c>
      <c r="N29" s="87"/>
      <c r="O29" s="87"/>
      <c r="P29" s="80">
        <v>42536</v>
      </c>
      <c r="Q29" s="130" t="s">
        <v>6</v>
      </c>
      <c r="R29" s="127"/>
      <c r="S29" s="127"/>
      <c r="T29" s="127"/>
      <c r="U29" s="127"/>
    </row>
    <row r="30" spans="1:21" ht="24">
      <c r="B30" s="455"/>
      <c r="C30" s="123" t="s">
        <v>4061</v>
      </c>
      <c r="D30" s="126" t="s">
        <v>4062</v>
      </c>
      <c r="E30" s="57" t="s">
        <v>145</v>
      </c>
      <c r="F30" s="57" t="s">
        <v>146</v>
      </c>
      <c r="G30" s="57" t="s">
        <v>147</v>
      </c>
      <c r="H30" s="127" t="s">
        <v>4058</v>
      </c>
      <c r="I30" s="129" t="s">
        <v>4063</v>
      </c>
      <c r="J30" s="129" t="s">
        <v>4064</v>
      </c>
      <c r="K30" s="130" t="s">
        <v>6</v>
      </c>
      <c r="L30" s="127"/>
      <c r="M30" s="87" t="s">
        <v>39</v>
      </c>
      <c r="N30" s="87"/>
      <c r="O30" s="87"/>
      <c r="P30" s="80">
        <v>42536</v>
      </c>
      <c r="Q30" s="130" t="s">
        <v>6</v>
      </c>
      <c r="R30" s="127"/>
      <c r="S30" s="127"/>
      <c r="T30" s="127"/>
      <c r="U30" s="127"/>
    </row>
    <row r="31" spans="1:21" ht="16.5">
      <c r="B31" s="455"/>
      <c r="C31" s="123" t="s">
        <v>4065</v>
      </c>
      <c r="D31" s="126" t="s">
        <v>4066</v>
      </c>
      <c r="E31" s="57" t="s">
        <v>190</v>
      </c>
      <c r="F31" s="57" t="s">
        <v>146</v>
      </c>
      <c r="G31" s="57" t="s">
        <v>147</v>
      </c>
      <c r="H31" s="127" t="s">
        <v>4058</v>
      </c>
      <c r="I31" s="129" t="s">
        <v>4067</v>
      </c>
      <c r="J31" s="129" t="s">
        <v>4060</v>
      </c>
      <c r="K31" s="130" t="s">
        <v>7</v>
      </c>
      <c r="L31" s="126" t="s">
        <v>4068</v>
      </c>
      <c r="M31" s="87" t="s">
        <v>39</v>
      </c>
      <c r="N31" s="87"/>
      <c r="O31" s="87"/>
      <c r="P31" s="80">
        <v>42536</v>
      </c>
      <c r="Q31" s="130" t="s">
        <v>8</v>
      </c>
      <c r="R31" s="127"/>
      <c r="S31" s="127"/>
      <c r="T31" s="127"/>
      <c r="U31" s="127"/>
    </row>
    <row r="32" spans="1:21" ht="24">
      <c r="B32" s="455"/>
      <c r="C32" s="123" t="s">
        <v>4069</v>
      </c>
      <c r="D32" s="126" t="s">
        <v>4070</v>
      </c>
      <c r="E32" s="57" t="s">
        <v>145</v>
      </c>
      <c r="F32" s="57" t="s">
        <v>146</v>
      </c>
      <c r="G32" s="57" t="s">
        <v>147</v>
      </c>
      <c r="H32" s="127" t="s">
        <v>4058</v>
      </c>
      <c r="I32" s="129" t="s">
        <v>2494</v>
      </c>
      <c r="J32" s="129" t="s">
        <v>913</v>
      </c>
      <c r="K32" s="130" t="s">
        <v>6</v>
      </c>
      <c r="L32" s="127"/>
      <c r="M32" s="87" t="s">
        <v>39</v>
      </c>
      <c r="N32" s="87"/>
      <c r="O32" s="87"/>
      <c r="P32" s="80">
        <v>42536</v>
      </c>
      <c r="Q32" s="130" t="s">
        <v>6</v>
      </c>
      <c r="R32" s="127"/>
      <c r="S32" s="127"/>
      <c r="T32" s="127"/>
      <c r="U32" s="127"/>
    </row>
    <row r="33" spans="2:21" ht="24">
      <c r="B33" s="455"/>
      <c r="C33" s="123" t="s">
        <v>4071</v>
      </c>
      <c r="D33" s="126" t="s">
        <v>4072</v>
      </c>
      <c r="E33" s="57" t="s">
        <v>145</v>
      </c>
      <c r="F33" s="57" t="s">
        <v>146</v>
      </c>
      <c r="G33" s="57" t="s">
        <v>147</v>
      </c>
      <c r="H33" s="127" t="s">
        <v>4058</v>
      </c>
      <c r="I33" s="129" t="s">
        <v>4073</v>
      </c>
      <c r="J33" s="129" t="s">
        <v>4074</v>
      </c>
      <c r="K33" s="130" t="s">
        <v>6</v>
      </c>
      <c r="L33" s="127"/>
      <c r="M33" s="87" t="s">
        <v>39</v>
      </c>
      <c r="N33" s="87"/>
      <c r="O33" s="87"/>
      <c r="P33" s="80">
        <v>42536</v>
      </c>
      <c r="Q33" s="130" t="s">
        <v>6</v>
      </c>
      <c r="R33" s="127"/>
      <c r="S33" s="127"/>
      <c r="T33" s="127"/>
      <c r="U33" s="127"/>
    </row>
    <row r="34" spans="2:21" ht="24">
      <c r="B34" s="455"/>
      <c r="C34" s="123" t="s">
        <v>4075</v>
      </c>
      <c r="D34" s="126" t="s">
        <v>4076</v>
      </c>
      <c r="E34" s="57" t="s">
        <v>190</v>
      </c>
      <c r="F34" s="57" t="s">
        <v>146</v>
      </c>
      <c r="G34" s="57" t="s">
        <v>147</v>
      </c>
      <c r="H34" s="127" t="s">
        <v>4058</v>
      </c>
      <c r="I34" s="129" t="s">
        <v>4077</v>
      </c>
      <c r="J34" s="129" t="s">
        <v>4078</v>
      </c>
      <c r="K34" s="130" t="s">
        <v>6</v>
      </c>
      <c r="L34" s="127"/>
      <c r="M34" s="87" t="s">
        <v>39</v>
      </c>
      <c r="N34" s="87"/>
      <c r="O34" s="87"/>
      <c r="P34" s="80">
        <v>42536</v>
      </c>
      <c r="Q34" s="130" t="s">
        <v>6</v>
      </c>
      <c r="R34" s="127"/>
      <c r="S34" s="127"/>
      <c r="T34" s="127"/>
      <c r="U34" s="127"/>
    </row>
    <row r="35" spans="2:21" ht="24">
      <c r="B35" s="455"/>
      <c r="C35" s="123" t="s">
        <v>4079</v>
      </c>
      <c r="D35" s="126" t="s">
        <v>4080</v>
      </c>
      <c r="E35" s="57" t="s">
        <v>145</v>
      </c>
      <c r="F35" s="57" t="s">
        <v>146</v>
      </c>
      <c r="G35" s="57" t="s">
        <v>147</v>
      </c>
      <c r="H35" s="127" t="s">
        <v>4058</v>
      </c>
      <c r="I35" s="129" t="s">
        <v>4081</v>
      </c>
      <c r="J35" s="129" t="s">
        <v>4082</v>
      </c>
      <c r="K35" s="130" t="s">
        <v>6</v>
      </c>
      <c r="L35" s="127"/>
      <c r="M35" s="87" t="s">
        <v>39</v>
      </c>
      <c r="N35" s="87"/>
      <c r="O35" s="87"/>
      <c r="P35" s="80">
        <v>42536</v>
      </c>
      <c r="Q35" s="130" t="s">
        <v>6</v>
      </c>
      <c r="R35" s="127"/>
      <c r="S35" s="127"/>
      <c r="T35" s="127"/>
      <c r="U35" s="127"/>
    </row>
    <row r="36" spans="2:21" ht="24">
      <c r="B36" s="455"/>
      <c r="C36" s="123" t="s">
        <v>4083</v>
      </c>
      <c r="D36" s="126" t="s">
        <v>4084</v>
      </c>
      <c r="E36" s="57" t="s">
        <v>190</v>
      </c>
      <c r="F36" s="57" t="s">
        <v>146</v>
      </c>
      <c r="G36" s="57" t="s">
        <v>147</v>
      </c>
      <c r="H36" s="127" t="s">
        <v>4058</v>
      </c>
      <c r="I36" s="129" t="s">
        <v>4085</v>
      </c>
      <c r="J36" s="129" t="s">
        <v>4086</v>
      </c>
      <c r="K36" s="130" t="s">
        <v>6</v>
      </c>
      <c r="L36" s="127"/>
      <c r="M36" s="87" t="s">
        <v>39</v>
      </c>
      <c r="N36" s="87"/>
      <c r="O36" s="87"/>
      <c r="P36" s="80">
        <v>42536</v>
      </c>
      <c r="Q36" s="130" t="s">
        <v>6</v>
      </c>
      <c r="R36" s="127"/>
      <c r="S36" s="127"/>
      <c r="T36" s="127"/>
      <c r="U36" s="127"/>
    </row>
    <row r="37" spans="2:21" ht="24">
      <c r="B37" s="455"/>
      <c r="C37" s="123" t="s">
        <v>4087</v>
      </c>
      <c r="D37" s="126" t="s">
        <v>4088</v>
      </c>
      <c r="E37" s="57" t="s">
        <v>145</v>
      </c>
      <c r="F37" s="57" t="s">
        <v>146</v>
      </c>
      <c r="G37" s="57" t="s">
        <v>147</v>
      </c>
      <c r="H37" s="127" t="s">
        <v>4058</v>
      </c>
      <c r="I37" s="129" t="s">
        <v>4089</v>
      </c>
      <c r="J37" s="129" t="s">
        <v>4090</v>
      </c>
      <c r="K37" s="130" t="s">
        <v>6</v>
      </c>
      <c r="L37" s="127"/>
      <c r="M37" s="87" t="s">
        <v>39</v>
      </c>
      <c r="N37" s="87"/>
      <c r="O37" s="87"/>
      <c r="P37" s="80">
        <v>42536</v>
      </c>
      <c r="Q37" s="130" t="s">
        <v>6</v>
      </c>
      <c r="R37" s="127"/>
      <c r="S37" s="127"/>
      <c r="T37" s="127"/>
      <c r="U37" s="127"/>
    </row>
    <row r="38" spans="2:21" ht="24">
      <c r="B38" s="455"/>
      <c r="C38" s="123" t="s">
        <v>4091</v>
      </c>
      <c r="D38" s="126" t="s">
        <v>4092</v>
      </c>
      <c r="E38" s="57" t="s">
        <v>190</v>
      </c>
      <c r="F38" s="57" t="s">
        <v>146</v>
      </c>
      <c r="G38" s="57" t="s">
        <v>147</v>
      </c>
      <c r="H38" s="127" t="s">
        <v>4058</v>
      </c>
      <c r="I38" s="129" t="s">
        <v>4093</v>
      </c>
      <c r="J38" s="129" t="s">
        <v>4094</v>
      </c>
      <c r="K38" s="130" t="s">
        <v>6</v>
      </c>
      <c r="L38" s="127"/>
      <c r="M38" s="87" t="s">
        <v>39</v>
      </c>
      <c r="N38" s="87"/>
      <c r="O38" s="87"/>
      <c r="P38" s="80">
        <v>42536</v>
      </c>
      <c r="Q38" s="130" t="s">
        <v>6</v>
      </c>
      <c r="R38" s="127"/>
      <c r="S38" s="127"/>
      <c r="T38" s="127"/>
      <c r="U38" s="127"/>
    </row>
    <row r="39" spans="2:21" ht="24">
      <c r="B39" s="455"/>
      <c r="C39" s="123" t="s">
        <v>4095</v>
      </c>
      <c r="D39" s="126" t="s">
        <v>4096</v>
      </c>
      <c r="E39" s="57" t="s">
        <v>145</v>
      </c>
      <c r="F39" s="57" t="s">
        <v>146</v>
      </c>
      <c r="G39" s="57" t="s">
        <v>147</v>
      </c>
      <c r="H39" s="127" t="s">
        <v>4058</v>
      </c>
      <c r="I39" s="129" t="s">
        <v>4097</v>
      </c>
      <c r="J39" s="129" t="s">
        <v>4098</v>
      </c>
      <c r="K39" s="130" t="s">
        <v>6</v>
      </c>
      <c r="L39" s="127"/>
      <c r="M39" s="87" t="s">
        <v>39</v>
      </c>
      <c r="N39" s="87"/>
      <c r="O39" s="87"/>
      <c r="P39" s="80">
        <v>42536</v>
      </c>
      <c r="Q39" s="130" t="s">
        <v>6</v>
      </c>
      <c r="R39" s="127"/>
      <c r="S39" s="127"/>
      <c r="T39" s="127"/>
      <c r="U39" s="127"/>
    </row>
    <row r="40" spans="2:21" ht="24">
      <c r="B40" s="455"/>
      <c r="C40" s="123" t="s">
        <v>4099</v>
      </c>
      <c r="D40" s="126" t="s">
        <v>4100</v>
      </c>
      <c r="E40" s="57" t="s">
        <v>190</v>
      </c>
      <c r="F40" s="57" t="s">
        <v>146</v>
      </c>
      <c r="G40" s="57" t="s">
        <v>147</v>
      </c>
      <c r="H40" s="127" t="s">
        <v>4058</v>
      </c>
      <c r="I40" s="129" t="s">
        <v>4101</v>
      </c>
      <c r="J40" s="129" t="s">
        <v>4102</v>
      </c>
      <c r="K40" s="130" t="s">
        <v>6</v>
      </c>
      <c r="L40" s="127"/>
      <c r="M40" s="87" t="s">
        <v>39</v>
      </c>
      <c r="N40" s="87"/>
      <c r="O40" s="87"/>
      <c r="P40" s="80">
        <v>42536</v>
      </c>
      <c r="Q40" s="130" t="s">
        <v>6</v>
      </c>
      <c r="R40" s="127"/>
      <c r="S40" s="127"/>
      <c r="T40" s="127"/>
      <c r="U40" s="127"/>
    </row>
    <row r="41" spans="2:21" ht="24">
      <c r="B41" s="455"/>
      <c r="C41" s="123" t="s">
        <v>4103</v>
      </c>
      <c r="D41" s="126" t="s">
        <v>4104</v>
      </c>
      <c r="E41" s="57" t="s">
        <v>190</v>
      </c>
      <c r="F41" s="57" t="s">
        <v>162</v>
      </c>
      <c r="G41" s="57" t="s">
        <v>147</v>
      </c>
      <c r="H41" s="127" t="s">
        <v>4058</v>
      </c>
      <c r="I41" s="129" t="s">
        <v>4105</v>
      </c>
      <c r="J41" s="129" t="s">
        <v>4106</v>
      </c>
      <c r="K41" s="130" t="s">
        <v>6</v>
      </c>
      <c r="L41" s="127"/>
      <c r="M41" s="87" t="s">
        <v>39</v>
      </c>
      <c r="N41" s="87"/>
      <c r="O41" s="87"/>
      <c r="P41" s="80">
        <v>42536</v>
      </c>
      <c r="Q41" s="130" t="s">
        <v>6</v>
      </c>
      <c r="R41" s="127"/>
      <c r="S41" s="127"/>
      <c r="T41" s="127"/>
      <c r="U41" s="127"/>
    </row>
    <row r="42" spans="2:21" ht="24">
      <c r="B42" s="455"/>
      <c r="C42" s="123" t="s">
        <v>4107</v>
      </c>
      <c r="D42" s="126" t="s">
        <v>4108</v>
      </c>
      <c r="E42" s="57" t="s">
        <v>145</v>
      </c>
      <c r="F42" s="57" t="s">
        <v>146</v>
      </c>
      <c r="G42" s="57" t="s">
        <v>147</v>
      </c>
      <c r="H42" s="127" t="s">
        <v>4058</v>
      </c>
      <c r="I42" s="129" t="s">
        <v>4109</v>
      </c>
      <c r="J42" s="129" t="s">
        <v>4110</v>
      </c>
      <c r="K42" s="130" t="s">
        <v>6</v>
      </c>
      <c r="L42" s="127"/>
      <c r="M42" s="87" t="s">
        <v>39</v>
      </c>
      <c r="N42" s="87"/>
      <c r="O42" s="87"/>
      <c r="P42" s="80">
        <v>42536</v>
      </c>
      <c r="Q42" s="130" t="s">
        <v>6</v>
      </c>
      <c r="R42" s="127"/>
      <c r="S42" s="127"/>
      <c r="T42" s="127"/>
      <c r="U42" s="127"/>
    </row>
    <row r="43" spans="2:21" ht="24">
      <c r="B43" s="455"/>
      <c r="C43" s="123" t="s">
        <v>4111</v>
      </c>
      <c r="D43" s="126" t="s">
        <v>4112</v>
      </c>
      <c r="E43" s="57" t="s">
        <v>190</v>
      </c>
      <c r="F43" s="57" t="s">
        <v>146</v>
      </c>
      <c r="G43" s="57" t="s">
        <v>147</v>
      </c>
      <c r="H43" s="127" t="s">
        <v>4058</v>
      </c>
      <c r="I43" s="129" t="s">
        <v>4113</v>
      </c>
      <c r="J43" s="129" t="s">
        <v>4114</v>
      </c>
      <c r="K43" s="130" t="s">
        <v>6</v>
      </c>
      <c r="L43" s="127"/>
      <c r="M43" s="87" t="s">
        <v>39</v>
      </c>
      <c r="N43" s="87"/>
      <c r="O43" s="87"/>
      <c r="P43" s="80">
        <v>42536</v>
      </c>
      <c r="Q43" s="130" t="s">
        <v>6</v>
      </c>
      <c r="R43" s="127"/>
      <c r="S43" s="127"/>
      <c r="T43" s="127"/>
      <c r="U43" s="127"/>
    </row>
    <row r="44" spans="2:21" ht="24">
      <c r="B44" s="455"/>
      <c r="C44" s="123" t="s">
        <v>4115</v>
      </c>
      <c r="D44" s="126" t="s">
        <v>4116</v>
      </c>
      <c r="E44" s="57" t="s">
        <v>145</v>
      </c>
      <c r="F44" s="57" t="s">
        <v>146</v>
      </c>
      <c r="G44" s="57" t="s">
        <v>147</v>
      </c>
      <c r="H44" s="127" t="s">
        <v>4058</v>
      </c>
      <c r="I44" s="129" t="s">
        <v>4117</v>
      </c>
      <c r="J44" s="129" t="s">
        <v>4118</v>
      </c>
      <c r="K44" s="130" t="s">
        <v>6</v>
      </c>
      <c r="L44" s="127"/>
      <c r="M44" s="87" t="s">
        <v>39</v>
      </c>
      <c r="N44" s="87"/>
      <c r="O44" s="87"/>
      <c r="P44" s="80">
        <v>42536</v>
      </c>
      <c r="Q44" s="130" t="s">
        <v>6</v>
      </c>
      <c r="R44" s="127"/>
      <c r="S44" s="127"/>
      <c r="T44" s="127"/>
      <c r="U44" s="127"/>
    </row>
    <row r="45" spans="2:21" ht="24">
      <c r="B45" s="455"/>
      <c r="C45" s="123" t="s">
        <v>4119</v>
      </c>
      <c r="D45" s="126" t="s">
        <v>4120</v>
      </c>
      <c r="E45" s="57" t="s">
        <v>190</v>
      </c>
      <c r="F45" s="57" t="s">
        <v>146</v>
      </c>
      <c r="G45" s="57" t="s">
        <v>147</v>
      </c>
      <c r="H45" s="127" t="s">
        <v>4058</v>
      </c>
      <c r="I45" s="129" t="s">
        <v>4121</v>
      </c>
      <c r="J45" s="129" t="s">
        <v>4122</v>
      </c>
      <c r="K45" s="130" t="s">
        <v>6</v>
      </c>
      <c r="L45" s="127"/>
      <c r="M45" s="87" t="s">
        <v>39</v>
      </c>
      <c r="N45" s="87"/>
      <c r="O45" s="87"/>
      <c r="P45" s="80">
        <v>42536</v>
      </c>
      <c r="Q45" s="130" t="s">
        <v>6</v>
      </c>
      <c r="R45" s="127"/>
      <c r="S45" s="127"/>
      <c r="T45" s="127"/>
      <c r="U45" s="127"/>
    </row>
    <row r="46" spans="2:21" ht="24">
      <c r="B46" s="455"/>
      <c r="C46" s="123" t="s">
        <v>4123</v>
      </c>
      <c r="D46" s="126" t="s">
        <v>4124</v>
      </c>
      <c r="E46" s="57" t="s">
        <v>145</v>
      </c>
      <c r="F46" s="57" t="s">
        <v>146</v>
      </c>
      <c r="G46" s="57" t="s">
        <v>147</v>
      </c>
      <c r="H46" s="127" t="s">
        <v>4058</v>
      </c>
      <c r="I46" s="129" t="s">
        <v>4125</v>
      </c>
      <c r="J46" s="129" t="s">
        <v>4126</v>
      </c>
      <c r="K46" s="130" t="s">
        <v>6</v>
      </c>
      <c r="L46" s="127"/>
      <c r="M46" s="87" t="s">
        <v>39</v>
      </c>
      <c r="N46" s="87"/>
      <c r="O46" s="87"/>
      <c r="P46" s="80">
        <v>42536</v>
      </c>
      <c r="Q46" s="130" t="s">
        <v>6</v>
      </c>
      <c r="R46" s="127"/>
      <c r="S46" s="127"/>
      <c r="T46" s="127"/>
      <c r="U46" s="127"/>
    </row>
    <row r="47" spans="2:21" ht="24">
      <c r="B47" s="455"/>
      <c r="C47" s="123" t="s">
        <v>4127</v>
      </c>
      <c r="D47" s="126" t="s">
        <v>4128</v>
      </c>
      <c r="E47" s="57" t="s">
        <v>190</v>
      </c>
      <c r="F47" s="57" t="s">
        <v>146</v>
      </c>
      <c r="G47" s="57" t="s">
        <v>147</v>
      </c>
      <c r="H47" s="127" t="s">
        <v>4058</v>
      </c>
      <c r="I47" s="129" t="s">
        <v>4129</v>
      </c>
      <c r="J47" s="129" t="s">
        <v>4130</v>
      </c>
      <c r="K47" s="130" t="s">
        <v>6</v>
      </c>
      <c r="L47" s="127"/>
      <c r="M47" s="87" t="s">
        <v>39</v>
      </c>
      <c r="N47" s="87"/>
      <c r="O47" s="87"/>
      <c r="P47" s="80">
        <v>42536</v>
      </c>
      <c r="Q47" s="130" t="s">
        <v>6</v>
      </c>
      <c r="R47" s="127"/>
      <c r="S47" s="127"/>
      <c r="T47" s="127"/>
      <c r="U47" s="127"/>
    </row>
    <row r="48" spans="2:21" ht="24">
      <c r="B48" s="455"/>
      <c r="C48" s="123" t="s">
        <v>4131</v>
      </c>
      <c r="D48" s="126" t="s">
        <v>4132</v>
      </c>
      <c r="E48" s="57" t="s">
        <v>145</v>
      </c>
      <c r="F48" s="57" t="s">
        <v>146</v>
      </c>
      <c r="G48" s="57" t="s">
        <v>147</v>
      </c>
      <c r="H48" s="127" t="s">
        <v>4058</v>
      </c>
      <c r="I48" s="129" t="s">
        <v>4133</v>
      </c>
      <c r="J48" s="129" t="s">
        <v>4134</v>
      </c>
      <c r="K48" s="130" t="s">
        <v>6</v>
      </c>
      <c r="L48" s="127"/>
      <c r="M48" s="87" t="s">
        <v>39</v>
      </c>
      <c r="N48" s="87"/>
      <c r="O48" s="87"/>
      <c r="P48" s="80">
        <v>42536</v>
      </c>
      <c r="Q48" s="130" t="s">
        <v>6</v>
      </c>
      <c r="R48" s="127"/>
      <c r="S48" s="127"/>
      <c r="T48" s="127"/>
      <c r="U48" s="127"/>
    </row>
    <row r="49" spans="2:21" ht="24">
      <c r="B49" s="455"/>
      <c r="C49" s="123" t="s">
        <v>4135</v>
      </c>
      <c r="D49" s="126" t="s">
        <v>4136</v>
      </c>
      <c r="E49" s="57" t="s">
        <v>190</v>
      </c>
      <c r="F49" s="57" t="s">
        <v>146</v>
      </c>
      <c r="G49" s="57" t="s">
        <v>147</v>
      </c>
      <c r="H49" s="127" t="s">
        <v>4058</v>
      </c>
      <c r="I49" s="129" t="s">
        <v>4137</v>
      </c>
      <c r="J49" s="129" t="s">
        <v>4138</v>
      </c>
      <c r="K49" s="130" t="s">
        <v>6</v>
      </c>
      <c r="L49" s="127"/>
      <c r="M49" s="87" t="s">
        <v>39</v>
      </c>
      <c r="N49" s="87"/>
      <c r="O49" s="87"/>
      <c r="P49" s="80">
        <v>42536</v>
      </c>
      <c r="Q49" s="130" t="s">
        <v>6</v>
      </c>
      <c r="R49" s="127"/>
      <c r="S49" s="127"/>
      <c r="T49" s="127"/>
      <c r="U49" s="127"/>
    </row>
    <row r="50" spans="2:21" ht="24">
      <c r="B50" s="455"/>
      <c r="C50" s="123" t="s">
        <v>4139</v>
      </c>
      <c r="D50" s="126" t="s">
        <v>4140</v>
      </c>
      <c r="E50" s="57" t="s">
        <v>145</v>
      </c>
      <c r="F50" s="57" t="s">
        <v>146</v>
      </c>
      <c r="G50" s="57" t="s">
        <v>147</v>
      </c>
      <c r="H50" s="127" t="s">
        <v>4058</v>
      </c>
      <c r="I50" s="129" t="s">
        <v>4141</v>
      </c>
      <c r="J50" s="129" t="s">
        <v>4142</v>
      </c>
      <c r="K50" s="130" t="s">
        <v>6</v>
      </c>
      <c r="L50" s="127"/>
      <c r="M50" s="87" t="s">
        <v>39</v>
      </c>
      <c r="N50" s="87"/>
      <c r="O50" s="87"/>
      <c r="P50" s="80">
        <v>42536</v>
      </c>
      <c r="Q50" s="130" t="s">
        <v>6</v>
      </c>
      <c r="R50" s="127"/>
      <c r="S50" s="127"/>
      <c r="T50" s="127"/>
      <c r="U50" s="127"/>
    </row>
    <row r="51" spans="2:21" ht="24">
      <c r="B51" s="455"/>
      <c r="C51" s="123" t="s">
        <v>4143</v>
      </c>
      <c r="D51" s="126" t="s">
        <v>4144</v>
      </c>
      <c r="E51" s="57" t="s">
        <v>190</v>
      </c>
      <c r="F51" s="57" t="s">
        <v>146</v>
      </c>
      <c r="G51" s="57" t="s">
        <v>147</v>
      </c>
      <c r="H51" s="127" t="s">
        <v>4058</v>
      </c>
      <c r="I51" s="129" t="s">
        <v>4145</v>
      </c>
      <c r="J51" s="129" t="s">
        <v>4146</v>
      </c>
      <c r="K51" s="130" t="s">
        <v>6</v>
      </c>
      <c r="L51" s="127"/>
      <c r="M51" s="87" t="s">
        <v>39</v>
      </c>
      <c r="N51" s="87"/>
      <c r="O51" s="87"/>
      <c r="P51" s="80">
        <v>42536</v>
      </c>
      <c r="Q51" s="130" t="s">
        <v>6</v>
      </c>
      <c r="R51" s="127"/>
      <c r="S51" s="127"/>
      <c r="T51" s="127"/>
      <c r="U51" s="127"/>
    </row>
    <row r="52" spans="2:21" ht="24">
      <c r="B52" s="455"/>
      <c r="C52" s="123" t="s">
        <v>4147</v>
      </c>
      <c r="D52" s="126" t="s">
        <v>4148</v>
      </c>
      <c r="E52" s="57" t="s">
        <v>145</v>
      </c>
      <c r="F52" s="57" t="s">
        <v>146</v>
      </c>
      <c r="G52" s="57" t="s">
        <v>147</v>
      </c>
      <c r="H52" s="127" t="s">
        <v>4058</v>
      </c>
      <c r="I52" s="129" t="s">
        <v>4149</v>
      </c>
      <c r="J52" s="129" t="s">
        <v>4150</v>
      </c>
      <c r="K52" s="130" t="s">
        <v>6</v>
      </c>
      <c r="L52" s="127"/>
      <c r="M52" s="87" t="s">
        <v>39</v>
      </c>
      <c r="N52" s="87"/>
      <c r="O52" s="87"/>
      <c r="P52" s="80">
        <v>42536</v>
      </c>
      <c r="Q52" s="130" t="s">
        <v>6</v>
      </c>
      <c r="R52" s="127"/>
      <c r="S52" s="127"/>
      <c r="T52" s="127"/>
      <c r="U52" s="127"/>
    </row>
    <row r="53" spans="2:21" ht="24">
      <c r="B53" s="455"/>
      <c r="C53" s="123" t="s">
        <v>4151</v>
      </c>
      <c r="D53" s="126" t="s">
        <v>4152</v>
      </c>
      <c r="E53" s="57" t="s">
        <v>190</v>
      </c>
      <c r="F53" s="57" t="s">
        <v>146</v>
      </c>
      <c r="G53" s="57" t="s">
        <v>147</v>
      </c>
      <c r="H53" s="127" t="s">
        <v>4058</v>
      </c>
      <c r="I53" s="129" t="s">
        <v>4153</v>
      </c>
      <c r="J53" s="129" t="s">
        <v>4154</v>
      </c>
      <c r="K53" s="130" t="s">
        <v>6</v>
      </c>
      <c r="L53" s="127"/>
      <c r="M53" s="87" t="s">
        <v>39</v>
      </c>
      <c r="N53" s="87"/>
      <c r="O53" s="87"/>
      <c r="P53" s="80">
        <v>42536</v>
      </c>
      <c r="Q53" s="130" t="s">
        <v>6</v>
      </c>
      <c r="R53" s="127"/>
      <c r="S53" s="127"/>
      <c r="T53" s="127"/>
      <c r="U53" s="127"/>
    </row>
    <row r="54" spans="2:21" ht="24">
      <c r="B54" s="455"/>
      <c r="C54" s="123" t="s">
        <v>4155</v>
      </c>
      <c r="D54" s="126" t="s">
        <v>4156</v>
      </c>
      <c r="E54" s="57" t="s">
        <v>145</v>
      </c>
      <c r="F54" s="57" t="s">
        <v>146</v>
      </c>
      <c r="G54" s="57" t="s">
        <v>147</v>
      </c>
      <c r="H54" s="127" t="s">
        <v>4058</v>
      </c>
      <c r="I54" s="129" t="s">
        <v>4157</v>
      </c>
      <c r="J54" s="129" t="s">
        <v>4158</v>
      </c>
      <c r="K54" s="130" t="s">
        <v>6</v>
      </c>
      <c r="L54" s="127"/>
      <c r="M54" s="87" t="s">
        <v>39</v>
      </c>
      <c r="N54" s="87"/>
      <c r="O54" s="87"/>
      <c r="P54" s="80">
        <v>42536</v>
      </c>
      <c r="Q54" s="130" t="s">
        <v>6</v>
      </c>
      <c r="R54" s="127"/>
      <c r="S54" s="127"/>
      <c r="T54" s="127"/>
      <c r="U54" s="127"/>
    </row>
    <row r="55" spans="2:21" ht="24">
      <c r="B55" s="455"/>
      <c r="C55" s="123" t="s">
        <v>4159</v>
      </c>
      <c r="D55" s="126" t="s">
        <v>4160</v>
      </c>
      <c r="E55" s="57" t="s">
        <v>190</v>
      </c>
      <c r="F55" s="57" t="s">
        <v>146</v>
      </c>
      <c r="G55" s="57" t="s">
        <v>147</v>
      </c>
      <c r="H55" s="127" t="s">
        <v>4058</v>
      </c>
      <c r="I55" s="129" t="s">
        <v>4161</v>
      </c>
      <c r="J55" s="129" t="s">
        <v>4162</v>
      </c>
      <c r="K55" s="130" t="s">
        <v>6</v>
      </c>
      <c r="L55" s="127"/>
      <c r="M55" s="87" t="s">
        <v>39</v>
      </c>
      <c r="N55" s="87"/>
      <c r="O55" s="87"/>
      <c r="P55" s="80">
        <v>42536</v>
      </c>
      <c r="Q55" s="130" t="s">
        <v>6</v>
      </c>
      <c r="R55" s="127"/>
      <c r="S55" s="127"/>
      <c r="T55" s="127"/>
      <c r="U55" s="127"/>
    </row>
    <row r="56" spans="2:21" ht="24">
      <c r="B56" s="455"/>
      <c r="C56" s="123" t="s">
        <v>4163</v>
      </c>
      <c r="D56" s="129" t="s">
        <v>4164</v>
      </c>
      <c r="E56" s="57" t="s">
        <v>190</v>
      </c>
      <c r="F56" s="57" t="s">
        <v>146</v>
      </c>
      <c r="G56" s="57" t="s">
        <v>147</v>
      </c>
      <c r="H56" s="127" t="s">
        <v>4058</v>
      </c>
      <c r="I56" s="129" t="s">
        <v>4165</v>
      </c>
      <c r="J56" s="129" t="s">
        <v>4166</v>
      </c>
      <c r="K56" s="130" t="s">
        <v>6</v>
      </c>
      <c r="L56" s="127"/>
      <c r="M56" s="87" t="s">
        <v>39</v>
      </c>
      <c r="N56" s="87"/>
      <c r="O56" s="87"/>
      <c r="P56" s="80">
        <v>42536</v>
      </c>
      <c r="Q56" s="130" t="s">
        <v>6</v>
      </c>
      <c r="R56" s="127"/>
      <c r="S56" s="127"/>
      <c r="T56" s="127"/>
      <c r="U56" s="127"/>
    </row>
    <row r="57" spans="2:21" ht="24">
      <c r="B57" s="455"/>
      <c r="C57" s="123" t="s">
        <v>4167</v>
      </c>
      <c r="D57" s="129" t="s">
        <v>4168</v>
      </c>
      <c r="E57" s="57" t="s">
        <v>190</v>
      </c>
      <c r="F57" s="57" t="s">
        <v>146</v>
      </c>
      <c r="G57" s="57" t="s">
        <v>147</v>
      </c>
      <c r="H57" s="127" t="s">
        <v>4058</v>
      </c>
      <c r="I57" s="129" t="s">
        <v>4169</v>
      </c>
      <c r="J57" s="129" t="s">
        <v>4170</v>
      </c>
      <c r="K57" s="130" t="s">
        <v>6</v>
      </c>
      <c r="L57" s="127"/>
      <c r="M57" s="87" t="s">
        <v>39</v>
      </c>
      <c r="N57" s="87"/>
      <c r="O57" s="87"/>
      <c r="P57" s="80">
        <v>42536</v>
      </c>
      <c r="Q57" s="130" t="s">
        <v>6</v>
      </c>
      <c r="R57" s="127"/>
      <c r="S57" s="127"/>
      <c r="T57" s="127"/>
      <c r="U57" s="127"/>
    </row>
    <row r="58" spans="2:21" ht="24">
      <c r="B58" s="455"/>
      <c r="C58" s="123" t="s">
        <v>4171</v>
      </c>
      <c r="D58" s="129" t="s">
        <v>4172</v>
      </c>
      <c r="E58" s="57" t="s">
        <v>145</v>
      </c>
      <c r="F58" s="57" t="s">
        <v>146</v>
      </c>
      <c r="G58" s="57" t="s">
        <v>147</v>
      </c>
      <c r="H58" s="127" t="s">
        <v>4058</v>
      </c>
      <c r="I58" s="129" t="s">
        <v>4172</v>
      </c>
      <c r="J58" s="129" t="s">
        <v>4173</v>
      </c>
      <c r="K58" s="130" t="s">
        <v>6</v>
      </c>
      <c r="L58" s="127"/>
      <c r="M58" s="87" t="s">
        <v>39</v>
      </c>
      <c r="N58" s="87"/>
      <c r="O58" s="87"/>
      <c r="P58" s="80">
        <v>42536</v>
      </c>
      <c r="Q58" s="130" t="s">
        <v>6</v>
      </c>
      <c r="R58" s="127"/>
      <c r="S58" s="127"/>
      <c r="T58" s="127"/>
      <c r="U58" s="127"/>
    </row>
    <row r="59" spans="2:21" ht="24">
      <c r="B59" s="455"/>
      <c r="C59" s="123" t="s">
        <v>4174</v>
      </c>
      <c r="D59" s="129" t="s">
        <v>4175</v>
      </c>
      <c r="E59" s="57" t="s">
        <v>190</v>
      </c>
      <c r="F59" s="57" t="s">
        <v>146</v>
      </c>
      <c r="G59" s="57" t="s">
        <v>147</v>
      </c>
      <c r="H59" s="127" t="s">
        <v>4058</v>
      </c>
      <c r="I59" s="129" t="s">
        <v>4176</v>
      </c>
      <c r="J59" s="129" t="s">
        <v>4166</v>
      </c>
      <c r="K59" s="130" t="s">
        <v>6</v>
      </c>
      <c r="L59" s="127"/>
      <c r="M59" s="87" t="s">
        <v>39</v>
      </c>
      <c r="N59" s="87"/>
      <c r="O59" s="87"/>
      <c r="P59" s="80">
        <v>42536</v>
      </c>
      <c r="Q59" s="130" t="s">
        <v>6</v>
      </c>
      <c r="R59" s="127"/>
      <c r="S59" s="127"/>
      <c r="T59" s="127"/>
      <c r="U59" s="127"/>
    </row>
    <row r="60" spans="2:21" ht="24">
      <c r="B60" s="455"/>
      <c r="C60" s="123" t="s">
        <v>4177</v>
      </c>
      <c r="D60" s="129" t="s">
        <v>4178</v>
      </c>
      <c r="E60" s="57" t="s">
        <v>190</v>
      </c>
      <c r="F60" s="57" t="s">
        <v>146</v>
      </c>
      <c r="G60" s="57" t="s">
        <v>147</v>
      </c>
      <c r="H60" s="127" t="s">
        <v>4058</v>
      </c>
      <c r="I60" s="129" t="s">
        <v>4179</v>
      </c>
      <c r="J60" s="129" t="s">
        <v>4170</v>
      </c>
      <c r="K60" s="130" t="s">
        <v>6</v>
      </c>
      <c r="L60" s="127"/>
      <c r="M60" s="87" t="s">
        <v>39</v>
      </c>
      <c r="N60" s="87"/>
      <c r="O60" s="87"/>
      <c r="P60" s="80">
        <v>42536</v>
      </c>
      <c r="Q60" s="130" t="s">
        <v>6</v>
      </c>
      <c r="R60" s="127"/>
      <c r="S60" s="127"/>
      <c r="T60" s="127"/>
      <c r="U60" s="127"/>
    </row>
    <row r="61" spans="2:21" ht="24">
      <c r="B61" s="455"/>
      <c r="C61" s="123" t="s">
        <v>4180</v>
      </c>
      <c r="D61" s="129" t="s">
        <v>4181</v>
      </c>
      <c r="E61" s="57" t="s">
        <v>145</v>
      </c>
      <c r="F61" s="57" t="s">
        <v>146</v>
      </c>
      <c r="G61" s="57" t="s">
        <v>147</v>
      </c>
      <c r="H61" s="127" t="s">
        <v>4058</v>
      </c>
      <c r="I61" s="129" t="s">
        <v>4181</v>
      </c>
      <c r="J61" s="129" t="s">
        <v>4173</v>
      </c>
      <c r="K61" s="130" t="s">
        <v>6</v>
      </c>
      <c r="L61" s="127"/>
      <c r="M61" s="87" t="s">
        <v>39</v>
      </c>
      <c r="N61" s="87"/>
      <c r="O61" s="87"/>
      <c r="P61" s="80">
        <v>42536</v>
      </c>
      <c r="Q61" s="130" t="s">
        <v>6</v>
      </c>
      <c r="R61" s="127"/>
      <c r="S61" s="127"/>
      <c r="T61" s="127"/>
      <c r="U61" s="127"/>
    </row>
    <row r="62" spans="2:21" ht="24">
      <c r="B62" s="455"/>
      <c r="C62" s="123" t="s">
        <v>4182</v>
      </c>
      <c r="D62" s="129" t="s">
        <v>4183</v>
      </c>
      <c r="E62" s="57" t="s">
        <v>190</v>
      </c>
      <c r="F62" s="57" t="s">
        <v>146</v>
      </c>
      <c r="G62" s="57" t="s">
        <v>147</v>
      </c>
      <c r="H62" s="127" t="s">
        <v>4058</v>
      </c>
      <c r="I62" s="129" t="s">
        <v>4184</v>
      </c>
      <c r="J62" s="129" t="s">
        <v>4166</v>
      </c>
      <c r="K62" s="130" t="s">
        <v>6</v>
      </c>
      <c r="L62" s="127"/>
      <c r="M62" s="87" t="s">
        <v>39</v>
      </c>
      <c r="N62" s="87"/>
      <c r="O62" s="87"/>
      <c r="P62" s="80">
        <v>42536</v>
      </c>
      <c r="Q62" s="130" t="s">
        <v>6</v>
      </c>
      <c r="R62" s="127"/>
      <c r="S62" s="127"/>
      <c r="T62" s="127"/>
      <c r="U62" s="127"/>
    </row>
    <row r="63" spans="2:21" ht="24">
      <c r="B63" s="455"/>
      <c r="C63" s="123" t="s">
        <v>4185</v>
      </c>
      <c r="D63" s="129" t="s">
        <v>4186</v>
      </c>
      <c r="E63" s="57" t="s">
        <v>190</v>
      </c>
      <c r="F63" s="57" t="s">
        <v>146</v>
      </c>
      <c r="G63" s="57" t="s">
        <v>147</v>
      </c>
      <c r="H63" s="127" t="s">
        <v>4058</v>
      </c>
      <c r="I63" s="129" t="s">
        <v>4187</v>
      </c>
      <c r="J63" s="129" t="s">
        <v>4170</v>
      </c>
      <c r="K63" s="130" t="s">
        <v>6</v>
      </c>
      <c r="L63" s="127"/>
      <c r="M63" s="87" t="s">
        <v>39</v>
      </c>
      <c r="N63" s="87"/>
      <c r="O63" s="87"/>
      <c r="P63" s="80">
        <v>42536</v>
      </c>
      <c r="Q63" s="130" t="s">
        <v>6</v>
      </c>
      <c r="R63" s="127"/>
      <c r="S63" s="127"/>
      <c r="T63" s="127"/>
      <c r="U63" s="127"/>
    </row>
    <row r="64" spans="2:21" ht="24">
      <c r="B64" s="455"/>
      <c r="C64" s="123" t="s">
        <v>4188</v>
      </c>
      <c r="D64" s="129" t="s">
        <v>4189</v>
      </c>
      <c r="E64" s="57" t="s">
        <v>145</v>
      </c>
      <c r="F64" s="57" t="s">
        <v>146</v>
      </c>
      <c r="G64" s="57" t="s">
        <v>147</v>
      </c>
      <c r="H64" s="127" t="s">
        <v>4058</v>
      </c>
      <c r="I64" s="129" t="s">
        <v>4189</v>
      </c>
      <c r="J64" s="129" t="s">
        <v>4173</v>
      </c>
      <c r="K64" s="130" t="s">
        <v>6</v>
      </c>
      <c r="L64" s="127"/>
      <c r="M64" s="87" t="s">
        <v>39</v>
      </c>
      <c r="N64" s="87"/>
      <c r="O64" s="87"/>
      <c r="P64" s="80">
        <v>42536</v>
      </c>
      <c r="Q64" s="130" t="s">
        <v>6</v>
      </c>
      <c r="R64" s="127"/>
      <c r="S64" s="127"/>
      <c r="T64" s="127"/>
      <c r="U64" s="127"/>
    </row>
    <row r="65" spans="2:21" ht="24">
      <c r="B65" s="455"/>
      <c r="C65" s="123" t="s">
        <v>4190</v>
      </c>
      <c r="D65" s="129" t="s">
        <v>4191</v>
      </c>
      <c r="E65" s="57" t="s">
        <v>190</v>
      </c>
      <c r="F65" s="57" t="s">
        <v>146</v>
      </c>
      <c r="G65" s="57" t="s">
        <v>147</v>
      </c>
      <c r="H65" s="127" t="s">
        <v>4058</v>
      </c>
      <c r="I65" s="129" t="s">
        <v>4192</v>
      </c>
      <c r="J65" s="129" t="s">
        <v>4166</v>
      </c>
      <c r="K65" s="130" t="s">
        <v>6</v>
      </c>
      <c r="L65" s="127"/>
      <c r="M65" s="87" t="s">
        <v>39</v>
      </c>
      <c r="N65" s="87"/>
      <c r="O65" s="87"/>
      <c r="P65" s="80">
        <v>42536</v>
      </c>
      <c r="Q65" s="130" t="s">
        <v>6</v>
      </c>
      <c r="R65" s="127"/>
      <c r="S65" s="127"/>
      <c r="T65" s="127"/>
      <c r="U65" s="127"/>
    </row>
    <row r="66" spans="2:21" ht="24">
      <c r="B66" s="455"/>
      <c r="C66" s="123" t="s">
        <v>4193</v>
      </c>
      <c r="D66" s="129" t="s">
        <v>4194</v>
      </c>
      <c r="E66" s="57" t="s">
        <v>190</v>
      </c>
      <c r="F66" s="57" t="s">
        <v>146</v>
      </c>
      <c r="G66" s="57" t="s">
        <v>147</v>
      </c>
      <c r="H66" s="127" t="s">
        <v>4058</v>
      </c>
      <c r="I66" s="129" t="s">
        <v>4195</v>
      </c>
      <c r="J66" s="129" t="s">
        <v>4170</v>
      </c>
      <c r="K66" s="130" t="s">
        <v>6</v>
      </c>
      <c r="L66" s="127"/>
      <c r="M66" s="87" t="s">
        <v>39</v>
      </c>
      <c r="N66" s="87"/>
      <c r="O66" s="87"/>
      <c r="P66" s="80">
        <v>42536</v>
      </c>
      <c r="Q66" s="130" t="s">
        <v>6</v>
      </c>
      <c r="R66" s="127"/>
      <c r="S66" s="127"/>
      <c r="T66" s="127"/>
      <c r="U66" s="127"/>
    </row>
    <row r="67" spans="2:21" ht="24">
      <c r="B67" s="455"/>
      <c r="C67" s="123" t="s">
        <v>4196</v>
      </c>
      <c r="D67" s="129" t="s">
        <v>4197</v>
      </c>
      <c r="E67" s="57" t="s">
        <v>145</v>
      </c>
      <c r="F67" s="57" t="s">
        <v>146</v>
      </c>
      <c r="G67" s="57" t="s">
        <v>147</v>
      </c>
      <c r="H67" s="127" t="s">
        <v>4058</v>
      </c>
      <c r="I67" s="129" t="s">
        <v>4197</v>
      </c>
      <c r="J67" s="129" t="s">
        <v>4173</v>
      </c>
      <c r="K67" s="130" t="s">
        <v>6</v>
      </c>
      <c r="L67" s="127"/>
      <c r="M67" s="87" t="s">
        <v>39</v>
      </c>
      <c r="N67" s="87"/>
      <c r="O67" s="87"/>
      <c r="P67" s="80">
        <v>42536</v>
      </c>
      <c r="Q67" s="130" t="s">
        <v>6</v>
      </c>
      <c r="R67" s="127"/>
      <c r="S67" s="127"/>
      <c r="T67" s="127"/>
      <c r="U67" s="127"/>
    </row>
    <row r="68" spans="2:21" ht="16.5">
      <c r="B68" s="455"/>
      <c r="C68" s="123" t="s">
        <v>4198</v>
      </c>
      <c r="D68" s="126" t="s">
        <v>4199</v>
      </c>
      <c r="E68" s="57" t="s">
        <v>145</v>
      </c>
      <c r="F68" s="57" t="s">
        <v>146</v>
      </c>
      <c r="G68" s="57" t="s">
        <v>147</v>
      </c>
      <c r="H68" s="127" t="s">
        <v>4058</v>
      </c>
      <c r="I68" s="129" t="s">
        <v>4200</v>
      </c>
      <c r="J68" s="129" t="s">
        <v>4201</v>
      </c>
      <c r="K68" s="130" t="s">
        <v>6</v>
      </c>
      <c r="L68" s="127"/>
      <c r="M68" s="87" t="s">
        <v>39</v>
      </c>
      <c r="N68" s="87"/>
      <c r="O68" s="87"/>
      <c r="P68" s="80">
        <v>42536</v>
      </c>
      <c r="Q68" s="130" t="s">
        <v>6</v>
      </c>
      <c r="R68" s="127"/>
      <c r="S68" s="127"/>
      <c r="T68" s="127"/>
      <c r="U68" s="127"/>
    </row>
    <row r="69" spans="2:21" ht="16.5">
      <c r="B69" s="455"/>
      <c r="C69" s="123" t="s">
        <v>4202</v>
      </c>
      <c r="D69" s="126" t="s">
        <v>4203</v>
      </c>
      <c r="E69" s="57" t="s">
        <v>190</v>
      </c>
      <c r="F69" s="57" t="s">
        <v>146</v>
      </c>
      <c r="G69" s="57" t="s">
        <v>147</v>
      </c>
      <c r="H69" s="127" t="s">
        <v>4058</v>
      </c>
      <c r="I69" s="129" t="s">
        <v>4204</v>
      </c>
      <c r="J69" s="129" t="s">
        <v>4205</v>
      </c>
      <c r="K69" s="130" t="s">
        <v>6</v>
      </c>
      <c r="L69" s="127"/>
      <c r="M69" s="87" t="s">
        <v>39</v>
      </c>
      <c r="N69" s="87"/>
      <c r="O69" s="87"/>
      <c r="P69" s="80">
        <v>42536</v>
      </c>
      <c r="Q69" s="130" t="s">
        <v>6</v>
      </c>
      <c r="R69" s="127"/>
      <c r="S69" s="127"/>
      <c r="T69" s="127"/>
      <c r="U69" s="127"/>
    </row>
    <row r="70" spans="2:21" ht="24">
      <c r="B70" s="455"/>
      <c r="C70" s="123" t="s">
        <v>4206</v>
      </c>
      <c r="D70" s="126" t="s">
        <v>4207</v>
      </c>
      <c r="E70" s="57" t="s">
        <v>145</v>
      </c>
      <c r="F70" s="57" t="s">
        <v>178</v>
      </c>
      <c r="G70" s="57" t="s">
        <v>147</v>
      </c>
      <c r="H70" s="127" t="s">
        <v>4058</v>
      </c>
      <c r="I70" s="129" t="s">
        <v>4208</v>
      </c>
      <c r="J70" s="129" t="s">
        <v>4209</v>
      </c>
      <c r="K70" s="130" t="s">
        <v>6</v>
      </c>
      <c r="L70" s="127"/>
      <c r="M70" s="87" t="s">
        <v>39</v>
      </c>
      <c r="N70" s="87"/>
      <c r="O70" s="87"/>
      <c r="P70" s="80">
        <v>42536</v>
      </c>
      <c r="Q70" s="130" t="s">
        <v>6</v>
      </c>
      <c r="R70" s="127"/>
      <c r="S70" s="127"/>
      <c r="T70" s="127"/>
      <c r="U70" s="127"/>
    </row>
    <row r="71" spans="2:21" ht="24">
      <c r="B71" s="455"/>
      <c r="C71" s="123" t="s">
        <v>4210</v>
      </c>
      <c r="D71" s="126" t="s">
        <v>4211</v>
      </c>
      <c r="E71" s="57" t="s">
        <v>145</v>
      </c>
      <c r="F71" s="57" t="s">
        <v>146</v>
      </c>
      <c r="G71" s="57" t="s">
        <v>147</v>
      </c>
      <c r="H71" s="127" t="s">
        <v>4058</v>
      </c>
      <c r="I71" s="129" t="s">
        <v>4212</v>
      </c>
      <c r="J71" s="129" t="s">
        <v>4213</v>
      </c>
      <c r="K71" s="130" t="s">
        <v>6</v>
      </c>
      <c r="L71" s="127"/>
      <c r="M71" s="87" t="s">
        <v>39</v>
      </c>
      <c r="N71" s="87"/>
      <c r="O71" s="87"/>
      <c r="P71" s="80">
        <v>42536</v>
      </c>
      <c r="Q71" s="130" t="s">
        <v>6</v>
      </c>
      <c r="R71" s="127"/>
      <c r="S71" s="127"/>
      <c r="T71" s="127"/>
      <c r="U71" s="127"/>
    </row>
    <row r="72" spans="2:21" ht="24">
      <c r="B72" s="455"/>
      <c r="C72" s="123" t="s">
        <v>4214</v>
      </c>
      <c r="D72" s="126" t="s">
        <v>4215</v>
      </c>
      <c r="E72" s="57" t="s">
        <v>190</v>
      </c>
      <c r="F72" s="57" t="s">
        <v>146</v>
      </c>
      <c r="G72" s="57" t="s">
        <v>147</v>
      </c>
      <c r="H72" s="127" t="s">
        <v>4058</v>
      </c>
      <c r="I72" s="129" t="s">
        <v>4216</v>
      </c>
      <c r="J72" s="129" t="s">
        <v>4217</v>
      </c>
      <c r="K72" s="130" t="s">
        <v>6</v>
      </c>
      <c r="L72" s="127"/>
      <c r="M72" s="87" t="s">
        <v>39</v>
      </c>
      <c r="N72" s="87"/>
      <c r="O72" s="87"/>
      <c r="P72" s="80">
        <v>42536</v>
      </c>
      <c r="Q72" s="130" t="s">
        <v>6</v>
      </c>
      <c r="R72" s="127"/>
      <c r="S72" s="127"/>
      <c r="T72" s="127"/>
      <c r="U72" s="127"/>
    </row>
    <row r="73" spans="2:21" ht="16.5">
      <c r="B73" s="455"/>
      <c r="C73" s="123" t="s">
        <v>4218</v>
      </c>
      <c r="D73" s="126" t="s">
        <v>4219</v>
      </c>
      <c r="E73" s="57" t="s">
        <v>145</v>
      </c>
      <c r="F73" s="57" t="s">
        <v>146</v>
      </c>
      <c r="G73" s="57" t="s">
        <v>147</v>
      </c>
      <c r="H73" s="127" t="s">
        <v>4058</v>
      </c>
      <c r="I73" s="129" t="s">
        <v>4220</v>
      </c>
      <c r="J73" s="129" t="s">
        <v>4166</v>
      </c>
      <c r="K73" s="130" t="s">
        <v>6</v>
      </c>
      <c r="L73" s="127"/>
      <c r="M73" s="87" t="s">
        <v>39</v>
      </c>
      <c r="N73" s="87"/>
      <c r="O73" s="87"/>
      <c r="P73" s="80">
        <v>42536</v>
      </c>
      <c r="Q73" s="130" t="s">
        <v>6</v>
      </c>
      <c r="R73" s="127"/>
      <c r="S73" s="127"/>
      <c r="T73" s="127"/>
      <c r="U73" s="127"/>
    </row>
    <row r="74" spans="2:21" ht="24">
      <c r="B74" s="455"/>
      <c r="C74" s="123" t="s">
        <v>4221</v>
      </c>
      <c r="D74" s="126" t="s">
        <v>4222</v>
      </c>
      <c r="E74" s="57" t="s">
        <v>190</v>
      </c>
      <c r="F74" s="57" t="s">
        <v>146</v>
      </c>
      <c r="G74" s="57" t="s">
        <v>147</v>
      </c>
      <c r="H74" s="127" t="s">
        <v>4058</v>
      </c>
      <c r="I74" s="129" t="s">
        <v>4223</v>
      </c>
      <c r="J74" s="129" t="s">
        <v>4170</v>
      </c>
      <c r="K74" s="130" t="s">
        <v>6</v>
      </c>
      <c r="L74" s="127"/>
      <c r="M74" s="87" t="s">
        <v>39</v>
      </c>
      <c r="N74" s="87"/>
      <c r="O74" s="87"/>
      <c r="P74" s="80">
        <v>42536</v>
      </c>
      <c r="Q74" s="130" t="s">
        <v>6</v>
      </c>
      <c r="R74" s="127"/>
      <c r="S74" s="127"/>
      <c r="T74" s="127"/>
      <c r="U74" s="127"/>
    </row>
    <row r="75" spans="2:21" ht="24">
      <c r="B75" s="455"/>
      <c r="C75" s="123" t="s">
        <v>4224</v>
      </c>
      <c r="D75" s="126" t="s">
        <v>4225</v>
      </c>
      <c r="E75" s="57" t="s">
        <v>190</v>
      </c>
      <c r="F75" s="57" t="s">
        <v>162</v>
      </c>
      <c r="G75" s="57" t="s">
        <v>147</v>
      </c>
      <c r="H75" s="127" t="s">
        <v>4058</v>
      </c>
      <c r="I75" s="129" t="s">
        <v>4226</v>
      </c>
      <c r="J75" s="129" t="s">
        <v>4173</v>
      </c>
      <c r="K75" s="130" t="s">
        <v>6</v>
      </c>
      <c r="L75" s="127"/>
      <c r="M75" s="87" t="s">
        <v>39</v>
      </c>
      <c r="N75" s="87"/>
      <c r="O75" s="87"/>
      <c r="P75" s="80">
        <v>42536</v>
      </c>
      <c r="Q75" s="130" t="s">
        <v>6</v>
      </c>
      <c r="R75" s="127"/>
      <c r="S75" s="127"/>
      <c r="T75" s="127"/>
      <c r="U75" s="127"/>
    </row>
    <row r="76" spans="2:21" ht="16.5">
      <c r="B76" s="455"/>
      <c r="C76" s="123" t="s">
        <v>4227</v>
      </c>
      <c r="D76" s="126" t="s">
        <v>4228</v>
      </c>
      <c r="E76" s="57" t="s">
        <v>145</v>
      </c>
      <c r="F76" s="57" t="s">
        <v>146</v>
      </c>
      <c r="G76" s="57" t="s">
        <v>147</v>
      </c>
      <c r="H76" s="127" t="s">
        <v>4058</v>
      </c>
      <c r="I76" s="129" t="s">
        <v>4229</v>
      </c>
      <c r="J76" s="129" t="s">
        <v>4166</v>
      </c>
      <c r="K76" s="130" t="s">
        <v>6</v>
      </c>
      <c r="L76" s="127"/>
      <c r="M76" s="87" t="s">
        <v>39</v>
      </c>
      <c r="N76" s="87"/>
      <c r="O76" s="87"/>
      <c r="P76" s="80">
        <v>42536</v>
      </c>
      <c r="Q76" s="130" t="s">
        <v>6</v>
      </c>
      <c r="R76" s="127"/>
      <c r="S76" s="127"/>
      <c r="T76" s="127"/>
      <c r="U76" s="127"/>
    </row>
    <row r="77" spans="2:21" ht="16.5">
      <c r="B77" s="455"/>
      <c r="C77" s="123" t="s">
        <v>4230</v>
      </c>
      <c r="D77" s="126" t="s">
        <v>4231</v>
      </c>
      <c r="E77" s="57" t="s">
        <v>190</v>
      </c>
      <c r="F77" s="57" t="s">
        <v>146</v>
      </c>
      <c r="G77" s="57" t="s">
        <v>147</v>
      </c>
      <c r="H77" s="127" t="s">
        <v>4058</v>
      </c>
      <c r="I77" s="129" t="s">
        <v>4232</v>
      </c>
      <c r="J77" s="129" t="s">
        <v>4170</v>
      </c>
      <c r="K77" s="130" t="s">
        <v>7</v>
      </c>
      <c r="L77" s="126" t="s">
        <v>4068</v>
      </c>
      <c r="M77" s="87" t="s">
        <v>39</v>
      </c>
      <c r="N77" s="87"/>
      <c r="O77" s="87"/>
      <c r="P77" s="80">
        <v>42536</v>
      </c>
      <c r="Q77" s="130" t="s">
        <v>8</v>
      </c>
      <c r="R77" s="127"/>
      <c r="S77" s="127"/>
      <c r="T77" s="127"/>
      <c r="U77" s="127"/>
    </row>
    <row r="78" spans="2:21" ht="16.5">
      <c r="B78" s="455"/>
      <c r="C78" s="123" t="s">
        <v>4233</v>
      </c>
      <c r="D78" s="126" t="s">
        <v>4234</v>
      </c>
      <c r="E78" s="57" t="s">
        <v>190</v>
      </c>
      <c r="F78" s="57" t="s">
        <v>162</v>
      </c>
      <c r="G78" s="57" t="s">
        <v>147</v>
      </c>
      <c r="H78" s="127" t="s">
        <v>4058</v>
      </c>
      <c r="I78" s="129" t="s">
        <v>4235</v>
      </c>
      <c r="J78" s="129" t="s">
        <v>4173</v>
      </c>
      <c r="K78" s="130" t="s">
        <v>6</v>
      </c>
      <c r="L78" s="127"/>
      <c r="M78" s="87" t="s">
        <v>39</v>
      </c>
      <c r="N78" s="87"/>
      <c r="O78" s="87"/>
      <c r="P78" s="80">
        <v>42536</v>
      </c>
      <c r="Q78" s="130" t="s">
        <v>6</v>
      </c>
      <c r="R78" s="127"/>
      <c r="S78" s="127"/>
      <c r="T78" s="127"/>
      <c r="U78" s="127"/>
    </row>
    <row r="79" spans="2:21" ht="16.5">
      <c r="B79" s="455"/>
      <c r="C79" s="123" t="s">
        <v>4236</v>
      </c>
      <c r="D79" s="126" t="s">
        <v>4237</v>
      </c>
      <c r="E79" s="57" t="s">
        <v>145</v>
      </c>
      <c r="F79" s="57" t="s">
        <v>146</v>
      </c>
      <c r="G79" s="57" t="s">
        <v>147</v>
      </c>
      <c r="H79" s="127" t="s">
        <v>4058</v>
      </c>
      <c r="I79" s="129" t="s">
        <v>4238</v>
      </c>
      <c r="J79" s="129" t="s">
        <v>4166</v>
      </c>
      <c r="K79" s="130" t="s">
        <v>6</v>
      </c>
      <c r="L79" s="127"/>
      <c r="M79" s="87" t="s">
        <v>39</v>
      </c>
      <c r="N79" s="87"/>
      <c r="O79" s="87"/>
      <c r="P79" s="80">
        <v>42536</v>
      </c>
      <c r="Q79" s="130" t="s">
        <v>6</v>
      </c>
      <c r="R79" s="127"/>
      <c r="S79" s="127"/>
      <c r="T79" s="127"/>
      <c r="U79" s="127"/>
    </row>
    <row r="80" spans="2:21" ht="24">
      <c r="B80" s="455"/>
      <c r="C80" s="123" t="s">
        <v>4239</v>
      </c>
      <c r="D80" s="126" t="s">
        <v>4240</v>
      </c>
      <c r="E80" s="57" t="s">
        <v>190</v>
      </c>
      <c r="F80" s="57" t="s">
        <v>146</v>
      </c>
      <c r="G80" s="57" t="s">
        <v>147</v>
      </c>
      <c r="H80" s="127" t="s">
        <v>4058</v>
      </c>
      <c r="I80" s="129" t="s">
        <v>4241</v>
      </c>
      <c r="J80" s="129" t="s">
        <v>4170</v>
      </c>
      <c r="K80" s="130" t="s">
        <v>7</v>
      </c>
      <c r="L80" s="126" t="s">
        <v>4068</v>
      </c>
      <c r="M80" s="87" t="s">
        <v>39</v>
      </c>
      <c r="N80" s="87"/>
      <c r="O80" s="87"/>
      <c r="P80" s="80">
        <v>42536</v>
      </c>
      <c r="Q80" s="130" t="s">
        <v>8</v>
      </c>
      <c r="R80" s="127"/>
      <c r="S80" s="127"/>
      <c r="T80" s="127"/>
      <c r="U80" s="127"/>
    </row>
    <row r="81" spans="2:21" ht="24">
      <c r="B81" s="455"/>
      <c r="C81" s="123" t="s">
        <v>4242</v>
      </c>
      <c r="D81" s="126" t="s">
        <v>4243</v>
      </c>
      <c r="E81" s="57" t="s">
        <v>190</v>
      </c>
      <c r="F81" s="57" t="s">
        <v>162</v>
      </c>
      <c r="G81" s="57" t="s">
        <v>147</v>
      </c>
      <c r="H81" s="127" t="s">
        <v>4058</v>
      </c>
      <c r="I81" s="129" t="s">
        <v>4244</v>
      </c>
      <c r="J81" s="129" t="s">
        <v>4173</v>
      </c>
      <c r="K81" s="130" t="s">
        <v>6</v>
      </c>
      <c r="L81" s="127"/>
      <c r="M81" s="87" t="s">
        <v>39</v>
      </c>
      <c r="N81" s="87"/>
      <c r="O81" s="87"/>
      <c r="P81" s="80">
        <v>42536</v>
      </c>
      <c r="Q81" s="130" t="s">
        <v>6</v>
      </c>
      <c r="R81" s="127"/>
      <c r="S81" s="127"/>
      <c r="T81" s="127"/>
      <c r="U81" s="127"/>
    </row>
    <row r="82" spans="2:21" ht="16.5">
      <c r="B82" s="455"/>
      <c r="C82" s="123" t="s">
        <v>4245</v>
      </c>
      <c r="D82" s="126" t="s">
        <v>4246</v>
      </c>
      <c r="E82" s="57" t="s">
        <v>145</v>
      </c>
      <c r="F82" s="57" t="s">
        <v>146</v>
      </c>
      <c r="G82" s="57" t="s">
        <v>147</v>
      </c>
      <c r="H82" s="127" t="s">
        <v>4058</v>
      </c>
      <c r="I82" s="129" t="s">
        <v>4247</v>
      </c>
      <c r="J82" s="129" t="s">
        <v>4166</v>
      </c>
      <c r="K82" s="130" t="s">
        <v>6</v>
      </c>
      <c r="L82" s="127"/>
      <c r="M82" s="87" t="s">
        <v>39</v>
      </c>
      <c r="N82" s="87"/>
      <c r="O82" s="87"/>
      <c r="P82" s="80">
        <v>42536</v>
      </c>
      <c r="Q82" s="130" t="s">
        <v>6</v>
      </c>
      <c r="R82" s="127"/>
      <c r="S82" s="127"/>
      <c r="T82" s="127"/>
      <c r="U82" s="127"/>
    </row>
    <row r="83" spans="2:21" ht="16.5">
      <c r="B83" s="455"/>
      <c r="C83" s="123" t="s">
        <v>4248</v>
      </c>
      <c r="D83" s="126" t="s">
        <v>4249</v>
      </c>
      <c r="E83" s="57" t="s">
        <v>190</v>
      </c>
      <c r="F83" s="57" t="s">
        <v>146</v>
      </c>
      <c r="G83" s="57" t="s">
        <v>147</v>
      </c>
      <c r="H83" s="127" t="s">
        <v>4058</v>
      </c>
      <c r="I83" s="129" t="s">
        <v>4250</v>
      </c>
      <c r="J83" s="129" t="s">
        <v>4170</v>
      </c>
      <c r="K83" s="130" t="s">
        <v>7</v>
      </c>
      <c r="L83" s="126" t="s">
        <v>4068</v>
      </c>
      <c r="M83" s="87" t="s">
        <v>39</v>
      </c>
      <c r="N83" s="87"/>
      <c r="O83" s="87"/>
      <c r="P83" s="80">
        <v>42536</v>
      </c>
      <c r="Q83" s="130" t="s">
        <v>8</v>
      </c>
      <c r="R83" s="127"/>
      <c r="S83" s="127"/>
      <c r="T83" s="127"/>
      <c r="U83" s="127"/>
    </row>
    <row r="84" spans="2:21" ht="16.5">
      <c r="B84" s="455"/>
      <c r="C84" s="123" t="s">
        <v>4251</v>
      </c>
      <c r="D84" s="126" t="s">
        <v>4252</v>
      </c>
      <c r="E84" s="57" t="s">
        <v>190</v>
      </c>
      <c r="F84" s="57" t="s">
        <v>162</v>
      </c>
      <c r="G84" s="57" t="s">
        <v>147</v>
      </c>
      <c r="H84" s="127" t="s">
        <v>4058</v>
      </c>
      <c r="I84" s="129" t="s">
        <v>4253</v>
      </c>
      <c r="J84" s="129" t="s">
        <v>4173</v>
      </c>
      <c r="K84" s="130" t="s">
        <v>6</v>
      </c>
      <c r="L84" s="127"/>
      <c r="M84" s="87" t="s">
        <v>39</v>
      </c>
      <c r="N84" s="87"/>
      <c r="O84" s="87"/>
      <c r="P84" s="80">
        <v>42536</v>
      </c>
      <c r="Q84" s="130" t="s">
        <v>6</v>
      </c>
      <c r="R84" s="127"/>
      <c r="S84" s="127"/>
      <c r="T84" s="127"/>
      <c r="U84" s="127"/>
    </row>
    <row r="85" spans="2:21" ht="16.5">
      <c r="B85" s="455"/>
      <c r="C85" s="123" t="s">
        <v>4254</v>
      </c>
      <c r="D85" s="126" t="s">
        <v>4255</v>
      </c>
      <c r="E85" s="57" t="s">
        <v>145</v>
      </c>
      <c r="F85" s="57" t="s">
        <v>146</v>
      </c>
      <c r="G85" s="57" t="s">
        <v>147</v>
      </c>
      <c r="H85" s="127" t="s">
        <v>4058</v>
      </c>
      <c r="I85" s="129" t="s">
        <v>4256</v>
      </c>
      <c r="J85" s="129" t="s">
        <v>4166</v>
      </c>
      <c r="K85" s="130" t="s">
        <v>6</v>
      </c>
      <c r="L85" s="127"/>
      <c r="M85" s="87" t="s">
        <v>39</v>
      </c>
      <c r="N85" s="87"/>
      <c r="O85" s="87"/>
      <c r="P85" s="80">
        <v>42536</v>
      </c>
      <c r="Q85" s="130" t="s">
        <v>6</v>
      </c>
      <c r="R85" s="127"/>
      <c r="S85" s="127"/>
      <c r="T85" s="127"/>
      <c r="U85" s="127"/>
    </row>
    <row r="86" spans="2:21" ht="16.5">
      <c r="B86" s="455"/>
      <c r="C86" s="123" t="s">
        <v>4257</v>
      </c>
      <c r="D86" s="126" t="s">
        <v>4258</v>
      </c>
      <c r="E86" s="57" t="s">
        <v>190</v>
      </c>
      <c r="F86" s="57" t="s">
        <v>146</v>
      </c>
      <c r="G86" s="57" t="s">
        <v>147</v>
      </c>
      <c r="H86" s="127" t="s">
        <v>4058</v>
      </c>
      <c r="I86" s="129" t="s">
        <v>4259</v>
      </c>
      <c r="J86" s="129" t="s">
        <v>4170</v>
      </c>
      <c r="K86" s="130" t="s">
        <v>7</v>
      </c>
      <c r="L86" s="126" t="s">
        <v>4068</v>
      </c>
      <c r="M86" s="87" t="s">
        <v>39</v>
      </c>
      <c r="N86" s="87"/>
      <c r="O86" s="87"/>
      <c r="P86" s="80">
        <v>42536</v>
      </c>
      <c r="Q86" s="130" t="s">
        <v>8</v>
      </c>
      <c r="R86" s="127"/>
      <c r="S86" s="127"/>
      <c r="T86" s="127"/>
      <c r="U86" s="127"/>
    </row>
    <row r="87" spans="2:21" ht="16.5">
      <c r="B87" s="455"/>
      <c r="C87" s="123" t="s">
        <v>4260</v>
      </c>
      <c r="D87" s="126" t="s">
        <v>4261</v>
      </c>
      <c r="E87" s="57" t="s">
        <v>190</v>
      </c>
      <c r="F87" s="57" t="s">
        <v>162</v>
      </c>
      <c r="G87" s="57" t="s">
        <v>147</v>
      </c>
      <c r="H87" s="127" t="s">
        <v>4058</v>
      </c>
      <c r="I87" s="129" t="s">
        <v>4262</v>
      </c>
      <c r="J87" s="129" t="s">
        <v>4263</v>
      </c>
      <c r="K87" s="130" t="s">
        <v>6</v>
      </c>
      <c r="L87" s="127"/>
      <c r="M87" s="87" t="s">
        <v>39</v>
      </c>
      <c r="N87" s="87"/>
      <c r="O87" s="87"/>
      <c r="P87" s="80">
        <v>42536</v>
      </c>
      <c r="Q87" s="130" t="s">
        <v>6</v>
      </c>
      <c r="R87" s="127"/>
      <c r="S87" s="127"/>
      <c r="T87" s="127"/>
      <c r="U87" s="127"/>
    </row>
    <row r="88" spans="2:21" ht="16.5">
      <c r="B88" s="455"/>
      <c r="C88" s="123" t="s">
        <v>4264</v>
      </c>
      <c r="D88" s="126" t="s">
        <v>4265</v>
      </c>
      <c r="E88" s="57" t="s">
        <v>145</v>
      </c>
      <c r="F88" s="57" t="s">
        <v>146</v>
      </c>
      <c r="G88" s="57" t="s">
        <v>147</v>
      </c>
      <c r="H88" s="127" t="s">
        <v>4058</v>
      </c>
      <c r="I88" s="129" t="s">
        <v>4266</v>
      </c>
      <c r="J88" s="129" t="s">
        <v>4166</v>
      </c>
      <c r="K88" s="130" t="s">
        <v>6</v>
      </c>
      <c r="L88" s="127"/>
      <c r="M88" s="87" t="s">
        <v>39</v>
      </c>
      <c r="N88" s="87"/>
      <c r="O88" s="87"/>
      <c r="P88" s="80">
        <v>42536</v>
      </c>
      <c r="Q88" s="130" t="s">
        <v>6</v>
      </c>
      <c r="R88" s="127"/>
      <c r="S88" s="127"/>
      <c r="T88" s="127"/>
      <c r="U88" s="127"/>
    </row>
    <row r="89" spans="2:21" ht="16.5">
      <c r="B89" s="455"/>
      <c r="C89" s="123" t="s">
        <v>4267</v>
      </c>
      <c r="D89" s="126" t="s">
        <v>4268</v>
      </c>
      <c r="E89" s="57" t="s">
        <v>190</v>
      </c>
      <c r="F89" s="57" t="s">
        <v>146</v>
      </c>
      <c r="G89" s="57" t="s">
        <v>147</v>
      </c>
      <c r="H89" s="127" t="s">
        <v>4058</v>
      </c>
      <c r="I89" s="129" t="s">
        <v>4269</v>
      </c>
      <c r="J89" s="129" t="s">
        <v>4170</v>
      </c>
      <c r="K89" s="130" t="s">
        <v>6</v>
      </c>
      <c r="L89" s="127"/>
      <c r="M89" s="87" t="s">
        <v>39</v>
      </c>
      <c r="N89" s="87"/>
      <c r="O89" s="87"/>
      <c r="P89" s="80">
        <v>42536</v>
      </c>
      <c r="Q89" s="130" t="s">
        <v>6</v>
      </c>
      <c r="R89" s="127"/>
      <c r="S89" s="127"/>
      <c r="T89" s="127"/>
      <c r="U89" s="127"/>
    </row>
    <row r="90" spans="2:21" ht="16.5">
      <c r="B90" s="455"/>
      <c r="C90" s="123" t="s">
        <v>4270</v>
      </c>
      <c r="D90" s="126" t="s">
        <v>4271</v>
      </c>
      <c r="E90" s="57" t="s">
        <v>190</v>
      </c>
      <c r="F90" s="57" t="s">
        <v>162</v>
      </c>
      <c r="G90" s="57" t="s">
        <v>147</v>
      </c>
      <c r="H90" s="127" t="s">
        <v>4058</v>
      </c>
      <c r="I90" s="129" t="s">
        <v>4272</v>
      </c>
      <c r="J90" s="129" t="s">
        <v>4173</v>
      </c>
      <c r="K90" s="130" t="s">
        <v>6</v>
      </c>
      <c r="L90" s="127"/>
      <c r="M90" s="87" t="s">
        <v>39</v>
      </c>
      <c r="N90" s="87"/>
      <c r="O90" s="87"/>
      <c r="P90" s="80">
        <v>42536</v>
      </c>
      <c r="Q90" s="130" t="s">
        <v>6</v>
      </c>
      <c r="R90" s="127"/>
      <c r="S90" s="127"/>
      <c r="T90" s="127"/>
      <c r="U90" s="127"/>
    </row>
    <row r="91" spans="2:21" ht="16.5">
      <c r="B91" s="455"/>
      <c r="C91" s="123" t="s">
        <v>4273</v>
      </c>
      <c r="D91" s="126" t="s">
        <v>4274</v>
      </c>
      <c r="E91" s="57" t="s">
        <v>145</v>
      </c>
      <c r="F91" s="57" t="s">
        <v>146</v>
      </c>
      <c r="G91" s="57" t="s">
        <v>147</v>
      </c>
      <c r="H91" s="127" t="s">
        <v>4058</v>
      </c>
      <c r="I91" s="129" t="s">
        <v>4275</v>
      </c>
      <c r="J91" s="129" t="s">
        <v>4166</v>
      </c>
      <c r="K91" s="130" t="s">
        <v>6</v>
      </c>
      <c r="L91" s="127"/>
      <c r="M91" s="87" t="s">
        <v>39</v>
      </c>
      <c r="N91" s="87"/>
      <c r="O91" s="87"/>
      <c r="P91" s="80">
        <v>42536</v>
      </c>
      <c r="Q91" s="130" t="s">
        <v>6</v>
      </c>
      <c r="R91" s="127"/>
      <c r="S91" s="127"/>
      <c r="T91" s="127"/>
      <c r="U91" s="127"/>
    </row>
    <row r="92" spans="2:21" ht="16.5">
      <c r="B92" s="455"/>
      <c r="C92" s="123" t="s">
        <v>4276</v>
      </c>
      <c r="D92" s="126" t="s">
        <v>4277</v>
      </c>
      <c r="E92" s="57" t="s">
        <v>190</v>
      </c>
      <c r="F92" s="57" t="s">
        <v>146</v>
      </c>
      <c r="G92" s="57" t="s">
        <v>147</v>
      </c>
      <c r="H92" s="127" t="s">
        <v>4058</v>
      </c>
      <c r="I92" s="129" t="s">
        <v>4278</v>
      </c>
      <c r="J92" s="129" t="s">
        <v>4170</v>
      </c>
      <c r="K92" s="130" t="s">
        <v>6</v>
      </c>
      <c r="L92" s="127"/>
      <c r="M92" s="87" t="s">
        <v>39</v>
      </c>
      <c r="N92" s="87"/>
      <c r="O92" s="87"/>
      <c r="P92" s="80">
        <v>42536</v>
      </c>
      <c r="Q92" s="130" t="s">
        <v>6</v>
      </c>
      <c r="R92" s="127"/>
      <c r="S92" s="127"/>
      <c r="T92" s="127"/>
      <c r="U92" s="127"/>
    </row>
    <row r="93" spans="2:21" ht="16.5">
      <c r="B93" s="455"/>
      <c r="C93" s="123" t="s">
        <v>4279</v>
      </c>
      <c r="D93" s="126" t="s">
        <v>4280</v>
      </c>
      <c r="E93" s="57" t="s">
        <v>190</v>
      </c>
      <c r="F93" s="57" t="s">
        <v>162</v>
      </c>
      <c r="G93" s="57" t="s">
        <v>147</v>
      </c>
      <c r="H93" s="127" t="s">
        <v>4058</v>
      </c>
      <c r="I93" s="129" t="s">
        <v>4281</v>
      </c>
      <c r="J93" s="129" t="s">
        <v>4173</v>
      </c>
      <c r="K93" s="130" t="s">
        <v>6</v>
      </c>
      <c r="L93" s="127"/>
      <c r="M93" s="87" t="s">
        <v>39</v>
      </c>
      <c r="N93" s="87"/>
      <c r="O93" s="87"/>
      <c r="P93" s="80">
        <v>42536</v>
      </c>
      <c r="Q93" s="130" t="s">
        <v>6</v>
      </c>
      <c r="R93" s="127"/>
      <c r="S93" s="127"/>
      <c r="T93" s="127"/>
      <c r="U93" s="127"/>
    </row>
    <row r="94" spans="2:21" ht="16.5">
      <c r="B94" s="455"/>
      <c r="C94" s="123" t="s">
        <v>4282</v>
      </c>
      <c r="D94" s="126" t="s">
        <v>4283</v>
      </c>
      <c r="E94" s="57" t="s">
        <v>145</v>
      </c>
      <c r="F94" s="57" t="s">
        <v>146</v>
      </c>
      <c r="G94" s="57" t="s">
        <v>147</v>
      </c>
      <c r="H94" s="127" t="s">
        <v>4058</v>
      </c>
      <c r="I94" s="129" t="s">
        <v>4284</v>
      </c>
      <c r="J94" s="129" t="s">
        <v>4166</v>
      </c>
      <c r="K94" s="130" t="s">
        <v>6</v>
      </c>
      <c r="L94" s="127"/>
      <c r="M94" s="87" t="s">
        <v>39</v>
      </c>
      <c r="N94" s="87"/>
      <c r="O94" s="87"/>
      <c r="P94" s="80">
        <v>42536</v>
      </c>
      <c r="Q94" s="130" t="s">
        <v>6</v>
      </c>
      <c r="R94" s="127"/>
      <c r="S94" s="127"/>
      <c r="T94" s="127"/>
      <c r="U94" s="127"/>
    </row>
    <row r="95" spans="2:21" ht="24">
      <c r="B95" s="455"/>
      <c r="C95" s="123" t="s">
        <v>4285</v>
      </c>
      <c r="D95" s="126" t="s">
        <v>4286</v>
      </c>
      <c r="E95" s="57" t="s">
        <v>190</v>
      </c>
      <c r="F95" s="57" t="s">
        <v>146</v>
      </c>
      <c r="G95" s="57" t="s">
        <v>147</v>
      </c>
      <c r="H95" s="127" t="s">
        <v>4058</v>
      </c>
      <c r="I95" s="129" t="s">
        <v>4287</v>
      </c>
      <c r="J95" s="129" t="s">
        <v>4170</v>
      </c>
      <c r="K95" s="130" t="s">
        <v>6</v>
      </c>
      <c r="L95" s="127"/>
      <c r="M95" s="87" t="s">
        <v>39</v>
      </c>
      <c r="N95" s="87"/>
      <c r="O95" s="87"/>
      <c r="P95" s="80">
        <v>42536</v>
      </c>
      <c r="Q95" s="130" t="s">
        <v>6</v>
      </c>
      <c r="R95" s="127"/>
      <c r="S95" s="127"/>
      <c r="T95" s="127"/>
      <c r="U95" s="127"/>
    </row>
    <row r="96" spans="2:21" ht="16.5">
      <c r="B96" s="455"/>
      <c r="C96" s="123" t="s">
        <v>4288</v>
      </c>
      <c r="D96" s="126" t="s">
        <v>4289</v>
      </c>
      <c r="E96" s="57" t="s">
        <v>190</v>
      </c>
      <c r="F96" s="57" t="s">
        <v>162</v>
      </c>
      <c r="G96" s="57" t="s">
        <v>147</v>
      </c>
      <c r="H96" s="127" t="s">
        <v>4058</v>
      </c>
      <c r="I96" s="129" t="s">
        <v>4290</v>
      </c>
      <c r="J96" s="129" t="s">
        <v>4173</v>
      </c>
      <c r="K96" s="130" t="s">
        <v>6</v>
      </c>
      <c r="L96" s="127"/>
      <c r="M96" s="87" t="s">
        <v>39</v>
      </c>
      <c r="N96" s="87"/>
      <c r="O96" s="87"/>
      <c r="P96" s="80">
        <v>42536</v>
      </c>
      <c r="Q96" s="130" t="s">
        <v>6</v>
      </c>
      <c r="R96" s="127"/>
      <c r="S96" s="127"/>
      <c r="T96" s="127"/>
      <c r="U96" s="127"/>
    </row>
    <row r="97" spans="2:21" ht="17.45" customHeight="1">
      <c r="B97" s="455"/>
      <c r="C97" s="123" t="s">
        <v>4291</v>
      </c>
      <c r="D97" s="126" t="s">
        <v>4292</v>
      </c>
      <c r="E97" s="57" t="s">
        <v>145</v>
      </c>
      <c r="F97" s="57" t="s">
        <v>146</v>
      </c>
      <c r="G97" s="57" t="s">
        <v>147</v>
      </c>
      <c r="H97" s="127" t="s">
        <v>4058</v>
      </c>
      <c r="I97" s="129" t="s">
        <v>4293</v>
      </c>
      <c r="J97" s="129" t="s">
        <v>4166</v>
      </c>
      <c r="K97" s="130" t="s">
        <v>6</v>
      </c>
      <c r="L97" s="127"/>
      <c r="M97" s="87" t="s">
        <v>39</v>
      </c>
      <c r="N97" s="87"/>
      <c r="O97" s="87"/>
      <c r="P97" s="80">
        <v>42536</v>
      </c>
      <c r="Q97" s="130" t="s">
        <v>6</v>
      </c>
      <c r="R97" s="127"/>
      <c r="S97" s="127"/>
      <c r="T97" s="127"/>
      <c r="U97" s="127"/>
    </row>
    <row r="98" spans="2:21" ht="24">
      <c r="B98" s="455"/>
      <c r="C98" s="123" t="s">
        <v>4294</v>
      </c>
      <c r="D98" s="126" t="s">
        <v>4295</v>
      </c>
      <c r="E98" s="57" t="s">
        <v>190</v>
      </c>
      <c r="F98" s="57" t="s">
        <v>146</v>
      </c>
      <c r="G98" s="57" t="s">
        <v>147</v>
      </c>
      <c r="H98" s="127" t="s">
        <v>4058</v>
      </c>
      <c r="I98" s="129" t="s">
        <v>4296</v>
      </c>
      <c r="J98" s="129" t="s">
        <v>4170</v>
      </c>
      <c r="K98" s="130" t="s">
        <v>6</v>
      </c>
      <c r="L98" s="127"/>
      <c r="M98" s="87" t="s">
        <v>39</v>
      </c>
      <c r="N98" s="87"/>
      <c r="O98" s="87"/>
      <c r="P98" s="80">
        <v>42536</v>
      </c>
      <c r="Q98" s="130" t="s">
        <v>6</v>
      </c>
      <c r="R98" s="127"/>
      <c r="S98" s="127"/>
      <c r="T98" s="127"/>
      <c r="U98" s="127"/>
    </row>
    <row r="99" spans="2:21" ht="16.5">
      <c r="B99" s="455"/>
      <c r="C99" s="123" t="s">
        <v>4297</v>
      </c>
      <c r="D99" s="126" t="s">
        <v>4298</v>
      </c>
      <c r="E99" s="57" t="s">
        <v>190</v>
      </c>
      <c r="F99" s="57" t="s">
        <v>162</v>
      </c>
      <c r="G99" s="57" t="s">
        <v>147</v>
      </c>
      <c r="H99" s="127" t="s">
        <v>4058</v>
      </c>
      <c r="I99" s="129" t="s">
        <v>4299</v>
      </c>
      <c r="J99" s="129" t="s">
        <v>4173</v>
      </c>
      <c r="K99" s="130" t="s">
        <v>6</v>
      </c>
      <c r="L99" s="127"/>
      <c r="M99" s="87" t="s">
        <v>39</v>
      </c>
      <c r="N99" s="87"/>
      <c r="O99" s="87"/>
      <c r="P99" s="80">
        <v>42536</v>
      </c>
      <c r="Q99" s="130" t="s">
        <v>6</v>
      </c>
      <c r="R99" s="127"/>
      <c r="S99" s="127"/>
      <c r="T99" s="127"/>
      <c r="U99" s="127"/>
    </row>
    <row r="100" spans="2:21" ht="26.45" customHeight="1">
      <c r="B100" s="455"/>
      <c r="C100" s="123" t="s">
        <v>4300</v>
      </c>
      <c r="D100" s="126" t="s">
        <v>4301</v>
      </c>
      <c r="E100" s="57" t="s">
        <v>145</v>
      </c>
      <c r="F100" s="57" t="s">
        <v>146</v>
      </c>
      <c r="G100" s="57" t="s">
        <v>147</v>
      </c>
      <c r="H100" s="127" t="s">
        <v>4058</v>
      </c>
      <c r="I100" s="129" t="s">
        <v>4302</v>
      </c>
      <c r="J100" s="129" t="s">
        <v>4166</v>
      </c>
      <c r="K100" s="130" t="s">
        <v>6</v>
      </c>
      <c r="L100" s="127"/>
      <c r="M100" s="87" t="s">
        <v>39</v>
      </c>
      <c r="N100" s="87"/>
      <c r="O100" s="87"/>
      <c r="P100" s="80">
        <v>42536</v>
      </c>
      <c r="Q100" s="130" t="s">
        <v>6</v>
      </c>
      <c r="R100" s="127"/>
      <c r="S100" s="127"/>
      <c r="T100" s="127"/>
      <c r="U100" s="127"/>
    </row>
    <row r="101" spans="2:21" ht="24">
      <c r="B101" s="452"/>
      <c r="C101" s="123" t="s">
        <v>4303</v>
      </c>
      <c r="D101" s="126" t="s">
        <v>4304</v>
      </c>
      <c r="E101" s="57" t="s">
        <v>190</v>
      </c>
      <c r="F101" s="57" t="s">
        <v>146</v>
      </c>
      <c r="G101" s="57" t="s">
        <v>147</v>
      </c>
      <c r="H101" s="127" t="s">
        <v>4058</v>
      </c>
      <c r="I101" s="129" t="s">
        <v>4305</v>
      </c>
      <c r="J101" s="129" t="s">
        <v>4170</v>
      </c>
      <c r="K101" s="130" t="s">
        <v>6</v>
      </c>
      <c r="L101" s="127"/>
      <c r="M101" s="87" t="s">
        <v>39</v>
      </c>
      <c r="N101" s="87"/>
      <c r="O101" s="87"/>
      <c r="P101" s="80">
        <v>42536</v>
      </c>
      <c r="Q101" s="130" t="s">
        <v>6</v>
      </c>
      <c r="R101" s="127"/>
      <c r="S101" s="127"/>
      <c r="T101" s="127"/>
      <c r="U101" s="127"/>
    </row>
    <row r="102" spans="2:21" ht="24">
      <c r="B102" s="452"/>
      <c r="C102" s="123" t="s">
        <v>4306</v>
      </c>
      <c r="D102" s="126" t="s">
        <v>4307</v>
      </c>
      <c r="E102" s="57" t="s">
        <v>190</v>
      </c>
      <c r="F102" s="57" t="s">
        <v>162</v>
      </c>
      <c r="G102" s="57" t="s">
        <v>147</v>
      </c>
      <c r="H102" s="127" t="s">
        <v>4058</v>
      </c>
      <c r="I102" s="129" t="s">
        <v>4308</v>
      </c>
      <c r="J102" s="129" t="s">
        <v>4173</v>
      </c>
      <c r="K102" s="130" t="s">
        <v>6</v>
      </c>
      <c r="L102" s="127"/>
      <c r="M102" s="87" t="s">
        <v>39</v>
      </c>
      <c r="N102" s="87"/>
      <c r="O102" s="87"/>
      <c r="P102" s="80">
        <v>42536</v>
      </c>
      <c r="Q102" s="130" t="s">
        <v>6</v>
      </c>
      <c r="R102" s="127"/>
      <c r="S102" s="127"/>
      <c r="T102" s="127"/>
      <c r="U102" s="127"/>
    </row>
    <row r="103" spans="2:21" ht="30" customHeight="1">
      <c r="B103" s="453"/>
      <c r="C103" s="123" t="s">
        <v>4309</v>
      </c>
      <c r="D103" s="126" t="s">
        <v>4310</v>
      </c>
      <c r="E103" s="57" t="s">
        <v>145</v>
      </c>
      <c r="F103" s="57" t="s">
        <v>146</v>
      </c>
      <c r="G103" s="57" t="s">
        <v>147</v>
      </c>
      <c r="H103" s="127" t="s">
        <v>4058</v>
      </c>
      <c r="I103" s="129" t="s">
        <v>4311</v>
      </c>
      <c r="J103" s="129" t="s">
        <v>4166</v>
      </c>
      <c r="K103" s="130" t="s">
        <v>6</v>
      </c>
      <c r="L103" s="127"/>
      <c r="M103" s="87" t="s">
        <v>39</v>
      </c>
      <c r="N103" s="87"/>
      <c r="O103" s="87"/>
      <c r="P103" s="80">
        <v>42536</v>
      </c>
      <c r="Q103" s="130" t="s">
        <v>6</v>
      </c>
      <c r="R103" s="127"/>
      <c r="S103" s="127"/>
      <c r="T103" s="127"/>
      <c r="U103" s="127"/>
    </row>
    <row r="104" spans="2:21" ht="24">
      <c r="B104" s="453"/>
      <c r="C104" s="123" t="s">
        <v>4312</v>
      </c>
      <c r="D104" s="126" t="s">
        <v>4313</v>
      </c>
      <c r="E104" s="57" t="s">
        <v>145</v>
      </c>
      <c r="F104" s="57" t="s">
        <v>146</v>
      </c>
      <c r="G104" s="57" t="s">
        <v>147</v>
      </c>
      <c r="H104" s="127" t="s">
        <v>4058</v>
      </c>
      <c r="I104" s="129" t="s">
        <v>4314</v>
      </c>
      <c r="J104" s="129" t="s">
        <v>4170</v>
      </c>
      <c r="K104" s="130" t="s">
        <v>7</v>
      </c>
      <c r="L104" s="126" t="s">
        <v>4068</v>
      </c>
      <c r="M104" s="87" t="s">
        <v>39</v>
      </c>
      <c r="N104" s="87"/>
      <c r="O104" s="87"/>
      <c r="P104" s="80">
        <v>42536</v>
      </c>
      <c r="Q104" s="130" t="s">
        <v>8</v>
      </c>
      <c r="R104" s="127"/>
      <c r="S104" s="127"/>
      <c r="T104" s="127"/>
      <c r="U104" s="127"/>
    </row>
    <row r="105" spans="2:21" ht="24">
      <c r="B105" s="453"/>
      <c r="C105" s="123" t="s">
        <v>4315</v>
      </c>
      <c r="D105" s="126" t="s">
        <v>4316</v>
      </c>
      <c r="E105" s="57" t="s">
        <v>190</v>
      </c>
      <c r="F105" s="57" t="s">
        <v>146</v>
      </c>
      <c r="G105" s="57" t="s">
        <v>147</v>
      </c>
      <c r="H105" s="127" t="s">
        <v>4058</v>
      </c>
      <c r="I105" s="129" t="s">
        <v>4317</v>
      </c>
      <c r="J105" s="129" t="s">
        <v>4173</v>
      </c>
      <c r="K105" s="130" t="s">
        <v>6</v>
      </c>
      <c r="L105" s="127"/>
      <c r="M105" s="87" t="s">
        <v>39</v>
      </c>
      <c r="N105" s="87"/>
      <c r="O105" s="87"/>
      <c r="P105" s="80">
        <v>42536</v>
      </c>
      <c r="Q105" s="130" t="s">
        <v>6</v>
      </c>
      <c r="R105" s="127"/>
      <c r="S105" s="127"/>
      <c r="T105" s="127"/>
      <c r="U105" s="127"/>
    </row>
    <row r="106" spans="2:21" ht="24">
      <c r="B106" s="453"/>
      <c r="C106" s="123" t="s">
        <v>4318</v>
      </c>
      <c r="D106" s="126" t="s">
        <v>4319</v>
      </c>
      <c r="E106" s="57" t="s">
        <v>145</v>
      </c>
      <c r="F106" s="57" t="s">
        <v>146</v>
      </c>
      <c r="G106" s="57" t="s">
        <v>147</v>
      </c>
      <c r="H106" s="127" t="s">
        <v>4058</v>
      </c>
      <c r="I106" s="129" t="s">
        <v>4320</v>
      </c>
      <c r="J106" s="129" t="s">
        <v>4209</v>
      </c>
      <c r="K106" s="130" t="s">
        <v>6</v>
      </c>
      <c r="L106" s="127"/>
      <c r="M106" s="87" t="s">
        <v>39</v>
      </c>
      <c r="N106" s="87"/>
      <c r="O106" s="87"/>
      <c r="P106" s="80">
        <v>42536</v>
      </c>
      <c r="Q106" s="130" t="s">
        <v>6</v>
      </c>
      <c r="R106" s="127"/>
      <c r="S106" s="127"/>
      <c r="T106" s="127"/>
      <c r="U106" s="127"/>
    </row>
    <row r="107" spans="2:21" ht="24">
      <c r="B107" s="453"/>
      <c r="C107" s="123" t="s">
        <v>4321</v>
      </c>
      <c r="D107" s="126" t="s">
        <v>4322</v>
      </c>
      <c r="E107" s="57" t="s">
        <v>190</v>
      </c>
      <c r="F107" s="57" t="s">
        <v>146</v>
      </c>
      <c r="G107" s="57" t="s">
        <v>147</v>
      </c>
      <c r="H107" s="127" t="s">
        <v>4058</v>
      </c>
      <c r="I107" s="129" t="s">
        <v>4323</v>
      </c>
      <c r="J107" s="129" t="s">
        <v>4173</v>
      </c>
      <c r="K107" s="130" t="s">
        <v>6</v>
      </c>
      <c r="L107" s="127"/>
      <c r="M107" s="87" t="s">
        <v>39</v>
      </c>
      <c r="N107" s="87"/>
      <c r="O107" s="87"/>
      <c r="P107" s="80">
        <v>42536</v>
      </c>
      <c r="Q107" s="130" t="s">
        <v>6</v>
      </c>
      <c r="R107" s="127"/>
      <c r="S107" s="127"/>
      <c r="T107" s="127"/>
      <c r="U107" s="127"/>
    </row>
    <row r="108" spans="2:21" ht="24">
      <c r="B108" s="453"/>
      <c r="C108" s="123" t="s">
        <v>4324</v>
      </c>
      <c r="D108" s="126" t="s">
        <v>4325</v>
      </c>
      <c r="E108" s="57" t="s">
        <v>145</v>
      </c>
      <c r="F108" s="57" t="s">
        <v>146</v>
      </c>
      <c r="G108" s="57" t="s">
        <v>147</v>
      </c>
      <c r="H108" s="127" t="s">
        <v>4058</v>
      </c>
      <c r="I108" s="129" t="s">
        <v>4326</v>
      </c>
      <c r="J108" s="129" t="s">
        <v>4327</v>
      </c>
      <c r="K108" s="130" t="s">
        <v>6</v>
      </c>
      <c r="L108" s="127"/>
      <c r="M108" s="87" t="s">
        <v>39</v>
      </c>
      <c r="N108" s="87"/>
      <c r="O108" s="87"/>
      <c r="P108" s="80">
        <v>42536</v>
      </c>
      <c r="Q108" s="130" t="s">
        <v>6</v>
      </c>
      <c r="R108" s="127"/>
      <c r="S108" s="127"/>
      <c r="T108" s="127"/>
      <c r="U108" s="127"/>
    </row>
    <row r="109" spans="2:21" ht="24">
      <c r="B109" s="453"/>
      <c r="C109" s="123" t="s">
        <v>4328</v>
      </c>
      <c r="D109" s="126" t="s">
        <v>4329</v>
      </c>
      <c r="E109" s="57" t="s">
        <v>190</v>
      </c>
      <c r="F109" s="57" t="s">
        <v>146</v>
      </c>
      <c r="G109" s="57" t="s">
        <v>147</v>
      </c>
      <c r="H109" s="127" t="s">
        <v>4058</v>
      </c>
      <c r="I109" s="129" t="s">
        <v>4330</v>
      </c>
      <c r="J109" s="129" t="s">
        <v>4173</v>
      </c>
      <c r="K109" s="130" t="s">
        <v>6</v>
      </c>
      <c r="L109" s="127"/>
      <c r="M109" s="87" t="s">
        <v>39</v>
      </c>
      <c r="N109" s="87"/>
      <c r="O109" s="87"/>
      <c r="P109" s="80">
        <v>42536</v>
      </c>
      <c r="Q109" s="130" t="s">
        <v>6</v>
      </c>
      <c r="R109" s="127"/>
      <c r="S109" s="127"/>
      <c r="T109" s="127"/>
      <c r="U109" s="127"/>
    </row>
    <row r="110" spans="2:21" ht="16.5">
      <c r="B110" s="453"/>
      <c r="C110" s="123" t="s">
        <v>4331</v>
      </c>
      <c r="D110" s="126" t="s">
        <v>4332</v>
      </c>
      <c r="E110" s="57" t="s">
        <v>145</v>
      </c>
      <c r="F110" s="57" t="s">
        <v>146</v>
      </c>
      <c r="G110" s="57" t="s">
        <v>147</v>
      </c>
      <c r="H110" s="127" t="s">
        <v>4058</v>
      </c>
      <c r="I110" s="129" t="s">
        <v>4333</v>
      </c>
      <c r="J110" s="129" t="s">
        <v>4327</v>
      </c>
      <c r="K110" s="130" t="s">
        <v>6</v>
      </c>
      <c r="L110" s="127"/>
      <c r="M110" s="87" t="s">
        <v>39</v>
      </c>
      <c r="N110" s="87"/>
      <c r="O110" s="87"/>
      <c r="P110" s="80">
        <v>42536</v>
      </c>
      <c r="Q110" s="130" t="s">
        <v>6</v>
      </c>
      <c r="R110" s="127"/>
      <c r="S110" s="127"/>
      <c r="T110" s="127"/>
      <c r="U110" s="127"/>
    </row>
    <row r="111" spans="2:21" ht="24">
      <c r="B111" s="453"/>
      <c r="C111" s="123" t="s">
        <v>4334</v>
      </c>
      <c r="D111" s="126" t="s">
        <v>4335</v>
      </c>
      <c r="E111" s="57" t="s">
        <v>190</v>
      </c>
      <c r="F111" s="57" t="s">
        <v>146</v>
      </c>
      <c r="G111" s="57" t="s">
        <v>147</v>
      </c>
      <c r="H111" s="127" t="s">
        <v>4058</v>
      </c>
      <c r="I111" s="129" t="s">
        <v>4336</v>
      </c>
      <c r="J111" s="129" t="s">
        <v>4173</v>
      </c>
      <c r="K111" s="130" t="s">
        <v>6</v>
      </c>
      <c r="L111" s="127"/>
      <c r="M111" s="87" t="s">
        <v>39</v>
      </c>
      <c r="N111" s="87"/>
      <c r="O111" s="87"/>
      <c r="P111" s="80">
        <v>42536</v>
      </c>
      <c r="Q111" s="130" t="s">
        <v>6</v>
      </c>
      <c r="R111" s="127"/>
      <c r="S111" s="127"/>
      <c r="T111" s="127"/>
      <c r="U111" s="127"/>
    </row>
    <row r="112" spans="2:21" ht="30" customHeight="1">
      <c r="B112" s="453"/>
      <c r="C112" s="123" t="s">
        <v>4337</v>
      </c>
      <c r="D112" s="126" t="s">
        <v>4338</v>
      </c>
      <c r="E112" s="57" t="s">
        <v>145</v>
      </c>
      <c r="F112" s="57" t="s">
        <v>146</v>
      </c>
      <c r="G112" s="57" t="s">
        <v>147</v>
      </c>
      <c r="H112" s="127" t="s">
        <v>4058</v>
      </c>
      <c r="I112" s="129" t="s">
        <v>4339</v>
      </c>
      <c r="J112" s="129" t="s">
        <v>4166</v>
      </c>
      <c r="K112" s="130" t="s">
        <v>6</v>
      </c>
      <c r="L112" s="127"/>
      <c r="M112" s="87" t="s">
        <v>39</v>
      </c>
      <c r="N112" s="87"/>
      <c r="O112" s="87"/>
      <c r="P112" s="80">
        <v>42536</v>
      </c>
      <c r="Q112" s="130" t="s">
        <v>6</v>
      </c>
      <c r="R112" s="127"/>
      <c r="S112" s="127"/>
      <c r="T112" s="127"/>
      <c r="U112" s="127"/>
    </row>
    <row r="113" spans="2:21" ht="24">
      <c r="B113" s="453"/>
      <c r="C113" s="123" t="s">
        <v>4340</v>
      </c>
      <c r="D113" s="126" t="s">
        <v>4341</v>
      </c>
      <c r="E113" s="57" t="s">
        <v>190</v>
      </c>
      <c r="F113" s="57" t="s">
        <v>146</v>
      </c>
      <c r="G113" s="57" t="s">
        <v>147</v>
      </c>
      <c r="H113" s="127" t="s">
        <v>4058</v>
      </c>
      <c r="I113" s="129" t="s">
        <v>4342</v>
      </c>
      <c r="J113" s="129" t="s">
        <v>4343</v>
      </c>
      <c r="K113" s="130" t="s">
        <v>6</v>
      </c>
      <c r="L113" s="127"/>
      <c r="M113" s="87" t="s">
        <v>39</v>
      </c>
      <c r="N113" s="87"/>
      <c r="O113" s="87"/>
      <c r="P113" s="80">
        <v>42536</v>
      </c>
      <c r="Q113" s="130" t="s">
        <v>6</v>
      </c>
      <c r="R113" s="127"/>
      <c r="S113" s="127"/>
      <c r="T113" s="127"/>
      <c r="U113" s="127"/>
    </row>
    <row r="114" spans="2:21" ht="16.5">
      <c r="B114" s="453"/>
      <c r="C114" s="123" t="s">
        <v>4344</v>
      </c>
      <c r="D114" s="126" t="s">
        <v>4345</v>
      </c>
      <c r="E114" s="57" t="s">
        <v>145</v>
      </c>
      <c r="F114" s="57" t="s">
        <v>146</v>
      </c>
      <c r="G114" s="57" t="s">
        <v>147</v>
      </c>
      <c r="H114" s="127" t="s">
        <v>4058</v>
      </c>
      <c r="I114" s="129" t="s">
        <v>4346</v>
      </c>
      <c r="J114" s="129" t="s">
        <v>4173</v>
      </c>
      <c r="K114" s="130" t="s">
        <v>6</v>
      </c>
      <c r="L114" s="127"/>
      <c r="M114" s="87" t="s">
        <v>39</v>
      </c>
      <c r="N114" s="87"/>
      <c r="O114" s="87"/>
      <c r="P114" s="80">
        <v>42536</v>
      </c>
      <c r="Q114" s="130" t="s">
        <v>6</v>
      </c>
      <c r="R114" s="127"/>
      <c r="S114" s="127"/>
      <c r="T114" s="127"/>
      <c r="U114" s="127"/>
    </row>
    <row r="115" spans="2:21" ht="36">
      <c r="B115" s="453"/>
      <c r="C115" s="123" t="s">
        <v>4347</v>
      </c>
      <c r="D115" s="126" t="s">
        <v>4348</v>
      </c>
      <c r="E115" s="57" t="s">
        <v>145</v>
      </c>
      <c r="F115" s="57" t="s">
        <v>146</v>
      </c>
      <c r="G115" s="57" t="s">
        <v>157</v>
      </c>
      <c r="H115" s="127"/>
      <c r="I115" s="133" t="s">
        <v>4349</v>
      </c>
      <c r="J115" s="133" t="s">
        <v>4350</v>
      </c>
      <c r="K115" s="130" t="s">
        <v>6</v>
      </c>
      <c r="L115" s="127"/>
      <c r="M115" s="87" t="s">
        <v>39</v>
      </c>
      <c r="N115" s="87"/>
      <c r="O115" s="87"/>
      <c r="P115" s="80">
        <v>42536</v>
      </c>
      <c r="Q115" s="130" t="s">
        <v>6</v>
      </c>
      <c r="R115" s="127"/>
      <c r="S115" s="127"/>
      <c r="T115" s="127"/>
    </row>
    <row r="116" spans="2:21" ht="48">
      <c r="B116" s="453"/>
      <c r="C116" s="123" t="s">
        <v>4351</v>
      </c>
      <c r="D116" s="126" t="s">
        <v>4352</v>
      </c>
      <c r="E116" s="57" t="s">
        <v>145</v>
      </c>
      <c r="F116" s="57" t="s">
        <v>178</v>
      </c>
      <c r="G116" s="57" t="s">
        <v>157</v>
      </c>
      <c r="H116" s="127"/>
      <c r="I116" s="133" t="s">
        <v>4353</v>
      </c>
      <c r="J116" s="133" t="s">
        <v>4354</v>
      </c>
      <c r="K116" s="130" t="s">
        <v>6</v>
      </c>
      <c r="L116" s="127"/>
      <c r="M116" s="87" t="s">
        <v>39</v>
      </c>
      <c r="N116" s="87"/>
      <c r="O116" s="87"/>
      <c r="P116" s="80">
        <v>42536</v>
      </c>
      <c r="Q116" s="130" t="s">
        <v>6</v>
      </c>
      <c r="R116" s="127"/>
      <c r="S116" s="127"/>
      <c r="T116" s="127"/>
    </row>
    <row r="117" spans="2:21" ht="36">
      <c r="B117" s="453"/>
      <c r="C117" s="123" t="s">
        <v>4355</v>
      </c>
      <c r="D117" s="126" t="s">
        <v>4356</v>
      </c>
      <c r="E117" s="57" t="s">
        <v>145</v>
      </c>
      <c r="F117" s="57" t="s">
        <v>146</v>
      </c>
      <c r="G117" s="57" t="s">
        <v>147</v>
      </c>
      <c r="H117" s="127"/>
      <c r="I117" s="133" t="s">
        <v>4357</v>
      </c>
      <c r="J117" s="133" t="s">
        <v>4358</v>
      </c>
      <c r="K117" s="130" t="s">
        <v>6</v>
      </c>
      <c r="L117" s="127"/>
      <c r="M117" s="87" t="s">
        <v>39</v>
      </c>
      <c r="N117" s="87"/>
      <c r="O117" s="87"/>
      <c r="P117" s="80">
        <v>42536</v>
      </c>
      <c r="Q117" s="130" t="s">
        <v>6</v>
      </c>
      <c r="R117" s="127"/>
      <c r="S117" s="127"/>
      <c r="T117" s="127"/>
    </row>
    <row r="118" spans="2:21" ht="24">
      <c r="B118" s="454"/>
      <c r="C118" s="123" t="s">
        <v>4359</v>
      </c>
      <c r="D118" s="126" t="s">
        <v>4360</v>
      </c>
      <c r="E118" s="57" t="s">
        <v>145</v>
      </c>
      <c r="F118" s="57" t="s">
        <v>178</v>
      </c>
      <c r="G118" s="57" t="s">
        <v>157</v>
      </c>
      <c r="H118" s="127"/>
      <c r="I118" s="126" t="s">
        <v>4361</v>
      </c>
      <c r="J118" s="133" t="s">
        <v>4362</v>
      </c>
      <c r="K118" s="130" t="s">
        <v>6</v>
      </c>
      <c r="L118" s="127"/>
      <c r="M118" s="87" t="s">
        <v>39</v>
      </c>
      <c r="N118" s="87"/>
      <c r="O118" s="87"/>
      <c r="P118" s="80">
        <v>42536</v>
      </c>
      <c r="Q118" s="130" t="s">
        <v>6</v>
      </c>
      <c r="R118" s="127"/>
      <c r="S118" s="127"/>
      <c r="T118" s="127"/>
    </row>
    <row r="119" spans="2:21" ht="24">
      <c r="C119" s="123" t="s">
        <v>4363</v>
      </c>
      <c r="D119" s="126" t="s">
        <v>4364</v>
      </c>
      <c r="E119" s="57" t="s">
        <v>145</v>
      </c>
      <c r="F119" s="57" t="s">
        <v>178</v>
      </c>
      <c r="G119" s="57" t="s">
        <v>157</v>
      </c>
      <c r="H119" s="127"/>
      <c r="I119" s="25" t="s">
        <v>4365</v>
      </c>
      <c r="J119" s="84" t="s">
        <v>4366</v>
      </c>
      <c r="K119" s="130" t="s">
        <v>6</v>
      </c>
      <c r="L119" s="127"/>
      <c r="M119" s="87" t="s">
        <v>39</v>
      </c>
      <c r="N119" s="87"/>
      <c r="O119" s="87"/>
      <c r="P119" s="80">
        <v>42536</v>
      </c>
      <c r="Q119" s="130" t="s">
        <v>6</v>
      </c>
      <c r="R119" s="127"/>
      <c r="S119" s="127"/>
      <c r="T119" s="127"/>
    </row>
    <row r="120" spans="2:21" ht="24">
      <c r="C120" s="123" t="s">
        <v>4367</v>
      </c>
      <c r="D120" s="126" t="s">
        <v>4368</v>
      </c>
      <c r="E120" s="57" t="s">
        <v>145</v>
      </c>
      <c r="F120" s="57" t="s">
        <v>146</v>
      </c>
      <c r="G120" s="57" t="s">
        <v>147</v>
      </c>
      <c r="H120" s="127"/>
      <c r="I120" s="25" t="s">
        <v>4369</v>
      </c>
      <c r="J120" s="84" t="s">
        <v>4370</v>
      </c>
      <c r="K120" s="130" t="s">
        <v>9</v>
      </c>
      <c r="L120" s="127" t="s">
        <v>4371</v>
      </c>
      <c r="M120" s="87" t="s">
        <v>39</v>
      </c>
      <c r="N120" s="87"/>
      <c r="O120" s="87"/>
      <c r="P120" s="80">
        <v>42536</v>
      </c>
      <c r="Q120" s="130" t="s">
        <v>10</v>
      </c>
      <c r="R120" s="127"/>
      <c r="S120" s="127"/>
      <c r="T120" s="127"/>
    </row>
    <row r="121" spans="2:21" ht="16.5">
      <c r="C121" s="123" t="s">
        <v>4372</v>
      </c>
      <c r="D121" s="126" t="s">
        <v>4373</v>
      </c>
      <c r="E121" s="57" t="s">
        <v>145</v>
      </c>
      <c r="F121" s="57" t="s">
        <v>178</v>
      </c>
      <c r="G121" s="57" t="s">
        <v>147</v>
      </c>
      <c r="H121" s="127"/>
      <c r="I121" s="127" t="s">
        <v>4374</v>
      </c>
      <c r="J121" s="126" t="s">
        <v>4375</v>
      </c>
      <c r="K121" s="130" t="s">
        <v>6</v>
      </c>
      <c r="L121" s="127"/>
      <c r="M121" s="87" t="s">
        <v>39</v>
      </c>
      <c r="N121" s="87"/>
      <c r="O121" s="87"/>
      <c r="P121" s="80">
        <v>42536</v>
      </c>
      <c r="Q121" s="130" t="s">
        <v>6</v>
      </c>
      <c r="R121" s="127"/>
      <c r="S121" s="127"/>
      <c r="T121" s="127"/>
    </row>
    <row r="122" spans="2:21" ht="48">
      <c r="C122" s="123" t="s">
        <v>4376</v>
      </c>
      <c r="D122" s="126" t="s">
        <v>4377</v>
      </c>
      <c r="E122" s="57" t="s">
        <v>145</v>
      </c>
      <c r="F122" s="57" t="s">
        <v>178</v>
      </c>
      <c r="G122" s="57" t="s">
        <v>157</v>
      </c>
      <c r="H122" s="127"/>
      <c r="I122" s="126" t="s">
        <v>4378</v>
      </c>
      <c r="J122" s="126" t="s">
        <v>4379</v>
      </c>
      <c r="K122" s="130" t="s">
        <v>6</v>
      </c>
      <c r="L122" s="127"/>
      <c r="M122" s="87" t="s">
        <v>39</v>
      </c>
      <c r="N122" s="87"/>
      <c r="O122" s="87"/>
      <c r="P122" s="80">
        <v>42536</v>
      </c>
      <c r="Q122" s="130" t="s">
        <v>6</v>
      </c>
      <c r="R122" s="127"/>
      <c r="S122" s="127"/>
      <c r="T122" s="127"/>
    </row>
    <row r="123" spans="2:21" ht="48">
      <c r="C123" s="123" t="s">
        <v>4380</v>
      </c>
      <c r="D123" s="126" t="s">
        <v>4381</v>
      </c>
      <c r="E123" s="57" t="s">
        <v>145</v>
      </c>
      <c r="F123" s="57" t="s">
        <v>146</v>
      </c>
      <c r="G123" s="57" t="s">
        <v>157</v>
      </c>
      <c r="H123" s="127"/>
      <c r="I123" s="126" t="s">
        <v>4382</v>
      </c>
      <c r="J123" s="126" t="s">
        <v>4383</v>
      </c>
      <c r="K123" s="130" t="s">
        <v>6</v>
      </c>
      <c r="L123" s="127"/>
      <c r="M123" s="87" t="s">
        <v>39</v>
      </c>
      <c r="N123" s="87"/>
      <c r="O123" s="87"/>
      <c r="P123" s="80">
        <v>42536</v>
      </c>
      <c r="Q123" s="130" t="s">
        <v>6</v>
      </c>
      <c r="R123" s="127"/>
      <c r="S123" s="127"/>
      <c r="T123" s="127"/>
    </row>
  </sheetData>
  <autoFilter ref="G10:K123"/>
  <mergeCells count="33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Q8:R8"/>
    <mergeCell ref="T8:U8"/>
    <mergeCell ref="K9:L9"/>
    <mergeCell ref="N9:O9"/>
    <mergeCell ref="Q9:R9"/>
    <mergeCell ref="T9:U9"/>
    <mergeCell ref="B11:B28"/>
    <mergeCell ref="B29:B101"/>
    <mergeCell ref="B102:B118"/>
    <mergeCell ref="K8:L8"/>
    <mergeCell ref="N8:O8"/>
  </mergeCells>
  <phoneticPr fontId="31" type="noConversion"/>
  <conditionalFormatting sqref="K11:K123 Q11:Q123">
    <cfRule type="cellIs" dxfId="35" priority="1" stopIfTrue="1" operator="equal">
      <formula>"无效"</formula>
    </cfRule>
    <cfRule type="cellIs" dxfId="34" priority="2" stopIfTrue="1" operator="equal">
      <formula>"通过"</formula>
    </cfRule>
    <cfRule type="cellIs" dxfId="33" priority="3" stopIfTrue="1" operator="equal">
      <formula>"阻塞"</formula>
    </cfRule>
  </conditionalFormatting>
  <dataValidations count="5">
    <dataValidation type="list" allowBlank="1" showInputMessage="1" showErrorMessage="1" sqref="E11:E123">
      <formula1>"正,反"</formula1>
    </dataValidation>
    <dataValidation type="list" allowBlank="1" showInputMessage="1" showErrorMessage="1" sqref="F11:F123">
      <formula1>"高,中,低"</formula1>
    </dataValidation>
    <dataValidation type="list" allowBlank="1" showInputMessage="1" showErrorMessage="1" sqref="G11:G123">
      <formula1>"是,否"</formula1>
    </dataValidation>
    <dataValidation type="list" allowBlank="1" showInputMessage="1" showErrorMessage="1" sqref="K11:K123 Q11:Q123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V66"/>
  <sheetViews>
    <sheetView topLeftCell="A2" workbookViewId="0">
      <selection activeCell="A2" sqref="A2"/>
    </sheetView>
  </sheetViews>
  <sheetFormatPr defaultColWidth="9" defaultRowHeight="13.5"/>
  <cols>
    <col min="1" max="1" width="3.625" customWidth="1"/>
    <col min="2" max="2" width="2.25" customWidth="1"/>
    <col min="3" max="3" width="14.125" customWidth="1"/>
    <col min="4" max="4" width="22.875" customWidth="1"/>
    <col min="8" max="8" width="21.875" customWidth="1"/>
    <col min="9" max="9" width="36" customWidth="1"/>
    <col min="10" max="10" width="33" customWidth="1"/>
    <col min="12" max="12" width="9" style="107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COUNTA($C$11:$C$138)</f>
        <v>56</v>
      </c>
      <c r="N4" s="412" t="s">
        <v>119</v>
      </c>
      <c r="O4" s="413"/>
      <c r="P4" s="75">
        <f>(M5+M6)/M4</f>
        <v>0.9821428571428571</v>
      </c>
      <c r="Q4" s="383" t="s">
        <v>118</v>
      </c>
      <c r="R4" s="384"/>
      <c r="S4" s="47">
        <f>COUNTA($C$11:$C$138)</f>
        <v>56</v>
      </c>
      <c r="T4" s="412" t="s">
        <v>119</v>
      </c>
      <c r="U4" s="413"/>
      <c r="V4" s="75">
        <f>(S5+S6)/S4</f>
        <v>0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COUNTIF(K12:K$168,"通过")</f>
        <v>51</v>
      </c>
      <c r="N5" s="412" t="s">
        <v>119</v>
      </c>
      <c r="O5" s="413"/>
      <c r="P5" s="75">
        <f>M5/M4</f>
        <v>0.9107142857142857</v>
      </c>
      <c r="Q5" s="383" t="s">
        <v>121</v>
      </c>
      <c r="R5" s="384"/>
      <c r="S5" s="23">
        <f>COUNTIF(Q35:Q$138,"通过")</f>
        <v>0</v>
      </c>
      <c r="T5" s="412" t="s">
        <v>119</v>
      </c>
      <c r="U5" s="413"/>
      <c r="V5" s="75">
        <f>S5/S4</f>
        <v>0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COUNTIF(K12:K$137,"失败")</f>
        <v>4</v>
      </c>
      <c r="N6" s="412" t="s">
        <v>119</v>
      </c>
      <c r="O6" s="413"/>
      <c r="P6" s="75">
        <f>M6/M4</f>
        <v>7.1428571428571425E-2</v>
      </c>
      <c r="Q6" s="383" t="s">
        <v>123</v>
      </c>
      <c r="R6" s="384"/>
      <c r="S6" s="23">
        <f>COUNTIF(Q35:Q$137,"失败")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COUNTIF(K35:K$137,"阻塞")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COUNTIF(Q35:Q$137,"阻塞")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COUNTIF(K35:K$137,"无效")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COUNTIF(Q35:Q$137,"无效")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COUNTIF(K11:K$137,"未执行")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COUNTIF(Q11:Q$137,"未执行")</f>
        <v>40</v>
      </c>
      <c r="T9" s="412" t="s">
        <v>119</v>
      </c>
      <c r="U9" s="413"/>
      <c r="V9" s="75">
        <f>S9/S4</f>
        <v>0.7142857142857143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9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15.6" customHeight="1">
      <c r="C11" s="13" t="s">
        <v>4384</v>
      </c>
      <c r="D11" s="362" t="s">
        <v>4385</v>
      </c>
      <c r="E11" s="15" t="s">
        <v>145</v>
      </c>
      <c r="F11" s="15" t="s">
        <v>146</v>
      </c>
      <c r="G11" s="15" t="s">
        <v>147</v>
      </c>
      <c r="H11" s="362" t="s">
        <v>4386</v>
      </c>
      <c r="I11" s="25" t="s">
        <v>4387</v>
      </c>
      <c r="J11" s="25" t="s">
        <v>4388</v>
      </c>
      <c r="K11" s="77" t="s">
        <v>6</v>
      </c>
      <c r="L11" s="108"/>
      <c r="M11" s="78" t="s">
        <v>39</v>
      </c>
      <c r="N11" s="78"/>
      <c r="O11" s="79"/>
      <c r="P11" s="80">
        <v>42536</v>
      </c>
      <c r="Q11" s="77" t="s">
        <v>8</v>
      </c>
      <c r="R11" s="78"/>
      <c r="S11" s="78"/>
      <c r="T11" s="78"/>
      <c r="U11" s="79"/>
      <c r="V11" s="87"/>
    </row>
    <row r="12" spans="3:22" ht="16.5">
      <c r="C12" s="13" t="s">
        <v>4389</v>
      </c>
      <c r="D12" s="363"/>
      <c r="E12" s="15" t="s">
        <v>190</v>
      </c>
      <c r="F12" s="15" t="s">
        <v>146</v>
      </c>
      <c r="G12" s="15" t="s">
        <v>147</v>
      </c>
      <c r="H12" s="363"/>
      <c r="I12" s="25" t="s">
        <v>4390</v>
      </c>
      <c r="J12" s="25" t="s">
        <v>4388</v>
      </c>
      <c r="K12" s="77" t="s">
        <v>6</v>
      </c>
      <c r="L12" s="108"/>
      <c r="M12" s="78" t="s">
        <v>39</v>
      </c>
      <c r="N12" s="78"/>
      <c r="O12" s="79"/>
      <c r="P12" s="80">
        <v>42536</v>
      </c>
      <c r="Q12" s="77" t="s">
        <v>8</v>
      </c>
      <c r="R12" s="78"/>
      <c r="S12" s="78"/>
      <c r="T12" s="78"/>
      <c r="U12" s="79"/>
      <c r="V12" s="87"/>
    </row>
    <row r="13" spans="3:22" ht="16.5">
      <c r="C13" s="13" t="s">
        <v>4391</v>
      </c>
      <c r="D13" s="363"/>
      <c r="E13" s="15" t="s">
        <v>145</v>
      </c>
      <c r="F13" s="15" t="s">
        <v>146</v>
      </c>
      <c r="G13" s="15" t="s">
        <v>147</v>
      </c>
      <c r="H13" s="363"/>
      <c r="I13" s="25" t="s">
        <v>4392</v>
      </c>
      <c r="J13" s="25" t="s">
        <v>4388</v>
      </c>
      <c r="K13" s="77" t="s">
        <v>6</v>
      </c>
      <c r="L13" s="108"/>
      <c r="M13" s="78" t="s">
        <v>39</v>
      </c>
      <c r="N13" s="78"/>
      <c r="O13" s="79"/>
      <c r="P13" s="80">
        <v>42536</v>
      </c>
      <c r="Q13" s="77" t="s">
        <v>8</v>
      </c>
      <c r="R13" s="78"/>
      <c r="S13" s="78"/>
      <c r="T13" s="78"/>
      <c r="U13" s="79"/>
      <c r="V13" s="87"/>
    </row>
    <row r="14" spans="3:22" ht="16.5">
      <c r="C14" s="13" t="s">
        <v>4393</v>
      </c>
      <c r="D14" s="363"/>
      <c r="E14" s="15" t="s">
        <v>190</v>
      </c>
      <c r="F14" s="15" t="s">
        <v>146</v>
      </c>
      <c r="G14" s="15" t="s">
        <v>147</v>
      </c>
      <c r="H14" s="363"/>
      <c r="I14" s="25" t="s">
        <v>4394</v>
      </c>
      <c r="J14" s="25" t="s">
        <v>4388</v>
      </c>
      <c r="K14" s="77" t="s">
        <v>6</v>
      </c>
      <c r="L14" s="108"/>
      <c r="M14" s="78" t="s">
        <v>39</v>
      </c>
      <c r="N14" s="78"/>
      <c r="O14" s="79"/>
      <c r="P14" s="80">
        <v>42536</v>
      </c>
      <c r="Q14" s="77" t="s">
        <v>8</v>
      </c>
      <c r="R14" s="78"/>
      <c r="S14" s="78"/>
      <c r="T14" s="78"/>
      <c r="U14" s="79"/>
      <c r="V14" s="87"/>
    </row>
    <row r="15" spans="3:22" ht="16.5">
      <c r="C15" s="13" t="s">
        <v>4395</v>
      </c>
      <c r="D15" s="363"/>
      <c r="E15" s="15" t="s">
        <v>145</v>
      </c>
      <c r="F15" s="15" t="s">
        <v>146</v>
      </c>
      <c r="G15" s="15" t="s">
        <v>147</v>
      </c>
      <c r="H15" s="363"/>
      <c r="I15" s="25" t="s">
        <v>4396</v>
      </c>
      <c r="J15" s="25" t="s">
        <v>4388</v>
      </c>
      <c r="K15" s="77" t="s">
        <v>6</v>
      </c>
      <c r="L15" s="108"/>
      <c r="M15" s="78" t="s">
        <v>39</v>
      </c>
      <c r="N15" s="78"/>
      <c r="O15" s="79"/>
      <c r="P15" s="80">
        <v>42536</v>
      </c>
      <c r="Q15" s="77" t="s">
        <v>8</v>
      </c>
      <c r="R15" s="78"/>
      <c r="S15" s="78"/>
      <c r="T15" s="78"/>
      <c r="U15" s="79"/>
      <c r="V15" s="87"/>
    </row>
    <row r="16" spans="3:22" ht="16.5">
      <c r="C16" s="13" t="s">
        <v>4397</v>
      </c>
      <c r="D16" s="363"/>
      <c r="E16" s="15" t="s">
        <v>190</v>
      </c>
      <c r="F16" s="15" t="s">
        <v>146</v>
      </c>
      <c r="G16" s="15" t="s">
        <v>147</v>
      </c>
      <c r="H16" s="363"/>
      <c r="I16" s="25" t="s">
        <v>4398</v>
      </c>
      <c r="J16" s="25" t="s">
        <v>4388</v>
      </c>
      <c r="K16" s="77" t="s">
        <v>6</v>
      </c>
      <c r="L16" s="108"/>
      <c r="M16" s="78" t="s">
        <v>39</v>
      </c>
      <c r="N16" s="78"/>
      <c r="O16" s="79"/>
      <c r="P16" s="80">
        <v>42536</v>
      </c>
      <c r="Q16" s="77" t="s">
        <v>8</v>
      </c>
      <c r="R16" s="78"/>
      <c r="S16" s="78"/>
      <c r="T16" s="78"/>
      <c r="U16" s="79"/>
      <c r="V16" s="87"/>
    </row>
    <row r="17" spans="3:22" ht="16.5">
      <c r="C17" s="13" t="s">
        <v>4399</v>
      </c>
      <c r="D17" s="363"/>
      <c r="E17" s="15" t="s">
        <v>145</v>
      </c>
      <c r="F17" s="15" t="s">
        <v>146</v>
      </c>
      <c r="G17" s="15" t="s">
        <v>147</v>
      </c>
      <c r="H17" s="363"/>
      <c r="I17" s="25" t="s">
        <v>4400</v>
      </c>
      <c r="J17" s="25" t="s">
        <v>4388</v>
      </c>
      <c r="K17" s="77" t="s">
        <v>6</v>
      </c>
      <c r="L17" s="108"/>
      <c r="M17" s="78" t="s">
        <v>39</v>
      </c>
      <c r="N17" s="78"/>
      <c r="O17" s="79"/>
      <c r="P17" s="80">
        <v>42536</v>
      </c>
      <c r="Q17" s="77"/>
      <c r="R17" s="78"/>
      <c r="S17" s="78"/>
      <c r="T17" s="78"/>
      <c r="U17" s="79"/>
      <c r="V17" s="87"/>
    </row>
    <row r="18" spans="3:22" ht="16.5">
      <c r="C18" s="13" t="s">
        <v>4401</v>
      </c>
      <c r="D18" s="363"/>
      <c r="E18" s="15" t="s">
        <v>190</v>
      </c>
      <c r="F18" s="15" t="s">
        <v>146</v>
      </c>
      <c r="G18" s="15" t="s">
        <v>147</v>
      </c>
      <c r="H18" s="363"/>
      <c r="I18" s="25" t="s">
        <v>4402</v>
      </c>
      <c r="J18" s="25" t="s">
        <v>4388</v>
      </c>
      <c r="K18" s="77" t="s">
        <v>6</v>
      </c>
      <c r="L18" s="108"/>
      <c r="M18" s="78" t="s">
        <v>39</v>
      </c>
      <c r="N18" s="78"/>
      <c r="O18" s="79"/>
      <c r="P18" s="80">
        <v>42536</v>
      </c>
      <c r="Q18" s="77"/>
      <c r="R18" s="78"/>
      <c r="S18" s="78"/>
      <c r="T18" s="78"/>
      <c r="U18" s="79"/>
      <c r="V18" s="87"/>
    </row>
    <row r="19" spans="3:22" ht="16.5">
      <c r="C19" s="13" t="s">
        <v>4403</v>
      </c>
      <c r="D19" s="363"/>
      <c r="E19" s="15" t="s">
        <v>145</v>
      </c>
      <c r="F19" s="15" t="s">
        <v>146</v>
      </c>
      <c r="G19" s="15" t="s">
        <v>147</v>
      </c>
      <c r="H19" s="363"/>
      <c r="I19" s="25" t="s">
        <v>357</v>
      </c>
      <c r="J19" s="25" t="s">
        <v>4388</v>
      </c>
      <c r="K19" s="77" t="s">
        <v>6</v>
      </c>
      <c r="L19" s="108"/>
      <c r="M19" s="78" t="s">
        <v>39</v>
      </c>
      <c r="N19" s="78"/>
      <c r="O19" s="79"/>
      <c r="P19" s="80">
        <v>42536</v>
      </c>
      <c r="Q19" s="77"/>
      <c r="R19" s="78"/>
      <c r="S19" s="78"/>
      <c r="T19" s="78"/>
      <c r="U19" s="79"/>
      <c r="V19" s="87"/>
    </row>
    <row r="20" spans="3:22" ht="16.5">
      <c r="C20" s="13" t="s">
        <v>4404</v>
      </c>
      <c r="D20" s="363"/>
      <c r="E20" s="15" t="s">
        <v>190</v>
      </c>
      <c r="F20" s="15" t="s">
        <v>146</v>
      </c>
      <c r="G20" s="15" t="s">
        <v>147</v>
      </c>
      <c r="H20" s="363"/>
      <c r="I20" s="25" t="s">
        <v>4405</v>
      </c>
      <c r="J20" s="25" t="s">
        <v>4388</v>
      </c>
      <c r="K20" s="77" t="s">
        <v>6</v>
      </c>
      <c r="L20" s="108"/>
      <c r="M20" s="78" t="s">
        <v>39</v>
      </c>
      <c r="N20" s="78"/>
      <c r="O20" s="79"/>
      <c r="P20" s="80">
        <v>42536</v>
      </c>
      <c r="Q20" s="77" t="s">
        <v>8</v>
      </c>
      <c r="R20" s="78"/>
      <c r="S20" s="78"/>
      <c r="T20" s="78"/>
      <c r="U20" s="79"/>
      <c r="V20" s="87"/>
    </row>
    <row r="21" spans="3:22" ht="16.5">
      <c r="C21" s="13" t="s">
        <v>4406</v>
      </c>
      <c r="D21" s="363"/>
      <c r="E21" s="15" t="s">
        <v>145</v>
      </c>
      <c r="F21" s="15" t="s">
        <v>146</v>
      </c>
      <c r="G21" s="15" t="s">
        <v>157</v>
      </c>
      <c r="H21" s="363"/>
      <c r="I21" s="25" t="s">
        <v>4407</v>
      </c>
      <c r="J21" s="25" t="s">
        <v>265</v>
      </c>
      <c r="K21" s="77" t="s">
        <v>6</v>
      </c>
      <c r="L21" s="108"/>
      <c r="M21" s="78" t="s">
        <v>39</v>
      </c>
      <c r="N21" s="78"/>
      <c r="O21" s="79"/>
      <c r="P21" s="80">
        <v>42536</v>
      </c>
      <c r="Q21" s="77"/>
      <c r="R21" s="78"/>
      <c r="S21" s="78"/>
      <c r="T21" s="78"/>
      <c r="U21" s="79"/>
      <c r="V21" s="87"/>
    </row>
    <row r="22" spans="3:22" ht="16.5">
      <c r="C22" s="13" t="s">
        <v>4408</v>
      </c>
      <c r="D22" s="363"/>
      <c r="E22" s="15" t="s">
        <v>145</v>
      </c>
      <c r="F22" s="15" t="s">
        <v>178</v>
      </c>
      <c r="G22" s="15" t="s">
        <v>157</v>
      </c>
      <c r="H22" s="363"/>
      <c r="I22" s="25" t="s">
        <v>4409</v>
      </c>
      <c r="J22" s="25" t="s">
        <v>265</v>
      </c>
      <c r="K22" s="77" t="s">
        <v>6</v>
      </c>
      <c r="L22" s="108"/>
      <c r="M22" s="78" t="s">
        <v>39</v>
      </c>
      <c r="N22" s="78"/>
      <c r="O22" s="79"/>
      <c r="P22" s="80">
        <v>42536</v>
      </c>
      <c r="Q22" s="77"/>
      <c r="R22" s="78"/>
      <c r="S22" s="78"/>
      <c r="T22" s="78"/>
      <c r="U22" s="79"/>
      <c r="V22" s="87"/>
    </row>
    <row r="23" spans="3:22" ht="16.5">
      <c r="C23" s="13" t="s">
        <v>4410</v>
      </c>
      <c r="D23" s="363"/>
      <c r="E23" s="15" t="s">
        <v>145</v>
      </c>
      <c r="F23" s="15" t="s">
        <v>146</v>
      </c>
      <c r="G23" s="15" t="s">
        <v>157</v>
      </c>
      <c r="H23" s="363"/>
      <c r="I23" s="25" t="s">
        <v>4411</v>
      </c>
      <c r="J23" s="25" t="s">
        <v>368</v>
      </c>
      <c r="K23" s="77" t="s">
        <v>6</v>
      </c>
      <c r="L23" s="108"/>
      <c r="M23" s="78" t="s">
        <v>39</v>
      </c>
      <c r="N23" s="78"/>
      <c r="O23" s="79"/>
      <c r="P23" s="80">
        <v>42536</v>
      </c>
      <c r="Q23" s="77"/>
      <c r="R23" s="78"/>
      <c r="S23" s="78"/>
      <c r="T23" s="78"/>
      <c r="U23" s="79"/>
      <c r="V23" s="87"/>
    </row>
    <row r="24" spans="3:22" ht="42.75" hidden="1">
      <c r="C24" s="13" t="s">
        <v>4412</v>
      </c>
      <c r="D24" s="363"/>
      <c r="E24" s="15" t="s">
        <v>145</v>
      </c>
      <c r="F24" s="15" t="s">
        <v>146</v>
      </c>
      <c r="G24" s="15" t="s">
        <v>147</v>
      </c>
      <c r="H24" s="363"/>
      <c r="I24" s="25" t="s">
        <v>4413</v>
      </c>
      <c r="J24" s="25" t="s">
        <v>368</v>
      </c>
      <c r="K24" s="77" t="s">
        <v>7</v>
      </c>
      <c r="L24" s="108" t="s">
        <v>4414</v>
      </c>
      <c r="M24" s="78" t="s">
        <v>39</v>
      </c>
      <c r="N24" s="78"/>
      <c r="O24" s="79"/>
      <c r="P24" s="80">
        <v>42536</v>
      </c>
      <c r="Q24" s="77"/>
      <c r="R24" s="78"/>
      <c r="S24" s="78"/>
      <c r="T24" s="78"/>
      <c r="U24" s="79"/>
      <c r="V24" s="87"/>
    </row>
    <row r="25" spans="3:22" ht="16.5">
      <c r="C25" s="13" t="s">
        <v>4415</v>
      </c>
      <c r="D25" s="363"/>
      <c r="E25" s="15" t="s">
        <v>145</v>
      </c>
      <c r="F25" s="15" t="s">
        <v>146</v>
      </c>
      <c r="G25" s="15" t="s">
        <v>157</v>
      </c>
      <c r="H25" s="363"/>
      <c r="I25" s="25" t="s">
        <v>4416</v>
      </c>
      <c r="J25" s="25" t="s">
        <v>360</v>
      </c>
      <c r="K25" s="77" t="s">
        <v>6</v>
      </c>
      <c r="L25" s="108"/>
      <c r="M25" s="78" t="s">
        <v>39</v>
      </c>
      <c r="N25" s="78"/>
      <c r="O25" s="79"/>
      <c r="P25" s="80">
        <v>42536</v>
      </c>
      <c r="Q25" s="77"/>
      <c r="R25" s="78"/>
      <c r="S25" s="78"/>
      <c r="T25" s="78"/>
      <c r="U25" s="79"/>
      <c r="V25" s="87"/>
    </row>
    <row r="26" spans="3:22" ht="16.5">
      <c r="C26" s="13" t="s">
        <v>4417</v>
      </c>
      <c r="D26" s="363"/>
      <c r="E26" s="15" t="s">
        <v>145</v>
      </c>
      <c r="F26" s="15" t="s">
        <v>146</v>
      </c>
      <c r="G26" s="15" t="s">
        <v>147</v>
      </c>
      <c r="H26" s="363"/>
      <c r="I26" s="25" t="s">
        <v>4418</v>
      </c>
      <c r="J26" s="25" t="s">
        <v>3479</v>
      </c>
      <c r="K26" s="77" t="s">
        <v>6</v>
      </c>
      <c r="L26" s="108"/>
      <c r="M26" s="78" t="s">
        <v>39</v>
      </c>
      <c r="N26" s="78"/>
      <c r="O26" s="79"/>
      <c r="P26" s="80">
        <v>42536</v>
      </c>
      <c r="Q26" s="77"/>
      <c r="R26" s="78"/>
      <c r="S26" s="78"/>
      <c r="T26" s="78"/>
      <c r="U26" s="79"/>
      <c r="V26" s="87"/>
    </row>
    <row r="27" spans="3:22" ht="16.5">
      <c r="C27" s="13" t="s">
        <v>4419</v>
      </c>
      <c r="D27" s="363"/>
      <c r="E27" s="15" t="s">
        <v>145</v>
      </c>
      <c r="F27" s="15" t="s">
        <v>146</v>
      </c>
      <c r="G27" s="15" t="s">
        <v>157</v>
      </c>
      <c r="H27" s="363"/>
      <c r="I27" s="25" t="s">
        <v>4420</v>
      </c>
      <c r="J27" s="25" t="s">
        <v>3482</v>
      </c>
      <c r="K27" s="77" t="s">
        <v>6</v>
      </c>
      <c r="L27" s="108"/>
      <c r="M27" s="78" t="s">
        <v>39</v>
      </c>
      <c r="N27" s="78"/>
      <c r="O27" s="79"/>
      <c r="P27" s="80">
        <v>42536</v>
      </c>
      <c r="Q27" s="77"/>
      <c r="R27" s="78"/>
      <c r="S27" s="78"/>
      <c r="T27" s="78"/>
      <c r="U27" s="79"/>
      <c r="V27" s="87"/>
    </row>
    <row r="28" spans="3:22" ht="16.5">
      <c r="C28" s="13" t="s">
        <v>4421</v>
      </c>
      <c r="D28" s="363"/>
      <c r="E28" s="15" t="s">
        <v>145</v>
      </c>
      <c r="F28" s="15" t="s">
        <v>146</v>
      </c>
      <c r="G28" s="15" t="s">
        <v>147</v>
      </c>
      <c r="H28" s="363"/>
      <c r="I28" s="25" t="s">
        <v>362</v>
      </c>
      <c r="J28" s="84" t="s">
        <v>363</v>
      </c>
      <c r="K28" s="77" t="s">
        <v>6</v>
      </c>
      <c r="L28" s="108"/>
      <c r="M28" s="78" t="s">
        <v>39</v>
      </c>
      <c r="N28" s="78"/>
      <c r="O28" s="79"/>
      <c r="P28" s="80">
        <v>42536</v>
      </c>
      <c r="Q28" s="77"/>
      <c r="R28" s="78"/>
      <c r="S28" s="78"/>
      <c r="T28" s="78"/>
      <c r="U28" s="79"/>
      <c r="V28" s="87"/>
    </row>
    <row r="29" spans="3:22" ht="16.5">
      <c r="C29" s="13" t="s">
        <v>4422</v>
      </c>
      <c r="D29" s="363"/>
      <c r="E29" s="15" t="s">
        <v>145</v>
      </c>
      <c r="F29" s="15" t="s">
        <v>146</v>
      </c>
      <c r="G29" s="15" t="s">
        <v>147</v>
      </c>
      <c r="H29" s="363"/>
      <c r="I29" s="25" t="s">
        <v>365</v>
      </c>
      <c r="J29" s="84" t="s">
        <v>363</v>
      </c>
      <c r="K29" s="77" t="s">
        <v>6</v>
      </c>
      <c r="L29" s="108"/>
      <c r="M29" s="78" t="s">
        <v>39</v>
      </c>
      <c r="N29" s="78"/>
      <c r="O29" s="79"/>
      <c r="P29" s="80">
        <v>42536</v>
      </c>
      <c r="Q29" s="77"/>
      <c r="R29" s="78"/>
      <c r="S29" s="78"/>
      <c r="T29" s="78"/>
      <c r="U29" s="79"/>
      <c r="V29" s="87"/>
    </row>
    <row r="30" spans="3:22" ht="16.5">
      <c r="C30" s="13" t="s">
        <v>4423</v>
      </c>
      <c r="D30" s="365"/>
      <c r="E30" s="15" t="s">
        <v>145</v>
      </c>
      <c r="F30" s="15" t="s">
        <v>178</v>
      </c>
      <c r="G30" s="15" t="s">
        <v>157</v>
      </c>
      <c r="H30" s="365"/>
      <c r="I30" s="25" t="s">
        <v>4424</v>
      </c>
      <c r="J30" s="25" t="s">
        <v>4425</v>
      </c>
      <c r="K30" s="77" t="s">
        <v>6</v>
      </c>
      <c r="L30" s="108"/>
      <c r="M30" s="78" t="s">
        <v>39</v>
      </c>
      <c r="N30" s="78"/>
      <c r="O30" s="79"/>
      <c r="P30" s="80">
        <v>42536</v>
      </c>
      <c r="Q30" s="77" t="s">
        <v>8</v>
      </c>
      <c r="R30" s="78"/>
      <c r="S30" s="78"/>
      <c r="T30" s="78"/>
      <c r="U30" s="79"/>
      <c r="V30" s="87"/>
    </row>
    <row r="31" spans="3:22" ht="27">
      <c r="C31" s="13" t="s">
        <v>4426</v>
      </c>
      <c r="D31" s="364" t="s">
        <v>4427</v>
      </c>
      <c r="E31" s="15" t="s">
        <v>145</v>
      </c>
      <c r="F31" s="15" t="s">
        <v>178</v>
      </c>
      <c r="G31" s="15" t="s">
        <v>157</v>
      </c>
      <c r="H31" s="14" t="s">
        <v>4386</v>
      </c>
      <c r="I31" s="25" t="s">
        <v>376</v>
      </c>
      <c r="J31" s="25" t="s">
        <v>2465</v>
      </c>
      <c r="K31" s="77" t="s">
        <v>6</v>
      </c>
      <c r="L31" s="108"/>
      <c r="M31" s="78" t="s">
        <v>39</v>
      </c>
      <c r="N31" s="78"/>
      <c r="O31" s="79"/>
      <c r="P31" s="80">
        <v>42536</v>
      </c>
      <c r="Q31" s="77" t="s">
        <v>8</v>
      </c>
      <c r="R31" s="78"/>
      <c r="S31" s="78"/>
      <c r="T31" s="78"/>
      <c r="U31" s="79"/>
      <c r="V31" s="87"/>
    </row>
    <row r="32" spans="3:22" ht="16.5">
      <c r="C32" s="13" t="s">
        <v>4428</v>
      </c>
      <c r="D32" s="364"/>
      <c r="E32" s="15" t="s">
        <v>145</v>
      </c>
      <c r="F32" s="15" t="s">
        <v>146</v>
      </c>
      <c r="G32" s="15" t="s">
        <v>147</v>
      </c>
      <c r="H32" s="364" t="s">
        <v>4429</v>
      </c>
      <c r="I32" s="25" t="s">
        <v>4430</v>
      </c>
      <c r="J32" s="25" t="s">
        <v>384</v>
      </c>
      <c r="K32" s="77" t="s">
        <v>6</v>
      </c>
      <c r="L32" s="108"/>
      <c r="M32" s="78" t="s">
        <v>39</v>
      </c>
      <c r="N32" s="78"/>
      <c r="O32" s="79"/>
      <c r="P32" s="80">
        <v>42536</v>
      </c>
      <c r="Q32" s="77" t="s">
        <v>8</v>
      </c>
      <c r="R32" s="78"/>
      <c r="S32" s="78"/>
      <c r="T32" s="78"/>
      <c r="U32" s="79"/>
      <c r="V32" s="87"/>
    </row>
    <row r="33" spans="3:22" ht="16.5">
      <c r="C33" s="13" t="s">
        <v>4431</v>
      </c>
      <c r="D33" s="364"/>
      <c r="E33" s="15" t="s">
        <v>145</v>
      </c>
      <c r="F33" s="15" t="s">
        <v>146</v>
      </c>
      <c r="G33" s="15" t="s">
        <v>147</v>
      </c>
      <c r="H33" s="364"/>
      <c r="I33" s="25" t="s">
        <v>4432</v>
      </c>
      <c r="J33" s="25" t="s">
        <v>407</v>
      </c>
      <c r="K33" s="77" t="s">
        <v>6</v>
      </c>
      <c r="L33" s="108"/>
      <c r="M33" s="78" t="s">
        <v>39</v>
      </c>
      <c r="N33" s="78"/>
      <c r="O33" s="79"/>
      <c r="P33" s="80">
        <v>42536</v>
      </c>
      <c r="Q33" s="77" t="s">
        <v>8</v>
      </c>
      <c r="R33" s="78"/>
      <c r="S33" s="78"/>
      <c r="T33" s="78"/>
      <c r="U33" s="79"/>
      <c r="V33" s="87"/>
    </row>
    <row r="34" spans="3:22" ht="16.5">
      <c r="C34" s="13" t="s">
        <v>4433</v>
      </c>
      <c r="D34" s="364"/>
      <c r="E34" s="15" t="s">
        <v>145</v>
      </c>
      <c r="F34" s="15" t="s">
        <v>146</v>
      </c>
      <c r="G34" s="15" t="s">
        <v>147</v>
      </c>
      <c r="H34" s="364"/>
      <c r="I34" s="25" t="s">
        <v>4434</v>
      </c>
      <c r="J34" s="25" t="s">
        <v>384</v>
      </c>
      <c r="K34" s="77" t="s">
        <v>6</v>
      </c>
      <c r="L34" s="108"/>
      <c r="M34" s="78" t="s">
        <v>39</v>
      </c>
      <c r="N34" s="78"/>
      <c r="O34" s="79"/>
      <c r="P34" s="80">
        <v>42536</v>
      </c>
      <c r="Q34" s="77" t="s">
        <v>8</v>
      </c>
      <c r="R34" s="78"/>
      <c r="S34" s="78"/>
      <c r="T34" s="78"/>
      <c r="U34" s="79"/>
      <c r="V34" s="87"/>
    </row>
    <row r="35" spans="3:22" ht="16.5">
      <c r="C35" s="13" t="s">
        <v>4435</v>
      </c>
      <c r="D35" s="364"/>
      <c r="E35" s="15" t="s">
        <v>145</v>
      </c>
      <c r="F35" s="15" t="s">
        <v>146</v>
      </c>
      <c r="G35" s="15" t="s">
        <v>147</v>
      </c>
      <c r="H35" s="364"/>
      <c r="I35" s="25" t="s">
        <v>4436</v>
      </c>
      <c r="J35" s="25" t="s">
        <v>407</v>
      </c>
      <c r="K35" s="77" t="s">
        <v>6</v>
      </c>
      <c r="L35" s="108"/>
      <c r="M35" s="78" t="s">
        <v>39</v>
      </c>
      <c r="N35" s="78"/>
      <c r="O35" s="79"/>
      <c r="P35" s="80">
        <v>42536</v>
      </c>
      <c r="Q35" s="77" t="s">
        <v>8</v>
      </c>
      <c r="R35" s="78"/>
      <c r="S35" s="78"/>
      <c r="T35" s="78"/>
      <c r="U35" s="79"/>
      <c r="V35" s="87"/>
    </row>
    <row r="36" spans="3:22" ht="16.5">
      <c r="C36" s="13" t="s">
        <v>4437</v>
      </c>
      <c r="D36" s="364"/>
      <c r="E36" s="15" t="s">
        <v>145</v>
      </c>
      <c r="F36" s="15" t="s">
        <v>146</v>
      </c>
      <c r="G36" s="15" t="s">
        <v>147</v>
      </c>
      <c r="H36" s="364"/>
      <c r="I36" s="25" t="s">
        <v>4438</v>
      </c>
      <c r="J36" s="25" t="s">
        <v>407</v>
      </c>
      <c r="K36" s="77" t="s">
        <v>6</v>
      </c>
      <c r="L36" s="108"/>
      <c r="M36" s="78" t="s">
        <v>39</v>
      </c>
      <c r="N36" s="78"/>
      <c r="O36" s="79"/>
      <c r="P36" s="80">
        <v>42536</v>
      </c>
      <c r="Q36" s="77" t="s">
        <v>8</v>
      </c>
      <c r="R36" s="78"/>
      <c r="S36" s="78"/>
      <c r="T36" s="78"/>
      <c r="U36" s="79"/>
      <c r="V36" s="87"/>
    </row>
    <row r="37" spans="3:22" ht="28.5" hidden="1">
      <c r="C37" s="13" t="s">
        <v>4439</v>
      </c>
      <c r="D37" s="364"/>
      <c r="E37" s="15" t="s">
        <v>190</v>
      </c>
      <c r="F37" s="15" t="s">
        <v>162</v>
      </c>
      <c r="G37" s="15" t="s">
        <v>147</v>
      </c>
      <c r="H37" s="364"/>
      <c r="I37" s="25" t="s">
        <v>4440</v>
      </c>
      <c r="J37" s="25" t="s">
        <v>407</v>
      </c>
      <c r="K37" s="77" t="s">
        <v>7</v>
      </c>
      <c r="L37" s="108" t="s">
        <v>4068</v>
      </c>
      <c r="M37" s="78" t="s">
        <v>39</v>
      </c>
      <c r="N37" s="78"/>
      <c r="O37" s="79"/>
      <c r="P37" s="80">
        <v>42536</v>
      </c>
      <c r="Q37" s="77" t="s">
        <v>8</v>
      </c>
      <c r="R37" s="78"/>
      <c r="S37" s="78"/>
      <c r="T37" s="78"/>
      <c r="U37" s="79"/>
      <c r="V37" s="87"/>
    </row>
    <row r="38" spans="3:22" ht="16.5">
      <c r="C38" s="13" t="s">
        <v>4441</v>
      </c>
      <c r="D38" s="364"/>
      <c r="E38" s="15" t="s">
        <v>145</v>
      </c>
      <c r="F38" s="15" t="s">
        <v>146</v>
      </c>
      <c r="G38" s="15" t="s">
        <v>147</v>
      </c>
      <c r="H38" s="364"/>
      <c r="I38" s="25" t="s">
        <v>4442</v>
      </c>
      <c r="J38" s="25" t="s">
        <v>4443</v>
      </c>
      <c r="K38" s="77" t="s">
        <v>6</v>
      </c>
      <c r="L38" s="108"/>
      <c r="M38" s="78" t="s">
        <v>39</v>
      </c>
      <c r="N38" s="78"/>
      <c r="O38" s="79"/>
      <c r="P38" s="80">
        <v>42536</v>
      </c>
      <c r="Q38" s="77" t="s">
        <v>8</v>
      </c>
      <c r="R38" s="78"/>
      <c r="S38" s="78"/>
      <c r="T38" s="78"/>
      <c r="U38" s="79"/>
      <c r="V38" s="87"/>
    </row>
    <row r="39" spans="3:22" ht="16.5">
      <c r="C39" s="13" t="s">
        <v>4444</v>
      </c>
      <c r="D39" s="364"/>
      <c r="E39" s="15" t="s">
        <v>145</v>
      </c>
      <c r="F39" s="15" t="s">
        <v>146</v>
      </c>
      <c r="G39" s="15" t="s">
        <v>147</v>
      </c>
      <c r="H39" s="364"/>
      <c r="I39" s="25" t="s">
        <v>4445</v>
      </c>
      <c r="J39" s="25" t="s">
        <v>407</v>
      </c>
      <c r="K39" s="77" t="s">
        <v>6</v>
      </c>
      <c r="L39" s="108"/>
      <c r="M39" s="78" t="s">
        <v>39</v>
      </c>
      <c r="N39" s="78"/>
      <c r="O39" s="79"/>
      <c r="P39" s="80">
        <v>42536</v>
      </c>
      <c r="Q39" s="77" t="s">
        <v>8</v>
      </c>
      <c r="R39" s="78"/>
      <c r="S39" s="78"/>
      <c r="T39" s="78"/>
      <c r="U39" s="79"/>
      <c r="V39" s="87"/>
    </row>
    <row r="40" spans="3:22" ht="16.5">
      <c r="C40" s="13" t="s">
        <v>4446</v>
      </c>
      <c r="D40" s="364"/>
      <c r="E40" s="15" t="s">
        <v>145</v>
      </c>
      <c r="F40" s="15" t="s">
        <v>146</v>
      </c>
      <c r="G40" s="15" t="s">
        <v>147</v>
      </c>
      <c r="H40" s="364"/>
      <c r="I40" s="25" t="s">
        <v>4447</v>
      </c>
      <c r="J40" s="25" t="s">
        <v>407</v>
      </c>
      <c r="K40" s="77" t="s">
        <v>6</v>
      </c>
      <c r="L40" s="108"/>
      <c r="M40" s="78" t="s">
        <v>39</v>
      </c>
      <c r="N40" s="78"/>
      <c r="O40" s="79"/>
      <c r="P40" s="80">
        <v>42536</v>
      </c>
      <c r="Q40" s="77"/>
      <c r="R40" s="78"/>
      <c r="S40" s="78"/>
      <c r="T40" s="78"/>
      <c r="U40" s="79"/>
      <c r="V40" s="87"/>
    </row>
    <row r="41" spans="3:22" ht="16.5">
      <c r="C41" s="13" t="s">
        <v>4448</v>
      </c>
      <c r="D41" s="364"/>
      <c r="E41" s="15" t="s">
        <v>145</v>
      </c>
      <c r="F41" s="15" t="s">
        <v>146</v>
      </c>
      <c r="G41" s="15" t="s">
        <v>147</v>
      </c>
      <c r="H41" s="364"/>
      <c r="I41" s="25" t="s">
        <v>4449</v>
      </c>
      <c r="J41" s="25" t="s">
        <v>384</v>
      </c>
      <c r="K41" s="77" t="s">
        <v>6</v>
      </c>
      <c r="L41" s="108"/>
      <c r="M41" s="78" t="s">
        <v>39</v>
      </c>
      <c r="N41" s="78"/>
      <c r="O41" s="79"/>
      <c r="P41" s="80">
        <v>42536</v>
      </c>
      <c r="Q41" s="77"/>
      <c r="R41" s="78"/>
      <c r="S41" s="78"/>
      <c r="T41" s="78"/>
      <c r="U41" s="79"/>
      <c r="V41" s="87"/>
    </row>
    <row r="42" spans="3:22" ht="16.5">
      <c r="C42" s="13" t="s">
        <v>4450</v>
      </c>
      <c r="D42" s="364"/>
      <c r="E42" s="15" t="s">
        <v>145</v>
      </c>
      <c r="F42" s="15" t="s">
        <v>146</v>
      </c>
      <c r="G42" s="15" t="s">
        <v>147</v>
      </c>
      <c r="H42" s="364"/>
      <c r="I42" s="25" t="s">
        <v>4451</v>
      </c>
      <c r="J42" s="25" t="s">
        <v>407</v>
      </c>
      <c r="K42" s="77" t="s">
        <v>6</v>
      </c>
      <c r="L42" s="108"/>
      <c r="M42" s="78" t="s">
        <v>39</v>
      </c>
      <c r="N42" s="78"/>
      <c r="O42" s="79"/>
      <c r="P42" s="80">
        <v>42536</v>
      </c>
      <c r="Q42" s="77" t="s">
        <v>8</v>
      </c>
      <c r="R42" s="78"/>
      <c r="S42" s="78"/>
      <c r="T42" s="78"/>
      <c r="U42" s="79"/>
      <c r="V42" s="87"/>
    </row>
    <row r="43" spans="3:22" ht="16.5">
      <c r="C43" s="13" t="s">
        <v>4452</v>
      </c>
      <c r="D43" s="364"/>
      <c r="E43" s="15" t="s">
        <v>145</v>
      </c>
      <c r="F43" s="15" t="s">
        <v>178</v>
      </c>
      <c r="G43" s="15" t="s">
        <v>157</v>
      </c>
      <c r="H43" s="364"/>
      <c r="I43" s="25" t="s">
        <v>4453</v>
      </c>
      <c r="J43" s="84" t="s">
        <v>4454</v>
      </c>
      <c r="K43" s="77" t="s">
        <v>6</v>
      </c>
      <c r="L43" s="108"/>
      <c r="M43" s="78" t="s">
        <v>39</v>
      </c>
      <c r="N43" s="78"/>
      <c r="O43" s="79"/>
      <c r="P43" s="80">
        <v>42536</v>
      </c>
      <c r="Q43" s="77" t="s">
        <v>8</v>
      </c>
      <c r="R43" s="78"/>
      <c r="S43" s="78"/>
      <c r="T43" s="78"/>
      <c r="U43" s="79"/>
      <c r="V43" s="87"/>
    </row>
    <row r="44" spans="3:22" ht="16.5">
      <c r="C44" s="13" t="s">
        <v>4455</v>
      </c>
      <c r="D44" s="364"/>
      <c r="E44" s="15" t="s">
        <v>145</v>
      </c>
      <c r="F44" s="15" t="s">
        <v>146</v>
      </c>
      <c r="G44" s="15" t="s">
        <v>157</v>
      </c>
      <c r="H44" s="364"/>
      <c r="I44" s="25" t="s">
        <v>4456</v>
      </c>
      <c r="J44" s="84" t="s">
        <v>4457</v>
      </c>
      <c r="K44" s="77" t="s">
        <v>6</v>
      </c>
      <c r="L44" s="108"/>
      <c r="M44" s="78" t="s">
        <v>39</v>
      </c>
      <c r="N44" s="78"/>
      <c r="O44" s="79"/>
      <c r="P44" s="80">
        <v>42536</v>
      </c>
      <c r="Q44" s="77" t="s">
        <v>8</v>
      </c>
      <c r="R44" s="78"/>
      <c r="S44" s="78"/>
      <c r="T44" s="78"/>
      <c r="U44" s="79"/>
      <c r="V44" s="87"/>
    </row>
    <row r="45" spans="3:22" ht="16.5">
      <c r="C45" s="13" t="s">
        <v>4458</v>
      </c>
      <c r="D45" s="364" t="s">
        <v>4459</v>
      </c>
      <c r="E45" s="15" t="s">
        <v>145</v>
      </c>
      <c r="F45" s="15" t="s">
        <v>178</v>
      </c>
      <c r="G45" s="15" t="s">
        <v>157</v>
      </c>
      <c r="H45" s="364" t="s">
        <v>4386</v>
      </c>
      <c r="I45" s="25" t="s">
        <v>413</v>
      </c>
      <c r="J45" s="25" t="s">
        <v>4460</v>
      </c>
      <c r="K45" s="77" t="s">
        <v>6</v>
      </c>
      <c r="L45" s="108"/>
      <c r="M45" s="78" t="s">
        <v>39</v>
      </c>
      <c r="N45" s="78"/>
      <c r="O45" s="79"/>
      <c r="P45" s="80">
        <v>42536</v>
      </c>
      <c r="Q45" s="77" t="s">
        <v>8</v>
      </c>
      <c r="R45" s="78"/>
      <c r="S45" s="78"/>
      <c r="T45" s="78"/>
      <c r="U45" s="79"/>
      <c r="V45" s="87"/>
    </row>
    <row r="46" spans="3:22" ht="16.5">
      <c r="C46" s="13" t="s">
        <v>4461</v>
      </c>
      <c r="D46" s="364"/>
      <c r="E46" s="15" t="s">
        <v>145</v>
      </c>
      <c r="F46" s="15" t="s">
        <v>146</v>
      </c>
      <c r="G46" s="15" t="s">
        <v>147</v>
      </c>
      <c r="H46" s="364"/>
      <c r="I46" s="25" t="s">
        <v>4462</v>
      </c>
      <c r="J46" s="25" t="s">
        <v>3581</v>
      </c>
      <c r="K46" s="77" t="s">
        <v>6</v>
      </c>
      <c r="L46" s="108"/>
      <c r="M46" s="78" t="s">
        <v>39</v>
      </c>
      <c r="N46" s="78"/>
      <c r="O46" s="79"/>
      <c r="P46" s="80">
        <v>42536</v>
      </c>
      <c r="Q46" s="77"/>
      <c r="R46" s="78"/>
      <c r="S46" s="78"/>
      <c r="T46" s="78"/>
      <c r="U46" s="79"/>
      <c r="V46" s="87"/>
    </row>
    <row r="47" spans="3:22" ht="16.5">
      <c r="C47" s="13" t="s">
        <v>4463</v>
      </c>
      <c r="D47" s="364"/>
      <c r="E47" s="15" t="s">
        <v>145</v>
      </c>
      <c r="F47" s="15" t="s">
        <v>146</v>
      </c>
      <c r="G47" s="15" t="s">
        <v>147</v>
      </c>
      <c r="H47" s="364"/>
      <c r="I47" s="25" t="s">
        <v>4434</v>
      </c>
      <c r="J47" s="25" t="s">
        <v>384</v>
      </c>
      <c r="K47" s="77" t="s">
        <v>6</v>
      </c>
      <c r="L47" s="108"/>
      <c r="M47" s="78" t="s">
        <v>39</v>
      </c>
      <c r="N47" s="78"/>
      <c r="O47" s="79"/>
      <c r="P47" s="80">
        <v>42536</v>
      </c>
      <c r="Q47" s="77" t="s">
        <v>8</v>
      </c>
      <c r="R47" s="78"/>
      <c r="S47" s="78"/>
      <c r="T47" s="78"/>
      <c r="U47" s="79"/>
      <c r="V47" s="87"/>
    </row>
    <row r="48" spans="3:22" ht="16.5">
      <c r="C48" s="13" t="s">
        <v>4464</v>
      </c>
      <c r="D48" s="364"/>
      <c r="E48" s="15" t="s">
        <v>145</v>
      </c>
      <c r="F48" s="15" t="s">
        <v>146</v>
      </c>
      <c r="G48" s="15" t="s">
        <v>147</v>
      </c>
      <c r="H48" s="364"/>
      <c r="I48" s="25" t="s">
        <v>4436</v>
      </c>
      <c r="J48" s="25" t="s">
        <v>407</v>
      </c>
      <c r="K48" s="77" t="s">
        <v>6</v>
      </c>
      <c r="L48" s="108"/>
      <c r="M48" s="78" t="s">
        <v>39</v>
      </c>
      <c r="N48" s="78"/>
      <c r="O48" s="79"/>
      <c r="P48" s="80">
        <v>42536</v>
      </c>
      <c r="Q48" s="77" t="s">
        <v>8</v>
      </c>
      <c r="R48" s="78"/>
      <c r="S48" s="78"/>
      <c r="T48" s="78"/>
      <c r="U48" s="79"/>
      <c r="V48" s="87"/>
    </row>
    <row r="49" spans="3:22" ht="16.5">
      <c r="C49" s="13" t="s">
        <v>4465</v>
      </c>
      <c r="D49" s="364"/>
      <c r="E49" s="15" t="s">
        <v>145</v>
      </c>
      <c r="F49" s="15" t="s">
        <v>146</v>
      </c>
      <c r="G49" s="15" t="s">
        <v>147</v>
      </c>
      <c r="H49" s="364"/>
      <c r="I49" s="25" t="s">
        <v>4438</v>
      </c>
      <c r="J49" s="25" t="s">
        <v>407</v>
      </c>
      <c r="K49" s="77" t="s">
        <v>6</v>
      </c>
      <c r="L49" s="108"/>
      <c r="M49" s="78" t="s">
        <v>39</v>
      </c>
      <c r="N49" s="78"/>
      <c r="O49" s="79"/>
      <c r="P49" s="80">
        <v>42536</v>
      </c>
      <c r="Q49" s="77" t="s">
        <v>8</v>
      </c>
      <c r="R49" s="78"/>
      <c r="S49" s="78"/>
      <c r="T49" s="78"/>
      <c r="U49" s="79"/>
      <c r="V49" s="87"/>
    </row>
    <row r="50" spans="3:22" ht="28.5" hidden="1">
      <c r="C50" s="13" t="s">
        <v>4466</v>
      </c>
      <c r="D50" s="364"/>
      <c r="E50" s="15" t="s">
        <v>190</v>
      </c>
      <c r="F50" s="15" t="s">
        <v>162</v>
      </c>
      <c r="G50" s="15" t="s">
        <v>147</v>
      </c>
      <c r="H50" s="364"/>
      <c r="I50" s="25" t="s">
        <v>4440</v>
      </c>
      <c r="J50" s="25" t="s">
        <v>407</v>
      </c>
      <c r="K50" s="77" t="s">
        <v>7</v>
      </c>
      <c r="L50" s="108" t="s">
        <v>4068</v>
      </c>
      <c r="M50" s="78" t="s">
        <v>39</v>
      </c>
      <c r="N50" s="78"/>
      <c r="O50" s="79"/>
      <c r="P50" s="80">
        <v>42536</v>
      </c>
      <c r="Q50" s="77" t="s">
        <v>8</v>
      </c>
      <c r="R50" s="78"/>
      <c r="S50" s="78"/>
      <c r="T50" s="78"/>
      <c r="U50" s="79"/>
      <c r="V50" s="87"/>
    </row>
    <row r="51" spans="3:22" ht="16.5">
      <c r="C51" s="13" t="s">
        <v>4467</v>
      </c>
      <c r="D51" s="364"/>
      <c r="E51" s="15" t="s">
        <v>145</v>
      </c>
      <c r="F51" s="15" t="s">
        <v>146</v>
      </c>
      <c r="G51" s="15" t="s">
        <v>147</v>
      </c>
      <c r="H51" s="364"/>
      <c r="I51" s="25" t="s">
        <v>4442</v>
      </c>
      <c r="J51" s="25" t="s">
        <v>4443</v>
      </c>
      <c r="K51" s="77" t="s">
        <v>6</v>
      </c>
      <c r="L51" s="108"/>
      <c r="M51" s="78" t="s">
        <v>39</v>
      </c>
      <c r="N51" s="78"/>
      <c r="O51" s="79"/>
      <c r="P51" s="80">
        <v>42536</v>
      </c>
      <c r="Q51" s="77" t="s">
        <v>8</v>
      </c>
      <c r="R51" s="78"/>
      <c r="S51" s="78"/>
      <c r="T51" s="78"/>
      <c r="U51" s="79"/>
      <c r="V51" s="87"/>
    </row>
    <row r="52" spans="3:22" ht="16.5">
      <c r="C52" s="13" t="s">
        <v>4468</v>
      </c>
      <c r="D52" s="364"/>
      <c r="E52" s="15" t="s">
        <v>145</v>
      </c>
      <c r="F52" s="15" t="s">
        <v>146</v>
      </c>
      <c r="G52" s="15" t="s">
        <v>147</v>
      </c>
      <c r="H52" s="364"/>
      <c r="I52" s="25" t="s">
        <v>4445</v>
      </c>
      <c r="J52" s="25" t="s">
        <v>407</v>
      </c>
      <c r="K52" s="77" t="s">
        <v>6</v>
      </c>
      <c r="L52" s="108"/>
      <c r="M52" s="78" t="s">
        <v>39</v>
      </c>
      <c r="N52" s="78"/>
      <c r="O52" s="79"/>
      <c r="P52" s="80">
        <v>42536</v>
      </c>
      <c r="Q52" s="77" t="s">
        <v>8</v>
      </c>
      <c r="R52" s="78"/>
      <c r="S52" s="78"/>
      <c r="T52" s="78"/>
      <c r="U52" s="79"/>
      <c r="V52" s="87"/>
    </row>
    <row r="53" spans="3:22" ht="16.5">
      <c r="C53" s="13" t="s">
        <v>4469</v>
      </c>
      <c r="D53" s="364"/>
      <c r="E53" s="15" t="s">
        <v>145</v>
      </c>
      <c r="F53" s="15" t="s">
        <v>146</v>
      </c>
      <c r="G53" s="15" t="s">
        <v>147</v>
      </c>
      <c r="H53" s="364"/>
      <c r="I53" s="25" t="s">
        <v>4447</v>
      </c>
      <c r="J53" s="25" t="s">
        <v>407</v>
      </c>
      <c r="K53" s="77" t="s">
        <v>6</v>
      </c>
      <c r="L53" s="108"/>
      <c r="M53" s="78" t="s">
        <v>39</v>
      </c>
      <c r="N53" s="78"/>
      <c r="O53" s="79"/>
      <c r="P53" s="80">
        <v>42536</v>
      </c>
      <c r="Q53" s="77" t="s">
        <v>8</v>
      </c>
      <c r="R53" s="78"/>
      <c r="S53" s="78"/>
      <c r="T53" s="78"/>
      <c r="U53" s="79"/>
      <c r="V53" s="87"/>
    </row>
    <row r="54" spans="3:22" ht="16.5">
      <c r="C54" s="13" t="s">
        <v>4470</v>
      </c>
      <c r="D54" s="364"/>
      <c r="E54" s="15" t="s">
        <v>145</v>
      </c>
      <c r="F54" s="15" t="s">
        <v>146</v>
      </c>
      <c r="G54" s="15" t="s">
        <v>147</v>
      </c>
      <c r="H54" s="364"/>
      <c r="I54" s="25" t="s">
        <v>4449</v>
      </c>
      <c r="J54" s="25" t="s">
        <v>384</v>
      </c>
      <c r="K54" s="77" t="s">
        <v>6</v>
      </c>
      <c r="L54" s="108"/>
      <c r="M54" s="78" t="s">
        <v>39</v>
      </c>
      <c r="N54" s="78"/>
      <c r="O54" s="79"/>
      <c r="P54" s="80">
        <v>42536</v>
      </c>
      <c r="Q54" s="77" t="s">
        <v>8</v>
      </c>
      <c r="R54" s="78"/>
      <c r="S54" s="78"/>
      <c r="T54" s="78"/>
      <c r="U54" s="79"/>
      <c r="V54" s="87"/>
    </row>
    <row r="55" spans="3:22" ht="16.5">
      <c r="C55" s="13" t="s">
        <v>4471</v>
      </c>
      <c r="D55" s="364"/>
      <c r="E55" s="15" t="s">
        <v>145</v>
      </c>
      <c r="F55" s="15" t="s">
        <v>146</v>
      </c>
      <c r="G55" s="15" t="s">
        <v>147</v>
      </c>
      <c r="H55" s="364"/>
      <c r="I55" s="25" t="s">
        <v>4451</v>
      </c>
      <c r="J55" s="25" t="s">
        <v>407</v>
      </c>
      <c r="K55" s="77" t="s">
        <v>6</v>
      </c>
      <c r="L55" s="108"/>
      <c r="M55" s="78" t="s">
        <v>39</v>
      </c>
      <c r="N55" s="78"/>
      <c r="O55" s="79"/>
      <c r="P55" s="80">
        <v>42536</v>
      </c>
      <c r="Q55" s="77" t="s">
        <v>8</v>
      </c>
      <c r="R55" s="78"/>
      <c r="S55" s="78"/>
      <c r="T55" s="78"/>
      <c r="U55" s="79"/>
      <c r="V55" s="87"/>
    </row>
    <row r="56" spans="3:22" ht="16.5">
      <c r="C56" s="13" t="s">
        <v>4472</v>
      </c>
      <c r="D56" s="364"/>
      <c r="E56" s="15" t="s">
        <v>145</v>
      </c>
      <c r="F56" s="15" t="s">
        <v>178</v>
      </c>
      <c r="G56" s="15" t="s">
        <v>157</v>
      </c>
      <c r="H56" s="364"/>
      <c r="I56" s="25" t="s">
        <v>4453</v>
      </c>
      <c r="J56" s="84" t="s">
        <v>4454</v>
      </c>
      <c r="K56" s="77" t="s">
        <v>6</v>
      </c>
      <c r="L56" s="108"/>
      <c r="M56" s="78" t="s">
        <v>39</v>
      </c>
      <c r="N56" s="78"/>
      <c r="O56" s="79"/>
      <c r="P56" s="80">
        <v>42536</v>
      </c>
      <c r="Q56" s="77" t="s">
        <v>8</v>
      </c>
      <c r="R56" s="78"/>
      <c r="S56" s="78"/>
      <c r="T56" s="78"/>
      <c r="U56" s="79"/>
      <c r="V56" s="87"/>
    </row>
    <row r="57" spans="3:22" ht="16.5">
      <c r="C57" s="13" t="s">
        <v>4473</v>
      </c>
      <c r="D57" s="364"/>
      <c r="E57" s="15" t="s">
        <v>145</v>
      </c>
      <c r="F57" s="15" t="s">
        <v>146</v>
      </c>
      <c r="G57" s="15" t="s">
        <v>157</v>
      </c>
      <c r="H57" s="364"/>
      <c r="I57" s="25" t="s">
        <v>4474</v>
      </c>
      <c r="J57" s="84" t="s">
        <v>4457</v>
      </c>
      <c r="K57" s="77" t="s">
        <v>6</v>
      </c>
      <c r="L57" s="108"/>
      <c r="M57" s="78" t="s">
        <v>39</v>
      </c>
      <c r="N57" s="78"/>
      <c r="O57" s="79"/>
      <c r="P57" s="80">
        <v>42536</v>
      </c>
      <c r="Q57" s="77" t="s">
        <v>8</v>
      </c>
      <c r="R57" s="78"/>
      <c r="S57" s="78"/>
      <c r="T57" s="78"/>
      <c r="U57" s="79"/>
      <c r="V57" s="87"/>
    </row>
    <row r="58" spans="3:22" ht="15.6" customHeight="1">
      <c r="C58" s="13" t="s">
        <v>4475</v>
      </c>
      <c r="D58" s="362" t="s">
        <v>4476</v>
      </c>
      <c r="E58" s="15" t="s">
        <v>145</v>
      </c>
      <c r="F58" s="15" t="s">
        <v>146</v>
      </c>
      <c r="G58" s="15" t="s">
        <v>147</v>
      </c>
      <c r="H58" s="362" t="s">
        <v>4386</v>
      </c>
      <c r="I58" s="25" t="s">
        <v>4477</v>
      </c>
      <c r="J58" s="25" t="s">
        <v>435</v>
      </c>
      <c r="K58" s="77" t="s">
        <v>6</v>
      </c>
      <c r="L58" s="108"/>
      <c r="M58" s="78" t="s">
        <v>39</v>
      </c>
      <c r="N58" s="78"/>
      <c r="O58" s="79"/>
      <c r="P58" s="80">
        <v>42536</v>
      </c>
      <c r="Q58" s="77" t="s">
        <v>8</v>
      </c>
      <c r="R58" s="78"/>
      <c r="S58" s="78"/>
      <c r="T58" s="78"/>
      <c r="U58" s="79"/>
      <c r="V58" s="87"/>
    </row>
    <row r="59" spans="3:22" ht="16.5">
      <c r="C59" s="13" t="s">
        <v>4478</v>
      </c>
      <c r="D59" s="363"/>
      <c r="E59" s="15" t="s">
        <v>145</v>
      </c>
      <c r="F59" s="15" t="s">
        <v>146</v>
      </c>
      <c r="G59" s="15" t="s">
        <v>147</v>
      </c>
      <c r="H59" s="363"/>
      <c r="I59" s="25" t="s">
        <v>555</v>
      </c>
      <c r="J59" s="25" t="s">
        <v>556</v>
      </c>
      <c r="K59" s="77" t="s">
        <v>6</v>
      </c>
      <c r="L59" s="108"/>
      <c r="M59" s="78" t="s">
        <v>39</v>
      </c>
      <c r="N59" s="78"/>
      <c r="O59" s="79"/>
      <c r="P59" s="80">
        <v>42536</v>
      </c>
      <c r="Q59" s="77" t="s">
        <v>8</v>
      </c>
      <c r="R59" s="78"/>
      <c r="S59" s="78"/>
      <c r="T59" s="78"/>
      <c r="U59" s="79"/>
      <c r="V59" s="87"/>
    </row>
    <row r="60" spans="3:22" ht="27">
      <c r="C60" s="13" t="s">
        <v>4479</v>
      </c>
      <c r="D60" s="363"/>
      <c r="E60" s="15" t="s">
        <v>145</v>
      </c>
      <c r="F60" s="15" t="s">
        <v>178</v>
      </c>
      <c r="G60" s="15" t="s">
        <v>157</v>
      </c>
      <c r="H60" s="363"/>
      <c r="I60" s="25" t="s">
        <v>1188</v>
      </c>
      <c r="J60" s="25" t="s">
        <v>4480</v>
      </c>
      <c r="K60" s="77" t="s">
        <v>6</v>
      </c>
      <c r="L60" s="108"/>
      <c r="M60" s="78" t="s">
        <v>39</v>
      </c>
      <c r="N60" s="78"/>
      <c r="O60" s="79"/>
      <c r="P60" s="80">
        <v>42536</v>
      </c>
      <c r="Q60" s="77" t="s">
        <v>8</v>
      </c>
      <c r="R60" s="78"/>
      <c r="S60" s="78"/>
      <c r="T60" s="78"/>
      <c r="U60" s="79"/>
      <c r="V60" s="87"/>
    </row>
    <row r="61" spans="3:22" ht="16.5">
      <c r="C61" s="13" t="s">
        <v>4481</v>
      </c>
      <c r="D61" s="365"/>
      <c r="E61" s="15" t="s">
        <v>145</v>
      </c>
      <c r="F61" s="15" t="s">
        <v>146</v>
      </c>
      <c r="G61" s="15" t="s">
        <v>147</v>
      </c>
      <c r="H61" s="365"/>
      <c r="I61" s="25" t="s">
        <v>4482</v>
      </c>
      <c r="J61" s="25" t="s">
        <v>4483</v>
      </c>
      <c r="K61" s="77" t="s">
        <v>6</v>
      </c>
      <c r="L61" s="108"/>
      <c r="M61" s="78" t="s">
        <v>39</v>
      </c>
      <c r="N61" s="78"/>
      <c r="O61" s="79"/>
      <c r="P61" s="80">
        <v>42536</v>
      </c>
      <c r="Q61" s="77" t="s">
        <v>8</v>
      </c>
      <c r="R61" s="78"/>
      <c r="S61" s="78"/>
      <c r="T61" s="78"/>
      <c r="U61" s="79"/>
      <c r="V61" s="87"/>
    </row>
    <row r="62" spans="3:22" ht="16.5">
      <c r="C62" s="13" t="s">
        <v>4484</v>
      </c>
      <c r="D62" s="30" t="s">
        <v>4485</v>
      </c>
      <c r="E62" s="15" t="s">
        <v>145</v>
      </c>
      <c r="F62" s="15" t="s">
        <v>178</v>
      </c>
      <c r="G62" s="15" t="s">
        <v>157</v>
      </c>
      <c r="H62" s="72"/>
      <c r="I62" s="25" t="s">
        <v>4486</v>
      </c>
      <c r="J62" s="25" t="s">
        <v>4487</v>
      </c>
      <c r="K62" s="77" t="s">
        <v>6</v>
      </c>
      <c r="L62" s="108"/>
      <c r="M62" s="78" t="s">
        <v>39</v>
      </c>
      <c r="N62" s="78"/>
      <c r="O62" s="79"/>
      <c r="P62" s="80">
        <v>42536</v>
      </c>
      <c r="Q62" s="77"/>
      <c r="R62" s="78"/>
      <c r="S62" s="78"/>
      <c r="T62" s="78"/>
      <c r="U62" s="79"/>
      <c r="V62" s="87"/>
    </row>
    <row r="63" spans="3:22" ht="16.5">
      <c r="C63" s="13" t="s">
        <v>4488</v>
      </c>
      <c r="D63" s="373" t="s">
        <v>4489</v>
      </c>
      <c r="E63" s="15" t="s">
        <v>145</v>
      </c>
      <c r="F63" s="15" t="s">
        <v>178</v>
      </c>
      <c r="G63" s="15" t="s">
        <v>157</v>
      </c>
      <c r="H63" s="83"/>
      <c r="I63" s="83" t="s">
        <v>4490</v>
      </c>
      <c r="J63" s="83" t="s">
        <v>4491</v>
      </c>
      <c r="K63" s="77" t="s">
        <v>6</v>
      </c>
      <c r="L63" s="108"/>
      <c r="M63" s="78" t="s">
        <v>39</v>
      </c>
      <c r="N63" s="78"/>
      <c r="O63" s="79"/>
      <c r="P63" s="80">
        <v>42536</v>
      </c>
      <c r="Q63" s="77" t="s">
        <v>8</v>
      </c>
      <c r="R63" s="78"/>
      <c r="S63" s="78"/>
      <c r="T63" s="78"/>
      <c r="U63" s="79"/>
      <c r="V63" s="87"/>
    </row>
    <row r="64" spans="3:22" ht="16.5">
      <c r="C64" s="13" t="s">
        <v>4492</v>
      </c>
      <c r="D64" s="374"/>
      <c r="E64" s="15" t="s">
        <v>145</v>
      </c>
      <c r="F64" s="15" t="s">
        <v>146</v>
      </c>
      <c r="G64" s="15" t="s">
        <v>147</v>
      </c>
      <c r="H64" s="83"/>
      <c r="I64" s="83" t="s">
        <v>4493</v>
      </c>
      <c r="J64" s="83" t="s">
        <v>4494</v>
      </c>
      <c r="K64" s="77" t="s">
        <v>6</v>
      </c>
      <c r="L64" s="108"/>
      <c r="M64" s="78" t="s">
        <v>39</v>
      </c>
      <c r="N64" s="78"/>
      <c r="O64" s="79"/>
      <c r="P64" s="80">
        <v>42536</v>
      </c>
      <c r="Q64" s="77" t="s">
        <v>8</v>
      </c>
      <c r="R64" s="78"/>
      <c r="S64" s="78"/>
      <c r="T64" s="78"/>
      <c r="U64" s="79"/>
      <c r="V64" s="87"/>
    </row>
    <row r="65" spans="3:22" ht="42.75" hidden="1">
      <c r="C65" s="13" t="s">
        <v>4495</v>
      </c>
      <c r="D65" s="374"/>
      <c r="E65" s="15" t="s">
        <v>145</v>
      </c>
      <c r="F65" s="15" t="s">
        <v>178</v>
      </c>
      <c r="G65" s="15" t="s">
        <v>157</v>
      </c>
      <c r="H65" s="83" t="s">
        <v>4496</v>
      </c>
      <c r="I65" s="118" t="s">
        <v>4497</v>
      </c>
      <c r="J65" s="118" t="s">
        <v>4498</v>
      </c>
      <c r="K65" s="77" t="s">
        <v>7</v>
      </c>
      <c r="L65" s="108" t="s">
        <v>4499</v>
      </c>
      <c r="M65" s="78" t="s">
        <v>39</v>
      </c>
      <c r="N65" s="78"/>
      <c r="O65" s="79"/>
      <c r="P65" s="80">
        <v>42536</v>
      </c>
      <c r="Q65" s="77" t="s">
        <v>8</v>
      </c>
      <c r="R65" s="78"/>
      <c r="S65" s="78"/>
      <c r="T65" s="78"/>
      <c r="U65" s="79"/>
      <c r="V65" s="87"/>
    </row>
    <row r="66" spans="3:22" ht="16.5">
      <c r="C66" s="13" t="s">
        <v>4500</v>
      </c>
      <c r="D66" s="375"/>
      <c r="E66" s="15" t="s">
        <v>145</v>
      </c>
      <c r="F66" s="15" t="s">
        <v>146</v>
      </c>
      <c r="G66" s="15" t="s">
        <v>147</v>
      </c>
      <c r="H66" s="83" t="s">
        <v>4501</v>
      </c>
      <c r="I66" s="118" t="s">
        <v>4497</v>
      </c>
      <c r="J66" s="118" t="s">
        <v>4502</v>
      </c>
      <c r="K66" s="77" t="s">
        <v>6</v>
      </c>
      <c r="L66" s="108"/>
      <c r="M66" s="78" t="s">
        <v>39</v>
      </c>
      <c r="N66" s="78"/>
      <c r="O66" s="79"/>
      <c r="P66" s="80">
        <v>42536</v>
      </c>
      <c r="Q66" s="77" t="s">
        <v>8</v>
      </c>
      <c r="R66" s="78"/>
      <c r="S66" s="78"/>
      <c r="T66" s="78"/>
      <c r="U66" s="79"/>
      <c r="V66" s="87"/>
    </row>
  </sheetData>
  <autoFilter ref="C10:K66">
    <filterColumn colId="8">
      <filters>
        <filter val="通过"/>
      </filters>
    </filterColumn>
  </autoFilter>
  <mergeCells count="39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T8:U8"/>
    <mergeCell ref="K9:L9"/>
    <mergeCell ref="N9:O9"/>
    <mergeCell ref="Q9:R9"/>
    <mergeCell ref="T9:U9"/>
    <mergeCell ref="D58:D61"/>
    <mergeCell ref="D63:D66"/>
    <mergeCell ref="K8:L8"/>
    <mergeCell ref="N8:O8"/>
    <mergeCell ref="Q8:R8"/>
    <mergeCell ref="H11:H30"/>
    <mergeCell ref="H32:H44"/>
    <mergeCell ref="H45:H57"/>
    <mergeCell ref="H58:H61"/>
    <mergeCell ref="D11:D30"/>
    <mergeCell ref="D31:D44"/>
    <mergeCell ref="D45:D57"/>
  </mergeCells>
  <phoneticPr fontId="31" type="noConversion"/>
  <conditionalFormatting sqref="K11:K66 Q11:Q66">
    <cfRule type="cellIs" dxfId="32" priority="1" stopIfTrue="1" operator="equal">
      <formula>"无效"</formula>
    </cfRule>
    <cfRule type="cellIs" dxfId="31" priority="2" stopIfTrue="1" operator="equal">
      <formula>"通过"</formula>
    </cfRule>
    <cfRule type="cellIs" dxfId="30" priority="3" stopIfTrue="1" operator="equal">
      <formula>"阻塞"</formula>
    </cfRule>
  </conditionalFormatting>
  <dataValidations count="5">
    <dataValidation type="list" allowBlank="1" showInputMessage="1" showErrorMessage="1" sqref="E11:E66">
      <formula1>"正,反"</formula1>
    </dataValidation>
    <dataValidation type="list" allowBlank="1" showInputMessage="1" showErrorMessage="1" sqref="F11:F66">
      <formula1>"高,中,低"</formula1>
    </dataValidation>
    <dataValidation type="list" allowBlank="1" showInputMessage="1" showErrorMessage="1" sqref="G11:G66">
      <formula1>"是,否"</formula1>
    </dataValidation>
    <dataValidation type="list" allowBlank="1" showInputMessage="1" showErrorMessage="1" sqref="K11:K66 Q11:Q66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V48"/>
  <sheetViews>
    <sheetView topLeftCell="A10" workbookViewId="0">
      <selection activeCell="D50" sqref="D50"/>
    </sheetView>
  </sheetViews>
  <sheetFormatPr defaultColWidth="9" defaultRowHeight="13.5"/>
  <cols>
    <col min="1" max="2" width="3.875" customWidth="1"/>
    <col min="3" max="3" width="13" customWidth="1"/>
    <col min="4" max="4" width="21.75" customWidth="1"/>
    <col min="8" max="8" width="20" customWidth="1"/>
    <col min="9" max="9" width="27.5" customWidth="1"/>
    <col min="10" max="10" width="37" customWidth="1"/>
    <col min="12" max="12" width="10.875" style="107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COUNTA($C$11:$C$136)</f>
        <v>38</v>
      </c>
      <c r="N4" s="412" t="s">
        <v>119</v>
      </c>
      <c r="O4" s="413"/>
      <c r="P4" s="75">
        <f>(M5+M6)/M4</f>
        <v>0.97368421052631582</v>
      </c>
      <c r="Q4" s="383" t="s">
        <v>118</v>
      </c>
      <c r="R4" s="384"/>
      <c r="S4" s="47">
        <f>COUNTA($C$11:$C$136)</f>
        <v>38</v>
      </c>
      <c r="T4" s="412" t="s">
        <v>119</v>
      </c>
      <c r="U4" s="413"/>
      <c r="V4" s="75">
        <f>(S5+S6)/S4</f>
        <v>0.21052631578947367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COUNTIF(K12:K$166,"通过")</f>
        <v>35</v>
      </c>
      <c r="N5" s="412" t="s">
        <v>119</v>
      </c>
      <c r="O5" s="413"/>
      <c r="P5" s="75">
        <f>M5/M4</f>
        <v>0.92105263157894735</v>
      </c>
      <c r="Q5" s="383" t="s">
        <v>121</v>
      </c>
      <c r="R5" s="384"/>
      <c r="S5" s="23">
        <f>COUNTIF(Q26:Q$136,"通过")</f>
        <v>8</v>
      </c>
      <c r="T5" s="412" t="s">
        <v>119</v>
      </c>
      <c r="U5" s="413"/>
      <c r="V5" s="75">
        <f>S5/S4</f>
        <v>0.21052631578947367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COUNTIF(K12:K$165,"失败")</f>
        <v>2</v>
      </c>
      <c r="N6" s="412" t="s">
        <v>119</v>
      </c>
      <c r="O6" s="413"/>
      <c r="P6" s="75">
        <f>M6/M4</f>
        <v>5.2631578947368418E-2</v>
      </c>
      <c r="Q6" s="383" t="s">
        <v>123</v>
      </c>
      <c r="R6" s="384"/>
      <c r="S6" s="23">
        <f>COUNTIF(Q26:Q$135,"失败")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COUNTIF(K26:K$135,"阻塞")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COUNTIF(Q26:Q$135,"阻塞")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COUNTIF(K26:K$135,"无效")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COUNTIF(Q26:Q$135,"无效")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COUNTIF(K11:K$135,"未执行")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COUNTIF(Q11:Q$135,"未执行")</f>
        <v>29</v>
      </c>
      <c r="T9" s="412" t="s">
        <v>119</v>
      </c>
      <c r="U9" s="413"/>
      <c r="V9" s="75">
        <f>S9/S4</f>
        <v>0.76315789473684215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9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28.9" hidden="1" customHeight="1">
      <c r="C11" s="15" t="s">
        <v>4503</v>
      </c>
      <c r="D11" s="362" t="s">
        <v>4504</v>
      </c>
      <c r="E11" s="15" t="s">
        <v>145</v>
      </c>
      <c r="F11" s="15" t="s">
        <v>146</v>
      </c>
      <c r="G11" s="15" t="s">
        <v>147</v>
      </c>
      <c r="H11" s="362" t="s">
        <v>4505</v>
      </c>
      <c r="I11" s="25" t="s">
        <v>4506</v>
      </c>
      <c r="J11" s="25" t="s">
        <v>342</v>
      </c>
      <c r="K11" s="77" t="s">
        <v>6</v>
      </c>
      <c r="L11" s="108"/>
      <c r="M11" s="78" t="s">
        <v>39</v>
      </c>
      <c r="N11" s="78"/>
      <c r="O11" s="79"/>
      <c r="P11" s="80">
        <v>42537</v>
      </c>
      <c r="Q11" s="77" t="s">
        <v>8</v>
      </c>
      <c r="R11" s="78"/>
      <c r="S11" s="78"/>
      <c r="T11" s="78"/>
      <c r="U11" s="79"/>
      <c r="V11" s="87"/>
    </row>
    <row r="12" spans="3:22" ht="27" hidden="1">
      <c r="C12" s="15" t="s">
        <v>4507</v>
      </c>
      <c r="D12" s="363"/>
      <c r="E12" s="15" t="s">
        <v>145</v>
      </c>
      <c r="F12" s="15" t="s">
        <v>146</v>
      </c>
      <c r="G12" s="15" t="s">
        <v>147</v>
      </c>
      <c r="H12" s="363"/>
      <c r="I12" s="25" t="s">
        <v>4508</v>
      </c>
      <c r="J12" s="25" t="s">
        <v>1763</v>
      </c>
      <c r="K12" s="77" t="s">
        <v>6</v>
      </c>
      <c r="L12" s="108"/>
      <c r="M12" s="78" t="s">
        <v>39</v>
      </c>
      <c r="N12" s="78"/>
      <c r="O12" s="79"/>
      <c r="P12" s="80">
        <v>42537</v>
      </c>
      <c r="Q12" s="77" t="s">
        <v>8</v>
      </c>
      <c r="R12" s="78"/>
      <c r="S12" s="78"/>
      <c r="T12" s="78"/>
      <c r="U12" s="79"/>
      <c r="V12" s="87"/>
    </row>
    <row r="13" spans="3:22" ht="27" hidden="1">
      <c r="C13" s="15" t="s">
        <v>4509</v>
      </c>
      <c r="D13" s="363"/>
      <c r="E13" s="15" t="s">
        <v>145</v>
      </c>
      <c r="F13" s="15" t="s">
        <v>146</v>
      </c>
      <c r="G13" s="15" t="s">
        <v>147</v>
      </c>
      <c r="H13" s="363"/>
      <c r="I13" s="25" t="s">
        <v>4510</v>
      </c>
      <c r="J13" s="25" t="s">
        <v>1763</v>
      </c>
      <c r="K13" s="77" t="s">
        <v>7</v>
      </c>
      <c r="L13" s="108" t="s">
        <v>4068</v>
      </c>
      <c r="M13" s="78" t="s">
        <v>39</v>
      </c>
      <c r="N13" s="78"/>
      <c r="O13" s="79"/>
      <c r="P13" s="80">
        <v>42537</v>
      </c>
      <c r="Q13" s="77" t="s">
        <v>8</v>
      </c>
      <c r="R13" s="78"/>
      <c r="S13" s="78"/>
      <c r="T13" s="78"/>
      <c r="U13" s="79"/>
      <c r="V13" s="87"/>
    </row>
    <row r="14" spans="3:22" ht="16.5" hidden="1">
      <c r="C14" s="15" t="s">
        <v>4511</v>
      </c>
      <c r="D14" s="363"/>
      <c r="E14" s="15" t="s">
        <v>145</v>
      </c>
      <c r="F14" s="15" t="s">
        <v>146</v>
      </c>
      <c r="G14" s="15" t="s">
        <v>147</v>
      </c>
      <c r="H14" s="363"/>
      <c r="I14" s="25" t="s">
        <v>4512</v>
      </c>
      <c r="J14" s="25" t="s">
        <v>342</v>
      </c>
      <c r="K14" s="77" t="s">
        <v>6</v>
      </c>
      <c r="L14" s="108"/>
      <c r="M14" s="78" t="s">
        <v>39</v>
      </c>
      <c r="N14" s="78"/>
      <c r="O14" s="79"/>
      <c r="P14" s="80">
        <v>42537</v>
      </c>
      <c r="Q14" s="77" t="s">
        <v>8</v>
      </c>
      <c r="R14" s="78"/>
      <c r="S14" s="78"/>
      <c r="T14" s="78"/>
      <c r="U14" s="79"/>
      <c r="V14" s="87"/>
    </row>
    <row r="15" spans="3:22" ht="27" hidden="1">
      <c r="C15" s="15" t="s">
        <v>4513</v>
      </c>
      <c r="D15" s="363"/>
      <c r="E15" s="15" t="s">
        <v>145</v>
      </c>
      <c r="F15" s="15" t="s">
        <v>146</v>
      </c>
      <c r="G15" s="15" t="s">
        <v>147</v>
      </c>
      <c r="H15" s="363"/>
      <c r="I15" s="25" t="s">
        <v>4514</v>
      </c>
      <c r="J15" s="25" t="s">
        <v>1763</v>
      </c>
      <c r="K15" s="77" t="s">
        <v>6</v>
      </c>
      <c r="L15" s="108"/>
      <c r="M15" s="78" t="s">
        <v>39</v>
      </c>
      <c r="N15" s="78"/>
      <c r="O15" s="79"/>
      <c r="P15" s="80">
        <v>42537</v>
      </c>
      <c r="Q15" s="77" t="s">
        <v>8</v>
      </c>
      <c r="R15" s="78"/>
      <c r="S15" s="78"/>
      <c r="T15" s="78"/>
      <c r="U15" s="79"/>
      <c r="V15" s="87"/>
    </row>
    <row r="16" spans="3:22" ht="27" hidden="1">
      <c r="C16" s="15" t="s">
        <v>4515</v>
      </c>
      <c r="D16" s="363"/>
      <c r="E16" s="15" t="s">
        <v>145</v>
      </c>
      <c r="F16" s="15" t="s">
        <v>146</v>
      </c>
      <c r="G16" s="15" t="s">
        <v>147</v>
      </c>
      <c r="H16" s="363"/>
      <c r="I16" s="25" t="s">
        <v>4516</v>
      </c>
      <c r="J16" s="25" t="s">
        <v>1763</v>
      </c>
      <c r="K16" s="77" t="s">
        <v>7</v>
      </c>
      <c r="L16" s="108" t="s">
        <v>4068</v>
      </c>
      <c r="M16" s="78" t="s">
        <v>39</v>
      </c>
      <c r="N16" s="78"/>
      <c r="O16" s="79"/>
      <c r="P16" s="80">
        <v>42537</v>
      </c>
      <c r="Q16" s="77" t="s">
        <v>8</v>
      </c>
      <c r="R16" s="78"/>
      <c r="S16" s="78"/>
      <c r="T16" s="78"/>
      <c r="U16" s="79"/>
      <c r="V16" s="87"/>
    </row>
    <row r="17" spans="3:22" ht="16.5" hidden="1">
      <c r="C17" s="15" t="s">
        <v>4517</v>
      </c>
      <c r="D17" s="363"/>
      <c r="E17" s="15" t="s">
        <v>145</v>
      </c>
      <c r="F17" s="15" t="s">
        <v>146</v>
      </c>
      <c r="G17" s="15" t="s">
        <v>147</v>
      </c>
      <c r="H17" s="363"/>
      <c r="I17" s="25" t="s">
        <v>4518</v>
      </c>
      <c r="J17" s="25" t="s">
        <v>342</v>
      </c>
      <c r="K17" s="77" t="s">
        <v>6</v>
      </c>
      <c r="L17" s="108"/>
      <c r="M17" s="78" t="s">
        <v>39</v>
      </c>
      <c r="N17" s="78"/>
      <c r="O17" s="79"/>
      <c r="P17" s="80">
        <v>42537</v>
      </c>
      <c r="Q17" s="77" t="s">
        <v>8</v>
      </c>
      <c r="R17" s="78"/>
      <c r="S17" s="78"/>
      <c r="T17" s="78"/>
      <c r="U17" s="79"/>
      <c r="V17" s="87"/>
    </row>
    <row r="18" spans="3:22" ht="16.5" hidden="1">
      <c r="C18" s="15" t="s">
        <v>4519</v>
      </c>
      <c r="D18" s="363"/>
      <c r="E18" s="15" t="s">
        <v>145</v>
      </c>
      <c r="F18" s="15" t="s">
        <v>146</v>
      </c>
      <c r="G18" s="15" t="s">
        <v>147</v>
      </c>
      <c r="H18" s="363"/>
      <c r="I18" s="25" t="s">
        <v>4520</v>
      </c>
      <c r="J18" s="25" t="s">
        <v>342</v>
      </c>
      <c r="K18" s="77" t="s">
        <v>6</v>
      </c>
      <c r="L18" s="108"/>
      <c r="M18" s="78" t="s">
        <v>39</v>
      </c>
      <c r="N18" s="78"/>
      <c r="O18" s="79"/>
      <c r="P18" s="80">
        <v>42537</v>
      </c>
      <c r="Q18" s="77" t="s">
        <v>8</v>
      </c>
      <c r="R18" s="78"/>
      <c r="S18" s="78"/>
      <c r="T18" s="78"/>
      <c r="U18" s="79"/>
      <c r="V18" s="87"/>
    </row>
    <row r="19" spans="3:22" ht="16.5" hidden="1">
      <c r="C19" s="15" t="s">
        <v>4521</v>
      </c>
      <c r="D19" s="363"/>
      <c r="E19" s="15" t="s">
        <v>145</v>
      </c>
      <c r="F19" s="15" t="s">
        <v>146</v>
      </c>
      <c r="G19" s="15" t="s">
        <v>147</v>
      </c>
      <c r="H19" s="363"/>
      <c r="I19" s="25" t="s">
        <v>4522</v>
      </c>
      <c r="J19" s="25" t="s">
        <v>342</v>
      </c>
      <c r="K19" s="77" t="s">
        <v>6</v>
      </c>
      <c r="L19" s="108"/>
      <c r="M19" s="78" t="s">
        <v>39</v>
      </c>
      <c r="N19" s="78"/>
      <c r="O19" s="79"/>
      <c r="P19" s="80">
        <v>42537</v>
      </c>
      <c r="Q19" s="77" t="s">
        <v>8</v>
      </c>
      <c r="R19" s="78"/>
      <c r="S19" s="78"/>
      <c r="T19" s="78"/>
      <c r="U19" s="79"/>
      <c r="V19" s="87"/>
    </row>
    <row r="20" spans="3:22" ht="16.5" hidden="1">
      <c r="C20" s="15" t="s">
        <v>4523</v>
      </c>
      <c r="D20" s="363"/>
      <c r="E20" s="15" t="s">
        <v>145</v>
      </c>
      <c r="F20" s="15" t="s">
        <v>146</v>
      </c>
      <c r="G20" s="15" t="s">
        <v>147</v>
      </c>
      <c r="H20" s="363"/>
      <c r="I20" s="25" t="s">
        <v>4524</v>
      </c>
      <c r="J20" s="25" t="s">
        <v>342</v>
      </c>
      <c r="K20" s="77" t="s">
        <v>6</v>
      </c>
      <c r="L20" s="108"/>
      <c r="M20" s="78" t="s">
        <v>39</v>
      </c>
      <c r="N20" s="78"/>
      <c r="O20" s="79"/>
      <c r="P20" s="80">
        <v>42537</v>
      </c>
      <c r="Q20" s="77" t="s">
        <v>8</v>
      </c>
      <c r="R20" s="78"/>
      <c r="S20" s="78"/>
      <c r="T20" s="78"/>
      <c r="U20" s="79"/>
      <c r="V20" s="87"/>
    </row>
    <row r="21" spans="3:22" ht="16.5" hidden="1">
      <c r="C21" s="15" t="s">
        <v>4525</v>
      </c>
      <c r="D21" s="363"/>
      <c r="E21" s="15" t="s">
        <v>145</v>
      </c>
      <c r="F21" s="15" t="s">
        <v>178</v>
      </c>
      <c r="G21" s="15" t="s">
        <v>147</v>
      </c>
      <c r="H21" s="363"/>
      <c r="I21" s="25" t="s">
        <v>359</v>
      </c>
      <c r="J21" s="25" t="s">
        <v>360</v>
      </c>
      <c r="K21" s="77" t="s">
        <v>6</v>
      </c>
      <c r="L21" s="108"/>
      <c r="M21" s="78" t="s">
        <v>39</v>
      </c>
      <c r="N21" s="78"/>
      <c r="O21" s="79"/>
      <c r="P21" s="80">
        <v>42537</v>
      </c>
      <c r="Q21" s="77" t="s">
        <v>8</v>
      </c>
      <c r="R21" s="78"/>
      <c r="S21" s="78"/>
      <c r="T21" s="78"/>
      <c r="U21" s="79"/>
      <c r="V21" s="87"/>
    </row>
    <row r="22" spans="3:22" ht="27" hidden="1">
      <c r="C22" s="15" t="s">
        <v>4526</v>
      </c>
      <c r="D22" s="363"/>
      <c r="E22" s="15" t="s">
        <v>145</v>
      </c>
      <c r="F22" s="15" t="s">
        <v>146</v>
      </c>
      <c r="G22" s="15" t="s">
        <v>147</v>
      </c>
      <c r="H22" s="363"/>
      <c r="I22" s="25" t="s">
        <v>515</v>
      </c>
      <c r="J22" s="25" t="s">
        <v>342</v>
      </c>
      <c r="K22" s="77" t="s">
        <v>6</v>
      </c>
      <c r="L22" s="108"/>
      <c r="M22" s="78" t="s">
        <v>39</v>
      </c>
      <c r="N22" s="78"/>
      <c r="O22" s="79"/>
      <c r="P22" s="80">
        <v>42537</v>
      </c>
      <c r="Q22" s="77" t="s">
        <v>8</v>
      </c>
      <c r="R22" s="78"/>
      <c r="S22" s="78"/>
      <c r="T22" s="78"/>
      <c r="U22" s="79"/>
      <c r="V22" s="87"/>
    </row>
    <row r="23" spans="3:22" ht="16.5" hidden="1">
      <c r="C23" s="15" t="s">
        <v>4527</v>
      </c>
      <c r="D23" s="363"/>
      <c r="E23" s="15" t="s">
        <v>145</v>
      </c>
      <c r="F23" s="15" t="s">
        <v>146</v>
      </c>
      <c r="G23" s="15" t="s">
        <v>147</v>
      </c>
      <c r="H23" s="363"/>
      <c r="I23" s="25" t="s">
        <v>362</v>
      </c>
      <c r="J23" s="84" t="s">
        <v>363</v>
      </c>
      <c r="K23" s="77" t="s">
        <v>6</v>
      </c>
      <c r="L23" s="108"/>
      <c r="M23" s="78" t="s">
        <v>39</v>
      </c>
      <c r="N23" s="78"/>
      <c r="O23" s="79"/>
      <c r="P23" s="80">
        <v>42537</v>
      </c>
      <c r="Q23" s="77" t="s">
        <v>8</v>
      </c>
      <c r="R23" s="78"/>
      <c r="S23" s="78"/>
      <c r="T23" s="78"/>
      <c r="U23" s="79"/>
      <c r="V23" s="87"/>
    </row>
    <row r="24" spans="3:22" ht="16.5" hidden="1">
      <c r="C24" s="15" t="s">
        <v>4528</v>
      </c>
      <c r="D24" s="363"/>
      <c r="E24" s="15" t="s">
        <v>145</v>
      </c>
      <c r="F24" s="15" t="s">
        <v>146</v>
      </c>
      <c r="G24" s="15" t="s">
        <v>147</v>
      </c>
      <c r="H24" s="363"/>
      <c r="I24" s="25" t="s">
        <v>365</v>
      </c>
      <c r="J24" s="84" t="s">
        <v>363</v>
      </c>
      <c r="K24" s="77" t="s">
        <v>6</v>
      </c>
      <c r="L24" s="108"/>
      <c r="M24" s="78" t="s">
        <v>39</v>
      </c>
      <c r="N24" s="78"/>
      <c r="O24" s="79"/>
      <c r="P24" s="80">
        <v>42537</v>
      </c>
      <c r="Q24" s="77" t="s">
        <v>8</v>
      </c>
      <c r="R24" s="78"/>
      <c r="S24" s="78"/>
      <c r="T24" s="78"/>
      <c r="U24" s="79"/>
      <c r="V24" s="87"/>
    </row>
    <row r="25" spans="3:22" ht="16.5">
      <c r="C25" s="15" t="s">
        <v>4529</v>
      </c>
      <c r="D25" s="363"/>
      <c r="E25" s="15" t="s">
        <v>145</v>
      </c>
      <c r="F25" s="15" t="s">
        <v>146</v>
      </c>
      <c r="G25" s="15" t="s">
        <v>157</v>
      </c>
      <c r="H25" s="363"/>
      <c r="I25" s="25" t="s">
        <v>264</v>
      </c>
      <c r="J25" s="25" t="s">
        <v>265</v>
      </c>
      <c r="K25" s="77" t="s">
        <v>6</v>
      </c>
      <c r="L25" s="108"/>
      <c r="M25" s="78" t="s">
        <v>39</v>
      </c>
      <c r="N25" s="78"/>
      <c r="O25" s="79"/>
      <c r="P25" s="80">
        <v>42537</v>
      </c>
      <c r="Q25" s="77" t="s">
        <v>6</v>
      </c>
      <c r="R25" s="78"/>
      <c r="S25" s="78"/>
      <c r="T25" s="78"/>
      <c r="U25" s="79"/>
      <c r="V25" s="87"/>
    </row>
    <row r="26" spans="3:22" ht="16.5">
      <c r="C26" s="15" t="s">
        <v>4530</v>
      </c>
      <c r="D26" s="365"/>
      <c r="E26" s="15" t="s">
        <v>145</v>
      </c>
      <c r="F26" s="15" t="s">
        <v>178</v>
      </c>
      <c r="G26" s="15" t="s">
        <v>157</v>
      </c>
      <c r="H26" s="363"/>
      <c r="I26" s="25" t="s">
        <v>267</v>
      </c>
      <c r="J26" s="25" t="s">
        <v>265</v>
      </c>
      <c r="K26" s="77" t="s">
        <v>6</v>
      </c>
      <c r="L26" s="108"/>
      <c r="M26" s="78" t="s">
        <v>39</v>
      </c>
      <c r="N26" s="78"/>
      <c r="O26" s="79"/>
      <c r="P26" s="80">
        <v>42537</v>
      </c>
      <c r="Q26" s="77" t="s">
        <v>6</v>
      </c>
      <c r="R26" s="78"/>
      <c r="S26" s="78"/>
      <c r="T26" s="78"/>
      <c r="U26" s="79"/>
      <c r="V26" s="87"/>
    </row>
    <row r="27" spans="3:22" ht="16.5">
      <c r="C27" s="15" t="s">
        <v>4531</v>
      </c>
      <c r="D27" s="364" t="s">
        <v>4532</v>
      </c>
      <c r="E27" s="15" t="s">
        <v>145</v>
      </c>
      <c r="F27" s="15" t="s">
        <v>178</v>
      </c>
      <c r="G27" s="15" t="s">
        <v>157</v>
      </c>
      <c r="H27" s="117"/>
      <c r="I27" s="25" t="s">
        <v>376</v>
      </c>
      <c r="J27" s="25" t="s">
        <v>4533</v>
      </c>
      <c r="K27" s="77" t="s">
        <v>6</v>
      </c>
      <c r="L27" s="108"/>
      <c r="M27" s="78" t="s">
        <v>39</v>
      </c>
      <c r="N27" s="78"/>
      <c r="O27" s="79"/>
      <c r="P27" s="80">
        <v>42537</v>
      </c>
      <c r="Q27" s="77" t="s">
        <v>6</v>
      </c>
      <c r="R27" s="78"/>
      <c r="S27" s="78"/>
      <c r="T27" s="78"/>
      <c r="U27" s="79"/>
      <c r="V27" s="87"/>
    </row>
    <row r="28" spans="3:22" ht="28.9" hidden="1" customHeight="1">
      <c r="C28" s="15" t="s">
        <v>4534</v>
      </c>
      <c r="D28" s="364"/>
      <c r="E28" s="15" t="s">
        <v>145</v>
      </c>
      <c r="F28" s="15" t="s">
        <v>146</v>
      </c>
      <c r="G28" s="15" t="s">
        <v>147</v>
      </c>
      <c r="H28" s="373" t="s">
        <v>4535</v>
      </c>
      <c r="I28" s="25" t="s">
        <v>4536</v>
      </c>
      <c r="J28" s="25" t="s">
        <v>384</v>
      </c>
      <c r="K28" s="77" t="s">
        <v>6</v>
      </c>
      <c r="L28" s="108"/>
      <c r="M28" s="78" t="s">
        <v>39</v>
      </c>
      <c r="N28" s="78"/>
      <c r="O28" s="79"/>
      <c r="P28" s="80">
        <v>42537</v>
      </c>
      <c r="Q28" s="77" t="s">
        <v>8</v>
      </c>
      <c r="R28" s="78"/>
      <c r="S28" s="78"/>
      <c r="T28" s="78"/>
      <c r="U28" s="79"/>
      <c r="V28" s="87"/>
    </row>
    <row r="29" spans="3:22" ht="16.5" hidden="1">
      <c r="C29" s="15" t="s">
        <v>4537</v>
      </c>
      <c r="D29" s="364"/>
      <c r="E29" s="15" t="s">
        <v>145</v>
      </c>
      <c r="F29" s="15" t="s">
        <v>146</v>
      </c>
      <c r="G29" s="15" t="s">
        <v>147</v>
      </c>
      <c r="H29" s="374"/>
      <c r="I29" s="25" t="s">
        <v>4538</v>
      </c>
      <c r="J29" s="25" t="s">
        <v>384</v>
      </c>
      <c r="K29" s="77" t="s">
        <v>6</v>
      </c>
      <c r="L29" s="108"/>
      <c r="M29" s="78" t="s">
        <v>39</v>
      </c>
      <c r="N29" s="78"/>
      <c r="O29" s="79"/>
      <c r="P29" s="80">
        <v>42537</v>
      </c>
      <c r="Q29" s="77" t="s">
        <v>8</v>
      </c>
      <c r="R29" s="78"/>
      <c r="S29" s="78"/>
      <c r="T29" s="78"/>
      <c r="U29" s="79"/>
      <c r="V29" s="87"/>
    </row>
    <row r="30" spans="3:22" ht="27" hidden="1">
      <c r="C30" s="15" t="s">
        <v>4539</v>
      </c>
      <c r="D30" s="364"/>
      <c r="E30" s="15" t="s">
        <v>145</v>
      </c>
      <c r="F30" s="15" t="s">
        <v>146</v>
      </c>
      <c r="G30" s="15" t="s">
        <v>147</v>
      </c>
      <c r="H30" s="374"/>
      <c r="I30" s="25" t="s">
        <v>4540</v>
      </c>
      <c r="J30" s="25" t="s">
        <v>4541</v>
      </c>
      <c r="K30" s="77" t="s">
        <v>6</v>
      </c>
      <c r="L30" s="108"/>
      <c r="M30" s="78" t="s">
        <v>39</v>
      </c>
      <c r="N30" s="78"/>
      <c r="O30" s="79"/>
      <c r="P30" s="80">
        <v>42537</v>
      </c>
      <c r="Q30" s="77" t="s">
        <v>8</v>
      </c>
      <c r="R30" s="78"/>
      <c r="S30" s="78"/>
      <c r="T30" s="78"/>
      <c r="U30" s="79"/>
      <c r="V30" s="87"/>
    </row>
    <row r="31" spans="3:22" ht="27" hidden="1">
      <c r="C31" s="15" t="s">
        <v>4542</v>
      </c>
      <c r="D31" s="364"/>
      <c r="E31" s="15" t="s">
        <v>145</v>
      </c>
      <c r="F31" s="15" t="s">
        <v>146</v>
      </c>
      <c r="G31" s="15" t="s">
        <v>147</v>
      </c>
      <c r="H31" s="374"/>
      <c r="I31" s="25" t="s">
        <v>4543</v>
      </c>
      <c r="J31" s="25" t="s">
        <v>4544</v>
      </c>
      <c r="K31" s="77" t="s">
        <v>6</v>
      </c>
      <c r="L31" s="108"/>
      <c r="M31" s="78" t="s">
        <v>39</v>
      </c>
      <c r="N31" s="78"/>
      <c r="O31" s="79"/>
      <c r="P31" s="80">
        <v>42537</v>
      </c>
      <c r="Q31" s="77" t="s">
        <v>8</v>
      </c>
      <c r="R31" s="78"/>
      <c r="S31" s="78"/>
      <c r="T31" s="78"/>
      <c r="U31" s="79"/>
      <c r="V31" s="87"/>
    </row>
    <row r="32" spans="3:22" ht="16.5">
      <c r="C32" s="15" t="s">
        <v>4545</v>
      </c>
      <c r="D32" s="364"/>
      <c r="E32" s="15" t="s">
        <v>145</v>
      </c>
      <c r="F32" s="15" t="s">
        <v>178</v>
      </c>
      <c r="G32" s="15" t="s">
        <v>157</v>
      </c>
      <c r="H32" s="374"/>
      <c r="I32" s="25" t="s">
        <v>4546</v>
      </c>
      <c r="J32" s="25" t="s">
        <v>397</v>
      </c>
      <c r="K32" s="77" t="s">
        <v>6</v>
      </c>
      <c r="L32" s="108"/>
      <c r="M32" s="78" t="s">
        <v>39</v>
      </c>
      <c r="N32" s="78"/>
      <c r="O32" s="79"/>
      <c r="P32" s="80">
        <v>42537</v>
      </c>
      <c r="Q32" s="77" t="s">
        <v>6</v>
      </c>
      <c r="R32" s="78"/>
      <c r="S32" s="78"/>
      <c r="T32" s="78"/>
      <c r="U32" s="79"/>
      <c r="V32" s="87"/>
    </row>
    <row r="33" spans="3:22" ht="16.5" hidden="1">
      <c r="C33" s="15" t="s">
        <v>4547</v>
      </c>
      <c r="D33" s="364"/>
      <c r="E33" s="15" t="s">
        <v>145</v>
      </c>
      <c r="F33" s="15" t="s">
        <v>146</v>
      </c>
      <c r="G33" s="15" t="s">
        <v>147</v>
      </c>
      <c r="H33" s="374"/>
      <c r="I33" s="25" t="s">
        <v>4548</v>
      </c>
      <c r="J33" s="25" t="s">
        <v>397</v>
      </c>
      <c r="K33" s="77" t="s">
        <v>6</v>
      </c>
      <c r="L33" s="108"/>
      <c r="M33" s="78" t="s">
        <v>39</v>
      </c>
      <c r="N33" s="78"/>
      <c r="O33" s="79"/>
      <c r="P33" s="80">
        <v>42537</v>
      </c>
      <c r="Q33" s="77" t="s">
        <v>8</v>
      </c>
      <c r="R33" s="78"/>
      <c r="S33" s="78"/>
      <c r="T33" s="78"/>
      <c r="U33" s="79"/>
      <c r="V33" s="87"/>
    </row>
    <row r="34" spans="3:22" ht="16.5">
      <c r="C34" s="15" t="s">
        <v>4549</v>
      </c>
      <c r="D34" s="364"/>
      <c r="E34" s="15" t="s">
        <v>145</v>
      </c>
      <c r="F34" s="15" t="s">
        <v>146</v>
      </c>
      <c r="G34" s="15" t="s">
        <v>157</v>
      </c>
      <c r="H34" s="375"/>
      <c r="I34" s="25" t="s">
        <v>1029</v>
      </c>
      <c r="J34" s="25" t="s">
        <v>4550</v>
      </c>
      <c r="K34" s="77" t="s">
        <v>6</v>
      </c>
      <c r="L34" s="108"/>
      <c r="M34" s="78" t="s">
        <v>39</v>
      </c>
      <c r="N34" s="78"/>
      <c r="O34" s="79"/>
      <c r="P34" s="80">
        <v>42537</v>
      </c>
      <c r="Q34" s="77" t="s">
        <v>6</v>
      </c>
      <c r="R34" s="78"/>
      <c r="S34" s="78"/>
      <c r="T34" s="78"/>
      <c r="U34" s="79"/>
      <c r="V34" s="87"/>
    </row>
    <row r="35" spans="3:22" ht="27">
      <c r="C35" s="15" t="s">
        <v>4551</v>
      </c>
      <c r="D35" s="362" t="s">
        <v>4552</v>
      </c>
      <c r="E35" s="15" t="s">
        <v>145</v>
      </c>
      <c r="F35" s="15" t="s">
        <v>178</v>
      </c>
      <c r="G35" s="15" t="s">
        <v>157</v>
      </c>
      <c r="H35" s="116" t="s">
        <v>4505</v>
      </c>
      <c r="I35" s="25" t="s">
        <v>413</v>
      </c>
      <c r="J35" s="25" t="s">
        <v>3571</v>
      </c>
      <c r="K35" s="77" t="s">
        <v>6</v>
      </c>
      <c r="L35" s="108"/>
      <c r="M35" s="78" t="s">
        <v>39</v>
      </c>
      <c r="N35" s="78"/>
      <c r="O35" s="79"/>
      <c r="P35" s="80">
        <v>42537</v>
      </c>
      <c r="Q35" s="77" t="s">
        <v>6</v>
      </c>
      <c r="R35" s="78"/>
      <c r="S35" s="78"/>
      <c r="T35" s="78"/>
      <c r="U35" s="79"/>
      <c r="V35" s="87"/>
    </row>
    <row r="36" spans="3:22" ht="27" hidden="1">
      <c r="C36" s="15" t="s">
        <v>4553</v>
      </c>
      <c r="D36" s="363"/>
      <c r="E36" s="15" t="s">
        <v>145</v>
      </c>
      <c r="F36" s="15" t="s">
        <v>146</v>
      </c>
      <c r="G36" s="15" t="s">
        <v>147</v>
      </c>
      <c r="H36" s="116" t="s">
        <v>4554</v>
      </c>
      <c r="I36" s="25" t="s">
        <v>4536</v>
      </c>
      <c r="J36" s="25" t="s">
        <v>384</v>
      </c>
      <c r="K36" s="77" t="s">
        <v>6</v>
      </c>
      <c r="L36" s="108"/>
      <c r="M36" s="78" t="s">
        <v>39</v>
      </c>
      <c r="N36" s="78"/>
      <c r="O36" s="79"/>
      <c r="P36" s="80">
        <v>42537</v>
      </c>
      <c r="Q36" s="77" t="s">
        <v>8</v>
      </c>
      <c r="R36" s="78"/>
      <c r="S36" s="78"/>
      <c r="T36" s="78"/>
      <c r="U36" s="79"/>
      <c r="V36" s="87"/>
    </row>
    <row r="37" spans="3:22" ht="16.5" hidden="1">
      <c r="C37" s="15" t="s">
        <v>4555</v>
      </c>
      <c r="D37" s="365"/>
      <c r="E37" s="15" t="s">
        <v>145</v>
      </c>
      <c r="F37" s="15" t="s">
        <v>146</v>
      </c>
      <c r="G37" s="15" t="s">
        <v>147</v>
      </c>
      <c r="H37" s="35"/>
      <c r="I37" s="25" t="s">
        <v>4538</v>
      </c>
      <c r="J37" s="25" t="s">
        <v>384</v>
      </c>
      <c r="K37" s="77" t="s">
        <v>6</v>
      </c>
      <c r="L37" s="108"/>
      <c r="M37" s="78" t="s">
        <v>39</v>
      </c>
      <c r="N37" s="78"/>
      <c r="O37" s="79"/>
      <c r="P37" s="80">
        <v>42537</v>
      </c>
      <c r="Q37" s="77" t="s">
        <v>8</v>
      </c>
      <c r="R37" s="78"/>
      <c r="S37" s="78"/>
      <c r="T37" s="78"/>
      <c r="U37" s="79"/>
      <c r="V37" s="87"/>
    </row>
    <row r="38" spans="3:22" ht="27" hidden="1">
      <c r="C38" s="15" t="s">
        <v>4556</v>
      </c>
      <c r="D38" s="362" t="s">
        <v>4557</v>
      </c>
      <c r="E38" s="15" t="s">
        <v>145</v>
      </c>
      <c r="F38" s="15" t="s">
        <v>178</v>
      </c>
      <c r="G38" s="15" t="s">
        <v>147</v>
      </c>
      <c r="H38" s="116"/>
      <c r="I38" s="25" t="s">
        <v>4540</v>
      </c>
      <c r="J38" s="25" t="s">
        <v>4558</v>
      </c>
      <c r="K38" s="77" t="s">
        <v>6</v>
      </c>
      <c r="L38" s="108"/>
      <c r="M38" s="78" t="s">
        <v>39</v>
      </c>
      <c r="N38" s="78"/>
      <c r="O38" s="79"/>
      <c r="P38" s="80">
        <v>42537</v>
      </c>
      <c r="Q38" s="77" t="s">
        <v>8</v>
      </c>
      <c r="R38" s="78"/>
      <c r="S38" s="78"/>
      <c r="T38" s="78"/>
      <c r="U38" s="79"/>
      <c r="V38" s="87"/>
    </row>
    <row r="39" spans="3:22" ht="27" hidden="1">
      <c r="C39" s="15" t="s">
        <v>4559</v>
      </c>
      <c r="D39" s="365"/>
      <c r="E39" s="15" t="s">
        <v>145</v>
      </c>
      <c r="F39" s="15" t="s">
        <v>146</v>
      </c>
      <c r="G39" s="15" t="s">
        <v>147</v>
      </c>
      <c r="H39" s="33"/>
      <c r="I39" s="25" t="s">
        <v>4543</v>
      </c>
      <c r="J39" s="25" t="s">
        <v>4544</v>
      </c>
      <c r="K39" s="77" t="s">
        <v>6</v>
      </c>
      <c r="L39" s="108"/>
      <c r="M39" s="78" t="s">
        <v>39</v>
      </c>
      <c r="N39" s="78"/>
      <c r="O39" s="79"/>
      <c r="P39" s="80">
        <v>42537</v>
      </c>
      <c r="Q39" s="77" t="s">
        <v>8</v>
      </c>
      <c r="R39" s="78"/>
      <c r="S39" s="78"/>
      <c r="T39" s="78"/>
      <c r="U39" s="79"/>
      <c r="V39" s="87"/>
    </row>
    <row r="40" spans="3:22" ht="16.5">
      <c r="C40" s="15" t="s">
        <v>4560</v>
      </c>
      <c r="D40" s="362" t="s">
        <v>4561</v>
      </c>
      <c r="E40" s="15" t="s">
        <v>145</v>
      </c>
      <c r="F40" s="15" t="s">
        <v>178</v>
      </c>
      <c r="G40" s="15" t="s">
        <v>157</v>
      </c>
      <c r="H40" s="33"/>
      <c r="I40" s="25" t="s">
        <v>4546</v>
      </c>
      <c r="J40" s="25" t="s">
        <v>397</v>
      </c>
      <c r="K40" s="77" t="s">
        <v>6</v>
      </c>
      <c r="L40" s="108"/>
      <c r="M40" s="78" t="s">
        <v>39</v>
      </c>
      <c r="N40" s="78"/>
      <c r="O40" s="79"/>
      <c r="P40" s="80">
        <v>42537</v>
      </c>
      <c r="Q40" s="77" t="s">
        <v>6</v>
      </c>
      <c r="R40" s="78"/>
      <c r="S40" s="78"/>
      <c r="T40" s="78"/>
      <c r="U40" s="79"/>
      <c r="V40" s="87"/>
    </row>
    <row r="41" spans="3:22" ht="16.5" hidden="1">
      <c r="C41" s="15" t="s">
        <v>4562</v>
      </c>
      <c r="D41" s="363"/>
      <c r="E41" s="15" t="s">
        <v>145</v>
      </c>
      <c r="F41" s="15" t="s">
        <v>146</v>
      </c>
      <c r="G41" s="15" t="s">
        <v>147</v>
      </c>
      <c r="H41" s="33"/>
      <c r="I41" s="25" t="s">
        <v>4548</v>
      </c>
      <c r="J41" s="25" t="s">
        <v>397</v>
      </c>
      <c r="K41" s="77" t="s">
        <v>6</v>
      </c>
      <c r="L41" s="108"/>
      <c r="M41" s="78" t="s">
        <v>39</v>
      </c>
      <c r="N41" s="78"/>
      <c r="O41" s="79"/>
      <c r="P41" s="80">
        <v>42537</v>
      </c>
      <c r="Q41" s="77" t="s">
        <v>8</v>
      </c>
      <c r="R41" s="78"/>
      <c r="S41" s="78"/>
      <c r="T41" s="78"/>
      <c r="U41" s="79"/>
      <c r="V41" s="87"/>
    </row>
    <row r="42" spans="3:22" ht="16.5">
      <c r="C42" s="15" t="s">
        <v>4563</v>
      </c>
      <c r="D42" s="365"/>
      <c r="E42" s="15" t="s">
        <v>145</v>
      </c>
      <c r="F42" s="15" t="s">
        <v>146</v>
      </c>
      <c r="G42" s="15" t="s">
        <v>157</v>
      </c>
      <c r="H42" s="33"/>
      <c r="I42" s="25" t="s">
        <v>1029</v>
      </c>
      <c r="J42" s="25" t="s">
        <v>4550</v>
      </c>
      <c r="K42" s="77" t="s">
        <v>6</v>
      </c>
      <c r="L42" s="108"/>
      <c r="M42" s="78" t="s">
        <v>39</v>
      </c>
      <c r="N42" s="78"/>
      <c r="O42" s="79"/>
      <c r="P42" s="80">
        <v>42537</v>
      </c>
      <c r="Q42" s="77" t="s">
        <v>6</v>
      </c>
      <c r="R42" s="78"/>
      <c r="S42" s="78"/>
      <c r="T42" s="78"/>
      <c r="U42" s="79"/>
      <c r="V42" s="87"/>
    </row>
    <row r="43" spans="3:22" ht="27" hidden="1">
      <c r="C43" s="15" t="s">
        <v>4564</v>
      </c>
      <c r="D43" s="364" t="s">
        <v>3804</v>
      </c>
      <c r="E43" s="15" t="s">
        <v>145</v>
      </c>
      <c r="F43" s="15" t="s">
        <v>146</v>
      </c>
      <c r="G43" s="15" t="s">
        <v>147</v>
      </c>
      <c r="H43" s="116" t="s">
        <v>4505</v>
      </c>
      <c r="I43" s="25" t="s">
        <v>4565</v>
      </c>
      <c r="J43" s="25" t="s">
        <v>4566</v>
      </c>
      <c r="K43" s="77" t="s">
        <v>6</v>
      </c>
      <c r="L43" s="108"/>
      <c r="M43" s="78" t="s">
        <v>39</v>
      </c>
      <c r="N43" s="78"/>
      <c r="O43" s="79"/>
      <c r="P43" s="80">
        <v>42537</v>
      </c>
      <c r="Q43" s="77" t="s">
        <v>8</v>
      </c>
      <c r="R43" s="78"/>
      <c r="S43" s="78"/>
      <c r="T43" s="78"/>
      <c r="U43" s="79"/>
      <c r="V43" s="87"/>
    </row>
    <row r="44" spans="3:22" ht="16.5" hidden="1">
      <c r="C44" s="15" t="s">
        <v>4567</v>
      </c>
      <c r="D44" s="364"/>
      <c r="E44" s="15" t="s">
        <v>145</v>
      </c>
      <c r="F44" s="15" t="s">
        <v>146</v>
      </c>
      <c r="G44" s="15" t="s">
        <v>147</v>
      </c>
      <c r="H44" s="33"/>
      <c r="I44" s="25" t="s">
        <v>4568</v>
      </c>
      <c r="J44" s="25" t="s">
        <v>4569</v>
      </c>
      <c r="K44" s="77" t="s">
        <v>6</v>
      </c>
      <c r="L44" s="108"/>
      <c r="M44" s="78" t="s">
        <v>39</v>
      </c>
      <c r="N44" s="78"/>
      <c r="O44" s="79"/>
      <c r="P44" s="80">
        <v>42537</v>
      </c>
      <c r="Q44" s="77" t="s">
        <v>8</v>
      </c>
      <c r="R44" s="78"/>
      <c r="S44" s="78"/>
      <c r="T44" s="78"/>
      <c r="U44" s="79"/>
      <c r="V44" s="87"/>
    </row>
    <row r="45" spans="3:22" ht="27" hidden="1">
      <c r="C45" s="15" t="s">
        <v>4570</v>
      </c>
      <c r="D45" s="364"/>
      <c r="E45" s="15" t="s">
        <v>145</v>
      </c>
      <c r="F45" s="15" t="s">
        <v>146</v>
      </c>
      <c r="G45" s="15" t="s">
        <v>147</v>
      </c>
      <c r="H45" s="33"/>
      <c r="I45" s="25" t="s">
        <v>4571</v>
      </c>
      <c r="J45" s="25" t="s">
        <v>4550</v>
      </c>
      <c r="K45" s="77" t="s">
        <v>6</v>
      </c>
      <c r="L45" s="108"/>
      <c r="M45" s="78" t="s">
        <v>39</v>
      </c>
      <c r="N45" s="78"/>
      <c r="O45" s="79"/>
      <c r="P45" s="80">
        <v>42537</v>
      </c>
      <c r="Q45" s="77" t="s">
        <v>8</v>
      </c>
      <c r="R45" s="78"/>
      <c r="S45" s="78"/>
      <c r="T45" s="78"/>
      <c r="U45" s="79"/>
      <c r="V45" s="87"/>
    </row>
    <row r="46" spans="3:22" ht="27">
      <c r="C46" s="15" t="s">
        <v>4572</v>
      </c>
      <c r="D46" s="364"/>
      <c r="E46" s="15" t="s">
        <v>145</v>
      </c>
      <c r="F46" s="15" t="s">
        <v>178</v>
      </c>
      <c r="G46" s="15" t="s">
        <v>157</v>
      </c>
      <c r="H46" s="33"/>
      <c r="I46" s="25" t="s">
        <v>4573</v>
      </c>
      <c r="J46" s="25" t="s">
        <v>4574</v>
      </c>
      <c r="K46" s="77" t="s">
        <v>6</v>
      </c>
      <c r="L46" s="108"/>
      <c r="M46" s="78" t="s">
        <v>39</v>
      </c>
      <c r="N46" s="78"/>
      <c r="O46" s="79"/>
      <c r="P46" s="80">
        <v>42537</v>
      </c>
      <c r="Q46" s="77" t="s">
        <v>6</v>
      </c>
      <c r="R46" s="78"/>
      <c r="S46" s="78"/>
      <c r="T46" s="78"/>
      <c r="U46" s="79"/>
      <c r="V46" s="87"/>
    </row>
    <row r="47" spans="3:22" ht="16.5" hidden="1">
      <c r="C47" s="15" t="s">
        <v>4575</v>
      </c>
      <c r="D47" s="364"/>
      <c r="E47" s="15" t="s">
        <v>145</v>
      </c>
      <c r="F47" s="15" t="s">
        <v>146</v>
      </c>
      <c r="G47" s="15" t="s">
        <v>147</v>
      </c>
      <c r="H47" s="33"/>
      <c r="I47" s="25" t="s">
        <v>4576</v>
      </c>
      <c r="J47" s="25" t="s">
        <v>4574</v>
      </c>
      <c r="K47" s="77" t="s">
        <v>6</v>
      </c>
      <c r="L47" s="108"/>
      <c r="M47" s="78" t="s">
        <v>39</v>
      </c>
      <c r="N47" s="78"/>
      <c r="O47" s="79"/>
      <c r="P47" s="80">
        <v>42537</v>
      </c>
      <c r="Q47" s="77" t="s">
        <v>8</v>
      </c>
      <c r="R47" s="78"/>
      <c r="S47" s="78"/>
      <c r="T47" s="78"/>
      <c r="U47" s="79"/>
      <c r="V47" s="87"/>
    </row>
    <row r="48" spans="3:22" ht="16.5" hidden="1">
      <c r="C48" s="15" t="s">
        <v>4577</v>
      </c>
      <c r="D48" s="364"/>
      <c r="E48" s="15" t="s">
        <v>145</v>
      </c>
      <c r="F48" s="15" t="s">
        <v>146</v>
      </c>
      <c r="G48" s="15" t="s">
        <v>147</v>
      </c>
      <c r="H48" s="35"/>
      <c r="I48" s="25" t="s">
        <v>4578</v>
      </c>
      <c r="J48" s="25" t="s">
        <v>4566</v>
      </c>
      <c r="K48" s="77" t="s">
        <v>6</v>
      </c>
      <c r="L48" s="108"/>
      <c r="M48" s="78" t="s">
        <v>39</v>
      </c>
      <c r="N48" s="78"/>
      <c r="O48" s="79"/>
      <c r="P48" s="80">
        <v>42537</v>
      </c>
      <c r="Q48" s="77" t="s">
        <v>8</v>
      </c>
      <c r="R48" s="78"/>
      <c r="S48" s="78"/>
      <c r="T48" s="78"/>
      <c r="U48" s="79"/>
      <c r="V48" s="87"/>
    </row>
  </sheetData>
  <autoFilter ref="C10:K48">
    <filterColumn colId="4">
      <filters>
        <filter val="是"/>
      </filters>
    </filterColumn>
    <filterColumn colId="8">
      <filters>
        <filter val="通过"/>
      </filters>
    </filterColumn>
  </autoFilter>
  <mergeCells count="38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K8:L8"/>
    <mergeCell ref="N8:O8"/>
    <mergeCell ref="Q8:R8"/>
    <mergeCell ref="T8:U8"/>
    <mergeCell ref="K9:L9"/>
    <mergeCell ref="N9:O9"/>
    <mergeCell ref="Q9:R9"/>
    <mergeCell ref="T9:U9"/>
    <mergeCell ref="D43:D48"/>
    <mergeCell ref="H11:H26"/>
    <mergeCell ref="H28:H34"/>
    <mergeCell ref="D11:D26"/>
    <mergeCell ref="D27:D34"/>
    <mergeCell ref="D35:D37"/>
    <mergeCell ref="D38:D39"/>
    <mergeCell ref="D40:D42"/>
  </mergeCells>
  <phoneticPr fontId="31" type="noConversion"/>
  <conditionalFormatting sqref="K11:K48 Q11:Q48">
    <cfRule type="cellIs" dxfId="29" priority="1" stopIfTrue="1" operator="equal">
      <formula>"无效"</formula>
    </cfRule>
    <cfRule type="cellIs" dxfId="28" priority="2" stopIfTrue="1" operator="equal">
      <formula>"通过"</formula>
    </cfRule>
    <cfRule type="cellIs" dxfId="27" priority="3" stopIfTrue="1" operator="equal">
      <formula>"阻塞"</formula>
    </cfRule>
  </conditionalFormatting>
  <dataValidations count="5">
    <dataValidation type="list" allowBlank="1" showInputMessage="1" showErrorMessage="1" sqref="E11:E48">
      <formula1>"正,反"</formula1>
    </dataValidation>
    <dataValidation type="list" allowBlank="1" showInputMessage="1" showErrorMessage="1" sqref="F11:F48">
      <formula1>"高,中,低"</formula1>
    </dataValidation>
    <dataValidation type="list" allowBlank="1" showInputMessage="1" showErrorMessage="1" sqref="G11:G48">
      <formula1>"是,否"</formula1>
    </dataValidation>
    <dataValidation type="list" allowBlank="1" showInputMessage="1" showErrorMessage="1" sqref="K11:K48 Q11:Q48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V35"/>
  <sheetViews>
    <sheetView topLeftCell="A28" workbookViewId="0">
      <selection activeCell="A28" sqref="A1:B1048576"/>
    </sheetView>
  </sheetViews>
  <sheetFormatPr defaultColWidth="9" defaultRowHeight="13.5"/>
  <cols>
    <col min="1" max="2" width="1.25" customWidth="1"/>
    <col min="3" max="3" width="13.875" customWidth="1"/>
    <col min="4" max="4" width="22.25" customWidth="1"/>
    <col min="8" max="8" width="18.875" customWidth="1"/>
    <col min="9" max="9" width="31.5" customWidth="1"/>
    <col min="10" max="10" width="41.125" customWidth="1"/>
    <col min="12" max="12" width="13.75" style="107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COUNTA($C$11:$C$130)</f>
        <v>22</v>
      </c>
      <c r="N4" s="412" t="s">
        <v>119</v>
      </c>
      <c r="O4" s="413"/>
      <c r="P4" s="75">
        <f>(M5+M6)/M4</f>
        <v>1</v>
      </c>
      <c r="Q4" s="383" t="s">
        <v>118</v>
      </c>
      <c r="R4" s="384"/>
      <c r="S4" s="47">
        <f>COUNTA($C$11:$C$130)</f>
        <v>22</v>
      </c>
      <c r="T4" s="412" t="s">
        <v>119</v>
      </c>
      <c r="U4" s="413"/>
      <c r="V4" s="75">
        <f>(S5+S6)/S4</f>
        <v>0.5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COUNTIF(K11:K$180,"通过")</f>
        <v>19</v>
      </c>
      <c r="N5" s="412" t="s">
        <v>119</v>
      </c>
      <c r="O5" s="413"/>
      <c r="P5" s="75">
        <f>M5/M4</f>
        <v>0.86363636363636365</v>
      </c>
      <c r="Q5" s="383" t="s">
        <v>121</v>
      </c>
      <c r="R5" s="384"/>
      <c r="S5" s="23">
        <f>COUNTIF(Q21:Q$130,"通过")</f>
        <v>10</v>
      </c>
      <c r="T5" s="412" t="s">
        <v>119</v>
      </c>
      <c r="U5" s="413"/>
      <c r="V5" s="75">
        <f>S5/S4</f>
        <v>0.45454545454545453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COUNTIF(K12:K$129,"失败")</f>
        <v>3</v>
      </c>
      <c r="N6" s="412" t="s">
        <v>119</v>
      </c>
      <c r="O6" s="413"/>
      <c r="P6" s="75">
        <f>M6/M4</f>
        <v>0.13636363636363635</v>
      </c>
      <c r="Q6" s="383" t="s">
        <v>123</v>
      </c>
      <c r="R6" s="384"/>
      <c r="S6" s="23">
        <f>COUNTIF(Q21:Q$129,"失败")</f>
        <v>1</v>
      </c>
      <c r="T6" s="412" t="s">
        <v>119</v>
      </c>
      <c r="U6" s="413"/>
      <c r="V6" s="75">
        <f>S6/S4</f>
        <v>4.5454545454545456E-2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COUNTIF(K21:K$129,"阻塞")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COUNTIF(Q21:Q$129,"阻塞")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COUNTIF(K21:K$129,"无效")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COUNTIF(Q21:Q$129,"无效")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COUNTIF(K11:K$129,"未执行")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COUNTIF(Q11:Q$129,"未执行")</f>
        <v>1</v>
      </c>
      <c r="T9" s="412" t="s">
        <v>119</v>
      </c>
      <c r="U9" s="413"/>
      <c r="V9" s="75">
        <f>S9/S4</f>
        <v>4.5454545454545456E-2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9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27">
      <c r="C11" s="13" t="s">
        <v>4579</v>
      </c>
      <c r="D11" s="116" t="s">
        <v>4580</v>
      </c>
      <c r="E11" s="13" t="s">
        <v>145</v>
      </c>
      <c r="F11" s="13" t="s">
        <v>146</v>
      </c>
      <c r="G11" s="13" t="s">
        <v>157</v>
      </c>
      <c r="H11" s="116" t="s">
        <v>4581</v>
      </c>
      <c r="I11" s="25" t="s">
        <v>4582</v>
      </c>
      <c r="J11" s="25" t="s">
        <v>4583</v>
      </c>
      <c r="K11" s="77" t="s">
        <v>6</v>
      </c>
      <c r="L11" s="108"/>
      <c r="M11" s="78" t="s">
        <v>39</v>
      </c>
      <c r="N11" s="78"/>
      <c r="O11" s="79"/>
      <c r="P11" s="80">
        <v>42537</v>
      </c>
      <c r="Q11" s="77" t="s">
        <v>6</v>
      </c>
      <c r="R11" s="78"/>
      <c r="S11" s="78"/>
      <c r="T11" s="78"/>
      <c r="U11" s="79"/>
      <c r="V11" s="87"/>
    </row>
    <row r="12" spans="3:22" ht="16.5">
      <c r="C12" s="13" t="s">
        <v>4584</v>
      </c>
      <c r="D12" s="364" t="s">
        <v>4585</v>
      </c>
      <c r="E12" s="13" t="s">
        <v>145</v>
      </c>
      <c r="F12" s="13" t="s">
        <v>178</v>
      </c>
      <c r="G12" s="13" t="s">
        <v>157</v>
      </c>
      <c r="H12" s="362"/>
      <c r="I12" s="25" t="s">
        <v>4586</v>
      </c>
      <c r="J12" s="25" t="s">
        <v>4587</v>
      </c>
      <c r="K12" s="77" t="s">
        <v>6</v>
      </c>
      <c r="L12" s="108"/>
      <c r="M12" s="78" t="s">
        <v>39</v>
      </c>
      <c r="N12" s="78"/>
      <c r="O12" s="79"/>
      <c r="P12" s="80">
        <v>42537</v>
      </c>
      <c r="Q12" s="77" t="s">
        <v>6</v>
      </c>
      <c r="R12" s="78"/>
      <c r="S12" s="78"/>
      <c r="T12" s="78"/>
      <c r="U12" s="79"/>
      <c r="V12" s="87"/>
    </row>
    <row r="13" spans="3:22" ht="16.5">
      <c r="C13" s="13" t="s">
        <v>4588</v>
      </c>
      <c r="D13" s="364"/>
      <c r="E13" s="13" t="s">
        <v>145</v>
      </c>
      <c r="F13" s="13" t="s">
        <v>146</v>
      </c>
      <c r="G13" s="13" t="s">
        <v>147</v>
      </c>
      <c r="H13" s="363"/>
      <c r="I13" s="25" t="s">
        <v>4589</v>
      </c>
      <c r="J13" s="25" t="s">
        <v>4590</v>
      </c>
      <c r="K13" s="77" t="s">
        <v>6</v>
      </c>
      <c r="L13" s="108"/>
      <c r="M13" s="78" t="s">
        <v>39</v>
      </c>
      <c r="N13" s="78"/>
      <c r="O13" s="79"/>
      <c r="P13" s="80">
        <v>42537</v>
      </c>
      <c r="Q13" s="77" t="s">
        <v>6</v>
      </c>
      <c r="R13" s="78"/>
      <c r="S13" s="78"/>
      <c r="T13" s="78"/>
      <c r="U13" s="79"/>
      <c r="V13" s="87"/>
    </row>
    <row r="14" spans="3:22" ht="27" hidden="1">
      <c r="C14" s="13" t="s">
        <v>4591</v>
      </c>
      <c r="D14" s="364"/>
      <c r="E14" s="13" t="s">
        <v>190</v>
      </c>
      <c r="F14" s="13" t="s">
        <v>146</v>
      </c>
      <c r="G14" s="13" t="s">
        <v>147</v>
      </c>
      <c r="H14" s="363"/>
      <c r="I14" s="25" t="s">
        <v>4592</v>
      </c>
      <c r="J14" s="25" t="s">
        <v>4593</v>
      </c>
      <c r="K14" s="77" t="s">
        <v>7</v>
      </c>
      <c r="L14" s="108" t="s">
        <v>4068</v>
      </c>
      <c r="M14" s="78" t="s">
        <v>39</v>
      </c>
      <c r="N14" s="78"/>
      <c r="O14" s="79"/>
      <c r="P14" s="80">
        <v>42537</v>
      </c>
      <c r="Q14" s="77" t="s">
        <v>7</v>
      </c>
      <c r="R14" s="78"/>
      <c r="S14" s="78"/>
      <c r="T14" s="78"/>
      <c r="U14" s="79"/>
      <c r="V14" s="87"/>
    </row>
    <row r="15" spans="3:22" ht="16.5">
      <c r="C15" s="13" t="s">
        <v>4594</v>
      </c>
      <c r="D15" s="364"/>
      <c r="E15" s="13" t="s">
        <v>145</v>
      </c>
      <c r="F15" s="13" t="s">
        <v>146</v>
      </c>
      <c r="G15" s="13" t="s">
        <v>147</v>
      </c>
      <c r="H15" s="363"/>
      <c r="I15" s="25" t="s">
        <v>4595</v>
      </c>
      <c r="J15" s="25" t="s">
        <v>4596</v>
      </c>
      <c r="K15" s="77" t="s">
        <v>6</v>
      </c>
      <c r="L15" s="108"/>
      <c r="M15" s="78" t="s">
        <v>39</v>
      </c>
      <c r="N15" s="78"/>
      <c r="O15" s="79"/>
      <c r="P15" s="80">
        <v>42537</v>
      </c>
      <c r="Q15" s="77" t="s">
        <v>6</v>
      </c>
      <c r="R15" s="78"/>
      <c r="S15" s="78"/>
      <c r="T15" s="78"/>
      <c r="U15" s="79"/>
      <c r="V15" s="87"/>
    </row>
    <row r="16" spans="3:22" ht="16.5">
      <c r="C16" s="13" t="s">
        <v>4597</v>
      </c>
      <c r="D16" s="364"/>
      <c r="E16" s="13" t="s">
        <v>145</v>
      </c>
      <c r="F16" s="13" t="s">
        <v>146</v>
      </c>
      <c r="G16" s="13" t="s">
        <v>147</v>
      </c>
      <c r="H16" s="363"/>
      <c r="I16" s="25" t="s">
        <v>4598</v>
      </c>
      <c r="J16" s="25" t="s">
        <v>438</v>
      </c>
      <c r="K16" s="77" t="s">
        <v>6</v>
      </c>
      <c r="L16" s="108"/>
      <c r="M16" s="78" t="s">
        <v>39</v>
      </c>
      <c r="N16" s="78"/>
      <c r="O16" s="79"/>
      <c r="P16" s="80">
        <v>42537</v>
      </c>
      <c r="Q16" s="77" t="s">
        <v>6</v>
      </c>
      <c r="R16" s="78"/>
      <c r="S16" s="78"/>
      <c r="T16" s="78"/>
      <c r="U16" s="79"/>
      <c r="V16" s="87"/>
    </row>
    <row r="17" spans="3:22" ht="27">
      <c r="C17" s="13" t="s">
        <v>4599</v>
      </c>
      <c r="D17" s="364"/>
      <c r="E17" s="13" t="s">
        <v>145</v>
      </c>
      <c r="F17" s="13" t="s">
        <v>178</v>
      </c>
      <c r="G17" s="13" t="s">
        <v>157</v>
      </c>
      <c r="H17" s="363"/>
      <c r="I17" s="25" t="s">
        <v>4600</v>
      </c>
      <c r="J17" s="25" t="s">
        <v>4596</v>
      </c>
      <c r="K17" s="77" t="s">
        <v>6</v>
      </c>
      <c r="L17" s="108"/>
      <c r="M17" s="78" t="s">
        <v>39</v>
      </c>
      <c r="N17" s="78"/>
      <c r="O17" s="79"/>
      <c r="P17" s="80">
        <v>42537</v>
      </c>
      <c r="Q17" s="77" t="s">
        <v>6</v>
      </c>
      <c r="R17" s="78"/>
      <c r="S17" s="78"/>
      <c r="T17" s="78"/>
      <c r="U17" s="79"/>
      <c r="V17" s="87"/>
    </row>
    <row r="18" spans="3:22" ht="27">
      <c r="C18" s="13" t="s">
        <v>4601</v>
      </c>
      <c r="D18" s="364"/>
      <c r="E18" s="13" t="s">
        <v>190</v>
      </c>
      <c r="F18" s="13" t="s">
        <v>146</v>
      </c>
      <c r="G18" s="13" t="s">
        <v>157</v>
      </c>
      <c r="H18" s="363"/>
      <c r="I18" s="25" t="s">
        <v>4602</v>
      </c>
      <c r="J18" s="25" t="s">
        <v>4603</v>
      </c>
      <c r="K18" s="77" t="s">
        <v>6</v>
      </c>
      <c r="L18" s="108"/>
      <c r="M18" s="78" t="s">
        <v>39</v>
      </c>
      <c r="N18" s="78"/>
      <c r="O18" s="79"/>
      <c r="P18" s="80">
        <v>42537</v>
      </c>
      <c r="Q18" s="77" t="s">
        <v>6</v>
      </c>
      <c r="R18" s="78"/>
      <c r="S18" s="78"/>
      <c r="T18" s="78"/>
      <c r="U18" s="79"/>
      <c r="V18" s="87"/>
    </row>
    <row r="19" spans="3:22" ht="16.5">
      <c r="C19" s="13" t="s">
        <v>4604</v>
      </c>
      <c r="D19" s="364"/>
      <c r="E19" s="13" t="s">
        <v>145</v>
      </c>
      <c r="F19" s="13" t="s">
        <v>178</v>
      </c>
      <c r="G19" s="13" t="s">
        <v>157</v>
      </c>
      <c r="H19" s="363"/>
      <c r="I19" s="25" t="s">
        <v>4605</v>
      </c>
      <c r="J19" s="25" t="s">
        <v>4606</v>
      </c>
      <c r="K19" s="77" t="s">
        <v>6</v>
      </c>
      <c r="L19" s="108"/>
      <c r="M19" s="78" t="s">
        <v>39</v>
      </c>
      <c r="N19" s="78"/>
      <c r="O19" s="79"/>
      <c r="P19" s="80">
        <v>42537</v>
      </c>
      <c r="Q19" s="77" t="s">
        <v>6</v>
      </c>
      <c r="R19" s="78"/>
      <c r="S19" s="78"/>
      <c r="T19" s="78"/>
      <c r="U19" s="79"/>
      <c r="V19" s="87"/>
    </row>
    <row r="20" spans="3:22" ht="16.5">
      <c r="C20" s="13" t="s">
        <v>4607</v>
      </c>
      <c r="D20" s="364"/>
      <c r="E20" s="13" t="s">
        <v>145</v>
      </c>
      <c r="F20" s="13" t="s">
        <v>178</v>
      </c>
      <c r="G20" s="13" t="s">
        <v>157</v>
      </c>
      <c r="H20" s="363"/>
      <c r="I20" s="25" t="s">
        <v>4608</v>
      </c>
      <c r="J20" s="25" t="s">
        <v>4606</v>
      </c>
      <c r="K20" s="77" t="s">
        <v>6</v>
      </c>
      <c r="L20" s="108"/>
      <c r="M20" s="78" t="s">
        <v>39</v>
      </c>
      <c r="N20" s="78"/>
      <c r="O20" s="79"/>
      <c r="P20" s="80">
        <v>42537</v>
      </c>
      <c r="Q20" s="77" t="s">
        <v>6</v>
      </c>
      <c r="R20" s="78"/>
      <c r="S20" s="78"/>
      <c r="T20" s="78"/>
      <c r="U20" s="79"/>
      <c r="V20" s="87"/>
    </row>
    <row r="21" spans="3:22" ht="27">
      <c r="C21" s="13" t="s">
        <v>4609</v>
      </c>
      <c r="D21" s="364"/>
      <c r="E21" s="13" t="s">
        <v>145</v>
      </c>
      <c r="F21" s="13" t="s">
        <v>146</v>
      </c>
      <c r="G21" s="13" t="s">
        <v>147</v>
      </c>
      <c r="H21" s="365"/>
      <c r="I21" s="25" t="s">
        <v>4610</v>
      </c>
      <c r="J21" s="25" t="s">
        <v>438</v>
      </c>
      <c r="K21" s="77" t="s">
        <v>6</v>
      </c>
      <c r="L21" s="108"/>
      <c r="M21" s="78" t="s">
        <v>39</v>
      </c>
      <c r="N21" s="78"/>
      <c r="O21" s="79"/>
      <c r="P21" s="80">
        <v>42537</v>
      </c>
      <c r="Q21" s="77" t="s">
        <v>6</v>
      </c>
      <c r="R21" s="78"/>
      <c r="S21" s="78"/>
      <c r="T21" s="78"/>
      <c r="U21" s="79"/>
      <c r="V21" s="87"/>
    </row>
    <row r="22" spans="3:22" ht="16.5">
      <c r="C22" s="13" t="s">
        <v>4611</v>
      </c>
      <c r="D22" s="363" t="s">
        <v>4612</v>
      </c>
      <c r="E22" s="13" t="s">
        <v>145</v>
      </c>
      <c r="F22" s="13" t="s">
        <v>146</v>
      </c>
      <c r="G22" s="13" t="s">
        <v>157</v>
      </c>
      <c r="H22" s="364"/>
      <c r="I22" s="25" t="s">
        <v>4613</v>
      </c>
      <c r="J22" s="25" t="s">
        <v>4614</v>
      </c>
      <c r="K22" s="77" t="s">
        <v>6</v>
      </c>
      <c r="L22" s="108"/>
      <c r="M22" s="78" t="s">
        <v>39</v>
      </c>
      <c r="N22" s="78"/>
      <c r="O22" s="79"/>
      <c r="P22" s="80">
        <v>42537</v>
      </c>
      <c r="Q22" s="77" t="s">
        <v>6</v>
      </c>
      <c r="R22" s="78"/>
      <c r="S22" s="78"/>
      <c r="T22" s="78"/>
      <c r="U22" s="79"/>
      <c r="V22" s="87"/>
    </row>
    <row r="23" spans="3:22" ht="27">
      <c r="C23" s="13" t="s">
        <v>4615</v>
      </c>
      <c r="D23" s="363"/>
      <c r="E23" s="13" t="s">
        <v>145</v>
      </c>
      <c r="F23" s="13" t="s">
        <v>146</v>
      </c>
      <c r="G23" s="13" t="s">
        <v>157</v>
      </c>
      <c r="H23" s="364"/>
      <c r="I23" s="25" t="s">
        <v>4616</v>
      </c>
      <c r="J23" s="25" t="s">
        <v>4617</v>
      </c>
      <c r="K23" s="77" t="s">
        <v>6</v>
      </c>
      <c r="L23" s="108"/>
      <c r="M23" s="78" t="s">
        <v>39</v>
      </c>
      <c r="N23" s="78"/>
      <c r="O23" s="79"/>
      <c r="P23" s="80">
        <v>42537</v>
      </c>
      <c r="Q23" s="77" t="s">
        <v>6</v>
      </c>
      <c r="R23" s="78"/>
      <c r="S23" s="78"/>
      <c r="T23" s="78"/>
      <c r="U23" s="79"/>
      <c r="V23" s="87"/>
    </row>
    <row r="24" spans="3:22" ht="40.5">
      <c r="C24" s="13" t="s">
        <v>4618</v>
      </c>
      <c r="D24" s="363"/>
      <c r="E24" s="13" t="s">
        <v>145</v>
      </c>
      <c r="F24" s="13" t="s">
        <v>146</v>
      </c>
      <c r="G24" s="13" t="s">
        <v>147</v>
      </c>
      <c r="H24" s="364"/>
      <c r="I24" s="25" t="s">
        <v>4619</v>
      </c>
      <c r="J24" s="25" t="s">
        <v>4620</v>
      </c>
      <c r="K24" s="77" t="s">
        <v>6</v>
      </c>
      <c r="L24" s="108"/>
      <c r="M24" s="78" t="s">
        <v>39</v>
      </c>
      <c r="N24" s="78"/>
      <c r="O24" s="79"/>
      <c r="P24" s="80">
        <v>42537</v>
      </c>
      <c r="Q24" s="77" t="s">
        <v>6</v>
      </c>
      <c r="R24" s="78"/>
      <c r="S24" s="78"/>
      <c r="T24" s="78"/>
      <c r="U24" s="79"/>
      <c r="V24" s="87"/>
    </row>
    <row r="25" spans="3:22" ht="27">
      <c r="C25" s="13" t="s">
        <v>4621</v>
      </c>
      <c r="D25" s="363"/>
      <c r="E25" s="13" t="s">
        <v>145</v>
      </c>
      <c r="F25" s="13" t="s">
        <v>146</v>
      </c>
      <c r="G25" s="13" t="s">
        <v>147</v>
      </c>
      <c r="H25" s="364"/>
      <c r="I25" s="25" t="s">
        <v>4622</v>
      </c>
      <c r="J25" s="25" t="s">
        <v>4620</v>
      </c>
      <c r="K25" s="77" t="s">
        <v>6</v>
      </c>
      <c r="L25" s="108"/>
      <c r="M25" s="78" t="s">
        <v>39</v>
      </c>
      <c r="N25" s="78"/>
      <c r="O25" s="79"/>
      <c r="P25" s="80">
        <v>42537</v>
      </c>
      <c r="Q25" s="77" t="s">
        <v>6</v>
      </c>
      <c r="R25" s="78"/>
      <c r="S25" s="78"/>
      <c r="T25" s="78"/>
      <c r="U25" s="79"/>
      <c r="V25" s="87"/>
    </row>
    <row r="26" spans="3:22" ht="40.5">
      <c r="C26" s="13" t="s">
        <v>4623</v>
      </c>
      <c r="D26" s="363"/>
      <c r="E26" s="13" t="s">
        <v>145</v>
      </c>
      <c r="F26" s="13" t="s">
        <v>146</v>
      </c>
      <c r="G26" s="13" t="s">
        <v>147</v>
      </c>
      <c r="H26" s="364"/>
      <c r="I26" s="25" t="s">
        <v>4624</v>
      </c>
      <c r="J26" s="25" t="s">
        <v>4620</v>
      </c>
      <c r="K26" s="77" t="s">
        <v>6</v>
      </c>
      <c r="L26" s="108"/>
      <c r="M26" s="78" t="s">
        <v>39</v>
      </c>
      <c r="N26" s="78"/>
      <c r="O26" s="79"/>
      <c r="P26" s="80">
        <v>42537</v>
      </c>
      <c r="Q26" s="77" t="s">
        <v>6</v>
      </c>
      <c r="R26" s="78"/>
      <c r="S26" s="78"/>
      <c r="T26" s="78"/>
      <c r="U26" s="79"/>
      <c r="V26" s="87"/>
    </row>
    <row r="27" spans="3:22" ht="28.5" hidden="1">
      <c r="C27" s="13" t="s">
        <v>4625</v>
      </c>
      <c r="D27" s="363"/>
      <c r="E27" s="13" t="s">
        <v>145</v>
      </c>
      <c r="F27" s="13" t="s">
        <v>146</v>
      </c>
      <c r="G27" s="13" t="s">
        <v>147</v>
      </c>
      <c r="H27" s="364"/>
      <c r="I27" s="25" t="s">
        <v>4626</v>
      </c>
      <c r="J27" s="25" t="s">
        <v>4627</v>
      </c>
      <c r="K27" s="77" t="s">
        <v>7</v>
      </c>
      <c r="L27" s="108" t="s">
        <v>4628</v>
      </c>
      <c r="M27" s="78" t="s">
        <v>39</v>
      </c>
      <c r="N27" s="78"/>
      <c r="O27" s="79"/>
      <c r="P27" s="80">
        <v>42537</v>
      </c>
      <c r="Q27" s="77" t="s">
        <v>7</v>
      </c>
      <c r="R27" s="78"/>
      <c r="S27" s="78"/>
      <c r="T27" s="78"/>
      <c r="U27" s="79"/>
      <c r="V27" s="87"/>
    </row>
    <row r="28" spans="3:22" ht="16.5">
      <c r="C28" s="13" t="s">
        <v>4629</v>
      </c>
      <c r="D28" s="363"/>
      <c r="E28" s="13" t="s">
        <v>145</v>
      </c>
      <c r="F28" s="13" t="s">
        <v>146</v>
      </c>
      <c r="G28" s="13" t="s">
        <v>147</v>
      </c>
      <c r="H28" s="364"/>
      <c r="I28" s="25" t="s">
        <v>4630</v>
      </c>
      <c r="J28" s="25" t="s">
        <v>4631</v>
      </c>
      <c r="K28" s="77" t="s">
        <v>6</v>
      </c>
      <c r="L28" s="108"/>
      <c r="M28" s="78" t="s">
        <v>39</v>
      </c>
      <c r="N28" s="78"/>
      <c r="O28" s="79"/>
      <c r="P28" s="80">
        <v>42537</v>
      </c>
      <c r="Q28" s="77" t="s">
        <v>6</v>
      </c>
      <c r="R28" s="78"/>
      <c r="S28" s="78"/>
      <c r="T28" s="78"/>
      <c r="U28" s="79"/>
      <c r="V28" s="87"/>
    </row>
    <row r="29" spans="3:22" ht="27" hidden="1">
      <c r="C29" s="13" t="s">
        <v>4632</v>
      </c>
      <c r="D29" s="363"/>
      <c r="E29" s="13" t="s">
        <v>190</v>
      </c>
      <c r="F29" s="13" t="s">
        <v>146</v>
      </c>
      <c r="G29" s="13" t="s">
        <v>147</v>
      </c>
      <c r="H29" s="364"/>
      <c r="I29" s="25" t="s">
        <v>4633</v>
      </c>
      <c r="J29" s="25" t="s">
        <v>4593</v>
      </c>
      <c r="K29" s="77" t="s">
        <v>7</v>
      </c>
      <c r="L29" s="108" t="s">
        <v>4068</v>
      </c>
      <c r="M29" s="78" t="s">
        <v>39</v>
      </c>
      <c r="N29" s="78"/>
      <c r="O29" s="79"/>
      <c r="P29" s="80">
        <v>42537</v>
      </c>
      <c r="Q29" s="77" t="s">
        <v>8</v>
      </c>
      <c r="R29" s="78"/>
      <c r="S29" s="78"/>
      <c r="T29" s="78"/>
      <c r="U29" s="79"/>
      <c r="V29" s="87"/>
    </row>
    <row r="30" spans="3:22" ht="16.5">
      <c r="C30" s="13" t="s">
        <v>4634</v>
      </c>
      <c r="D30" s="363"/>
      <c r="E30" s="13" t="s">
        <v>145</v>
      </c>
      <c r="F30" s="13" t="s">
        <v>178</v>
      </c>
      <c r="G30" s="13" t="s">
        <v>157</v>
      </c>
      <c r="H30" s="364"/>
      <c r="I30" s="25" t="s">
        <v>4635</v>
      </c>
      <c r="J30" s="25" t="s">
        <v>4636</v>
      </c>
      <c r="K30" s="77" t="s">
        <v>6</v>
      </c>
      <c r="L30" s="108"/>
      <c r="M30" s="78" t="s">
        <v>39</v>
      </c>
      <c r="N30" s="78"/>
      <c r="O30" s="79"/>
      <c r="P30" s="80">
        <v>42537</v>
      </c>
      <c r="Q30" s="77" t="s">
        <v>6</v>
      </c>
      <c r="R30" s="78"/>
      <c r="S30" s="78"/>
      <c r="T30" s="78"/>
      <c r="U30" s="79"/>
      <c r="V30" s="87"/>
    </row>
    <row r="31" spans="3:22" ht="16.5">
      <c r="C31" s="13" t="s">
        <v>4637</v>
      </c>
      <c r="D31" s="363"/>
      <c r="E31" s="13" t="s">
        <v>190</v>
      </c>
      <c r="F31" s="13" t="s">
        <v>178</v>
      </c>
      <c r="G31" s="13" t="s">
        <v>157</v>
      </c>
      <c r="H31" s="364"/>
      <c r="I31" s="25" t="s">
        <v>4638</v>
      </c>
      <c r="J31" s="25" t="s">
        <v>4639</v>
      </c>
      <c r="K31" s="77" t="s">
        <v>6</v>
      </c>
      <c r="L31" s="108"/>
      <c r="M31" s="78" t="s">
        <v>39</v>
      </c>
      <c r="N31" s="78"/>
      <c r="O31" s="79"/>
      <c r="P31" s="80">
        <v>42537</v>
      </c>
      <c r="Q31" s="77" t="s">
        <v>6</v>
      </c>
      <c r="R31" s="78"/>
      <c r="S31" s="78"/>
      <c r="T31" s="78"/>
      <c r="U31" s="79"/>
      <c r="V31" s="87"/>
    </row>
    <row r="32" spans="3:22" ht="16.5">
      <c r="C32" s="13" t="s">
        <v>4640</v>
      </c>
      <c r="D32" s="16" t="s">
        <v>4641</v>
      </c>
      <c r="E32" s="13" t="s">
        <v>145</v>
      </c>
      <c r="F32" s="13" t="s">
        <v>146</v>
      </c>
      <c r="G32" s="13" t="s">
        <v>157</v>
      </c>
      <c r="H32" s="364"/>
      <c r="I32" s="25" t="s">
        <v>4642</v>
      </c>
      <c r="J32" s="25" t="s">
        <v>4643</v>
      </c>
      <c r="K32" s="77" t="s">
        <v>6</v>
      </c>
      <c r="L32" s="108"/>
      <c r="M32" s="78" t="s">
        <v>39</v>
      </c>
      <c r="N32" s="78"/>
      <c r="O32" s="79"/>
      <c r="P32" s="80">
        <v>42537</v>
      </c>
      <c r="Q32" s="77" t="s">
        <v>6</v>
      </c>
      <c r="R32" s="78"/>
      <c r="S32" s="78"/>
      <c r="T32" s="78"/>
      <c r="U32" s="79"/>
      <c r="V32" s="87"/>
    </row>
    <row r="33" customFormat="1"/>
    <row r="34" customFormat="1"/>
    <row r="35" customFormat="1"/>
  </sheetData>
  <autoFilter ref="C10:K32">
    <filterColumn colId="8">
      <filters>
        <filter val="通过"/>
      </filters>
    </filterColumn>
  </autoFilter>
  <mergeCells count="34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N8:O8"/>
    <mergeCell ref="Q8:R8"/>
    <mergeCell ref="T8:U8"/>
    <mergeCell ref="K9:L9"/>
    <mergeCell ref="N9:O9"/>
    <mergeCell ref="Q9:R9"/>
    <mergeCell ref="T9:U9"/>
    <mergeCell ref="D12:D21"/>
    <mergeCell ref="D22:D31"/>
    <mergeCell ref="H12:H21"/>
    <mergeCell ref="H22:H32"/>
    <mergeCell ref="K8:L8"/>
  </mergeCells>
  <phoneticPr fontId="31" type="noConversion"/>
  <conditionalFormatting sqref="K11:K32 Q11:Q32">
    <cfRule type="cellIs" dxfId="26" priority="1" stopIfTrue="1" operator="equal">
      <formula>"无效"</formula>
    </cfRule>
    <cfRule type="cellIs" dxfId="25" priority="2" stopIfTrue="1" operator="equal">
      <formula>"通过"</formula>
    </cfRule>
    <cfRule type="cellIs" dxfId="24" priority="3" stopIfTrue="1" operator="equal">
      <formula>"阻塞"</formula>
    </cfRule>
  </conditionalFormatting>
  <dataValidations count="5">
    <dataValidation type="list" allowBlank="1" showInputMessage="1" showErrorMessage="1" sqref="E11:E32">
      <formula1>"正,反"</formula1>
    </dataValidation>
    <dataValidation type="list" allowBlank="1" showInputMessage="1" showErrorMessage="1" sqref="F11:F32">
      <formula1>"高,中,低"</formula1>
    </dataValidation>
    <dataValidation type="list" allowBlank="1" showInputMessage="1" showErrorMessage="1" sqref="G11:G32">
      <formula1>"是,否"</formula1>
    </dataValidation>
    <dataValidation type="list" allowBlank="1" showInputMessage="1" showErrorMessage="1" sqref="K11:K32 Q11:Q32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V35"/>
  <sheetViews>
    <sheetView topLeftCell="A11" workbookViewId="0">
      <selection activeCell="B11" sqref="B11"/>
    </sheetView>
  </sheetViews>
  <sheetFormatPr defaultColWidth="9" defaultRowHeight="13.5"/>
  <cols>
    <col min="1" max="1" width="2.375" customWidth="1"/>
    <col min="2" max="2" width="2.5" customWidth="1"/>
    <col min="3" max="3" width="13.875" customWidth="1"/>
    <col min="4" max="4" width="22.25" customWidth="1"/>
    <col min="8" max="8" width="18.875" customWidth="1"/>
    <col min="9" max="9" width="31.5" customWidth="1"/>
    <col min="10" max="10" width="41.125" customWidth="1"/>
    <col min="12" max="12" width="13.75" style="107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COUNTA($C$11:$C$130)</f>
        <v>22</v>
      </c>
      <c r="N4" s="412" t="s">
        <v>119</v>
      </c>
      <c r="O4" s="413"/>
      <c r="P4" s="75">
        <f>(M5+M6)/M4</f>
        <v>1</v>
      </c>
      <c r="Q4" s="383" t="s">
        <v>118</v>
      </c>
      <c r="R4" s="384"/>
      <c r="S4" s="47">
        <f>COUNTA($C$11:$C$130)</f>
        <v>22</v>
      </c>
      <c r="T4" s="412" t="s">
        <v>119</v>
      </c>
      <c r="U4" s="413"/>
      <c r="V4" s="75">
        <f>(S5+S6)/S4</f>
        <v>0.22727272727272727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COUNTIF(K11:K$130,"通过")</f>
        <v>19</v>
      </c>
      <c r="N5" s="412" t="s">
        <v>119</v>
      </c>
      <c r="O5" s="413"/>
      <c r="P5" s="75">
        <f>M5/M4</f>
        <v>0.86363636363636365</v>
      </c>
      <c r="Q5" s="383" t="s">
        <v>121</v>
      </c>
      <c r="R5" s="384"/>
      <c r="S5" s="23">
        <f>COUNTIF(Q21:Q$130,"通过")</f>
        <v>5</v>
      </c>
      <c r="T5" s="412" t="s">
        <v>119</v>
      </c>
      <c r="U5" s="413"/>
      <c r="V5" s="75">
        <f>S5/S4</f>
        <v>0.22727272727272727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COUNTIF(K11:K$129,"失败")</f>
        <v>3</v>
      </c>
      <c r="N6" s="412" t="s">
        <v>119</v>
      </c>
      <c r="O6" s="413"/>
      <c r="P6" s="75">
        <f>M6/M4</f>
        <v>0.13636363636363635</v>
      </c>
      <c r="Q6" s="383" t="s">
        <v>123</v>
      </c>
      <c r="R6" s="384"/>
      <c r="S6" s="23">
        <f>COUNTIF(Q21:Q$129,"失败")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COUNTIF(K21:K$129,"阻塞")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COUNTIF(Q21:Q$129,"阻塞")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COUNTIF(K21:K$129,"无效")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COUNTIF(Q21:Q$129,"无效")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COUNTIF(K11:K$129,"未执行")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COUNTIF(Q11:Q$129,"未执行")</f>
        <v>11</v>
      </c>
      <c r="T9" s="412" t="s">
        <v>119</v>
      </c>
      <c r="U9" s="413"/>
      <c r="V9" s="75">
        <f>S9/S4</f>
        <v>0.5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9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27">
      <c r="C11" s="13" t="s">
        <v>4644</v>
      </c>
      <c r="D11" s="116" t="s">
        <v>4645</v>
      </c>
      <c r="E11" s="13" t="s">
        <v>145</v>
      </c>
      <c r="F11" s="13" t="s">
        <v>146</v>
      </c>
      <c r="G11" s="13" t="s">
        <v>157</v>
      </c>
      <c r="H11" s="116" t="s">
        <v>4646</v>
      </c>
      <c r="I11" s="25" t="s">
        <v>4582</v>
      </c>
      <c r="J11" s="25" t="s">
        <v>4583</v>
      </c>
      <c r="K11" s="77" t="s">
        <v>6</v>
      </c>
      <c r="L11" s="108"/>
      <c r="M11" s="78" t="s">
        <v>39</v>
      </c>
      <c r="N11" s="78"/>
      <c r="O11" s="79"/>
      <c r="P11" s="80">
        <v>42537</v>
      </c>
      <c r="Q11" s="77" t="s">
        <v>6</v>
      </c>
      <c r="R11" s="78"/>
      <c r="S11" s="78"/>
      <c r="T11" s="78"/>
      <c r="U11" s="79"/>
      <c r="V11" s="87"/>
    </row>
    <row r="12" spans="3:22" ht="16.5">
      <c r="C12" s="13" t="s">
        <v>4647</v>
      </c>
      <c r="D12" s="364" t="s">
        <v>4648</v>
      </c>
      <c r="E12" s="13" t="s">
        <v>145</v>
      </c>
      <c r="F12" s="13" t="s">
        <v>178</v>
      </c>
      <c r="G12" s="13" t="s">
        <v>157</v>
      </c>
      <c r="H12" s="362"/>
      <c r="I12" s="25" t="s">
        <v>4586</v>
      </c>
      <c r="J12" s="25" t="s">
        <v>4587</v>
      </c>
      <c r="K12" s="77" t="s">
        <v>6</v>
      </c>
      <c r="L12" s="108"/>
      <c r="M12" s="78" t="s">
        <v>39</v>
      </c>
      <c r="N12" s="78"/>
      <c r="O12" s="79"/>
      <c r="P12" s="80">
        <v>42537</v>
      </c>
      <c r="Q12" s="77" t="s">
        <v>6</v>
      </c>
      <c r="R12" s="78"/>
      <c r="S12" s="78"/>
      <c r="T12" s="78"/>
      <c r="U12" s="79"/>
      <c r="V12" s="87"/>
    </row>
    <row r="13" spans="3:22" ht="16.5">
      <c r="C13" s="13" t="s">
        <v>4649</v>
      </c>
      <c r="D13" s="364"/>
      <c r="E13" s="13" t="s">
        <v>145</v>
      </c>
      <c r="F13" s="13" t="s">
        <v>146</v>
      </c>
      <c r="G13" s="13" t="s">
        <v>147</v>
      </c>
      <c r="H13" s="363"/>
      <c r="I13" s="25" t="s">
        <v>4650</v>
      </c>
      <c r="J13" s="25" t="s">
        <v>4651</v>
      </c>
      <c r="K13" s="77" t="s">
        <v>6</v>
      </c>
      <c r="L13" s="108"/>
      <c r="M13" s="78" t="s">
        <v>39</v>
      </c>
      <c r="N13" s="78"/>
      <c r="O13" s="79"/>
      <c r="P13" s="80">
        <v>42537</v>
      </c>
      <c r="Q13" s="77" t="s">
        <v>8</v>
      </c>
      <c r="R13" s="78"/>
      <c r="S13" s="78"/>
      <c r="T13" s="78"/>
      <c r="U13" s="79"/>
      <c r="V13" s="87"/>
    </row>
    <row r="14" spans="3:22" ht="27" hidden="1">
      <c r="C14" s="13" t="s">
        <v>4652</v>
      </c>
      <c r="D14" s="364"/>
      <c r="E14" s="13" t="s">
        <v>190</v>
      </c>
      <c r="F14" s="13" t="s">
        <v>146</v>
      </c>
      <c r="G14" s="13" t="s">
        <v>147</v>
      </c>
      <c r="H14" s="363"/>
      <c r="I14" s="25" t="s">
        <v>4653</v>
      </c>
      <c r="J14" s="25" t="s">
        <v>4593</v>
      </c>
      <c r="K14" s="77" t="s">
        <v>7</v>
      </c>
      <c r="L14" s="108" t="s">
        <v>4068</v>
      </c>
      <c r="M14" s="78" t="s">
        <v>39</v>
      </c>
      <c r="N14" s="78"/>
      <c r="O14" s="79"/>
      <c r="P14" s="80">
        <v>42537</v>
      </c>
      <c r="Q14" s="77" t="s">
        <v>8</v>
      </c>
      <c r="R14" s="78"/>
      <c r="S14" s="78"/>
      <c r="T14" s="78"/>
      <c r="U14" s="79"/>
      <c r="V14" s="87"/>
    </row>
    <row r="15" spans="3:22" ht="16.5">
      <c r="C15" s="13" t="s">
        <v>4654</v>
      </c>
      <c r="D15" s="364"/>
      <c r="E15" s="13" t="s">
        <v>145</v>
      </c>
      <c r="F15" s="13" t="s">
        <v>146</v>
      </c>
      <c r="G15" s="13" t="s">
        <v>147</v>
      </c>
      <c r="H15" s="363"/>
      <c r="I15" s="25" t="s">
        <v>4595</v>
      </c>
      <c r="J15" s="25" t="s">
        <v>4596</v>
      </c>
      <c r="K15" s="77" t="s">
        <v>6</v>
      </c>
      <c r="L15" s="108"/>
      <c r="M15" s="78" t="s">
        <v>39</v>
      </c>
      <c r="N15" s="78"/>
      <c r="O15" s="79"/>
      <c r="P15" s="80">
        <v>42537</v>
      </c>
      <c r="Q15" s="77" t="s">
        <v>8</v>
      </c>
      <c r="R15" s="78"/>
      <c r="S15" s="78"/>
      <c r="T15" s="78"/>
      <c r="U15" s="79"/>
      <c r="V15" s="87"/>
    </row>
    <row r="16" spans="3:22" ht="16.5">
      <c r="C16" s="13" t="s">
        <v>4655</v>
      </c>
      <c r="D16" s="364"/>
      <c r="E16" s="13" t="s">
        <v>145</v>
      </c>
      <c r="F16" s="13" t="s">
        <v>146</v>
      </c>
      <c r="G16" s="13" t="s">
        <v>147</v>
      </c>
      <c r="H16" s="363"/>
      <c r="I16" s="25" t="s">
        <v>4598</v>
      </c>
      <c r="J16" s="25" t="s">
        <v>438</v>
      </c>
      <c r="K16" s="77" t="s">
        <v>6</v>
      </c>
      <c r="L16" s="108"/>
      <c r="M16" s="78" t="s">
        <v>39</v>
      </c>
      <c r="N16" s="78"/>
      <c r="O16" s="79"/>
      <c r="P16" s="80">
        <v>42537</v>
      </c>
      <c r="Q16" s="77" t="s">
        <v>8</v>
      </c>
      <c r="R16" s="78"/>
      <c r="S16" s="78"/>
      <c r="T16" s="78"/>
      <c r="U16" s="79"/>
      <c r="V16" s="87"/>
    </row>
    <row r="17" spans="3:22" ht="27">
      <c r="C17" s="13" t="s">
        <v>4656</v>
      </c>
      <c r="D17" s="364"/>
      <c r="E17" s="13" t="s">
        <v>145</v>
      </c>
      <c r="F17" s="13" t="s">
        <v>178</v>
      </c>
      <c r="G17" s="13" t="s">
        <v>157</v>
      </c>
      <c r="H17" s="363"/>
      <c r="I17" s="25" t="s">
        <v>4657</v>
      </c>
      <c r="J17" s="25" t="s">
        <v>4596</v>
      </c>
      <c r="K17" s="77" t="s">
        <v>6</v>
      </c>
      <c r="L17" s="108"/>
      <c r="M17" s="78" t="s">
        <v>39</v>
      </c>
      <c r="N17" s="78"/>
      <c r="O17" s="79"/>
      <c r="P17" s="80">
        <v>42537</v>
      </c>
      <c r="Q17" s="77" t="s">
        <v>6</v>
      </c>
      <c r="R17" s="78"/>
      <c r="S17" s="78"/>
      <c r="T17" s="78"/>
      <c r="U17" s="79"/>
      <c r="V17" s="87"/>
    </row>
    <row r="18" spans="3:22" ht="27">
      <c r="C18" s="13" t="s">
        <v>4658</v>
      </c>
      <c r="D18" s="364"/>
      <c r="E18" s="13" t="s">
        <v>190</v>
      </c>
      <c r="F18" s="13" t="s">
        <v>146</v>
      </c>
      <c r="G18" s="13" t="s">
        <v>157</v>
      </c>
      <c r="H18" s="363"/>
      <c r="I18" s="25" t="s">
        <v>4659</v>
      </c>
      <c r="J18" s="25" t="s">
        <v>4603</v>
      </c>
      <c r="K18" s="77" t="s">
        <v>6</v>
      </c>
      <c r="L18" s="108"/>
      <c r="M18" s="78" t="s">
        <v>39</v>
      </c>
      <c r="N18" s="78"/>
      <c r="O18" s="79"/>
      <c r="P18" s="80">
        <v>42537</v>
      </c>
      <c r="Q18" s="77" t="s">
        <v>6</v>
      </c>
      <c r="R18" s="78"/>
      <c r="S18" s="78"/>
      <c r="T18" s="78"/>
      <c r="U18" s="79"/>
      <c r="V18" s="87"/>
    </row>
    <row r="19" spans="3:22" ht="16.5">
      <c r="C19" s="13" t="s">
        <v>4660</v>
      </c>
      <c r="D19" s="364"/>
      <c r="E19" s="13" t="s">
        <v>145</v>
      </c>
      <c r="F19" s="13" t="s">
        <v>178</v>
      </c>
      <c r="G19" s="13" t="s">
        <v>157</v>
      </c>
      <c r="H19" s="363"/>
      <c r="I19" s="25" t="s">
        <v>4661</v>
      </c>
      <c r="J19" s="25" t="s">
        <v>4606</v>
      </c>
      <c r="K19" s="77" t="s">
        <v>6</v>
      </c>
      <c r="L19" s="108"/>
      <c r="M19" s="78" t="s">
        <v>39</v>
      </c>
      <c r="N19" s="78"/>
      <c r="O19" s="79"/>
      <c r="P19" s="80">
        <v>42537</v>
      </c>
      <c r="Q19" s="77" t="s">
        <v>6</v>
      </c>
      <c r="R19" s="78"/>
      <c r="S19" s="78"/>
      <c r="T19" s="78"/>
      <c r="U19" s="79"/>
      <c r="V19" s="87"/>
    </row>
    <row r="20" spans="3:22" ht="16.5">
      <c r="C20" s="13" t="s">
        <v>4662</v>
      </c>
      <c r="D20" s="364"/>
      <c r="E20" s="13" t="s">
        <v>145</v>
      </c>
      <c r="F20" s="13" t="s">
        <v>178</v>
      </c>
      <c r="G20" s="13" t="s">
        <v>157</v>
      </c>
      <c r="H20" s="363"/>
      <c r="I20" s="25" t="s">
        <v>4608</v>
      </c>
      <c r="J20" s="25" t="s">
        <v>4606</v>
      </c>
      <c r="K20" s="77" t="s">
        <v>6</v>
      </c>
      <c r="L20" s="108"/>
      <c r="M20" s="78" t="s">
        <v>39</v>
      </c>
      <c r="N20" s="78"/>
      <c r="O20" s="79"/>
      <c r="P20" s="80">
        <v>42537</v>
      </c>
      <c r="Q20" s="77" t="s">
        <v>6</v>
      </c>
      <c r="R20" s="78"/>
      <c r="S20" s="78"/>
      <c r="T20" s="78"/>
      <c r="U20" s="79"/>
      <c r="V20" s="87"/>
    </row>
    <row r="21" spans="3:22" ht="27">
      <c r="C21" s="13" t="s">
        <v>4663</v>
      </c>
      <c r="D21" s="364"/>
      <c r="E21" s="13" t="s">
        <v>145</v>
      </c>
      <c r="F21" s="13" t="s">
        <v>146</v>
      </c>
      <c r="G21" s="13" t="s">
        <v>147</v>
      </c>
      <c r="H21" s="365"/>
      <c r="I21" s="25" t="s">
        <v>4664</v>
      </c>
      <c r="J21" s="25" t="s">
        <v>438</v>
      </c>
      <c r="K21" s="77" t="s">
        <v>6</v>
      </c>
      <c r="L21" s="108"/>
      <c r="M21" s="78" t="s">
        <v>39</v>
      </c>
      <c r="N21" s="78"/>
      <c r="O21" s="79"/>
      <c r="P21" s="80">
        <v>42537</v>
      </c>
      <c r="Q21" s="77" t="s">
        <v>8</v>
      </c>
      <c r="R21" s="78"/>
      <c r="S21" s="78"/>
      <c r="T21" s="78"/>
      <c r="U21" s="79"/>
      <c r="V21" s="87"/>
    </row>
    <row r="22" spans="3:22" ht="16.5">
      <c r="C22" s="13" t="s">
        <v>4665</v>
      </c>
      <c r="D22" s="363" t="s">
        <v>4666</v>
      </c>
      <c r="E22" s="13" t="s">
        <v>145</v>
      </c>
      <c r="F22" s="13" t="s">
        <v>146</v>
      </c>
      <c r="G22" s="13" t="s">
        <v>157</v>
      </c>
      <c r="H22" s="364"/>
      <c r="I22" s="25" t="s">
        <v>4613</v>
      </c>
      <c r="J22" s="25" t="s">
        <v>4614</v>
      </c>
      <c r="K22" s="77" t="s">
        <v>6</v>
      </c>
      <c r="L22" s="108"/>
      <c r="M22" s="78" t="s">
        <v>39</v>
      </c>
      <c r="N22" s="78"/>
      <c r="O22" s="79"/>
      <c r="P22" s="80">
        <v>42537</v>
      </c>
      <c r="Q22" s="77" t="s">
        <v>6</v>
      </c>
      <c r="R22" s="78"/>
      <c r="S22" s="78"/>
      <c r="T22" s="78"/>
      <c r="U22" s="79"/>
      <c r="V22" s="87"/>
    </row>
    <row r="23" spans="3:22" ht="27">
      <c r="C23" s="13" t="s">
        <v>4667</v>
      </c>
      <c r="D23" s="363"/>
      <c r="E23" s="13" t="s">
        <v>145</v>
      </c>
      <c r="F23" s="13" t="s">
        <v>146</v>
      </c>
      <c r="G23" s="13" t="s">
        <v>157</v>
      </c>
      <c r="H23" s="364"/>
      <c r="I23" s="25" t="s">
        <v>4616</v>
      </c>
      <c r="J23" s="25" t="s">
        <v>4617</v>
      </c>
      <c r="K23" s="77" t="s">
        <v>6</v>
      </c>
      <c r="L23" s="108"/>
      <c r="M23" s="78" t="s">
        <v>39</v>
      </c>
      <c r="N23" s="78"/>
      <c r="O23" s="79"/>
      <c r="P23" s="80">
        <v>42537</v>
      </c>
      <c r="Q23" s="77" t="s">
        <v>6</v>
      </c>
      <c r="R23" s="78"/>
      <c r="S23" s="78"/>
      <c r="T23" s="78"/>
      <c r="U23" s="79"/>
      <c r="V23" s="87"/>
    </row>
    <row r="24" spans="3:22" ht="40.5">
      <c r="C24" s="13" t="s">
        <v>4668</v>
      </c>
      <c r="D24" s="363"/>
      <c r="E24" s="13" t="s">
        <v>145</v>
      </c>
      <c r="F24" s="13" t="s">
        <v>146</v>
      </c>
      <c r="G24" s="13" t="s">
        <v>147</v>
      </c>
      <c r="H24" s="364"/>
      <c r="I24" s="25" t="s">
        <v>4619</v>
      </c>
      <c r="J24" s="25" t="s">
        <v>4620</v>
      </c>
      <c r="K24" s="77" t="s">
        <v>6</v>
      </c>
      <c r="L24" s="108"/>
      <c r="M24" s="78" t="s">
        <v>39</v>
      </c>
      <c r="N24" s="78"/>
      <c r="O24" s="79"/>
      <c r="P24" s="80">
        <v>42537</v>
      </c>
      <c r="Q24" s="77" t="s">
        <v>8</v>
      </c>
      <c r="R24" s="78"/>
      <c r="S24" s="78"/>
      <c r="T24" s="78"/>
      <c r="U24" s="79"/>
      <c r="V24" s="87"/>
    </row>
    <row r="25" spans="3:22" ht="27">
      <c r="C25" s="13" t="s">
        <v>4669</v>
      </c>
      <c r="D25" s="363"/>
      <c r="E25" s="13" t="s">
        <v>145</v>
      </c>
      <c r="F25" s="13" t="s">
        <v>146</v>
      </c>
      <c r="G25" s="13" t="s">
        <v>147</v>
      </c>
      <c r="H25" s="364"/>
      <c r="I25" s="25" t="s">
        <v>4622</v>
      </c>
      <c r="J25" s="25" t="s">
        <v>4620</v>
      </c>
      <c r="K25" s="77" t="s">
        <v>6</v>
      </c>
      <c r="L25" s="108"/>
      <c r="M25" s="78" t="s">
        <v>39</v>
      </c>
      <c r="N25" s="78"/>
      <c r="O25" s="79"/>
      <c r="P25" s="80">
        <v>42537</v>
      </c>
      <c r="Q25" s="77" t="s">
        <v>8</v>
      </c>
      <c r="R25" s="78"/>
      <c r="S25" s="78"/>
      <c r="T25" s="78"/>
      <c r="U25" s="79"/>
      <c r="V25" s="87"/>
    </row>
    <row r="26" spans="3:22" ht="40.5">
      <c r="C26" s="13" t="s">
        <v>4670</v>
      </c>
      <c r="D26" s="363"/>
      <c r="E26" s="13" t="s">
        <v>145</v>
      </c>
      <c r="F26" s="13" t="s">
        <v>146</v>
      </c>
      <c r="G26" s="13" t="s">
        <v>147</v>
      </c>
      <c r="H26" s="364"/>
      <c r="I26" s="25" t="s">
        <v>4624</v>
      </c>
      <c r="J26" s="25" t="s">
        <v>4620</v>
      </c>
      <c r="K26" s="77" t="s">
        <v>6</v>
      </c>
      <c r="L26" s="108"/>
      <c r="M26" s="78" t="s">
        <v>39</v>
      </c>
      <c r="N26" s="78"/>
      <c r="O26" s="79"/>
      <c r="P26" s="80">
        <v>42537</v>
      </c>
      <c r="Q26" s="77" t="s">
        <v>8</v>
      </c>
      <c r="R26" s="78"/>
      <c r="S26" s="78"/>
      <c r="T26" s="78"/>
      <c r="U26" s="79"/>
      <c r="V26" s="87"/>
    </row>
    <row r="27" spans="3:22" ht="28.5" hidden="1">
      <c r="C27" s="13" t="s">
        <v>4671</v>
      </c>
      <c r="D27" s="363"/>
      <c r="E27" s="13" t="s">
        <v>145</v>
      </c>
      <c r="F27" s="13" t="s">
        <v>146</v>
      </c>
      <c r="G27" s="13" t="s">
        <v>147</v>
      </c>
      <c r="H27" s="364"/>
      <c r="I27" s="25" t="s">
        <v>4672</v>
      </c>
      <c r="J27" s="25" t="s">
        <v>4627</v>
      </c>
      <c r="K27" s="77" t="s">
        <v>7</v>
      </c>
      <c r="L27" s="108" t="s">
        <v>4628</v>
      </c>
      <c r="M27" s="78" t="s">
        <v>39</v>
      </c>
      <c r="N27" s="78"/>
      <c r="O27" s="79"/>
      <c r="P27" s="80">
        <v>42537</v>
      </c>
      <c r="Q27" s="77" t="s">
        <v>8</v>
      </c>
      <c r="R27" s="78"/>
      <c r="S27" s="78"/>
      <c r="T27" s="78"/>
      <c r="U27" s="79"/>
      <c r="V27" s="87"/>
    </row>
    <row r="28" spans="3:22" ht="16.5">
      <c r="C28" s="13" t="s">
        <v>4673</v>
      </c>
      <c r="D28" s="363"/>
      <c r="E28" s="13" t="s">
        <v>145</v>
      </c>
      <c r="F28" s="13" t="s">
        <v>146</v>
      </c>
      <c r="G28" s="13" t="s">
        <v>147</v>
      </c>
      <c r="H28" s="364"/>
      <c r="I28" s="25" t="s">
        <v>4674</v>
      </c>
      <c r="J28" s="25" t="s">
        <v>4631</v>
      </c>
      <c r="K28" s="77" t="s">
        <v>6</v>
      </c>
      <c r="L28" s="108"/>
      <c r="M28" s="78" t="s">
        <v>39</v>
      </c>
      <c r="N28" s="78"/>
      <c r="O28" s="79"/>
      <c r="P28" s="80">
        <v>42537</v>
      </c>
      <c r="Q28" s="77" t="s">
        <v>8</v>
      </c>
      <c r="R28" s="78"/>
      <c r="S28" s="78"/>
      <c r="T28" s="78"/>
      <c r="U28" s="79"/>
      <c r="V28" s="87"/>
    </row>
    <row r="29" spans="3:22" ht="27" hidden="1">
      <c r="C29" s="13" t="s">
        <v>4675</v>
      </c>
      <c r="D29" s="363"/>
      <c r="E29" s="13" t="s">
        <v>190</v>
      </c>
      <c r="F29" s="13" t="s">
        <v>146</v>
      </c>
      <c r="G29" s="13" t="s">
        <v>147</v>
      </c>
      <c r="H29" s="364"/>
      <c r="I29" s="25" t="s">
        <v>4676</v>
      </c>
      <c r="J29" s="25" t="s">
        <v>4593</v>
      </c>
      <c r="K29" s="77" t="s">
        <v>7</v>
      </c>
      <c r="L29" s="108" t="s">
        <v>4068</v>
      </c>
      <c r="M29" s="78" t="s">
        <v>39</v>
      </c>
      <c r="N29" s="78"/>
      <c r="O29" s="79"/>
      <c r="P29" s="80">
        <v>42537</v>
      </c>
      <c r="Q29" s="77" t="s">
        <v>8</v>
      </c>
      <c r="R29" s="78"/>
      <c r="S29" s="78"/>
      <c r="T29" s="78"/>
      <c r="U29" s="79"/>
      <c r="V29" s="87"/>
    </row>
    <row r="30" spans="3:22" ht="16.5">
      <c r="C30" s="13" t="s">
        <v>4677</v>
      </c>
      <c r="D30" s="363"/>
      <c r="E30" s="13" t="s">
        <v>145</v>
      </c>
      <c r="F30" s="13" t="s">
        <v>178</v>
      </c>
      <c r="G30" s="13" t="s">
        <v>157</v>
      </c>
      <c r="H30" s="364"/>
      <c r="I30" s="25" t="s">
        <v>4635</v>
      </c>
      <c r="J30" s="25" t="s">
        <v>4636</v>
      </c>
      <c r="K30" s="77" t="s">
        <v>6</v>
      </c>
      <c r="L30" s="108"/>
      <c r="M30" s="78" t="s">
        <v>39</v>
      </c>
      <c r="N30" s="78"/>
      <c r="O30" s="79"/>
      <c r="P30" s="80">
        <v>42537</v>
      </c>
      <c r="Q30" s="77" t="s">
        <v>6</v>
      </c>
      <c r="R30" s="78"/>
      <c r="S30" s="78"/>
      <c r="T30" s="78"/>
      <c r="U30" s="79"/>
      <c r="V30" s="87"/>
    </row>
    <row r="31" spans="3:22" ht="16.5">
      <c r="C31" s="13" t="s">
        <v>4678</v>
      </c>
      <c r="D31" s="363"/>
      <c r="E31" s="13" t="s">
        <v>190</v>
      </c>
      <c r="F31" s="13" t="s">
        <v>178</v>
      </c>
      <c r="G31" s="13" t="s">
        <v>157</v>
      </c>
      <c r="H31" s="364"/>
      <c r="I31" s="25" t="s">
        <v>4638</v>
      </c>
      <c r="J31" s="25" t="s">
        <v>4639</v>
      </c>
      <c r="K31" s="77" t="s">
        <v>6</v>
      </c>
      <c r="L31" s="108"/>
      <c r="M31" s="78" t="s">
        <v>39</v>
      </c>
      <c r="N31" s="78"/>
      <c r="O31" s="79"/>
      <c r="P31" s="80">
        <v>42537</v>
      </c>
      <c r="Q31" s="77" t="s">
        <v>6</v>
      </c>
      <c r="R31" s="78"/>
      <c r="S31" s="78"/>
      <c r="T31" s="78"/>
      <c r="U31" s="79"/>
      <c r="V31" s="87"/>
    </row>
    <row r="32" spans="3:22" ht="16.5">
      <c r="C32" s="13" t="s">
        <v>4679</v>
      </c>
      <c r="D32" s="16" t="s">
        <v>4641</v>
      </c>
      <c r="E32" s="13" t="s">
        <v>145</v>
      </c>
      <c r="F32" s="13" t="s">
        <v>146</v>
      </c>
      <c r="G32" s="13" t="s">
        <v>157</v>
      </c>
      <c r="H32" s="364"/>
      <c r="I32" s="25" t="s">
        <v>4642</v>
      </c>
      <c r="J32" s="25" t="s">
        <v>4643</v>
      </c>
      <c r="K32" s="77" t="s">
        <v>6</v>
      </c>
      <c r="L32" s="108"/>
      <c r="M32" s="78" t="s">
        <v>39</v>
      </c>
      <c r="N32" s="78"/>
      <c r="O32" s="79"/>
      <c r="P32" s="80">
        <v>42537</v>
      </c>
      <c r="Q32" s="77" t="s">
        <v>6</v>
      </c>
      <c r="R32" s="78"/>
      <c r="S32" s="78"/>
      <c r="T32" s="78"/>
      <c r="U32" s="79"/>
      <c r="V32" s="87"/>
    </row>
    <row r="33" spans="12:12">
      <c r="L33"/>
    </row>
    <row r="34" spans="12:12">
      <c r="L34"/>
    </row>
    <row r="35" spans="12:12">
      <c r="L35"/>
    </row>
  </sheetData>
  <autoFilter ref="E10:K32">
    <filterColumn colId="6">
      <filters>
        <filter val="通过"/>
      </filters>
    </filterColumn>
  </autoFilter>
  <mergeCells count="34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N8:O8"/>
    <mergeCell ref="Q8:R8"/>
    <mergeCell ref="T8:U8"/>
    <mergeCell ref="K9:L9"/>
    <mergeCell ref="N9:O9"/>
    <mergeCell ref="Q9:R9"/>
    <mergeCell ref="T9:U9"/>
    <mergeCell ref="D12:D21"/>
    <mergeCell ref="D22:D31"/>
    <mergeCell ref="H12:H21"/>
    <mergeCell ref="H22:H32"/>
    <mergeCell ref="K8:L8"/>
  </mergeCells>
  <phoneticPr fontId="31" type="noConversion"/>
  <conditionalFormatting sqref="K11:K32 Q11:Q32">
    <cfRule type="cellIs" dxfId="23" priority="1" stopIfTrue="1" operator="equal">
      <formula>"无效"</formula>
    </cfRule>
    <cfRule type="cellIs" dxfId="22" priority="2" stopIfTrue="1" operator="equal">
      <formula>"通过"</formula>
    </cfRule>
    <cfRule type="cellIs" dxfId="21" priority="3" stopIfTrue="1" operator="equal">
      <formula>"阻塞"</formula>
    </cfRule>
  </conditionalFormatting>
  <dataValidations count="5">
    <dataValidation type="list" allowBlank="1" showInputMessage="1" showErrorMessage="1" sqref="E11:E32">
      <formula1>"正,反"</formula1>
    </dataValidation>
    <dataValidation type="list" allowBlank="1" showInputMessage="1" showErrorMessage="1" sqref="F11:F32">
      <formula1>"高,中,低"</formula1>
    </dataValidation>
    <dataValidation type="list" allowBlank="1" showInputMessage="1" showErrorMessage="1" sqref="G11:G32">
      <formula1>"是,否"</formula1>
    </dataValidation>
    <dataValidation type="list" allowBlank="1" showInputMessage="1" showErrorMessage="1" sqref="K11:K32 Q11:Q32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116"/>
  <sheetViews>
    <sheetView topLeftCell="B1" workbookViewId="0">
      <selection activeCell="B1" sqref="B1:C1048576"/>
    </sheetView>
  </sheetViews>
  <sheetFormatPr defaultColWidth="9" defaultRowHeight="13.5"/>
  <cols>
    <col min="1" max="1" width="3.625" customWidth="1"/>
    <col min="2" max="2" width="2.125" customWidth="1"/>
    <col min="3" max="3" width="15.25" customWidth="1"/>
    <col min="4" max="4" width="31.125" customWidth="1"/>
    <col min="5" max="7" width="4.625" customWidth="1"/>
    <col min="8" max="8" width="27.5" customWidth="1"/>
    <col min="9" max="9" width="32.5" customWidth="1"/>
    <col min="10" max="10" width="33.125" customWidth="1"/>
    <col min="12" max="12" width="12.125" style="107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COUNTA($C$11:$C$154)</f>
        <v>106</v>
      </c>
      <c r="N4" s="412" t="s">
        <v>119</v>
      </c>
      <c r="O4" s="413"/>
      <c r="P4" s="75">
        <f>(M5+M6)/M4</f>
        <v>1</v>
      </c>
      <c r="Q4" s="383" t="s">
        <v>118</v>
      </c>
      <c r="R4" s="384"/>
      <c r="S4" s="47">
        <f>COUNTA($C$11:$C$154)</f>
        <v>106</v>
      </c>
      <c r="T4" s="412" t="s">
        <v>119</v>
      </c>
      <c r="U4" s="413"/>
      <c r="V4" s="75">
        <f>(S5+S6)/S4</f>
        <v>0.25471698113207547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COUNTIF(K11:K$194,"通过")</f>
        <v>103</v>
      </c>
      <c r="N5" s="412" t="s">
        <v>119</v>
      </c>
      <c r="O5" s="413"/>
      <c r="P5" s="75">
        <f>M5/M4</f>
        <v>0.97169811320754718</v>
      </c>
      <c r="Q5" s="383" t="s">
        <v>121</v>
      </c>
      <c r="R5" s="384"/>
      <c r="S5" s="23">
        <f>COUNTIF(Q33:Q$154,"通过")</f>
        <v>27</v>
      </c>
      <c r="T5" s="412" t="s">
        <v>119</v>
      </c>
      <c r="U5" s="413"/>
      <c r="V5" s="75">
        <f>S5/S4</f>
        <v>0.25471698113207547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COUNTIF(K11:K$193,"失败")</f>
        <v>3</v>
      </c>
      <c r="N6" s="412" t="s">
        <v>119</v>
      </c>
      <c r="O6" s="413"/>
      <c r="P6" s="75">
        <f>M6/M4</f>
        <v>2.8301886792452831E-2</v>
      </c>
      <c r="Q6" s="383" t="s">
        <v>123</v>
      </c>
      <c r="R6" s="384"/>
      <c r="S6" s="23">
        <f>COUNTIF(Q33:Q$153,"失败")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COUNTIF(K33:K$153,"阻塞")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COUNTIF(Q33:Q$153,"阻塞")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COUNTIF(K33:K$153,"无效")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COUNTIF(Q33:Q$153,"无效")</f>
        <v>1</v>
      </c>
      <c r="T8" s="412" t="s">
        <v>119</v>
      </c>
      <c r="U8" s="413"/>
      <c r="V8" s="75">
        <f>S8/S4</f>
        <v>9.433962264150943E-3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COUNTIF(K11:K$153,"未执行")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COUNTIF(Q11:Q$153,"未执行")</f>
        <v>74</v>
      </c>
      <c r="T9" s="412" t="s">
        <v>119</v>
      </c>
      <c r="U9" s="413"/>
      <c r="V9" s="75">
        <f>S9/S4</f>
        <v>0.69811320754716977</v>
      </c>
    </row>
    <row r="10" spans="3:22" ht="82.5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9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16.5">
      <c r="C11" s="13" t="s">
        <v>4680</v>
      </c>
      <c r="D11" s="364" t="s">
        <v>3818</v>
      </c>
      <c r="E11" s="15" t="s">
        <v>145</v>
      </c>
      <c r="F11" s="15" t="s">
        <v>146</v>
      </c>
      <c r="G11" s="15" t="s">
        <v>147</v>
      </c>
      <c r="H11" s="362" t="s">
        <v>4681</v>
      </c>
      <c r="I11" s="25" t="s">
        <v>4682</v>
      </c>
      <c r="J11" s="84" t="s">
        <v>3820</v>
      </c>
      <c r="K11" s="85" t="s">
        <v>6</v>
      </c>
      <c r="L11" s="115"/>
      <c r="M11" s="87" t="s">
        <v>39</v>
      </c>
      <c r="N11" s="87"/>
      <c r="O11" s="87"/>
      <c r="P11" s="80">
        <v>42537</v>
      </c>
      <c r="Q11" s="85" t="s">
        <v>8</v>
      </c>
      <c r="R11" s="87"/>
      <c r="S11" s="87"/>
      <c r="T11" s="87"/>
      <c r="U11" s="87"/>
      <c r="V11" s="87"/>
    </row>
    <row r="12" spans="3:22" ht="16.5">
      <c r="C12" s="13" t="s">
        <v>4683</v>
      </c>
      <c r="D12" s="364"/>
      <c r="E12" s="15" t="s">
        <v>190</v>
      </c>
      <c r="F12" s="15" t="s">
        <v>146</v>
      </c>
      <c r="G12" s="15" t="s">
        <v>147</v>
      </c>
      <c r="H12" s="363"/>
      <c r="I12" s="25" t="s">
        <v>4684</v>
      </c>
      <c r="J12" s="84" t="s">
        <v>3822</v>
      </c>
      <c r="K12" s="85" t="s">
        <v>6</v>
      </c>
      <c r="L12" s="26"/>
      <c r="M12" s="87" t="s">
        <v>39</v>
      </c>
      <c r="N12" s="87"/>
      <c r="O12" s="87"/>
      <c r="P12" s="80">
        <v>42537</v>
      </c>
      <c r="Q12" s="85" t="s">
        <v>8</v>
      </c>
      <c r="R12" s="83"/>
      <c r="S12" s="83"/>
      <c r="T12" s="83"/>
      <c r="U12" s="83"/>
      <c r="V12" s="83"/>
    </row>
    <row r="13" spans="3:22" ht="16.5">
      <c r="C13" s="13" t="s">
        <v>4685</v>
      </c>
      <c r="D13" s="364"/>
      <c r="E13" s="15" t="s">
        <v>190</v>
      </c>
      <c r="F13" s="15" t="s">
        <v>146</v>
      </c>
      <c r="G13" s="15" t="s">
        <v>147</v>
      </c>
      <c r="H13" s="363"/>
      <c r="I13" s="25" t="s">
        <v>4686</v>
      </c>
      <c r="J13" s="84" t="s">
        <v>3822</v>
      </c>
      <c r="K13" s="85" t="s">
        <v>6</v>
      </c>
      <c r="L13" s="88" t="s">
        <v>4068</v>
      </c>
      <c r="M13" s="87" t="s">
        <v>39</v>
      </c>
      <c r="N13" s="87"/>
      <c r="O13" s="87"/>
      <c r="P13" s="80">
        <v>42537</v>
      </c>
      <c r="Q13" s="85" t="s">
        <v>8</v>
      </c>
      <c r="R13" s="83"/>
      <c r="S13" s="83"/>
      <c r="T13" s="83"/>
      <c r="U13" s="83"/>
      <c r="V13" s="83"/>
    </row>
    <row r="14" spans="3:22" ht="16.5">
      <c r="C14" s="13" t="s">
        <v>4687</v>
      </c>
      <c r="D14" s="364"/>
      <c r="E14" s="15" t="s">
        <v>145</v>
      </c>
      <c r="F14" s="15" t="s">
        <v>146</v>
      </c>
      <c r="G14" s="15" t="s">
        <v>147</v>
      </c>
      <c r="H14" s="363"/>
      <c r="I14" s="25" t="s">
        <v>4688</v>
      </c>
      <c r="J14" s="84" t="s">
        <v>3820</v>
      </c>
      <c r="K14" s="85" t="s">
        <v>6</v>
      </c>
      <c r="L14" s="26"/>
      <c r="M14" s="87" t="s">
        <v>39</v>
      </c>
      <c r="N14" s="87"/>
      <c r="O14" s="87"/>
      <c r="P14" s="80">
        <v>42537</v>
      </c>
      <c r="Q14" s="85" t="s">
        <v>8</v>
      </c>
      <c r="R14" s="83"/>
      <c r="S14" s="83"/>
      <c r="T14" s="83"/>
      <c r="U14" s="83"/>
      <c r="V14" s="83"/>
    </row>
    <row r="15" spans="3:22" ht="16.5">
      <c r="C15" s="13" t="s">
        <v>4689</v>
      </c>
      <c r="D15" s="364"/>
      <c r="E15" s="15" t="s">
        <v>190</v>
      </c>
      <c r="F15" s="15" t="s">
        <v>146</v>
      </c>
      <c r="G15" s="15" t="s">
        <v>147</v>
      </c>
      <c r="H15" s="363"/>
      <c r="I15" s="25" t="s">
        <v>4690</v>
      </c>
      <c r="J15" s="84" t="s">
        <v>3822</v>
      </c>
      <c r="K15" s="85" t="s">
        <v>6</v>
      </c>
      <c r="L15" s="26"/>
      <c r="M15" s="87" t="s">
        <v>39</v>
      </c>
      <c r="N15" s="87"/>
      <c r="O15" s="87"/>
      <c r="P15" s="80">
        <v>42537</v>
      </c>
      <c r="Q15" s="85" t="s">
        <v>8</v>
      </c>
      <c r="R15" s="83"/>
      <c r="S15" s="83"/>
      <c r="T15" s="83"/>
      <c r="U15" s="83"/>
      <c r="V15" s="83"/>
    </row>
    <row r="16" spans="3:22" ht="16.5">
      <c r="C16" s="13" t="s">
        <v>4691</v>
      </c>
      <c r="D16" s="364"/>
      <c r="E16" s="15" t="s">
        <v>190</v>
      </c>
      <c r="F16" s="15" t="s">
        <v>146</v>
      </c>
      <c r="G16" s="15" t="s">
        <v>147</v>
      </c>
      <c r="H16" s="363"/>
      <c r="I16" s="84" t="s">
        <v>4692</v>
      </c>
      <c r="J16" s="84" t="s">
        <v>3822</v>
      </c>
      <c r="K16" s="85" t="s">
        <v>6</v>
      </c>
      <c r="L16" s="88" t="s">
        <v>4068</v>
      </c>
      <c r="M16" s="87" t="s">
        <v>39</v>
      </c>
      <c r="N16" s="87"/>
      <c r="O16" s="87"/>
      <c r="P16" s="80">
        <v>42537</v>
      </c>
      <c r="Q16" s="85" t="s">
        <v>8</v>
      </c>
      <c r="R16" s="83"/>
      <c r="S16" s="83"/>
      <c r="T16" s="83"/>
      <c r="U16" s="83"/>
      <c r="V16" s="83"/>
    </row>
    <row r="17" spans="3:22" ht="16.5">
      <c r="C17" s="13" t="s">
        <v>4693</v>
      </c>
      <c r="D17" s="364"/>
      <c r="E17" s="15" t="s">
        <v>145</v>
      </c>
      <c r="F17" s="15" t="s">
        <v>146</v>
      </c>
      <c r="G17" s="15" t="s">
        <v>147</v>
      </c>
      <c r="H17" s="363"/>
      <c r="I17" s="25" t="s">
        <v>4694</v>
      </c>
      <c r="J17" s="84" t="s">
        <v>3820</v>
      </c>
      <c r="K17" s="85" t="s">
        <v>6</v>
      </c>
      <c r="L17" s="84"/>
      <c r="M17" s="87" t="s">
        <v>39</v>
      </c>
      <c r="N17" s="87"/>
      <c r="O17" s="87"/>
      <c r="P17" s="80">
        <v>42537</v>
      </c>
      <c r="Q17" s="85" t="s">
        <v>8</v>
      </c>
      <c r="R17" s="83"/>
      <c r="S17" s="83"/>
      <c r="T17" s="83"/>
      <c r="U17" s="83"/>
      <c r="V17" s="83"/>
    </row>
    <row r="18" spans="3:22" ht="16.5">
      <c r="C18" s="13" t="s">
        <v>4695</v>
      </c>
      <c r="D18" s="364"/>
      <c r="E18" s="15" t="s">
        <v>190</v>
      </c>
      <c r="F18" s="15" t="s">
        <v>146</v>
      </c>
      <c r="G18" s="15" t="s">
        <v>147</v>
      </c>
      <c r="H18" s="363"/>
      <c r="I18" s="25" t="s">
        <v>4696</v>
      </c>
      <c r="J18" s="84" t="s">
        <v>3822</v>
      </c>
      <c r="K18" s="85" t="s">
        <v>6</v>
      </c>
      <c r="L18" s="84"/>
      <c r="M18" s="87" t="s">
        <v>39</v>
      </c>
      <c r="N18" s="87"/>
      <c r="O18" s="87"/>
      <c r="P18" s="80">
        <v>42537</v>
      </c>
      <c r="Q18" s="85" t="s">
        <v>8</v>
      </c>
      <c r="R18" s="83"/>
      <c r="S18" s="83"/>
      <c r="T18" s="83"/>
      <c r="U18" s="83"/>
      <c r="V18" s="83"/>
    </row>
    <row r="19" spans="3:22" ht="16.5">
      <c r="C19" s="13" t="s">
        <v>4697</v>
      </c>
      <c r="D19" s="364"/>
      <c r="E19" s="15" t="s">
        <v>190</v>
      </c>
      <c r="F19" s="15" t="s">
        <v>146</v>
      </c>
      <c r="G19" s="15" t="s">
        <v>147</v>
      </c>
      <c r="H19" s="363"/>
      <c r="I19" s="84" t="s">
        <v>4698</v>
      </c>
      <c r="J19" s="84" t="s">
        <v>3822</v>
      </c>
      <c r="K19" s="85" t="s">
        <v>6</v>
      </c>
      <c r="L19" s="88" t="s">
        <v>4068</v>
      </c>
      <c r="M19" s="87" t="s">
        <v>39</v>
      </c>
      <c r="N19" s="87"/>
      <c r="O19" s="87"/>
      <c r="P19" s="80">
        <v>42537</v>
      </c>
      <c r="Q19" s="85" t="s">
        <v>8</v>
      </c>
      <c r="R19" s="83"/>
      <c r="S19" s="83"/>
      <c r="T19" s="83"/>
      <c r="U19" s="83"/>
      <c r="V19" s="83"/>
    </row>
    <row r="20" spans="3:22" ht="16.5">
      <c r="C20" s="13" t="s">
        <v>4699</v>
      </c>
      <c r="D20" s="364"/>
      <c r="E20" s="15" t="s">
        <v>145</v>
      </c>
      <c r="F20" s="15" t="s">
        <v>146</v>
      </c>
      <c r="G20" s="15" t="s">
        <v>147</v>
      </c>
      <c r="H20" s="363"/>
      <c r="I20" s="25" t="s">
        <v>4700</v>
      </c>
      <c r="J20" s="25" t="s">
        <v>4388</v>
      </c>
      <c r="K20" s="85" t="s">
        <v>6</v>
      </c>
      <c r="L20" s="84"/>
      <c r="M20" s="87" t="s">
        <v>39</v>
      </c>
      <c r="N20" s="87"/>
      <c r="O20" s="87"/>
      <c r="P20" s="80">
        <v>42537</v>
      </c>
      <c r="Q20" s="85" t="s">
        <v>8</v>
      </c>
      <c r="R20" s="83"/>
      <c r="S20" s="83"/>
      <c r="T20" s="83"/>
      <c r="U20" s="83"/>
      <c r="V20" s="83"/>
    </row>
    <row r="21" spans="3:22" ht="16.5">
      <c r="C21" s="13" t="s">
        <v>4701</v>
      </c>
      <c r="D21" s="364"/>
      <c r="E21" s="15" t="s">
        <v>145</v>
      </c>
      <c r="F21" s="15" t="s">
        <v>146</v>
      </c>
      <c r="G21" s="15" t="s">
        <v>147</v>
      </c>
      <c r="H21" s="363"/>
      <c r="I21" s="25" t="s">
        <v>4702</v>
      </c>
      <c r="J21" s="25" t="s">
        <v>4388</v>
      </c>
      <c r="K21" s="85" t="s">
        <v>6</v>
      </c>
      <c r="L21" s="84"/>
      <c r="M21" s="87" t="s">
        <v>39</v>
      </c>
      <c r="N21" s="87"/>
      <c r="O21" s="87"/>
      <c r="P21" s="80">
        <v>42537</v>
      </c>
      <c r="Q21" s="85" t="s">
        <v>8</v>
      </c>
      <c r="R21" s="83"/>
      <c r="S21" s="83"/>
      <c r="T21" s="83"/>
      <c r="U21" s="83"/>
      <c r="V21" s="83"/>
    </row>
    <row r="22" spans="3:22" ht="16.5">
      <c r="C22" s="13" t="s">
        <v>4703</v>
      </c>
      <c r="D22" s="364"/>
      <c r="E22" s="15" t="s">
        <v>145</v>
      </c>
      <c r="F22" s="15" t="s">
        <v>146</v>
      </c>
      <c r="G22" s="15" t="s">
        <v>147</v>
      </c>
      <c r="H22" s="363"/>
      <c r="I22" s="25" t="s">
        <v>4704</v>
      </c>
      <c r="J22" s="25" t="s">
        <v>4388</v>
      </c>
      <c r="K22" s="85" t="s">
        <v>6</v>
      </c>
      <c r="L22" s="84"/>
      <c r="M22" s="87" t="s">
        <v>39</v>
      </c>
      <c r="N22" s="87"/>
      <c r="O22" s="87"/>
      <c r="P22" s="80">
        <v>42537</v>
      </c>
      <c r="Q22" s="85" t="s">
        <v>8</v>
      </c>
      <c r="R22" s="83"/>
      <c r="S22" s="83"/>
      <c r="T22" s="83"/>
      <c r="U22" s="83"/>
      <c r="V22" s="83"/>
    </row>
    <row r="23" spans="3:22" ht="16.5">
      <c r="C23" s="13" t="s">
        <v>4705</v>
      </c>
      <c r="D23" s="364"/>
      <c r="E23" s="15" t="s">
        <v>145</v>
      </c>
      <c r="F23" s="15" t="s">
        <v>146</v>
      </c>
      <c r="G23" s="15" t="s">
        <v>147</v>
      </c>
      <c r="H23" s="363"/>
      <c r="I23" s="25" t="s">
        <v>4706</v>
      </c>
      <c r="J23" s="25" t="s">
        <v>4388</v>
      </c>
      <c r="K23" s="85" t="s">
        <v>6</v>
      </c>
      <c r="L23" s="84"/>
      <c r="M23" s="87" t="s">
        <v>39</v>
      </c>
      <c r="N23" s="87"/>
      <c r="O23" s="87"/>
      <c r="P23" s="80">
        <v>42537</v>
      </c>
      <c r="Q23" s="85" t="s">
        <v>8</v>
      </c>
      <c r="R23" s="83"/>
      <c r="S23" s="83"/>
      <c r="T23" s="83"/>
      <c r="U23" s="83"/>
      <c r="V23" s="83"/>
    </row>
    <row r="24" spans="3:22" ht="16.5">
      <c r="C24" s="13" t="s">
        <v>4707</v>
      </c>
      <c r="D24" s="364"/>
      <c r="E24" s="15" t="s">
        <v>145</v>
      </c>
      <c r="F24" s="15" t="s">
        <v>146</v>
      </c>
      <c r="G24" s="15" t="s">
        <v>147</v>
      </c>
      <c r="H24" s="363"/>
      <c r="I24" s="25" t="s">
        <v>4708</v>
      </c>
      <c r="J24" s="25" t="s">
        <v>4388</v>
      </c>
      <c r="K24" s="85" t="s">
        <v>6</v>
      </c>
      <c r="L24" s="84"/>
      <c r="M24" s="87" t="s">
        <v>39</v>
      </c>
      <c r="N24" s="87"/>
      <c r="O24" s="87"/>
      <c r="P24" s="80">
        <v>42537</v>
      </c>
      <c r="Q24" s="85" t="s">
        <v>8</v>
      </c>
      <c r="R24" s="83"/>
      <c r="S24" s="83"/>
      <c r="T24" s="83"/>
      <c r="U24" s="83"/>
      <c r="V24" s="83"/>
    </row>
    <row r="25" spans="3:22" ht="16.5">
      <c r="C25" s="13" t="s">
        <v>4709</v>
      </c>
      <c r="D25" s="364"/>
      <c r="E25" s="15" t="s">
        <v>145</v>
      </c>
      <c r="F25" s="15" t="s">
        <v>146</v>
      </c>
      <c r="G25" s="15" t="s">
        <v>147</v>
      </c>
      <c r="H25" s="363"/>
      <c r="I25" s="25" t="s">
        <v>4710</v>
      </c>
      <c r="J25" s="25" t="s">
        <v>4388</v>
      </c>
      <c r="K25" s="85" t="s">
        <v>6</v>
      </c>
      <c r="L25" s="84"/>
      <c r="M25" s="87" t="s">
        <v>39</v>
      </c>
      <c r="N25" s="87"/>
      <c r="O25" s="87"/>
      <c r="P25" s="80">
        <v>42537</v>
      </c>
      <c r="Q25" s="85" t="s">
        <v>8</v>
      </c>
      <c r="R25" s="83"/>
      <c r="S25" s="83"/>
      <c r="T25" s="83"/>
      <c r="U25" s="83"/>
      <c r="V25" s="83"/>
    </row>
    <row r="26" spans="3:22" ht="16.5">
      <c r="C26" s="13" t="s">
        <v>4711</v>
      </c>
      <c r="D26" s="364"/>
      <c r="E26" s="15" t="s">
        <v>145</v>
      </c>
      <c r="F26" s="15" t="s">
        <v>146</v>
      </c>
      <c r="G26" s="114" t="s">
        <v>147</v>
      </c>
      <c r="H26" s="363"/>
      <c r="I26" s="25" t="s">
        <v>362</v>
      </c>
      <c r="J26" s="84" t="s">
        <v>363</v>
      </c>
      <c r="K26" s="85" t="s">
        <v>6</v>
      </c>
      <c r="L26" s="26"/>
      <c r="M26" s="87" t="s">
        <v>39</v>
      </c>
      <c r="N26" s="87"/>
      <c r="O26" s="87"/>
      <c r="P26" s="80">
        <v>42537</v>
      </c>
      <c r="Q26" s="85" t="s">
        <v>8</v>
      </c>
      <c r="R26" s="83"/>
      <c r="S26" s="83"/>
      <c r="T26" s="83"/>
      <c r="U26" s="83"/>
      <c r="V26" s="83"/>
    </row>
    <row r="27" spans="3:22" ht="16.5">
      <c r="C27" s="13" t="s">
        <v>4712</v>
      </c>
      <c r="D27" s="364"/>
      <c r="E27" s="15" t="s">
        <v>145</v>
      </c>
      <c r="F27" s="15" t="s">
        <v>146</v>
      </c>
      <c r="G27" s="114" t="s">
        <v>147</v>
      </c>
      <c r="H27" s="363"/>
      <c r="I27" s="25" t="s">
        <v>365</v>
      </c>
      <c r="J27" s="84" t="s">
        <v>363</v>
      </c>
      <c r="K27" s="85" t="s">
        <v>6</v>
      </c>
      <c r="L27" s="26"/>
      <c r="M27" s="87" t="s">
        <v>39</v>
      </c>
      <c r="N27" s="87"/>
      <c r="O27" s="87"/>
      <c r="P27" s="80">
        <v>42537</v>
      </c>
      <c r="Q27" s="85" t="s">
        <v>8</v>
      </c>
      <c r="R27" s="83"/>
      <c r="S27" s="83"/>
      <c r="T27" s="83"/>
      <c r="U27" s="83"/>
      <c r="V27" s="83"/>
    </row>
    <row r="28" spans="3:22" ht="16.5">
      <c r="C28" s="13" t="s">
        <v>4713</v>
      </c>
      <c r="D28" s="364"/>
      <c r="E28" s="15" t="s">
        <v>145</v>
      </c>
      <c r="F28" s="15" t="s">
        <v>146</v>
      </c>
      <c r="G28" s="15" t="s">
        <v>157</v>
      </c>
      <c r="H28" s="363"/>
      <c r="I28" s="25" t="s">
        <v>3836</v>
      </c>
      <c r="J28" s="84" t="s">
        <v>3837</v>
      </c>
      <c r="K28" s="85" t="s">
        <v>6</v>
      </c>
      <c r="L28" s="26"/>
      <c r="M28" s="87" t="s">
        <v>39</v>
      </c>
      <c r="N28" s="87"/>
      <c r="O28" s="87"/>
      <c r="P28" s="80">
        <v>42537</v>
      </c>
      <c r="Q28" s="85" t="s">
        <v>6</v>
      </c>
      <c r="R28" s="83"/>
      <c r="S28" s="83"/>
      <c r="T28" s="83"/>
      <c r="U28" s="83"/>
      <c r="V28" s="83"/>
    </row>
    <row r="29" spans="3:22" ht="16.5">
      <c r="C29" s="13" t="s">
        <v>4714</v>
      </c>
      <c r="D29" s="364"/>
      <c r="E29" s="15" t="s">
        <v>145</v>
      </c>
      <c r="F29" s="15" t="s">
        <v>146</v>
      </c>
      <c r="G29" s="15" t="s">
        <v>157</v>
      </c>
      <c r="H29" s="363"/>
      <c r="I29" s="25" t="s">
        <v>4715</v>
      </c>
      <c r="J29" s="25" t="s">
        <v>368</v>
      </c>
      <c r="K29" s="85" t="s">
        <v>6</v>
      </c>
      <c r="L29" s="26"/>
      <c r="M29" s="87" t="s">
        <v>39</v>
      </c>
      <c r="N29" s="87"/>
      <c r="O29" s="87"/>
      <c r="P29" s="80">
        <v>42537</v>
      </c>
      <c r="Q29" s="85" t="s">
        <v>6</v>
      </c>
      <c r="R29" s="83"/>
      <c r="S29" s="83"/>
      <c r="T29" s="83"/>
      <c r="U29" s="83"/>
      <c r="V29" s="83"/>
    </row>
    <row r="30" spans="3:22" ht="27">
      <c r="C30" s="13" t="s">
        <v>4716</v>
      </c>
      <c r="D30" s="364"/>
      <c r="E30" s="15" t="s">
        <v>145</v>
      </c>
      <c r="F30" s="15" t="s">
        <v>146</v>
      </c>
      <c r="G30" s="15" t="s">
        <v>147</v>
      </c>
      <c r="H30" s="363"/>
      <c r="I30" s="25" t="s">
        <v>370</v>
      </c>
      <c r="J30" s="84" t="s">
        <v>371</v>
      </c>
      <c r="K30" s="85" t="s">
        <v>6</v>
      </c>
      <c r="L30" s="26"/>
      <c r="M30" s="87" t="s">
        <v>39</v>
      </c>
      <c r="N30" s="87"/>
      <c r="O30" s="87"/>
      <c r="P30" s="80">
        <v>42537</v>
      </c>
      <c r="Q30" s="85" t="s">
        <v>8</v>
      </c>
      <c r="R30" s="83"/>
      <c r="S30" s="83"/>
      <c r="T30" s="83"/>
      <c r="U30" s="83"/>
      <c r="V30" s="83"/>
    </row>
    <row r="31" spans="3:22" ht="16.5">
      <c r="C31" s="13" t="s">
        <v>4717</v>
      </c>
      <c r="D31" s="364"/>
      <c r="E31" s="15" t="s">
        <v>145</v>
      </c>
      <c r="F31" s="15" t="s">
        <v>146</v>
      </c>
      <c r="G31" s="15" t="s">
        <v>157</v>
      </c>
      <c r="H31" s="363"/>
      <c r="I31" s="25" t="s">
        <v>264</v>
      </c>
      <c r="J31" s="25" t="s">
        <v>265</v>
      </c>
      <c r="K31" s="85" t="s">
        <v>6</v>
      </c>
      <c r="L31" s="26"/>
      <c r="M31" s="87" t="s">
        <v>39</v>
      </c>
      <c r="N31" s="87"/>
      <c r="O31" s="87"/>
      <c r="P31" s="80">
        <v>42537</v>
      </c>
      <c r="Q31" s="85" t="s">
        <v>6</v>
      </c>
      <c r="R31" s="83"/>
      <c r="S31" s="83"/>
      <c r="T31" s="83"/>
      <c r="U31" s="83"/>
      <c r="V31" s="83"/>
    </row>
    <row r="32" spans="3:22" ht="16.5">
      <c r="C32" s="13" t="s">
        <v>4718</v>
      </c>
      <c r="D32" s="364"/>
      <c r="E32" s="15" t="s">
        <v>145</v>
      </c>
      <c r="F32" s="15" t="s">
        <v>178</v>
      </c>
      <c r="G32" s="15" t="s">
        <v>157</v>
      </c>
      <c r="H32" s="365"/>
      <c r="I32" s="25" t="s">
        <v>267</v>
      </c>
      <c r="J32" s="25" t="s">
        <v>265</v>
      </c>
      <c r="K32" s="85" t="s">
        <v>6</v>
      </c>
      <c r="L32" s="26"/>
      <c r="M32" s="87" t="s">
        <v>39</v>
      </c>
      <c r="N32" s="87"/>
      <c r="O32" s="87"/>
      <c r="P32" s="80">
        <v>42537</v>
      </c>
      <c r="Q32" s="85" t="s">
        <v>6</v>
      </c>
      <c r="R32" s="83"/>
      <c r="S32" s="83"/>
      <c r="T32" s="83"/>
      <c r="U32" s="83"/>
      <c r="V32" s="83"/>
    </row>
    <row r="33" spans="3:22" ht="16.5">
      <c r="C33" s="13" t="s">
        <v>4719</v>
      </c>
      <c r="D33" s="363" t="s">
        <v>4720</v>
      </c>
      <c r="E33" s="15" t="s">
        <v>145</v>
      </c>
      <c r="F33" s="15" t="s">
        <v>178</v>
      </c>
      <c r="G33" s="15" t="s">
        <v>157</v>
      </c>
      <c r="H33" s="362" t="s">
        <v>4721</v>
      </c>
      <c r="I33" s="8" t="s">
        <v>376</v>
      </c>
      <c r="J33" s="84" t="s">
        <v>4722</v>
      </c>
      <c r="K33" s="85" t="s">
        <v>6</v>
      </c>
      <c r="L33" s="26"/>
      <c r="M33" s="87" t="s">
        <v>39</v>
      </c>
      <c r="N33" s="87"/>
      <c r="O33" s="87"/>
      <c r="P33" s="80">
        <v>42537</v>
      </c>
      <c r="Q33" s="85" t="s">
        <v>6</v>
      </c>
      <c r="R33" s="83"/>
      <c r="S33" s="83"/>
      <c r="T33" s="83"/>
      <c r="U33" s="83"/>
      <c r="V33" s="83"/>
    </row>
    <row r="34" spans="3:22" ht="15.6" customHeight="1">
      <c r="C34" s="13" t="s">
        <v>4723</v>
      </c>
      <c r="D34" s="363"/>
      <c r="E34" s="15" t="s">
        <v>145</v>
      </c>
      <c r="F34" s="15" t="s">
        <v>146</v>
      </c>
      <c r="G34" s="15" t="s">
        <v>147</v>
      </c>
      <c r="H34" s="363"/>
      <c r="I34" s="25" t="s">
        <v>4724</v>
      </c>
      <c r="J34" s="84" t="s">
        <v>4725</v>
      </c>
      <c r="K34" s="85" t="s">
        <v>6</v>
      </c>
      <c r="L34" s="26"/>
      <c r="M34" s="87" t="s">
        <v>39</v>
      </c>
      <c r="N34" s="87"/>
      <c r="O34" s="87"/>
      <c r="P34" s="80">
        <v>42537</v>
      </c>
      <c r="Q34" s="85" t="s">
        <v>8</v>
      </c>
      <c r="R34" s="83"/>
      <c r="S34" s="83"/>
      <c r="T34" s="83"/>
      <c r="U34" s="83"/>
      <c r="V34" s="83"/>
    </row>
    <row r="35" spans="3:22" ht="42.75">
      <c r="C35" s="13" t="s">
        <v>4726</v>
      </c>
      <c r="D35" s="363"/>
      <c r="E35" s="15" t="s">
        <v>145</v>
      </c>
      <c r="F35" s="15" t="s">
        <v>146</v>
      </c>
      <c r="G35" s="15" t="s">
        <v>147</v>
      </c>
      <c r="H35" s="363"/>
      <c r="I35" s="25" t="s">
        <v>4727</v>
      </c>
      <c r="J35" s="84" t="s">
        <v>384</v>
      </c>
      <c r="K35" s="85" t="s">
        <v>7</v>
      </c>
      <c r="L35" s="88" t="s">
        <v>4728</v>
      </c>
      <c r="M35" s="87" t="s">
        <v>39</v>
      </c>
      <c r="N35" s="87"/>
      <c r="O35" s="87"/>
      <c r="P35" s="80">
        <v>42537</v>
      </c>
      <c r="Q35" s="85" t="s">
        <v>6</v>
      </c>
      <c r="R35" s="83"/>
      <c r="S35" s="83"/>
      <c r="T35" s="83"/>
      <c r="U35" s="83"/>
      <c r="V35" s="83"/>
    </row>
    <row r="36" spans="3:22" ht="42.75">
      <c r="C36" s="13" t="s">
        <v>4729</v>
      </c>
      <c r="D36" s="363"/>
      <c r="E36" s="15" t="s">
        <v>145</v>
      </c>
      <c r="F36" s="15" t="s">
        <v>146</v>
      </c>
      <c r="G36" s="15" t="s">
        <v>147</v>
      </c>
      <c r="H36" s="363"/>
      <c r="I36" s="25" t="s">
        <v>4730</v>
      </c>
      <c r="J36" s="84" t="s">
        <v>384</v>
      </c>
      <c r="K36" s="85" t="s">
        <v>6</v>
      </c>
      <c r="L36" s="88" t="s">
        <v>4728</v>
      </c>
      <c r="M36" s="87" t="s">
        <v>39</v>
      </c>
      <c r="N36" s="87"/>
      <c r="O36" s="87"/>
      <c r="P36" s="80">
        <v>42537</v>
      </c>
      <c r="Q36" s="85" t="s">
        <v>6</v>
      </c>
      <c r="R36" s="83"/>
      <c r="S36" s="83"/>
      <c r="T36" s="83"/>
      <c r="U36" s="83"/>
      <c r="V36" s="83"/>
    </row>
    <row r="37" spans="3:22" ht="42.75">
      <c r="C37" s="13" t="s">
        <v>4731</v>
      </c>
      <c r="D37" s="363"/>
      <c r="E37" s="15" t="s">
        <v>145</v>
      </c>
      <c r="F37" s="15" t="s">
        <v>146</v>
      </c>
      <c r="G37" s="15" t="s">
        <v>147</v>
      </c>
      <c r="H37" s="363"/>
      <c r="I37" s="25" t="s">
        <v>4732</v>
      </c>
      <c r="J37" s="84" t="s">
        <v>384</v>
      </c>
      <c r="K37" s="85" t="s">
        <v>6</v>
      </c>
      <c r="L37" s="88" t="s">
        <v>4733</v>
      </c>
      <c r="M37" s="87" t="s">
        <v>39</v>
      </c>
      <c r="N37" s="87"/>
      <c r="O37" s="87"/>
      <c r="P37" s="80">
        <v>42537</v>
      </c>
      <c r="Q37" s="85" t="s">
        <v>6</v>
      </c>
      <c r="R37" s="83"/>
      <c r="S37" s="83"/>
      <c r="T37" s="83"/>
      <c r="U37" s="83"/>
      <c r="V37" s="83"/>
    </row>
    <row r="38" spans="3:22" ht="42.75">
      <c r="C38" s="13" t="s">
        <v>4734</v>
      </c>
      <c r="D38" s="363"/>
      <c r="E38" s="15" t="s">
        <v>145</v>
      </c>
      <c r="F38" s="15" t="s">
        <v>146</v>
      </c>
      <c r="G38" s="15" t="s">
        <v>147</v>
      </c>
      <c r="H38" s="363"/>
      <c r="I38" s="25" t="s">
        <v>4735</v>
      </c>
      <c r="J38" s="84" t="s">
        <v>384</v>
      </c>
      <c r="K38" s="85" t="s">
        <v>6</v>
      </c>
      <c r="L38" s="88" t="s">
        <v>4736</v>
      </c>
      <c r="M38" s="87" t="s">
        <v>39</v>
      </c>
      <c r="N38" s="87"/>
      <c r="O38" s="87"/>
      <c r="P38" s="80">
        <v>42537</v>
      </c>
      <c r="Q38" s="85" t="s">
        <v>6</v>
      </c>
      <c r="R38" s="83"/>
      <c r="S38" s="83"/>
      <c r="T38" s="83"/>
      <c r="U38" s="83"/>
      <c r="V38" s="83"/>
    </row>
    <row r="39" spans="3:22" ht="42.75">
      <c r="C39" s="13" t="s">
        <v>4737</v>
      </c>
      <c r="D39" s="363"/>
      <c r="E39" s="15" t="s">
        <v>145</v>
      </c>
      <c r="F39" s="15" t="s">
        <v>146</v>
      </c>
      <c r="G39" s="15" t="s">
        <v>147</v>
      </c>
      <c r="H39" s="363"/>
      <c r="I39" s="25" t="s">
        <v>4738</v>
      </c>
      <c r="J39" s="84" t="s">
        <v>384</v>
      </c>
      <c r="K39" s="85" t="s">
        <v>6</v>
      </c>
      <c r="L39" s="88" t="s">
        <v>4739</v>
      </c>
      <c r="M39" s="87" t="s">
        <v>39</v>
      </c>
      <c r="N39" s="87"/>
      <c r="O39" s="87"/>
      <c r="P39" s="80">
        <v>42537</v>
      </c>
      <c r="Q39" s="85" t="s">
        <v>6</v>
      </c>
      <c r="R39" s="83"/>
      <c r="S39" s="83"/>
      <c r="T39" s="83"/>
      <c r="U39" s="83"/>
      <c r="V39" s="83"/>
    </row>
    <row r="40" spans="3:22" ht="42.75">
      <c r="C40" s="13" t="s">
        <v>4740</v>
      </c>
      <c r="D40" s="363"/>
      <c r="E40" s="15" t="s">
        <v>145</v>
      </c>
      <c r="F40" s="15" t="s">
        <v>146</v>
      </c>
      <c r="G40" s="15" t="s">
        <v>147</v>
      </c>
      <c r="H40" s="363"/>
      <c r="I40" s="25" t="s">
        <v>4741</v>
      </c>
      <c r="J40" s="84" t="s">
        <v>394</v>
      </c>
      <c r="K40" s="85" t="s">
        <v>6</v>
      </c>
      <c r="L40" s="88" t="s">
        <v>4742</v>
      </c>
      <c r="M40" s="87" t="s">
        <v>39</v>
      </c>
      <c r="N40" s="87"/>
      <c r="O40" s="87"/>
      <c r="P40" s="80">
        <v>42537</v>
      </c>
      <c r="Q40" s="85" t="s">
        <v>6</v>
      </c>
      <c r="R40" s="83"/>
      <c r="S40" s="83"/>
      <c r="T40" s="83"/>
      <c r="U40" s="83"/>
      <c r="V40" s="83"/>
    </row>
    <row r="41" spans="3:22" ht="42.75">
      <c r="C41" s="13" t="s">
        <v>4743</v>
      </c>
      <c r="D41" s="363"/>
      <c r="E41" s="114" t="s">
        <v>145</v>
      </c>
      <c r="F41" s="114" t="s">
        <v>146</v>
      </c>
      <c r="G41" s="114" t="s">
        <v>147</v>
      </c>
      <c r="H41" s="363"/>
      <c r="I41" s="25" t="s">
        <v>4744</v>
      </c>
      <c r="J41" s="84" t="s">
        <v>394</v>
      </c>
      <c r="K41" s="85" t="s">
        <v>6</v>
      </c>
      <c r="L41" s="88" t="s">
        <v>4745</v>
      </c>
      <c r="M41" s="87" t="s">
        <v>39</v>
      </c>
      <c r="N41" s="87"/>
      <c r="O41" s="87"/>
      <c r="P41" s="80">
        <v>42537</v>
      </c>
      <c r="Q41" s="85" t="s">
        <v>6</v>
      </c>
      <c r="R41" s="83"/>
      <c r="S41" s="83"/>
      <c r="T41" s="83"/>
      <c r="U41" s="83"/>
      <c r="V41" s="83"/>
    </row>
    <row r="42" spans="3:22" ht="42.75">
      <c r="C42" s="13" t="s">
        <v>4746</v>
      </c>
      <c r="D42" s="363"/>
      <c r="E42" s="114" t="s">
        <v>145</v>
      </c>
      <c r="F42" s="15" t="s">
        <v>146</v>
      </c>
      <c r="G42" s="15" t="s">
        <v>147</v>
      </c>
      <c r="H42" s="363"/>
      <c r="I42" s="25" t="s">
        <v>4747</v>
      </c>
      <c r="J42" s="84" t="s">
        <v>394</v>
      </c>
      <c r="K42" s="85" t="s">
        <v>6</v>
      </c>
      <c r="L42" s="88" t="s">
        <v>4748</v>
      </c>
      <c r="M42" s="87" t="s">
        <v>39</v>
      </c>
      <c r="N42" s="87"/>
      <c r="O42" s="87"/>
      <c r="P42" s="80">
        <v>42537</v>
      </c>
      <c r="Q42" s="85" t="s">
        <v>6</v>
      </c>
      <c r="R42" s="83"/>
      <c r="S42" s="83"/>
      <c r="T42" s="83"/>
      <c r="U42" s="83"/>
      <c r="V42" s="83"/>
    </row>
    <row r="43" spans="3:22" ht="42.75">
      <c r="C43" s="13" t="s">
        <v>4749</v>
      </c>
      <c r="D43" s="363"/>
      <c r="E43" s="114" t="s">
        <v>145</v>
      </c>
      <c r="F43" s="15" t="s">
        <v>146</v>
      </c>
      <c r="G43" s="15" t="s">
        <v>147</v>
      </c>
      <c r="H43" s="363"/>
      <c r="I43" s="25" t="s">
        <v>4750</v>
      </c>
      <c r="J43" s="84" t="s">
        <v>394</v>
      </c>
      <c r="K43" s="85" t="s">
        <v>6</v>
      </c>
      <c r="L43" s="88" t="s">
        <v>4751</v>
      </c>
      <c r="M43" s="87" t="s">
        <v>39</v>
      </c>
      <c r="N43" s="87"/>
      <c r="O43" s="87"/>
      <c r="P43" s="80">
        <v>42537</v>
      </c>
      <c r="Q43" s="85" t="s">
        <v>6</v>
      </c>
      <c r="R43" s="83"/>
      <c r="S43" s="83"/>
      <c r="T43" s="83"/>
      <c r="U43" s="83"/>
      <c r="V43" s="83"/>
    </row>
    <row r="44" spans="3:22" ht="42.75">
      <c r="C44" s="13" t="s">
        <v>4752</v>
      </c>
      <c r="D44" s="363"/>
      <c r="E44" s="114" t="s">
        <v>145</v>
      </c>
      <c r="F44" s="15" t="s">
        <v>146</v>
      </c>
      <c r="G44" s="15" t="s">
        <v>147</v>
      </c>
      <c r="H44" s="363"/>
      <c r="I44" s="25" t="s">
        <v>4753</v>
      </c>
      <c r="J44" s="84" t="s">
        <v>394</v>
      </c>
      <c r="K44" s="85" t="s">
        <v>6</v>
      </c>
      <c r="L44" s="88" t="s">
        <v>4754</v>
      </c>
      <c r="M44" s="87" t="s">
        <v>39</v>
      </c>
      <c r="N44" s="87"/>
      <c r="O44" s="87"/>
      <c r="P44" s="80">
        <v>42537</v>
      </c>
      <c r="Q44" s="85" t="s">
        <v>6</v>
      </c>
      <c r="R44" s="83"/>
      <c r="S44" s="83"/>
      <c r="T44" s="83"/>
      <c r="U44" s="83"/>
      <c r="V44" s="83"/>
    </row>
    <row r="45" spans="3:22" ht="42.75">
      <c r="C45" s="13" t="s">
        <v>4755</v>
      </c>
      <c r="D45" s="363"/>
      <c r="E45" s="114" t="s">
        <v>145</v>
      </c>
      <c r="F45" s="15" t="s">
        <v>146</v>
      </c>
      <c r="G45" s="15" t="s">
        <v>147</v>
      </c>
      <c r="H45" s="363"/>
      <c r="I45" s="25" t="s">
        <v>4756</v>
      </c>
      <c r="J45" s="84" t="s">
        <v>394</v>
      </c>
      <c r="K45" s="85" t="s">
        <v>6</v>
      </c>
      <c r="L45" s="88" t="s">
        <v>4757</v>
      </c>
      <c r="M45" s="87" t="s">
        <v>39</v>
      </c>
      <c r="N45" s="87"/>
      <c r="O45" s="87"/>
      <c r="P45" s="80">
        <v>42537</v>
      </c>
      <c r="Q45" s="85" t="s">
        <v>6</v>
      </c>
      <c r="R45" s="83"/>
      <c r="S45" s="83"/>
      <c r="T45" s="83"/>
      <c r="U45" s="83"/>
      <c r="V45" s="83"/>
    </row>
    <row r="46" spans="3:22" ht="42.75">
      <c r="C46" s="13" t="s">
        <v>4758</v>
      </c>
      <c r="D46" s="363"/>
      <c r="E46" s="114" t="s">
        <v>145</v>
      </c>
      <c r="F46" s="15" t="s">
        <v>146</v>
      </c>
      <c r="G46" s="15" t="s">
        <v>147</v>
      </c>
      <c r="H46" s="363"/>
      <c r="I46" s="25" t="s">
        <v>4759</v>
      </c>
      <c r="J46" s="84" t="s">
        <v>394</v>
      </c>
      <c r="K46" s="85" t="s">
        <v>6</v>
      </c>
      <c r="L46" s="88" t="s">
        <v>4760</v>
      </c>
      <c r="M46" s="87" t="s">
        <v>39</v>
      </c>
      <c r="N46" s="87"/>
      <c r="O46" s="87"/>
      <c r="P46" s="80">
        <v>42537</v>
      </c>
      <c r="Q46" s="85" t="s">
        <v>6</v>
      </c>
      <c r="R46" s="83"/>
      <c r="S46" s="83"/>
      <c r="T46" s="83"/>
      <c r="U46" s="83"/>
      <c r="V46" s="83"/>
    </row>
    <row r="47" spans="3:22" ht="42.75">
      <c r="C47" s="13" t="s">
        <v>4761</v>
      </c>
      <c r="D47" s="363"/>
      <c r="E47" s="114" t="s">
        <v>145</v>
      </c>
      <c r="F47" s="114" t="s">
        <v>146</v>
      </c>
      <c r="G47" s="114" t="s">
        <v>147</v>
      </c>
      <c r="H47" s="363"/>
      <c r="I47" s="25" t="s">
        <v>4762</v>
      </c>
      <c r="J47" s="84" t="s">
        <v>394</v>
      </c>
      <c r="K47" s="85" t="s">
        <v>6</v>
      </c>
      <c r="L47" s="88" t="s">
        <v>4763</v>
      </c>
      <c r="M47" s="87" t="s">
        <v>39</v>
      </c>
      <c r="N47" s="87"/>
      <c r="O47" s="87"/>
      <c r="P47" s="80">
        <v>42537</v>
      </c>
      <c r="Q47" s="85" t="s">
        <v>6</v>
      </c>
      <c r="R47" s="83"/>
      <c r="S47" s="83"/>
      <c r="T47" s="83"/>
      <c r="U47" s="83"/>
      <c r="V47" s="83"/>
    </row>
    <row r="48" spans="3:22" ht="42.75">
      <c r="C48" s="13" t="s">
        <v>4764</v>
      </c>
      <c r="D48" s="363"/>
      <c r="E48" s="114" t="s">
        <v>145</v>
      </c>
      <c r="F48" s="15" t="s">
        <v>146</v>
      </c>
      <c r="G48" s="15" t="s">
        <v>147</v>
      </c>
      <c r="H48" s="363"/>
      <c r="I48" s="25" t="s">
        <v>4765</v>
      </c>
      <c r="J48" s="84" t="s">
        <v>394</v>
      </c>
      <c r="K48" s="85" t="s">
        <v>6</v>
      </c>
      <c r="L48" s="88" t="s">
        <v>4766</v>
      </c>
      <c r="M48" s="87" t="s">
        <v>39</v>
      </c>
      <c r="N48" s="87"/>
      <c r="O48" s="87"/>
      <c r="P48" s="80">
        <v>42537</v>
      </c>
      <c r="Q48" s="85" t="s">
        <v>6</v>
      </c>
      <c r="R48" s="83"/>
      <c r="S48" s="83"/>
      <c r="T48" s="83"/>
      <c r="U48" s="83"/>
      <c r="V48" s="83"/>
    </row>
    <row r="49" spans="3:22" ht="42.75">
      <c r="C49" s="13" t="s">
        <v>4767</v>
      </c>
      <c r="D49" s="363"/>
      <c r="E49" s="114" t="s">
        <v>145</v>
      </c>
      <c r="F49" s="15" t="s">
        <v>146</v>
      </c>
      <c r="G49" s="15" t="s">
        <v>147</v>
      </c>
      <c r="H49" s="363"/>
      <c r="I49" s="25" t="s">
        <v>4768</v>
      </c>
      <c r="J49" s="84" t="s">
        <v>394</v>
      </c>
      <c r="K49" s="85" t="s">
        <v>6</v>
      </c>
      <c r="L49" s="88" t="s">
        <v>4769</v>
      </c>
      <c r="M49" s="87" t="s">
        <v>39</v>
      </c>
      <c r="N49" s="87"/>
      <c r="O49" s="87"/>
      <c r="P49" s="80">
        <v>42537</v>
      </c>
      <c r="Q49" s="85" t="s">
        <v>6</v>
      </c>
      <c r="R49" s="83"/>
      <c r="S49" s="83"/>
      <c r="T49" s="83"/>
      <c r="U49" s="83"/>
      <c r="V49" s="83"/>
    </row>
    <row r="50" spans="3:22" ht="16.5">
      <c r="C50" s="13" t="s">
        <v>4770</v>
      </c>
      <c r="D50" s="363"/>
      <c r="E50" s="15" t="s">
        <v>190</v>
      </c>
      <c r="F50" s="15" t="s">
        <v>146</v>
      </c>
      <c r="G50" s="15" t="s">
        <v>147</v>
      </c>
      <c r="H50" s="363"/>
      <c r="I50" s="25" t="s">
        <v>4771</v>
      </c>
      <c r="J50" s="84" t="s">
        <v>3881</v>
      </c>
      <c r="K50" s="85" t="s">
        <v>6</v>
      </c>
      <c r="L50" s="88" t="s">
        <v>4068</v>
      </c>
      <c r="M50" s="87" t="s">
        <v>39</v>
      </c>
      <c r="N50" s="87"/>
      <c r="O50" s="87"/>
      <c r="P50" s="80">
        <v>42537</v>
      </c>
      <c r="Q50" s="85" t="s">
        <v>8</v>
      </c>
      <c r="R50" s="83"/>
      <c r="S50" s="83"/>
      <c r="T50" s="83"/>
      <c r="U50" s="83"/>
      <c r="V50" s="83"/>
    </row>
    <row r="51" spans="3:22" ht="16.5">
      <c r="C51" s="13" t="s">
        <v>4772</v>
      </c>
      <c r="D51" s="363"/>
      <c r="E51" s="15" t="s">
        <v>190</v>
      </c>
      <c r="F51" s="15" t="s">
        <v>146</v>
      </c>
      <c r="G51" s="15" t="s">
        <v>147</v>
      </c>
      <c r="H51" s="363"/>
      <c r="I51" s="25" t="s">
        <v>4773</v>
      </c>
      <c r="J51" s="84" t="s">
        <v>3881</v>
      </c>
      <c r="K51" s="85" t="s">
        <v>6</v>
      </c>
      <c r="L51" s="88" t="s">
        <v>4068</v>
      </c>
      <c r="M51" s="87" t="s">
        <v>39</v>
      </c>
      <c r="N51" s="87"/>
      <c r="O51" s="87"/>
      <c r="P51" s="80">
        <v>42537</v>
      </c>
      <c r="Q51" s="85" t="s">
        <v>8</v>
      </c>
      <c r="R51" s="83"/>
      <c r="S51" s="83"/>
      <c r="T51" s="83"/>
      <c r="U51" s="83"/>
      <c r="V51" s="83"/>
    </row>
    <row r="52" spans="3:22" ht="16.5">
      <c r="C52" s="13" t="s">
        <v>4774</v>
      </c>
      <c r="D52" s="363"/>
      <c r="E52" s="15" t="s">
        <v>190</v>
      </c>
      <c r="F52" s="15" t="s">
        <v>146</v>
      </c>
      <c r="G52" s="15" t="s">
        <v>147</v>
      </c>
      <c r="H52" s="363"/>
      <c r="I52" s="25" t="s">
        <v>4775</v>
      </c>
      <c r="J52" s="84" t="s">
        <v>3881</v>
      </c>
      <c r="K52" s="85" t="s">
        <v>6</v>
      </c>
      <c r="L52" s="88" t="s">
        <v>4068</v>
      </c>
      <c r="M52" s="87" t="s">
        <v>39</v>
      </c>
      <c r="N52" s="87"/>
      <c r="O52" s="87"/>
      <c r="P52" s="80">
        <v>42537</v>
      </c>
      <c r="Q52" s="85" t="s">
        <v>8</v>
      </c>
      <c r="R52" s="83"/>
      <c r="S52" s="83"/>
      <c r="T52" s="83"/>
      <c r="U52" s="83"/>
      <c r="V52" s="83"/>
    </row>
    <row r="53" spans="3:22" ht="16.5">
      <c r="C53" s="13" t="s">
        <v>4776</v>
      </c>
      <c r="D53" s="363"/>
      <c r="E53" s="15" t="s">
        <v>190</v>
      </c>
      <c r="F53" s="15" t="s">
        <v>146</v>
      </c>
      <c r="G53" s="15" t="s">
        <v>147</v>
      </c>
      <c r="H53" s="363"/>
      <c r="I53" s="25" t="s">
        <v>4777</v>
      </c>
      <c r="J53" s="84" t="s">
        <v>3881</v>
      </c>
      <c r="K53" s="85" t="s">
        <v>6</v>
      </c>
      <c r="L53" s="88" t="s">
        <v>4068</v>
      </c>
      <c r="M53" s="87" t="s">
        <v>39</v>
      </c>
      <c r="N53" s="87"/>
      <c r="O53" s="87"/>
      <c r="P53" s="80">
        <v>42537</v>
      </c>
      <c r="Q53" s="85" t="s">
        <v>8</v>
      </c>
      <c r="R53" s="83"/>
      <c r="S53" s="83"/>
      <c r="T53" s="83"/>
      <c r="U53" s="83"/>
      <c r="V53" s="83"/>
    </row>
    <row r="54" spans="3:22" ht="16.5">
      <c r="C54" s="13" t="s">
        <v>4778</v>
      </c>
      <c r="D54" s="363"/>
      <c r="E54" s="15" t="s">
        <v>190</v>
      </c>
      <c r="F54" s="15" t="s">
        <v>146</v>
      </c>
      <c r="G54" s="15" t="s">
        <v>147</v>
      </c>
      <c r="H54" s="363"/>
      <c r="I54" s="25" t="s">
        <v>4779</v>
      </c>
      <c r="J54" s="84" t="s">
        <v>3881</v>
      </c>
      <c r="K54" s="85" t="s">
        <v>6</v>
      </c>
      <c r="L54" s="26"/>
      <c r="M54" s="87" t="s">
        <v>39</v>
      </c>
      <c r="N54" s="87"/>
      <c r="O54" s="87"/>
      <c r="P54" s="80">
        <v>42537</v>
      </c>
      <c r="Q54" s="85" t="s">
        <v>8</v>
      </c>
      <c r="R54" s="83"/>
      <c r="S54" s="83"/>
      <c r="T54" s="83"/>
      <c r="U54" s="83"/>
      <c r="V54" s="83"/>
    </row>
    <row r="55" spans="3:22" ht="16.5">
      <c r="C55" s="13" t="s">
        <v>4780</v>
      </c>
      <c r="D55" s="363"/>
      <c r="E55" s="15" t="s">
        <v>190</v>
      </c>
      <c r="F55" s="15" t="s">
        <v>146</v>
      </c>
      <c r="G55" s="15" t="s">
        <v>147</v>
      </c>
      <c r="H55" s="363"/>
      <c r="I55" s="25" t="s">
        <v>4781</v>
      </c>
      <c r="J55" s="84" t="s">
        <v>3881</v>
      </c>
      <c r="K55" s="85" t="s">
        <v>6</v>
      </c>
      <c r="L55" s="26"/>
      <c r="M55" s="87" t="s">
        <v>39</v>
      </c>
      <c r="N55" s="87"/>
      <c r="O55" s="87"/>
      <c r="P55" s="80">
        <v>42537</v>
      </c>
      <c r="Q55" s="85" t="s">
        <v>8</v>
      </c>
      <c r="R55" s="83"/>
      <c r="S55" s="83"/>
      <c r="T55" s="83"/>
      <c r="U55" s="83"/>
      <c r="V55" s="83"/>
    </row>
    <row r="56" spans="3:22" ht="16.5">
      <c r="C56" s="13" t="s">
        <v>4782</v>
      </c>
      <c r="D56" s="363"/>
      <c r="E56" s="15" t="s">
        <v>190</v>
      </c>
      <c r="F56" s="15" t="s">
        <v>146</v>
      </c>
      <c r="G56" s="15" t="s">
        <v>147</v>
      </c>
      <c r="H56" s="363"/>
      <c r="I56" s="25" t="s">
        <v>4783</v>
      </c>
      <c r="J56" s="84" t="s">
        <v>3881</v>
      </c>
      <c r="K56" s="85" t="s">
        <v>6</v>
      </c>
      <c r="L56" s="26"/>
      <c r="M56" s="87" t="s">
        <v>39</v>
      </c>
      <c r="N56" s="87"/>
      <c r="O56" s="87"/>
      <c r="P56" s="80">
        <v>42537</v>
      </c>
      <c r="Q56" s="85" t="s">
        <v>8</v>
      </c>
      <c r="R56" s="83"/>
      <c r="S56" s="83"/>
      <c r="T56" s="83"/>
      <c r="U56" s="83"/>
      <c r="V56" s="83"/>
    </row>
    <row r="57" spans="3:22" ht="16.5">
      <c r="C57" s="13" t="s">
        <v>4784</v>
      </c>
      <c r="D57" s="363"/>
      <c r="E57" s="15" t="s">
        <v>190</v>
      </c>
      <c r="F57" s="15" t="s">
        <v>146</v>
      </c>
      <c r="G57" s="15" t="s">
        <v>147</v>
      </c>
      <c r="H57" s="363"/>
      <c r="I57" s="25" t="s">
        <v>4785</v>
      </c>
      <c r="J57" s="84" t="s">
        <v>3881</v>
      </c>
      <c r="K57" s="85" t="s">
        <v>6</v>
      </c>
      <c r="L57" s="26"/>
      <c r="M57" s="87" t="s">
        <v>39</v>
      </c>
      <c r="N57" s="87"/>
      <c r="O57" s="87"/>
      <c r="P57" s="80">
        <v>42537</v>
      </c>
      <c r="Q57" s="85" t="s">
        <v>8</v>
      </c>
      <c r="R57" s="83"/>
      <c r="S57" s="83"/>
      <c r="T57" s="83"/>
      <c r="U57" s="83"/>
      <c r="V57" s="83"/>
    </row>
    <row r="58" spans="3:22" ht="16.5">
      <c r="C58" s="13" t="s">
        <v>4786</v>
      </c>
      <c r="D58" s="363"/>
      <c r="E58" s="15" t="s">
        <v>190</v>
      </c>
      <c r="F58" s="15" t="s">
        <v>146</v>
      </c>
      <c r="G58" s="15" t="s">
        <v>147</v>
      </c>
      <c r="H58" s="363"/>
      <c r="I58" s="25" t="s">
        <v>4787</v>
      </c>
      <c r="J58" s="84" t="s">
        <v>3881</v>
      </c>
      <c r="K58" s="85" t="s">
        <v>6</v>
      </c>
      <c r="L58" s="26"/>
      <c r="M58" s="87" t="s">
        <v>39</v>
      </c>
      <c r="N58" s="87"/>
      <c r="O58" s="87"/>
      <c r="P58" s="80">
        <v>42537</v>
      </c>
      <c r="Q58" s="85" t="s">
        <v>8</v>
      </c>
      <c r="R58" s="83"/>
      <c r="S58" s="83"/>
      <c r="T58" s="83"/>
      <c r="U58" s="83"/>
      <c r="V58" s="83"/>
    </row>
    <row r="59" spans="3:22" ht="16.5">
      <c r="C59" s="13" t="s">
        <v>4788</v>
      </c>
      <c r="D59" s="363"/>
      <c r="E59" s="15" t="s">
        <v>190</v>
      </c>
      <c r="F59" s="15" t="s">
        <v>146</v>
      </c>
      <c r="G59" s="15" t="s">
        <v>147</v>
      </c>
      <c r="H59" s="363"/>
      <c r="I59" s="25" t="s">
        <v>4789</v>
      </c>
      <c r="J59" s="84" t="s">
        <v>3881</v>
      </c>
      <c r="K59" s="85" t="s">
        <v>6</v>
      </c>
      <c r="L59" s="88" t="s">
        <v>4068</v>
      </c>
      <c r="M59" s="87" t="s">
        <v>39</v>
      </c>
      <c r="N59" s="87"/>
      <c r="O59" s="87"/>
      <c r="P59" s="80">
        <v>42537</v>
      </c>
      <c r="Q59" s="85" t="s">
        <v>8</v>
      </c>
      <c r="R59" s="83"/>
      <c r="S59" s="83"/>
      <c r="T59" s="83"/>
      <c r="U59" s="83"/>
      <c r="V59" s="83"/>
    </row>
    <row r="60" spans="3:22" ht="16.5">
      <c r="C60" s="13" t="s">
        <v>4790</v>
      </c>
      <c r="D60" s="363"/>
      <c r="E60" s="15" t="s">
        <v>190</v>
      </c>
      <c r="F60" s="15" t="s">
        <v>146</v>
      </c>
      <c r="G60" s="15" t="s">
        <v>147</v>
      </c>
      <c r="H60" s="363"/>
      <c r="I60" s="25" t="s">
        <v>4791</v>
      </c>
      <c r="J60" s="84" t="s">
        <v>3881</v>
      </c>
      <c r="K60" s="85" t="s">
        <v>6</v>
      </c>
      <c r="L60" s="88" t="s">
        <v>4068</v>
      </c>
      <c r="M60" s="87" t="s">
        <v>39</v>
      </c>
      <c r="N60" s="87"/>
      <c r="O60" s="87"/>
      <c r="P60" s="80">
        <v>42537</v>
      </c>
      <c r="Q60" s="85" t="s">
        <v>8</v>
      </c>
      <c r="R60" s="83"/>
      <c r="S60" s="83"/>
      <c r="T60" s="83"/>
      <c r="U60" s="83"/>
      <c r="V60" s="83"/>
    </row>
    <row r="61" spans="3:22" ht="16.5">
      <c r="C61" s="13" t="s">
        <v>4792</v>
      </c>
      <c r="D61" s="363"/>
      <c r="E61" s="15" t="s">
        <v>190</v>
      </c>
      <c r="F61" s="15" t="s">
        <v>146</v>
      </c>
      <c r="G61" s="15" t="s">
        <v>147</v>
      </c>
      <c r="H61" s="363"/>
      <c r="I61" s="25" t="s">
        <v>4793</v>
      </c>
      <c r="J61" s="84" t="s">
        <v>3881</v>
      </c>
      <c r="K61" s="85" t="s">
        <v>6</v>
      </c>
      <c r="L61" s="88" t="s">
        <v>4068</v>
      </c>
      <c r="M61" s="87" t="s">
        <v>39</v>
      </c>
      <c r="N61" s="87"/>
      <c r="O61" s="87"/>
      <c r="P61" s="80">
        <v>42537</v>
      </c>
      <c r="Q61" s="85" t="s">
        <v>8</v>
      </c>
      <c r="R61" s="83"/>
      <c r="S61" s="83"/>
      <c r="T61" s="83"/>
      <c r="U61" s="83"/>
      <c r="V61" s="83"/>
    </row>
    <row r="62" spans="3:22" ht="16.5">
      <c r="C62" s="13" t="s">
        <v>4794</v>
      </c>
      <c r="D62" s="363"/>
      <c r="E62" s="15" t="s">
        <v>190</v>
      </c>
      <c r="F62" s="15" t="s">
        <v>146</v>
      </c>
      <c r="G62" s="15" t="s">
        <v>147</v>
      </c>
      <c r="H62" s="363"/>
      <c r="I62" s="25" t="s">
        <v>1163</v>
      </c>
      <c r="J62" s="84" t="s">
        <v>3881</v>
      </c>
      <c r="K62" s="85" t="s">
        <v>6</v>
      </c>
      <c r="L62" s="26"/>
      <c r="M62" s="87" t="s">
        <v>39</v>
      </c>
      <c r="N62" s="87"/>
      <c r="O62" s="87"/>
      <c r="P62" s="80">
        <v>42537</v>
      </c>
      <c r="Q62" s="85" t="s">
        <v>8</v>
      </c>
      <c r="R62" s="83"/>
      <c r="S62" s="83"/>
      <c r="T62" s="83"/>
      <c r="U62" s="83"/>
      <c r="V62" s="83"/>
    </row>
    <row r="63" spans="3:22" ht="16.5">
      <c r="C63" s="13" t="s">
        <v>4795</v>
      </c>
      <c r="D63" s="363"/>
      <c r="E63" s="15" t="s">
        <v>145</v>
      </c>
      <c r="F63" s="15" t="s">
        <v>146</v>
      </c>
      <c r="G63" s="15" t="s">
        <v>157</v>
      </c>
      <c r="H63" s="363"/>
      <c r="I63" s="25" t="s">
        <v>3910</v>
      </c>
      <c r="J63" s="84" t="s">
        <v>549</v>
      </c>
      <c r="K63" s="85" t="s">
        <v>6</v>
      </c>
      <c r="L63" s="26"/>
      <c r="M63" s="87" t="s">
        <v>39</v>
      </c>
      <c r="N63" s="87"/>
      <c r="O63" s="87"/>
      <c r="P63" s="80">
        <v>42537</v>
      </c>
      <c r="Q63" s="85" t="s">
        <v>6</v>
      </c>
      <c r="R63" s="83"/>
      <c r="S63" s="83"/>
      <c r="T63" s="83"/>
      <c r="U63" s="83"/>
      <c r="V63" s="83"/>
    </row>
    <row r="64" spans="3:22" ht="16.5">
      <c r="C64" s="13" t="s">
        <v>4796</v>
      </c>
      <c r="D64" s="363"/>
      <c r="E64" s="15" t="s">
        <v>145</v>
      </c>
      <c r="F64" s="15" t="s">
        <v>146</v>
      </c>
      <c r="G64" s="15" t="s">
        <v>147</v>
      </c>
      <c r="H64" s="363"/>
      <c r="I64" s="25" t="s">
        <v>4797</v>
      </c>
      <c r="J64" s="84" t="s">
        <v>3820</v>
      </c>
      <c r="K64" s="85" t="s">
        <v>6</v>
      </c>
      <c r="L64" s="26"/>
      <c r="M64" s="87" t="s">
        <v>39</v>
      </c>
      <c r="N64" s="87"/>
      <c r="O64" s="87"/>
      <c r="P64" s="80">
        <v>42537</v>
      </c>
      <c r="Q64" s="85" t="s">
        <v>8</v>
      </c>
      <c r="R64" s="83"/>
      <c r="S64" s="83"/>
      <c r="T64" s="83"/>
      <c r="U64" s="83"/>
      <c r="V64" s="83"/>
    </row>
    <row r="65" spans="3:22" ht="16.5">
      <c r="C65" s="13" t="s">
        <v>4798</v>
      </c>
      <c r="D65" s="363"/>
      <c r="E65" s="15" t="s">
        <v>190</v>
      </c>
      <c r="F65" s="15" t="s">
        <v>146</v>
      </c>
      <c r="G65" s="15" t="s">
        <v>147</v>
      </c>
      <c r="H65" s="363"/>
      <c r="I65" s="25" t="s">
        <v>4799</v>
      </c>
      <c r="J65" s="84" t="s">
        <v>3822</v>
      </c>
      <c r="K65" s="85" t="s">
        <v>6</v>
      </c>
      <c r="L65" s="26"/>
      <c r="M65" s="87" t="s">
        <v>39</v>
      </c>
      <c r="N65" s="87"/>
      <c r="O65" s="87"/>
      <c r="P65" s="80">
        <v>42537</v>
      </c>
      <c r="Q65" s="85" t="s">
        <v>8</v>
      </c>
      <c r="R65" s="83"/>
      <c r="S65" s="83"/>
      <c r="T65" s="83"/>
      <c r="U65" s="83"/>
      <c r="V65" s="83"/>
    </row>
    <row r="66" spans="3:22" ht="16.5">
      <c r="C66" s="13" t="s">
        <v>4800</v>
      </c>
      <c r="D66" s="363"/>
      <c r="E66" s="15" t="s">
        <v>145</v>
      </c>
      <c r="F66" s="15" t="s">
        <v>146</v>
      </c>
      <c r="G66" s="15" t="s">
        <v>147</v>
      </c>
      <c r="H66" s="363"/>
      <c r="I66" s="25" t="s">
        <v>4801</v>
      </c>
      <c r="J66" s="84" t="s">
        <v>3820</v>
      </c>
      <c r="K66" s="85" t="s">
        <v>6</v>
      </c>
      <c r="L66" s="26"/>
      <c r="M66" s="87" t="s">
        <v>39</v>
      </c>
      <c r="N66" s="87"/>
      <c r="O66" s="87"/>
      <c r="P66" s="80">
        <v>42537</v>
      </c>
      <c r="Q66" s="85" t="s">
        <v>8</v>
      </c>
      <c r="R66" s="83"/>
      <c r="S66" s="83"/>
      <c r="T66" s="83"/>
      <c r="U66" s="83"/>
      <c r="V66" s="83"/>
    </row>
    <row r="67" spans="3:22" ht="16.5">
      <c r="C67" s="13" t="s">
        <v>4802</v>
      </c>
      <c r="D67" s="363"/>
      <c r="E67" s="15" t="s">
        <v>190</v>
      </c>
      <c r="F67" s="15" t="s">
        <v>146</v>
      </c>
      <c r="G67" s="15" t="s">
        <v>147</v>
      </c>
      <c r="H67" s="363"/>
      <c r="I67" s="25" t="s">
        <v>4803</v>
      </c>
      <c r="J67" s="84" t="s">
        <v>3822</v>
      </c>
      <c r="K67" s="85" t="s">
        <v>6</v>
      </c>
      <c r="L67" s="26"/>
      <c r="M67" s="87" t="s">
        <v>39</v>
      </c>
      <c r="N67" s="87"/>
      <c r="O67" s="87"/>
      <c r="P67" s="80">
        <v>42537</v>
      </c>
      <c r="Q67" s="85" t="s">
        <v>8</v>
      </c>
      <c r="R67" s="83"/>
      <c r="S67" s="83"/>
      <c r="T67" s="83"/>
      <c r="U67" s="83"/>
      <c r="V67" s="83"/>
    </row>
    <row r="68" spans="3:22" ht="57">
      <c r="C68" s="13" t="s">
        <v>4804</v>
      </c>
      <c r="D68" s="363"/>
      <c r="E68" s="15" t="s">
        <v>145</v>
      </c>
      <c r="F68" s="15" t="s">
        <v>146</v>
      </c>
      <c r="G68" s="15" t="s">
        <v>157</v>
      </c>
      <c r="H68" s="363"/>
      <c r="I68" s="25" t="s">
        <v>4805</v>
      </c>
      <c r="J68" s="84" t="s">
        <v>4806</v>
      </c>
      <c r="K68" s="85" t="s">
        <v>7</v>
      </c>
      <c r="L68" s="88" t="s">
        <v>4807</v>
      </c>
      <c r="M68" s="87" t="s">
        <v>39</v>
      </c>
      <c r="N68" s="87"/>
      <c r="O68" s="87"/>
      <c r="P68" s="80">
        <v>42537</v>
      </c>
      <c r="Q68" s="85" t="s">
        <v>6</v>
      </c>
      <c r="R68" s="83"/>
      <c r="S68" s="83"/>
      <c r="T68" s="83"/>
      <c r="U68" s="83"/>
      <c r="V68" s="83"/>
    </row>
    <row r="69" spans="3:22" ht="16.5">
      <c r="C69" s="13" t="s">
        <v>4808</v>
      </c>
      <c r="D69" s="363"/>
      <c r="E69" s="15" t="s">
        <v>145</v>
      </c>
      <c r="F69" s="15" t="s">
        <v>178</v>
      </c>
      <c r="G69" s="15" t="s">
        <v>157</v>
      </c>
      <c r="H69" s="363"/>
      <c r="I69" s="25" t="s">
        <v>4809</v>
      </c>
      <c r="J69" s="84" t="s">
        <v>3820</v>
      </c>
      <c r="K69" s="85" t="s">
        <v>6</v>
      </c>
      <c r="L69" s="26"/>
      <c r="M69" s="87" t="s">
        <v>39</v>
      </c>
      <c r="N69" s="87"/>
      <c r="O69" s="87"/>
      <c r="P69" s="80">
        <v>42537</v>
      </c>
      <c r="Q69" s="85" t="s">
        <v>6</v>
      </c>
      <c r="R69" s="83"/>
      <c r="S69" s="83"/>
      <c r="T69" s="83"/>
      <c r="U69" s="83"/>
      <c r="V69" s="83"/>
    </row>
    <row r="70" spans="3:22" ht="16.5">
      <c r="C70" s="13" t="s">
        <v>4810</v>
      </c>
      <c r="D70" s="363"/>
      <c r="E70" s="15" t="s">
        <v>145</v>
      </c>
      <c r="F70" s="15" t="s">
        <v>178</v>
      </c>
      <c r="G70" s="15" t="s">
        <v>157</v>
      </c>
      <c r="H70" s="363"/>
      <c r="I70" s="25" t="s">
        <v>4811</v>
      </c>
      <c r="J70" s="84" t="s">
        <v>4812</v>
      </c>
      <c r="K70" s="85" t="s">
        <v>6</v>
      </c>
      <c r="L70" s="26"/>
      <c r="M70" s="87" t="s">
        <v>39</v>
      </c>
      <c r="N70" s="87"/>
      <c r="O70" s="87"/>
      <c r="P70" s="80">
        <v>42537</v>
      </c>
      <c r="Q70" s="85" t="s">
        <v>6</v>
      </c>
      <c r="R70" s="83"/>
      <c r="S70" s="83"/>
      <c r="T70" s="83"/>
      <c r="U70" s="83"/>
      <c r="V70" s="83"/>
    </row>
    <row r="71" spans="3:22" ht="16.5">
      <c r="C71" s="13" t="s">
        <v>4813</v>
      </c>
      <c r="D71" s="363"/>
      <c r="E71" s="15" t="s">
        <v>145</v>
      </c>
      <c r="F71" s="15" t="s">
        <v>146</v>
      </c>
      <c r="G71" s="15" t="s">
        <v>157</v>
      </c>
      <c r="H71" s="363"/>
      <c r="I71" s="25" t="s">
        <v>4814</v>
      </c>
      <c r="J71" s="84" t="s">
        <v>4815</v>
      </c>
      <c r="K71" s="85" t="s">
        <v>6</v>
      </c>
      <c r="L71" s="26"/>
      <c r="M71" s="87"/>
      <c r="N71" s="87"/>
      <c r="O71" s="87"/>
      <c r="P71" s="80">
        <v>42537</v>
      </c>
      <c r="Q71" s="85" t="s">
        <v>10</v>
      </c>
      <c r="R71" s="83"/>
      <c r="S71" s="83"/>
      <c r="T71" s="83"/>
      <c r="U71" s="83"/>
      <c r="V71" s="83"/>
    </row>
    <row r="72" spans="3:22" ht="16.5">
      <c r="C72" s="13" t="s">
        <v>4816</v>
      </c>
      <c r="D72" s="363"/>
      <c r="E72" s="15" t="s">
        <v>145</v>
      </c>
      <c r="F72" s="15" t="s">
        <v>146</v>
      </c>
      <c r="G72" s="15" t="s">
        <v>147</v>
      </c>
      <c r="H72" s="363"/>
      <c r="I72" s="25" t="s">
        <v>4817</v>
      </c>
      <c r="J72" s="84" t="s">
        <v>4818</v>
      </c>
      <c r="K72" s="85" t="s">
        <v>6</v>
      </c>
      <c r="L72" s="26" t="s">
        <v>4819</v>
      </c>
      <c r="M72" s="87" t="s">
        <v>39</v>
      </c>
      <c r="N72" s="87"/>
      <c r="O72" s="87"/>
      <c r="P72" s="80">
        <v>42537</v>
      </c>
      <c r="Q72" s="85" t="s">
        <v>8</v>
      </c>
      <c r="R72" s="83"/>
      <c r="S72" s="83"/>
      <c r="T72" s="83"/>
      <c r="U72" s="83"/>
      <c r="V72" s="83"/>
    </row>
    <row r="73" spans="3:22" ht="16.5">
      <c r="C73" s="13" t="s">
        <v>4820</v>
      </c>
      <c r="D73" s="363"/>
      <c r="E73" s="15" t="s">
        <v>145</v>
      </c>
      <c r="F73" s="15" t="s">
        <v>178</v>
      </c>
      <c r="G73" s="15" t="s">
        <v>157</v>
      </c>
      <c r="H73" s="363"/>
      <c r="I73" s="25" t="s">
        <v>4821</v>
      </c>
      <c r="J73" s="84" t="s">
        <v>4822</v>
      </c>
      <c r="K73" s="85" t="s">
        <v>6</v>
      </c>
      <c r="L73" s="26"/>
      <c r="M73" s="87" t="s">
        <v>39</v>
      </c>
      <c r="N73" s="87"/>
      <c r="O73" s="87"/>
      <c r="P73" s="80">
        <v>42537</v>
      </c>
      <c r="Q73" s="85" t="s">
        <v>6</v>
      </c>
      <c r="R73" s="83"/>
      <c r="S73" s="83"/>
      <c r="T73" s="83"/>
      <c r="U73" s="83"/>
      <c r="V73" s="83"/>
    </row>
    <row r="74" spans="3:22" ht="27">
      <c r="C74" s="13" t="s">
        <v>4823</v>
      </c>
      <c r="D74" s="364" t="s">
        <v>4824</v>
      </c>
      <c r="E74" s="15" t="s">
        <v>145</v>
      </c>
      <c r="F74" s="15" t="s">
        <v>178</v>
      </c>
      <c r="G74" s="15" t="s">
        <v>157</v>
      </c>
      <c r="H74" s="16" t="s">
        <v>4825</v>
      </c>
      <c r="I74" s="8" t="s">
        <v>4826</v>
      </c>
      <c r="J74" s="8" t="s">
        <v>3923</v>
      </c>
      <c r="K74" s="85" t="s">
        <v>6</v>
      </c>
      <c r="L74" s="26"/>
      <c r="M74" s="87" t="s">
        <v>39</v>
      </c>
      <c r="N74" s="87"/>
      <c r="O74" s="87"/>
      <c r="P74" s="80">
        <v>42537</v>
      </c>
      <c r="Q74" s="85" t="s">
        <v>6</v>
      </c>
      <c r="R74" s="83"/>
      <c r="S74" s="83"/>
      <c r="T74" s="83"/>
      <c r="U74" s="83"/>
      <c r="V74" s="83"/>
    </row>
    <row r="75" spans="3:22" ht="16.5">
      <c r="C75" s="13" t="s">
        <v>4827</v>
      </c>
      <c r="D75" s="364"/>
      <c r="E75" s="15" t="s">
        <v>145</v>
      </c>
      <c r="F75" s="15" t="s">
        <v>146</v>
      </c>
      <c r="G75" s="15" t="s">
        <v>147</v>
      </c>
      <c r="H75" s="364" t="s">
        <v>4828</v>
      </c>
      <c r="I75" s="8" t="s">
        <v>3926</v>
      </c>
      <c r="J75" s="8" t="s">
        <v>3927</v>
      </c>
      <c r="K75" s="85" t="s">
        <v>6</v>
      </c>
      <c r="L75" s="26"/>
      <c r="M75" s="87" t="s">
        <v>39</v>
      </c>
      <c r="N75" s="87"/>
      <c r="O75" s="87"/>
      <c r="P75" s="80">
        <v>42537</v>
      </c>
      <c r="Q75" s="85" t="s">
        <v>8</v>
      </c>
      <c r="R75" s="83"/>
      <c r="S75" s="83"/>
      <c r="T75" s="83"/>
      <c r="U75" s="83"/>
      <c r="V75" s="83"/>
    </row>
    <row r="76" spans="3:22" ht="16.5">
      <c r="C76" s="13" t="s">
        <v>4829</v>
      </c>
      <c r="D76" s="364"/>
      <c r="E76" s="15" t="s">
        <v>145</v>
      </c>
      <c r="F76" s="15" t="s">
        <v>146</v>
      </c>
      <c r="G76" s="15" t="s">
        <v>147</v>
      </c>
      <c r="H76" s="364"/>
      <c r="I76" s="8" t="s">
        <v>3576</v>
      </c>
      <c r="J76" s="8" t="s">
        <v>3577</v>
      </c>
      <c r="K76" s="85" t="s">
        <v>6</v>
      </c>
      <c r="L76" s="26"/>
      <c r="M76" s="87" t="s">
        <v>39</v>
      </c>
      <c r="N76" s="87"/>
      <c r="O76" s="87"/>
      <c r="P76" s="80">
        <v>42537</v>
      </c>
      <c r="Q76" s="85" t="s">
        <v>8</v>
      </c>
      <c r="R76" s="83"/>
      <c r="S76" s="83"/>
      <c r="T76" s="83"/>
      <c r="U76" s="83"/>
      <c r="V76" s="83"/>
    </row>
    <row r="77" spans="3:22" ht="16.5">
      <c r="C77" s="13" t="s">
        <v>4830</v>
      </c>
      <c r="D77" s="364"/>
      <c r="E77" s="15" t="s">
        <v>145</v>
      </c>
      <c r="F77" s="15" t="s">
        <v>146</v>
      </c>
      <c r="G77" s="15" t="s">
        <v>147</v>
      </c>
      <c r="H77" s="364"/>
      <c r="I77" s="8" t="s">
        <v>3573</v>
      </c>
      <c r="J77" s="8" t="s">
        <v>4831</v>
      </c>
      <c r="K77" s="85" t="s">
        <v>6</v>
      </c>
      <c r="L77" s="26"/>
      <c r="M77" s="87" t="s">
        <v>39</v>
      </c>
      <c r="N77" s="87"/>
      <c r="O77" s="87"/>
      <c r="P77" s="80">
        <v>42537</v>
      </c>
      <c r="Q77" s="85" t="s">
        <v>8</v>
      </c>
      <c r="R77" s="83"/>
      <c r="S77" s="83"/>
      <c r="T77" s="83"/>
      <c r="U77" s="83"/>
      <c r="V77" s="83"/>
    </row>
    <row r="78" spans="3:22" ht="42.75">
      <c r="C78" s="13" t="s">
        <v>4832</v>
      </c>
      <c r="D78" s="364"/>
      <c r="E78" s="15" t="s">
        <v>145</v>
      </c>
      <c r="F78" s="15" t="s">
        <v>146</v>
      </c>
      <c r="G78" s="15" t="s">
        <v>147</v>
      </c>
      <c r="H78" s="364"/>
      <c r="I78" s="25" t="s">
        <v>4724</v>
      </c>
      <c r="J78" s="84" t="s">
        <v>748</v>
      </c>
      <c r="K78" s="85" t="s">
        <v>7</v>
      </c>
      <c r="L78" s="88" t="s">
        <v>4728</v>
      </c>
      <c r="M78" s="87" t="s">
        <v>39</v>
      </c>
      <c r="N78" s="87"/>
      <c r="O78" s="87"/>
      <c r="P78" s="80">
        <v>42537</v>
      </c>
      <c r="Q78" s="85" t="s">
        <v>6</v>
      </c>
      <c r="R78" s="83"/>
      <c r="S78" s="83"/>
      <c r="T78" s="83"/>
      <c r="U78" s="83"/>
      <c r="V78" s="83"/>
    </row>
    <row r="79" spans="3:22" ht="16.5">
      <c r="C79" s="13" t="s">
        <v>4833</v>
      </c>
      <c r="D79" s="364"/>
      <c r="E79" s="15" t="s">
        <v>145</v>
      </c>
      <c r="F79" s="15" t="s">
        <v>146</v>
      </c>
      <c r="G79" s="15" t="s">
        <v>147</v>
      </c>
      <c r="H79" s="364"/>
      <c r="I79" s="25" t="s">
        <v>4727</v>
      </c>
      <c r="J79" s="84" t="s">
        <v>748</v>
      </c>
      <c r="K79" s="85" t="s">
        <v>6</v>
      </c>
      <c r="L79" s="88"/>
      <c r="M79" s="87" t="s">
        <v>39</v>
      </c>
      <c r="N79" s="87"/>
      <c r="O79" s="87"/>
      <c r="P79" s="80">
        <v>42537</v>
      </c>
      <c r="Q79" s="85" t="s">
        <v>8</v>
      </c>
      <c r="R79" s="83"/>
      <c r="S79" s="83"/>
      <c r="T79" s="83"/>
      <c r="U79" s="83"/>
      <c r="V79" s="83"/>
    </row>
    <row r="80" spans="3:22" ht="16.5">
      <c r="C80" s="13" t="s">
        <v>4834</v>
      </c>
      <c r="D80" s="364"/>
      <c r="E80" s="15" t="s">
        <v>145</v>
      </c>
      <c r="F80" s="15" t="s">
        <v>146</v>
      </c>
      <c r="G80" s="15" t="s">
        <v>147</v>
      </c>
      <c r="H80" s="364"/>
      <c r="I80" s="25" t="s">
        <v>4730</v>
      </c>
      <c r="J80" s="84" t="s">
        <v>748</v>
      </c>
      <c r="K80" s="85" t="s">
        <v>6</v>
      </c>
      <c r="L80" s="88"/>
      <c r="M80" s="87" t="s">
        <v>39</v>
      </c>
      <c r="N80" s="87"/>
      <c r="O80" s="87"/>
      <c r="P80" s="80">
        <v>42537</v>
      </c>
      <c r="Q80" s="85" t="s">
        <v>8</v>
      </c>
      <c r="R80" s="83"/>
      <c r="S80" s="83"/>
      <c r="T80" s="83"/>
      <c r="U80" s="83"/>
      <c r="V80" s="83"/>
    </row>
    <row r="81" spans="3:22" ht="16.5">
      <c r="C81" s="13" t="s">
        <v>4835</v>
      </c>
      <c r="D81" s="364"/>
      <c r="E81" s="15" t="s">
        <v>145</v>
      </c>
      <c r="F81" s="15" t="s">
        <v>146</v>
      </c>
      <c r="G81" s="15" t="s">
        <v>147</v>
      </c>
      <c r="H81" s="364"/>
      <c r="I81" s="25" t="s">
        <v>4732</v>
      </c>
      <c r="J81" s="84" t="s">
        <v>748</v>
      </c>
      <c r="K81" s="85" t="s">
        <v>6</v>
      </c>
      <c r="L81" s="88"/>
      <c r="M81" s="87" t="s">
        <v>39</v>
      </c>
      <c r="N81" s="87"/>
      <c r="O81" s="87"/>
      <c r="P81" s="80">
        <v>42537</v>
      </c>
      <c r="Q81" s="85" t="s">
        <v>8</v>
      </c>
      <c r="R81" s="83"/>
      <c r="S81" s="83"/>
      <c r="T81" s="83"/>
      <c r="U81" s="83"/>
      <c r="V81" s="83"/>
    </row>
    <row r="82" spans="3:22" ht="16.5">
      <c r="C82" s="13" t="s">
        <v>4836</v>
      </c>
      <c r="D82" s="364"/>
      <c r="E82" s="15" t="s">
        <v>145</v>
      </c>
      <c r="F82" s="15" t="s">
        <v>146</v>
      </c>
      <c r="G82" s="15" t="s">
        <v>147</v>
      </c>
      <c r="H82" s="364"/>
      <c r="I82" s="25" t="s">
        <v>4735</v>
      </c>
      <c r="J82" s="84" t="s">
        <v>748</v>
      </c>
      <c r="K82" s="85" t="s">
        <v>6</v>
      </c>
      <c r="L82" s="88"/>
      <c r="M82" s="87" t="s">
        <v>39</v>
      </c>
      <c r="N82" s="87"/>
      <c r="O82" s="87"/>
      <c r="P82" s="80">
        <v>42537</v>
      </c>
      <c r="Q82" s="85" t="s">
        <v>8</v>
      </c>
      <c r="R82" s="83"/>
      <c r="S82" s="83"/>
      <c r="T82" s="83"/>
      <c r="U82" s="83"/>
      <c r="V82" s="83"/>
    </row>
    <row r="83" spans="3:22" ht="16.5">
      <c r="C83" s="13" t="s">
        <v>4837</v>
      </c>
      <c r="D83" s="364"/>
      <c r="E83" s="15" t="s">
        <v>145</v>
      </c>
      <c r="F83" s="15" t="s">
        <v>146</v>
      </c>
      <c r="G83" s="15" t="s">
        <v>147</v>
      </c>
      <c r="H83" s="364"/>
      <c r="I83" s="25" t="s">
        <v>4738</v>
      </c>
      <c r="J83" s="84" t="s">
        <v>748</v>
      </c>
      <c r="K83" s="85" t="s">
        <v>6</v>
      </c>
      <c r="L83" s="88"/>
      <c r="M83" s="87" t="s">
        <v>39</v>
      </c>
      <c r="N83" s="87"/>
      <c r="O83" s="87"/>
      <c r="P83" s="80">
        <v>42537</v>
      </c>
      <c r="Q83" s="85" t="s">
        <v>8</v>
      </c>
      <c r="R83" s="83"/>
      <c r="S83" s="83"/>
      <c r="T83" s="83"/>
      <c r="U83" s="83"/>
      <c r="V83" s="83"/>
    </row>
    <row r="84" spans="3:22" ht="16.5">
      <c r="C84" s="13" t="s">
        <v>4838</v>
      </c>
      <c r="D84" s="364"/>
      <c r="E84" s="15" t="s">
        <v>145</v>
      </c>
      <c r="F84" s="15" t="s">
        <v>146</v>
      </c>
      <c r="G84" s="15" t="s">
        <v>147</v>
      </c>
      <c r="H84" s="364"/>
      <c r="I84" s="25" t="s">
        <v>4741</v>
      </c>
      <c r="J84" s="84" t="s">
        <v>748</v>
      </c>
      <c r="K84" s="85" t="s">
        <v>6</v>
      </c>
      <c r="L84" s="88"/>
      <c r="M84" s="87" t="s">
        <v>39</v>
      </c>
      <c r="N84" s="87"/>
      <c r="O84" s="87"/>
      <c r="P84" s="80">
        <v>42537</v>
      </c>
      <c r="Q84" s="85" t="s">
        <v>8</v>
      </c>
      <c r="R84" s="83"/>
      <c r="S84" s="83"/>
      <c r="T84" s="83"/>
      <c r="U84" s="83"/>
      <c r="V84" s="83"/>
    </row>
    <row r="85" spans="3:22" ht="16.5">
      <c r="C85" s="13" t="s">
        <v>4839</v>
      </c>
      <c r="D85" s="364"/>
      <c r="E85" s="114" t="s">
        <v>145</v>
      </c>
      <c r="F85" s="114" t="s">
        <v>146</v>
      </c>
      <c r="G85" s="114" t="s">
        <v>147</v>
      </c>
      <c r="H85" s="364"/>
      <c r="I85" s="25" t="s">
        <v>4744</v>
      </c>
      <c r="J85" s="84" t="s">
        <v>748</v>
      </c>
      <c r="K85" s="85" t="s">
        <v>6</v>
      </c>
      <c r="L85" s="88"/>
      <c r="M85" s="87" t="s">
        <v>39</v>
      </c>
      <c r="N85" s="87"/>
      <c r="O85" s="87"/>
      <c r="P85" s="80">
        <v>42537</v>
      </c>
      <c r="Q85" s="85" t="s">
        <v>8</v>
      </c>
      <c r="R85" s="83"/>
      <c r="S85" s="83"/>
      <c r="T85" s="83"/>
      <c r="U85" s="83"/>
      <c r="V85" s="83"/>
    </row>
    <row r="86" spans="3:22" ht="16.5">
      <c r="C86" s="13" t="s">
        <v>4840</v>
      </c>
      <c r="D86" s="364"/>
      <c r="E86" s="114" t="s">
        <v>145</v>
      </c>
      <c r="F86" s="15" t="s">
        <v>146</v>
      </c>
      <c r="G86" s="15" t="s">
        <v>147</v>
      </c>
      <c r="H86" s="364"/>
      <c r="I86" s="25" t="s">
        <v>4747</v>
      </c>
      <c r="J86" s="84" t="s">
        <v>748</v>
      </c>
      <c r="K86" s="85" t="s">
        <v>6</v>
      </c>
      <c r="L86" s="88"/>
      <c r="M86" s="87" t="s">
        <v>39</v>
      </c>
      <c r="N86" s="87"/>
      <c r="O86" s="87"/>
      <c r="P86" s="80">
        <v>42537</v>
      </c>
      <c r="Q86" s="85" t="s">
        <v>8</v>
      </c>
      <c r="R86" s="83"/>
      <c r="S86" s="83"/>
      <c r="T86" s="83"/>
      <c r="U86" s="83"/>
      <c r="V86" s="83"/>
    </row>
    <row r="87" spans="3:22" ht="16.5">
      <c r="C87" s="13" t="s">
        <v>4841</v>
      </c>
      <c r="D87" s="364"/>
      <c r="E87" s="114" t="s">
        <v>145</v>
      </c>
      <c r="F87" s="15" t="s">
        <v>146</v>
      </c>
      <c r="G87" s="15" t="s">
        <v>147</v>
      </c>
      <c r="H87" s="364"/>
      <c r="I87" s="25" t="s">
        <v>4750</v>
      </c>
      <c r="J87" s="84" t="s">
        <v>748</v>
      </c>
      <c r="K87" s="85" t="s">
        <v>6</v>
      </c>
      <c r="L87" s="88"/>
      <c r="M87" s="87" t="s">
        <v>39</v>
      </c>
      <c r="N87" s="87"/>
      <c r="O87" s="87"/>
      <c r="P87" s="80">
        <v>42537</v>
      </c>
      <c r="Q87" s="85" t="s">
        <v>8</v>
      </c>
      <c r="R87" s="83"/>
      <c r="S87" s="83"/>
      <c r="T87" s="83"/>
      <c r="U87" s="83"/>
      <c r="V87" s="83"/>
    </row>
    <row r="88" spans="3:22" ht="16.5">
      <c r="C88" s="13" t="s">
        <v>4842</v>
      </c>
      <c r="D88" s="364"/>
      <c r="E88" s="114" t="s">
        <v>145</v>
      </c>
      <c r="F88" s="15" t="s">
        <v>146</v>
      </c>
      <c r="G88" s="15" t="s">
        <v>147</v>
      </c>
      <c r="H88" s="364"/>
      <c r="I88" s="25" t="s">
        <v>4753</v>
      </c>
      <c r="J88" s="84" t="s">
        <v>748</v>
      </c>
      <c r="K88" s="85" t="s">
        <v>6</v>
      </c>
      <c r="L88" s="88"/>
      <c r="M88" s="87" t="s">
        <v>39</v>
      </c>
      <c r="N88" s="87"/>
      <c r="O88" s="87"/>
      <c r="P88" s="80">
        <v>42537</v>
      </c>
      <c r="Q88" s="85" t="s">
        <v>8</v>
      </c>
      <c r="R88" s="83"/>
      <c r="S88" s="83"/>
      <c r="T88" s="83"/>
      <c r="U88" s="83"/>
      <c r="V88" s="83"/>
    </row>
    <row r="89" spans="3:22" ht="16.5">
      <c r="C89" s="13" t="s">
        <v>4843</v>
      </c>
      <c r="D89" s="364"/>
      <c r="E89" s="114" t="s">
        <v>145</v>
      </c>
      <c r="F89" s="15" t="s">
        <v>146</v>
      </c>
      <c r="G89" s="15" t="s">
        <v>147</v>
      </c>
      <c r="H89" s="364"/>
      <c r="I89" s="25" t="s">
        <v>4756</v>
      </c>
      <c r="J89" s="84" t="s">
        <v>748</v>
      </c>
      <c r="K89" s="85" t="s">
        <v>6</v>
      </c>
      <c r="L89" s="88"/>
      <c r="M89" s="87" t="s">
        <v>39</v>
      </c>
      <c r="N89" s="87"/>
      <c r="O89" s="87"/>
      <c r="P89" s="80">
        <v>42537</v>
      </c>
      <c r="Q89" s="85" t="s">
        <v>8</v>
      </c>
      <c r="R89" s="83"/>
      <c r="S89" s="83"/>
      <c r="T89" s="83"/>
      <c r="U89" s="83"/>
      <c r="V89" s="83"/>
    </row>
    <row r="90" spans="3:22" ht="16.5">
      <c r="C90" s="13" t="s">
        <v>4844</v>
      </c>
      <c r="D90" s="364"/>
      <c r="E90" s="114" t="s">
        <v>145</v>
      </c>
      <c r="F90" s="15" t="s">
        <v>146</v>
      </c>
      <c r="G90" s="15" t="s">
        <v>147</v>
      </c>
      <c r="H90" s="364"/>
      <c r="I90" s="25" t="s">
        <v>4759</v>
      </c>
      <c r="J90" s="84" t="s">
        <v>748</v>
      </c>
      <c r="K90" s="85" t="s">
        <v>6</v>
      </c>
      <c r="L90" s="88"/>
      <c r="M90" s="87" t="s">
        <v>39</v>
      </c>
      <c r="N90" s="87"/>
      <c r="O90" s="87"/>
      <c r="P90" s="80">
        <v>42537</v>
      </c>
      <c r="Q90" s="85" t="s">
        <v>8</v>
      </c>
      <c r="R90" s="83"/>
      <c r="S90" s="83"/>
      <c r="T90" s="83"/>
      <c r="U90" s="83"/>
      <c r="V90" s="83"/>
    </row>
    <row r="91" spans="3:22" ht="16.5">
      <c r="C91" s="13" t="s">
        <v>4845</v>
      </c>
      <c r="D91" s="364"/>
      <c r="E91" s="114" t="s">
        <v>145</v>
      </c>
      <c r="F91" s="114" t="s">
        <v>146</v>
      </c>
      <c r="G91" s="114" t="s">
        <v>147</v>
      </c>
      <c r="H91" s="364"/>
      <c r="I91" s="25" t="s">
        <v>4762</v>
      </c>
      <c r="J91" s="84" t="s">
        <v>748</v>
      </c>
      <c r="K91" s="85" t="s">
        <v>6</v>
      </c>
      <c r="L91" s="88"/>
      <c r="M91" s="87" t="s">
        <v>39</v>
      </c>
      <c r="N91" s="87"/>
      <c r="O91" s="87"/>
      <c r="P91" s="80">
        <v>42537</v>
      </c>
      <c r="Q91" s="85" t="s">
        <v>8</v>
      </c>
      <c r="R91" s="83"/>
      <c r="S91" s="83"/>
      <c r="T91" s="83"/>
      <c r="U91" s="83"/>
      <c r="V91" s="83"/>
    </row>
    <row r="92" spans="3:22" ht="16.5">
      <c r="C92" s="13" t="s">
        <v>4846</v>
      </c>
      <c r="D92" s="364"/>
      <c r="E92" s="114" t="s">
        <v>145</v>
      </c>
      <c r="F92" s="15" t="s">
        <v>146</v>
      </c>
      <c r="G92" s="15" t="s">
        <v>147</v>
      </c>
      <c r="H92" s="364"/>
      <c r="I92" s="25" t="s">
        <v>4765</v>
      </c>
      <c r="J92" s="84" t="s">
        <v>394</v>
      </c>
      <c r="K92" s="85" t="s">
        <v>6</v>
      </c>
      <c r="L92" s="88"/>
      <c r="M92" s="87" t="s">
        <v>39</v>
      </c>
      <c r="N92" s="87"/>
      <c r="O92" s="87"/>
      <c r="P92" s="80">
        <v>42537</v>
      </c>
      <c r="Q92" s="85" t="s">
        <v>8</v>
      </c>
      <c r="R92" s="83"/>
      <c r="S92" s="83"/>
      <c r="T92" s="83"/>
      <c r="U92" s="83"/>
      <c r="V92" s="83"/>
    </row>
    <row r="93" spans="3:22" ht="16.5">
      <c r="C93" s="13" t="s">
        <v>4847</v>
      </c>
      <c r="D93" s="364"/>
      <c r="E93" s="114" t="s">
        <v>145</v>
      </c>
      <c r="F93" s="15" t="s">
        <v>146</v>
      </c>
      <c r="G93" s="15" t="s">
        <v>147</v>
      </c>
      <c r="H93" s="364"/>
      <c r="I93" s="25" t="s">
        <v>4768</v>
      </c>
      <c r="J93" s="84" t="s">
        <v>394</v>
      </c>
      <c r="K93" s="85" t="s">
        <v>6</v>
      </c>
      <c r="L93" s="88"/>
      <c r="M93" s="87" t="s">
        <v>39</v>
      </c>
      <c r="N93" s="87"/>
      <c r="O93" s="87"/>
      <c r="P93" s="80">
        <v>42537</v>
      </c>
      <c r="Q93" s="85" t="s">
        <v>8</v>
      </c>
      <c r="R93" s="83"/>
      <c r="S93" s="83"/>
      <c r="T93" s="83"/>
      <c r="U93" s="83"/>
      <c r="V93" s="83"/>
    </row>
    <row r="94" spans="3:22" ht="16.5">
      <c r="C94" s="13" t="s">
        <v>4848</v>
      </c>
      <c r="D94" s="364"/>
      <c r="E94" s="15" t="s">
        <v>190</v>
      </c>
      <c r="F94" s="15" t="s">
        <v>146</v>
      </c>
      <c r="G94" s="15" t="s">
        <v>147</v>
      </c>
      <c r="H94" s="364"/>
      <c r="I94" s="25" t="s">
        <v>4849</v>
      </c>
      <c r="J94" s="84" t="s">
        <v>4850</v>
      </c>
      <c r="K94" s="85" t="s">
        <v>6</v>
      </c>
      <c r="L94" s="88" t="s">
        <v>4068</v>
      </c>
      <c r="M94" s="87" t="s">
        <v>39</v>
      </c>
      <c r="N94" s="87"/>
      <c r="O94" s="87"/>
      <c r="P94" s="80">
        <v>42537</v>
      </c>
      <c r="Q94" s="85" t="s">
        <v>8</v>
      </c>
      <c r="R94" s="83"/>
      <c r="S94" s="83"/>
      <c r="T94" s="83"/>
      <c r="U94" s="83"/>
      <c r="V94" s="83"/>
    </row>
    <row r="95" spans="3:22" ht="16.5">
      <c r="C95" s="13" t="s">
        <v>4851</v>
      </c>
      <c r="D95" s="364"/>
      <c r="E95" s="15" t="s">
        <v>190</v>
      </c>
      <c r="F95" s="15" t="s">
        <v>146</v>
      </c>
      <c r="G95" s="15" t="s">
        <v>147</v>
      </c>
      <c r="H95" s="364"/>
      <c r="I95" s="25" t="s">
        <v>4852</v>
      </c>
      <c r="J95" s="84" t="s">
        <v>4850</v>
      </c>
      <c r="K95" s="85" t="s">
        <v>6</v>
      </c>
      <c r="L95" s="88" t="s">
        <v>4068</v>
      </c>
      <c r="M95" s="87" t="s">
        <v>39</v>
      </c>
      <c r="N95" s="87"/>
      <c r="O95" s="87"/>
      <c r="P95" s="80">
        <v>42537</v>
      </c>
      <c r="Q95" s="85" t="s">
        <v>8</v>
      </c>
      <c r="R95" s="83"/>
      <c r="S95" s="83"/>
      <c r="T95" s="83"/>
      <c r="U95" s="83"/>
      <c r="V95" s="83"/>
    </row>
    <row r="96" spans="3:22" ht="16.5">
      <c r="C96" s="13" t="s">
        <v>4853</v>
      </c>
      <c r="D96" s="364"/>
      <c r="E96" s="15" t="s">
        <v>190</v>
      </c>
      <c r="F96" s="15" t="s">
        <v>146</v>
      </c>
      <c r="G96" s="15" t="s">
        <v>147</v>
      </c>
      <c r="H96" s="364"/>
      <c r="I96" s="25" t="s">
        <v>4854</v>
      </c>
      <c r="J96" s="84" t="s">
        <v>4850</v>
      </c>
      <c r="K96" s="85" t="s">
        <v>6</v>
      </c>
      <c r="L96" s="88" t="s">
        <v>4068</v>
      </c>
      <c r="M96" s="87" t="s">
        <v>39</v>
      </c>
      <c r="N96" s="87"/>
      <c r="O96" s="87"/>
      <c r="P96" s="80">
        <v>42537</v>
      </c>
      <c r="Q96" s="85" t="s">
        <v>8</v>
      </c>
      <c r="R96" s="83"/>
      <c r="S96" s="83"/>
      <c r="T96" s="83"/>
      <c r="U96" s="83"/>
      <c r="V96" s="83"/>
    </row>
    <row r="97" spans="3:22" ht="16.5">
      <c r="C97" s="13" t="s">
        <v>4855</v>
      </c>
      <c r="D97" s="364"/>
      <c r="E97" s="15" t="s">
        <v>190</v>
      </c>
      <c r="F97" s="15" t="s">
        <v>146</v>
      </c>
      <c r="G97" s="15" t="s">
        <v>147</v>
      </c>
      <c r="H97" s="364"/>
      <c r="I97" s="25" t="s">
        <v>4856</v>
      </c>
      <c r="J97" s="84" t="s">
        <v>4850</v>
      </c>
      <c r="K97" s="85" t="s">
        <v>6</v>
      </c>
      <c r="L97" s="88" t="s">
        <v>4068</v>
      </c>
      <c r="M97" s="87" t="s">
        <v>39</v>
      </c>
      <c r="N97" s="87"/>
      <c r="O97" s="87"/>
      <c r="P97" s="80">
        <v>42537</v>
      </c>
      <c r="Q97" s="85" t="s">
        <v>8</v>
      </c>
      <c r="R97" s="83"/>
      <c r="S97" s="83"/>
      <c r="T97" s="83"/>
      <c r="U97" s="83"/>
      <c r="V97" s="83"/>
    </row>
    <row r="98" spans="3:22" ht="16.5">
      <c r="C98" s="13" t="s">
        <v>4857</v>
      </c>
      <c r="D98" s="364"/>
      <c r="E98" s="15" t="s">
        <v>190</v>
      </c>
      <c r="F98" s="15" t="s">
        <v>146</v>
      </c>
      <c r="G98" s="15" t="s">
        <v>147</v>
      </c>
      <c r="H98" s="364"/>
      <c r="I98" s="25" t="s">
        <v>4858</v>
      </c>
      <c r="J98" s="84" t="s">
        <v>4850</v>
      </c>
      <c r="K98" s="85" t="s">
        <v>6</v>
      </c>
      <c r="L98" s="88" t="s">
        <v>4068</v>
      </c>
      <c r="M98" s="87" t="s">
        <v>39</v>
      </c>
      <c r="N98" s="87"/>
      <c r="O98" s="87"/>
      <c r="P98" s="80">
        <v>42537</v>
      </c>
      <c r="Q98" s="85" t="s">
        <v>8</v>
      </c>
      <c r="R98" s="83"/>
      <c r="S98" s="83"/>
      <c r="T98" s="83"/>
      <c r="U98" s="83"/>
      <c r="V98" s="83"/>
    </row>
    <row r="99" spans="3:22" ht="16.5">
      <c r="C99" s="13" t="s">
        <v>4859</v>
      </c>
      <c r="D99" s="364"/>
      <c r="E99" s="15" t="s">
        <v>190</v>
      </c>
      <c r="F99" s="15" t="s">
        <v>146</v>
      </c>
      <c r="G99" s="15" t="s">
        <v>147</v>
      </c>
      <c r="H99" s="364"/>
      <c r="I99" s="25" t="s">
        <v>4860</v>
      </c>
      <c r="J99" s="84" t="s">
        <v>4850</v>
      </c>
      <c r="K99" s="85" t="s">
        <v>6</v>
      </c>
      <c r="L99" s="88" t="s">
        <v>4068</v>
      </c>
      <c r="M99" s="87" t="s">
        <v>39</v>
      </c>
      <c r="N99" s="87"/>
      <c r="O99" s="87"/>
      <c r="P99" s="80">
        <v>42537</v>
      </c>
      <c r="Q99" s="85" t="s">
        <v>8</v>
      </c>
      <c r="R99" s="83"/>
      <c r="S99" s="83"/>
      <c r="T99" s="83"/>
      <c r="U99" s="83"/>
      <c r="V99" s="83"/>
    </row>
    <row r="100" spans="3:22" ht="16.5">
      <c r="C100" s="13" t="s">
        <v>4861</v>
      </c>
      <c r="D100" s="364"/>
      <c r="E100" s="15" t="s">
        <v>190</v>
      </c>
      <c r="F100" s="15" t="s">
        <v>146</v>
      </c>
      <c r="G100" s="15" t="s">
        <v>147</v>
      </c>
      <c r="H100" s="364"/>
      <c r="I100" s="25" t="s">
        <v>4862</v>
      </c>
      <c r="J100" s="84" t="s">
        <v>4850</v>
      </c>
      <c r="K100" s="85" t="s">
        <v>6</v>
      </c>
      <c r="L100" s="88" t="s">
        <v>4068</v>
      </c>
      <c r="M100" s="87" t="s">
        <v>39</v>
      </c>
      <c r="N100" s="87"/>
      <c r="O100" s="87"/>
      <c r="P100" s="80">
        <v>42537</v>
      </c>
      <c r="Q100" s="85" t="s">
        <v>8</v>
      </c>
      <c r="R100" s="83"/>
      <c r="S100" s="83"/>
      <c r="T100" s="83"/>
      <c r="U100" s="83"/>
      <c r="V100" s="83"/>
    </row>
    <row r="101" spans="3:22" ht="16.5">
      <c r="C101" s="13" t="s">
        <v>4863</v>
      </c>
      <c r="D101" s="364"/>
      <c r="E101" s="15" t="s">
        <v>190</v>
      </c>
      <c r="F101" s="15" t="s">
        <v>146</v>
      </c>
      <c r="G101" s="15" t="s">
        <v>147</v>
      </c>
      <c r="H101" s="364"/>
      <c r="I101" s="25" t="s">
        <v>4864</v>
      </c>
      <c r="J101" s="84" t="s">
        <v>4850</v>
      </c>
      <c r="K101" s="85" t="s">
        <v>6</v>
      </c>
      <c r="L101" s="88" t="s">
        <v>4068</v>
      </c>
      <c r="M101" s="87" t="s">
        <v>39</v>
      </c>
      <c r="N101" s="87"/>
      <c r="O101" s="87"/>
      <c r="P101" s="80">
        <v>42537</v>
      </c>
      <c r="Q101" s="85" t="s">
        <v>8</v>
      </c>
      <c r="R101" s="83"/>
      <c r="S101" s="83"/>
      <c r="T101" s="83"/>
      <c r="U101" s="83"/>
      <c r="V101" s="83"/>
    </row>
    <row r="102" spans="3:22" ht="16.5">
      <c r="C102" s="13" t="s">
        <v>4865</v>
      </c>
      <c r="D102" s="364"/>
      <c r="E102" s="15" t="s">
        <v>190</v>
      </c>
      <c r="F102" s="15" t="s">
        <v>146</v>
      </c>
      <c r="G102" s="15" t="s">
        <v>147</v>
      </c>
      <c r="H102" s="364"/>
      <c r="I102" s="25" t="s">
        <v>4866</v>
      </c>
      <c r="J102" s="84" t="s">
        <v>4850</v>
      </c>
      <c r="K102" s="85" t="s">
        <v>6</v>
      </c>
      <c r="L102" s="88" t="s">
        <v>4068</v>
      </c>
      <c r="M102" s="87" t="s">
        <v>39</v>
      </c>
      <c r="N102" s="87"/>
      <c r="O102" s="87"/>
      <c r="P102" s="80">
        <v>42537</v>
      </c>
      <c r="Q102" s="85" t="s">
        <v>8</v>
      </c>
      <c r="R102" s="83"/>
      <c r="S102" s="83"/>
      <c r="T102" s="83"/>
      <c r="U102" s="83"/>
      <c r="V102" s="83"/>
    </row>
    <row r="103" spans="3:22" ht="16.5">
      <c r="C103" s="13" t="s">
        <v>4867</v>
      </c>
      <c r="D103" s="364"/>
      <c r="E103" s="15" t="s">
        <v>190</v>
      </c>
      <c r="F103" s="15" t="s">
        <v>146</v>
      </c>
      <c r="G103" s="15" t="s">
        <v>147</v>
      </c>
      <c r="H103" s="364"/>
      <c r="I103" s="25" t="s">
        <v>4868</v>
      </c>
      <c r="J103" s="84" t="s">
        <v>4850</v>
      </c>
      <c r="K103" s="85" t="s">
        <v>6</v>
      </c>
      <c r="L103" s="88" t="s">
        <v>4068</v>
      </c>
      <c r="M103" s="87" t="s">
        <v>39</v>
      </c>
      <c r="N103" s="87"/>
      <c r="O103" s="87"/>
      <c r="P103" s="80">
        <v>42537</v>
      </c>
      <c r="Q103" s="85" t="s">
        <v>8</v>
      </c>
      <c r="R103" s="83"/>
      <c r="S103" s="83"/>
      <c r="T103" s="83"/>
      <c r="U103" s="83"/>
      <c r="V103" s="83"/>
    </row>
    <row r="104" spans="3:22" ht="16.5">
      <c r="C104" s="13" t="s">
        <v>4869</v>
      </c>
      <c r="D104" s="364"/>
      <c r="E104" s="15" t="s">
        <v>190</v>
      </c>
      <c r="F104" s="15" t="s">
        <v>146</v>
      </c>
      <c r="G104" s="15" t="s">
        <v>147</v>
      </c>
      <c r="H104" s="364"/>
      <c r="I104" s="25" t="s">
        <v>4870</v>
      </c>
      <c r="J104" s="84" t="s">
        <v>4850</v>
      </c>
      <c r="K104" s="85" t="s">
        <v>6</v>
      </c>
      <c r="L104" s="88" t="s">
        <v>4068</v>
      </c>
      <c r="M104" s="87" t="s">
        <v>39</v>
      </c>
      <c r="N104" s="87"/>
      <c r="O104" s="87"/>
      <c r="P104" s="80">
        <v>42537</v>
      </c>
      <c r="Q104" s="85" t="s">
        <v>8</v>
      </c>
      <c r="R104" s="83"/>
      <c r="S104" s="83"/>
      <c r="T104" s="83"/>
      <c r="U104" s="83"/>
      <c r="V104" s="83"/>
    </row>
    <row r="105" spans="3:22" ht="16.5">
      <c r="C105" s="13" t="s">
        <v>4871</v>
      </c>
      <c r="D105" s="364"/>
      <c r="E105" s="15" t="s">
        <v>190</v>
      </c>
      <c r="F105" s="15" t="s">
        <v>146</v>
      </c>
      <c r="G105" s="15" t="s">
        <v>147</v>
      </c>
      <c r="H105" s="364"/>
      <c r="I105" s="25" t="s">
        <v>4872</v>
      </c>
      <c r="J105" s="84" t="s">
        <v>4850</v>
      </c>
      <c r="K105" s="85" t="s">
        <v>6</v>
      </c>
      <c r="L105" s="88" t="s">
        <v>4068</v>
      </c>
      <c r="M105" s="87" t="s">
        <v>39</v>
      </c>
      <c r="N105" s="87"/>
      <c r="O105" s="87"/>
      <c r="P105" s="80">
        <v>42537</v>
      </c>
      <c r="Q105" s="85" t="s">
        <v>8</v>
      </c>
      <c r="R105" s="83"/>
      <c r="S105" s="83"/>
      <c r="T105" s="83"/>
      <c r="U105" s="83"/>
      <c r="V105" s="83"/>
    </row>
    <row r="106" spans="3:22" ht="16.5">
      <c r="C106" s="13" t="s">
        <v>4873</v>
      </c>
      <c r="D106" s="364"/>
      <c r="E106" s="15" t="s">
        <v>190</v>
      </c>
      <c r="F106" s="15" t="s">
        <v>146</v>
      </c>
      <c r="G106" s="15" t="s">
        <v>147</v>
      </c>
      <c r="H106" s="364"/>
      <c r="I106" s="25" t="s">
        <v>4874</v>
      </c>
      <c r="J106" s="84" t="s">
        <v>3881</v>
      </c>
      <c r="K106" s="85" t="s">
        <v>6</v>
      </c>
      <c r="L106" s="88" t="s">
        <v>4068</v>
      </c>
      <c r="M106" s="87" t="s">
        <v>39</v>
      </c>
      <c r="N106" s="87"/>
      <c r="O106" s="87"/>
      <c r="P106" s="80">
        <v>42537</v>
      </c>
      <c r="Q106" s="85" t="s">
        <v>8</v>
      </c>
      <c r="R106" s="83"/>
      <c r="S106" s="83"/>
      <c r="T106" s="83"/>
      <c r="U106" s="83"/>
      <c r="V106" s="83"/>
    </row>
    <row r="107" spans="3:22" ht="16.5">
      <c r="C107" s="13" t="s">
        <v>4875</v>
      </c>
      <c r="D107" s="364"/>
      <c r="E107" s="15" t="s">
        <v>145</v>
      </c>
      <c r="F107" s="15" t="s">
        <v>146</v>
      </c>
      <c r="G107" s="15" t="s">
        <v>157</v>
      </c>
      <c r="H107" s="364"/>
      <c r="I107" s="25" t="s">
        <v>4876</v>
      </c>
      <c r="J107" s="84" t="s">
        <v>549</v>
      </c>
      <c r="K107" s="85" t="s">
        <v>6</v>
      </c>
      <c r="L107" s="25"/>
      <c r="M107" s="87" t="s">
        <v>39</v>
      </c>
      <c r="N107" s="87"/>
      <c r="O107" s="87"/>
      <c r="P107" s="80">
        <v>42537</v>
      </c>
      <c r="Q107" s="85" t="s">
        <v>6</v>
      </c>
      <c r="R107" s="83"/>
      <c r="S107" s="83"/>
      <c r="T107" s="83"/>
      <c r="U107" s="83"/>
      <c r="V107" s="83"/>
    </row>
    <row r="108" spans="3:22" ht="16.5">
      <c r="C108" s="13" t="s">
        <v>4877</v>
      </c>
      <c r="D108" s="364"/>
      <c r="E108" s="15" t="s">
        <v>145</v>
      </c>
      <c r="F108" s="15" t="s">
        <v>146</v>
      </c>
      <c r="G108" s="15" t="s">
        <v>147</v>
      </c>
      <c r="H108" s="364"/>
      <c r="I108" s="25" t="s">
        <v>4878</v>
      </c>
      <c r="J108" s="84" t="s">
        <v>3820</v>
      </c>
      <c r="K108" s="85" t="s">
        <v>6</v>
      </c>
      <c r="L108" s="88"/>
      <c r="M108" s="87" t="s">
        <v>39</v>
      </c>
      <c r="N108" s="87"/>
      <c r="O108" s="87"/>
      <c r="P108" s="80">
        <v>42537</v>
      </c>
      <c r="Q108" s="85" t="s">
        <v>8</v>
      </c>
      <c r="R108" s="83"/>
      <c r="S108" s="83"/>
      <c r="T108" s="83"/>
      <c r="U108" s="83"/>
      <c r="V108" s="83"/>
    </row>
    <row r="109" spans="3:22" ht="16.5">
      <c r="C109" s="13" t="s">
        <v>4879</v>
      </c>
      <c r="D109" s="364"/>
      <c r="E109" s="15" t="s">
        <v>145</v>
      </c>
      <c r="F109" s="15" t="s">
        <v>146</v>
      </c>
      <c r="G109" s="15" t="s">
        <v>147</v>
      </c>
      <c r="H109" s="364"/>
      <c r="I109" s="25" t="s">
        <v>4797</v>
      </c>
      <c r="J109" s="84" t="s">
        <v>3820</v>
      </c>
      <c r="K109" s="85" t="s">
        <v>6</v>
      </c>
      <c r="L109" s="25"/>
      <c r="M109" s="87" t="s">
        <v>39</v>
      </c>
      <c r="N109" s="87"/>
      <c r="O109" s="87"/>
      <c r="P109" s="80">
        <v>42537</v>
      </c>
      <c r="Q109" s="85" t="s">
        <v>8</v>
      </c>
      <c r="R109" s="83"/>
      <c r="S109" s="83"/>
      <c r="T109" s="83"/>
      <c r="U109" s="83"/>
      <c r="V109" s="83"/>
    </row>
    <row r="110" spans="3:22" ht="16.5">
      <c r="C110" s="13" t="s">
        <v>4880</v>
      </c>
      <c r="D110" s="364"/>
      <c r="E110" s="15" t="s">
        <v>190</v>
      </c>
      <c r="F110" s="15" t="s">
        <v>146</v>
      </c>
      <c r="G110" s="15" t="s">
        <v>147</v>
      </c>
      <c r="H110" s="364"/>
      <c r="I110" s="25" t="s">
        <v>4799</v>
      </c>
      <c r="J110" s="84" t="s">
        <v>3822</v>
      </c>
      <c r="K110" s="85" t="s">
        <v>6</v>
      </c>
      <c r="L110" s="25"/>
      <c r="M110" s="87" t="s">
        <v>39</v>
      </c>
      <c r="N110" s="87"/>
      <c r="O110" s="87"/>
      <c r="P110" s="80">
        <v>42537</v>
      </c>
      <c r="Q110" s="85" t="s">
        <v>8</v>
      </c>
      <c r="R110" s="83"/>
      <c r="S110" s="83"/>
      <c r="T110" s="83"/>
      <c r="U110" s="83"/>
      <c r="V110" s="83"/>
    </row>
    <row r="111" spans="3:22" ht="16.5">
      <c r="C111" s="13" t="s">
        <v>4881</v>
      </c>
      <c r="D111" s="364"/>
      <c r="E111" s="15" t="s">
        <v>145</v>
      </c>
      <c r="F111" s="15" t="s">
        <v>146</v>
      </c>
      <c r="G111" s="15" t="s">
        <v>147</v>
      </c>
      <c r="H111" s="364"/>
      <c r="I111" s="25" t="s">
        <v>4801</v>
      </c>
      <c r="J111" s="84" t="s">
        <v>3820</v>
      </c>
      <c r="K111" s="85" t="s">
        <v>6</v>
      </c>
      <c r="L111" s="25"/>
      <c r="M111" s="87" t="s">
        <v>39</v>
      </c>
      <c r="N111" s="87"/>
      <c r="O111" s="87"/>
      <c r="P111" s="80">
        <v>42537</v>
      </c>
      <c r="Q111" s="85" t="s">
        <v>8</v>
      </c>
      <c r="R111" s="83"/>
      <c r="S111" s="83"/>
      <c r="T111" s="83"/>
      <c r="U111" s="83"/>
      <c r="V111" s="83"/>
    </row>
    <row r="112" spans="3:22" ht="16.5">
      <c r="C112" s="13" t="s">
        <v>4882</v>
      </c>
      <c r="D112" s="364"/>
      <c r="E112" s="15" t="s">
        <v>190</v>
      </c>
      <c r="F112" s="15" t="s">
        <v>146</v>
      </c>
      <c r="G112" s="15" t="s">
        <v>147</v>
      </c>
      <c r="H112" s="364"/>
      <c r="I112" s="25" t="s">
        <v>4803</v>
      </c>
      <c r="J112" s="84" t="s">
        <v>3822</v>
      </c>
      <c r="K112" s="85" t="s">
        <v>6</v>
      </c>
      <c r="L112" s="25"/>
      <c r="M112" s="87" t="s">
        <v>39</v>
      </c>
      <c r="N112" s="87"/>
      <c r="O112" s="87"/>
      <c r="P112" s="80">
        <v>42537</v>
      </c>
      <c r="Q112" s="85" t="s">
        <v>8</v>
      </c>
      <c r="R112" s="83"/>
      <c r="S112" s="83"/>
      <c r="T112" s="83"/>
      <c r="U112" s="83"/>
      <c r="V112" s="83"/>
    </row>
    <row r="113" spans="3:22" ht="16.5">
      <c r="C113" s="13" t="s">
        <v>4883</v>
      </c>
      <c r="D113" s="364"/>
      <c r="E113" s="15" t="s">
        <v>145</v>
      </c>
      <c r="F113" s="15" t="s">
        <v>178</v>
      </c>
      <c r="G113" s="15" t="s">
        <v>157</v>
      </c>
      <c r="H113" s="364"/>
      <c r="I113" s="25" t="s">
        <v>4809</v>
      </c>
      <c r="J113" s="84" t="s">
        <v>3820</v>
      </c>
      <c r="K113" s="85" t="s">
        <v>6</v>
      </c>
      <c r="L113" s="25"/>
      <c r="M113" s="87" t="s">
        <v>39</v>
      </c>
      <c r="N113" s="87"/>
      <c r="O113" s="87"/>
      <c r="P113" s="80">
        <v>42537</v>
      </c>
      <c r="Q113" s="85" t="s">
        <v>6</v>
      </c>
      <c r="R113" s="83"/>
      <c r="S113" s="83"/>
      <c r="T113" s="83"/>
      <c r="U113" s="83"/>
      <c r="V113" s="83"/>
    </row>
    <row r="114" spans="3:22" ht="16.5">
      <c r="C114" s="13" t="s">
        <v>4884</v>
      </c>
      <c r="D114" s="364"/>
      <c r="E114" s="15" t="s">
        <v>145</v>
      </c>
      <c r="F114" s="15" t="s">
        <v>178</v>
      </c>
      <c r="G114" s="15" t="s">
        <v>157</v>
      </c>
      <c r="H114" s="364"/>
      <c r="I114" s="25" t="s">
        <v>4811</v>
      </c>
      <c r="J114" s="84" t="s">
        <v>4812</v>
      </c>
      <c r="K114" s="85" t="s">
        <v>6</v>
      </c>
      <c r="L114" s="26"/>
      <c r="M114" s="87" t="s">
        <v>39</v>
      </c>
      <c r="N114" s="87"/>
      <c r="O114" s="87"/>
      <c r="P114" s="80">
        <v>42537</v>
      </c>
      <c r="Q114" s="85" t="s">
        <v>6</v>
      </c>
      <c r="R114" s="83"/>
      <c r="S114" s="83"/>
      <c r="T114" s="83"/>
      <c r="U114" s="83"/>
      <c r="V114" s="83"/>
    </row>
    <row r="115" spans="3:22" ht="16.5">
      <c r="C115" s="13" t="s">
        <v>4885</v>
      </c>
      <c r="D115" s="364"/>
      <c r="E115" s="15" t="s">
        <v>145</v>
      </c>
      <c r="F115" s="15" t="s">
        <v>146</v>
      </c>
      <c r="G115" s="15" t="s">
        <v>147</v>
      </c>
      <c r="H115" s="364"/>
      <c r="I115" s="25" t="s">
        <v>4817</v>
      </c>
      <c r="J115" s="84" t="s">
        <v>4818</v>
      </c>
      <c r="K115" s="85" t="s">
        <v>6</v>
      </c>
      <c r="L115" s="26"/>
      <c r="M115" s="87" t="s">
        <v>39</v>
      </c>
      <c r="N115" s="87"/>
      <c r="O115" s="87"/>
      <c r="P115" s="80">
        <v>42537</v>
      </c>
      <c r="Q115" s="85" t="s">
        <v>8</v>
      </c>
      <c r="R115" s="83"/>
      <c r="S115" s="83"/>
      <c r="T115" s="83"/>
      <c r="U115" s="83"/>
      <c r="V115" s="83"/>
    </row>
    <row r="116" spans="3:22" ht="16.5">
      <c r="C116" s="13" t="s">
        <v>4886</v>
      </c>
      <c r="D116" s="364"/>
      <c r="E116" s="15" t="s">
        <v>145</v>
      </c>
      <c r="F116" s="15" t="s">
        <v>178</v>
      </c>
      <c r="G116" s="15" t="s">
        <v>157</v>
      </c>
      <c r="H116" s="364"/>
      <c r="I116" s="25" t="s">
        <v>4887</v>
      </c>
      <c r="J116" s="84" t="s">
        <v>4822</v>
      </c>
      <c r="K116" s="85" t="s">
        <v>6</v>
      </c>
      <c r="L116" s="26"/>
      <c r="M116" s="87" t="s">
        <v>39</v>
      </c>
      <c r="N116" s="87"/>
      <c r="O116" s="87"/>
      <c r="P116" s="80">
        <v>42537</v>
      </c>
      <c r="Q116" s="85" t="s">
        <v>6</v>
      </c>
      <c r="R116" s="83"/>
      <c r="S116" s="83"/>
      <c r="T116" s="83"/>
      <c r="U116" s="83"/>
      <c r="V116" s="83"/>
    </row>
  </sheetData>
  <autoFilter ref="C10:K116"/>
  <mergeCells count="36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K8:L8"/>
    <mergeCell ref="N8:O8"/>
    <mergeCell ref="Q8:R8"/>
    <mergeCell ref="T8:U8"/>
    <mergeCell ref="K9:L9"/>
    <mergeCell ref="N9:O9"/>
    <mergeCell ref="Q9:R9"/>
    <mergeCell ref="T9:U9"/>
    <mergeCell ref="D11:D32"/>
    <mergeCell ref="D33:D73"/>
    <mergeCell ref="D74:D116"/>
    <mergeCell ref="H11:H32"/>
    <mergeCell ref="H33:H73"/>
    <mergeCell ref="H75:H116"/>
  </mergeCells>
  <phoneticPr fontId="31" type="noConversion"/>
  <conditionalFormatting sqref="K11:K116 L16 L13 L19 L35:L53 L59:L61 L78:L106 L108 L68 Q11:Q116">
    <cfRule type="cellIs" dxfId="20" priority="1" stopIfTrue="1" operator="equal">
      <formula>"无效"</formula>
    </cfRule>
    <cfRule type="cellIs" dxfId="19" priority="2" stopIfTrue="1" operator="equal">
      <formula>"通过"</formula>
    </cfRule>
    <cfRule type="cellIs" dxfId="18" priority="3" stopIfTrue="1" operator="equal">
      <formula>"阻塞"</formula>
    </cfRule>
  </conditionalFormatting>
  <dataValidations count="5">
    <dataValidation type="list" allowBlank="1" showInputMessage="1" showErrorMessage="1" sqref="E11:E116">
      <formula1>"正,反"</formula1>
    </dataValidation>
    <dataValidation type="list" allowBlank="1" showInputMessage="1" showErrorMessage="1" sqref="F11:F116">
      <formula1>"高,中,低"</formula1>
    </dataValidation>
    <dataValidation type="list" allowBlank="1" showInputMessage="1" showErrorMessage="1" sqref="G11:G116">
      <formula1>"是,否"</formula1>
    </dataValidation>
    <dataValidation type="list" allowBlank="1" showInputMessage="1" showErrorMessage="1" sqref="K11:K116 Q11:Q116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pageSetup paperSize="9"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26"/>
  <sheetViews>
    <sheetView topLeftCell="A10" workbookViewId="0">
      <selection activeCell="D13" sqref="D13:D23"/>
    </sheetView>
  </sheetViews>
  <sheetFormatPr defaultColWidth="9" defaultRowHeight="13.5"/>
  <cols>
    <col min="1" max="2" width="2.75" customWidth="1"/>
    <col min="3" max="3" width="11.5" customWidth="1"/>
    <col min="4" max="4" width="18.75" customWidth="1"/>
    <col min="8" max="8" width="8.875" customWidth="1"/>
    <col min="9" max="9" width="25.125" customWidth="1"/>
    <col min="10" max="10" width="28" style="107" customWidth="1"/>
    <col min="16" max="16" width="8.875" customWidth="1"/>
  </cols>
  <sheetData>
    <row r="1" spans="3:22" ht="17.25">
      <c r="C1" s="62"/>
      <c r="D1" s="18"/>
      <c r="E1" s="63"/>
      <c r="F1" s="63"/>
      <c r="G1" s="63"/>
      <c r="H1" s="64"/>
      <c r="I1" s="73"/>
      <c r="J1" s="73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3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3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3"/>
      <c r="K4" s="383" t="s">
        <v>118</v>
      </c>
      <c r="L4" s="384"/>
      <c r="M4" s="47">
        <f>COUNTA($C$11:$C$128)</f>
        <v>16</v>
      </c>
      <c r="N4" s="412" t="s">
        <v>119</v>
      </c>
      <c r="O4" s="413"/>
      <c r="P4" s="75">
        <f>(M5+M6)/M4</f>
        <v>0</v>
      </c>
      <c r="Q4" s="383" t="s">
        <v>118</v>
      </c>
      <c r="R4" s="384"/>
      <c r="S4" s="47">
        <f>COUNTA($C$11:$C$128)</f>
        <v>16</v>
      </c>
      <c r="T4" s="412" t="s">
        <v>119</v>
      </c>
      <c r="U4" s="413"/>
      <c r="V4" s="75">
        <f>(S5+S6)/S4</f>
        <v>0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3"/>
      <c r="K5" s="383" t="s">
        <v>121</v>
      </c>
      <c r="L5" s="384"/>
      <c r="M5" s="23">
        <f>COUNTIF(K25:K$128,"通过")</f>
        <v>0</v>
      </c>
      <c r="N5" s="412" t="s">
        <v>119</v>
      </c>
      <c r="O5" s="413"/>
      <c r="P5" s="75">
        <f>M5/M4</f>
        <v>0</v>
      </c>
      <c r="Q5" s="383" t="s">
        <v>121</v>
      </c>
      <c r="R5" s="384"/>
      <c r="S5" s="23">
        <f>COUNTIF(Q25:Q$128,"通过")</f>
        <v>0</v>
      </c>
      <c r="T5" s="412" t="s">
        <v>119</v>
      </c>
      <c r="U5" s="413"/>
      <c r="V5" s="75">
        <f>S5/S4</f>
        <v>0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3"/>
      <c r="K6" s="383" t="s">
        <v>123</v>
      </c>
      <c r="L6" s="384"/>
      <c r="M6" s="23">
        <f>COUNTIF(K25:K$127,"失败")</f>
        <v>0</v>
      </c>
      <c r="N6" s="412" t="s">
        <v>119</v>
      </c>
      <c r="O6" s="413"/>
      <c r="P6" s="75">
        <f>M6/M4</f>
        <v>0</v>
      </c>
      <c r="Q6" s="383" t="s">
        <v>123</v>
      </c>
      <c r="R6" s="384"/>
      <c r="S6" s="23">
        <f>COUNTIF(Q25:Q$127,"失败")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3"/>
      <c r="K7" s="383" t="s">
        <v>125</v>
      </c>
      <c r="L7" s="384"/>
      <c r="M7" s="23">
        <f>COUNTIF(K25:K$127,"阻塞")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COUNTIF(Q25:Q$127,"阻塞")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3"/>
      <c r="K8" s="383" t="s">
        <v>126</v>
      </c>
      <c r="L8" s="384"/>
      <c r="M8" s="23">
        <f>COUNTIF(K25:K$127,"无效")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COUNTIF(Q25:Q$127,"无效")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3"/>
      <c r="K9" s="383" t="s">
        <v>127</v>
      </c>
      <c r="L9" s="384"/>
      <c r="M9" s="23">
        <f>COUNTIF(K11:K$127,"未执行")</f>
        <v>16</v>
      </c>
      <c r="N9" s="412" t="s">
        <v>119</v>
      </c>
      <c r="O9" s="413"/>
      <c r="P9" s="75">
        <f>M9/M4</f>
        <v>1</v>
      </c>
      <c r="Q9" s="383" t="s">
        <v>127</v>
      </c>
      <c r="R9" s="384"/>
      <c r="S9" s="23">
        <f>COUNTIF(Q11:Q$127,"未执行")</f>
        <v>0</v>
      </c>
      <c r="T9" s="412" t="s">
        <v>119</v>
      </c>
      <c r="U9" s="413"/>
      <c r="V9" s="75">
        <f>S9/S4</f>
        <v>0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0" t="s">
        <v>136</v>
      </c>
      <c r="K10" s="68" t="s">
        <v>141</v>
      </c>
      <c r="L10" s="68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28.5">
      <c r="C11" s="78" t="s">
        <v>4888</v>
      </c>
      <c r="D11" s="465" t="s">
        <v>4889</v>
      </c>
      <c r="E11" s="78" t="s">
        <v>145</v>
      </c>
      <c r="F11" s="78" t="s">
        <v>178</v>
      </c>
      <c r="G11" s="108" t="s">
        <v>157</v>
      </c>
      <c r="H11" s="109"/>
      <c r="I11" s="111" t="s">
        <v>4890</v>
      </c>
      <c r="J11" s="111" t="s">
        <v>4891</v>
      </c>
      <c r="K11" s="77" t="s">
        <v>8</v>
      </c>
      <c r="L11" s="78"/>
      <c r="M11" s="78"/>
      <c r="N11" s="78"/>
      <c r="O11" s="79"/>
      <c r="P11" s="87"/>
      <c r="Q11" s="87"/>
      <c r="R11" s="78"/>
      <c r="S11" s="78"/>
      <c r="T11" s="78"/>
      <c r="U11" s="79"/>
      <c r="V11" s="79"/>
    </row>
    <row r="12" spans="3:22" ht="14.25">
      <c r="C12" s="78" t="s">
        <v>4892</v>
      </c>
      <c r="D12" s="466"/>
      <c r="E12" s="78" t="s">
        <v>145</v>
      </c>
      <c r="F12" s="78" t="s">
        <v>146</v>
      </c>
      <c r="G12" s="108" t="s">
        <v>157</v>
      </c>
      <c r="H12" s="109"/>
      <c r="I12" s="111" t="s">
        <v>4893</v>
      </c>
      <c r="J12" s="111" t="s">
        <v>4894</v>
      </c>
      <c r="K12" s="77" t="s">
        <v>8</v>
      </c>
      <c r="L12" s="78"/>
      <c r="M12" s="78"/>
      <c r="N12" s="78"/>
      <c r="O12" s="79"/>
      <c r="P12" s="87"/>
      <c r="Q12" s="87"/>
      <c r="R12" s="78"/>
      <c r="S12" s="78"/>
      <c r="T12" s="78"/>
      <c r="U12" s="79"/>
      <c r="V12" s="79"/>
    </row>
    <row r="13" spans="3:22" ht="28.5">
      <c r="C13" s="78" t="s">
        <v>4895</v>
      </c>
      <c r="D13" s="465" t="s">
        <v>4896</v>
      </c>
      <c r="E13" s="78" t="s">
        <v>145</v>
      </c>
      <c r="F13" s="78" t="s">
        <v>178</v>
      </c>
      <c r="G13" s="108" t="s">
        <v>157</v>
      </c>
      <c r="H13" s="109"/>
      <c r="I13" s="111" t="s">
        <v>4897</v>
      </c>
      <c r="J13" s="111" t="s">
        <v>4898</v>
      </c>
      <c r="K13" s="77" t="s">
        <v>8</v>
      </c>
      <c r="L13" s="78"/>
      <c r="M13" s="78"/>
      <c r="N13" s="78"/>
      <c r="O13" s="79"/>
      <c r="P13" s="87"/>
      <c r="Q13" s="87"/>
      <c r="R13" s="78"/>
      <c r="S13" s="78"/>
      <c r="T13" s="78"/>
      <c r="U13" s="79"/>
      <c r="V13" s="79"/>
    </row>
    <row r="14" spans="3:22" ht="28.5">
      <c r="C14" s="78" t="s">
        <v>4899</v>
      </c>
      <c r="D14" s="467"/>
      <c r="E14" s="78" t="s">
        <v>145</v>
      </c>
      <c r="F14" s="78" t="s">
        <v>146</v>
      </c>
      <c r="G14" s="108" t="s">
        <v>147</v>
      </c>
      <c r="H14" s="465" t="s">
        <v>4900</v>
      </c>
      <c r="I14" s="111" t="s">
        <v>4901</v>
      </c>
      <c r="J14" s="86" t="s">
        <v>4902</v>
      </c>
      <c r="K14" s="77" t="s">
        <v>8</v>
      </c>
      <c r="L14" s="78"/>
      <c r="M14" s="78"/>
      <c r="N14" s="78"/>
      <c r="O14" s="79"/>
      <c r="P14" s="87"/>
      <c r="Q14" s="87"/>
      <c r="R14" s="78"/>
      <c r="S14" s="78"/>
      <c r="T14" s="78"/>
      <c r="U14" s="79"/>
      <c r="V14" s="79"/>
    </row>
    <row r="15" spans="3:22" ht="14.25">
      <c r="C15" s="78" t="s">
        <v>4903</v>
      </c>
      <c r="D15" s="467"/>
      <c r="E15" s="78" t="s">
        <v>190</v>
      </c>
      <c r="F15" s="78" t="s">
        <v>146</v>
      </c>
      <c r="G15" s="108" t="s">
        <v>147</v>
      </c>
      <c r="H15" s="467"/>
      <c r="I15" s="111" t="s">
        <v>4904</v>
      </c>
      <c r="J15" s="86" t="s">
        <v>4905</v>
      </c>
      <c r="K15" s="77" t="s">
        <v>8</v>
      </c>
      <c r="L15" s="78"/>
      <c r="M15" s="78"/>
      <c r="N15" s="78"/>
      <c r="O15" s="79"/>
      <c r="P15" s="87"/>
      <c r="Q15" s="87"/>
      <c r="R15" s="78"/>
      <c r="S15" s="78"/>
      <c r="T15" s="78"/>
      <c r="U15" s="79"/>
      <c r="V15" s="79"/>
    </row>
    <row r="16" spans="3:22" ht="28.5">
      <c r="C16" s="78" t="s">
        <v>4906</v>
      </c>
      <c r="D16" s="467"/>
      <c r="E16" s="78" t="s">
        <v>145</v>
      </c>
      <c r="F16" s="78" t="s">
        <v>178</v>
      </c>
      <c r="G16" s="108" t="s">
        <v>147</v>
      </c>
      <c r="H16" s="467"/>
      <c r="I16" s="111" t="s">
        <v>4907</v>
      </c>
      <c r="J16" s="86" t="s">
        <v>4908</v>
      </c>
      <c r="K16" s="77" t="s">
        <v>8</v>
      </c>
      <c r="L16" s="78"/>
      <c r="M16" s="78"/>
      <c r="N16" s="78"/>
      <c r="O16" s="79"/>
      <c r="P16" s="87"/>
      <c r="Q16" s="87"/>
      <c r="R16" s="78"/>
      <c r="S16" s="78"/>
      <c r="T16" s="78"/>
      <c r="U16" s="79"/>
      <c r="V16" s="79"/>
    </row>
    <row r="17" spans="3:22" ht="28.5">
      <c r="C17" s="78" t="s">
        <v>4909</v>
      </c>
      <c r="D17" s="467"/>
      <c r="E17" s="78" t="s">
        <v>145</v>
      </c>
      <c r="F17" s="78" t="s">
        <v>146</v>
      </c>
      <c r="G17" s="108" t="s">
        <v>147</v>
      </c>
      <c r="H17" s="467"/>
      <c r="I17" s="111" t="s">
        <v>4910</v>
      </c>
      <c r="J17" s="86" t="s">
        <v>4911</v>
      </c>
      <c r="K17" s="77" t="s">
        <v>8</v>
      </c>
      <c r="L17" s="78"/>
      <c r="M17" s="78"/>
      <c r="N17" s="78"/>
      <c r="O17" s="79"/>
      <c r="P17" s="87"/>
      <c r="Q17" s="87"/>
      <c r="R17" s="78"/>
      <c r="S17" s="78"/>
      <c r="T17" s="78"/>
      <c r="U17" s="79"/>
      <c r="V17" s="79"/>
    </row>
    <row r="18" spans="3:22" ht="28.5">
      <c r="C18" s="78" t="s">
        <v>4912</v>
      </c>
      <c r="D18" s="467"/>
      <c r="E18" s="78" t="s">
        <v>190</v>
      </c>
      <c r="F18" s="78" t="s">
        <v>146</v>
      </c>
      <c r="G18" s="108" t="s">
        <v>147</v>
      </c>
      <c r="H18" s="467"/>
      <c r="I18" s="111" t="s">
        <v>4913</v>
      </c>
      <c r="J18" s="86" t="s">
        <v>4914</v>
      </c>
      <c r="K18" s="77" t="s">
        <v>8</v>
      </c>
      <c r="L18" s="78"/>
      <c r="M18" s="78"/>
      <c r="N18" s="78"/>
      <c r="O18" s="79"/>
      <c r="P18" s="87"/>
      <c r="Q18" s="87"/>
      <c r="R18" s="78"/>
      <c r="S18" s="78"/>
      <c r="T18" s="78"/>
      <c r="U18" s="79"/>
      <c r="V18" s="79"/>
    </row>
    <row r="19" spans="3:22" ht="14.25">
      <c r="C19" s="78" t="s">
        <v>4915</v>
      </c>
      <c r="D19" s="467"/>
      <c r="E19" s="78" t="s">
        <v>145</v>
      </c>
      <c r="F19" s="78" t="s">
        <v>146</v>
      </c>
      <c r="G19" s="108" t="s">
        <v>147</v>
      </c>
      <c r="H19" s="467"/>
      <c r="I19" s="111" t="s">
        <v>4916</v>
      </c>
      <c r="J19" s="86" t="s">
        <v>4917</v>
      </c>
      <c r="K19" s="77" t="s">
        <v>8</v>
      </c>
      <c r="L19" s="78"/>
      <c r="M19" s="78"/>
      <c r="N19" s="78"/>
      <c r="O19" s="79"/>
      <c r="P19" s="87"/>
      <c r="Q19" s="87"/>
      <c r="R19" s="78"/>
      <c r="S19" s="78"/>
      <c r="T19" s="78"/>
      <c r="U19" s="79"/>
      <c r="V19" s="79"/>
    </row>
    <row r="20" spans="3:22" ht="14.25">
      <c r="C20" s="78" t="s">
        <v>4918</v>
      </c>
      <c r="D20" s="467"/>
      <c r="E20" s="78" t="s">
        <v>145</v>
      </c>
      <c r="F20" s="78" t="s">
        <v>146</v>
      </c>
      <c r="G20" s="108" t="s">
        <v>147</v>
      </c>
      <c r="H20" s="467"/>
      <c r="I20" s="111" t="s">
        <v>4919</v>
      </c>
      <c r="J20" s="86" t="s">
        <v>4920</v>
      </c>
      <c r="K20" s="77" t="s">
        <v>8</v>
      </c>
      <c r="L20" s="81"/>
      <c r="M20" s="81"/>
      <c r="N20" s="81"/>
      <c r="O20" s="90"/>
      <c r="P20" s="95"/>
      <c r="Q20" s="95"/>
      <c r="R20" s="81"/>
      <c r="S20" s="81"/>
      <c r="T20" s="81"/>
      <c r="U20" s="90"/>
      <c r="V20" s="90"/>
    </row>
    <row r="21" spans="3:22" ht="14.25">
      <c r="C21" s="78" t="s">
        <v>4921</v>
      </c>
      <c r="D21" s="467"/>
      <c r="E21" s="78" t="s">
        <v>145</v>
      </c>
      <c r="F21" s="78" t="s">
        <v>146</v>
      </c>
      <c r="G21" s="108" t="s">
        <v>157</v>
      </c>
      <c r="H21" s="467"/>
      <c r="I21" s="111" t="s">
        <v>4922</v>
      </c>
      <c r="J21" s="112" t="s">
        <v>4917</v>
      </c>
      <c r="K21" s="77" t="s">
        <v>8</v>
      </c>
      <c r="L21" s="81"/>
      <c r="M21" s="81"/>
      <c r="N21" s="81"/>
      <c r="O21" s="90"/>
      <c r="P21" s="90"/>
      <c r="Q21" s="91"/>
      <c r="R21" s="81"/>
      <c r="S21" s="81"/>
      <c r="T21" s="81"/>
      <c r="U21" s="90"/>
      <c r="V21" s="90"/>
    </row>
    <row r="22" spans="3:22" ht="14.25">
      <c r="C22" s="78" t="s">
        <v>4923</v>
      </c>
      <c r="D22" s="467"/>
      <c r="E22" s="78" t="s">
        <v>145</v>
      </c>
      <c r="F22" s="78" t="s">
        <v>146</v>
      </c>
      <c r="G22" s="108" t="s">
        <v>157</v>
      </c>
      <c r="H22" s="467"/>
      <c r="I22" s="111" t="s">
        <v>4924</v>
      </c>
      <c r="J22" s="112" t="s">
        <v>397</v>
      </c>
      <c r="K22" s="77" t="s">
        <v>8</v>
      </c>
      <c r="L22" s="81"/>
      <c r="M22" s="81"/>
      <c r="N22" s="81"/>
      <c r="O22" s="90"/>
      <c r="P22" s="90"/>
      <c r="Q22" s="91"/>
      <c r="R22" s="81"/>
      <c r="S22" s="81"/>
      <c r="T22" s="81"/>
      <c r="U22" s="90"/>
      <c r="V22" s="90"/>
    </row>
    <row r="23" spans="3:22" ht="14.25">
      <c r="C23" s="78" t="s">
        <v>4925</v>
      </c>
      <c r="D23" s="466"/>
      <c r="E23" s="78" t="s">
        <v>145</v>
      </c>
      <c r="F23" s="78" t="s">
        <v>146</v>
      </c>
      <c r="G23" s="108" t="s">
        <v>147</v>
      </c>
      <c r="H23" s="466"/>
      <c r="I23" s="111" t="s">
        <v>4926</v>
      </c>
      <c r="J23" s="112" t="s">
        <v>397</v>
      </c>
      <c r="K23" s="77" t="s">
        <v>8</v>
      </c>
      <c r="L23" s="81"/>
      <c r="M23" s="81"/>
      <c r="N23" s="81"/>
      <c r="O23" s="90"/>
      <c r="P23" s="90"/>
      <c r="Q23" s="91"/>
      <c r="R23" s="81"/>
      <c r="S23" s="81"/>
      <c r="T23" s="81"/>
      <c r="U23" s="90"/>
      <c r="V23" s="90"/>
    </row>
    <row r="24" spans="3:22" ht="14.25">
      <c r="C24" s="78" t="s">
        <v>4927</v>
      </c>
      <c r="D24" s="465" t="s">
        <v>4928</v>
      </c>
      <c r="E24" s="78" t="s">
        <v>145</v>
      </c>
      <c r="F24" s="78" t="s">
        <v>146</v>
      </c>
      <c r="G24" s="108" t="s">
        <v>157</v>
      </c>
      <c r="H24" s="110"/>
      <c r="I24" s="110" t="s">
        <v>4922</v>
      </c>
      <c r="J24" s="113" t="s">
        <v>4917</v>
      </c>
      <c r="K24" s="77" t="s">
        <v>8</v>
      </c>
      <c r="L24" s="82"/>
      <c r="M24" s="82"/>
      <c r="N24" s="82"/>
      <c r="O24" s="93"/>
      <c r="P24" s="94"/>
      <c r="Q24" s="77"/>
      <c r="R24" s="82"/>
      <c r="S24" s="82"/>
      <c r="T24" s="82"/>
      <c r="U24" s="93"/>
      <c r="V24" s="94"/>
    </row>
    <row r="25" spans="3:22" ht="14.25">
      <c r="C25" s="78" t="s">
        <v>4929</v>
      </c>
      <c r="D25" s="467"/>
      <c r="E25" s="78" t="s">
        <v>145</v>
      </c>
      <c r="F25" s="78" t="s">
        <v>178</v>
      </c>
      <c r="G25" s="108" t="s">
        <v>157</v>
      </c>
      <c r="H25" s="110"/>
      <c r="I25" s="110" t="s">
        <v>4924</v>
      </c>
      <c r="J25" s="113" t="s">
        <v>4930</v>
      </c>
      <c r="K25" s="77" t="s">
        <v>8</v>
      </c>
      <c r="L25" s="82"/>
      <c r="M25" s="82"/>
      <c r="N25" s="82"/>
      <c r="O25" s="93"/>
      <c r="P25" s="94"/>
      <c r="Q25" s="77"/>
      <c r="R25" s="82"/>
      <c r="S25" s="82"/>
      <c r="T25" s="82"/>
      <c r="U25" s="93"/>
      <c r="V25" s="94"/>
    </row>
    <row r="26" spans="3:22" ht="14.25">
      <c r="C26" s="78" t="s">
        <v>4931</v>
      </c>
      <c r="D26" s="466"/>
      <c r="E26" s="78" t="s">
        <v>145</v>
      </c>
      <c r="F26" s="78" t="s">
        <v>146</v>
      </c>
      <c r="G26" s="108" t="s">
        <v>147</v>
      </c>
      <c r="H26" s="110"/>
      <c r="I26" s="110" t="s">
        <v>4926</v>
      </c>
      <c r="J26" s="113" t="s">
        <v>4932</v>
      </c>
      <c r="K26" s="77" t="s">
        <v>8</v>
      </c>
      <c r="L26" s="82"/>
      <c r="M26" s="82"/>
      <c r="N26" s="82"/>
      <c r="O26" s="93"/>
      <c r="P26" s="94"/>
      <c r="Q26" s="77"/>
      <c r="R26" s="82"/>
      <c r="S26" s="82"/>
      <c r="T26" s="82"/>
      <c r="U26" s="93"/>
      <c r="V26" s="94"/>
    </row>
  </sheetData>
  <mergeCells count="34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N8:O8"/>
    <mergeCell ref="Q8:R8"/>
    <mergeCell ref="T8:U8"/>
    <mergeCell ref="K9:L9"/>
    <mergeCell ref="N9:O9"/>
    <mergeCell ref="Q9:R9"/>
    <mergeCell ref="T9:U9"/>
    <mergeCell ref="D11:D12"/>
    <mergeCell ref="D13:D23"/>
    <mergeCell ref="D24:D26"/>
    <mergeCell ref="H14:H23"/>
    <mergeCell ref="K8:L8"/>
  </mergeCells>
  <phoneticPr fontId="31" type="noConversion"/>
  <conditionalFormatting sqref="Q24:Q26 K11:K26">
    <cfRule type="cellIs" dxfId="17" priority="1" stopIfTrue="1" operator="equal">
      <formula>"无效"</formula>
    </cfRule>
    <cfRule type="cellIs" dxfId="16" priority="2" stopIfTrue="1" operator="equal">
      <formula>"通过"</formula>
    </cfRule>
    <cfRule type="cellIs" dxfId="15" priority="3" stopIfTrue="1" operator="equal">
      <formula>"阻塞"</formula>
    </cfRule>
  </conditionalFormatting>
  <dataValidations count="2">
    <dataValidation type="list" allowBlank="1" showInputMessage="1" showErrorMessage="1" sqref="K11:K26 Q24:Q26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58"/>
  <sheetViews>
    <sheetView topLeftCell="A51" workbookViewId="0">
      <selection activeCell="A51" sqref="A1:B1048576"/>
    </sheetView>
  </sheetViews>
  <sheetFormatPr defaultColWidth="9" defaultRowHeight="13.5"/>
  <cols>
    <col min="1" max="2" width="1.75" customWidth="1"/>
    <col min="3" max="3" width="11.5" customWidth="1"/>
    <col min="4" max="4" width="21.875" style="107" customWidth="1"/>
    <col min="5" max="7" width="5.875" customWidth="1"/>
    <col min="8" max="8" width="10.375" customWidth="1"/>
    <col min="9" max="9" width="27.75" style="107" customWidth="1"/>
    <col min="10" max="10" width="42.25" customWidth="1"/>
    <col min="16" max="16" width="8.875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COUNTA($D$11:$D$137)</f>
        <v>48</v>
      </c>
      <c r="N4" s="412" t="s">
        <v>119</v>
      </c>
      <c r="O4" s="413"/>
      <c r="P4" s="75">
        <f>(M5+M6)/M4</f>
        <v>0.91666666666666663</v>
      </c>
      <c r="Q4" s="383" t="s">
        <v>118</v>
      </c>
      <c r="R4" s="384"/>
      <c r="S4" s="47">
        <f>COUNTA($D$11:$D$137)</f>
        <v>48</v>
      </c>
      <c r="T4" s="412" t="s">
        <v>119</v>
      </c>
      <c r="U4" s="413"/>
      <c r="V4" s="75">
        <f>(S5+S6)/S4</f>
        <v>0.27083333333333331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COUNTIF(K11:K$137,"通过")</f>
        <v>44</v>
      </c>
      <c r="N5" s="412" t="s">
        <v>119</v>
      </c>
      <c r="O5" s="413"/>
      <c r="P5" s="75">
        <f>M5/M4</f>
        <v>0.91666666666666663</v>
      </c>
      <c r="Q5" s="383" t="s">
        <v>121</v>
      </c>
      <c r="R5" s="384"/>
      <c r="S5" s="23">
        <f>COUNTIF(Q27:Q$137,"通过")</f>
        <v>13</v>
      </c>
      <c r="T5" s="412" t="s">
        <v>119</v>
      </c>
      <c r="U5" s="413"/>
      <c r="V5" s="75">
        <f>S5/S4</f>
        <v>0.27083333333333331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COUNTIF(K11:K$136,"失败")</f>
        <v>0</v>
      </c>
      <c r="N6" s="412" t="s">
        <v>119</v>
      </c>
      <c r="O6" s="413"/>
      <c r="P6" s="75">
        <f>M6/M4</f>
        <v>0</v>
      </c>
      <c r="Q6" s="383" t="s">
        <v>123</v>
      </c>
      <c r="R6" s="384"/>
      <c r="S6" s="23">
        <f>COUNTIF(Q27:Q$136,"失败")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COUNTIF(K27:K$136,"阻塞")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COUNTIF(Q27:Q$136,"阻塞")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COUNTIF(K27:K$136,"无效")</f>
        <v>4</v>
      </c>
      <c r="N8" s="412" t="s">
        <v>119</v>
      </c>
      <c r="O8" s="413"/>
      <c r="P8" s="75">
        <f>M8/M4</f>
        <v>8.3333333333333329E-2</v>
      </c>
      <c r="Q8" s="383" t="s">
        <v>126</v>
      </c>
      <c r="R8" s="384"/>
      <c r="S8" s="23">
        <f>COUNTIF(Q27:Q$136,"无效")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COUNTIF(K11:K$136,"未执行")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COUNTIF(Q11:Q$136,"未执行")</f>
        <v>32</v>
      </c>
      <c r="T9" s="412" t="s">
        <v>119</v>
      </c>
      <c r="U9" s="413"/>
      <c r="V9" s="75">
        <f>S9/S4</f>
        <v>0.66666666666666663</v>
      </c>
    </row>
    <row r="10" spans="3:22" ht="49.5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8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32.450000000000003" customHeight="1">
      <c r="C11" s="78" t="s">
        <v>4933</v>
      </c>
      <c r="D11" s="13" t="s">
        <v>4934</v>
      </c>
      <c r="E11" s="8" t="s">
        <v>145</v>
      </c>
      <c r="F11" s="8" t="s">
        <v>146</v>
      </c>
      <c r="G11" s="8" t="s">
        <v>147</v>
      </c>
      <c r="H11" s="8"/>
      <c r="I11" s="107" t="s">
        <v>4935</v>
      </c>
      <c r="J11" s="13" t="s">
        <v>4936</v>
      </c>
      <c r="K11" s="85" t="s">
        <v>6</v>
      </c>
      <c r="L11" s="87"/>
      <c r="M11" s="87" t="s">
        <v>39</v>
      </c>
      <c r="N11" s="87"/>
      <c r="O11" s="87"/>
      <c r="P11" s="80">
        <v>42543</v>
      </c>
      <c r="Q11" s="85" t="s">
        <v>8</v>
      </c>
      <c r="R11" s="87"/>
      <c r="S11" s="87"/>
      <c r="T11" s="87"/>
      <c r="U11" s="87"/>
      <c r="V11" s="87"/>
    </row>
    <row r="12" spans="3:22" ht="66">
      <c r="C12" s="78" t="s">
        <v>4937</v>
      </c>
      <c r="D12" s="13" t="s">
        <v>1251</v>
      </c>
      <c r="E12" s="8" t="s">
        <v>145</v>
      </c>
      <c r="F12" s="8" t="s">
        <v>146</v>
      </c>
      <c r="G12" s="8" t="s">
        <v>147</v>
      </c>
      <c r="H12" s="8"/>
      <c r="I12" s="13" t="s">
        <v>4938</v>
      </c>
      <c r="J12" s="55" t="s">
        <v>4939</v>
      </c>
      <c r="K12" s="85" t="s">
        <v>6</v>
      </c>
      <c r="L12" s="87"/>
      <c r="M12" s="87" t="s">
        <v>39</v>
      </c>
      <c r="N12" s="87"/>
      <c r="O12" s="87"/>
      <c r="P12" s="80">
        <v>42543</v>
      </c>
      <c r="Q12" s="85" t="s">
        <v>8</v>
      </c>
      <c r="R12" s="87"/>
      <c r="S12" s="87"/>
      <c r="T12" s="87"/>
      <c r="U12" s="87"/>
      <c r="V12" s="87"/>
    </row>
    <row r="13" spans="3:22" ht="16.5">
      <c r="C13" s="78" t="s">
        <v>4940</v>
      </c>
      <c r="D13" s="13" t="s">
        <v>4941</v>
      </c>
      <c r="E13" s="8" t="s">
        <v>145</v>
      </c>
      <c r="F13" s="8" t="s">
        <v>146</v>
      </c>
      <c r="G13" s="8" t="s">
        <v>147</v>
      </c>
      <c r="H13" s="8"/>
      <c r="I13" s="25" t="s">
        <v>362</v>
      </c>
      <c r="J13" s="84" t="s">
        <v>363</v>
      </c>
      <c r="K13" s="85" t="s">
        <v>6</v>
      </c>
      <c r="L13" s="87"/>
      <c r="M13" s="87" t="s">
        <v>39</v>
      </c>
      <c r="N13" s="87"/>
      <c r="O13" s="87"/>
      <c r="P13" s="80">
        <v>42543</v>
      </c>
      <c r="Q13" s="85" t="s">
        <v>8</v>
      </c>
      <c r="R13" s="87"/>
      <c r="S13" s="87"/>
      <c r="T13" s="87"/>
      <c r="U13" s="87"/>
      <c r="V13" s="87"/>
    </row>
    <row r="14" spans="3:22" ht="16.5">
      <c r="C14" s="78" t="s">
        <v>4942</v>
      </c>
      <c r="D14" s="13" t="s">
        <v>4943</v>
      </c>
      <c r="E14" s="8" t="s">
        <v>145</v>
      </c>
      <c r="F14" s="8" t="s">
        <v>146</v>
      </c>
      <c r="G14" s="8" t="s">
        <v>147</v>
      </c>
      <c r="H14" s="8"/>
      <c r="I14" s="25" t="s">
        <v>365</v>
      </c>
      <c r="J14" s="84" t="s">
        <v>363</v>
      </c>
      <c r="K14" s="85" t="s">
        <v>6</v>
      </c>
      <c r="L14" s="87"/>
      <c r="M14" s="87" t="s">
        <v>39</v>
      </c>
      <c r="N14" s="87"/>
      <c r="O14" s="87"/>
      <c r="P14" s="80">
        <v>42543</v>
      </c>
      <c r="Q14" s="85" t="s">
        <v>8</v>
      </c>
      <c r="R14" s="87"/>
      <c r="S14" s="87"/>
      <c r="T14" s="87"/>
      <c r="U14" s="87"/>
      <c r="V14" s="87"/>
    </row>
    <row r="15" spans="3:22" ht="16.5">
      <c r="C15" s="78" t="s">
        <v>4944</v>
      </c>
      <c r="D15" s="13" t="s">
        <v>4945</v>
      </c>
      <c r="E15" s="8" t="s">
        <v>145</v>
      </c>
      <c r="F15" s="8" t="s">
        <v>146</v>
      </c>
      <c r="G15" s="8" t="s">
        <v>157</v>
      </c>
      <c r="H15" s="8"/>
      <c r="I15" s="25" t="s">
        <v>264</v>
      </c>
      <c r="J15" s="25" t="s">
        <v>265</v>
      </c>
      <c r="K15" s="85" t="s">
        <v>6</v>
      </c>
      <c r="L15" s="87"/>
      <c r="M15" s="87" t="s">
        <v>39</v>
      </c>
      <c r="N15" s="87"/>
      <c r="O15" s="87"/>
      <c r="P15" s="80">
        <v>42543</v>
      </c>
      <c r="Q15" s="85" t="s">
        <v>6</v>
      </c>
      <c r="R15" s="87"/>
      <c r="S15" s="87"/>
      <c r="T15" s="87"/>
      <c r="U15" s="87"/>
      <c r="V15" s="87"/>
    </row>
    <row r="16" spans="3:22" ht="16.5">
      <c r="C16" s="78" t="s">
        <v>4946</v>
      </c>
      <c r="D16" s="13" t="s">
        <v>4947</v>
      </c>
      <c r="E16" s="8" t="s">
        <v>145</v>
      </c>
      <c r="F16" s="8" t="s">
        <v>178</v>
      </c>
      <c r="G16" s="8" t="s">
        <v>157</v>
      </c>
      <c r="H16" s="8"/>
      <c r="I16" s="25" t="s">
        <v>267</v>
      </c>
      <c r="J16" s="25" t="s">
        <v>265</v>
      </c>
      <c r="K16" s="85" t="s">
        <v>6</v>
      </c>
      <c r="L16" s="87"/>
      <c r="M16" s="87" t="s">
        <v>39</v>
      </c>
      <c r="N16" s="87"/>
      <c r="O16" s="87"/>
      <c r="P16" s="80">
        <v>42543</v>
      </c>
      <c r="Q16" s="85" t="s">
        <v>6</v>
      </c>
      <c r="R16" s="87"/>
      <c r="S16" s="87"/>
      <c r="T16" s="87"/>
      <c r="U16" s="87"/>
      <c r="V16" s="87"/>
    </row>
    <row r="17" spans="3:22" ht="16.5">
      <c r="C17" s="78" t="s">
        <v>4948</v>
      </c>
      <c r="D17" s="13" t="s">
        <v>4949</v>
      </c>
      <c r="E17" s="8" t="s">
        <v>145</v>
      </c>
      <c r="F17" s="8" t="s">
        <v>146</v>
      </c>
      <c r="G17" s="8" t="s">
        <v>157</v>
      </c>
      <c r="H17" s="8"/>
      <c r="I17" s="25" t="s">
        <v>3836</v>
      </c>
      <c r="J17" s="84" t="s">
        <v>3837</v>
      </c>
      <c r="K17" s="85" t="s">
        <v>6</v>
      </c>
      <c r="L17" s="87"/>
      <c r="M17" s="87" t="s">
        <v>39</v>
      </c>
      <c r="N17" s="87"/>
      <c r="O17" s="87"/>
      <c r="P17" s="80">
        <v>42543</v>
      </c>
      <c r="Q17" s="85" t="s">
        <v>6</v>
      </c>
      <c r="R17" s="87"/>
      <c r="S17" s="87"/>
      <c r="T17" s="87"/>
      <c r="U17" s="87"/>
      <c r="V17" s="87"/>
    </row>
    <row r="18" spans="3:22" ht="16.5">
      <c r="C18" s="78" t="s">
        <v>4950</v>
      </c>
      <c r="D18" s="13" t="s">
        <v>4951</v>
      </c>
      <c r="E18" s="8" t="s">
        <v>145</v>
      </c>
      <c r="F18" s="8" t="s">
        <v>146</v>
      </c>
      <c r="G18" s="8" t="s">
        <v>147</v>
      </c>
      <c r="H18" s="8"/>
      <c r="I18" s="13" t="s">
        <v>4952</v>
      </c>
      <c r="J18" s="55" t="s">
        <v>4953</v>
      </c>
      <c r="K18" s="85" t="s">
        <v>6</v>
      </c>
      <c r="L18" s="87"/>
      <c r="M18" s="87" t="s">
        <v>39</v>
      </c>
      <c r="N18" s="87"/>
      <c r="O18" s="87"/>
      <c r="P18" s="80">
        <v>42543</v>
      </c>
      <c r="Q18" s="85" t="s">
        <v>8</v>
      </c>
      <c r="R18" s="87"/>
      <c r="S18" s="87"/>
      <c r="T18" s="87"/>
      <c r="U18" s="87"/>
      <c r="V18" s="87"/>
    </row>
    <row r="19" spans="3:22" ht="16.5">
      <c r="C19" s="78" t="s">
        <v>4954</v>
      </c>
      <c r="D19" s="13" t="s">
        <v>1258</v>
      </c>
      <c r="E19" s="8" t="s">
        <v>145</v>
      </c>
      <c r="F19" s="8" t="s">
        <v>146</v>
      </c>
      <c r="G19" s="8" t="s">
        <v>147</v>
      </c>
      <c r="H19" s="8"/>
      <c r="I19" s="13" t="s">
        <v>4955</v>
      </c>
      <c r="J19" s="13" t="s">
        <v>1258</v>
      </c>
      <c r="K19" s="85" t="s">
        <v>6</v>
      </c>
      <c r="L19" s="87"/>
      <c r="M19" s="87" t="s">
        <v>39</v>
      </c>
      <c r="N19" s="87"/>
      <c r="O19" s="87"/>
      <c r="P19" s="80">
        <v>42543</v>
      </c>
      <c r="Q19" s="85" t="s">
        <v>8</v>
      </c>
      <c r="R19" s="87"/>
      <c r="S19" s="87"/>
      <c r="T19" s="87"/>
      <c r="U19" s="87"/>
      <c r="V19" s="87"/>
    </row>
    <row r="20" spans="3:22" ht="16.5">
      <c r="C20" s="78" t="s">
        <v>4956</v>
      </c>
      <c r="D20" s="13" t="s">
        <v>4957</v>
      </c>
      <c r="E20" s="8" t="s">
        <v>145</v>
      </c>
      <c r="F20" s="8" t="s">
        <v>146</v>
      </c>
      <c r="G20" s="8" t="s">
        <v>147</v>
      </c>
      <c r="H20" s="8"/>
      <c r="I20" s="13" t="s">
        <v>4957</v>
      </c>
      <c r="J20" s="55" t="s">
        <v>4958</v>
      </c>
      <c r="K20" s="85" t="s">
        <v>6</v>
      </c>
      <c r="L20" s="87"/>
      <c r="M20" s="87" t="s">
        <v>39</v>
      </c>
      <c r="N20" s="87"/>
      <c r="O20" s="87"/>
      <c r="P20" s="80">
        <v>42543</v>
      </c>
      <c r="Q20" s="85" t="s">
        <v>8</v>
      </c>
      <c r="R20" s="87"/>
      <c r="S20" s="87"/>
      <c r="T20" s="87"/>
      <c r="U20" s="87"/>
      <c r="V20" s="87"/>
    </row>
    <row r="21" spans="3:22" ht="16.5">
      <c r="C21" s="78" t="s">
        <v>4959</v>
      </c>
      <c r="D21" s="13" t="s">
        <v>4960</v>
      </c>
      <c r="E21" s="8" t="s">
        <v>145</v>
      </c>
      <c r="F21" s="8" t="s">
        <v>146</v>
      </c>
      <c r="G21" s="8" t="s">
        <v>147</v>
      </c>
      <c r="H21" s="8"/>
      <c r="I21" s="13" t="s">
        <v>4960</v>
      </c>
      <c r="J21" s="55" t="s">
        <v>1274</v>
      </c>
      <c r="K21" s="85" t="s">
        <v>6</v>
      </c>
      <c r="L21" s="87"/>
      <c r="M21" s="87" t="s">
        <v>39</v>
      </c>
      <c r="N21" s="87"/>
      <c r="O21" s="87"/>
      <c r="P21" s="80">
        <v>42543</v>
      </c>
      <c r="Q21" s="85" t="s">
        <v>8</v>
      </c>
      <c r="R21" s="87"/>
      <c r="S21" s="87"/>
      <c r="T21" s="87"/>
      <c r="U21" s="87"/>
      <c r="V21" s="87"/>
    </row>
    <row r="22" spans="3:22" ht="33">
      <c r="C22" s="78" t="s">
        <v>4961</v>
      </c>
      <c r="D22" s="13" t="s">
        <v>4962</v>
      </c>
      <c r="E22" s="8" t="s">
        <v>145</v>
      </c>
      <c r="F22" s="8" t="s">
        <v>146</v>
      </c>
      <c r="G22" s="8" t="s">
        <v>147</v>
      </c>
      <c r="H22" s="8"/>
      <c r="I22" s="13" t="s">
        <v>4962</v>
      </c>
      <c r="J22" s="55" t="s">
        <v>4963</v>
      </c>
      <c r="K22" s="85" t="s">
        <v>6</v>
      </c>
      <c r="L22" s="95"/>
      <c r="M22" s="87" t="s">
        <v>39</v>
      </c>
      <c r="N22" s="87"/>
      <c r="O22" s="87"/>
      <c r="P22" s="80">
        <v>42543</v>
      </c>
      <c r="Q22" s="85" t="s">
        <v>8</v>
      </c>
      <c r="R22" s="95"/>
      <c r="S22" s="95"/>
      <c r="T22" s="95"/>
      <c r="U22" s="95"/>
      <c r="V22" s="95"/>
    </row>
    <row r="23" spans="3:22" ht="33">
      <c r="C23" s="78" t="s">
        <v>4964</v>
      </c>
      <c r="D23" s="13" t="s">
        <v>4965</v>
      </c>
      <c r="E23" s="8" t="s">
        <v>145</v>
      </c>
      <c r="F23" s="8" t="s">
        <v>146</v>
      </c>
      <c r="G23" s="8" t="s">
        <v>147</v>
      </c>
      <c r="H23" s="8"/>
      <c r="I23" s="13" t="s">
        <v>4965</v>
      </c>
      <c r="J23" s="55" t="s">
        <v>1910</v>
      </c>
      <c r="K23" s="85" t="s">
        <v>6</v>
      </c>
      <c r="L23" s="95"/>
      <c r="M23" s="87" t="s">
        <v>39</v>
      </c>
      <c r="N23" s="87"/>
      <c r="O23" s="87"/>
      <c r="P23" s="80">
        <v>42543</v>
      </c>
      <c r="Q23" s="85" t="s">
        <v>8</v>
      </c>
      <c r="R23" s="95"/>
      <c r="S23" s="95"/>
      <c r="T23" s="95"/>
      <c r="U23" s="95"/>
      <c r="V23" s="95"/>
    </row>
    <row r="24" spans="3:22" ht="16.5">
      <c r="C24" s="78" t="s">
        <v>4966</v>
      </c>
      <c r="D24" s="13" t="s">
        <v>4967</v>
      </c>
      <c r="E24" s="8" t="s">
        <v>145</v>
      </c>
      <c r="F24" s="8" t="s">
        <v>146</v>
      </c>
      <c r="G24" s="8" t="s">
        <v>147</v>
      </c>
      <c r="H24" s="8"/>
      <c r="I24" s="13" t="s">
        <v>4967</v>
      </c>
      <c r="J24" s="55" t="s">
        <v>4968</v>
      </c>
      <c r="K24" s="85" t="s">
        <v>6</v>
      </c>
      <c r="L24" s="95"/>
      <c r="M24" s="87" t="s">
        <v>39</v>
      </c>
      <c r="N24" s="87"/>
      <c r="O24" s="87"/>
      <c r="P24" s="80">
        <v>42543</v>
      </c>
      <c r="Q24" s="85" t="s">
        <v>8</v>
      </c>
      <c r="R24" s="95"/>
      <c r="S24" s="95"/>
      <c r="T24" s="95"/>
      <c r="U24" s="95"/>
      <c r="V24" s="95"/>
    </row>
    <row r="25" spans="3:22" ht="33">
      <c r="C25" s="78" t="s">
        <v>4969</v>
      </c>
      <c r="D25" s="13" t="s">
        <v>4970</v>
      </c>
      <c r="E25" s="8" t="s">
        <v>145</v>
      </c>
      <c r="F25" s="8" t="s">
        <v>146</v>
      </c>
      <c r="G25" s="8" t="s">
        <v>147</v>
      </c>
      <c r="H25" s="8"/>
      <c r="I25" s="13" t="s">
        <v>4970</v>
      </c>
      <c r="J25" s="55" t="s">
        <v>4971</v>
      </c>
      <c r="K25" s="85" t="s">
        <v>6</v>
      </c>
      <c r="L25" s="95"/>
      <c r="M25" s="87" t="s">
        <v>39</v>
      </c>
      <c r="N25" s="87"/>
      <c r="O25" s="87"/>
      <c r="P25" s="80">
        <v>42543</v>
      </c>
      <c r="Q25" s="85" t="s">
        <v>8</v>
      </c>
      <c r="R25" s="95"/>
      <c r="S25" s="95"/>
      <c r="T25" s="95"/>
      <c r="U25" s="95"/>
      <c r="V25" s="95"/>
    </row>
    <row r="26" spans="3:22" ht="33">
      <c r="C26" s="78" t="s">
        <v>4972</v>
      </c>
      <c r="D26" s="13" t="s">
        <v>4973</v>
      </c>
      <c r="E26" s="8" t="s">
        <v>145</v>
      </c>
      <c r="F26" s="8" t="s">
        <v>146</v>
      </c>
      <c r="G26" s="8" t="s">
        <v>147</v>
      </c>
      <c r="H26" s="8"/>
      <c r="I26" s="13" t="s">
        <v>4973</v>
      </c>
      <c r="J26" s="55" t="s">
        <v>4974</v>
      </c>
      <c r="K26" s="85" t="s">
        <v>6</v>
      </c>
      <c r="L26" s="85"/>
      <c r="M26" s="87" t="s">
        <v>39</v>
      </c>
      <c r="N26" s="87"/>
      <c r="O26" s="87"/>
      <c r="P26" s="80">
        <v>42543</v>
      </c>
      <c r="Q26" s="85" t="s">
        <v>8</v>
      </c>
      <c r="R26" s="85"/>
      <c r="S26" s="85"/>
      <c r="T26" s="85"/>
      <c r="U26" s="85"/>
      <c r="V26" s="85"/>
    </row>
    <row r="27" spans="3:22" ht="16.5">
      <c r="C27" s="78" t="s">
        <v>4975</v>
      </c>
      <c r="D27" s="13" t="s">
        <v>4976</v>
      </c>
      <c r="E27" s="8" t="s">
        <v>145</v>
      </c>
      <c r="F27" s="8" t="s">
        <v>146</v>
      </c>
      <c r="G27" s="8" t="s">
        <v>147</v>
      </c>
      <c r="H27" s="8"/>
      <c r="I27" s="13" t="s">
        <v>4976</v>
      </c>
      <c r="J27" s="55" t="s">
        <v>4974</v>
      </c>
      <c r="K27" s="85" t="s">
        <v>6</v>
      </c>
      <c r="L27" s="85"/>
      <c r="M27" s="87" t="s">
        <v>39</v>
      </c>
      <c r="N27" s="87"/>
      <c r="O27" s="87"/>
      <c r="P27" s="80">
        <v>42543</v>
      </c>
      <c r="Q27" s="85" t="s">
        <v>8</v>
      </c>
      <c r="R27" s="85"/>
      <c r="S27" s="85"/>
      <c r="T27" s="85"/>
      <c r="U27" s="85"/>
      <c r="V27" s="85"/>
    </row>
    <row r="28" spans="3:22" ht="33">
      <c r="C28" s="78" t="s">
        <v>4977</v>
      </c>
      <c r="D28" s="13" t="s">
        <v>4978</v>
      </c>
      <c r="E28" s="8" t="s">
        <v>145</v>
      </c>
      <c r="F28" s="8" t="s">
        <v>146</v>
      </c>
      <c r="G28" s="8" t="s">
        <v>147</v>
      </c>
      <c r="H28" s="8"/>
      <c r="I28" s="13" t="s">
        <v>4978</v>
      </c>
      <c r="J28" s="55" t="s">
        <v>3581</v>
      </c>
      <c r="K28" s="85" t="s">
        <v>6</v>
      </c>
      <c r="L28" s="85"/>
      <c r="M28" s="87" t="s">
        <v>39</v>
      </c>
      <c r="N28" s="87"/>
      <c r="O28" s="87"/>
      <c r="P28" s="80">
        <v>42543</v>
      </c>
      <c r="Q28" s="85" t="s">
        <v>8</v>
      </c>
      <c r="R28" s="85"/>
      <c r="S28" s="85"/>
      <c r="T28" s="85"/>
      <c r="U28" s="85"/>
      <c r="V28" s="85"/>
    </row>
    <row r="29" spans="3:22" ht="33">
      <c r="C29" s="78" t="s">
        <v>4979</v>
      </c>
      <c r="D29" s="13" t="s">
        <v>4980</v>
      </c>
      <c r="E29" s="8" t="s">
        <v>145</v>
      </c>
      <c r="F29" s="8" t="s">
        <v>146</v>
      </c>
      <c r="G29" s="8" t="s">
        <v>147</v>
      </c>
      <c r="H29" s="376" t="s">
        <v>4981</v>
      </c>
      <c r="I29" s="13" t="s">
        <v>4980</v>
      </c>
      <c r="J29" s="56" t="s">
        <v>4982</v>
      </c>
      <c r="K29" s="85" t="s">
        <v>6</v>
      </c>
      <c r="L29" s="85"/>
      <c r="M29" s="87" t="s">
        <v>39</v>
      </c>
      <c r="N29" s="87"/>
      <c r="O29" s="87"/>
      <c r="P29" s="80">
        <v>42543</v>
      </c>
      <c r="Q29" s="85" t="s">
        <v>8</v>
      </c>
      <c r="R29" s="85"/>
      <c r="S29" s="85"/>
      <c r="T29" s="85"/>
      <c r="U29" s="85"/>
      <c r="V29" s="85"/>
    </row>
    <row r="30" spans="3:22" ht="33">
      <c r="C30" s="78" t="s">
        <v>4983</v>
      </c>
      <c r="D30" s="13" t="s">
        <v>4970</v>
      </c>
      <c r="E30" s="8" t="s">
        <v>145</v>
      </c>
      <c r="F30" s="8" t="s">
        <v>146</v>
      </c>
      <c r="G30" s="8" t="s">
        <v>147</v>
      </c>
      <c r="H30" s="377"/>
      <c r="I30" s="13" t="s">
        <v>4970</v>
      </c>
      <c r="J30" s="55" t="s">
        <v>4971</v>
      </c>
      <c r="K30" s="85" t="s">
        <v>6</v>
      </c>
      <c r="L30" s="85"/>
      <c r="M30" s="87" t="s">
        <v>39</v>
      </c>
      <c r="N30" s="87"/>
      <c r="O30" s="87"/>
      <c r="P30" s="80">
        <v>42543</v>
      </c>
      <c r="Q30" s="85" t="s">
        <v>8</v>
      </c>
      <c r="R30" s="85"/>
      <c r="S30" s="85"/>
      <c r="T30" s="85"/>
      <c r="U30" s="85"/>
      <c r="V30" s="85"/>
    </row>
    <row r="31" spans="3:22" ht="33">
      <c r="C31" s="78" t="s">
        <v>4984</v>
      </c>
      <c r="D31" s="13" t="s">
        <v>4973</v>
      </c>
      <c r="E31" s="8" t="s">
        <v>145</v>
      </c>
      <c r="F31" s="8" t="s">
        <v>146</v>
      </c>
      <c r="G31" s="8" t="s">
        <v>147</v>
      </c>
      <c r="H31" s="377"/>
      <c r="I31" s="13" t="s">
        <v>4973</v>
      </c>
      <c r="J31" s="55" t="s">
        <v>4974</v>
      </c>
      <c r="K31" s="85" t="s">
        <v>6</v>
      </c>
      <c r="L31" s="85"/>
      <c r="M31" s="87" t="s">
        <v>39</v>
      </c>
      <c r="N31" s="87"/>
      <c r="O31" s="87"/>
      <c r="P31" s="80">
        <v>42543</v>
      </c>
      <c r="Q31" s="85" t="s">
        <v>8</v>
      </c>
      <c r="R31" s="85"/>
      <c r="S31" s="85"/>
      <c r="T31" s="85"/>
      <c r="U31" s="85"/>
      <c r="V31" s="85"/>
    </row>
    <row r="32" spans="3:22" ht="33">
      <c r="C32" s="78" t="s">
        <v>4985</v>
      </c>
      <c r="D32" s="13" t="s">
        <v>4986</v>
      </c>
      <c r="E32" s="8" t="s">
        <v>145</v>
      </c>
      <c r="F32" s="8" t="s">
        <v>162</v>
      </c>
      <c r="G32" s="8" t="s">
        <v>147</v>
      </c>
      <c r="H32" s="377"/>
      <c r="I32" s="13" t="s">
        <v>4987</v>
      </c>
      <c r="J32" s="55" t="s">
        <v>4971</v>
      </c>
      <c r="K32" s="85" t="s">
        <v>10</v>
      </c>
      <c r="L32" s="85"/>
      <c r="M32" s="87" t="s">
        <v>39</v>
      </c>
      <c r="N32" s="87"/>
      <c r="O32" s="87"/>
      <c r="P32" s="80">
        <v>42543</v>
      </c>
      <c r="Q32" s="85" t="s">
        <v>8</v>
      </c>
      <c r="R32" s="85"/>
      <c r="S32" s="85"/>
      <c r="T32" s="85"/>
      <c r="U32" s="85"/>
      <c r="V32" s="85"/>
    </row>
    <row r="33" spans="3:22" ht="16.5">
      <c r="C33" s="78" t="s">
        <v>4988</v>
      </c>
      <c r="D33" s="13" t="s">
        <v>4989</v>
      </c>
      <c r="E33" s="8" t="s">
        <v>145</v>
      </c>
      <c r="F33" s="8" t="s">
        <v>178</v>
      </c>
      <c r="G33" s="8" t="s">
        <v>157</v>
      </c>
      <c r="H33" s="377"/>
      <c r="I33" s="13" t="s">
        <v>4989</v>
      </c>
      <c r="J33" s="56" t="s">
        <v>1937</v>
      </c>
      <c r="K33" s="85" t="s">
        <v>6</v>
      </c>
      <c r="L33" s="83"/>
      <c r="M33" s="87" t="s">
        <v>39</v>
      </c>
      <c r="N33" s="87"/>
      <c r="O33" s="87"/>
      <c r="P33" s="80">
        <v>42543</v>
      </c>
      <c r="Q33" s="85" t="s">
        <v>6</v>
      </c>
      <c r="R33" s="83"/>
      <c r="S33" s="83"/>
      <c r="T33" s="83"/>
      <c r="U33" s="83"/>
      <c r="V33" s="83"/>
    </row>
    <row r="34" spans="3:22" ht="16.5">
      <c r="C34" s="78" t="s">
        <v>4990</v>
      </c>
      <c r="D34" s="13" t="s">
        <v>4991</v>
      </c>
      <c r="E34" s="8" t="s">
        <v>145</v>
      </c>
      <c r="F34" s="8" t="s">
        <v>146</v>
      </c>
      <c r="G34" s="8" t="s">
        <v>147</v>
      </c>
      <c r="H34" s="377"/>
      <c r="I34" s="13" t="s">
        <v>1939</v>
      </c>
      <c r="J34" s="56" t="s">
        <v>1937</v>
      </c>
      <c r="K34" s="85" t="s">
        <v>6</v>
      </c>
      <c r="L34" s="83"/>
      <c r="M34" s="87" t="s">
        <v>39</v>
      </c>
      <c r="N34" s="87"/>
      <c r="O34" s="87"/>
      <c r="P34" s="80">
        <v>42543</v>
      </c>
      <c r="Q34" s="85" t="s">
        <v>8</v>
      </c>
      <c r="R34" s="83"/>
      <c r="S34" s="83"/>
      <c r="T34" s="83"/>
      <c r="U34" s="83"/>
      <c r="V34" s="83"/>
    </row>
    <row r="35" spans="3:22" ht="16.5">
      <c r="C35" s="78" t="s">
        <v>4992</v>
      </c>
      <c r="D35" s="13" t="s">
        <v>4993</v>
      </c>
      <c r="E35" s="8" t="s">
        <v>190</v>
      </c>
      <c r="F35" s="8" t="s">
        <v>146</v>
      </c>
      <c r="G35" s="8" t="s">
        <v>147</v>
      </c>
      <c r="H35" s="377"/>
      <c r="I35" s="13" t="s">
        <v>4993</v>
      </c>
      <c r="J35" s="56" t="s">
        <v>1703</v>
      </c>
      <c r="K35" s="85" t="s">
        <v>6</v>
      </c>
      <c r="L35" s="83"/>
      <c r="M35" s="87" t="s">
        <v>39</v>
      </c>
      <c r="N35" s="87"/>
      <c r="O35" s="87"/>
      <c r="P35" s="80">
        <v>42543</v>
      </c>
      <c r="Q35" s="85" t="s">
        <v>8</v>
      </c>
      <c r="R35" s="83"/>
      <c r="S35" s="83"/>
      <c r="T35" s="83"/>
      <c r="U35" s="83"/>
      <c r="V35" s="83"/>
    </row>
    <row r="36" spans="3:22" ht="16.5">
      <c r="C36" s="78" t="s">
        <v>4994</v>
      </c>
      <c r="D36" s="13" t="s">
        <v>1944</v>
      </c>
      <c r="E36" s="8" t="s">
        <v>145</v>
      </c>
      <c r="F36" s="8" t="s">
        <v>146</v>
      </c>
      <c r="G36" s="8" t="s">
        <v>147</v>
      </c>
      <c r="H36" s="377"/>
      <c r="I36" s="13" t="s">
        <v>1944</v>
      </c>
      <c r="J36" s="56" t="s">
        <v>1703</v>
      </c>
      <c r="K36" s="85" t="s">
        <v>6</v>
      </c>
      <c r="L36" s="83"/>
      <c r="M36" s="87" t="s">
        <v>39</v>
      </c>
      <c r="N36" s="87"/>
      <c r="O36" s="87"/>
      <c r="P36" s="80">
        <v>42543</v>
      </c>
      <c r="Q36" s="85" t="s">
        <v>8</v>
      </c>
      <c r="R36" s="83"/>
      <c r="S36" s="83"/>
      <c r="T36" s="83"/>
      <c r="U36" s="83"/>
      <c r="V36" s="83"/>
    </row>
    <row r="37" spans="3:22" ht="16.5">
      <c r="C37" s="78" t="s">
        <v>4995</v>
      </c>
      <c r="D37" s="13" t="s">
        <v>1946</v>
      </c>
      <c r="E37" s="8" t="s">
        <v>190</v>
      </c>
      <c r="F37" s="8" t="s">
        <v>146</v>
      </c>
      <c r="G37" s="8" t="s">
        <v>147</v>
      </c>
      <c r="H37" s="377"/>
      <c r="I37" s="13" t="s">
        <v>1946</v>
      </c>
      <c r="J37" s="56" t="s">
        <v>1703</v>
      </c>
      <c r="K37" s="85" t="s">
        <v>6</v>
      </c>
      <c r="L37" s="83"/>
      <c r="M37" s="87" t="s">
        <v>39</v>
      </c>
      <c r="N37" s="87"/>
      <c r="O37" s="87"/>
      <c r="P37" s="80">
        <v>42543</v>
      </c>
      <c r="Q37" s="85" t="s">
        <v>8</v>
      </c>
      <c r="R37" s="83"/>
      <c r="S37" s="83"/>
      <c r="T37" s="83"/>
      <c r="U37" s="83"/>
      <c r="V37" s="83"/>
    </row>
    <row r="38" spans="3:22" ht="16.5">
      <c r="C38" s="78" t="s">
        <v>4996</v>
      </c>
      <c r="D38" s="13" t="s">
        <v>4989</v>
      </c>
      <c r="E38" s="8" t="s">
        <v>145</v>
      </c>
      <c r="F38" s="8" t="s">
        <v>178</v>
      </c>
      <c r="G38" s="8" t="s">
        <v>157</v>
      </c>
      <c r="H38" s="377"/>
      <c r="I38" s="13" t="s">
        <v>4989</v>
      </c>
      <c r="J38" s="56" t="s">
        <v>1949</v>
      </c>
      <c r="K38" s="85" t="s">
        <v>6</v>
      </c>
      <c r="L38" s="83"/>
      <c r="M38" s="87" t="s">
        <v>39</v>
      </c>
      <c r="N38" s="87"/>
      <c r="O38" s="87"/>
      <c r="P38" s="80">
        <v>42543</v>
      </c>
      <c r="Q38" s="85" t="s">
        <v>6</v>
      </c>
      <c r="R38" s="83"/>
      <c r="S38" s="83"/>
      <c r="T38" s="83"/>
      <c r="U38" s="83"/>
      <c r="V38" s="83"/>
    </row>
    <row r="39" spans="3:22" ht="16.5">
      <c r="C39" s="78" t="s">
        <v>4997</v>
      </c>
      <c r="D39" s="13" t="s">
        <v>4991</v>
      </c>
      <c r="E39" s="8" t="s">
        <v>145</v>
      </c>
      <c r="F39" s="8" t="s">
        <v>146</v>
      </c>
      <c r="G39" s="8" t="s">
        <v>157</v>
      </c>
      <c r="H39" s="377"/>
      <c r="I39" s="13" t="s">
        <v>4991</v>
      </c>
      <c r="J39" s="56" t="s">
        <v>1949</v>
      </c>
      <c r="K39" s="85" t="s">
        <v>6</v>
      </c>
      <c r="L39" s="83"/>
      <c r="M39" s="87" t="s">
        <v>39</v>
      </c>
      <c r="N39" s="87"/>
      <c r="O39" s="87"/>
      <c r="P39" s="80">
        <v>42543</v>
      </c>
      <c r="Q39" s="85" t="s">
        <v>6</v>
      </c>
      <c r="R39" s="83"/>
      <c r="S39" s="83"/>
      <c r="T39" s="83"/>
      <c r="U39" s="83"/>
      <c r="V39" s="83"/>
    </row>
    <row r="40" spans="3:22" ht="30" customHeight="1">
      <c r="C40" s="78" t="s">
        <v>4998</v>
      </c>
      <c r="D40" s="13" t="s">
        <v>4993</v>
      </c>
      <c r="E40" s="8" t="s">
        <v>190</v>
      </c>
      <c r="F40" s="8" t="s">
        <v>146</v>
      </c>
      <c r="G40" s="8" t="s">
        <v>147</v>
      </c>
      <c r="H40" s="377"/>
      <c r="I40" s="13" t="s">
        <v>4993</v>
      </c>
      <c r="J40" s="56" t="s">
        <v>1954</v>
      </c>
      <c r="K40" s="85" t="s">
        <v>6</v>
      </c>
      <c r="L40" s="83"/>
      <c r="M40" s="87" t="s">
        <v>39</v>
      </c>
      <c r="N40" s="87"/>
      <c r="O40" s="87"/>
      <c r="P40" s="80">
        <v>42543</v>
      </c>
      <c r="Q40" s="85" t="s">
        <v>8</v>
      </c>
      <c r="R40" s="83"/>
      <c r="S40" s="83"/>
      <c r="T40" s="83"/>
      <c r="U40" s="83"/>
      <c r="V40" s="83"/>
    </row>
    <row r="41" spans="3:22" ht="16.5">
      <c r="C41" s="78" t="s">
        <v>4999</v>
      </c>
      <c r="D41" s="13" t="s">
        <v>1944</v>
      </c>
      <c r="E41" s="8" t="s">
        <v>145</v>
      </c>
      <c r="F41" s="8" t="s">
        <v>146</v>
      </c>
      <c r="G41" s="8" t="s">
        <v>147</v>
      </c>
      <c r="H41" s="377"/>
      <c r="I41" s="13" t="s">
        <v>1944</v>
      </c>
      <c r="J41" s="56" t="s">
        <v>1954</v>
      </c>
      <c r="K41" s="85" t="s">
        <v>6</v>
      </c>
      <c r="L41" s="83"/>
      <c r="M41" s="87" t="s">
        <v>39</v>
      </c>
      <c r="N41" s="87"/>
      <c r="O41" s="87"/>
      <c r="P41" s="80">
        <v>42543</v>
      </c>
      <c r="Q41" s="85" t="s">
        <v>8</v>
      </c>
      <c r="R41" s="83"/>
      <c r="S41" s="83"/>
      <c r="T41" s="83"/>
      <c r="U41" s="83"/>
      <c r="V41" s="83"/>
    </row>
    <row r="42" spans="3:22" ht="16.5">
      <c r="C42" s="78" t="s">
        <v>5000</v>
      </c>
      <c r="D42" s="13" t="s">
        <v>1946</v>
      </c>
      <c r="E42" s="8" t="s">
        <v>145</v>
      </c>
      <c r="F42" s="8" t="s">
        <v>146</v>
      </c>
      <c r="G42" s="8" t="s">
        <v>147</v>
      </c>
      <c r="H42" s="377"/>
      <c r="I42" s="13" t="s">
        <v>1946</v>
      </c>
      <c r="J42" s="56" t="s">
        <v>1954</v>
      </c>
      <c r="K42" s="85" t="s">
        <v>6</v>
      </c>
      <c r="L42" s="83"/>
      <c r="M42" s="87" t="s">
        <v>39</v>
      </c>
      <c r="N42" s="87"/>
      <c r="O42" s="87"/>
      <c r="P42" s="80">
        <v>42543</v>
      </c>
      <c r="Q42" s="85" t="s">
        <v>8</v>
      </c>
      <c r="R42" s="83"/>
      <c r="S42" s="83"/>
      <c r="T42" s="83"/>
      <c r="U42" s="83"/>
      <c r="V42" s="83"/>
    </row>
    <row r="43" spans="3:22" ht="16.5">
      <c r="C43" s="78" t="s">
        <v>5001</v>
      </c>
      <c r="D43" s="13" t="s">
        <v>5002</v>
      </c>
      <c r="E43" s="8" t="s">
        <v>145</v>
      </c>
      <c r="F43" s="8" t="s">
        <v>146</v>
      </c>
      <c r="G43" s="8" t="s">
        <v>157</v>
      </c>
      <c r="H43" s="378"/>
      <c r="I43" s="13" t="s">
        <v>5002</v>
      </c>
      <c r="J43" s="56" t="s">
        <v>5003</v>
      </c>
      <c r="K43" s="85" t="s">
        <v>6</v>
      </c>
      <c r="L43" s="83"/>
      <c r="M43" s="87" t="s">
        <v>39</v>
      </c>
      <c r="N43" s="87"/>
      <c r="O43" s="87"/>
      <c r="P43" s="80">
        <v>42543</v>
      </c>
      <c r="Q43" s="85" t="s">
        <v>6</v>
      </c>
      <c r="R43" s="83"/>
      <c r="S43" s="83"/>
      <c r="T43" s="83"/>
      <c r="U43" s="83"/>
      <c r="V43" s="83"/>
    </row>
    <row r="44" spans="3:22" ht="49.5">
      <c r="C44" s="78" t="s">
        <v>5004</v>
      </c>
      <c r="D44" s="13" t="s">
        <v>5005</v>
      </c>
      <c r="E44" s="8" t="s">
        <v>145</v>
      </c>
      <c r="F44" s="8" t="s">
        <v>178</v>
      </c>
      <c r="G44" s="8" t="s">
        <v>157</v>
      </c>
      <c r="H44" s="8"/>
      <c r="I44" s="13" t="s">
        <v>5006</v>
      </c>
      <c r="J44" s="55" t="s">
        <v>1992</v>
      </c>
      <c r="K44" s="85" t="s">
        <v>6</v>
      </c>
      <c r="L44" s="83"/>
      <c r="M44" s="87" t="s">
        <v>39</v>
      </c>
      <c r="N44" s="87"/>
      <c r="O44" s="87"/>
      <c r="P44" s="80">
        <v>42543</v>
      </c>
      <c r="Q44" s="85" t="s">
        <v>6</v>
      </c>
      <c r="R44" s="83"/>
      <c r="S44" s="83"/>
      <c r="T44" s="83"/>
      <c r="U44" s="83"/>
      <c r="V44" s="83"/>
    </row>
    <row r="45" spans="3:22" ht="49.5">
      <c r="C45" s="78" t="s">
        <v>5007</v>
      </c>
      <c r="D45" s="13" t="s">
        <v>5008</v>
      </c>
      <c r="E45" s="8" t="s">
        <v>145</v>
      </c>
      <c r="F45" s="8" t="s">
        <v>146</v>
      </c>
      <c r="G45" s="8" t="s">
        <v>147</v>
      </c>
      <c r="H45" s="8"/>
      <c r="I45" s="13" t="s">
        <v>5009</v>
      </c>
      <c r="J45" s="55" t="s">
        <v>5010</v>
      </c>
      <c r="K45" s="85" t="s">
        <v>6</v>
      </c>
      <c r="L45" s="83"/>
      <c r="M45" s="87" t="s">
        <v>39</v>
      </c>
      <c r="N45" s="87"/>
      <c r="O45" s="87"/>
      <c r="P45" s="80">
        <v>42543</v>
      </c>
      <c r="Q45" s="85" t="s">
        <v>8</v>
      </c>
      <c r="R45" s="83"/>
      <c r="S45" s="83"/>
      <c r="T45" s="83"/>
      <c r="U45" s="83"/>
      <c r="V45" s="83"/>
    </row>
    <row r="46" spans="3:22" ht="33">
      <c r="C46" s="78" t="s">
        <v>5011</v>
      </c>
      <c r="D46" s="13" t="s">
        <v>5012</v>
      </c>
      <c r="E46" s="8" t="s">
        <v>145</v>
      </c>
      <c r="F46" s="8" t="s">
        <v>162</v>
      </c>
      <c r="G46" s="8" t="s">
        <v>147</v>
      </c>
      <c r="H46" s="8"/>
      <c r="I46" s="13" t="s">
        <v>5013</v>
      </c>
      <c r="J46" s="55" t="s">
        <v>5010</v>
      </c>
      <c r="K46" s="85" t="s">
        <v>10</v>
      </c>
      <c r="L46" s="83"/>
      <c r="M46" s="87" t="s">
        <v>39</v>
      </c>
      <c r="N46" s="87"/>
      <c r="O46" s="87"/>
      <c r="P46" s="80">
        <v>42543</v>
      </c>
      <c r="Q46" s="85" t="s">
        <v>8</v>
      </c>
      <c r="R46" s="83"/>
      <c r="S46" s="83"/>
      <c r="T46" s="83"/>
      <c r="U46" s="83"/>
      <c r="V46" s="83"/>
    </row>
    <row r="47" spans="3:22" ht="33">
      <c r="C47" s="78" t="s">
        <v>5014</v>
      </c>
      <c r="D47" s="13" t="s">
        <v>4970</v>
      </c>
      <c r="E47" s="8" t="s">
        <v>145</v>
      </c>
      <c r="F47" s="8" t="s">
        <v>146</v>
      </c>
      <c r="G47" s="8" t="s">
        <v>147</v>
      </c>
      <c r="H47" s="8"/>
      <c r="I47" s="13" t="s">
        <v>4970</v>
      </c>
      <c r="J47" s="55" t="s">
        <v>4971</v>
      </c>
      <c r="K47" s="85" t="s">
        <v>6</v>
      </c>
      <c r="L47" s="83"/>
      <c r="M47" s="87" t="s">
        <v>39</v>
      </c>
      <c r="N47" s="87"/>
      <c r="O47" s="87"/>
      <c r="P47" s="80">
        <v>42543</v>
      </c>
      <c r="Q47" s="85" t="s">
        <v>8</v>
      </c>
      <c r="R47" s="83"/>
      <c r="S47" s="83"/>
      <c r="T47" s="83"/>
      <c r="U47" s="83"/>
      <c r="V47" s="83"/>
    </row>
    <row r="48" spans="3:22" ht="33">
      <c r="C48" s="78" t="s">
        <v>5015</v>
      </c>
      <c r="D48" s="13" t="s">
        <v>4973</v>
      </c>
      <c r="E48" s="8" t="s">
        <v>145</v>
      </c>
      <c r="F48" s="8" t="s">
        <v>146</v>
      </c>
      <c r="G48" s="8" t="s">
        <v>147</v>
      </c>
      <c r="H48" s="8"/>
      <c r="I48" s="13" t="s">
        <v>4973</v>
      </c>
      <c r="J48" s="55" t="s">
        <v>4974</v>
      </c>
      <c r="K48" s="85" t="s">
        <v>6</v>
      </c>
      <c r="L48" s="83"/>
      <c r="M48" s="87" t="s">
        <v>39</v>
      </c>
      <c r="N48" s="87"/>
      <c r="O48" s="87"/>
      <c r="P48" s="80">
        <v>42543</v>
      </c>
      <c r="Q48" s="85" t="s">
        <v>8</v>
      </c>
      <c r="R48" s="83"/>
      <c r="S48" s="83"/>
      <c r="T48" s="83"/>
      <c r="U48" s="83"/>
      <c r="V48" s="83"/>
    </row>
    <row r="49" spans="3:22" ht="33">
      <c r="C49" s="78" t="s">
        <v>5016</v>
      </c>
      <c r="D49" s="13" t="s">
        <v>4986</v>
      </c>
      <c r="E49" s="8" t="s">
        <v>145</v>
      </c>
      <c r="F49" s="8" t="s">
        <v>146</v>
      </c>
      <c r="G49" s="8" t="s">
        <v>147</v>
      </c>
      <c r="H49" s="8"/>
      <c r="I49" s="13" t="s">
        <v>5017</v>
      </c>
      <c r="J49" s="55" t="s">
        <v>5018</v>
      </c>
      <c r="K49" s="85" t="s">
        <v>10</v>
      </c>
      <c r="L49" s="83"/>
      <c r="M49" s="87" t="s">
        <v>39</v>
      </c>
      <c r="N49" s="87"/>
      <c r="O49" s="87"/>
      <c r="P49" s="80">
        <v>42543</v>
      </c>
      <c r="Q49" s="85" t="s">
        <v>8</v>
      </c>
      <c r="R49" s="83"/>
      <c r="S49" s="83"/>
      <c r="T49" s="83"/>
      <c r="U49" s="83"/>
      <c r="V49" s="83"/>
    </row>
    <row r="50" spans="3:22" ht="49.5">
      <c r="C50" s="78" t="s">
        <v>5019</v>
      </c>
      <c r="D50" s="13" t="s">
        <v>5020</v>
      </c>
      <c r="E50" s="8" t="s">
        <v>145</v>
      </c>
      <c r="F50" s="8" t="s">
        <v>146</v>
      </c>
      <c r="G50" s="8" t="s">
        <v>157</v>
      </c>
      <c r="H50" s="8"/>
      <c r="I50" s="13" t="s">
        <v>5021</v>
      </c>
      <c r="J50" s="55" t="s">
        <v>5022</v>
      </c>
      <c r="K50" s="85" t="s">
        <v>6</v>
      </c>
      <c r="L50" s="83"/>
      <c r="M50" s="87" t="s">
        <v>39</v>
      </c>
      <c r="N50" s="87"/>
      <c r="O50" s="87"/>
      <c r="P50" s="80">
        <v>42543</v>
      </c>
      <c r="Q50" s="85" t="s">
        <v>6</v>
      </c>
      <c r="R50" s="83"/>
      <c r="S50" s="83"/>
      <c r="T50" s="83"/>
      <c r="U50" s="83"/>
      <c r="V50" s="83"/>
    </row>
    <row r="51" spans="3:22" ht="33">
      <c r="C51" s="78" t="s">
        <v>5023</v>
      </c>
      <c r="D51" s="13" t="s">
        <v>5024</v>
      </c>
      <c r="E51" s="8" t="s">
        <v>145</v>
      </c>
      <c r="F51" s="8" t="s">
        <v>146</v>
      </c>
      <c r="G51" s="8" t="s">
        <v>157</v>
      </c>
      <c r="H51" s="8"/>
      <c r="I51" s="13" t="s">
        <v>5024</v>
      </c>
      <c r="J51" s="55" t="s">
        <v>5025</v>
      </c>
      <c r="K51" s="85" t="s">
        <v>6</v>
      </c>
      <c r="L51" s="83"/>
      <c r="M51" s="87" t="s">
        <v>39</v>
      </c>
      <c r="N51" s="87"/>
      <c r="O51" s="87"/>
      <c r="P51" s="80">
        <v>42543</v>
      </c>
      <c r="Q51" s="85" t="s">
        <v>6</v>
      </c>
      <c r="R51" s="83"/>
      <c r="S51" s="83"/>
      <c r="T51" s="83"/>
      <c r="U51" s="83"/>
      <c r="V51" s="83"/>
    </row>
    <row r="52" spans="3:22" ht="33">
      <c r="C52" s="78" t="s">
        <v>5026</v>
      </c>
      <c r="D52" s="13" t="s">
        <v>5027</v>
      </c>
      <c r="E52" s="8" t="s">
        <v>190</v>
      </c>
      <c r="F52" s="8" t="s">
        <v>146</v>
      </c>
      <c r="G52" s="8" t="s">
        <v>147</v>
      </c>
      <c r="H52" s="8"/>
      <c r="I52" s="13" t="s">
        <v>5027</v>
      </c>
      <c r="J52" s="56" t="s">
        <v>1703</v>
      </c>
      <c r="K52" s="85" t="s">
        <v>6</v>
      </c>
      <c r="L52" s="83"/>
      <c r="M52" s="87" t="s">
        <v>39</v>
      </c>
      <c r="N52" s="87"/>
      <c r="O52" s="87"/>
      <c r="P52" s="80">
        <v>42543</v>
      </c>
      <c r="Q52" s="85" t="s">
        <v>6</v>
      </c>
      <c r="R52" s="83"/>
      <c r="S52" s="83"/>
      <c r="T52" s="83"/>
      <c r="U52" s="83"/>
      <c r="V52" s="83"/>
    </row>
    <row r="53" spans="3:22" ht="33">
      <c r="C53" s="78" t="s">
        <v>5028</v>
      </c>
      <c r="D53" s="13" t="s">
        <v>5029</v>
      </c>
      <c r="E53" s="8" t="s">
        <v>190</v>
      </c>
      <c r="F53" s="8" t="s">
        <v>146</v>
      </c>
      <c r="G53" s="8" t="s">
        <v>147</v>
      </c>
      <c r="H53" s="8"/>
      <c r="I53" s="13" t="s">
        <v>5029</v>
      </c>
      <c r="J53" s="56" t="s">
        <v>1703</v>
      </c>
      <c r="K53" s="85" t="s">
        <v>6</v>
      </c>
      <c r="L53" s="83"/>
      <c r="M53" s="87" t="s">
        <v>39</v>
      </c>
      <c r="N53" s="87"/>
      <c r="O53" s="87"/>
      <c r="P53" s="80">
        <v>42543</v>
      </c>
      <c r="Q53" s="85" t="s">
        <v>6</v>
      </c>
      <c r="R53" s="83"/>
      <c r="S53" s="83"/>
      <c r="T53" s="83"/>
      <c r="U53" s="83"/>
      <c r="V53" s="83"/>
    </row>
    <row r="54" spans="3:22" ht="33">
      <c r="C54" s="78" t="s">
        <v>5030</v>
      </c>
      <c r="D54" s="13" t="s">
        <v>5027</v>
      </c>
      <c r="E54" s="8" t="s">
        <v>190</v>
      </c>
      <c r="F54" s="8" t="s">
        <v>146</v>
      </c>
      <c r="G54" s="8" t="s">
        <v>147</v>
      </c>
      <c r="H54" s="8"/>
      <c r="I54" s="13" t="s">
        <v>5027</v>
      </c>
      <c r="J54" s="56" t="s">
        <v>1954</v>
      </c>
      <c r="K54" s="85" t="s">
        <v>6</v>
      </c>
      <c r="L54" s="83"/>
      <c r="M54" s="87" t="s">
        <v>39</v>
      </c>
      <c r="N54" s="87"/>
      <c r="O54" s="87"/>
      <c r="P54" s="80">
        <v>42543</v>
      </c>
      <c r="Q54" s="85" t="s">
        <v>6</v>
      </c>
      <c r="R54" s="83"/>
      <c r="S54" s="83"/>
      <c r="T54" s="83"/>
      <c r="U54" s="83"/>
      <c r="V54" s="83"/>
    </row>
    <row r="55" spans="3:22" ht="33">
      <c r="C55" s="78" t="s">
        <v>5031</v>
      </c>
      <c r="D55" s="13" t="s">
        <v>5029</v>
      </c>
      <c r="E55" s="8" t="s">
        <v>190</v>
      </c>
      <c r="F55" s="8" t="s">
        <v>146</v>
      </c>
      <c r="G55" s="8" t="s">
        <v>147</v>
      </c>
      <c r="H55" s="8"/>
      <c r="I55" s="13" t="s">
        <v>5029</v>
      </c>
      <c r="J55" s="56" t="s">
        <v>1954</v>
      </c>
      <c r="K55" s="85" t="s">
        <v>6</v>
      </c>
      <c r="L55" s="83"/>
      <c r="M55" s="87" t="s">
        <v>39</v>
      </c>
      <c r="N55" s="87"/>
      <c r="O55" s="87"/>
      <c r="P55" s="80">
        <v>42543</v>
      </c>
      <c r="Q55" s="85" t="s">
        <v>6</v>
      </c>
      <c r="R55" s="83"/>
      <c r="S55" s="83"/>
      <c r="T55" s="83"/>
      <c r="U55" s="83"/>
      <c r="V55" s="83"/>
    </row>
    <row r="56" spans="3:22" ht="33">
      <c r="C56" s="78" t="s">
        <v>5032</v>
      </c>
      <c r="D56" s="13" t="s">
        <v>5033</v>
      </c>
      <c r="E56" s="8" t="s">
        <v>190</v>
      </c>
      <c r="F56" s="8" t="s">
        <v>146</v>
      </c>
      <c r="G56" s="8" t="s">
        <v>147</v>
      </c>
      <c r="H56" s="8"/>
      <c r="I56" s="13" t="s">
        <v>5033</v>
      </c>
      <c r="J56" s="56" t="s">
        <v>5034</v>
      </c>
      <c r="K56" s="85" t="s">
        <v>6</v>
      </c>
      <c r="L56" s="83"/>
      <c r="M56" s="87" t="s">
        <v>39</v>
      </c>
      <c r="N56" s="87"/>
      <c r="O56" s="87"/>
      <c r="P56" s="80">
        <v>42543</v>
      </c>
      <c r="Q56" s="85" t="s">
        <v>6</v>
      </c>
      <c r="R56" s="83"/>
      <c r="S56" s="83"/>
      <c r="T56" s="83"/>
      <c r="U56" s="83"/>
      <c r="V56" s="83"/>
    </row>
    <row r="57" spans="3:22" ht="33">
      <c r="C57" s="78" t="s">
        <v>5035</v>
      </c>
      <c r="D57" s="13" t="s">
        <v>5036</v>
      </c>
      <c r="E57" s="8" t="s">
        <v>145</v>
      </c>
      <c r="F57" s="8" t="s">
        <v>162</v>
      </c>
      <c r="G57" s="8" t="s">
        <v>147</v>
      </c>
      <c r="H57" s="8"/>
      <c r="I57" s="13" t="s">
        <v>5036</v>
      </c>
      <c r="J57" s="56" t="s">
        <v>5037</v>
      </c>
      <c r="K57" s="85" t="s">
        <v>10</v>
      </c>
      <c r="L57" s="83"/>
      <c r="M57" s="87" t="s">
        <v>39</v>
      </c>
      <c r="N57" s="87"/>
      <c r="O57" s="87"/>
      <c r="P57" s="80">
        <v>42543</v>
      </c>
      <c r="Q57" s="85" t="s">
        <v>8</v>
      </c>
      <c r="R57" s="83"/>
      <c r="S57" s="83"/>
      <c r="T57" s="83"/>
      <c r="U57" s="83"/>
      <c r="V57" s="83"/>
    </row>
    <row r="58" spans="3:22" ht="33">
      <c r="C58" s="78" t="s">
        <v>5038</v>
      </c>
      <c r="D58" s="13" t="s">
        <v>5039</v>
      </c>
      <c r="E58" s="8" t="s">
        <v>145</v>
      </c>
      <c r="F58" s="8" t="s">
        <v>146</v>
      </c>
      <c r="G58" s="8" t="s">
        <v>157</v>
      </c>
      <c r="H58" s="8"/>
      <c r="I58" s="13" t="s">
        <v>5039</v>
      </c>
      <c r="J58" s="56" t="s">
        <v>2037</v>
      </c>
      <c r="K58" s="85" t="s">
        <v>6</v>
      </c>
      <c r="L58" s="83"/>
      <c r="M58" s="87" t="s">
        <v>39</v>
      </c>
      <c r="N58" s="87"/>
      <c r="O58" s="87"/>
      <c r="P58" s="80">
        <v>42543</v>
      </c>
      <c r="Q58" s="85" t="s">
        <v>6</v>
      </c>
      <c r="R58" s="83"/>
      <c r="S58" s="83"/>
      <c r="T58" s="83"/>
      <c r="U58" s="83"/>
      <c r="V58" s="83"/>
    </row>
  </sheetData>
  <autoFilter ref="C10:K58"/>
  <mergeCells count="31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H29:H43"/>
    <mergeCell ref="K8:L8"/>
    <mergeCell ref="N8:O8"/>
    <mergeCell ref="Q8:R8"/>
    <mergeCell ref="T8:U8"/>
    <mergeCell ref="K9:L9"/>
    <mergeCell ref="N9:O9"/>
    <mergeCell ref="Q9:R9"/>
    <mergeCell ref="T9:U9"/>
  </mergeCells>
  <phoneticPr fontId="31" type="noConversion"/>
  <conditionalFormatting sqref="K11:K58 Q11:Q58">
    <cfRule type="cellIs" dxfId="14" priority="1" stopIfTrue="1" operator="equal">
      <formula>"无效"</formula>
    </cfRule>
    <cfRule type="cellIs" dxfId="13" priority="2" stopIfTrue="1" operator="equal">
      <formula>"通过"</formula>
    </cfRule>
    <cfRule type="cellIs" dxfId="12" priority="3" stopIfTrue="1" operator="equal">
      <formula>"阻塞"</formula>
    </cfRule>
  </conditionalFormatting>
  <dataValidations count="5">
    <dataValidation type="list" allowBlank="1" showInputMessage="1" showErrorMessage="1" sqref="E11:E58">
      <formula1>"正,反"</formula1>
    </dataValidation>
    <dataValidation type="list" allowBlank="1" showInputMessage="1" showErrorMessage="1" sqref="F11:F58">
      <formula1>"高,中,低"</formula1>
    </dataValidation>
    <dataValidation type="list" allowBlank="1" showInputMessage="1" showErrorMessage="1" sqref="G11:G58">
      <formula1>"是,否"</formula1>
    </dataValidation>
    <dataValidation type="list" allowBlank="1" showInputMessage="1" showErrorMessage="1" sqref="K11:K58 Q11:Q58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40"/>
  <sheetViews>
    <sheetView topLeftCell="A26" workbookViewId="0">
      <selection activeCell="A26" sqref="A1:B1048576"/>
    </sheetView>
  </sheetViews>
  <sheetFormatPr defaultColWidth="9" defaultRowHeight="13.5"/>
  <cols>
    <col min="1" max="2" width="1.75" customWidth="1"/>
    <col min="3" max="3" width="20.125" customWidth="1"/>
    <col min="4" max="4" width="21.5" customWidth="1"/>
    <col min="8" max="8" width="26.5" customWidth="1"/>
    <col min="9" max="9" width="25.125" customWidth="1"/>
    <col min="10" max="10" width="28" customWidth="1"/>
    <col min="16" max="16" width="8.875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COUNTA($C$11:$C$142)</f>
        <v>24</v>
      </c>
      <c r="N4" s="412" t="s">
        <v>119</v>
      </c>
      <c r="O4" s="413"/>
      <c r="P4" s="75">
        <f>(M5+M6)/M4</f>
        <v>1</v>
      </c>
      <c r="Q4" s="383" t="s">
        <v>118</v>
      </c>
      <c r="R4" s="384"/>
      <c r="S4" s="47">
        <f>COUNTA($C$11:$C$142)</f>
        <v>24</v>
      </c>
      <c r="T4" s="412" t="s">
        <v>119</v>
      </c>
      <c r="U4" s="413"/>
      <c r="V4" s="75">
        <f>(S5+S6)/S4</f>
        <v>0.125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COUNTIF(K11:K$142,"通过")</f>
        <v>24</v>
      </c>
      <c r="N5" s="412" t="s">
        <v>119</v>
      </c>
      <c r="O5" s="413"/>
      <c r="P5" s="75">
        <f>M5/M4</f>
        <v>1</v>
      </c>
      <c r="Q5" s="383" t="s">
        <v>121</v>
      </c>
      <c r="R5" s="384"/>
      <c r="S5" s="23">
        <f>COUNTIF(Q32:Q$142,"通过")</f>
        <v>3</v>
      </c>
      <c r="T5" s="412" t="s">
        <v>119</v>
      </c>
      <c r="U5" s="413"/>
      <c r="V5" s="75">
        <f>S5/S4</f>
        <v>0.125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COUNTIF(K32:K$141,"失败")</f>
        <v>0</v>
      </c>
      <c r="N6" s="412" t="s">
        <v>119</v>
      </c>
      <c r="O6" s="413"/>
      <c r="P6" s="75">
        <f>M6/M4</f>
        <v>0</v>
      </c>
      <c r="Q6" s="383" t="s">
        <v>123</v>
      </c>
      <c r="R6" s="384"/>
      <c r="S6" s="23">
        <f>COUNTIF(Q32:Q$141,"失败")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COUNTIF(K32:K$141,"阻塞")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COUNTIF(Q32:Q$141,"阻塞")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COUNTIF(K32:K$141,"无效")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COUNTIF(Q32:Q$141,"无效")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COUNTIF(K11:K$141,"未执行")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COUNTIF(Q11:Q$141,"未执行")</f>
        <v>0</v>
      </c>
      <c r="T9" s="412" t="s">
        <v>119</v>
      </c>
      <c r="U9" s="413"/>
      <c r="V9" s="75">
        <f>S9/S4</f>
        <v>0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8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16.5">
      <c r="C11" s="15" t="s">
        <v>1615</v>
      </c>
      <c r="D11" s="372" t="s">
        <v>5040</v>
      </c>
      <c r="E11" s="8" t="s">
        <v>145</v>
      </c>
      <c r="F11" s="8" t="s">
        <v>146</v>
      </c>
      <c r="G11" s="8" t="s">
        <v>147</v>
      </c>
      <c r="H11" s="372" t="s">
        <v>5041</v>
      </c>
      <c r="I11" s="16" t="s">
        <v>5042</v>
      </c>
      <c r="J11" s="16" t="s">
        <v>342</v>
      </c>
      <c r="K11" s="77" t="s">
        <v>6</v>
      </c>
      <c r="L11" s="78"/>
      <c r="M11" s="78" t="s">
        <v>39</v>
      </c>
      <c r="N11" s="78"/>
      <c r="O11" s="79"/>
      <c r="P11" s="80">
        <v>42543</v>
      </c>
      <c r="Q11" s="77" t="s">
        <v>6</v>
      </c>
      <c r="R11" s="87"/>
      <c r="S11" s="87"/>
      <c r="T11" s="87"/>
      <c r="U11" s="87"/>
      <c r="V11" s="87"/>
    </row>
    <row r="12" spans="3:22" ht="16.5">
      <c r="C12" s="15" t="s">
        <v>2433</v>
      </c>
      <c r="D12" s="372"/>
      <c r="E12" s="8" t="s">
        <v>190</v>
      </c>
      <c r="F12" s="8" t="s">
        <v>146</v>
      </c>
      <c r="G12" s="8" t="s">
        <v>147</v>
      </c>
      <c r="H12" s="372"/>
      <c r="I12" s="16" t="s">
        <v>5043</v>
      </c>
      <c r="J12" s="16" t="s">
        <v>5044</v>
      </c>
      <c r="K12" s="77" t="s">
        <v>6</v>
      </c>
      <c r="L12" s="78"/>
      <c r="M12" s="78" t="s">
        <v>39</v>
      </c>
      <c r="N12" s="78"/>
      <c r="O12" s="79"/>
      <c r="P12" s="80">
        <v>42543</v>
      </c>
      <c r="Q12" s="77" t="s">
        <v>6</v>
      </c>
      <c r="R12" s="87"/>
      <c r="S12" s="87"/>
      <c r="T12" s="87"/>
      <c r="U12" s="87"/>
      <c r="V12" s="87"/>
    </row>
    <row r="13" spans="3:22" ht="16.5">
      <c r="C13" s="15" t="s">
        <v>2434</v>
      </c>
      <c r="D13" s="372"/>
      <c r="E13" s="8" t="s">
        <v>145</v>
      </c>
      <c r="F13" s="8" t="s">
        <v>146</v>
      </c>
      <c r="G13" s="8" t="s">
        <v>147</v>
      </c>
      <c r="H13" s="372"/>
      <c r="I13" s="16" t="s">
        <v>5045</v>
      </c>
      <c r="J13" s="16" t="s">
        <v>342</v>
      </c>
      <c r="K13" s="77" t="s">
        <v>6</v>
      </c>
      <c r="L13" s="78"/>
      <c r="M13" s="78" t="s">
        <v>39</v>
      </c>
      <c r="N13" s="78"/>
      <c r="O13" s="79"/>
      <c r="P13" s="80">
        <v>42543</v>
      </c>
      <c r="Q13" s="77" t="s">
        <v>6</v>
      </c>
      <c r="R13" s="87"/>
      <c r="S13" s="87"/>
      <c r="T13" s="87"/>
      <c r="U13" s="87"/>
      <c r="V13" s="87"/>
    </row>
    <row r="14" spans="3:22" ht="16.5">
      <c r="C14" s="15" t="s">
        <v>2436</v>
      </c>
      <c r="D14" s="372"/>
      <c r="E14" s="8" t="s">
        <v>190</v>
      </c>
      <c r="F14" s="8" t="s">
        <v>146</v>
      </c>
      <c r="G14" s="8" t="s">
        <v>147</v>
      </c>
      <c r="H14" s="372"/>
      <c r="I14" s="16" t="s">
        <v>5046</v>
      </c>
      <c r="J14" s="16" t="s">
        <v>5047</v>
      </c>
      <c r="K14" s="77" t="s">
        <v>6</v>
      </c>
      <c r="L14" s="78"/>
      <c r="M14" s="78" t="s">
        <v>39</v>
      </c>
      <c r="N14" s="78"/>
      <c r="O14" s="79"/>
      <c r="P14" s="80">
        <v>42543</v>
      </c>
      <c r="Q14" s="77" t="s">
        <v>6</v>
      </c>
      <c r="R14" s="87"/>
      <c r="S14" s="87"/>
      <c r="T14" s="87"/>
      <c r="U14" s="87"/>
      <c r="V14" s="87"/>
    </row>
    <row r="15" spans="3:22" ht="16.5">
      <c r="C15" s="15" t="s">
        <v>2438</v>
      </c>
      <c r="D15" s="372"/>
      <c r="E15" s="8" t="s">
        <v>145</v>
      </c>
      <c r="F15" s="8" t="s">
        <v>146</v>
      </c>
      <c r="G15" s="8" t="s">
        <v>157</v>
      </c>
      <c r="H15" s="372"/>
      <c r="I15" s="16" t="s">
        <v>5048</v>
      </c>
      <c r="J15" s="16" t="s">
        <v>5049</v>
      </c>
      <c r="K15" s="77" t="s">
        <v>6</v>
      </c>
      <c r="L15" s="78"/>
      <c r="M15" s="78" t="s">
        <v>39</v>
      </c>
      <c r="N15" s="78"/>
      <c r="O15" s="79"/>
      <c r="P15" s="80">
        <v>42543</v>
      </c>
      <c r="Q15" s="77" t="s">
        <v>6</v>
      </c>
      <c r="R15" s="87"/>
      <c r="S15" s="87"/>
      <c r="T15" s="87"/>
      <c r="U15" s="87"/>
      <c r="V15" s="87"/>
    </row>
    <row r="16" spans="3:22" ht="16.5">
      <c r="C16" s="15" t="s">
        <v>2441</v>
      </c>
      <c r="D16" s="372"/>
      <c r="E16" s="8" t="s">
        <v>190</v>
      </c>
      <c r="F16" s="8" t="s">
        <v>178</v>
      </c>
      <c r="G16" s="8" t="s">
        <v>157</v>
      </c>
      <c r="H16" s="372"/>
      <c r="I16" s="16" t="s">
        <v>5050</v>
      </c>
      <c r="J16" s="16" t="s">
        <v>342</v>
      </c>
      <c r="K16" s="77" t="s">
        <v>6</v>
      </c>
      <c r="L16" s="78"/>
      <c r="M16" s="78" t="s">
        <v>39</v>
      </c>
      <c r="N16" s="78"/>
      <c r="O16" s="79"/>
      <c r="P16" s="80">
        <v>42543</v>
      </c>
      <c r="Q16" s="77" t="s">
        <v>6</v>
      </c>
      <c r="R16" s="87"/>
      <c r="S16" s="87"/>
      <c r="T16" s="87"/>
      <c r="U16" s="87"/>
      <c r="V16" s="87"/>
    </row>
    <row r="17" spans="3:22" ht="16.5">
      <c r="C17" s="15" t="s">
        <v>2442</v>
      </c>
      <c r="D17" s="372"/>
      <c r="E17" s="8" t="s">
        <v>145</v>
      </c>
      <c r="F17" s="8" t="s">
        <v>146</v>
      </c>
      <c r="G17" s="8" t="s">
        <v>157</v>
      </c>
      <c r="H17" s="372"/>
      <c r="I17" s="16" t="s">
        <v>2459</v>
      </c>
      <c r="J17" s="16" t="s">
        <v>2460</v>
      </c>
      <c r="K17" s="77" t="s">
        <v>6</v>
      </c>
      <c r="L17" s="81"/>
      <c r="M17" s="78" t="s">
        <v>39</v>
      </c>
      <c r="N17" s="78"/>
      <c r="O17" s="79"/>
      <c r="P17" s="80">
        <v>42543</v>
      </c>
      <c r="Q17" s="77" t="s">
        <v>6</v>
      </c>
      <c r="R17" s="95"/>
      <c r="S17" s="95"/>
      <c r="T17" s="95"/>
      <c r="U17" s="95"/>
      <c r="V17" s="95"/>
    </row>
    <row r="18" spans="3:22" ht="27">
      <c r="C18" s="15" t="s">
        <v>2444</v>
      </c>
      <c r="D18" s="372" t="s">
        <v>5051</v>
      </c>
      <c r="E18" s="8" t="s">
        <v>145</v>
      </c>
      <c r="F18" s="8" t="s">
        <v>178</v>
      </c>
      <c r="G18" s="8" t="s">
        <v>157</v>
      </c>
      <c r="H18" s="372" t="s">
        <v>5052</v>
      </c>
      <c r="I18" s="106" t="s">
        <v>5053</v>
      </c>
      <c r="J18" s="106" t="s">
        <v>5054</v>
      </c>
      <c r="K18" s="77" t="s">
        <v>6</v>
      </c>
      <c r="L18" s="95"/>
      <c r="M18" s="78" t="s">
        <v>39</v>
      </c>
      <c r="N18" s="78"/>
      <c r="O18" s="79"/>
      <c r="P18" s="80">
        <v>42543</v>
      </c>
      <c r="Q18" s="77" t="s">
        <v>6</v>
      </c>
      <c r="R18" s="95"/>
      <c r="S18" s="95"/>
      <c r="T18" s="95"/>
      <c r="U18" s="95"/>
      <c r="V18" s="95"/>
    </row>
    <row r="19" spans="3:22" ht="27">
      <c r="C19" s="15" t="s">
        <v>2446</v>
      </c>
      <c r="D19" s="372"/>
      <c r="E19" s="8" t="s">
        <v>145</v>
      </c>
      <c r="F19" s="8" t="s">
        <v>178</v>
      </c>
      <c r="G19" s="8" t="s">
        <v>147</v>
      </c>
      <c r="H19" s="372"/>
      <c r="I19" s="106" t="s">
        <v>5055</v>
      </c>
      <c r="J19" s="106" t="s">
        <v>5056</v>
      </c>
      <c r="K19" s="77" t="s">
        <v>6</v>
      </c>
      <c r="L19" s="95"/>
      <c r="M19" s="78" t="s">
        <v>39</v>
      </c>
      <c r="N19" s="78"/>
      <c r="O19" s="79"/>
      <c r="P19" s="80">
        <v>42543</v>
      </c>
      <c r="Q19" s="77" t="s">
        <v>6</v>
      </c>
      <c r="R19" s="95"/>
      <c r="S19" s="95"/>
      <c r="T19" s="95"/>
      <c r="U19" s="95"/>
      <c r="V19" s="95"/>
    </row>
    <row r="20" spans="3:22" ht="27">
      <c r="C20" s="15" t="s">
        <v>2449</v>
      </c>
      <c r="D20" s="372"/>
      <c r="E20" s="8" t="s">
        <v>145</v>
      </c>
      <c r="F20" s="8" t="s">
        <v>146</v>
      </c>
      <c r="G20" s="8" t="s">
        <v>147</v>
      </c>
      <c r="H20" s="372"/>
      <c r="I20" s="106" t="s">
        <v>5057</v>
      </c>
      <c r="J20" s="106" t="s">
        <v>5056</v>
      </c>
      <c r="K20" s="77" t="s">
        <v>6</v>
      </c>
      <c r="L20" s="95"/>
      <c r="M20" s="78" t="s">
        <v>39</v>
      </c>
      <c r="N20" s="78"/>
      <c r="O20" s="79"/>
      <c r="P20" s="80">
        <v>42543</v>
      </c>
      <c r="Q20" s="77" t="s">
        <v>6</v>
      </c>
      <c r="R20" s="95"/>
      <c r="S20" s="95"/>
      <c r="T20" s="95"/>
      <c r="U20" s="95"/>
      <c r="V20" s="95"/>
    </row>
    <row r="21" spans="3:22" ht="54">
      <c r="C21" s="15" t="s">
        <v>2458</v>
      </c>
      <c r="D21" s="372"/>
      <c r="E21" s="8" t="s">
        <v>145</v>
      </c>
      <c r="F21" s="8" t="s">
        <v>146</v>
      </c>
      <c r="G21" s="8" t="s">
        <v>147</v>
      </c>
      <c r="H21" s="372"/>
      <c r="I21" s="16" t="s">
        <v>5058</v>
      </c>
      <c r="J21" s="16" t="s">
        <v>5059</v>
      </c>
      <c r="K21" s="77" t="s">
        <v>6</v>
      </c>
      <c r="L21" s="95"/>
      <c r="M21" s="78" t="s">
        <v>39</v>
      </c>
      <c r="N21" s="78"/>
      <c r="O21" s="79"/>
      <c r="P21" s="80">
        <v>42543</v>
      </c>
      <c r="Q21" s="77" t="s">
        <v>6</v>
      </c>
      <c r="R21" s="95"/>
      <c r="S21" s="95"/>
      <c r="T21" s="95"/>
      <c r="U21" s="95"/>
      <c r="V21" s="95"/>
    </row>
    <row r="22" spans="3:22" ht="27">
      <c r="C22" s="15" t="s">
        <v>2461</v>
      </c>
      <c r="D22" s="372"/>
      <c r="E22" s="8" t="s">
        <v>145</v>
      </c>
      <c r="F22" s="8" t="s">
        <v>146</v>
      </c>
      <c r="G22" s="8" t="s">
        <v>147</v>
      </c>
      <c r="H22" s="372"/>
      <c r="I22" s="16" t="s">
        <v>5060</v>
      </c>
      <c r="J22" s="16" t="s">
        <v>5061</v>
      </c>
      <c r="K22" s="77" t="s">
        <v>6</v>
      </c>
      <c r="L22" s="95"/>
      <c r="M22" s="78" t="s">
        <v>39</v>
      </c>
      <c r="N22" s="78"/>
      <c r="O22" s="79"/>
      <c r="P22" s="80">
        <v>42543</v>
      </c>
      <c r="Q22" s="77" t="s">
        <v>6</v>
      </c>
      <c r="R22" s="95"/>
      <c r="S22" s="95"/>
      <c r="T22" s="95"/>
      <c r="U22" s="95"/>
      <c r="V22" s="95"/>
    </row>
    <row r="23" spans="3:22" ht="27">
      <c r="C23" s="15" t="s">
        <v>2466</v>
      </c>
      <c r="D23" s="372"/>
      <c r="E23" s="8" t="s">
        <v>145</v>
      </c>
      <c r="F23" s="8" t="s">
        <v>146</v>
      </c>
      <c r="G23" s="8" t="s">
        <v>147</v>
      </c>
      <c r="H23" s="372"/>
      <c r="I23" s="16" t="s">
        <v>5062</v>
      </c>
      <c r="J23" s="16" t="s">
        <v>5063</v>
      </c>
      <c r="K23" s="77" t="s">
        <v>6</v>
      </c>
      <c r="L23" s="95"/>
      <c r="M23" s="78" t="s">
        <v>39</v>
      </c>
      <c r="N23" s="78"/>
      <c r="O23" s="79"/>
      <c r="P23" s="80">
        <v>42543</v>
      </c>
      <c r="Q23" s="77" t="s">
        <v>6</v>
      </c>
      <c r="R23" s="95"/>
      <c r="S23" s="95"/>
      <c r="T23" s="95"/>
      <c r="U23" s="95"/>
      <c r="V23" s="95"/>
    </row>
    <row r="24" spans="3:22" ht="16.5">
      <c r="C24" s="15" t="s">
        <v>2469</v>
      </c>
      <c r="D24" s="372"/>
      <c r="E24" s="8" t="s">
        <v>145</v>
      </c>
      <c r="F24" s="8" t="s">
        <v>146</v>
      </c>
      <c r="G24" s="8" t="s">
        <v>147</v>
      </c>
      <c r="H24" s="372"/>
      <c r="I24" s="16" t="s">
        <v>5064</v>
      </c>
      <c r="J24" s="16" t="s">
        <v>5065</v>
      </c>
      <c r="K24" s="77" t="s">
        <v>6</v>
      </c>
      <c r="L24" s="95"/>
      <c r="M24" s="78" t="s">
        <v>39</v>
      </c>
      <c r="N24" s="78"/>
      <c r="O24" s="79"/>
      <c r="P24" s="80">
        <v>42543</v>
      </c>
      <c r="Q24" s="77" t="s">
        <v>6</v>
      </c>
      <c r="R24" s="95"/>
      <c r="S24" s="95"/>
      <c r="T24" s="95"/>
      <c r="U24" s="95"/>
      <c r="V24" s="95"/>
    </row>
    <row r="25" spans="3:22" ht="27">
      <c r="C25" s="15" t="s">
        <v>2472</v>
      </c>
      <c r="D25" s="372"/>
      <c r="E25" s="8" t="s">
        <v>145</v>
      </c>
      <c r="F25" s="8" t="s">
        <v>178</v>
      </c>
      <c r="G25" s="8" t="s">
        <v>147</v>
      </c>
      <c r="H25" s="372"/>
      <c r="I25" s="16" t="s">
        <v>5066</v>
      </c>
      <c r="J25" s="16" t="s">
        <v>5067</v>
      </c>
      <c r="K25" s="77" t="s">
        <v>6</v>
      </c>
      <c r="L25" s="95"/>
      <c r="M25" s="78" t="s">
        <v>39</v>
      </c>
      <c r="N25" s="78"/>
      <c r="O25" s="79"/>
      <c r="P25" s="80">
        <v>42543</v>
      </c>
      <c r="Q25" s="77" t="s">
        <v>6</v>
      </c>
      <c r="R25" s="95"/>
      <c r="S25" s="95"/>
      <c r="T25" s="95"/>
      <c r="U25" s="95"/>
      <c r="V25" s="95"/>
    </row>
    <row r="26" spans="3:22" ht="40.5">
      <c r="C26" s="15" t="s">
        <v>2477</v>
      </c>
      <c r="D26" s="372"/>
      <c r="E26" s="8" t="s">
        <v>145</v>
      </c>
      <c r="F26" s="8" t="s">
        <v>178</v>
      </c>
      <c r="G26" s="8" t="s">
        <v>147</v>
      </c>
      <c r="H26" s="372"/>
      <c r="I26" s="16" t="s">
        <v>5068</v>
      </c>
      <c r="J26" s="16" t="s">
        <v>5069</v>
      </c>
      <c r="K26" s="77" t="s">
        <v>6</v>
      </c>
      <c r="L26" s="95"/>
      <c r="M26" s="78" t="s">
        <v>39</v>
      </c>
      <c r="N26" s="78"/>
      <c r="O26" s="79"/>
      <c r="P26" s="80">
        <v>42543</v>
      </c>
      <c r="Q26" s="77" t="s">
        <v>6</v>
      </c>
      <c r="R26" s="95"/>
      <c r="S26" s="95"/>
      <c r="T26" s="95"/>
      <c r="U26" s="95"/>
      <c r="V26" s="95"/>
    </row>
    <row r="27" spans="3:22" ht="27">
      <c r="C27" s="15" t="s">
        <v>2483</v>
      </c>
      <c r="D27" s="372"/>
      <c r="E27" s="8" t="s">
        <v>145</v>
      </c>
      <c r="F27" s="8" t="s">
        <v>178</v>
      </c>
      <c r="G27" s="8" t="s">
        <v>157</v>
      </c>
      <c r="H27" s="372"/>
      <c r="I27" s="16" t="s">
        <v>5070</v>
      </c>
      <c r="J27" s="106" t="s">
        <v>5056</v>
      </c>
      <c r="K27" s="77" t="s">
        <v>6</v>
      </c>
      <c r="L27" s="95"/>
      <c r="M27" s="78" t="s">
        <v>39</v>
      </c>
      <c r="N27" s="78"/>
      <c r="O27" s="79"/>
      <c r="P27" s="80">
        <v>42543</v>
      </c>
      <c r="Q27" s="77" t="s">
        <v>6</v>
      </c>
      <c r="R27" s="95"/>
      <c r="S27" s="95"/>
      <c r="T27" s="95"/>
      <c r="U27" s="95"/>
      <c r="V27" s="95"/>
    </row>
    <row r="28" spans="3:22" ht="27">
      <c r="C28" s="15" t="s">
        <v>2484</v>
      </c>
      <c r="D28" s="372"/>
      <c r="E28" s="8" t="s">
        <v>145</v>
      </c>
      <c r="F28" s="8" t="s">
        <v>146</v>
      </c>
      <c r="G28" s="8" t="s">
        <v>147</v>
      </c>
      <c r="H28" s="372"/>
      <c r="I28" s="16" t="s">
        <v>5071</v>
      </c>
      <c r="J28" s="16" t="s">
        <v>5072</v>
      </c>
      <c r="K28" s="77" t="s">
        <v>6</v>
      </c>
      <c r="L28" s="95"/>
      <c r="M28" s="78" t="s">
        <v>39</v>
      </c>
      <c r="N28" s="78"/>
      <c r="O28" s="79"/>
      <c r="P28" s="80">
        <v>42543</v>
      </c>
      <c r="Q28" s="77" t="s">
        <v>6</v>
      </c>
      <c r="R28" s="95"/>
      <c r="S28" s="95"/>
      <c r="T28" s="95"/>
      <c r="U28" s="95"/>
      <c r="V28" s="95"/>
    </row>
    <row r="29" spans="3:22" ht="27">
      <c r="C29" s="15" t="s">
        <v>2485</v>
      </c>
      <c r="D29" s="372"/>
      <c r="E29" s="8" t="s">
        <v>145</v>
      </c>
      <c r="F29" s="8" t="s">
        <v>146</v>
      </c>
      <c r="G29" s="8" t="s">
        <v>147</v>
      </c>
      <c r="H29" s="372"/>
      <c r="I29" s="16" t="s">
        <v>5073</v>
      </c>
      <c r="J29" s="16" t="s">
        <v>5074</v>
      </c>
      <c r="K29" s="77" t="s">
        <v>6</v>
      </c>
      <c r="L29" s="95"/>
      <c r="M29" s="78" t="s">
        <v>39</v>
      </c>
      <c r="N29" s="78"/>
      <c r="O29" s="79"/>
      <c r="P29" s="80">
        <v>42543</v>
      </c>
      <c r="Q29" s="77" t="s">
        <v>6</v>
      </c>
      <c r="R29" s="95"/>
      <c r="S29" s="95"/>
      <c r="T29" s="95"/>
      <c r="U29" s="95"/>
      <c r="V29" s="95"/>
    </row>
    <row r="30" spans="3:22" ht="27">
      <c r="C30" s="15" t="s">
        <v>2489</v>
      </c>
      <c r="D30" s="372"/>
      <c r="E30" s="8" t="s">
        <v>145</v>
      </c>
      <c r="F30" s="8" t="s">
        <v>146</v>
      </c>
      <c r="G30" s="8" t="s">
        <v>147</v>
      </c>
      <c r="H30" s="372"/>
      <c r="I30" s="16" t="s">
        <v>5075</v>
      </c>
      <c r="J30" s="16" t="s">
        <v>5076</v>
      </c>
      <c r="K30" s="77" t="s">
        <v>6</v>
      </c>
      <c r="L30" s="95"/>
      <c r="M30" s="78" t="s">
        <v>39</v>
      </c>
      <c r="N30" s="78"/>
      <c r="O30" s="79"/>
      <c r="P30" s="80">
        <v>42543</v>
      </c>
      <c r="Q30" s="77" t="s">
        <v>6</v>
      </c>
      <c r="R30" s="95"/>
      <c r="S30" s="95"/>
      <c r="T30" s="95"/>
      <c r="U30" s="95"/>
      <c r="V30" s="95"/>
    </row>
    <row r="31" spans="3:22" ht="27">
      <c r="C31" s="15" t="s">
        <v>2493</v>
      </c>
      <c r="D31" s="372"/>
      <c r="E31" s="8" t="s">
        <v>145</v>
      </c>
      <c r="F31" s="8" t="s">
        <v>146</v>
      </c>
      <c r="G31" s="8" t="s">
        <v>147</v>
      </c>
      <c r="H31" s="372"/>
      <c r="I31" s="16" t="s">
        <v>5077</v>
      </c>
      <c r="J31" s="16" t="s">
        <v>5078</v>
      </c>
      <c r="K31" s="77" t="s">
        <v>6</v>
      </c>
      <c r="L31" s="85"/>
      <c r="M31" s="78" t="s">
        <v>39</v>
      </c>
      <c r="N31" s="78"/>
      <c r="O31" s="79"/>
      <c r="P31" s="80">
        <v>42543</v>
      </c>
      <c r="Q31" s="77" t="s">
        <v>6</v>
      </c>
      <c r="R31" s="85"/>
      <c r="S31" s="85"/>
      <c r="T31" s="85"/>
      <c r="U31" s="85"/>
      <c r="V31" s="85"/>
    </row>
    <row r="32" spans="3:22" ht="27">
      <c r="C32" s="15" t="s">
        <v>2495</v>
      </c>
      <c r="D32" s="372"/>
      <c r="E32" s="8" t="s">
        <v>145</v>
      </c>
      <c r="F32" s="8" t="s">
        <v>146</v>
      </c>
      <c r="G32" s="8" t="s">
        <v>147</v>
      </c>
      <c r="H32" s="372"/>
      <c r="I32" s="16" t="s">
        <v>5079</v>
      </c>
      <c r="J32" s="16" t="s">
        <v>5078</v>
      </c>
      <c r="K32" s="77" t="s">
        <v>6</v>
      </c>
      <c r="L32" s="85"/>
      <c r="M32" s="78" t="s">
        <v>39</v>
      </c>
      <c r="N32" s="78"/>
      <c r="O32" s="79"/>
      <c r="P32" s="80">
        <v>42543</v>
      </c>
      <c r="Q32" s="77" t="s">
        <v>6</v>
      </c>
      <c r="R32" s="85"/>
      <c r="S32" s="85"/>
      <c r="T32" s="85"/>
      <c r="U32" s="85"/>
      <c r="V32" s="85"/>
    </row>
    <row r="33" spans="3:22" ht="27">
      <c r="C33" s="15" t="s">
        <v>2498</v>
      </c>
      <c r="D33" s="372"/>
      <c r="E33" s="8" t="s">
        <v>145</v>
      </c>
      <c r="F33" s="8" t="s">
        <v>146</v>
      </c>
      <c r="G33" s="8" t="s">
        <v>147</v>
      </c>
      <c r="H33" s="372"/>
      <c r="I33" s="16" t="s">
        <v>5080</v>
      </c>
      <c r="J33" s="16" t="s">
        <v>5081</v>
      </c>
      <c r="K33" s="77" t="s">
        <v>6</v>
      </c>
      <c r="L33" s="85"/>
      <c r="M33" s="78" t="s">
        <v>39</v>
      </c>
      <c r="N33" s="78"/>
      <c r="O33" s="79"/>
      <c r="P33" s="80">
        <v>42543</v>
      </c>
      <c r="Q33" s="77" t="s">
        <v>6</v>
      </c>
      <c r="R33" s="85"/>
      <c r="S33" s="85"/>
      <c r="T33" s="85"/>
      <c r="U33" s="85"/>
      <c r="V33" s="85"/>
    </row>
    <row r="34" spans="3:22" ht="16.5">
      <c r="C34" s="15" t="s">
        <v>2501</v>
      </c>
      <c r="D34" s="372"/>
      <c r="E34" s="8" t="s">
        <v>145</v>
      </c>
      <c r="F34" s="8" t="s">
        <v>146</v>
      </c>
      <c r="G34" s="8" t="s">
        <v>147</v>
      </c>
      <c r="H34" s="372"/>
      <c r="I34" s="16" t="s">
        <v>5082</v>
      </c>
      <c r="J34" s="16" t="s">
        <v>5083</v>
      </c>
      <c r="K34" s="77" t="s">
        <v>6</v>
      </c>
      <c r="L34" s="85"/>
      <c r="M34" s="78" t="s">
        <v>39</v>
      </c>
      <c r="N34" s="78"/>
      <c r="O34" s="79"/>
      <c r="P34" s="80">
        <v>42543</v>
      </c>
      <c r="Q34" s="77" t="s">
        <v>6</v>
      </c>
      <c r="R34" s="85"/>
      <c r="S34" s="85"/>
      <c r="T34" s="85"/>
      <c r="U34" s="85"/>
      <c r="V34" s="85"/>
    </row>
    <row r="35" spans="3:22" ht="14.25">
      <c r="C35" s="101"/>
      <c r="D35" s="102"/>
      <c r="E35" s="103"/>
      <c r="F35" s="104"/>
      <c r="G35" s="104"/>
      <c r="H35" s="105"/>
      <c r="I35" s="105"/>
      <c r="J35" s="105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</row>
    <row r="36" spans="3:22" ht="14.25">
      <c r="C36" s="96"/>
      <c r="D36" s="102"/>
      <c r="E36" s="103"/>
      <c r="F36" s="104"/>
      <c r="G36" s="104"/>
      <c r="H36" s="105"/>
      <c r="I36" s="105"/>
      <c r="J36" s="105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</row>
    <row r="37" spans="3:22" ht="14.25">
      <c r="C37" s="101"/>
      <c r="D37" s="102"/>
      <c r="E37" s="103"/>
      <c r="F37" s="104"/>
      <c r="G37" s="104"/>
      <c r="H37" s="105"/>
      <c r="I37" s="105"/>
      <c r="J37" s="105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</row>
    <row r="38" spans="3:22" ht="14.25">
      <c r="C38" s="101"/>
      <c r="D38" s="102"/>
      <c r="E38" s="103"/>
      <c r="F38" s="103"/>
      <c r="G38" s="103"/>
      <c r="H38" s="102"/>
      <c r="I38" s="102"/>
      <c r="J38" s="102"/>
      <c r="K38" s="97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3:22" ht="14.25">
      <c r="C39" s="101"/>
      <c r="D39" s="102"/>
      <c r="E39" s="103"/>
      <c r="F39" s="103"/>
      <c r="G39" s="103"/>
      <c r="H39" s="102"/>
      <c r="I39" s="102"/>
      <c r="J39" s="102"/>
      <c r="K39" s="97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3:22" ht="14.25">
      <c r="C40" s="101"/>
      <c r="D40" s="102"/>
      <c r="E40" s="103"/>
      <c r="F40" s="103"/>
      <c r="G40" s="103"/>
      <c r="H40" s="102"/>
      <c r="I40" s="102"/>
      <c r="J40" s="102"/>
      <c r="K40" s="97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</sheetData>
  <mergeCells count="34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N8:O8"/>
    <mergeCell ref="Q8:R8"/>
    <mergeCell ref="T8:U8"/>
    <mergeCell ref="K9:L9"/>
    <mergeCell ref="N9:O9"/>
    <mergeCell ref="Q9:R9"/>
    <mergeCell ref="T9:U9"/>
    <mergeCell ref="D11:D17"/>
    <mergeCell ref="D18:D34"/>
    <mergeCell ref="H11:H17"/>
    <mergeCell ref="H18:H34"/>
    <mergeCell ref="K8:L8"/>
  </mergeCells>
  <phoneticPr fontId="31" type="noConversion"/>
  <conditionalFormatting sqref="Q11:Q37 K11:K40">
    <cfRule type="cellIs" dxfId="11" priority="1" stopIfTrue="1" operator="equal">
      <formula>"无效"</formula>
    </cfRule>
    <cfRule type="cellIs" dxfId="10" priority="2" stopIfTrue="1" operator="equal">
      <formula>"通过"</formula>
    </cfRule>
    <cfRule type="cellIs" dxfId="9" priority="3" stopIfTrue="1" operator="equal">
      <formula>"阻塞"</formula>
    </cfRule>
  </conditionalFormatting>
  <dataValidations count="5">
    <dataValidation type="list" allowBlank="1" showInputMessage="1" showErrorMessage="1" sqref="E11:E34">
      <formula1>"正,反"</formula1>
    </dataValidation>
    <dataValidation type="list" allowBlank="1" showInputMessage="1" showErrorMessage="1" sqref="F11:F34">
      <formula1>"高,中,低"</formula1>
    </dataValidation>
    <dataValidation type="list" allowBlank="1" showInputMessage="1" showErrorMessage="1" sqref="G11:G34">
      <formula1>"是,否"</formula1>
    </dataValidation>
    <dataValidation type="list" allowBlank="1" showInputMessage="1" showErrorMessage="1" sqref="K11:K40 Q11:Q37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68"/>
  <sheetViews>
    <sheetView topLeftCell="A55" workbookViewId="0">
      <selection activeCell="H76" sqref="H76"/>
    </sheetView>
  </sheetViews>
  <sheetFormatPr defaultColWidth="9" defaultRowHeight="13.5"/>
  <cols>
    <col min="1" max="2" width="1.75" customWidth="1"/>
    <col min="3" max="3" width="19.625" customWidth="1"/>
    <col min="4" max="4" width="22.25" customWidth="1"/>
    <col min="8" max="8" width="25.75" customWidth="1"/>
    <col min="9" max="9" width="30" customWidth="1"/>
    <col min="10" max="10" width="28" customWidth="1"/>
    <col min="16" max="16" width="8.875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COUNTA($C$11:$C$125)</f>
        <v>58</v>
      </c>
      <c r="N4" s="412" t="s">
        <v>119</v>
      </c>
      <c r="O4" s="413"/>
      <c r="P4" s="75">
        <f>(M5+M6)/M4</f>
        <v>0.87931034482758619</v>
      </c>
      <c r="Q4" s="383" t="s">
        <v>118</v>
      </c>
      <c r="R4" s="384"/>
      <c r="S4" s="47">
        <f>COUNTA($C$11:$C$125)</f>
        <v>58</v>
      </c>
      <c r="T4" s="412" t="s">
        <v>119</v>
      </c>
      <c r="U4" s="413"/>
      <c r="V4" s="75">
        <f>(S5+S6)/S4</f>
        <v>0.87931034482758619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COUNTIF(K18:K$125,"通过")</f>
        <v>51</v>
      </c>
      <c r="N5" s="412" t="s">
        <v>119</v>
      </c>
      <c r="O5" s="413"/>
      <c r="P5" s="75">
        <f>M5/M4</f>
        <v>0.87931034482758619</v>
      </c>
      <c r="Q5" s="383" t="s">
        <v>121</v>
      </c>
      <c r="R5" s="384"/>
      <c r="S5" s="23">
        <f>COUNTIF(Q18:Q$125,"通过")</f>
        <v>50</v>
      </c>
      <c r="T5" s="412" t="s">
        <v>119</v>
      </c>
      <c r="U5" s="413"/>
      <c r="V5" s="75">
        <f>S5/S4</f>
        <v>0.86206896551724133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COUNTIF(K18:K$124,"失败")</f>
        <v>0</v>
      </c>
      <c r="N6" s="412" t="s">
        <v>119</v>
      </c>
      <c r="O6" s="413"/>
      <c r="P6" s="75">
        <f>M6/M4</f>
        <v>0</v>
      </c>
      <c r="Q6" s="383" t="s">
        <v>123</v>
      </c>
      <c r="R6" s="384"/>
      <c r="S6" s="23">
        <f>COUNTIF(Q18:Q$124,"失败")</f>
        <v>1</v>
      </c>
      <c r="T6" s="412" t="s">
        <v>119</v>
      </c>
      <c r="U6" s="413"/>
      <c r="V6" s="75">
        <f>S6/S4</f>
        <v>1.7241379310344827E-2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COUNTIF(K18:K$124,"阻塞")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COUNTIF(Q18:Q$124,"阻塞")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COUNTIF(K18:K$124,"无效")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COUNTIF(Q18:Q$124,"无效")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COUNTIF(K11:K$124,"未执行")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COUNTIF(Q11:Q$124,"未执行")</f>
        <v>0</v>
      </c>
      <c r="T9" s="412" t="s">
        <v>119</v>
      </c>
      <c r="U9" s="413"/>
      <c r="V9" s="75">
        <f>S9/S4</f>
        <v>0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8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16.5">
      <c r="C11" s="15" t="s">
        <v>1615</v>
      </c>
      <c r="D11" s="364" t="s">
        <v>212</v>
      </c>
      <c r="E11" s="15" t="s">
        <v>145</v>
      </c>
      <c r="F11" s="15" t="s">
        <v>146</v>
      </c>
      <c r="G11" s="15" t="s">
        <v>147</v>
      </c>
      <c r="H11" s="364" t="s">
        <v>5084</v>
      </c>
      <c r="I11" s="25" t="s">
        <v>5085</v>
      </c>
      <c r="J11" s="25" t="s">
        <v>342</v>
      </c>
      <c r="K11" s="77" t="s">
        <v>6</v>
      </c>
      <c r="L11" s="78"/>
      <c r="M11" s="78" t="s">
        <v>68</v>
      </c>
      <c r="N11" s="78"/>
      <c r="O11" s="79"/>
      <c r="P11" s="80">
        <v>42543</v>
      </c>
      <c r="Q11" s="77" t="s">
        <v>6</v>
      </c>
      <c r="R11" s="78"/>
      <c r="S11" s="78"/>
      <c r="T11" s="78"/>
      <c r="U11" s="79"/>
      <c r="V11" s="87"/>
    </row>
    <row r="12" spans="3:22" ht="16.5">
      <c r="C12" s="15" t="s">
        <v>2433</v>
      </c>
      <c r="D12" s="364"/>
      <c r="E12" s="15" t="s">
        <v>190</v>
      </c>
      <c r="F12" s="15" t="s">
        <v>162</v>
      </c>
      <c r="G12" s="15" t="s">
        <v>147</v>
      </c>
      <c r="H12" s="364"/>
      <c r="I12" s="25" t="s">
        <v>5086</v>
      </c>
      <c r="J12" s="25" t="s">
        <v>5087</v>
      </c>
      <c r="K12" s="77" t="s">
        <v>6</v>
      </c>
      <c r="L12" s="78"/>
      <c r="M12" s="78" t="s">
        <v>68</v>
      </c>
      <c r="N12" s="78"/>
      <c r="O12" s="79"/>
      <c r="P12" s="80">
        <v>42543</v>
      </c>
      <c r="Q12" s="77" t="s">
        <v>6</v>
      </c>
      <c r="R12" s="78"/>
      <c r="S12" s="78"/>
      <c r="T12" s="78"/>
      <c r="U12" s="79"/>
      <c r="V12" s="87"/>
    </row>
    <row r="13" spans="3:22" ht="27">
      <c r="C13" s="15" t="s">
        <v>2434</v>
      </c>
      <c r="D13" s="364"/>
      <c r="E13" s="15" t="s">
        <v>145</v>
      </c>
      <c r="F13" s="15" t="s">
        <v>146</v>
      </c>
      <c r="G13" s="15" t="s">
        <v>147</v>
      </c>
      <c r="H13" s="364"/>
      <c r="I13" s="25" t="s">
        <v>5088</v>
      </c>
      <c r="J13" s="25" t="s">
        <v>342</v>
      </c>
      <c r="K13" s="77" t="s">
        <v>6</v>
      </c>
      <c r="L13" s="78"/>
      <c r="M13" s="78" t="s">
        <v>68</v>
      </c>
      <c r="N13" s="78"/>
      <c r="O13" s="79"/>
      <c r="P13" s="80">
        <v>42543</v>
      </c>
      <c r="Q13" s="77" t="s">
        <v>6</v>
      </c>
      <c r="R13" s="78"/>
      <c r="S13" s="78"/>
      <c r="T13" s="78"/>
      <c r="U13" s="79"/>
      <c r="V13" s="87"/>
    </row>
    <row r="14" spans="3:22" ht="16.5">
      <c r="C14" s="15" t="s">
        <v>2436</v>
      </c>
      <c r="D14" s="364"/>
      <c r="E14" s="15" t="s">
        <v>145</v>
      </c>
      <c r="F14" s="15" t="s">
        <v>178</v>
      </c>
      <c r="G14" s="15" t="s">
        <v>157</v>
      </c>
      <c r="H14" s="364"/>
      <c r="I14" s="25" t="s">
        <v>5089</v>
      </c>
      <c r="J14" s="25" t="s">
        <v>342</v>
      </c>
      <c r="K14" s="77" t="s">
        <v>6</v>
      </c>
      <c r="L14" s="78"/>
      <c r="M14" s="78" t="s">
        <v>68</v>
      </c>
      <c r="N14" s="78"/>
      <c r="O14" s="79"/>
      <c r="P14" s="80">
        <v>42543</v>
      </c>
      <c r="Q14" s="77" t="s">
        <v>6</v>
      </c>
      <c r="R14" s="78"/>
      <c r="S14" s="78"/>
      <c r="T14" s="78"/>
      <c r="U14" s="79"/>
      <c r="V14" s="87"/>
    </row>
    <row r="15" spans="3:22" ht="16.5">
      <c r="C15" s="15" t="s">
        <v>2438</v>
      </c>
      <c r="D15" s="364"/>
      <c r="E15" s="15" t="s">
        <v>145</v>
      </c>
      <c r="F15" s="15" t="s">
        <v>146</v>
      </c>
      <c r="G15" s="15" t="s">
        <v>147</v>
      </c>
      <c r="H15" s="364"/>
      <c r="I15" s="25" t="s">
        <v>5090</v>
      </c>
      <c r="J15" s="25" t="s">
        <v>342</v>
      </c>
      <c r="K15" s="77" t="s">
        <v>6</v>
      </c>
      <c r="L15" s="78"/>
      <c r="M15" s="78" t="s">
        <v>68</v>
      </c>
      <c r="N15" s="78"/>
      <c r="O15" s="79"/>
      <c r="P15" s="80">
        <v>42543</v>
      </c>
      <c r="Q15" s="77" t="s">
        <v>6</v>
      </c>
      <c r="R15" s="78"/>
      <c r="S15" s="78"/>
      <c r="T15" s="78"/>
      <c r="U15" s="79"/>
      <c r="V15" s="87"/>
    </row>
    <row r="16" spans="3:22" ht="16.5">
      <c r="C16" s="15" t="s">
        <v>2441</v>
      </c>
      <c r="D16" s="364"/>
      <c r="E16" s="15" t="s">
        <v>145</v>
      </c>
      <c r="F16" s="15" t="s">
        <v>146</v>
      </c>
      <c r="G16" s="15" t="s">
        <v>147</v>
      </c>
      <c r="H16" s="364"/>
      <c r="I16" s="25" t="s">
        <v>5091</v>
      </c>
      <c r="J16" s="25" t="s">
        <v>342</v>
      </c>
      <c r="K16" s="77" t="s">
        <v>6</v>
      </c>
      <c r="L16" s="78"/>
      <c r="M16" s="78" t="s">
        <v>68</v>
      </c>
      <c r="N16" s="78"/>
      <c r="O16" s="79"/>
      <c r="P16" s="80">
        <v>42543</v>
      </c>
      <c r="Q16" s="77" t="s">
        <v>6</v>
      </c>
      <c r="R16" s="78"/>
      <c r="S16" s="78"/>
      <c r="T16" s="78"/>
      <c r="U16" s="79"/>
      <c r="V16" s="87"/>
    </row>
    <row r="17" spans="3:22" ht="27">
      <c r="C17" s="15" t="s">
        <v>2442</v>
      </c>
      <c r="D17" s="364"/>
      <c r="E17" s="15" t="s">
        <v>145</v>
      </c>
      <c r="F17" s="15" t="s">
        <v>146</v>
      </c>
      <c r="G17" s="15" t="s">
        <v>147</v>
      </c>
      <c r="H17" s="364"/>
      <c r="I17" s="25" t="s">
        <v>5092</v>
      </c>
      <c r="J17" s="25" t="s">
        <v>342</v>
      </c>
      <c r="K17" s="77" t="s">
        <v>6</v>
      </c>
      <c r="L17" s="82"/>
      <c r="M17" s="78" t="s">
        <v>68</v>
      </c>
      <c r="N17" s="78"/>
      <c r="O17" s="79"/>
      <c r="P17" s="80">
        <v>42543</v>
      </c>
      <c r="Q17" s="77" t="s">
        <v>6</v>
      </c>
      <c r="R17" s="82"/>
      <c r="S17" s="82"/>
      <c r="T17" s="82"/>
      <c r="U17" s="93"/>
      <c r="V17" s="85"/>
    </row>
    <row r="18" spans="3:22" ht="27">
      <c r="C18" s="15" t="s">
        <v>2444</v>
      </c>
      <c r="D18" s="364"/>
      <c r="E18" s="15" t="s">
        <v>145</v>
      </c>
      <c r="F18" s="15" t="s">
        <v>146</v>
      </c>
      <c r="G18" s="15" t="s">
        <v>147</v>
      </c>
      <c r="H18" s="364"/>
      <c r="I18" s="25" t="s">
        <v>5093</v>
      </c>
      <c r="J18" s="25" t="s">
        <v>5087</v>
      </c>
      <c r="K18" s="77" t="s">
        <v>6</v>
      </c>
      <c r="L18" s="82"/>
      <c r="M18" s="78" t="s">
        <v>68</v>
      </c>
      <c r="N18" s="78"/>
      <c r="O18" s="79"/>
      <c r="P18" s="80">
        <v>42543</v>
      </c>
      <c r="Q18" s="77" t="s">
        <v>6</v>
      </c>
      <c r="R18" s="82"/>
      <c r="S18" s="82"/>
      <c r="T18" s="82"/>
      <c r="U18" s="93"/>
      <c r="V18" s="85"/>
    </row>
    <row r="19" spans="3:22" ht="27">
      <c r="C19" s="15" t="s">
        <v>2446</v>
      </c>
      <c r="D19" s="364"/>
      <c r="E19" s="15" t="s">
        <v>145</v>
      </c>
      <c r="F19" s="15" t="s">
        <v>146</v>
      </c>
      <c r="G19" s="15" t="s">
        <v>147</v>
      </c>
      <c r="H19" s="364"/>
      <c r="I19" s="25" t="s">
        <v>5094</v>
      </c>
      <c r="J19" s="25" t="s">
        <v>342</v>
      </c>
      <c r="K19" s="77" t="s">
        <v>6</v>
      </c>
      <c r="L19" s="82"/>
      <c r="M19" s="78" t="s">
        <v>68</v>
      </c>
      <c r="N19" s="78"/>
      <c r="O19" s="79"/>
      <c r="P19" s="80">
        <v>42543</v>
      </c>
      <c r="Q19" s="77" t="s">
        <v>6</v>
      </c>
      <c r="R19" s="82"/>
      <c r="S19" s="82"/>
      <c r="T19" s="82"/>
      <c r="U19" s="93"/>
      <c r="V19" s="85"/>
    </row>
    <row r="20" spans="3:22" ht="27">
      <c r="C20" s="15" t="s">
        <v>2449</v>
      </c>
      <c r="D20" s="364"/>
      <c r="E20" s="15" t="s">
        <v>145</v>
      </c>
      <c r="F20" s="15" t="s">
        <v>146</v>
      </c>
      <c r="G20" s="15" t="s">
        <v>147</v>
      </c>
      <c r="H20" s="364"/>
      <c r="I20" s="25" t="s">
        <v>5095</v>
      </c>
      <c r="J20" s="25" t="s">
        <v>342</v>
      </c>
      <c r="K20" s="77" t="s">
        <v>6</v>
      </c>
      <c r="L20" s="82"/>
      <c r="M20" s="78" t="s">
        <v>68</v>
      </c>
      <c r="N20" s="78"/>
      <c r="O20" s="79"/>
      <c r="P20" s="80">
        <v>42543</v>
      </c>
      <c r="Q20" s="77" t="s">
        <v>6</v>
      </c>
      <c r="R20" s="82"/>
      <c r="S20" s="82"/>
      <c r="T20" s="82"/>
      <c r="U20" s="93"/>
      <c r="V20" s="85"/>
    </row>
    <row r="21" spans="3:22" ht="27">
      <c r="C21" s="15" t="s">
        <v>2458</v>
      </c>
      <c r="D21" s="364"/>
      <c r="E21" s="15" t="s">
        <v>145</v>
      </c>
      <c r="F21" s="15" t="s">
        <v>146</v>
      </c>
      <c r="G21" s="15" t="s">
        <v>147</v>
      </c>
      <c r="H21" s="364"/>
      <c r="I21" s="25" t="s">
        <v>5096</v>
      </c>
      <c r="J21" s="25" t="s">
        <v>342</v>
      </c>
      <c r="K21" s="77" t="s">
        <v>6</v>
      </c>
      <c r="L21" s="82"/>
      <c r="M21" s="78" t="s">
        <v>68</v>
      </c>
      <c r="N21" s="78"/>
      <c r="O21" s="79"/>
      <c r="P21" s="80">
        <v>42543</v>
      </c>
      <c r="Q21" s="77" t="s">
        <v>6</v>
      </c>
      <c r="R21" s="82"/>
      <c r="S21" s="82"/>
      <c r="T21" s="82"/>
      <c r="U21" s="93"/>
      <c r="V21" s="85"/>
    </row>
    <row r="22" spans="3:22" ht="16.5">
      <c r="C22" s="15" t="s">
        <v>2461</v>
      </c>
      <c r="D22" s="364"/>
      <c r="E22" s="15" t="s">
        <v>145</v>
      </c>
      <c r="F22" s="15" t="s">
        <v>146</v>
      </c>
      <c r="G22" s="15" t="s">
        <v>147</v>
      </c>
      <c r="H22" s="364"/>
      <c r="I22" s="25" t="s">
        <v>5097</v>
      </c>
      <c r="J22" s="25" t="s">
        <v>342</v>
      </c>
      <c r="K22" s="77" t="s">
        <v>6</v>
      </c>
      <c r="L22" s="85"/>
      <c r="M22" s="78" t="s">
        <v>68</v>
      </c>
      <c r="N22" s="78"/>
      <c r="O22" s="79"/>
      <c r="P22" s="80">
        <v>42543</v>
      </c>
      <c r="Q22" s="77" t="s">
        <v>6</v>
      </c>
      <c r="R22" s="85"/>
      <c r="S22" s="85"/>
      <c r="T22" s="85"/>
      <c r="U22" s="85"/>
      <c r="V22" s="85"/>
    </row>
    <row r="23" spans="3:22" ht="16.5">
      <c r="C23" s="15" t="s">
        <v>2466</v>
      </c>
      <c r="D23" s="364"/>
      <c r="E23" s="15" t="s">
        <v>145</v>
      </c>
      <c r="F23" s="15" t="s">
        <v>146</v>
      </c>
      <c r="G23" s="15" t="s">
        <v>147</v>
      </c>
      <c r="H23" s="364"/>
      <c r="I23" s="25" t="s">
        <v>5098</v>
      </c>
      <c r="J23" s="25" t="s">
        <v>342</v>
      </c>
      <c r="K23" s="77" t="s">
        <v>6</v>
      </c>
      <c r="L23" s="83"/>
      <c r="M23" s="78" t="s">
        <v>68</v>
      </c>
      <c r="N23" s="78"/>
      <c r="O23" s="79"/>
      <c r="P23" s="80">
        <v>42543</v>
      </c>
      <c r="Q23" s="77" t="s">
        <v>6</v>
      </c>
      <c r="R23" s="83"/>
      <c r="S23" s="83"/>
      <c r="T23" s="83"/>
      <c r="U23" s="83"/>
      <c r="V23" s="83"/>
    </row>
    <row r="24" spans="3:22" ht="16.5">
      <c r="C24" s="15" t="s">
        <v>2469</v>
      </c>
      <c r="D24" s="364"/>
      <c r="E24" s="15" t="s">
        <v>145</v>
      </c>
      <c r="F24" s="15" t="s">
        <v>146</v>
      </c>
      <c r="G24" s="15" t="s">
        <v>147</v>
      </c>
      <c r="H24" s="364"/>
      <c r="I24" s="25" t="s">
        <v>5099</v>
      </c>
      <c r="J24" s="25" t="s">
        <v>342</v>
      </c>
      <c r="K24" s="77" t="s">
        <v>6</v>
      </c>
      <c r="L24" s="83"/>
      <c r="M24" s="78" t="s">
        <v>68</v>
      </c>
      <c r="N24" s="78"/>
      <c r="O24" s="79"/>
      <c r="P24" s="80">
        <v>42543</v>
      </c>
      <c r="Q24" s="77" t="s">
        <v>6</v>
      </c>
      <c r="R24" s="83"/>
      <c r="S24" s="83"/>
      <c r="T24" s="83"/>
      <c r="U24" s="83"/>
      <c r="V24" s="83"/>
    </row>
    <row r="25" spans="3:22" ht="16.5">
      <c r="C25" s="15" t="s">
        <v>2472</v>
      </c>
      <c r="D25" s="364"/>
      <c r="E25" s="15" t="s">
        <v>145</v>
      </c>
      <c r="F25" s="15" t="s">
        <v>146</v>
      </c>
      <c r="G25" s="15" t="s">
        <v>147</v>
      </c>
      <c r="H25" s="364"/>
      <c r="I25" s="25" t="s">
        <v>5100</v>
      </c>
      <c r="J25" s="25" t="s">
        <v>342</v>
      </c>
      <c r="K25" s="77" t="s">
        <v>6</v>
      </c>
      <c r="L25" s="83"/>
      <c r="M25" s="78" t="s">
        <v>68</v>
      </c>
      <c r="N25" s="78"/>
      <c r="O25" s="79"/>
      <c r="P25" s="80">
        <v>42543</v>
      </c>
      <c r="Q25" s="77" t="s">
        <v>6</v>
      </c>
      <c r="R25" s="83"/>
      <c r="S25" s="83"/>
      <c r="T25" s="83"/>
      <c r="U25" s="83"/>
      <c r="V25" s="83"/>
    </row>
    <row r="26" spans="3:22" ht="27">
      <c r="C26" s="15" t="s">
        <v>2477</v>
      </c>
      <c r="D26" s="364"/>
      <c r="E26" s="15" t="s">
        <v>145</v>
      </c>
      <c r="F26" s="15" t="s">
        <v>178</v>
      </c>
      <c r="G26" s="15" t="s">
        <v>157</v>
      </c>
      <c r="H26" s="364"/>
      <c r="I26" s="25" t="s">
        <v>2447</v>
      </c>
      <c r="J26" s="25" t="s">
        <v>2448</v>
      </c>
      <c r="K26" s="77" t="s">
        <v>6</v>
      </c>
      <c r="L26" s="83"/>
      <c r="M26" s="78" t="s">
        <v>68</v>
      </c>
      <c r="N26" s="78"/>
      <c r="O26" s="79"/>
      <c r="P26" s="80">
        <v>42543</v>
      </c>
      <c r="Q26" s="77" t="s">
        <v>6</v>
      </c>
      <c r="R26" s="83"/>
      <c r="S26" s="83"/>
      <c r="T26" s="83"/>
      <c r="U26" s="83"/>
      <c r="V26" s="83"/>
    </row>
    <row r="27" spans="3:22" ht="27">
      <c r="C27" s="15" t="s">
        <v>2483</v>
      </c>
      <c r="D27" s="364"/>
      <c r="E27" s="15" t="s">
        <v>145</v>
      </c>
      <c r="F27" s="15" t="s">
        <v>146</v>
      </c>
      <c r="G27" s="15" t="s">
        <v>157</v>
      </c>
      <c r="H27" s="364"/>
      <c r="I27" s="25" t="s">
        <v>2450</v>
      </c>
      <c r="J27" s="25" t="s">
        <v>2451</v>
      </c>
      <c r="K27" s="77" t="s">
        <v>6</v>
      </c>
      <c r="L27" s="83"/>
      <c r="M27" s="78" t="s">
        <v>68</v>
      </c>
      <c r="N27" s="78"/>
      <c r="O27" s="79"/>
      <c r="P27" s="80">
        <v>42543</v>
      </c>
      <c r="Q27" s="77" t="s">
        <v>6</v>
      </c>
      <c r="R27" s="83"/>
      <c r="S27" s="83"/>
      <c r="T27" s="83"/>
      <c r="U27" s="83"/>
      <c r="V27" s="83"/>
    </row>
    <row r="28" spans="3:22" ht="16.5">
      <c r="C28" s="15" t="s">
        <v>2484</v>
      </c>
      <c r="D28" s="364"/>
      <c r="E28" s="15" t="s">
        <v>145</v>
      </c>
      <c r="F28" s="15" t="s">
        <v>178</v>
      </c>
      <c r="G28" s="15" t="s">
        <v>157</v>
      </c>
      <c r="H28" s="364"/>
      <c r="I28" s="25" t="s">
        <v>1761</v>
      </c>
      <c r="J28" s="25" t="s">
        <v>5101</v>
      </c>
      <c r="K28" s="77" t="s">
        <v>6</v>
      </c>
      <c r="L28" s="83"/>
      <c r="M28" s="78" t="s">
        <v>68</v>
      </c>
      <c r="N28" s="78"/>
      <c r="O28" s="79"/>
      <c r="P28" s="80">
        <v>42543</v>
      </c>
      <c r="Q28" s="77" t="s">
        <v>6</v>
      </c>
      <c r="R28" s="83"/>
      <c r="S28" s="83"/>
      <c r="T28" s="83"/>
      <c r="U28" s="83"/>
      <c r="V28" s="83"/>
    </row>
    <row r="29" spans="3:22" ht="16.5">
      <c r="C29" s="15" t="s">
        <v>2485</v>
      </c>
      <c r="D29" s="364"/>
      <c r="E29" s="15" t="s">
        <v>145</v>
      </c>
      <c r="F29" s="15" t="s">
        <v>178</v>
      </c>
      <c r="G29" s="15" t="s">
        <v>157</v>
      </c>
      <c r="H29" s="364"/>
      <c r="I29" s="25" t="s">
        <v>5102</v>
      </c>
      <c r="J29" s="25" t="s">
        <v>215</v>
      </c>
      <c r="K29" s="77" t="s">
        <v>6</v>
      </c>
      <c r="L29" s="83"/>
      <c r="M29" s="78" t="s">
        <v>68</v>
      </c>
      <c r="N29" s="78"/>
      <c r="O29" s="79"/>
      <c r="P29" s="80">
        <v>42543</v>
      </c>
      <c r="Q29" s="77" t="s">
        <v>6</v>
      </c>
      <c r="R29" s="83"/>
      <c r="S29" s="83"/>
      <c r="T29" s="83"/>
      <c r="U29" s="83"/>
      <c r="V29" s="83"/>
    </row>
    <row r="30" spans="3:22" ht="16.5">
      <c r="C30" s="15" t="s">
        <v>2489</v>
      </c>
      <c r="D30" s="364"/>
      <c r="E30" s="15" t="s">
        <v>145</v>
      </c>
      <c r="F30" s="15" t="s">
        <v>178</v>
      </c>
      <c r="G30" s="15" t="s">
        <v>157</v>
      </c>
      <c r="H30" s="364"/>
      <c r="I30" s="25" t="s">
        <v>2459</v>
      </c>
      <c r="J30" s="25" t="s">
        <v>2460</v>
      </c>
      <c r="K30" s="77" t="s">
        <v>6</v>
      </c>
      <c r="L30" s="83"/>
      <c r="M30" s="78" t="s">
        <v>68</v>
      </c>
      <c r="N30" s="78"/>
      <c r="O30" s="79"/>
      <c r="P30" s="80">
        <v>42543</v>
      </c>
      <c r="Q30" s="85" t="s">
        <v>7</v>
      </c>
      <c r="R30" s="83" t="s">
        <v>5103</v>
      </c>
      <c r="S30" s="83"/>
      <c r="T30" s="83"/>
      <c r="U30" s="83"/>
      <c r="V30" s="83"/>
    </row>
    <row r="31" spans="3:22" ht="16.5">
      <c r="C31" s="15" t="s">
        <v>2493</v>
      </c>
      <c r="D31" s="468" t="s">
        <v>5104</v>
      </c>
      <c r="E31" s="15" t="s">
        <v>145</v>
      </c>
      <c r="F31" s="15" t="s">
        <v>178</v>
      </c>
      <c r="G31" s="15" t="s">
        <v>157</v>
      </c>
      <c r="H31" s="364" t="s">
        <v>4897</v>
      </c>
      <c r="I31" s="25" t="s">
        <v>376</v>
      </c>
      <c r="J31" s="25" t="s">
        <v>5105</v>
      </c>
      <c r="K31" s="77" t="s">
        <v>6</v>
      </c>
      <c r="L31" s="83"/>
      <c r="M31" s="78" t="s">
        <v>68</v>
      </c>
      <c r="N31" s="78"/>
      <c r="O31" s="79"/>
      <c r="P31" s="80">
        <v>42543</v>
      </c>
      <c r="Q31" s="77" t="s">
        <v>6</v>
      </c>
      <c r="R31" s="83"/>
      <c r="S31" s="83"/>
      <c r="T31" s="83"/>
      <c r="U31" s="83"/>
      <c r="V31" s="83"/>
    </row>
    <row r="32" spans="3:22" ht="16.5">
      <c r="C32" s="15" t="s">
        <v>2495</v>
      </c>
      <c r="D32" s="468"/>
      <c r="E32" s="15" t="s">
        <v>145</v>
      </c>
      <c r="F32" s="15" t="s">
        <v>146</v>
      </c>
      <c r="G32" s="15" t="s">
        <v>147</v>
      </c>
      <c r="H32" s="364"/>
      <c r="I32" s="25" t="s">
        <v>5106</v>
      </c>
      <c r="J32" s="25" t="s">
        <v>5107</v>
      </c>
      <c r="K32" s="77" t="s">
        <v>6</v>
      </c>
      <c r="L32" s="83"/>
      <c r="M32" s="78" t="s">
        <v>68</v>
      </c>
      <c r="N32" s="78"/>
      <c r="O32" s="79"/>
      <c r="P32" s="80">
        <v>42543</v>
      </c>
      <c r="Q32" s="77" t="s">
        <v>6</v>
      </c>
      <c r="R32" s="83"/>
      <c r="S32" s="83"/>
      <c r="T32" s="83"/>
      <c r="U32" s="83"/>
      <c r="V32" s="83"/>
    </row>
    <row r="33" spans="3:22" ht="16.5">
      <c r="C33" s="15" t="s">
        <v>2498</v>
      </c>
      <c r="D33" s="468"/>
      <c r="E33" s="15" t="s">
        <v>190</v>
      </c>
      <c r="F33" s="15" t="s">
        <v>178</v>
      </c>
      <c r="G33" s="15" t="s">
        <v>157</v>
      </c>
      <c r="H33" s="364"/>
      <c r="I33" s="25" t="s">
        <v>5108</v>
      </c>
      <c r="J33" s="25" t="s">
        <v>5109</v>
      </c>
      <c r="K33" s="77" t="s">
        <v>6</v>
      </c>
      <c r="L33" s="83"/>
      <c r="M33" s="78" t="s">
        <v>68</v>
      </c>
      <c r="N33" s="78"/>
      <c r="O33" s="79"/>
      <c r="P33" s="80">
        <v>42543</v>
      </c>
      <c r="Q33" s="77" t="s">
        <v>6</v>
      </c>
      <c r="R33" s="83"/>
      <c r="S33" s="83"/>
      <c r="T33" s="83"/>
      <c r="U33" s="83"/>
      <c r="V33" s="83"/>
    </row>
    <row r="34" spans="3:22" ht="27">
      <c r="C34" s="15" t="s">
        <v>2501</v>
      </c>
      <c r="D34" s="468"/>
      <c r="E34" s="15" t="s">
        <v>145</v>
      </c>
      <c r="F34" s="15" t="s">
        <v>146</v>
      </c>
      <c r="G34" s="15" t="s">
        <v>147</v>
      </c>
      <c r="H34" s="364"/>
      <c r="I34" s="25" t="s">
        <v>5110</v>
      </c>
      <c r="J34" s="25" t="s">
        <v>5111</v>
      </c>
      <c r="K34" s="77" t="s">
        <v>6</v>
      </c>
      <c r="L34" s="83"/>
      <c r="M34" s="78" t="s">
        <v>68</v>
      </c>
      <c r="N34" s="78"/>
      <c r="O34" s="79"/>
      <c r="P34" s="80">
        <v>42543</v>
      </c>
      <c r="Q34" s="77" t="s">
        <v>6</v>
      </c>
      <c r="R34" s="83"/>
      <c r="S34" s="83"/>
      <c r="T34" s="83"/>
      <c r="U34" s="83"/>
      <c r="V34" s="83"/>
    </row>
    <row r="35" spans="3:22" ht="16.5">
      <c r="C35" s="15" t="s">
        <v>2504</v>
      </c>
      <c r="D35" s="468"/>
      <c r="E35" s="15" t="s">
        <v>145</v>
      </c>
      <c r="F35" s="15" t="s">
        <v>146</v>
      </c>
      <c r="G35" s="15" t="s">
        <v>157</v>
      </c>
      <c r="H35" s="364"/>
      <c r="I35" s="25" t="s">
        <v>5112</v>
      </c>
      <c r="J35" s="25" t="s">
        <v>5113</v>
      </c>
      <c r="K35" s="77" t="s">
        <v>6</v>
      </c>
      <c r="L35" s="83"/>
      <c r="M35" s="78" t="s">
        <v>68</v>
      </c>
      <c r="N35" s="78"/>
      <c r="O35" s="79"/>
      <c r="P35" s="80">
        <v>42543</v>
      </c>
      <c r="Q35" s="77" t="s">
        <v>6</v>
      </c>
      <c r="R35" s="83"/>
      <c r="S35" s="83"/>
      <c r="T35" s="83"/>
      <c r="U35" s="83"/>
      <c r="V35" s="83"/>
    </row>
    <row r="36" spans="3:22" ht="16.5">
      <c r="C36" s="15" t="s">
        <v>2506</v>
      </c>
      <c r="D36" s="468"/>
      <c r="E36" s="15" t="s">
        <v>190</v>
      </c>
      <c r="F36" s="15" t="s">
        <v>162</v>
      </c>
      <c r="G36" s="15" t="s">
        <v>147</v>
      </c>
      <c r="H36" s="364"/>
      <c r="I36" s="25" t="s">
        <v>5114</v>
      </c>
      <c r="J36" s="25" t="s">
        <v>5115</v>
      </c>
      <c r="K36" s="77" t="s">
        <v>6</v>
      </c>
      <c r="L36" s="83"/>
      <c r="M36" s="78" t="s">
        <v>68</v>
      </c>
      <c r="N36" s="78"/>
      <c r="O36" s="79"/>
      <c r="P36" s="80">
        <v>42543</v>
      </c>
      <c r="Q36" s="77" t="s">
        <v>6</v>
      </c>
      <c r="R36" s="83"/>
      <c r="S36" s="83"/>
      <c r="T36" s="83"/>
      <c r="U36" s="83"/>
      <c r="V36" s="83"/>
    </row>
    <row r="37" spans="3:22" ht="16.5">
      <c r="C37" s="15" t="s">
        <v>2509</v>
      </c>
      <c r="D37" s="468"/>
      <c r="E37" s="15" t="s">
        <v>190</v>
      </c>
      <c r="F37" s="15" t="s">
        <v>162</v>
      </c>
      <c r="G37" s="15" t="s">
        <v>147</v>
      </c>
      <c r="H37" s="364"/>
      <c r="I37" s="25" t="s">
        <v>5116</v>
      </c>
      <c r="J37" s="25" t="s">
        <v>5115</v>
      </c>
      <c r="K37" s="77" t="s">
        <v>6</v>
      </c>
      <c r="L37" s="83"/>
      <c r="M37" s="78" t="s">
        <v>68</v>
      </c>
      <c r="N37" s="78"/>
      <c r="O37" s="79"/>
      <c r="P37" s="80">
        <v>42543</v>
      </c>
      <c r="Q37" s="77" t="s">
        <v>6</v>
      </c>
      <c r="R37" s="83"/>
      <c r="S37" s="83"/>
      <c r="T37" s="83"/>
      <c r="U37" s="83"/>
      <c r="V37" s="83"/>
    </row>
    <row r="38" spans="3:22" ht="27">
      <c r="C38" s="15" t="s">
        <v>2512</v>
      </c>
      <c r="D38" s="468"/>
      <c r="E38" s="15" t="s">
        <v>190</v>
      </c>
      <c r="F38" s="15" t="s">
        <v>162</v>
      </c>
      <c r="G38" s="15" t="s">
        <v>147</v>
      </c>
      <c r="H38" s="364"/>
      <c r="I38" s="25" t="s">
        <v>5117</v>
      </c>
      <c r="J38" s="25" t="s">
        <v>549</v>
      </c>
      <c r="K38" s="77" t="s">
        <v>6</v>
      </c>
      <c r="L38" s="83"/>
      <c r="M38" s="78" t="s">
        <v>68</v>
      </c>
      <c r="N38" s="78"/>
      <c r="O38" s="79"/>
      <c r="P38" s="80">
        <v>42543</v>
      </c>
      <c r="Q38" s="77" t="s">
        <v>6</v>
      </c>
      <c r="R38" s="83"/>
      <c r="S38" s="83"/>
      <c r="T38" s="83"/>
      <c r="U38" s="83"/>
      <c r="V38" s="83"/>
    </row>
    <row r="39" spans="3:22" ht="16.5">
      <c r="C39" s="15" t="s">
        <v>2515</v>
      </c>
      <c r="D39" s="468"/>
      <c r="E39" s="15" t="s">
        <v>190</v>
      </c>
      <c r="F39" s="15" t="s">
        <v>162</v>
      </c>
      <c r="G39" s="15" t="s">
        <v>147</v>
      </c>
      <c r="H39" s="364"/>
      <c r="I39" s="25" t="s">
        <v>5118</v>
      </c>
      <c r="J39" s="25" t="s">
        <v>5119</v>
      </c>
      <c r="K39" s="77" t="s">
        <v>6</v>
      </c>
      <c r="L39" s="83"/>
      <c r="M39" s="78" t="s">
        <v>68</v>
      </c>
      <c r="N39" s="78"/>
      <c r="O39" s="79"/>
      <c r="P39" s="80">
        <v>42543</v>
      </c>
      <c r="Q39" s="77" t="s">
        <v>6</v>
      </c>
      <c r="R39" s="83"/>
      <c r="S39" s="83"/>
      <c r="T39" s="83"/>
      <c r="U39" s="83"/>
      <c r="V39" s="83"/>
    </row>
    <row r="40" spans="3:22" ht="16.5">
      <c r="C40" s="15" t="s">
        <v>2518</v>
      </c>
      <c r="D40" s="468"/>
      <c r="E40" s="15" t="s">
        <v>190</v>
      </c>
      <c r="F40" s="15" t="s">
        <v>162</v>
      </c>
      <c r="G40" s="15" t="s">
        <v>147</v>
      </c>
      <c r="H40" s="364"/>
      <c r="I40" s="25" t="s">
        <v>5120</v>
      </c>
      <c r="J40" s="25" t="s">
        <v>5121</v>
      </c>
      <c r="K40" s="77" t="s">
        <v>6</v>
      </c>
      <c r="L40" s="83"/>
      <c r="M40" s="78" t="s">
        <v>68</v>
      </c>
      <c r="N40" s="78"/>
      <c r="O40" s="79"/>
      <c r="P40" s="80">
        <v>42543</v>
      </c>
      <c r="Q40" s="77" t="s">
        <v>6</v>
      </c>
      <c r="R40" s="83"/>
      <c r="S40" s="83"/>
      <c r="T40" s="83"/>
      <c r="U40" s="83"/>
      <c r="V40" s="83"/>
    </row>
    <row r="41" spans="3:22" ht="16.5">
      <c r="C41" s="15" t="s">
        <v>2521</v>
      </c>
      <c r="D41" s="468"/>
      <c r="E41" s="15" t="s">
        <v>190</v>
      </c>
      <c r="F41" s="15" t="s">
        <v>162</v>
      </c>
      <c r="G41" s="15" t="s">
        <v>147</v>
      </c>
      <c r="H41" s="364"/>
      <c r="I41" s="25" t="s">
        <v>5122</v>
      </c>
      <c r="J41" s="25" t="s">
        <v>5123</v>
      </c>
      <c r="K41" s="77" t="s">
        <v>6</v>
      </c>
      <c r="L41" s="83"/>
      <c r="M41" s="78" t="s">
        <v>68</v>
      </c>
      <c r="N41" s="78"/>
      <c r="O41" s="79"/>
      <c r="P41" s="80">
        <v>42543</v>
      </c>
      <c r="Q41" s="77" t="s">
        <v>6</v>
      </c>
      <c r="R41" s="83"/>
      <c r="S41" s="83"/>
      <c r="T41" s="83"/>
      <c r="U41" s="83"/>
      <c r="V41" s="83"/>
    </row>
    <row r="42" spans="3:22" ht="16.5">
      <c r="C42" s="15" t="s">
        <v>2524</v>
      </c>
      <c r="D42" s="468"/>
      <c r="E42" s="15" t="s">
        <v>190</v>
      </c>
      <c r="F42" s="15" t="s">
        <v>162</v>
      </c>
      <c r="G42" s="15" t="s">
        <v>147</v>
      </c>
      <c r="H42" s="364"/>
      <c r="I42" s="25" t="s">
        <v>5124</v>
      </c>
      <c r="J42" s="25" t="s">
        <v>5125</v>
      </c>
      <c r="K42" s="77" t="s">
        <v>6</v>
      </c>
      <c r="L42" s="83"/>
      <c r="M42" s="78" t="s">
        <v>68</v>
      </c>
      <c r="N42" s="78"/>
      <c r="O42" s="79"/>
      <c r="P42" s="80">
        <v>42543</v>
      </c>
      <c r="Q42" s="77" t="s">
        <v>6</v>
      </c>
      <c r="R42" s="83"/>
      <c r="S42" s="83"/>
      <c r="T42" s="83"/>
      <c r="U42" s="83"/>
      <c r="V42" s="83"/>
    </row>
    <row r="43" spans="3:22" ht="16.5">
      <c r="C43" s="15" t="s">
        <v>2527</v>
      </c>
      <c r="D43" s="468"/>
      <c r="E43" s="15" t="s">
        <v>190</v>
      </c>
      <c r="F43" s="15" t="s">
        <v>162</v>
      </c>
      <c r="G43" s="15" t="s">
        <v>147</v>
      </c>
      <c r="H43" s="364"/>
      <c r="I43" s="25" t="s">
        <v>5126</v>
      </c>
      <c r="J43" s="25" t="s">
        <v>5127</v>
      </c>
      <c r="K43" s="77" t="s">
        <v>6</v>
      </c>
      <c r="L43" s="83"/>
      <c r="M43" s="78" t="s">
        <v>68</v>
      </c>
      <c r="N43" s="78"/>
      <c r="O43" s="79"/>
      <c r="P43" s="80">
        <v>42543</v>
      </c>
      <c r="Q43" s="77" t="s">
        <v>6</v>
      </c>
      <c r="R43" s="83"/>
      <c r="S43" s="83"/>
      <c r="T43" s="83"/>
      <c r="U43" s="83"/>
      <c r="V43" s="83"/>
    </row>
    <row r="44" spans="3:22" ht="16.5">
      <c r="C44" s="15" t="s">
        <v>2530</v>
      </c>
      <c r="D44" s="468"/>
      <c r="E44" s="15" t="s">
        <v>145</v>
      </c>
      <c r="F44" s="15" t="s">
        <v>162</v>
      </c>
      <c r="G44" s="15" t="s">
        <v>147</v>
      </c>
      <c r="H44" s="364"/>
      <c r="I44" s="25" t="s">
        <v>5128</v>
      </c>
      <c r="J44" s="25" t="s">
        <v>549</v>
      </c>
      <c r="K44" s="77" t="s">
        <v>6</v>
      </c>
      <c r="L44" s="83"/>
      <c r="M44" s="78" t="s">
        <v>68</v>
      </c>
      <c r="N44" s="78"/>
      <c r="O44" s="79"/>
      <c r="P44" s="80">
        <v>42543</v>
      </c>
      <c r="Q44" s="77" t="s">
        <v>6</v>
      </c>
      <c r="R44" s="83"/>
      <c r="S44" s="83"/>
      <c r="T44" s="83"/>
      <c r="U44" s="83"/>
      <c r="V44" s="83"/>
    </row>
    <row r="45" spans="3:22" ht="16.5">
      <c r="C45" s="15" t="s">
        <v>2533</v>
      </c>
      <c r="D45" s="468"/>
      <c r="E45" s="15" t="s">
        <v>145</v>
      </c>
      <c r="F45" s="15" t="s">
        <v>162</v>
      </c>
      <c r="G45" s="15" t="s">
        <v>147</v>
      </c>
      <c r="H45" s="364"/>
      <c r="I45" s="25" t="s">
        <v>5129</v>
      </c>
      <c r="J45" s="25" t="s">
        <v>549</v>
      </c>
      <c r="K45" s="77" t="s">
        <v>6</v>
      </c>
      <c r="L45" s="83"/>
      <c r="M45" s="78" t="s">
        <v>68</v>
      </c>
      <c r="N45" s="78"/>
      <c r="O45" s="79"/>
      <c r="P45" s="80">
        <v>42543</v>
      </c>
      <c r="Q45" s="77" t="s">
        <v>6</v>
      </c>
      <c r="R45" s="83"/>
      <c r="S45" s="83"/>
      <c r="T45" s="83"/>
      <c r="U45" s="83"/>
      <c r="V45" s="83"/>
    </row>
    <row r="46" spans="3:22" ht="16.5">
      <c r="C46" s="15" t="s">
        <v>2536</v>
      </c>
      <c r="D46" s="468"/>
      <c r="E46" s="15" t="s">
        <v>145</v>
      </c>
      <c r="F46" s="15" t="s">
        <v>178</v>
      </c>
      <c r="G46" s="15" t="s">
        <v>157</v>
      </c>
      <c r="H46" s="364"/>
      <c r="I46" s="25" t="s">
        <v>5130</v>
      </c>
      <c r="J46" s="25" t="s">
        <v>5131</v>
      </c>
      <c r="K46" s="77" t="s">
        <v>6</v>
      </c>
      <c r="L46" s="83"/>
      <c r="M46" s="78" t="s">
        <v>68</v>
      </c>
      <c r="N46" s="78"/>
      <c r="O46" s="79"/>
      <c r="P46" s="80">
        <v>42543</v>
      </c>
      <c r="Q46" s="77" t="s">
        <v>6</v>
      </c>
      <c r="R46" s="83"/>
      <c r="S46" s="83"/>
      <c r="T46" s="83"/>
      <c r="U46" s="83"/>
      <c r="V46" s="83"/>
    </row>
    <row r="47" spans="3:22" ht="16.5">
      <c r="C47" s="15" t="s">
        <v>2539</v>
      </c>
      <c r="D47" s="468"/>
      <c r="E47" s="15" t="s">
        <v>145</v>
      </c>
      <c r="F47" s="15" t="s">
        <v>178</v>
      </c>
      <c r="G47" s="15" t="s">
        <v>157</v>
      </c>
      <c r="H47" s="364"/>
      <c r="I47" s="25" t="s">
        <v>5132</v>
      </c>
      <c r="J47" s="25" t="s">
        <v>5133</v>
      </c>
      <c r="K47" s="77" t="s">
        <v>6</v>
      </c>
      <c r="L47" s="83"/>
      <c r="M47" s="78" t="s">
        <v>68</v>
      </c>
      <c r="N47" s="78"/>
      <c r="O47" s="79"/>
      <c r="P47" s="80">
        <v>42543</v>
      </c>
      <c r="Q47" s="77" t="s">
        <v>6</v>
      </c>
      <c r="R47" s="83"/>
      <c r="S47" s="83"/>
      <c r="T47" s="83"/>
      <c r="U47" s="83"/>
      <c r="V47" s="83"/>
    </row>
    <row r="48" spans="3:22" ht="16.5">
      <c r="C48" s="15" t="s">
        <v>2542</v>
      </c>
      <c r="D48" s="468"/>
      <c r="E48" s="15" t="s">
        <v>145</v>
      </c>
      <c r="F48" s="15" t="s">
        <v>178</v>
      </c>
      <c r="G48" s="15" t="s">
        <v>157</v>
      </c>
      <c r="H48" s="364"/>
      <c r="I48" s="25" t="s">
        <v>5134</v>
      </c>
      <c r="J48" s="25" t="s">
        <v>5135</v>
      </c>
      <c r="K48" s="77" t="s">
        <v>6</v>
      </c>
      <c r="L48" s="83"/>
      <c r="M48" s="78" t="s">
        <v>68</v>
      </c>
      <c r="N48" s="78"/>
      <c r="O48" s="79"/>
      <c r="P48" s="80">
        <v>42543</v>
      </c>
      <c r="Q48" s="77" t="s">
        <v>6</v>
      </c>
      <c r="R48" s="83"/>
      <c r="S48" s="83"/>
      <c r="T48" s="83"/>
      <c r="U48" s="83"/>
      <c r="V48" s="83"/>
    </row>
    <row r="49" spans="3:22" ht="16.5">
      <c r="C49" s="15" t="s">
        <v>2545</v>
      </c>
      <c r="D49" s="468" t="s">
        <v>412</v>
      </c>
      <c r="E49" s="15" t="s">
        <v>145</v>
      </c>
      <c r="F49" s="15" t="s">
        <v>146</v>
      </c>
      <c r="G49" s="15" t="s">
        <v>147</v>
      </c>
      <c r="H49" s="364" t="s">
        <v>5136</v>
      </c>
      <c r="I49" s="25" t="s">
        <v>5137</v>
      </c>
      <c r="J49" s="25" t="s">
        <v>5138</v>
      </c>
      <c r="K49" s="77" t="s">
        <v>6</v>
      </c>
      <c r="L49" s="83"/>
      <c r="M49" s="78" t="s">
        <v>68</v>
      </c>
      <c r="N49" s="78"/>
      <c r="O49" s="79"/>
      <c r="P49" s="80">
        <v>42543</v>
      </c>
      <c r="Q49" s="77" t="s">
        <v>6</v>
      </c>
      <c r="R49" s="83"/>
      <c r="S49" s="83"/>
      <c r="T49" s="83"/>
      <c r="U49" s="83"/>
      <c r="V49" s="83"/>
    </row>
    <row r="50" spans="3:22" ht="16.5">
      <c r="C50" s="15" t="s">
        <v>2548</v>
      </c>
      <c r="D50" s="468"/>
      <c r="E50" s="15" t="s">
        <v>145</v>
      </c>
      <c r="F50" s="15" t="s">
        <v>146</v>
      </c>
      <c r="G50" s="15" t="s">
        <v>147</v>
      </c>
      <c r="H50" s="364"/>
      <c r="I50" s="25" t="s">
        <v>5139</v>
      </c>
      <c r="J50" s="25" t="s">
        <v>5138</v>
      </c>
      <c r="K50" s="77" t="s">
        <v>6</v>
      </c>
      <c r="L50" s="83"/>
      <c r="M50" s="78" t="s">
        <v>68</v>
      </c>
      <c r="N50" s="78"/>
      <c r="O50" s="79"/>
      <c r="P50" s="80">
        <v>42543</v>
      </c>
      <c r="Q50" s="77" t="s">
        <v>6</v>
      </c>
      <c r="R50" s="83"/>
      <c r="S50" s="83"/>
      <c r="T50" s="83"/>
      <c r="U50" s="83"/>
      <c r="V50" s="83"/>
    </row>
    <row r="51" spans="3:22" ht="16.5">
      <c r="C51" s="15" t="s">
        <v>2833</v>
      </c>
      <c r="D51" s="468"/>
      <c r="E51" s="15" t="s">
        <v>145</v>
      </c>
      <c r="F51" s="15" t="s">
        <v>146</v>
      </c>
      <c r="G51" s="15" t="s">
        <v>147</v>
      </c>
      <c r="H51" s="364"/>
      <c r="I51" s="25" t="s">
        <v>5140</v>
      </c>
      <c r="J51" s="25" t="s">
        <v>394</v>
      </c>
      <c r="K51" s="77" t="s">
        <v>6</v>
      </c>
      <c r="L51" s="83"/>
      <c r="M51" s="78" t="s">
        <v>68</v>
      </c>
      <c r="N51" s="78"/>
      <c r="O51" s="79"/>
      <c r="P51" s="80">
        <v>42543</v>
      </c>
      <c r="Q51" s="77" t="s">
        <v>6</v>
      </c>
      <c r="R51" s="83"/>
      <c r="S51" s="83"/>
      <c r="T51" s="83"/>
      <c r="U51" s="83"/>
      <c r="V51" s="83"/>
    </row>
    <row r="52" spans="3:22" ht="16.5">
      <c r="C52" s="15" t="s">
        <v>2838</v>
      </c>
      <c r="D52" s="468"/>
      <c r="E52" s="15" t="s">
        <v>145</v>
      </c>
      <c r="F52" s="15" t="s">
        <v>146</v>
      </c>
      <c r="G52" s="15" t="s">
        <v>147</v>
      </c>
      <c r="H52" s="364"/>
      <c r="I52" s="25" t="s">
        <v>5141</v>
      </c>
      <c r="J52" s="25" t="s">
        <v>394</v>
      </c>
      <c r="K52" s="77" t="s">
        <v>6</v>
      </c>
      <c r="L52" s="83"/>
      <c r="M52" s="78" t="s">
        <v>68</v>
      </c>
      <c r="N52" s="78"/>
      <c r="O52" s="79"/>
      <c r="P52" s="80">
        <v>42543</v>
      </c>
      <c r="Q52" s="77" t="s">
        <v>6</v>
      </c>
      <c r="R52" s="83"/>
      <c r="S52" s="83"/>
      <c r="T52" s="83"/>
      <c r="U52" s="83"/>
      <c r="V52" s="83"/>
    </row>
    <row r="53" spans="3:22" ht="16.5">
      <c r="C53" s="15" t="s">
        <v>2842</v>
      </c>
      <c r="D53" s="468"/>
      <c r="E53" s="15" t="s">
        <v>145</v>
      </c>
      <c r="F53" s="15" t="s">
        <v>146</v>
      </c>
      <c r="G53" s="15" t="s">
        <v>147</v>
      </c>
      <c r="H53" s="364"/>
      <c r="I53" s="25" t="s">
        <v>5142</v>
      </c>
      <c r="J53" s="25" t="s">
        <v>394</v>
      </c>
      <c r="K53" s="77" t="s">
        <v>6</v>
      </c>
      <c r="L53" s="83"/>
      <c r="M53" s="78" t="s">
        <v>68</v>
      </c>
      <c r="N53" s="78"/>
      <c r="O53" s="79"/>
      <c r="P53" s="80">
        <v>42543</v>
      </c>
      <c r="Q53" s="77" t="s">
        <v>6</v>
      </c>
      <c r="R53" s="83"/>
      <c r="S53" s="83"/>
      <c r="T53" s="83"/>
      <c r="U53" s="83"/>
      <c r="V53" s="83"/>
    </row>
    <row r="54" spans="3:22" ht="27">
      <c r="C54" s="15" t="s">
        <v>2846</v>
      </c>
      <c r="D54" s="468"/>
      <c r="E54" s="15" t="s">
        <v>145</v>
      </c>
      <c r="F54" s="15" t="s">
        <v>146</v>
      </c>
      <c r="G54" s="15" t="s">
        <v>147</v>
      </c>
      <c r="H54" s="364"/>
      <c r="I54" s="25" t="s">
        <v>5143</v>
      </c>
      <c r="J54" s="25" t="s">
        <v>5144</v>
      </c>
      <c r="K54" s="77" t="s">
        <v>6</v>
      </c>
      <c r="L54" s="83"/>
      <c r="M54" s="78" t="s">
        <v>68</v>
      </c>
      <c r="N54" s="78"/>
      <c r="O54" s="79"/>
      <c r="P54" s="80">
        <v>42543</v>
      </c>
      <c r="Q54" s="77" t="s">
        <v>6</v>
      </c>
      <c r="R54" s="83"/>
      <c r="S54" s="83"/>
      <c r="T54" s="83"/>
      <c r="U54" s="83"/>
      <c r="V54" s="83"/>
    </row>
    <row r="55" spans="3:22" ht="16.5">
      <c r="C55" s="15" t="s">
        <v>2850</v>
      </c>
      <c r="D55" s="468"/>
      <c r="E55" s="15" t="s">
        <v>145</v>
      </c>
      <c r="F55" s="15" t="s">
        <v>146</v>
      </c>
      <c r="G55" s="15" t="s">
        <v>147</v>
      </c>
      <c r="H55" s="364"/>
      <c r="I55" s="25" t="s">
        <v>5145</v>
      </c>
      <c r="J55" s="25" t="s">
        <v>5146</v>
      </c>
      <c r="K55" s="77" t="s">
        <v>6</v>
      </c>
      <c r="L55" s="83"/>
      <c r="M55" s="78" t="s">
        <v>68</v>
      </c>
      <c r="N55" s="78"/>
      <c r="O55" s="79"/>
      <c r="P55" s="80">
        <v>42543</v>
      </c>
      <c r="Q55" s="77" t="s">
        <v>6</v>
      </c>
      <c r="R55" s="83"/>
      <c r="S55" s="83"/>
      <c r="T55" s="83"/>
      <c r="U55" s="83"/>
      <c r="V55" s="83"/>
    </row>
    <row r="56" spans="3:22" ht="16.5">
      <c r="C56" s="15" t="s">
        <v>2851</v>
      </c>
      <c r="D56" s="468"/>
      <c r="E56" s="15" t="s">
        <v>145</v>
      </c>
      <c r="F56" s="15" t="s">
        <v>146</v>
      </c>
      <c r="G56" s="15" t="s">
        <v>147</v>
      </c>
      <c r="H56" s="364"/>
      <c r="I56" s="25" t="s">
        <v>5147</v>
      </c>
      <c r="J56" s="25" t="s">
        <v>407</v>
      </c>
      <c r="K56" s="77" t="s">
        <v>6</v>
      </c>
      <c r="L56" s="83"/>
      <c r="M56" s="78" t="s">
        <v>68</v>
      </c>
      <c r="N56" s="78"/>
      <c r="O56" s="79"/>
      <c r="P56" s="80">
        <v>42543</v>
      </c>
      <c r="Q56" s="77" t="s">
        <v>6</v>
      </c>
      <c r="R56" s="83"/>
      <c r="S56" s="83"/>
      <c r="T56" s="83"/>
      <c r="U56" s="83"/>
      <c r="V56" s="83"/>
    </row>
    <row r="57" spans="3:22" ht="16.5">
      <c r="C57" s="15" t="s">
        <v>2852</v>
      </c>
      <c r="D57" s="468"/>
      <c r="E57" s="15" t="s">
        <v>145</v>
      </c>
      <c r="F57" s="15" t="s">
        <v>146</v>
      </c>
      <c r="G57" s="15" t="s">
        <v>147</v>
      </c>
      <c r="H57" s="364"/>
      <c r="I57" s="25" t="s">
        <v>5148</v>
      </c>
      <c r="J57" s="25" t="s">
        <v>407</v>
      </c>
      <c r="K57" s="77" t="s">
        <v>6</v>
      </c>
      <c r="L57" s="83"/>
      <c r="M57" s="78" t="s">
        <v>68</v>
      </c>
      <c r="N57" s="78"/>
      <c r="O57" s="79"/>
      <c r="P57" s="80">
        <v>42543</v>
      </c>
      <c r="Q57" s="77" t="s">
        <v>6</v>
      </c>
      <c r="R57" s="83"/>
      <c r="S57" s="83"/>
      <c r="T57" s="83"/>
      <c r="U57" s="83"/>
      <c r="V57" s="83"/>
    </row>
    <row r="58" spans="3:22" ht="16.5">
      <c r="C58" s="15" t="s">
        <v>2853</v>
      </c>
      <c r="D58" s="468"/>
      <c r="E58" s="15" t="s">
        <v>145</v>
      </c>
      <c r="F58" s="15" t="s">
        <v>146</v>
      </c>
      <c r="G58" s="15" t="s">
        <v>147</v>
      </c>
      <c r="H58" s="364"/>
      <c r="I58" s="25" t="s">
        <v>5149</v>
      </c>
      <c r="J58" s="25" t="s">
        <v>549</v>
      </c>
      <c r="K58" s="77" t="s">
        <v>6</v>
      </c>
      <c r="L58" s="83"/>
      <c r="M58" s="78" t="s">
        <v>68</v>
      </c>
      <c r="N58" s="78"/>
      <c r="O58" s="79"/>
      <c r="P58" s="80">
        <v>42543</v>
      </c>
      <c r="Q58" s="77" t="s">
        <v>6</v>
      </c>
      <c r="R58" s="83"/>
      <c r="S58" s="83"/>
      <c r="T58" s="83"/>
      <c r="U58" s="83"/>
      <c r="V58" s="83"/>
    </row>
    <row r="59" spans="3:22" ht="16.5">
      <c r="C59" s="15" t="s">
        <v>2854</v>
      </c>
      <c r="D59" s="468"/>
      <c r="E59" s="15" t="s">
        <v>145</v>
      </c>
      <c r="F59" s="15" t="s">
        <v>146</v>
      </c>
      <c r="G59" s="15" t="s">
        <v>147</v>
      </c>
      <c r="H59" s="364"/>
      <c r="I59" s="25" t="s">
        <v>5149</v>
      </c>
      <c r="J59" s="25" t="s">
        <v>5150</v>
      </c>
      <c r="K59" s="77" t="s">
        <v>6</v>
      </c>
      <c r="L59" s="83"/>
      <c r="M59" s="78" t="s">
        <v>68</v>
      </c>
      <c r="N59" s="78"/>
      <c r="O59" s="79"/>
      <c r="P59" s="80">
        <v>42543</v>
      </c>
      <c r="Q59" s="77" t="s">
        <v>6</v>
      </c>
      <c r="R59" s="83"/>
      <c r="S59" s="83"/>
      <c r="T59" s="83"/>
      <c r="U59" s="83"/>
      <c r="V59" s="83"/>
    </row>
    <row r="60" spans="3:22" ht="16.5">
      <c r="C60" s="15" t="s">
        <v>2856</v>
      </c>
      <c r="D60" s="468"/>
      <c r="E60" s="15" t="s">
        <v>145</v>
      </c>
      <c r="F60" s="15" t="s">
        <v>146</v>
      </c>
      <c r="G60" s="15" t="s">
        <v>147</v>
      </c>
      <c r="H60" s="364"/>
      <c r="I60" s="25" t="s">
        <v>5151</v>
      </c>
      <c r="J60" s="25" t="s">
        <v>407</v>
      </c>
      <c r="K60" s="77" t="s">
        <v>6</v>
      </c>
      <c r="L60" s="83"/>
      <c r="M60" s="78" t="s">
        <v>68</v>
      </c>
      <c r="N60" s="78"/>
      <c r="O60" s="79"/>
      <c r="P60" s="80">
        <v>42543</v>
      </c>
      <c r="Q60" s="77" t="s">
        <v>6</v>
      </c>
      <c r="R60" s="83"/>
      <c r="S60" s="83"/>
      <c r="T60" s="83"/>
      <c r="U60" s="83"/>
      <c r="V60" s="83"/>
    </row>
    <row r="61" spans="3:22" ht="16.5">
      <c r="C61" s="15" t="s">
        <v>2857</v>
      </c>
      <c r="D61" s="468"/>
      <c r="E61" s="15" t="s">
        <v>145</v>
      </c>
      <c r="F61" s="15" t="s">
        <v>146</v>
      </c>
      <c r="G61" s="15" t="s">
        <v>147</v>
      </c>
      <c r="H61" s="364"/>
      <c r="I61" s="25" t="s">
        <v>5152</v>
      </c>
      <c r="J61" s="25" t="s">
        <v>407</v>
      </c>
      <c r="K61" s="77" t="s">
        <v>6</v>
      </c>
      <c r="L61" s="83"/>
      <c r="M61" s="78" t="s">
        <v>68</v>
      </c>
      <c r="N61" s="78"/>
      <c r="O61" s="79"/>
      <c r="P61" s="80">
        <v>42543</v>
      </c>
      <c r="Q61" s="77" t="s">
        <v>6</v>
      </c>
      <c r="R61" s="83"/>
      <c r="S61" s="83"/>
      <c r="T61" s="83"/>
      <c r="U61" s="83"/>
      <c r="V61" s="83"/>
    </row>
    <row r="62" spans="3:22" ht="16.5">
      <c r="C62" s="15" t="s">
        <v>2858</v>
      </c>
      <c r="D62" s="468"/>
      <c r="E62" s="15" t="s">
        <v>145</v>
      </c>
      <c r="F62" s="15" t="s">
        <v>178</v>
      </c>
      <c r="G62" s="15" t="s">
        <v>157</v>
      </c>
      <c r="H62" s="364"/>
      <c r="I62" s="25" t="s">
        <v>5153</v>
      </c>
      <c r="J62" s="25" t="s">
        <v>5154</v>
      </c>
      <c r="K62" s="77" t="s">
        <v>6</v>
      </c>
      <c r="L62" s="83"/>
      <c r="M62" s="78" t="s">
        <v>68</v>
      </c>
      <c r="N62" s="78"/>
      <c r="O62" s="79"/>
      <c r="P62" s="80">
        <v>42543</v>
      </c>
      <c r="Q62" s="77" t="s">
        <v>6</v>
      </c>
      <c r="R62" s="83"/>
      <c r="S62" s="83"/>
      <c r="T62" s="83"/>
      <c r="U62" s="83"/>
      <c r="V62" s="83"/>
    </row>
    <row r="63" spans="3:22" ht="16.5">
      <c r="C63" s="15" t="s">
        <v>2859</v>
      </c>
      <c r="D63" s="468"/>
      <c r="E63" s="15" t="s">
        <v>145</v>
      </c>
      <c r="F63" s="15" t="s">
        <v>178</v>
      </c>
      <c r="G63" s="15" t="s">
        <v>157</v>
      </c>
      <c r="H63" s="364"/>
      <c r="I63" s="25" t="s">
        <v>5155</v>
      </c>
      <c r="J63" s="25" t="s">
        <v>5156</v>
      </c>
      <c r="K63" s="77" t="s">
        <v>6</v>
      </c>
      <c r="L63" s="83"/>
      <c r="M63" s="78" t="s">
        <v>68</v>
      </c>
      <c r="N63" s="78"/>
      <c r="O63" s="79"/>
      <c r="P63" s="80">
        <v>42543</v>
      </c>
      <c r="Q63" s="77" t="s">
        <v>6</v>
      </c>
      <c r="R63" s="83"/>
      <c r="S63" s="83"/>
      <c r="T63" s="83"/>
      <c r="U63" s="83"/>
      <c r="V63" s="83"/>
    </row>
    <row r="64" spans="3:22" ht="16.5">
      <c r="C64" s="15" t="s">
        <v>2860</v>
      </c>
      <c r="D64" s="468"/>
      <c r="E64" s="15" t="s">
        <v>145</v>
      </c>
      <c r="F64" s="15" t="s">
        <v>178</v>
      </c>
      <c r="G64" s="15" t="s">
        <v>157</v>
      </c>
      <c r="H64" s="364"/>
      <c r="I64" s="25" t="s">
        <v>5157</v>
      </c>
      <c r="J64" s="25" t="s">
        <v>5158</v>
      </c>
      <c r="K64" s="77" t="s">
        <v>6</v>
      </c>
      <c r="L64" s="83"/>
      <c r="M64" s="78" t="s">
        <v>68</v>
      </c>
      <c r="N64" s="78"/>
      <c r="O64" s="79"/>
      <c r="P64" s="80">
        <v>42543</v>
      </c>
      <c r="Q64" s="77" t="s">
        <v>6</v>
      </c>
      <c r="R64" s="83"/>
      <c r="S64" s="83"/>
      <c r="T64" s="83"/>
      <c r="U64" s="83"/>
      <c r="V64" s="83"/>
    </row>
    <row r="65" spans="3:22" ht="27">
      <c r="C65" s="15" t="s">
        <v>2862</v>
      </c>
      <c r="D65" s="364" t="s">
        <v>3804</v>
      </c>
      <c r="E65" s="15" t="s">
        <v>145</v>
      </c>
      <c r="F65" s="15" t="s">
        <v>178</v>
      </c>
      <c r="G65" s="15" t="s">
        <v>157</v>
      </c>
      <c r="H65" s="364" t="s">
        <v>5159</v>
      </c>
      <c r="I65" s="25" t="s">
        <v>5160</v>
      </c>
      <c r="J65" s="25" t="s">
        <v>4574</v>
      </c>
      <c r="K65" s="77" t="s">
        <v>6</v>
      </c>
      <c r="L65" s="83"/>
      <c r="M65" s="78" t="s">
        <v>68</v>
      </c>
      <c r="N65" s="78"/>
      <c r="O65" s="79"/>
      <c r="P65" s="80">
        <v>42543</v>
      </c>
      <c r="Q65" s="77" t="s">
        <v>6</v>
      </c>
      <c r="R65" s="83"/>
      <c r="S65" s="83"/>
      <c r="T65" s="83"/>
      <c r="U65" s="83"/>
      <c r="V65" s="83"/>
    </row>
    <row r="66" spans="3:22" ht="16.5">
      <c r="C66" s="15" t="s">
        <v>2863</v>
      </c>
      <c r="D66" s="364"/>
      <c r="E66" s="15" t="s">
        <v>145</v>
      </c>
      <c r="F66" s="15" t="s">
        <v>178</v>
      </c>
      <c r="G66" s="15" t="s">
        <v>157</v>
      </c>
      <c r="H66" s="364"/>
      <c r="I66" s="25" t="s">
        <v>5161</v>
      </c>
      <c r="J66" s="25" t="s">
        <v>5162</v>
      </c>
      <c r="K66" s="77" t="s">
        <v>6</v>
      </c>
      <c r="L66" s="83"/>
      <c r="M66" s="78" t="s">
        <v>68</v>
      </c>
      <c r="N66" s="78"/>
      <c r="O66" s="79"/>
      <c r="P66" s="80">
        <v>42543</v>
      </c>
      <c r="Q66" s="77" t="s">
        <v>6</v>
      </c>
      <c r="R66" s="83"/>
      <c r="S66" s="83"/>
      <c r="T66" s="83"/>
      <c r="U66" s="83"/>
      <c r="V66" s="83"/>
    </row>
    <row r="67" spans="3:22" ht="16.5">
      <c r="C67" s="15" t="s">
        <v>2864</v>
      </c>
      <c r="D67" s="362"/>
      <c r="E67" s="29" t="s">
        <v>145</v>
      </c>
      <c r="F67" s="29" t="s">
        <v>178</v>
      </c>
      <c r="G67" s="29" t="s">
        <v>157</v>
      </c>
      <c r="H67" s="362"/>
      <c r="I67" s="98" t="s">
        <v>5163</v>
      </c>
      <c r="J67" s="98" t="s">
        <v>5164</v>
      </c>
      <c r="K67" s="99" t="s">
        <v>6</v>
      </c>
      <c r="L67" s="100"/>
      <c r="M67" s="78" t="s">
        <v>68</v>
      </c>
      <c r="N67" s="78"/>
      <c r="O67" s="79"/>
      <c r="P67" s="80">
        <v>42543</v>
      </c>
      <c r="Q67" s="99" t="s">
        <v>6</v>
      </c>
      <c r="R67" s="100"/>
      <c r="S67" s="83"/>
      <c r="T67" s="83"/>
      <c r="U67" s="83"/>
      <c r="V67" s="83"/>
    </row>
    <row r="68" spans="3:22" ht="16.5">
      <c r="C68" s="15" t="s">
        <v>2865</v>
      </c>
      <c r="D68" s="83"/>
      <c r="E68" s="15" t="s">
        <v>145</v>
      </c>
      <c r="F68" s="15" t="s">
        <v>178</v>
      </c>
      <c r="G68" s="15" t="s">
        <v>157</v>
      </c>
      <c r="H68" s="83"/>
      <c r="I68" s="83" t="s">
        <v>5165</v>
      </c>
      <c r="J68" s="98" t="s">
        <v>5166</v>
      </c>
      <c r="K68" s="77" t="s">
        <v>6</v>
      </c>
      <c r="L68" s="83"/>
      <c r="M68" s="78" t="s">
        <v>68</v>
      </c>
      <c r="N68" s="78"/>
      <c r="O68" s="79"/>
      <c r="P68" s="80">
        <v>42543</v>
      </c>
      <c r="Q68" s="77" t="s">
        <v>6</v>
      </c>
      <c r="R68" s="83"/>
    </row>
  </sheetData>
  <autoFilter ref="C10:K68"/>
  <mergeCells count="38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K8:L8"/>
    <mergeCell ref="N8:O8"/>
    <mergeCell ref="Q8:R8"/>
    <mergeCell ref="T8:U8"/>
    <mergeCell ref="K9:L9"/>
    <mergeCell ref="N9:O9"/>
    <mergeCell ref="Q9:R9"/>
    <mergeCell ref="T9:U9"/>
    <mergeCell ref="D11:D30"/>
    <mergeCell ref="D31:D48"/>
    <mergeCell ref="D49:D64"/>
    <mergeCell ref="D65:D67"/>
    <mergeCell ref="H11:H30"/>
    <mergeCell ref="H31:H48"/>
    <mergeCell ref="H49:H64"/>
    <mergeCell ref="H65:H67"/>
  </mergeCells>
  <phoneticPr fontId="31" type="noConversion"/>
  <conditionalFormatting sqref="K11:K68 Q11:Q68">
    <cfRule type="cellIs" dxfId="8" priority="1" stopIfTrue="1" operator="equal">
      <formula>"无效"</formula>
    </cfRule>
    <cfRule type="cellIs" dxfId="7" priority="2" stopIfTrue="1" operator="equal">
      <formula>"通过"</formula>
    </cfRule>
    <cfRule type="cellIs" dxfId="6" priority="3" stopIfTrue="1" operator="equal">
      <formula>"阻塞"</formula>
    </cfRule>
  </conditionalFormatting>
  <dataValidations count="5">
    <dataValidation type="list" allowBlank="1" showInputMessage="1" showErrorMessage="1" sqref="E11:E68">
      <formula1>"正,反"</formula1>
    </dataValidation>
    <dataValidation type="list" allowBlank="1" showInputMessage="1" showErrorMessage="1" sqref="F11:F68">
      <formula1>"高,中,低"</formula1>
    </dataValidation>
    <dataValidation type="list" allowBlank="1" showInputMessage="1" showErrorMessage="1" sqref="G11:G68">
      <formula1>"是,否"</formula1>
    </dataValidation>
    <dataValidation type="list" allowBlank="1" showInputMessage="1" showErrorMessage="1" sqref="K11:K68 Q11:Q68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34"/>
  <sheetViews>
    <sheetView topLeftCell="A19" workbookViewId="0">
      <selection activeCell="A19" sqref="A1:B1048576"/>
    </sheetView>
  </sheetViews>
  <sheetFormatPr defaultColWidth="9" defaultRowHeight="13.5"/>
  <cols>
    <col min="1" max="2" width="2.875" customWidth="1"/>
    <col min="3" max="3" width="16.75" customWidth="1"/>
    <col min="4" max="4" width="18.75" customWidth="1"/>
    <col min="8" max="8" width="22.5" customWidth="1"/>
    <col min="9" max="9" width="25.125" customWidth="1"/>
    <col min="10" max="10" width="28" customWidth="1"/>
    <col min="16" max="16" width="8.875" customWidth="1"/>
  </cols>
  <sheetData>
    <row r="1" spans="3:22" ht="17.25">
      <c r="C1" s="62"/>
      <c r="D1" s="18"/>
      <c r="E1" s="63"/>
      <c r="F1" s="63"/>
      <c r="G1" s="63"/>
      <c r="H1" s="64"/>
      <c r="I1" s="73"/>
      <c r="J1" s="74"/>
      <c r="K1" s="414" t="s">
        <v>109</v>
      </c>
      <c r="L1" s="415"/>
      <c r="M1" s="415"/>
      <c r="N1" s="415"/>
      <c r="O1" s="416"/>
      <c r="P1" s="417"/>
      <c r="Q1" s="414" t="s">
        <v>110</v>
      </c>
      <c r="R1" s="415"/>
      <c r="S1" s="415"/>
      <c r="T1" s="415"/>
      <c r="U1" s="416"/>
      <c r="V1" s="417"/>
    </row>
    <row r="2" spans="3:22" ht="17.25">
      <c r="C2" s="65" t="s">
        <v>111</v>
      </c>
      <c r="D2" s="66"/>
      <c r="E2" s="63"/>
      <c r="F2" s="63"/>
      <c r="G2" s="63"/>
      <c r="H2" s="64"/>
      <c r="I2" s="73"/>
      <c r="J2" s="74"/>
      <c r="K2" s="383" t="s">
        <v>2313</v>
      </c>
      <c r="L2" s="389"/>
      <c r="M2" s="389"/>
      <c r="N2" s="389"/>
      <c r="O2" s="390"/>
      <c r="P2" s="391"/>
      <c r="Q2" s="383" t="s">
        <v>2313</v>
      </c>
      <c r="R2" s="389"/>
      <c r="S2" s="389"/>
      <c r="T2" s="389"/>
      <c r="U2" s="390"/>
      <c r="V2" s="391"/>
    </row>
    <row r="3" spans="3:22" ht="17.25">
      <c r="C3" s="65" t="s">
        <v>114</v>
      </c>
      <c r="D3" s="13"/>
      <c r="E3" s="63"/>
      <c r="F3" s="63"/>
      <c r="G3" s="63"/>
      <c r="H3" s="64"/>
      <c r="I3" s="73"/>
      <c r="J3" s="74"/>
      <c r="K3" s="383" t="s">
        <v>2314</v>
      </c>
      <c r="L3" s="389"/>
      <c r="M3" s="389"/>
      <c r="N3" s="389"/>
      <c r="O3" s="390"/>
      <c r="P3" s="391"/>
      <c r="Q3" s="383" t="s">
        <v>2314</v>
      </c>
      <c r="R3" s="389"/>
      <c r="S3" s="389"/>
      <c r="T3" s="389"/>
      <c r="U3" s="390"/>
      <c r="V3" s="391"/>
    </row>
    <row r="4" spans="3:22" ht="17.25">
      <c r="C4" s="65" t="s">
        <v>117</v>
      </c>
      <c r="D4" s="13"/>
      <c r="E4" s="63"/>
      <c r="F4" s="63"/>
      <c r="G4" s="63"/>
      <c r="H4" s="64"/>
      <c r="I4" s="73"/>
      <c r="J4" s="74"/>
      <c r="K4" s="383" t="s">
        <v>118</v>
      </c>
      <c r="L4" s="384"/>
      <c r="M4" s="47">
        <f>COUNTA($C$11:$C$135)</f>
        <v>16</v>
      </c>
      <c r="N4" s="412" t="s">
        <v>119</v>
      </c>
      <c r="O4" s="413"/>
      <c r="P4" s="75">
        <f>(M5+M6)/M4</f>
        <v>0.25</v>
      </c>
      <c r="Q4" s="383" t="s">
        <v>118</v>
      </c>
      <c r="R4" s="384"/>
      <c r="S4" s="47">
        <f>COUNTA($C$11:$C$135)</f>
        <v>16</v>
      </c>
      <c r="T4" s="412" t="s">
        <v>119</v>
      </c>
      <c r="U4" s="413"/>
      <c r="V4" s="75">
        <f>(S5+S6)/S4</f>
        <v>0</v>
      </c>
    </row>
    <row r="5" spans="3:22" ht="17.25">
      <c r="C5" s="65" t="s">
        <v>120</v>
      </c>
      <c r="D5" s="67"/>
      <c r="E5" s="63"/>
      <c r="F5" s="63"/>
      <c r="G5" s="63"/>
      <c r="H5" s="64"/>
      <c r="I5" s="73"/>
      <c r="J5" s="74"/>
      <c r="K5" s="383" t="s">
        <v>121</v>
      </c>
      <c r="L5" s="384"/>
      <c r="M5" s="23">
        <f>COUNTIF(K23:K$135,"通过")</f>
        <v>4</v>
      </c>
      <c r="N5" s="412" t="s">
        <v>119</v>
      </c>
      <c r="O5" s="413"/>
      <c r="P5" s="75">
        <f>M5/M4</f>
        <v>0.25</v>
      </c>
      <c r="Q5" s="383" t="s">
        <v>121</v>
      </c>
      <c r="R5" s="384"/>
      <c r="S5" s="23">
        <f>COUNTIF(Q23:Q$135,"通过")</f>
        <v>0</v>
      </c>
      <c r="T5" s="412" t="s">
        <v>119</v>
      </c>
      <c r="U5" s="413"/>
      <c r="V5" s="75">
        <f>S5/S4</f>
        <v>0</v>
      </c>
    </row>
    <row r="6" spans="3:22" ht="17.25">
      <c r="C6" s="65" t="s">
        <v>122</v>
      </c>
      <c r="D6" s="13"/>
      <c r="E6" s="63"/>
      <c r="F6" s="63"/>
      <c r="G6" s="63"/>
      <c r="H6" s="64"/>
      <c r="I6" s="73"/>
      <c r="J6" s="74"/>
      <c r="K6" s="383" t="s">
        <v>123</v>
      </c>
      <c r="L6" s="384"/>
      <c r="M6" s="23">
        <f>COUNTIF(K23:K$134,"失败")</f>
        <v>0</v>
      </c>
      <c r="N6" s="412" t="s">
        <v>119</v>
      </c>
      <c r="O6" s="413"/>
      <c r="P6" s="75">
        <f>M6/M4</f>
        <v>0</v>
      </c>
      <c r="Q6" s="383" t="s">
        <v>123</v>
      </c>
      <c r="R6" s="384"/>
      <c r="S6" s="23">
        <f>COUNTIF(Q23:Q$134,"失败")</f>
        <v>0</v>
      </c>
      <c r="T6" s="412" t="s">
        <v>119</v>
      </c>
      <c r="U6" s="413"/>
      <c r="V6" s="75">
        <f>S6/S4</f>
        <v>0</v>
      </c>
    </row>
    <row r="7" spans="3:22" ht="17.25">
      <c r="C7" s="65" t="s">
        <v>124</v>
      </c>
      <c r="D7" s="67"/>
      <c r="E7" s="63"/>
      <c r="F7" s="63"/>
      <c r="G7" s="63"/>
      <c r="H7" s="64"/>
      <c r="I7" s="73"/>
      <c r="J7" s="74"/>
      <c r="K7" s="383" t="s">
        <v>125</v>
      </c>
      <c r="L7" s="384"/>
      <c r="M7" s="23">
        <f>COUNTIF(K23:K$134,"阻塞")</f>
        <v>0</v>
      </c>
      <c r="N7" s="412" t="s">
        <v>119</v>
      </c>
      <c r="O7" s="413"/>
      <c r="P7" s="75">
        <f>M7/M4</f>
        <v>0</v>
      </c>
      <c r="Q7" s="383" t="s">
        <v>125</v>
      </c>
      <c r="R7" s="384"/>
      <c r="S7" s="23">
        <f>COUNTIF(Q23:Q$134,"阻塞")</f>
        <v>0</v>
      </c>
      <c r="T7" s="412" t="s">
        <v>119</v>
      </c>
      <c r="U7" s="413"/>
      <c r="V7" s="75">
        <f>S7/S4</f>
        <v>0</v>
      </c>
    </row>
    <row r="8" spans="3:22" ht="17.25">
      <c r="C8" s="62"/>
      <c r="D8" s="18"/>
      <c r="E8" s="63"/>
      <c r="F8" s="63"/>
      <c r="G8" s="63"/>
      <c r="H8" s="64"/>
      <c r="I8" s="73"/>
      <c r="J8" s="74"/>
      <c r="K8" s="383" t="s">
        <v>126</v>
      </c>
      <c r="L8" s="384"/>
      <c r="M8" s="23">
        <f>COUNTIF(K23:K$134,"无效")</f>
        <v>0</v>
      </c>
      <c r="N8" s="412" t="s">
        <v>119</v>
      </c>
      <c r="O8" s="413"/>
      <c r="P8" s="75">
        <f>M8/M4</f>
        <v>0</v>
      </c>
      <c r="Q8" s="383" t="s">
        <v>126</v>
      </c>
      <c r="R8" s="384"/>
      <c r="S8" s="23">
        <f>COUNTIF(Q23:Q$134,"无效")</f>
        <v>0</v>
      </c>
      <c r="T8" s="412" t="s">
        <v>119</v>
      </c>
      <c r="U8" s="413"/>
      <c r="V8" s="75">
        <f>S8/S4</f>
        <v>0</v>
      </c>
    </row>
    <row r="9" spans="3:22" ht="17.25">
      <c r="C9" s="62"/>
      <c r="D9" s="18"/>
      <c r="E9" s="63"/>
      <c r="F9" s="63"/>
      <c r="G9" s="63"/>
      <c r="H9" s="64"/>
      <c r="I9" s="73"/>
      <c r="J9" s="74"/>
      <c r="K9" s="383" t="s">
        <v>127</v>
      </c>
      <c r="L9" s="384"/>
      <c r="M9" s="23">
        <f>COUNTIF(K11:K$134,"未执行")</f>
        <v>0</v>
      </c>
      <c r="N9" s="412" t="s">
        <v>119</v>
      </c>
      <c r="O9" s="413"/>
      <c r="P9" s="75">
        <f>M9/M4</f>
        <v>0</v>
      </c>
      <c r="Q9" s="383" t="s">
        <v>127</v>
      </c>
      <c r="R9" s="384"/>
      <c r="S9" s="23">
        <f>COUNTIF(Q11:Q$134,"未执行")</f>
        <v>0</v>
      </c>
      <c r="T9" s="412" t="s">
        <v>119</v>
      </c>
      <c r="U9" s="413"/>
      <c r="V9" s="75">
        <f>S9/S4</f>
        <v>0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8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30">
      <c r="C11" s="13" t="s">
        <v>1615</v>
      </c>
      <c r="D11" s="364" t="s">
        <v>5040</v>
      </c>
      <c r="E11" s="15" t="s">
        <v>145</v>
      </c>
      <c r="F11" s="15" t="s">
        <v>178</v>
      </c>
      <c r="G11" s="15" t="s">
        <v>157</v>
      </c>
      <c r="H11" s="364" t="s">
        <v>5167</v>
      </c>
      <c r="I11" s="26" t="s">
        <v>5168</v>
      </c>
      <c r="J11" s="26" t="s">
        <v>5169</v>
      </c>
      <c r="K11" s="77" t="s">
        <v>6</v>
      </c>
      <c r="L11" s="78"/>
      <c r="M11" s="78" t="s">
        <v>68</v>
      </c>
      <c r="N11" s="78"/>
      <c r="O11" s="79"/>
      <c r="P11" s="80">
        <v>42543</v>
      </c>
      <c r="Q11" s="87"/>
      <c r="R11" s="78"/>
      <c r="S11" s="78"/>
      <c r="T11" s="78"/>
      <c r="U11" s="79"/>
      <c r="V11" s="79"/>
    </row>
    <row r="12" spans="3:22" ht="16.5">
      <c r="C12" s="13" t="s">
        <v>2433</v>
      </c>
      <c r="D12" s="364"/>
      <c r="E12" s="15" t="s">
        <v>190</v>
      </c>
      <c r="F12" s="15" t="s">
        <v>162</v>
      </c>
      <c r="G12" s="15" t="s">
        <v>147</v>
      </c>
      <c r="H12" s="364"/>
      <c r="I12" s="26" t="s">
        <v>5170</v>
      </c>
      <c r="J12" s="26" t="s">
        <v>5171</v>
      </c>
      <c r="K12" s="77" t="s">
        <v>6</v>
      </c>
      <c r="L12" s="78"/>
      <c r="M12" s="78" t="s">
        <v>68</v>
      </c>
      <c r="N12" s="78"/>
      <c r="O12" s="79"/>
      <c r="P12" s="80">
        <v>42543</v>
      </c>
      <c r="Q12" s="87"/>
      <c r="R12" s="78"/>
      <c r="S12" s="78"/>
      <c r="T12" s="78"/>
      <c r="U12" s="79"/>
      <c r="V12" s="79"/>
    </row>
    <row r="13" spans="3:22" ht="16.5">
      <c r="C13" s="13" t="s">
        <v>2434</v>
      </c>
      <c r="D13" s="364"/>
      <c r="E13" s="15" t="s">
        <v>145</v>
      </c>
      <c r="F13" s="15" t="s">
        <v>178</v>
      </c>
      <c r="G13" s="15" t="s">
        <v>157</v>
      </c>
      <c r="H13" s="364"/>
      <c r="I13" s="26" t="s">
        <v>5172</v>
      </c>
      <c r="J13" s="26" t="s">
        <v>342</v>
      </c>
      <c r="K13" s="77" t="s">
        <v>6</v>
      </c>
      <c r="L13" s="78"/>
      <c r="M13" s="78" t="s">
        <v>68</v>
      </c>
      <c r="N13" s="78"/>
      <c r="O13" s="79"/>
      <c r="P13" s="80">
        <v>42543</v>
      </c>
      <c r="Q13" s="87"/>
      <c r="R13" s="78"/>
      <c r="S13" s="78"/>
      <c r="T13" s="78"/>
      <c r="U13" s="79"/>
      <c r="V13" s="79"/>
    </row>
    <row r="14" spans="3:22" ht="30">
      <c r="C14" s="13" t="s">
        <v>2436</v>
      </c>
      <c r="D14" s="364"/>
      <c r="E14" s="15" t="s">
        <v>145</v>
      </c>
      <c r="F14" s="15" t="s">
        <v>178</v>
      </c>
      <c r="G14" s="15" t="s">
        <v>157</v>
      </c>
      <c r="H14" s="364"/>
      <c r="I14" s="26" t="s">
        <v>5173</v>
      </c>
      <c r="J14" s="26" t="s">
        <v>5174</v>
      </c>
      <c r="K14" s="77" t="s">
        <v>6</v>
      </c>
      <c r="L14" s="78"/>
      <c r="M14" s="78" t="s">
        <v>68</v>
      </c>
      <c r="N14" s="78"/>
      <c r="O14" s="79"/>
      <c r="P14" s="80">
        <v>42543</v>
      </c>
      <c r="Q14" s="87"/>
      <c r="R14" s="78"/>
      <c r="S14" s="78"/>
      <c r="T14" s="78"/>
      <c r="U14" s="79"/>
      <c r="V14" s="79"/>
    </row>
    <row r="15" spans="3:22" ht="16.5">
      <c r="C15" s="13" t="s">
        <v>2438</v>
      </c>
      <c r="D15" s="364"/>
      <c r="E15" s="15" t="s">
        <v>145</v>
      </c>
      <c r="F15" s="15" t="s">
        <v>146</v>
      </c>
      <c r="G15" s="15" t="s">
        <v>147</v>
      </c>
      <c r="H15" s="364"/>
      <c r="I15" s="26" t="s">
        <v>5175</v>
      </c>
      <c r="J15" s="26" t="s">
        <v>5176</v>
      </c>
      <c r="K15" s="77" t="s">
        <v>6</v>
      </c>
      <c r="L15" s="78"/>
      <c r="M15" s="78" t="s">
        <v>68</v>
      </c>
      <c r="N15" s="78"/>
      <c r="O15" s="79"/>
      <c r="P15" s="80">
        <v>42543</v>
      </c>
      <c r="Q15" s="87"/>
      <c r="R15" s="78"/>
      <c r="S15" s="78"/>
      <c r="T15" s="78"/>
      <c r="U15" s="79"/>
      <c r="V15" s="79"/>
    </row>
    <row r="16" spans="3:22" ht="30">
      <c r="C16" s="13" t="s">
        <v>2441</v>
      </c>
      <c r="D16" s="364"/>
      <c r="E16" s="15" t="s">
        <v>145</v>
      </c>
      <c r="F16" s="15" t="s">
        <v>178</v>
      </c>
      <c r="G16" s="15" t="s">
        <v>157</v>
      </c>
      <c r="H16" s="364"/>
      <c r="I16" s="26" t="s">
        <v>5177</v>
      </c>
      <c r="J16" s="26" t="s">
        <v>5178</v>
      </c>
      <c r="K16" s="77" t="s">
        <v>6</v>
      </c>
      <c r="L16" s="78"/>
      <c r="M16" s="78" t="s">
        <v>68</v>
      </c>
      <c r="N16" s="78"/>
      <c r="O16" s="79"/>
      <c r="P16" s="80">
        <v>42543</v>
      </c>
      <c r="Q16" s="87"/>
      <c r="R16" s="78"/>
      <c r="S16" s="78"/>
      <c r="T16" s="78"/>
      <c r="U16" s="79"/>
      <c r="V16" s="79"/>
    </row>
    <row r="17" spans="3:22" ht="16.5">
      <c r="C17" s="13" t="s">
        <v>2442</v>
      </c>
      <c r="D17" s="364"/>
      <c r="E17" s="15" t="s">
        <v>145</v>
      </c>
      <c r="F17" s="15" t="s">
        <v>178</v>
      </c>
      <c r="G17" s="15" t="s">
        <v>157</v>
      </c>
      <c r="H17" s="364"/>
      <c r="I17" s="26" t="s">
        <v>2459</v>
      </c>
      <c r="J17" s="26" t="s">
        <v>2460</v>
      </c>
      <c r="K17" s="77" t="s">
        <v>6</v>
      </c>
      <c r="L17" s="78"/>
      <c r="M17" s="78" t="s">
        <v>68</v>
      </c>
      <c r="N17" s="78"/>
      <c r="O17" s="79"/>
      <c r="P17" s="80">
        <v>42543</v>
      </c>
      <c r="Q17" s="87"/>
      <c r="R17" s="78"/>
      <c r="S17" s="78"/>
      <c r="T17" s="78"/>
      <c r="U17" s="79"/>
      <c r="V17" s="79"/>
    </row>
    <row r="18" spans="3:22" ht="16.5">
      <c r="C18" s="13" t="s">
        <v>2444</v>
      </c>
      <c r="D18" s="364" t="s">
        <v>5051</v>
      </c>
      <c r="E18" s="15" t="s">
        <v>190</v>
      </c>
      <c r="F18" s="15" t="s">
        <v>146</v>
      </c>
      <c r="G18" s="15" t="s">
        <v>147</v>
      </c>
      <c r="H18" s="364" t="s">
        <v>5052</v>
      </c>
      <c r="I18" s="26" t="s">
        <v>5179</v>
      </c>
      <c r="J18" s="26" t="s">
        <v>5065</v>
      </c>
      <c r="K18" s="77" t="s">
        <v>6</v>
      </c>
      <c r="L18" s="95"/>
      <c r="M18" s="78" t="s">
        <v>68</v>
      </c>
      <c r="N18" s="78"/>
      <c r="O18" s="79"/>
      <c r="P18" s="80">
        <v>42543</v>
      </c>
      <c r="Q18" s="95"/>
      <c r="R18" s="95"/>
      <c r="S18" s="95"/>
      <c r="T18" s="95"/>
      <c r="U18" s="95"/>
      <c r="V18" s="95"/>
    </row>
    <row r="19" spans="3:22" ht="30">
      <c r="C19" s="13" t="s">
        <v>2446</v>
      </c>
      <c r="D19" s="364"/>
      <c r="E19" s="15" t="s">
        <v>190</v>
      </c>
      <c r="F19" s="15" t="s">
        <v>146</v>
      </c>
      <c r="G19" s="15" t="s">
        <v>147</v>
      </c>
      <c r="H19" s="364"/>
      <c r="I19" s="26" t="s">
        <v>5073</v>
      </c>
      <c r="J19" s="26" t="s">
        <v>5074</v>
      </c>
      <c r="K19" s="77" t="s">
        <v>6</v>
      </c>
      <c r="L19" s="95"/>
      <c r="M19" s="78" t="s">
        <v>68</v>
      </c>
      <c r="N19" s="78"/>
      <c r="O19" s="79"/>
      <c r="P19" s="80">
        <v>42543</v>
      </c>
      <c r="Q19" s="15" t="s">
        <v>145</v>
      </c>
      <c r="R19" s="15" t="s">
        <v>178</v>
      </c>
      <c r="S19" s="15" t="s">
        <v>157</v>
      </c>
      <c r="T19" s="95"/>
      <c r="U19" s="95"/>
      <c r="V19" s="95"/>
    </row>
    <row r="20" spans="3:22" ht="30">
      <c r="C20" s="13" t="s">
        <v>2449</v>
      </c>
      <c r="D20" s="364"/>
      <c r="E20" s="15" t="s">
        <v>190</v>
      </c>
      <c r="F20" s="15" t="s">
        <v>146</v>
      </c>
      <c r="G20" s="15" t="s">
        <v>147</v>
      </c>
      <c r="H20" s="364"/>
      <c r="I20" s="26" t="s">
        <v>5075</v>
      </c>
      <c r="J20" s="26" t="s">
        <v>5076</v>
      </c>
      <c r="K20" s="77" t="s">
        <v>6</v>
      </c>
      <c r="L20" s="95"/>
      <c r="M20" s="78" t="s">
        <v>68</v>
      </c>
      <c r="N20" s="78"/>
      <c r="O20" s="79"/>
      <c r="P20" s="80">
        <v>42543</v>
      </c>
      <c r="Q20" s="95"/>
      <c r="R20" s="95"/>
      <c r="S20" s="95"/>
      <c r="T20" s="95"/>
      <c r="U20" s="95"/>
      <c r="V20" s="95"/>
    </row>
    <row r="21" spans="3:22" ht="30">
      <c r="C21" s="13" t="s">
        <v>2458</v>
      </c>
      <c r="D21" s="364"/>
      <c r="E21" s="15" t="s">
        <v>145</v>
      </c>
      <c r="F21" s="15" t="s">
        <v>178</v>
      </c>
      <c r="G21" s="15" t="s">
        <v>157</v>
      </c>
      <c r="H21" s="364"/>
      <c r="I21" s="26" t="s">
        <v>5077</v>
      </c>
      <c r="J21" s="26" t="s">
        <v>5078</v>
      </c>
      <c r="K21" s="77" t="s">
        <v>6</v>
      </c>
      <c r="L21" s="95"/>
      <c r="M21" s="78" t="s">
        <v>68</v>
      </c>
      <c r="N21" s="78"/>
      <c r="O21" s="79"/>
      <c r="P21" s="80">
        <v>42543</v>
      </c>
      <c r="Q21" s="95"/>
      <c r="R21" s="95"/>
      <c r="S21" s="95"/>
      <c r="T21" s="95"/>
      <c r="U21" s="95"/>
      <c r="V21" s="95"/>
    </row>
    <row r="22" spans="3:22" ht="30">
      <c r="C22" s="13" t="s">
        <v>2461</v>
      </c>
      <c r="D22" s="364"/>
      <c r="E22" s="15" t="s">
        <v>145</v>
      </c>
      <c r="F22" s="15" t="s">
        <v>178</v>
      </c>
      <c r="G22" s="15" t="s">
        <v>157</v>
      </c>
      <c r="H22" s="364"/>
      <c r="I22" s="26" t="s">
        <v>5079</v>
      </c>
      <c r="J22" s="26" t="s">
        <v>5078</v>
      </c>
      <c r="K22" s="77" t="s">
        <v>6</v>
      </c>
      <c r="L22" s="85"/>
      <c r="M22" s="78" t="s">
        <v>68</v>
      </c>
      <c r="N22" s="78"/>
      <c r="O22" s="79"/>
      <c r="P22" s="80">
        <v>42543</v>
      </c>
      <c r="Q22" s="85"/>
      <c r="R22" s="85"/>
      <c r="S22" s="85"/>
      <c r="T22" s="85"/>
      <c r="U22" s="85"/>
      <c r="V22" s="85"/>
    </row>
    <row r="23" spans="3:22" ht="30">
      <c r="C23" s="13" t="s">
        <v>2466</v>
      </c>
      <c r="D23" s="364"/>
      <c r="E23" s="15" t="s">
        <v>145</v>
      </c>
      <c r="F23" s="15" t="s">
        <v>178</v>
      </c>
      <c r="G23" s="15" t="s">
        <v>157</v>
      </c>
      <c r="H23" s="364"/>
      <c r="I23" s="26" t="s">
        <v>5180</v>
      </c>
      <c r="J23" s="26" t="s">
        <v>5081</v>
      </c>
      <c r="K23" s="77" t="s">
        <v>6</v>
      </c>
      <c r="L23" s="85"/>
      <c r="M23" s="78" t="s">
        <v>68</v>
      </c>
      <c r="N23" s="78"/>
      <c r="O23" s="79"/>
      <c r="P23" s="80">
        <v>42543</v>
      </c>
      <c r="Q23" s="85"/>
      <c r="R23" s="85"/>
      <c r="S23" s="85"/>
      <c r="T23" s="85"/>
      <c r="U23" s="85"/>
      <c r="V23" s="85"/>
    </row>
    <row r="24" spans="3:22" ht="30">
      <c r="C24" s="13" t="s">
        <v>2469</v>
      </c>
      <c r="D24" s="364"/>
      <c r="E24" s="15" t="s">
        <v>145</v>
      </c>
      <c r="F24" s="15" t="s">
        <v>146</v>
      </c>
      <c r="G24" s="15" t="s">
        <v>147</v>
      </c>
      <c r="H24" s="364"/>
      <c r="I24" s="26" t="s">
        <v>5082</v>
      </c>
      <c r="J24" s="26" t="s">
        <v>5181</v>
      </c>
      <c r="K24" s="77" t="s">
        <v>6</v>
      </c>
      <c r="L24" s="85"/>
      <c r="M24" s="78" t="s">
        <v>68</v>
      </c>
      <c r="N24" s="78"/>
      <c r="O24" s="79"/>
      <c r="P24" s="80">
        <v>42543</v>
      </c>
      <c r="Q24" s="85"/>
      <c r="R24" s="85"/>
      <c r="S24" s="85"/>
      <c r="T24" s="85"/>
      <c r="U24" s="85"/>
      <c r="V24" s="85"/>
    </row>
    <row r="25" spans="3:22" ht="43.5">
      <c r="C25" s="13" t="s">
        <v>2472</v>
      </c>
      <c r="D25" s="364"/>
      <c r="E25" s="15" t="s">
        <v>145</v>
      </c>
      <c r="F25" s="15" t="s">
        <v>178</v>
      </c>
      <c r="G25" s="15" t="s">
        <v>157</v>
      </c>
      <c r="H25" s="364"/>
      <c r="I25" s="26" t="s">
        <v>5182</v>
      </c>
      <c r="J25" s="26" t="s">
        <v>5183</v>
      </c>
      <c r="K25" s="77" t="s">
        <v>6</v>
      </c>
      <c r="L25" s="85"/>
      <c r="M25" s="78" t="s">
        <v>68</v>
      </c>
      <c r="N25" s="78"/>
      <c r="O25" s="79"/>
      <c r="P25" s="80">
        <v>42543</v>
      </c>
      <c r="Q25" s="85"/>
      <c r="R25" s="85"/>
      <c r="S25" s="85"/>
      <c r="T25" s="85"/>
      <c r="U25" s="85"/>
      <c r="V25" s="85"/>
    </row>
    <row r="26" spans="3:22" ht="43.5">
      <c r="C26" s="13" t="s">
        <v>2477</v>
      </c>
      <c r="D26" s="364"/>
      <c r="E26" s="15" t="s">
        <v>145</v>
      </c>
      <c r="F26" s="15" t="s">
        <v>178</v>
      </c>
      <c r="G26" s="15" t="s">
        <v>157</v>
      </c>
      <c r="H26" s="364"/>
      <c r="I26" s="26" t="s">
        <v>5184</v>
      </c>
      <c r="J26" s="26" t="s">
        <v>5185</v>
      </c>
      <c r="K26" s="77" t="s">
        <v>6</v>
      </c>
      <c r="L26" s="85"/>
      <c r="M26" s="78" t="s">
        <v>68</v>
      </c>
      <c r="N26" s="78"/>
      <c r="O26" s="79"/>
      <c r="P26" s="80">
        <v>42543</v>
      </c>
      <c r="Q26" s="85"/>
      <c r="R26" s="85"/>
      <c r="S26" s="85"/>
      <c r="T26" s="85"/>
      <c r="U26" s="85"/>
      <c r="V26" s="85"/>
    </row>
    <row r="27" spans="3:22" ht="14.25">
      <c r="C27" s="96"/>
      <c r="D27" s="96"/>
      <c r="E27" s="96"/>
      <c r="F27" s="96"/>
      <c r="G27" s="96"/>
      <c r="H27" s="96"/>
      <c r="I27" s="96"/>
      <c r="J27" s="96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</row>
    <row r="28" spans="3:22" ht="14.25">
      <c r="C28" s="96"/>
      <c r="D28" s="96"/>
      <c r="E28" s="96"/>
      <c r="F28" s="96"/>
      <c r="G28" s="96"/>
      <c r="H28" s="96"/>
      <c r="I28" s="96"/>
      <c r="J28" s="96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</row>
    <row r="29" spans="3:22" ht="14.25">
      <c r="C29" s="96"/>
      <c r="D29" s="96"/>
      <c r="E29" s="96"/>
      <c r="F29" s="96"/>
      <c r="G29" s="96"/>
      <c r="H29" s="96"/>
      <c r="I29" s="96"/>
      <c r="J29" s="96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</row>
    <row r="30" spans="3:22" ht="14.25">
      <c r="C30" s="96"/>
      <c r="D30" s="96"/>
      <c r="E30" s="96"/>
      <c r="F30" s="96"/>
      <c r="G30" s="96"/>
      <c r="H30" s="96"/>
      <c r="I30" s="96"/>
      <c r="J30" s="96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</row>
    <row r="31" spans="3:22" ht="14.25">
      <c r="C31" s="96"/>
      <c r="D31" s="96"/>
      <c r="E31" s="96"/>
      <c r="F31" s="96"/>
      <c r="G31" s="96"/>
      <c r="H31" s="96"/>
      <c r="I31" s="96"/>
      <c r="J31" s="96"/>
      <c r="K31" s="97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</row>
    <row r="32" spans="3:22" ht="14.25">
      <c r="C32" s="96"/>
      <c r="D32" s="96"/>
      <c r="E32" s="96"/>
      <c r="F32" s="96"/>
      <c r="G32" s="96"/>
      <c r="H32" s="96"/>
      <c r="I32" s="96"/>
      <c r="J32" s="96"/>
      <c r="K32" s="97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</row>
    <row r="33" spans="3:22" ht="14.25">
      <c r="C33" s="96"/>
      <c r="D33" s="96"/>
      <c r="E33" s="96"/>
      <c r="F33" s="96"/>
      <c r="G33" s="96"/>
      <c r="H33" s="96"/>
      <c r="I33" s="96"/>
      <c r="J33" s="96"/>
      <c r="K33" s="97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</row>
    <row r="34" spans="3:22">
      <c r="C34" s="96"/>
      <c r="D34" s="96"/>
      <c r="E34" s="96"/>
      <c r="F34" s="96"/>
      <c r="G34" s="96"/>
      <c r="H34" s="96"/>
      <c r="I34" s="96"/>
      <c r="J34" s="96"/>
    </row>
  </sheetData>
  <mergeCells count="34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N8:O8"/>
    <mergeCell ref="Q8:R8"/>
    <mergeCell ref="T8:U8"/>
    <mergeCell ref="K9:L9"/>
    <mergeCell ref="N9:O9"/>
    <mergeCell ref="Q9:R9"/>
    <mergeCell ref="T9:U9"/>
    <mergeCell ref="D11:D17"/>
    <mergeCell ref="D18:D26"/>
    <mergeCell ref="H11:H17"/>
    <mergeCell ref="H18:H26"/>
    <mergeCell ref="K8:L8"/>
  </mergeCells>
  <phoneticPr fontId="31" type="noConversion"/>
  <conditionalFormatting sqref="Q22:Q30 K11:K33">
    <cfRule type="cellIs" dxfId="5" priority="1" stopIfTrue="1" operator="equal">
      <formula>"无效"</formula>
    </cfRule>
    <cfRule type="cellIs" dxfId="4" priority="2" stopIfTrue="1" operator="equal">
      <formula>"通过"</formula>
    </cfRule>
    <cfRule type="cellIs" dxfId="3" priority="3" stopIfTrue="1" operator="equal">
      <formula>"阻塞"</formula>
    </cfRule>
  </conditionalFormatting>
  <dataValidations count="5">
    <dataValidation type="list" allowBlank="1" showInputMessage="1" showErrorMessage="1" sqref="Q19 E11:E26">
      <formula1>"正,反"</formula1>
    </dataValidation>
    <dataValidation type="list" allowBlank="1" showInputMessage="1" showErrorMessage="1" sqref="R19 F11:F26">
      <formula1>"高,中,低"</formula1>
    </dataValidation>
    <dataValidation type="list" allowBlank="1" showInputMessage="1" showErrorMessage="1" sqref="S19 G11:G26">
      <formula1>"是,否"</formula1>
    </dataValidation>
    <dataValidation type="list" allowBlank="1" showInputMessage="1" showErrorMessage="1" sqref="K11:K33 Q22:Q30">
      <formula1>"通过,失败,阻塞,无效,未执行"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V53"/>
  <sheetViews>
    <sheetView topLeftCell="A7" workbookViewId="0">
      <selection activeCell="A7" sqref="A1:B1048576"/>
    </sheetView>
  </sheetViews>
  <sheetFormatPr defaultColWidth="9" defaultRowHeight="13.5"/>
  <cols>
    <col min="1" max="2" width="2.5" customWidth="1"/>
    <col min="3" max="3" width="14.75" customWidth="1"/>
    <col min="4" max="4" width="18.75" customWidth="1"/>
    <col min="8" max="8" width="23.125" customWidth="1"/>
    <col min="9" max="9" width="28.875" customWidth="1"/>
    <col min="10" max="10" width="32.5" customWidth="1"/>
    <col min="16" max="16" width="8.875" customWidth="1"/>
  </cols>
  <sheetData>
    <row r="1" spans="3:22" ht="16.5">
      <c r="C1" s="62"/>
      <c r="D1" s="18"/>
      <c r="E1" s="63"/>
      <c r="F1" s="63"/>
      <c r="G1" s="63"/>
      <c r="H1" s="64"/>
      <c r="I1" s="73"/>
      <c r="J1" s="74"/>
      <c r="K1" s="471" t="s">
        <v>109</v>
      </c>
      <c r="L1" s="472"/>
      <c r="M1" s="472"/>
      <c r="N1" s="472"/>
      <c r="O1" s="472"/>
      <c r="P1" s="473"/>
      <c r="Q1" s="471" t="s">
        <v>110</v>
      </c>
      <c r="R1" s="472"/>
      <c r="S1" s="472"/>
      <c r="T1" s="472"/>
      <c r="U1" s="472"/>
      <c r="V1" s="473"/>
    </row>
    <row r="2" spans="3:22" ht="16.5">
      <c r="C2" s="65" t="s">
        <v>111</v>
      </c>
      <c r="D2" s="66"/>
      <c r="E2" s="63"/>
      <c r="F2" s="63"/>
      <c r="G2" s="63"/>
      <c r="H2" s="64"/>
      <c r="I2" s="73"/>
      <c r="J2" s="74"/>
      <c r="K2" s="469" t="s">
        <v>2313</v>
      </c>
      <c r="L2" s="474"/>
      <c r="M2" s="474"/>
      <c r="N2" s="474"/>
      <c r="O2" s="474"/>
      <c r="P2" s="475"/>
      <c r="Q2" s="469" t="s">
        <v>2313</v>
      </c>
      <c r="R2" s="474"/>
      <c r="S2" s="474"/>
      <c r="T2" s="474"/>
      <c r="U2" s="474"/>
      <c r="V2" s="475"/>
    </row>
    <row r="3" spans="3:22" ht="16.5">
      <c r="C3" s="65" t="s">
        <v>114</v>
      </c>
      <c r="D3" s="13"/>
      <c r="E3" s="63"/>
      <c r="F3" s="63"/>
      <c r="G3" s="63"/>
      <c r="H3" s="64"/>
      <c r="I3" s="73"/>
      <c r="J3" s="74"/>
      <c r="K3" s="469" t="s">
        <v>2314</v>
      </c>
      <c r="L3" s="474"/>
      <c r="M3" s="474"/>
      <c r="N3" s="474"/>
      <c r="O3" s="474"/>
      <c r="P3" s="475"/>
      <c r="Q3" s="469" t="s">
        <v>2314</v>
      </c>
      <c r="R3" s="474"/>
      <c r="S3" s="474"/>
      <c r="T3" s="474"/>
      <c r="U3" s="474"/>
      <c r="V3" s="475"/>
    </row>
    <row r="4" spans="3:22" ht="16.5">
      <c r="C4" s="65" t="s">
        <v>117</v>
      </c>
      <c r="D4" s="13"/>
      <c r="E4" s="63"/>
      <c r="F4" s="63"/>
      <c r="G4" s="63"/>
      <c r="H4" s="64"/>
      <c r="I4" s="73"/>
      <c r="J4" s="74"/>
      <c r="K4" s="469" t="s">
        <v>118</v>
      </c>
      <c r="L4" s="470"/>
      <c r="M4" s="47">
        <f>COUNTA($C$11:$C$123)</f>
        <v>43</v>
      </c>
      <c r="N4" s="412" t="s">
        <v>119</v>
      </c>
      <c r="O4" s="470"/>
      <c r="P4" s="75">
        <f>(M5+M6)/M4</f>
        <v>0.69767441860465118</v>
      </c>
      <c r="Q4" s="469" t="s">
        <v>118</v>
      </c>
      <c r="R4" s="470"/>
      <c r="S4" s="47">
        <f>COUNTA($C$11:$C$123)</f>
        <v>43</v>
      </c>
      <c r="T4" s="412" t="s">
        <v>119</v>
      </c>
      <c r="U4" s="470"/>
      <c r="V4" s="75">
        <f>(S5+S6)/S4</f>
        <v>0.23255813953488372</v>
      </c>
    </row>
    <row r="5" spans="3:22" ht="16.5">
      <c r="C5" s="65" t="s">
        <v>120</v>
      </c>
      <c r="D5" s="67"/>
      <c r="E5" s="63"/>
      <c r="F5" s="63"/>
      <c r="G5" s="63"/>
      <c r="H5" s="64"/>
      <c r="I5" s="73"/>
      <c r="J5" s="74"/>
      <c r="K5" s="469" t="s">
        <v>121</v>
      </c>
      <c r="L5" s="470"/>
      <c r="M5" s="23">
        <f>COUNTIF(K22:K$123,"通过")</f>
        <v>27</v>
      </c>
      <c r="N5" s="412" t="s">
        <v>119</v>
      </c>
      <c r="O5" s="470"/>
      <c r="P5" s="75">
        <f>M5/M4</f>
        <v>0.62790697674418605</v>
      </c>
      <c r="Q5" s="469" t="s">
        <v>121</v>
      </c>
      <c r="R5" s="470"/>
      <c r="S5" s="23">
        <f>COUNTIF(Q22:Q$123,"通过")</f>
        <v>10</v>
      </c>
      <c r="T5" s="412" t="s">
        <v>119</v>
      </c>
      <c r="U5" s="470"/>
      <c r="V5" s="75">
        <f>S5/S4</f>
        <v>0.23255813953488372</v>
      </c>
    </row>
    <row r="6" spans="3:22" ht="16.5">
      <c r="C6" s="65" t="s">
        <v>122</v>
      </c>
      <c r="D6" s="13"/>
      <c r="E6" s="63"/>
      <c r="F6" s="63"/>
      <c r="G6" s="63"/>
      <c r="H6" s="64"/>
      <c r="I6" s="73"/>
      <c r="J6" s="74"/>
      <c r="K6" s="469" t="s">
        <v>123</v>
      </c>
      <c r="L6" s="470"/>
      <c r="M6" s="23">
        <f>COUNTIF(K22:K$122,"失败")</f>
        <v>3</v>
      </c>
      <c r="N6" s="412" t="s">
        <v>119</v>
      </c>
      <c r="O6" s="470"/>
      <c r="P6" s="75">
        <f>M6/M4</f>
        <v>6.9767441860465115E-2</v>
      </c>
      <c r="Q6" s="469" t="s">
        <v>123</v>
      </c>
      <c r="R6" s="470"/>
      <c r="S6" s="23">
        <f>COUNTIF(Q22:Q$122,"失败")</f>
        <v>0</v>
      </c>
      <c r="T6" s="412" t="s">
        <v>119</v>
      </c>
      <c r="U6" s="470"/>
      <c r="V6" s="75">
        <f>S6/S4</f>
        <v>0</v>
      </c>
    </row>
    <row r="7" spans="3:22" ht="16.5">
      <c r="C7" s="65" t="s">
        <v>124</v>
      </c>
      <c r="D7" s="67"/>
      <c r="E7" s="63"/>
      <c r="F7" s="63"/>
      <c r="G7" s="63"/>
      <c r="H7" s="64"/>
      <c r="I7" s="73"/>
      <c r="J7" s="74"/>
      <c r="K7" s="469" t="s">
        <v>125</v>
      </c>
      <c r="L7" s="470"/>
      <c r="M7" s="23">
        <f>COUNTIF(K22:K$122,"阻塞")</f>
        <v>0</v>
      </c>
      <c r="N7" s="412" t="s">
        <v>119</v>
      </c>
      <c r="O7" s="470"/>
      <c r="P7" s="75">
        <f>M7/M4</f>
        <v>0</v>
      </c>
      <c r="Q7" s="469" t="s">
        <v>125</v>
      </c>
      <c r="R7" s="470"/>
      <c r="S7" s="23">
        <f>COUNTIF(Q22:Q$122,"阻塞")</f>
        <v>0</v>
      </c>
      <c r="T7" s="412" t="s">
        <v>119</v>
      </c>
      <c r="U7" s="470"/>
      <c r="V7" s="75">
        <f>S7/S4</f>
        <v>0</v>
      </c>
    </row>
    <row r="8" spans="3:22" ht="16.5">
      <c r="C8" s="62"/>
      <c r="D8" s="18"/>
      <c r="E8" s="63"/>
      <c r="F8" s="63"/>
      <c r="G8" s="63"/>
      <c r="H8" s="64"/>
      <c r="I8" s="73"/>
      <c r="J8" s="74"/>
      <c r="K8" s="469" t="s">
        <v>126</v>
      </c>
      <c r="L8" s="470"/>
      <c r="M8" s="23">
        <f>COUNTIF(K22:K$122,"无效")</f>
        <v>0</v>
      </c>
      <c r="N8" s="412" t="s">
        <v>119</v>
      </c>
      <c r="O8" s="470"/>
      <c r="P8" s="75">
        <f>M8/M4</f>
        <v>0</v>
      </c>
      <c r="Q8" s="469" t="s">
        <v>126</v>
      </c>
      <c r="R8" s="470"/>
      <c r="S8" s="23">
        <f>COUNTIF(Q22:Q$122,"无效")</f>
        <v>0</v>
      </c>
      <c r="T8" s="412" t="s">
        <v>119</v>
      </c>
      <c r="U8" s="470"/>
      <c r="V8" s="75">
        <f>S8/S4</f>
        <v>0</v>
      </c>
    </row>
    <row r="9" spans="3:22" ht="16.5">
      <c r="C9" s="62"/>
      <c r="D9" s="18"/>
      <c r="E9" s="63"/>
      <c r="F9" s="63"/>
      <c r="G9" s="63"/>
      <c r="H9" s="64"/>
      <c r="I9" s="73"/>
      <c r="J9" s="74"/>
      <c r="K9" s="469" t="s">
        <v>127</v>
      </c>
      <c r="L9" s="470"/>
      <c r="M9" s="23">
        <f>COUNTIF(K11:K$122,"未执行")</f>
        <v>2</v>
      </c>
      <c r="N9" s="412" t="s">
        <v>119</v>
      </c>
      <c r="O9" s="470"/>
      <c r="P9" s="75">
        <f>M9/M4</f>
        <v>4.6511627906976744E-2</v>
      </c>
      <c r="Q9" s="469" t="s">
        <v>127</v>
      </c>
      <c r="R9" s="470"/>
      <c r="S9" s="23">
        <f>COUNTIF(Q11:Q$122,"未执行")</f>
        <v>0</v>
      </c>
      <c r="T9" s="412" t="s">
        <v>119</v>
      </c>
      <c r="U9" s="470"/>
      <c r="V9" s="75">
        <f>S9/S4</f>
        <v>0</v>
      </c>
    </row>
    <row r="10" spans="3:22" ht="33">
      <c r="C10" s="68" t="s">
        <v>129</v>
      </c>
      <c r="D10" s="69" t="s">
        <v>130</v>
      </c>
      <c r="E10" s="68" t="s">
        <v>131</v>
      </c>
      <c r="F10" s="68" t="s">
        <v>132</v>
      </c>
      <c r="G10" s="69" t="s">
        <v>2315</v>
      </c>
      <c r="H10" s="70" t="s">
        <v>134</v>
      </c>
      <c r="I10" s="69" t="s">
        <v>135</v>
      </c>
      <c r="J10" s="76" t="s">
        <v>136</v>
      </c>
      <c r="K10" s="68" t="s">
        <v>141</v>
      </c>
      <c r="L10" s="68" t="s">
        <v>12</v>
      </c>
      <c r="M10" s="68" t="s">
        <v>138</v>
      </c>
      <c r="N10" s="68" t="s">
        <v>3445</v>
      </c>
      <c r="O10" s="68" t="s">
        <v>3446</v>
      </c>
      <c r="P10" s="68" t="s">
        <v>140</v>
      </c>
      <c r="Q10" s="68" t="s">
        <v>141</v>
      </c>
      <c r="R10" s="68" t="s">
        <v>12</v>
      </c>
      <c r="S10" s="68" t="s">
        <v>138</v>
      </c>
      <c r="T10" s="68" t="s">
        <v>3445</v>
      </c>
      <c r="U10" s="68" t="s">
        <v>3446</v>
      </c>
      <c r="V10" s="68" t="s">
        <v>140</v>
      </c>
    </row>
    <row r="11" spans="3:22" ht="28.15" hidden="1" customHeight="1">
      <c r="C11" s="13" t="s">
        <v>5186</v>
      </c>
      <c r="D11" s="373" t="s">
        <v>5187</v>
      </c>
      <c r="E11" s="15" t="s">
        <v>145</v>
      </c>
      <c r="F11" s="15" t="s">
        <v>146</v>
      </c>
      <c r="G11" s="15" t="s">
        <v>147</v>
      </c>
      <c r="H11" s="362" t="s">
        <v>5188</v>
      </c>
      <c r="I11" s="25" t="s">
        <v>5189</v>
      </c>
      <c r="J11" s="25" t="s">
        <v>215</v>
      </c>
      <c r="K11" s="77" t="s">
        <v>6</v>
      </c>
      <c r="L11" s="78"/>
      <c r="M11" s="78" t="s">
        <v>68</v>
      </c>
      <c r="N11" s="78"/>
      <c r="O11" s="79"/>
      <c r="P11" s="80">
        <v>42543</v>
      </c>
      <c r="Q11" s="87"/>
      <c r="R11" s="78"/>
      <c r="S11" s="78"/>
      <c r="T11" s="78"/>
      <c r="U11" s="79"/>
      <c r="V11" s="79"/>
    </row>
    <row r="12" spans="3:22" ht="27" hidden="1">
      <c r="C12" s="13" t="s">
        <v>5190</v>
      </c>
      <c r="D12" s="374"/>
      <c r="E12" s="15" t="s">
        <v>145</v>
      </c>
      <c r="F12" s="15" t="s">
        <v>146</v>
      </c>
      <c r="G12" s="15" t="s">
        <v>147</v>
      </c>
      <c r="H12" s="363"/>
      <c r="I12" s="25" t="s">
        <v>5191</v>
      </c>
      <c r="J12" s="25" t="s">
        <v>215</v>
      </c>
      <c r="K12" s="77" t="s">
        <v>6</v>
      </c>
      <c r="L12" s="78"/>
      <c r="M12" s="78" t="s">
        <v>68</v>
      </c>
      <c r="N12" s="78"/>
      <c r="O12" s="79"/>
      <c r="P12" s="80">
        <v>42543</v>
      </c>
      <c r="Q12" s="87"/>
      <c r="R12" s="78"/>
      <c r="S12" s="78"/>
      <c r="T12" s="78"/>
      <c r="U12" s="79"/>
      <c r="V12" s="79"/>
    </row>
    <row r="13" spans="3:22" ht="27" hidden="1">
      <c r="C13" s="13" t="s">
        <v>5192</v>
      </c>
      <c r="D13" s="374"/>
      <c r="E13" s="15" t="s">
        <v>145</v>
      </c>
      <c r="F13" s="15" t="s">
        <v>146</v>
      </c>
      <c r="G13" s="15" t="s">
        <v>147</v>
      </c>
      <c r="H13" s="363"/>
      <c r="I13" s="25" t="s">
        <v>5193</v>
      </c>
      <c r="J13" s="25" t="s">
        <v>215</v>
      </c>
      <c r="K13" s="77" t="s">
        <v>6</v>
      </c>
      <c r="L13" s="78"/>
      <c r="M13" s="78" t="s">
        <v>68</v>
      </c>
      <c r="N13" s="78"/>
      <c r="O13" s="79"/>
      <c r="P13" s="80">
        <v>42543</v>
      </c>
      <c r="Q13" s="87"/>
      <c r="R13" s="78"/>
      <c r="S13" s="78"/>
      <c r="T13" s="78"/>
      <c r="U13" s="79"/>
      <c r="V13" s="79"/>
    </row>
    <row r="14" spans="3:22" ht="27" hidden="1">
      <c r="C14" s="13" t="s">
        <v>5194</v>
      </c>
      <c r="D14" s="374"/>
      <c r="E14" s="15" t="s">
        <v>145</v>
      </c>
      <c r="F14" s="15" t="s">
        <v>146</v>
      </c>
      <c r="G14" s="15" t="s">
        <v>147</v>
      </c>
      <c r="H14" s="363"/>
      <c r="I14" s="25" t="s">
        <v>5195</v>
      </c>
      <c r="J14" s="25" t="s">
        <v>215</v>
      </c>
      <c r="K14" s="77" t="s">
        <v>6</v>
      </c>
      <c r="L14" s="78"/>
      <c r="M14" s="78" t="s">
        <v>68</v>
      </c>
      <c r="N14" s="78"/>
      <c r="O14" s="79"/>
      <c r="P14" s="80">
        <v>42543</v>
      </c>
      <c r="Q14" s="87"/>
      <c r="R14" s="78"/>
      <c r="S14" s="78"/>
      <c r="T14" s="78"/>
      <c r="U14" s="79"/>
      <c r="V14" s="79"/>
    </row>
    <row r="15" spans="3:22" ht="27" hidden="1">
      <c r="C15" s="13" t="s">
        <v>5196</v>
      </c>
      <c r="D15" s="374"/>
      <c r="E15" s="15" t="s">
        <v>145</v>
      </c>
      <c r="F15" s="15" t="s">
        <v>146</v>
      </c>
      <c r="G15" s="15" t="s">
        <v>147</v>
      </c>
      <c r="H15" s="363"/>
      <c r="I15" s="25" t="s">
        <v>628</v>
      </c>
      <c r="J15" s="25" t="s">
        <v>215</v>
      </c>
      <c r="K15" s="77" t="s">
        <v>6</v>
      </c>
      <c r="L15" s="78"/>
      <c r="M15" s="78" t="s">
        <v>68</v>
      </c>
      <c r="N15" s="78"/>
      <c r="O15" s="79"/>
      <c r="P15" s="80">
        <v>42543</v>
      </c>
      <c r="Q15" s="87"/>
      <c r="R15" s="78"/>
      <c r="S15" s="78"/>
      <c r="T15" s="78"/>
      <c r="U15" s="79"/>
      <c r="V15" s="79"/>
    </row>
    <row r="16" spans="3:22" ht="16.5" hidden="1">
      <c r="C16" s="13" t="s">
        <v>5197</v>
      </c>
      <c r="D16" s="374"/>
      <c r="E16" s="15" t="s">
        <v>145</v>
      </c>
      <c r="F16" s="15" t="s">
        <v>146</v>
      </c>
      <c r="G16" s="15" t="s">
        <v>147</v>
      </c>
      <c r="H16" s="363"/>
      <c r="I16" s="25" t="s">
        <v>5198</v>
      </c>
      <c r="J16" s="25" t="s">
        <v>215</v>
      </c>
      <c r="K16" s="77" t="s">
        <v>6</v>
      </c>
      <c r="L16" s="78"/>
      <c r="M16" s="78" t="s">
        <v>68</v>
      </c>
      <c r="N16" s="78"/>
      <c r="O16" s="79"/>
      <c r="P16" s="80">
        <v>42543</v>
      </c>
      <c r="Q16" s="87"/>
      <c r="R16" s="78"/>
      <c r="S16" s="78"/>
      <c r="T16" s="78"/>
      <c r="U16" s="79"/>
      <c r="V16" s="79"/>
    </row>
    <row r="17" spans="3:22" ht="16.5" hidden="1">
      <c r="C17" s="13" t="s">
        <v>5199</v>
      </c>
      <c r="D17" s="374"/>
      <c r="E17" s="15" t="s">
        <v>145</v>
      </c>
      <c r="F17" s="15" t="s">
        <v>146</v>
      </c>
      <c r="G17" s="15" t="s">
        <v>147</v>
      </c>
      <c r="H17" s="363"/>
      <c r="I17" s="25" t="s">
        <v>5200</v>
      </c>
      <c r="J17" s="25" t="s">
        <v>215</v>
      </c>
      <c r="K17" s="77" t="s">
        <v>6</v>
      </c>
      <c r="L17" s="81"/>
      <c r="M17" s="78" t="s">
        <v>68</v>
      </c>
      <c r="N17" s="78"/>
      <c r="O17" s="79"/>
      <c r="P17" s="80">
        <v>42543</v>
      </c>
      <c r="Q17" s="89"/>
      <c r="R17" s="81"/>
      <c r="S17" s="81"/>
      <c r="T17" s="81"/>
      <c r="U17" s="90"/>
      <c r="V17" s="90"/>
    </row>
    <row r="18" spans="3:22" ht="16.5" hidden="1">
      <c r="C18" s="13" t="s">
        <v>5201</v>
      </c>
      <c r="D18" s="374"/>
      <c r="E18" s="15" t="s">
        <v>145</v>
      </c>
      <c r="F18" s="15" t="s">
        <v>146</v>
      </c>
      <c r="G18" s="15" t="s">
        <v>147</v>
      </c>
      <c r="H18" s="363"/>
      <c r="I18" s="25" t="s">
        <v>5202</v>
      </c>
      <c r="J18" s="25" t="s">
        <v>215</v>
      </c>
      <c r="K18" s="77" t="s">
        <v>6</v>
      </c>
      <c r="L18" s="81"/>
      <c r="M18" s="78" t="s">
        <v>68</v>
      </c>
      <c r="N18" s="78"/>
      <c r="O18" s="79"/>
      <c r="P18" s="80">
        <v>42543</v>
      </c>
      <c r="Q18" s="91"/>
      <c r="R18" s="81"/>
      <c r="S18" s="81"/>
      <c r="T18" s="81"/>
      <c r="U18" s="90"/>
      <c r="V18" s="90"/>
    </row>
    <row r="19" spans="3:22" ht="16.5" hidden="1">
      <c r="C19" s="13" t="s">
        <v>5203</v>
      </c>
      <c r="D19" s="374"/>
      <c r="E19" s="15" t="s">
        <v>145</v>
      </c>
      <c r="F19" s="15" t="s">
        <v>146</v>
      </c>
      <c r="G19" s="15" t="s">
        <v>147</v>
      </c>
      <c r="H19" s="363"/>
      <c r="I19" s="25" t="s">
        <v>5204</v>
      </c>
      <c r="J19" s="25" t="s">
        <v>215</v>
      </c>
      <c r="K19" s="77" t="s">
        <v>6</v>
      </c>
      <c r="L19" s="81"/>
      <c r="M19" s="78" t="s">
        <v>68</v>
      </c>
      <c r="N19" s="78"/>
      <c r="O19" s="79"/>
      <c r="P19" s="80">
        <v>42543</v>
      </c>
      <c r="Q19" s="91"/>
      <c r="R19" s="81"/>
      <c r="S19" s="81"/>
      <c r="T19" s="81"/>
      <c r="U19" s="90"/>
      <c r="V19" s="90"/>
    </row>
    <row r="20" spans="3:22" ht="16.5" hidden="1">
      <c r="C20" s="13" t="s">
        <v>5205</v>
      </c>
      <c r="D20" s="374"/>
      <c r="E20" s="15" t="s">
        <v>145</v>
      </c>
      <c r="F20" s="15" t="s">
        <v>146</v>
      </c>
      <c r="G20" s="15" t="s">
        <v>147</v>
      </c>
      <c r="H20" s="363"/>
      <c r="I20" s="25" t="s">
        <v>5206</v>
      </c>
      <c r="J20" s="25" t="s">
        <v>215</v>
      </c>
      <c r="K20" s="77" t="s">
        <v>6</v>
      </c>
      <c r="L20" s="81"/>
      <c r="M20" s="78" t="s">
        <v>68</v>
      </c>
      <c r="N20" s="78"/>
      <c r="O20" s="79"/>
      <c r="P20" s="80">
        <v>42543</v>
      </c>
      <c r="Q20" s="91"/>
      <c r="R20" s="81"/>
      <c r="S20" s="81"/>
      <c r="T20" s="81"/>
      <c r="U20" s="90"/>
      <c r="V20" s="90"/>
    </row>
    <row r="21" spans="3:22" ht="27" hidden="1">
      <c r="C21" s="13" t="s">
        <v>5207</v>
      </c>
      <c r="D21" s="374"/>
      <c r="E21" s="15" t="s">
        <v>145</v>
      </c>
      <c r="F21" s="15" t="s">
        <v>146</v>
      </c>
      <c r="G21" s="15" t="s">
        <v>147</v>
      </c>
      <c r="H21" s="363"/>
      <c r="I21" s="25" t="s">
        <v>621</v>
      </c>
      <c r="J21" s="25" t="s">
        <v>228</v>
      </c>
      <c r="K21" s="77" t="s">
        <v>6</v>
      </c>
      <c r="L21" s="82"/>
      <c r="M21" s="78" t="s">
        <v>68</v>
      </c>
      <c r="N21" s="78"/>
      <c r="O21" s="79"/>
      <c r="P21" s="80">
        <v>42543</v>
      </c>
      <c r="Q21" s="92"/>
      <c r="R21" s="82"/>
      <c r="S21" s="82"/>
      <c r="T21" s="82"/>
      <c r="U21" s="93"/>
      <c r="V21" s="94"/>
    </row>
    <row r="22" spans="3:22" ht="27" hidden="1">
      <c r="C22" s="13" t="s">
        <v>5208</v>
      </c>
      <c r="D22" s="374"/>
      <c r="E22" s="15" t="s">
        <v>145</v>
      </c>
      <c r="F22" s="15" t="s">
        <v>146</v>
      </c>
      <c r="G22" s="15" t="s">
        <v>147</v>
      </c>
      <c r="H22" s="363"/>
      <c r="I22" s="25" t="s">
        <v>623</v>
      </c>
      <c r="J22" s="25" t="s">
        <v>231</v>
      </c>
      <c r="K22" s="77" t="s">
        <v>6</v>
      </c>
      <c r="L22" s="82"/>
      <c r="M22" s="78" t="s">
        <v>68</v>
      </c>
      <c r="N22" s="78"/>
      <c r="O22" s="79"/>
      <c r="P22" s="80">
        <v>42543</v>
      </c>
      <c r="Q22" s="77"/>
      <c r="R22" s="82"/>
      <c r="S22" s="82"/>
      <c r="T22" s="82"/>
      <c r="U22" s="93"/>
      <c r="V22" s="94"/>
    </row>
    <row r="23" spans="3:22" ht="40.5" hidden="1">
      <c r="C23" s="13" t="s">
        <v>5209</v>
      </c>
      <c r="D23" s="374"/>
      <c r="E23" s="15" t="s">
        <v>145</v>
      </c>
      <c r="F23" s="15" t="s">
        <v>146</v>
      </c>
      <c r="G23" s="15" t="s">
        <v>147</v>
      </c>
      <c r="H23" s="363"/>
      <c r="I23" s="25" t="s">
        <v>625</v>
      </c>
      <c r="J23" s="25" t="s">
        <v>234</v>
      </c>
      <c r="K23" s="77" t="s">
        <v>6</v>
      </c>
      <c r="L23" s="82"/>
      <c r="M23" s="78" t="s">
        <v>68</v>
      </c>
      <c r="N23" s="78"/>
      <c r="O23" s="79"/>
      <c r="P23" s="80">
        <v>42543</v>
      </c>
      <c r="Q23" s="77"/>
      <c r="R23" s="82"/>
      <c r="S23" s="82"/>
      <c r="T23" s="82"/>
      <c r="U23" s="93"/>
      <c r="V23" s="94"/>
    </row>
    <row r="24" spans="3:22" ht="16.5">
      <c r="C24" s="13" t="s">
        <v>5210</v>
      </c>
      <c r="D24" s="375"/>
      <c r="E24" s="15" t="s">
        <v>145</v>
      </c>
      <c r="F24" s="15" t="s">
        <v>146</v>
      </c>
      <c r="G24" s="15" t="s">
        <v>157</v>
      </c>
      <c r="H24" s="363"/>
      <c r="I24" s="25" t="s">
        <v>5211</v>
      </c>
      <c r="J24" s="25" t="s">
        <v>5212</v>
      </c>
      <c r="K24" s="77" t="s">
        <v>6</v>
      </c>
      <c r="L24" s="82"/>
      <c r="M24" s="78" t="s">
        <v>68</v>
      </c>
      <c r="N24" s="78"/>
      <c r="O24" s="79"/>
      <c r="P24" s="80">
        <v>42543</v>
      </c>
      <c r="Q24" s="77" t="s">
        <v>6</v>
      </c>
      <c r="R24" s="82"/>
      <c r="S24" s="82"/>
      <c r="T24" s="82"/>
      <c r="U24" s="93"/>
      <c r="V24" s="94"/>
    </row>
    <row r="25" spans="3:22" ht="27">
      <c r="C25" s="13" t="s">
        <v>5213</v>
      </c>
      <c r="D25" s="71" t="s">
        <v>1460</v>
      </c>
      <c r="E25" s="15" t="s">
        <v>145</v>
      </c>
      <c r="F25" s="15" t="s">
        <v>178</v>
      </c>
      <c r="G25" s="15" t="s">
        <v>157</v>
      </c>
      <c r="H25" s="363"/>
      <c r="I25" s="25" t="s">
        <v>258</v>
      </c>
      <c r="J25" s="25" t="s">
        <v>259</v>
      </c>
      <c r="K25" s="77" t="s">
        <v>6</v>
      </c>
      <c r="L25" s="82"/>
      <c r="M25" s="78" t="s">
        <v>68</v>
      </c>
      <c r="N25" s="78"/>
      <c r="O25" s="79"/>
      <c r="P25" s="80">
        <v>42543</v>
      </c>
      <c r="Q25" s="77" t="s">
        <v>6</v>
      </c>
      <c r="R25" s="82"/>
      <c r="S25" s="82"/>
      <c r="T25" s="82"/>
      <c r="U25" s="93"/>
      <c r="V25" s="94"/>
    </row>
    <row r="26" spans="3:22" ht="27" hidden="1">
      <c r="C26" s="13" t="s">
        <v>5214</v>
      </c>
      <c r="D26" s="362" t="s">
        <v>5215</v>
      </c>
      <c r="E26" s="15" t="s">
        <v>145</v>
      </c>
      <c r="F26" s="15" t="s">
        <v>146</v>
      </c>
      <c r="G26" s="15" t="s">
        <v>147</v>
      </c>
      <c r="H26" s="33"/>
      <c r="I26" s="25" t="s">
        <v>5216</v>
      </c>
      <c r="J26" s="25" t="s">
        <v>5217</v>
      </c>
      <c r="K26" s="77" t="s">
        <v>6</v>
      </c>
      <c r="L26" s="82"/>
      <c r="M26" s="78" t="s">
        <v>68</v>
      </c>
      <c r="N26" s="78"/>
      <c r="O26" s="79"/>
      <c r="P26" s="80">
        <v>42543</v>
      </c>
      <c r="Q26" s="77"/>
      <c r="R26" s="82"/>
      <c r="S26" s="82"/>
      <c r="T26" s="82"/>
      <c r="U26" s="93"/>
      <c r="V26" s="94"/>
    </row>
    <row r="27" spans="3:22" ht="16.5" hidden="1">
      <c r="C27" s="13" t="s">
        <v>5218</v>
      </c>
      <c r="D27" s="363"/>
      <c r="E27" s="15" t="s">
        <v>145</v>
      </c>
      <c r="F27" s="15" t="s">
        <v>146</v>
      </c>
      <c r="G27" s="15" t="s">
        <v>147</v>
      </c>
      <c r="H27" s="33"/>
      <c r="I27" s="25" t="s">
        <v>5219</v>
      </c>
      <c r="J27" s="25" t="s">
        <v>5220</v>
      </c>
      <c r="K27" s="77" t="s">
        <v>6</v>
      </c>
      <c r="L27" s="82"/>
      <c r="M27" s="78" t="s">
        <v>68</v>
      </c>
      <c r="N27" s="78"/>
      <c r="O27" s="79"/>
      <c r="P27" s="80">
        <v>42543</v>
      </c>
      <c r="Q27" s="77"/>
      <c r="R27" s="82"/>
      <c r="S27" s="82"/>
      <c r="T27" s="82"/>
      <c r="U27" s="93"/>
      <c r="V27" s="94"/>
    </row>
    <row r="28" spans="3:22" ht="16.5" hidden="1">
      <c r="C28" s="13" t="s">
        <v>5221</v>
      </c>
      <c r="D28" s="365"/>
      <c r="E28" s="15" t="s">
        <v>145</v>
      </c>
      <c r="F28" s="15" t="s">
        <v>146</v>
      </c>
      <c r="G28" s="15" t="s">
        <v>147</v>
      </c>
      <c r="H28" s="33"/>
      <c r="I28" s="25" t="s">
        <v>5222</v>
      </c>
      <c r="J28" s="25" t="s">
        <v>5223</v>
      </c>
      <c r="K28" s="77" t="s">
        <v>6</v>
      </c>
      <c r="L28" s="83"/>
      <c r="M28" s="78" t="s">
        <v>68</v>
      </c>
      <c r="N28" s="78"/>
      <c r="O28" s="79"/>
      <c r="P28" s="80">
        <v>42543</v>
      </c>
      <c r="Q28" s="83"/>
      <c r="R28" s="83"/>
      <c r="S28" s="83"/>
      <c r="T28" s="83"/>
      <c r="U28" s="83"/>
      <c r="V28" s="83"/>
    </row>
    <row r="29" spans="3:22" ht="27" hidden="1">
      <c r="C29" s="13" t="s">
        <v>5224</v>
      </c>
      <c r="D29" s="16"/>
      <c r="E29" s="15" t="s">
        <v>145</v>
      </c>
      <c r="F29" s="15" t="s">
        <v>178</v>
      </c>
      <c r="G29" s="15" t="s">
        <v>147</v>
      </c>
      <c r="H29" s="33" t="s">
        <v>1239</v>
      </c>
      <c r="I29" s="25" t="s">
        <v>5225</v>
      </c>
      <c r="J29" s="25" t="s">
        <v>5226</v>
      </c>
      <c r="K29" s="77" t="s">
        <v>8</v>
      </c>
      <c r="L29" s="83"/>
      <c r="M29" s="78"/>
      <c r="N29" s="78"/>
      <c r="O29" s="79"/>
      <c r="P29" s="80"/>
      <c r="Q29" s="83"/>
      <c r="R29" s="83"/>
      <c r="S29" s="83"/>
      <c r="T29" s="83"/>
      <c r="U29" s="83"/>
      <c r="V29" s="83"/>
    </row>
    <row r="30" spans="3:22" ht="27" hidden="1">
      <c r="C30" s="13" t="s">
        <v>5227</v>
      </c>
      <c r="D30" s="16"/>
      <c r="E30" s="15" t="s">
        <v>145</v>
      </c>
      <c r="F30" s="15" t="s">
        <v>178</v>
      </c>
      <c r="G30" s="15" t="s">
        <v>147</v>
      </c>
      <c r="H30" s="33" t="s">
        <v>5228</v>
      </c>
      <c r="I30" s="25" t="s">
        <v>5229</v>
      </c>
      <c r="J30" s="25" t="s">
        <v>5226</v>
      </c>
      <c r="K30" s="77" t="s">
        <v>8</v>
      </c>
      <c r="L30" s="83"/>
      <c r="M30" s="78"/>
      <c r="N30" s="78"/>
      <c r="O30" s="79"/>
      <c r="P30" s="80"/>
      <c r="Q30" s="83"/>
      <c r="R30" s="83"/>
      <c r="S30" s="83"/>
      <c r="T30" s="83"/>
      <c r="U30" s="83"/>
      <c r="V30" s="83"/>
    </row>
    <row r="31" spans="3:22" ht="27.75" customHeight="1">
      <c r="C31" s="13" t="s">
        <v>5230</v>
      </c>
      <c r="D31" s="362" t="s">
        <v>375</v>
      </c>
      <c r="E31" s="13" t="s">
        <v>145</v>
      </c>
      <c r="F31" s="15" t="s">
        <v>178</v>
      </c>
      <c r="G31" s="15" t="s">
        <v>157</v>
      </c>
      <c r="H31" s="363" t="s">
        <v>5231</v>
      </c>
      <c r="I31" s="25" t="s">
        <v>376</v>
      </c>
      <c r="J31" s="84" t="s">
        <v>377</v>
      </c>
      <c r="K31" s="85" t="s">
        <v>6</v>
      </c>
      <c r="L31" s="86"/>
      <c r="M31" s="87" t="s">
        <v>39</v>
      </c>
      <c r="N31" s="87"/>
      <c r="O31" s="87"/>
      <c r="P31" s="80">
        <v>42535</v>
      </c>
      <c r="Q31" s="77" t="s">
        <v>6</v>
      </c>
      <c r="R31" s="95"/>
      <c r="S31" s="95"/>
      <c r="T31" s="95"/>
      <c r="U31" s="95"/>
      <c r="V31" s="95"/>
    </row>
    <row r="32" spans="3:22" ht="15.6" hidden="1" customHeight="1">
      <c r="C32" s="13" t="s">
        <v>5232</v>
      </c>
      <c r="D32" s="363"/>
      <c r="E32" s="13" t="s">
        <v>145</v>
      </c>
      <c r="F32" s="15" t="s">
        <v>146</v>
      </c>
      <c r="G32" s="13" t="s">
        <v>147</v>
      </c>
      <c r="H32" s="363"/>
      <c r="I32" s="25" t="s">
        <v>5233</v>
      </c>
      <c r="J32" s="84" t="s">
        <v>3729</v>
      </c>
      <c r="K32" s="85" t="s">
        <v>6</v>
      </c>
      <c r="L32" s="86"/>
      <c r="M32" s="87" t="s">
        <v>39</v>
      </c>
      <c r="N32" s="87"/>
      <c r="O32" s="87"/>
      <c r="P32" s="80">
        <v>42535</v>
      </c>
      <c r="Q32" s="95"/>
      <c r="R32" s="95"/>
      <c r="S32" s="95"/>
      <c r="T32" s="95"/>
      <c r="U32" s="95"/>
      <c r="V32" s="95"/>
    </row>
    <row r="33" spans="3:22" ht="16.5" hidden="1" customHeight="1">
      <c r="C33" s="13" t="s">
        <v>5234</v>
      </c>
      <c r="D33" s="363"/>
      <c r="E33" s="13" t="s">
        <v>145</v>
      </c>
      <c r="F33" s="15" t="s">
        <v>146</v>
      </c>
      <c r="G33" s="13" t="s">
        <v>147</v>
      </c>
      <c r="H33" s="363"/>
      <c r="I33" s="25" t="s">
        <v>5235</v>
      </c>
      <c r="J33" s="84" t="s">
        <v>384</v>
      </c>
      <c r="K33" s="85" t="s">
        <v>6</v>
      </c>
      <c r="L33" s="86"/>
      <c r="M33" s="87" t="s">
        <v>39</v>
      </c>
      <c r="N33" s="87"/>
      <c r="O33" s="87"/>
      <c r="P33" s="80">
        <v>42535</v>
      </c>
      <c r="Q33" s="95"/>
      <c r="R33" s="95"/>
      <c r="S33" s="95"/>
      <c r="T33" s="95"/>
      <c r="U33" s="95"/>
      <c r="V33" s="95"/>
    </row>
    <row r="34" spans="3:22" ht="16.5" hidden="1" customHeight="1">
      <c r="C34" s="13" t="s">
        <v>5236</v>
      </c>
      <c r="D34" s="363"/>
      <c r="E34" s="13" t="s">
        <v>145</v>
      </c>
      <c r="F34" s="15" t="s">
        <v>146</v>
      </c>
      <c r="G34" s="13" t="s">
        <v>147</v>
      </c>
      <c r="H34" s="363"/>
      <c r="I34" s="25" t="s">
        <v>5237</v>
      </c>
      <c r="J34" s="84" t="s">
        <v>384</v>
      </c>
      <c r="K34" s="85" t="s">
        <v>6</v>
      </c>
      <c r="L34" s="88"/>
      <c r="M34" s="87" t="s">
        <v>39</v>
      </c>
      <c r="N34" s="87"/>
      <c r="O34" s="87"/>
      <c r="P34" s="80">
        <v>42535</v>
      </c>
      <c r="Q34" s="85"/>
      <c r="R34" s="85"/>
      <c r="S34" s="85"/>
      <c r="T34" s="85"/>
      <c r="U34" s="85"/>
      <c r="V34" s="85"/>
    </row>
    <row r="35" spans="3:22" ht="16.5" hidden="1" customHeight="1">
      <c r="C35" s="13" t="s">
        <v>5238</v>
      </c>
      <c r="D35" s="363"/>
      <c r="E35" s="13" t="s">
        <v>145</v>
      </c>
      <c r="F35" s="15" t="s">
        <v>146</v>
      </c>
      <c r="G35" s="13" t="s">
        <v>147</v>
      </c>
      <c r="H35" s="363"/>
      <c r="I35" s="25" t="s">
        <v>5239</v>
      </c>
      <c r="J35" s="84" t="s">
        <v>384</v>
      </c>
      <c r="K35" s="85" t="s">
        <v>6</v>
      </c>
      <c r="L35" s="88"/>
      <c r="M35" s="87" t="s">
        <v>39</v>
      </c>
      <c r="N35" s="87"/>
      <c r="O35" s="87"/>
      <c r="P35" s="80">
        <v>42535</v>
      </c>
      <c r="Q35" s="85"/>
      <c r="R35" s="85"/>
      <c r="S35" s="85"/>
      <c r="T35" s="85"/>
      <c r="U35" s="85"/>
      <c r="V35" s="85"/>
    </row>
    <row r="36" spans="3:22" ht="16.5" hidden="1" customHeight="1">
      <c r="C36" s="13" t="s">
        <v>5240</v>
      </c>
      <c r="D36" s="363"/>
      <c r="E36" s="13" t="s">
        <v>145</v>
      </c>
      <c r="F36" s="15" t="s">
        <v>146</v>
      </c>
      <c r="G36" s="13" t="s">
        <v>147</v>
      </c>
      <c r="H36" s="363"/>
      <c r="I36" s="25" t="s">
        <v>5241</v>
      </c>
      <c r="J36" s="84" t="s">
        <v>384</v>
      </c>
      <c r="K36" s="85" t="s">
        <v>6</v>
      </c>
      <c r="L36" s="88"/>
      <c r="M36" s="87" t="s">
        <v>39</v>
      </c>
      <c r="N36" s="87"/>
      <c r="O36" s="87"/>
      <c r="P36" s="80">
        <v>42535</v>
      </c>
      <c r="Q36" s="85"/>
      <c r="R36" s="85"/>
      <c r="S36" s="85"/>
      <c r="T36" s="85"/>
      <c r="U36" s="85"/>
      <c r="V36" s="85"/>
    </row>
    <row r="37" spans="3:22" ht="16.5">
      <c r="C37" s="13" t="s">
        <v>5242</v>
      </c>
      <c r="D37" s="363"/>
      <c r="E37" s="13" t="s">
        <v>190</v>
      </c>
      <c r="F37" s="15" t="s">
        <v>146</v>
      </c>
      <c r="G37" s="13" t="s">
        <v>157</v>
      </c>
      <c r="H37" s="363"/>
      <c r="I37" s="25" t="s">
        <v>3544</v>
      </c>
      <c r="J37" s="25" t="s">
        <v>3545</v>
      </c>
      <c r="K37" s="85" t="s">
        <v>6</v>
      </c>
      <c r="L37" s="15"/>
      <c r="M37" s="87" t="s">
        <v>39</v>
      </c>
      <c r="N37" s="87"/>
      <c r="O37" s="87"/>
      <c r="P37" s="80">
        <v>42535</v>
      </c>
      <c r="Q37" s="77" t="s">
        <v>6</v>
      </c>
      <c r="R37" s="83"/>
      <c r="S37" s="83"/>
      <c r="T37" s="83"/>
      <c r="U37" s="83"/>
      <c r="V37" s="83"/>
    </row>
    <row r="38" spans="3:22" ht="16.5">
      <c r="C38" s="13" t="s">
        <v>5243</v>
      </c>
      <c r="D38" s="363"/>
      <c r="E38" s="13" t="s">
        <v>145</v>
      </c>
      <c r="F38" s="13" t="s">
        <v>178</v>
      </c>
      <c r="G38" s="13" t="s">
        <v>157</v>
      </c>
      <c r="H38" s="363"/>
      <c r="I38" s="25" t="s">
        <v>3768</v>
      </c>
      <c r="J38" s="25" t="s">
        <v>549</v>
      </c>
      <c r="K38" s="85" t="s">
        <v>6</v>
      </c>
      <c r="L38" s="15"/>
      <c r="M38" s="87" t="s">
        <v>39</v>
      </c>
      <c r="N38" s="87"/>
      <c r="O38" s="87"/>
      <c r="P38" s="80">
        <v>42535</v>
      </c>
      <c r="Q38" s="77" t="s">
        <v>6</v>
      </c>
      <c r="R38" s="83"/>
      <c r="S38" s="83"/>
      <c r="T38" s="83"/>
      <c r="U38" s="83"/>
      <c r="V38" s="83"/>
    </row>
    <row r="39" spans="3:22" ht="16.5">
      <c r="C39" s="13" t="s">
        <v>5244</v>
      </c>
      <c r="D39" s="365"/>
      <c r="E39" s="13" t="s">
        <v>145</v>
      </c>
      <c r="F39" s="13" t="s">
        <v>146</v>
      </c>
      <c r="G39" s="13" t="s">
        <v>157</v>
      </c>
      <c r="H39" s="365"/>
      <c r="I39" s="25" t="s">
        <v>5245</v>
      </c>
      <c r="J39" s="84" t="s">
        <v>5246</v>
      </c>
      <c r="K39" s="85" t="s">
        <v>6</v>
      </c>
      <c r="L39" s="15"/>
      <c r="M39" s="87" t="s">
        <v>39</v>
      </c>
      <c r="N39" s="87"/>
      <c r="O39" s="87"/>
      <c r="P39" s="80">
        <v>42535</v>
      </c>
      <c r="Q39" s="77" t="s">
        <v>6</v>
      </c>
      <c r="R39" s="83"/>
      <c r="S39" s="83"/>
      <c r="T39" s="83"/>
      <c r="U39" s="83"/>
      <c r="V39" s="83"/>
    </row>
    <row r="40" spans="3:22" ht="58.5" customHeight="1">
      <c r="C40" s="13" t="s">
        <v>5247</v>
      </c>
      <c r="D40" s="362" t="s">
        <v>412</v>
      </c>
      <c r="E40" s="13" t="s">
        <v>145</v>
      </c>
      <c r="F40" s="13" t="s">
        <v>178</v>
      </c>
      <c r="G40" s="13" t="s">
        <v>157</v>
      </c>
      <c r="H40" s="362" t="s">
        <v>5248</v>
      </c>
      <c r="I40" s="25" t="s">
        <v>413</v>
      </c>
      <c r="J40" s="84" t="s">
        <v>414</v>
      </c>
      <c r="K40" s="85" t="s">
        <v>7</v>
      </c>
      <c r="L40" s="15" t="s">
        <v>5249</v>
      </c>
      <c r="M40" s="87" t="s">
        <v>39</v>
      </c>
      <c r="N40" s="87"/>
      <c r="O40" s="87"/>
      <c r="P40" s="80">
        <v>42535</v>
      </c>
      <c r="Q40" s="77" t="s">
        <v>6</v>
      </c>
      <c r="R40" s="83"/>
      <c r="S40" s="83"/>
      <c r="T40" s="83"/>
      <c r="U40" s="83"/>
      <c r="V40" s="83"/>
    </row>
    <row r="41" spans="3:22" ht="16.5" hidden="1" customHeight="1">
      <c r="C41" s="13" t="s">
        <v>5250</v>
      </c>
      <c r="D41" s="363"/>
      <c r="E41" s="13" t="s">
        <v>145</v>
      </c>
      <c r="F41" s="15" t="s">
        <v>146</v>
      </c>
      <c r="G41" s="15" t="s">
        <v>147</v>
      </c>
      <c r="H41" s="363"/>
      <c r="I41" s="25" t="s">
        <v>5233</v>
      </c>
      <c r="J41" s="84" t="s">
        <v>3729</v>
      </c>
      <c r="K41" s="85" t="s">
        <v>6</v>
      </c>
      <c r="L41" s="15"/>
      <c r="M41" s="87" t="s">
        <v>39</v>
      </c>
      <c r="N41" s="87"/>
      <c r="O41" s="87"/>
      <c r="P41" s="80">
        <v>42535</v>
      </c>
      <c r="Q41" s="83"/>
      <c r="R41" s="83"/>
      <c r="S41" s="83"/>
      <c r="T41" s="83"/>
      <c r="U41" s="83"/>
      <c r="V41" s="83"/>
    </row>
    <row r="42" spans="3:22" ht="16.5" hidden="1">
      <c r="C42" s="13" t="s">
        <v>5251</v>
      </c>
      <c r="D42" s="363"/>
      <c r="E42" s="15" t="s">
        <v>145</v>
      </c>
      <c r="F42" s="15" t="s">
        <v>146</v>
      </c>
      <c r="G42" s="15" t="s">
        <v>147</v>
      </c>
      <c r="H42" s="363"/>
      <c r="I42" s="25" t="s">
        <v>5235</v>
      </c>
      <c r="J42" s="84" t="s">
        <v>384</v>
      </c>
      <c r="K42" s="85" t="s">
        <v>6</v>
      </c>
      <c r="L42" s="15"/>
      <c r="M42" s="87" t="s">
        <v>39</v>
      </c>
      <c r="N42" s="87"/>
      <c r="O42" s="87"/>
      <c r="P42" s="80">
        <v>42535</v>
      </c>
      <c r="Q42" s="83"/>
      <c r="R42" s="83"/>
      <c r="S42" s="83"/>
      <c r="T42" s="83"/>
      <c r="U42" s="83"/>
      <c r="V42" s="83"/>
    </row>
    <row r="43" spans="3:22" ht="16.5" hidden="1">
      <c r="C43" s="13" t="s">
        <v>5252</v>
      </c>
      <c r="D43" s="363"/>
      <c r="E43" s="15" t="s">
        <v>145</v>
      </c>
      <c r="F43" s="15" t="s">
        <v>146</v>
      </c>
      <c r="G43" s="15" t="s">
        <v>147</v>
      </c>
      <c r="H43" s="363"/>
      <c r="I43" s="25" t="s">
        <v>5237</v>
      </c>
      <c r="J43" s="84" t="s">
        <v>384</v>
      </c>
      <c r="K43" s="85" t="s">
        <v>6</v>
      </c>
      <c r="L43" s="15"/>
      <c r="M43" s="87" t="s">
        <v>39</v>
      </c>
      <c r="N43" s="87"/>
      <c r="O43" s="87"/>
      <c r="P43" s="80">
        <v>42535</v>
      </c>
      <c r="Q43" s="83"/>
      <c r="R43" s="83"/>
      <c r="S43" s="83"/>
      <c r="T43" s="83"/>
      <c r="U43" s="83"/>
      <c r="V43" s="83"/>
    </row>
    <row r="44" spans="3:22" ht="16.5" hidden="1">
      <c r="C44" s="13" t="s">
        <v>5253</v>
      </c>
      <c r="D44" s="363"/>
      <c r="E44" s="13" t="s">
        <v>145</v>
      </c>
      <c r="F44" s="15" t="s">
        <v>146</v>
      </c>
      <c r="G44" s="13" t="s">
        <v>147</v>
      </c>
      <c r="H44" s="363"/>
      <c r="I44" s="25" t="s">
        <v>5239</v>
      </c>
      <c r="J44" s="84" t="s">
        <v>384</v>
      </c>
      <c r="K44" s="85" t="s">
        <v>6</v>
      </c>
      <c r="L44" s="15"/>
      <c r="M44" s="87" t="s">
        <v>39</v>
      </c>
      <c r="N44" s="87"/>
      <c r="O44" s="87"/>
      <c r="P44" s="80">
        <v>42535</v>
      </c>
      <c r="Q44" s="83"/>
      <c r="R44" s="83"/>
      <c r="S44" s="83"/>
      <c r="T44" s="83"/>
      <c r="U44" s="83"/>
      <c r="V44" s="83"/>
    </row>
    <row r="45" spans="3:22" ht="16.5" hidden="1">
      <c r="C45" s="13" t="s">
        <v>5254</v>
      </c>
      <c r="D45" s="363"/>
      <c r="E45" s="13" t="s">
        <v>145</v>
      </c>
      <c r="F45" s="15" t="s">
        <v>146</v>
      </c>
      <c r="G45" s="13" t="s">
        <v>147</v>
      </c>
      <c r="H45" s="363"/>
      <c r="I45" s="25" t="s">
        <v>5241</v>
      </c>
      <c r="J45" s="84" t="s">
        <v>384</v>
      </c>
      <c r="K45" s="85" t="s">
        <v>6</v>
      </c>
      <c r="L45" s="15"/>
      <c r="M45" s="87" t="s">
        <v>39</v>
      </c>
      <c r="N45" s="87"/>
      <c r="O45" s="87"/>
      <c r="P45" s="80">
        <v>42535</v>
      </c>
      <c r="Q45" s="83"/>
      <c r="R45" s="83"/>
      <c r="S45" s="83"/>
      <c r="T45" s="83"/>
      <c r="U45" s="83"/>
      <c r="V45" s="83"/>
    </row>
    <row r="46" spans="3:22" ht="16.5" hidden="1">
      <c r="C46" s="13" t="s">
        <v>5255</v>
      </c>
      <c r="D46" s="363"/>
      <c r="E46" s="13" t="s">
        <v>145</v>
      </c>
      <c r="F46" s="15" t="s">
        <v>146</v>
      </c>
      <c r="G46" s="13" t="s">
        <v>147</v>
      </c>
      <c r="H46" s="363"/>
      <c r="I46" s="25" t="s">
        <v>3544</v>
      </c>
      <c r="J46" s="25" t="s">
        <v>3545</v>
      </c>
      <c r="K46" s="85" t="s">
        <v>6</v>
      </c>
      <c r="L46" s="15"/>
      <c r="M46" s="87" t="s">
        <v>39</v>
      </c>
      <c r="N46" s="87"/>
      <c r="O46" s="87"/>
      <c r="P46" s="80">
        <v>42535</v>
      </c>
      <c r="Q46" s="83"/>
      <c r="R46" s="83"/>
      <c r="S46" s="83"/>
      <c r="T46" s="83"/>
      <c r="U46" s="83"/>
      <c r="V46" s="83"/>
    </row>
    <row r="47" spans="3:22" ht="16.5" hidden="1">
      <c r="C47" s="13" t="s">
        <v>5256</v>
      </c>
      <c r="D47" s="363"/>
      <c r="E47" s="13" t="s">
        <v>145</v>
      </c>
      <c r="F47" s="15" t="s">
        <v>146</v>
      </c>
      <c r="G47" s="13" t="s">
        <v>147</v>
      </c>
      <c r="H47" s="363"/>
      <c r="I47" s="25" t="s">
        <v>3768</v>
      </c>
      <c r="J47" s="25" t="s">
        <v>549</v>
      </c>
      <c r="K47" s="85" t="s">
        <v>6</v>
      </c>
      <c r="L47" s="15"/>
      <c r="M47" s="87" t="s">
        <v>39</v>
      </c>
      <c r="N47" s="87"/>
      <c r="O47" s="87"/>
      <c r="P47" s="80">
        <v>42535</v>
      </c>
      <c r="Q47" s="83"/>
      <c r="R47" s="83"/>
      <c r="S47" s="83"/>
      <c r="T47" s="83"/>
      <c r="U47" s="83"/>
      <c r="V47" s="83"/>
    </row>
    <row r="48" spans="3:22" ht="16.5" hidden="1">
      <c r="C48" s="13" t="s">
        <v>5257</v>
      </c>
      <c r="D48" s="363"/>
      <c r="E48" s="13" t="s">
        <v>145</v>
      </c>
      <c r="F48" s="15" t="s">
        <v>146</v>
      </c>
      <c r="G48" s="13" t="s">
        <v>147</v>
      </c>
      <c r="H48" s="363"/>
      <c r="I48" s="25" t="s">
        <v>5258</v>
      </c>
      <c r="J48" s="84" t="s">
        <v>5259</v>
      </c>
      <c r="K48" s="85" t="s">
        <v>6</v>
      </c>
      <c r="L48" s="15"/>
      <c r="M48" s="87" t="s">
        <v>39</v>
      </c>
      <c r="N48" s="87"/>
      <c r="O48" s="87"/>
      <c r="P48" s="80">
        <v>42535</v>
      </c>
      <c r="Q48" s="83"/>
      <c r="R48" s="83"/>
      <c r="S48" s="83"/>
      <c r="T48" s="83"/>
      <c r="U48" s="83"/>
      <c r="V48" s="83"/>
    </row>
    <row r="49" spans="3:22" ht="16.5">
      <c r="C49" s="13" t="s">
        <v>5260</v>
      </c>
      <c r="D49" s="363"/>
      <c r="E49" s="13" t="s">
        <v>145</v>
      </c>
      <c r="F49" s="13" t="s">
        <v>178</v>
      </c>
      <c r="G49" s="13" t="s">
        <v>157</v>
      </c>
      <c r="H49" s="363"/>
      <c r="I49" s="25" t="s">
        <v>3798</v>
      </c>
      <c r="J49" s="84" t="s">
        <v>3799</v>
      </c>
      <c r="K49" s="85" t="s">
        <v>6</v>
      </c>
      <c r="L49" s="15"/>
      <c r="M49" s="87" t="s">
        <v>39</v>
      </c>
      <c r="N49" s="87"/>
      <c r="O49" s="87"/>
      <c r="P49" s="80">
        <v>42535</v>
      </c>
      <c r="Q49" s="77" t="s">
        <v>6</v>
      </c>
      <c r="R49" s="83"/>
      <c r="S49" s="83"/>
      <c r="T49" s="83"/>
      <c r="U49" s="83"/>
      <c r="V49" s="83"/>
    </row>
    <row r="50" spans="3:22" ht="27">
      <c r="C50" s="13" t="s">
        <v>5261</v>
      </c>
      <c r="D50" s="363"/>
      <c r="E50" s="13" t="s">
        <v>145</v>
      </c>
      <c r="F50" s="13" t="s">
        <v>146</v>
      </c>
      <c r="G50" s="13" t="s">
        <v>157</v>
      </c>
      <c r="H50" s="363"/>
      <c r="I50" s="25" t="s">
        <v>3801</v>
      </c>
      <c r="J50" s="84" t="s">
        <v>3802</v>
      </c>
      <c r="K50" s="85" t="s">
        <v>6</v>
      </c>
      <c r="L50" s="15"/>
      <c r="M50" s="87" t="s">
        <v>39</v>
      </c>
      <c r="N50" s="87"/>
      <c r="O50" s="87"/>
      <c r="P50" s="80">
        <v>42535</v>
      </c>
      <c r="Q50" s="77" t="s">
        <v>6</v>
      </c>
      <c r="R50" s="83"/>
      <c r="S50" s="83"/>
      <c r="T50" s="83"/>
      <c r="U50" s="83"/>
      <c r="V50" s="83"/>
    </row>
    <row r="51" spans="3:22" ht="66" hidden="1">
      <c r="C51" s="13" t="s">
        <v>5262</v>
      </c>
      <c r="D51" s="364" t="s">
        <v>3804</v>
      </c>
      <c r="E51" s="13" t="s">
        <v>145</v>
      </c>
      <c r="F51" s="13" t="s">
        <v>146</v>
      </c>
      <c r="G51" s="13" t="s">
        <v>147</v>
      </c>
      <c r="H51" s="364" t="s">
        <v>5263</v>
      </c>
      <c r="I51" s="25" t="s">
        <v>5264</v>
      </c>
      <c r="J51" s="84" t="s">
        <v>5265</v>
      </c>
      <c r="K51" s="85" t="s">
        <v>7</v>
      </c>
      <c r="L51" s="15" t="s">
        <v>5266</v>
      </c>
      <c r="M51" s="87" t="s">
        <v>39</v>
      </c>
      <c r="N51" s="87"/>
      <c r="O51" s="87"/>
      <c r="P51" s="80">
        <v>42535</v>
      </c>
      <c r="Q51" s="83"/>
      <c r="R51" s="83"/>
      <c r="S51" s="83"/>
      <c r="T51" s="83"/>
      <c r="U51" s="83"/>
      <c r="V51" s="83"/>
    </row>
    <row r="52" spans="3:22" ht="66" hidden="1">
      <c r="C52" s="13" t="s">
        <v>5267</v>
      </c>
      <c r="D52" s="364"/>
      <c r="E52" s="13" t="s">
        <v>145</v>
      </c>
      <c r="F52" s="13" t="s">
        <v>146</v>
      </c>
      <c r="G52" s="13" t="s">
        <v>147</v>
      </c>
      <c r="H52" s="364"/>
      <c r="I52" s="25" t="s">
        <v>5268</v>
      </c>
      <c r="J52" s="84" t="s">
        <v>5269</v>
      </c>
      <c r="K52" s="85" t="s">
        <v>7</v>
      </c>
      <c r="L52" s="15" t="s">
        <v>5270</v>
      </c>
      <c r="M52" s="87"/>
      <c r="N52" s="87"/>
      <c r="O52" s="87"/>
      <c r="P52" s="80"/>
      <c r="Q52" s="83"/>
      <c r="R52" s="83"/>
      <c r="S52" s="83"/>
      <c r="T52" s="83"/>
      <c r="U52" s="83"/>
      <c r="V52" s="83"/>
    </row>
    <row r="53" spans="3:22" ht="16.5">
      <c r="C53" s="13" t="s">
        <v>5271</v>
      </c>
      <c r="D53" s="364"/>
      <c r="E53" s="13" t="s">
        <v>145</v>
      </c>
      <c r="F53" s="13" t="s">
        <v>178</v>
      </c>
      <c r="G53" s="13" t="s">
        <v>157</v>
      </c>
      <c r="H53" s="364"/>
      <c r="I53" s="25" t="s">
        <v>5272</v>
      </c>
      <c r="J53" s="84" t="s">
        <v>715</v>
      </c>
      <c r="K53" s="85" t="s">
        <v>6</v>
      </c>
      <c r="L53" s="15"/>
      <c r="M53" s="87" t="s">
        <v>39</v>
      </c>
      <c r="N53" s="87"/>
      <c r="O53" s="87"/>
      <c r="P53" s="80">
        <v>42535</v>
      </c>
      <c r="Q53" s="77" t="s">
        <v>6</v>
      </c>
      <c r="R53" s="83"/>
      <c r="S53" s="83"/>
      <c r="T53" s="83"/>
      <c r="U53" s="83"/>
      <c r="V53" s="83"/>
    </row>
  </sheetData>
  <autoFilter ref="C10:K53">
    <filterColumn colId="4">
      <filters>
        <filter val="是"/>
      </filters>
    </filterColumn>
  </autoFilter>
  <mergeCells count="39">
    <mergeCell ref="K1:P1"/>
    <mergeCell ref="Q1:V1"/>
    <mergeCell ref="K2:P2"/>
    <mergeCell ref="Q2:V2"/>
    <mergeCell ref="K3:P3"/>
    <mergeCell ref="Q3:V3"/>
    <mergeCell ref="K4:L4"/>
    <mergeCell ref="N4:O4"/>
    <mergeCell ref="Q4:R4"/>
    <mergeCell ref="T4:U4"/>
    <mergeCell ref="K5:L5"/>
    <mergeCell ref="N5:O5"/>
    <mergeCell ref="Q5:R5"/>
    <mergeCell ref="T5:U5"/>
    <mergeCell ref="K6:L6"/>
    <mergeCell ref="N6:O6"/>
    <mergeCell ref="Q6:R6"/>
    <mergeCell ref="T6:U6"/>
    <mergeCell ref="K7:L7"/>
    <mergeCell ref="N7:O7"/>
    <mergeCell ref="Q7:R7"/>
    <mergeCell ref="T7:U7"/>
    <mergeCell ref="K8:L8"/>
    <mergeCell ref="N8:O8"/>
    <mergeCell ref="Q8:R8"/>
    <mergeCell ref="T8:U8"/>
    <mergeCell ref="K9:L9"/>
    <mergeCell ref="N9:O9"/>
    <mergeCell ref="Q9:R9"/>
    <mergeCell ref="T9:U9"/>
    <mergeCell ref="H11:H25"/>
    <mergeCell ref="H31:H39"/>
    <mergeCell ref="H40:H50"/>
    <mergeCell ref="H51:H53"/>
    <mergeCell ref="D11:D24"/>
    <mergeCell ref="D26:D28"/>
    <mergeCell ref="D31:D39"/>
    <mergeCell ref="D40:D50"/>
    <mergeCell ref="D51:D53"/>
  </mergeCells>
  <phoneticPr fontId="31" type="noConversion"/>
  <conditionalFormatting sqref="K11:K53 Q53 Q49:Q50 Q34:Q40 Q31 Q21:Q27">
    <cfRule type="cellIs" dxfId="2" priority="1" stopIfTrue="1" operator="equal">
      <formula>"无效"</formula>
    </cfRule>
    <cfRule type="cellIs" dxfId="1" priority="2" stopIfTrue="1" operator="equal">
      <formula>"通过"</formula>
    </cfRule>
    <cfRule type="cellIs" dxfId="0" priority="3" stopIfTrue="1" operator="equal">
      <formula>"阻塞"</formula>
    </cfRule>
  </conditionalFormatting>
  <dataValidations count="5">
    <dataValidation type="list" allowBlank="1" showInputMessage="1" showErrorMessage="1" sqref="Q31 Q53 K11:K53 Q21:Q27 Q34:Q40 Q49:Q50">
      <formula1>"通过,失败,阻塞,无效,未执行"</formula1>
    </dataValidation>
    <dataValidation type="list" allowBlank="1" showInputMessage="1" showErrorMessage="1" sqref="E11:E53">
      <formula1>"正,反"</formula1>
    </dataValidation>
    <dataValidation type="list" allowBlank="1" showInputMessage="1" showErrorMessage="1" sqref="F11:F53">
      <formula1>"高,中,低"</formula1>
    </dataValidation>
    <dataValidation type="list" allowBlank="1" showInputMessage="1" showErrorMessage="1" sqref="G11:G53">
      <formula1>"是,否"</formula1>
    </dataValidation>
    <dataValidation allowBlank="1" showInputMessage="1" showErrorMessage="1" promptTitle="Revision" sqref="M5:M9 S5:S9"/>
  </dataValidations>
  <pageMargins left="0.69930555555555596" right="0.69930555555555596" top="0.75" bottom="0.75" header="0.3" footer="0.3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77"/>
  <sheetViews>
    <sheetView topLeftCell="E1" workbookViewId="0">
      <selection activeCell="J15" sqref="J15"/>
    </sheetView>
  </sheetViews>
  <sheetFormatPr defaultColWidth="9" defaultRowHeight="16.5"/>
  <cols>
    <col min="1" max="1" width="2.625" style="1" customWidth="1"/>
    <col min="2" max="2" width="18.5" style="2" customWidth="1"/>
    <col min="3" max="3" width="18.25" style="1" customWidth="1"/>
    <col min="4" max="4" width="27.75" style="1" customWidth="1"/>
    <col min="5" max="5" width="6.75" style="1" customWidth="1"/>
    <col min="6" max="6" width="5.625" style="1" customWidth="1"/>
    <col min="7" max="7" width="7.875" style="1" customWidth="1"/>
    <col min="8" max="8" width="21.62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2:20" ht="17.25">
      <c r="B2" s="6" t="s">
        <v>111</v>
      </c>
      <c r="C2" s="7"/>
      <c r="D2" s="5"/>
      <c r="E2" s="5"/>
      <c r="F2" s="5"/>
      <c r="G2" s="5"/>
      <c r="H2" s="5"/>
      <c r="I2" s="5"/>
      <c r="J2" s="20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</row>
    <row r="3" spans="2:20" ht="17.25">
      <c r="B3" s="6" t="s">
        <v>114</v>
      </c>
      <c r="C3" s="8"/>
      <c r="D3" s="5"/>
      <c r="E3" s="5"/>
      <c r="F3" s="5"/>
      <c r="G3" s="5"/>
      <c r="H3" s="5"/>
      <c r="I3" s="5"/>
      <c r="J3" s="20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5"/>
      <c r="E4" s="5"/>
      <c r="F4" s="5"/>
      <c r="G4" s="5"/>
      <c r="H4" s="5"/>
      <c r="I4" s="5"/>
      <c r="J4" s="20"/>
      <c r="K4" s="383" t="s">
        <v>118</v>
      </c>
      <c r="L4" s="384"/>
      <c r="M4" s="8">
        <v>32</v>
      </c>
      <c r="N4" s="21" t="s">
        <v>119</v>
      </c>
      <c r="O4" s="22">
        <f>(M5+M6)/M4</f>
        <v>0.8125</v>
      </c>
      <c r="P4" s="383" t="s">
        <v>118</v>
      </c>
      <c r="Q4" s="384"/>
      <c r="R4" s="8">
        <f>COUNTA($B$11:$B$177)</f>
        <v>2</v>
      </c>
      <c r="S4" s="21" t="s">
        <v>119</v>
      </c>
      <c r="T4" s="22">
        <f>(R5+R6)/R4</f>
        <v>0</v>
      </c>
    </row>
    <row r="5" spans="2:20">
      <c r="B5" s="6" t="s">
        <v>120</v>
      </c>
      <c r="C5" s="8"/>
      <c r="D5" s="5"/>
      <c r="E5" s="5"/>
      <c r="F5" s="5"/>
      <c r="G5" s="5"/>
      <c r="H5" s="5"/>
      <c r="I5" s="5"/>
      <c r="J5" s="20"/>
      <c r="K5" s="383" t="s">
        <v>121</v>
      </c>
      <c r="L5" s="384"/>
      <c r="M5" s="23">
        <f>COUNTIF(K11:K$177,"通过")</f>
        <v>25</v>
      </c>
      <c r="N5" s="21" t="s">
        <v>119</v>
      </c>
      <c r="O5" s="22">
        <f>M5/M4</f>
        <v>0.78125</v>
      </c>
      <c r="P5" s="383" t="s">
        <v>121</v>
      </c>
      <c r="Q5" s="384"/>
      <c r="R5" s="23">
        <f>COUNTIF(P11:P$177,"通过")</f>
        <v>0</v>
      </c>
      <c r="S5" s="21" t="s">
        <v>119</v>
      </c>
      <c r="T5" s="22">
        <f>R5/R4</f>
        <v>0</v>
      </c>
    </row>
    <row r="6" spans="2:20">
      <c r="B6" s="6" t="s">
        <v>122</v>
      </c>
      <c r="C6" s="8"/>
      <c r="D6" s="5"/>
      <c r="E6" s="5"/>
      <c r="F6" s="5"/>
      <c r="G6" s="5"/>
      <c r="H6" s="5"/>
      <c r="I6" s="5"/>
      <c r="J6" s="20"/>
      <c r="K6" s="383" t="s">
        <v>123</v>
      </c>
      <c r="L6" s="384"/>
      <c r="M6" s="23">
        <f>COUNTIF(K11:K$176,"不通过")</f>
        <v>1</v>
      </c>
      <c r="N6" s="21" t="s">
        <v>119</v>
      </c>
      <c r="O6" s="22">
        <f>M6/M4</f>
        <v>3.125E-2</v>
      </c>
      <c r="P6" s="383" t="s">
        <v>123</v>
      </c>
      <c r="Q6" s="384"/>
      <c r="R6" s="23">
        <f>COUNTIF(P11:P$176,"失败")</f>
        <v>0</v>
      </c>
      <c r="S6" s="21" t="s">
        <v>119</v>
      </c>
      <c r="T6" s="22">
        <f>R6/R4</f>
        <v>0</v>
      </c>
    </row>
    <row r="7" spans="2:20">
      <c r="B7" s="6" t="s">
        <v>124</v>
      </c>
      <c r="C7" s="8"/>
      <c r="D7" s="5"/>
      <c r="E7" s="5"/>
      <c r="F7" s="5"/>
      <c r="G7" s="5"/>
      <c r="H7" s="5"/>
      <c r="I7" s="5"/>
      <c r="J7" s="20"/>
      <c r="K7" s="383" t="s">
        <v>125</v>
      </c>
      <c r="L7" s="384"/>
      <c r="M7" s="23">
        <f>COUNTIF(K11:K$176,"阻碍")</f>
        <v>0</v>
      </c>
      <c r="N7" s="21" t="s">
        <v>119</v>
      </c>
      <c r="O7" s="22">
        <f>M7/M4</f>
        <v>0</v>
      </c>
      <c r="P7" s="383" t="s">
        <v>125</v>
      </c>
      <c r="Q7" s="384"/>
      <c r="R7" s="23">
        <f>COUNTIF(P11:P$176,"阻塞")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126</v>
      </c>
      <c r="L8" s="384"/>
      <c r="M8" s="23">
        <f>COUNTIF(K11:K$176,"无效")</f>
        <v>6</v>
      </c>
      <c r="N8" s="21" t="s">
        <v>119</v>
      </c>
      <c r="O8" s="22">
        <f>M8/M4</f>
        <v>0.1875</v>
      </c>
      <c r="P8" s="383" t="s">
        <v>126</v>
      </c>
      <c r="Q8" s="384"/>
      <c r="R8" s="23">
        <f>COUNTIF(P11:P$176,"无效")</f>
        <v>0</v>
      </c>
      <c r="S8" s="21" t="s">
        <v>119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127</v>
      </c>
      <c r="L9" s="384"/>
      <c r="M9" s="23">
        <f>COUNTIF(K11:K$176,"未执行")</f>
        <v>0</v>
      </c>
      <c r="N9" s="21" t="s">
        <v>119</v>
      </c>
      <c r="O9" s="22">
        <f>M9/M4</f>
        <v>0</v>
      </c>
      <c r="P9" s="383" t="s">
        <v>127</v>
      </c>
      <c r="Q9" s="384"/>
      <c r="R9" s="23">
        <f>COUNTIF(P11:P$176,"未执行")</f>
        <v>0</v>
      </c>
      <c r="S9" s="21" t="s">
        <v>119</v>
      </c>
      <c r="T9" s="22">
        <f>R9/R4</f>
        <v>0</v>
      </c>
    </row>
    <row r="10" spans="2:20" ht="33">
      <c r="B10" s="9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4" t="s">
        <v>136</v>
      </c>
      <c r="K10" s="10" t="s">
        <v>137</v>
      </c>
      <c r="L10" s="10" t="s">
        <v>12</v>
      </c>
      <c r="M10" s="10" t="s">
        <v>138</v>
      </c>
      <c r="N10" s="10" t="s">
        <v>139</v>
      </c>
      <c r="O10" s="10" t="s">
        <v>140</v>
      </c>
      <c r="P10" s="10" t="s">
        <v>141</v>
      </c>
      <c r="Q10" s="10" t="s">
        <v>12</v>
      </c>
      <c r="R10" s="10" t="s">
        <v>138</v>
      </c>
      <c r="S10" s="10" t="s">
        <v>139</v>
      </c>
      <c r="T10" s="10" t="s">
        <v>140</v>
      </c>
    </row>
    <row r="11" spans="2:20">
      <c r="B11" s="366" t="s">
        <v>5273</v>
      </c>
      <c r="C11" s="13"/>
      <c r="D11" s="364" t="s">
        <v>5274</v>
      </c>
      <c r="E11" s="13" t="s">
        <v>145</v>
      </c>
      <c r="F11" s="13" t="s">
        <v>178</v>
      </c>
      <c r="G11" s="13" t="s">
        <v>157</v>
      </c>
      <c r="H11" s="364" t="s">
        <v>5275</v>
      </c>
      <c r="I11" s="25" t="s">
        <v>5276</v>
      </c>
      <c r="J11" s="25" t="s">
        <v>5277</v>
      </c>
      <c r="K11" s="26" t="s">
        <v>6</v>
      </c>
      <c r="L11" s="13"/>
      <c r="M11" s="13"/>
      <c r="N11" s="13"/>
      <c r="O11" s="13"/>
      <c r="P11" s="13"/>
      <c r="Q11" s="13"/>
      <c r="R11" s="13"/>
      <c r="S11" s="13"/>
      <c r="T11" s="13"/>
    </row>
    <row r="12" spans="2:20" ht="27">
      <c r="B12" s="366"/>
      <c r="C12" s="13"/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5278</v>
      </c>
      <c r="J12" s="25" t="s">
        <v>5279</v>
      </c>
      <c r="K12" s="26" t="s">
        <v>6</v>
      </c>
      <c r="L12" s="13"/>
      <c r="M12" s="13"/>
      <c r="N12" s="13"/>
      <c r="O12" s="13"/>
      <c r="P12" s="13"/>
      <c r="Q12" s="13"/>
      <c r="R12" s="13"/>
      <c r="S12" s="13"/>
      <c r="T12" s="13"/>
    </row>
    <row r="13" spans="2:20" ht="27">
      <c r="B13" s="366"/>
      <c r="C13" s="13"/>
      <c r="D13" s="364"/>
      <c r="E13" s="13" t="s">
        <v>145</v>
      </c>
      <c r="F13" s="13" t="s">
        <v>178</v>
      </c>
      <c r="G13" s="13" t="s">
        <v>157</v>
      </c>
      <c r="H13" s="364"/>
      <c r="I13" s="25" t="s">
        <v>5280</v>
      </c>
      <c r="J13" s="25" t="s">
        <v>5279</v>
      </c>
      <c r="K13" s="26" t="s">
        <v>6</v>
      </c>
      <c r="L13" s="13"/>
      <c r="M13" s="13"/>
      <c r="N13" s="13"/>
      <c r="O13" s="13"/>
      <c r="P13" s="13"/>
      <c r="Q13" s="13"/>
      <c r="R13" s="13"/>
      <c r="S13" s="13"/>
      <c r="T13" s="13"/>
    </row>
    <row r="14" spans="2:20" ht="40.5">
      <c r="B14" s="366"/>
      <c r="C14" s="13"/>
      <c r="D14" s="364"/>
      <c r="E14" s="13" t="s">
        <v>145</v>
      </c>
      <c r="F14" s="13" t="s">
        <v>178</v>
      </c>
      <c r="G14" s="13" t="s">
        <v>157</v>
      </c>
      <c r="H14" s="364"/>
      <c r="I14" s="16" t="s">
        <v>5281</v>
      </c>
      <c r="J14" s="25" t="s">
        <v>5282</v>
      </c>
      <c r="K14" s="26" t="s">
        <v>6</v>
      </c>
      <c r="L14" s="13"/>
      <c r="M14" s="13"/>
      <c r="N14" s="13"/>
      <c r="O14" s="13"/>
      <c r="P14" s="13"/>
      <c r="Q14" s="13"/>
      <c r="R14" s="13"/>
      <c r="S14" s="13"/>
      <c r="T14" s="13"/>
    </row>
    <row r="15" spans="2:20" ht="27">
      <c r="B15" s="366"/>
      <c r="C15" s="13"/>
      <c r="D15" s="364"/>
      <c r="E15" s="13" t="s">
        <v>145</v>
      </c>
      <c r="F15" s="13" t="s">
        <v>178</v>
      </c>
      <c r="G15" s="13" t="s">
        <v>157</v>
      </c>
      <c r="H15" s="364"/>
      <c r="I15" s="25" t="s">
        <v>5283</v>
      </c>
      <c r="J15" s="25" t="s">
        <v>5284</v>
      </c>
      <c r="K15" s="26" t="s">
        <v>861</v>
      </c>
      <c r="L15" s="13" t="s">
        <v>5285</v>
      </c>
      <c r="M15" s="13"/>
      <c r="N15" s="13"/>
      <c r="O15" s="13"/>
      <c r="P15" s="13"/>
      <c r="Q15" s="13"/>
      <c r="R15" s="13"/>
      <c r="S15" s="13"/>
      <c r="T15" s="13"/>
    </row>
    <row r="16" spans="2:20" ht="27">
      <c r="B16" s="366"/>
      <c r="C16" s="13"/>
      <c r="D16" s="364"/>
      <c r="E16" s="13" t="s">
        <v>145</v>
      </c>
      <c r="F16" s="13" t="s">
        <v>146</v>
      </c>
      <c r="G16" s="13" t="s">
        <v>157</v>
      </c>
      <c r="H16" s="364"/>
      <c r="I16" s="25" t="s">
        <v>5286</v>
      </c>
      <c r="J16" s="25" t="s">
        <v>556</v>
      </c>
      <c r="K16" s="26" t="s">
        <v>10</v>
      </c>
      <c r="L16" s="13"/>
      <c r="M16" s="13"/>
      <c r="N16" s="13"/>
      <c r="O16" s="13"/>
      <c r="P16" s="13"/>
      <c r="Q16" s="13"/>
      <c r="R16" s="13"/>
      <c r="S16" s="13"/>
      <c r="T16" s="13"/>
    </row>
    <row r="17" spans="2:20" ht="27">
      <c r="B17" s="366"/>
      <c r="C17" s="13"/>
      <c r="D17" s="364"/>
      <c r="E17" s="13" t="s">
        <v>145</v>
      </c>
      <c r="F17" s="13" t="s">
        <v>146</v>
      </c>
      <c r="G17" s="13" t="s">
        <v>157</v>
      </c>
      <c r="H17" s="364"/>
      <c r="I17" s="25" t="s">
        <v>5287</v>
      </c>
      <c r="J17" s="25" t="s">
        <v>5288</v>
      </c>
      <c r="K17" s="26" t="s">
        <v>10</v>
      </c>
      <c r="L17" s="13"/>
      <c r="M17" s="13"/>
      <c r="N17" s="13"/>
      <c r="O17" s="13"/>
      <c r="P17" s="13"/>
      <c r="Q17" s="13"/>
      <c r="R17" s="13"/>
      <c r="S17" s="13"/>
      <c r="T17" s="13"/>
    </row>
    <row r="18" spans="2:20">
      <c r="B18" s="350" t="s">
        <v>76</v>
      </c>
      <c r="C18" s="13"/>
      <c r="D18" s="364" t="s">
        <v>212</v>
      </c>
      <c r="E18" s="13" t="s">
        <v>145</v>
      </c>
      <c r="F18" s="13" t="s">
        <v>178</v>
      </c>
      <c r="G18" s="13" t="s">
        <v>157</v>
      </c>
      <c r="H18" s="364" t="s">
        <v>5275</v>
      </c>
      <c r="I18" s="25" t="s">
        <v>5289</v>
      </c>
      <c r="J18" s="25" t="s">
        <v>5279</v>
      </c>
      <c r="K18" s="26" t="s">
        <v>6</v>
      </c>
      <c r="L18" s="13"/>
      <c r="M18" s="13"/>
      <c r="N18" s="13"/>
      <c r="O18" s="13"/>
      <c r="P18" s="13"/>
      <c r="Q18" s="13"/>
      <c r="R18" s="13"/>
      <c r="S18" s="13"/>
      <c r="T18" s="13"/>
    </row>
    <row r="19" spans="2:20" ht="27">
      <c r="B19" s="351"/>
      <c r="C19" s="13"/>
      <c r="D19" s="364"/>
      <c r="E19" s="13" t="s">
        <v>145</v>
      </c>
      <c r="F19" s="13" t="s">
        <v>178</v>
      </c>
      <c r="G19" s="13" t="s">
        <v>157</v>
      </c>
      <c r="H19" s="364"/>
      <c r="I19" s="25" t="s">
        <v>4688</v>
      </c>
      <c r="J19" s="25" t="s">
        <v>5290</v>
      </c>
      <c r="K19" s="26" t="s">
        <v>6</v>
      </c>
      <c r="L19" s="13"/>
      <c r="M19" s="13"/>
      <c r="N19" s="13"/>
      <c r="O19" s="13"/>
      <c r="P19" s="13"/>
      <c r="Q19" s="13"/>
      <c r="R19" s="13"/>
      <c r="S19" s="13"/>
      <c r="T19" s="13"/>
    </row>
    <row r="20" spans="2:20">
      <c r="B20" s="351"/>
      <c r="C20" s="13"/>
      <c r="D20" s="364"/>
      <c r="E20" s="13" t="s">
        <v>145</v>
      </c>
      <c r="F20" s="13" t="s">
        <v>178</v>
      </c>
      <c r="G20" s="13" t="s">
        <v>157</v>
      </c>
      <c r="H20" s="364"/>
      <c r="I20" s="25" t="s">
        <v>5291</v>
      </c>
      <c r="J20" s="25" t="s">
        <v>5279</v>
      </c>
      <c r="K20" s="26" t="s">
        <v>6</v>
      </c>
      <c r="L20" s="13"/>
      <c r="M20" s="13"/>
      <c r="N20" s="13"/>
      <c r="O20" s="13"/>
      <c r="P20" s="13"/>
      <c r="Q20" s="13"/>
      <c r="R20" s="13"/>
      <c r="S20" s="13"/>
      <c r="T20" s="13"/>
    </row>
    <row r="21" spans="2:20">
      <c r="B21" s="351"/>
      <c r="C21" s="13"/>
      <c r="D21" s="364"/>
      <c r="E21" s="13" t="s">
        <v>145</v>
      </c>
      <c r="F21" s="13" t="s">
        <v>178</v>
      </c>
      <c r="G21" s="13" t="s">
        <v>157</v>
      </c>
      <c r="H21" s="364"/>
      <c r="I21" s="25" t="s">
        <v>918</v>
      </c>
      <c r="J21" s="25" t="s">
        <v>5279</v>
      </c>
      <c r="K21" s="26" t="s">
        <v>6</v>
      </c>
      <c r="L21" s="13"/>
      <c r="M21" s="13"/>
      <c r="N21" s="13"/>
      <c r="O21" s="13"/>
      <c r="P21" s="13"/>
      <c r="Q21" s="13"/>
      <c r="R21" s="13"/>
      <c r="S21" s="13"/>
      <c r="T21" s="13"/>
    </row>
    <row r="22" spans="2:20" ht="27">
      <c r="B22" s="351"/>
      <c r="C22" s="13"/>
      <c r="D22" s="364"/>
      <c r="E22" s="13" t="s">
        <v>145</v>
      </c>
      <c r="F22" s="13" t="s">
        <v>178</v>
      </c>
      <c r="G22" s="13" t="s">
        <v>157</v>
      </c>
      <c r="H22" s="364"/>
      <c r="I22" s="25" t="s">
        <v>920</v>
      </c>
      <c r="J22" s="25" t="s">
        <v>5292</v>
      </c>
      <c r="K22" s="26" t="s">
        <v>6</v>
      </c>
      <c r="L22" s="13"/>
      <c r="M22" s="13"/>
      <c r="N22" s="13"/>
      <c r="O22" s="13"/>
      <c r="P22" s="13"/>
      <c r="Q22" s="13"/>
      <c r="R22" s="13"/>
      <c r="S22" s="13"/>
      <c r="T22" s="13"/>
    </row>
    <row r="23" spans="2:20">
      <c r="B23" s="351"/>
      <c r="C23" s="13"/>
      <c r="D23" s="364"/>
      <c r="E23" s="13" t="s">
        <v>145</v>
      </c>
      <c r="F23" s="13" t="s">
        <v>178</v>
      </c>
      <c r="G23" s="13" t="s">
        <v>157</v>
      </c>
      <c r="H23" s="364"/>
      <c r="I23" s="25" t="s">
        <v>508</v>
      </c>
      <c r="J23" s="25" t="s">
        <v>5279</v>
      </c>
      <c r="K23" s="26" t="s">
        <v>6</v>
      </c>
      <c r="L23" s="13"/>
      <c r="M23" s="13"/>
      <c r="N23" s="13"/>
      <c r="O23" s="13"/>
      <c r="P23" s="13"/>
      <c r="Q23" s="13"/>
      <c r="R23" s="13"/>
      <c r="S23" s="13"/>
      <c r="T23" s="13"/>
    </row>
    <row r="24" spans="2:20" ht="27">
      <c r="B24" s="351"/>
      <c r="C24" s="13"/>
      <c r="D24" s="364"/>
      <c r="E24" s="13" t="s">
        <v>145</v>
      </c>
      <c r="F24" s="13" t="s">
        <v>178</v>
      </c>
      <c r="G24" s="13" t="s">
        <v>157</v>
      </c>
      <c r="H24" s="364"/>
      <c r="I24" s="25" t="s">
        <v>5293</v>
      </c>
      <c r="J24" s="25" t="s">
        <v>5279</v>
      </c>
      <c r="K24" s="26" t="s">
        <v>6</v>
      </c>
      <c r="L24" s="13"/>
      <c r="M24" s="13"/>
      <c r="N24" s="13"/>
      <c r="O24" s="13"/>
      <c r="P24" s="13"/>
      <c r="Q24" s="13"/>
      <c r="R24" s="13"/>
      <c r="S24" s="13"/>
      <c r="T24" s="13"/>
    </row>
    <row r="25" spans="2:20" ht="27">
      <c r="B25" s="351"/>
      <c r="C25" s="13"/>
      <c r="D25" s="364"/>
      <c r="E25" s="13" t="s">
        <v>145</v>
      </c>
      <c r="F25" s="13" t="s">
        <v>178</v>
      </c>
      <c r="G25" s="13" t="s">
        <v>157</v>
      </c>
      <c r="H25" s="364"/>
      <c r="I25" s="25" t="s">
        <v>5294</v>
      </c>
      <c r="J25" s="25" t="s">
        <v>5295</v>
      </c>
      <c r="K25" s="26" t="s">
        <v>6</v>
      </c>
      <c r="L25" s="13"/>
      <c r="M25" s="13"/>
      <c r="N25" s="13"/>
      <c r="O25" s="13"/>
      <c r="P25" s="13"/>
      <c r="Q25" s="13"/>
      <c r="R25" s="13"/>
      <c r="S25" s="13"/>
      <c r="T25" s="13"/>
    </row>
    <row r="26" spans="2:20" ht="27">
      <c r="B26" s="351"/>
      <c r="C26" s="13"/>
      <c r="D26" s="364"/>
      <c r="E26" s="13" t="s">
        <v>145</v>
      </c>
      <c r="F26" s="13" t="s">
        <v>178</v>
      </c>
      <c r="G26" s="13" t="s">
        <v>157</v>
      </c>
      <c r="H26" s="364"/>
      <c r="I26" s="25" t="s">
        <v>258</v>
      </c>
      <c r="J26" s="25" t="s">
        <v>259</v>
      </c>
      <c r="K26" s="26" t="s">
        <v>6</v>
      </c>
      <c r="L26" s="13"/>
      <c r="M26" s="13"/>
      <c r="N26" s="13"/>
      <c r="O26" s="13"/>
      <c r="P26" s="13"/>
      <c r="Q26" s="13"/>
      <c r="R26" s="13"/>
      <c r="S26" s="13"/>
      <c r="T26" s="13"/>
    </row>
    <row r="27" spans="2:20" ht="40.5">
      <c r="B27" s="351"/>
      <c r="C27" s="13"/>
      <c r="D27" s="364"/>
      <c r="E27" s="13" t="s">
        <v>145</v>
      </c>
      <c r="F27" s="13" t="s">
        <v>178</v>
      </c>
      <c r="G27" s="13" t="s">
        <v>157</v>
      </c>
      <c r="H27" s="364"/>
      <c r="I27" s="25" t="s">
        <v>5296</v>
      </c>
      <c r="J27" s="25" t="s">
        <v>5297</v>
      </c>
      <c r="K27" s="26" t="s">
        <v>6</v>
      </c>
      <c r="L27" s="13"/>
      <c r="M27" s="13"/>
      <c r="N27" s="13"/>
      <c r="O27" s="13"/>
      <c r="P27" s="13"/>
      <c r="Q27" s="13"/>
      <c r="R27" s="13"/>
      <c r="S27" s="13"/>
      <c r="T27" s="13"/>
    </row>
    <row r="28" spans="2:20" ht="40.5">
      <c r="B28" s="351"/>
      <c r="C28" s="13"/>
      <c r="D28" s="364"/>
      <c r="E28" s="13" t="s">
        <v>145</v>
      </c>
      <c r="F28" s="13" t="s">
        <v>178</v>
      </c>
      <c r="G28" s="13" t="s">
        <v>157</v>
      </c>
      <c r="H28" s="364"/>
      <c r="I28" s="25" t="s">
        <v>5298</v>
      </c>
      <c r="J28" s="25" t="s">
        <v>5297</v>
      </c>
      <c r="K28" s="26" t="s">
        <v>6</v>
      </c>
      <c r="L28" s="13"/>
      <c r="M28" s="13"/>
      <c r="N28" s="13"/>
      <c r="O28" s="13"/>
      <c r="P28" s="13"/>
      <c r="Q28" s="13"/>
      <c r="R28" s="13"/>
      <c r="S28" s="13"/>
      <c r="T28" s="13"/>
    </row>
    <row r="29" spans="2:20" ht="40.5">
      <c r="B29" s="351"/>
      <c r="C29" s="13"/>
      <c r="D29" s="364"/>
      <c r="E29" s="13" t="s">
        <v>145</v>
      </c>
      <c r="F29" s="13" t="s">
        <v>178</v>
      </c>
      <c r="G29" s="13" t="s">
        <v>157</v>
      </c>
      <c r="H29" s="364"/>
      <c r="I29" s="25" t="s">
        <v>5299</v>
      </c>
      <c r="J29" s="25" t="s">
        <v>5300</v>
      </c>
      <c r="K29" s="26" t="s">
        <v>6</v>
      </c>
      <c r="L29" s="13"/>
      <c r="M29" s="13"/>
      <c r="N29" s="13"/>
      <c r="O29" s="13"/>
      <c r="P29" s="13"/>
      <c r="Q29" s="13"/>
      <c r="R29" s="13"/>
      <c r="S29" s="13"/>
      <c r="T29" s="13"/>
    </row>
    <row r="30" spans="2:20" ht="27">
      <c r="B30" s="351"/>
      <c r="C30" s="13"/>
      <c r="D30" s="364"/>
      <c r="E30" s="13" t="s">
        <v>145</v>
      </c>
      <c r="F30" s="13" t="s">
        <v>178</v>
      </c>
      <c r="G30" s="13" t="s">
        <v>157</v>
      </c>
      <c r="H30" s="364"/>
      <c r="I30" s="25" t="s">
        <v>5301</v>
      </c>
      <c r="J30" s="25" t="s">
        <v>5284</v>
      </c>
      <c r="K30" s="26" t="s">
        <v>10</v>
      </c>
      <c r="L30" s="13"/>
      <c r="M30" s="13"/>
      <c r="N30" s="13"/>
      <c r="O30" s="13"/>
      <c r="P30" s="13"/>
      <c r="Q30" s="13"/>
      <c r="R30" s="13"/>
      <c r="S30" s="13"/>
      <c r="T30" s="13"/>
    </row>
    <row r="31" spans="2:20">
      <c r="B31" s="351"/>
      <c r="C31" s="13"/>
      <c r="D31" s="364"/>
      <c r="E31" s="13" t="s">
        <v>145</v>
      </c>
      <c r="F31" s="13" t="s">
        <v>178</v>
      </c>
      <c r="G31" s="13" t="s">
        <v>157</v>
      </c>
      <c r="H31" s="364"/>
      <c r="I31" s="25" t="s">
        <v>555</v>
      </c>
      <c r="J31" s="25" t="s">
        <v>556</v>
      </c>
      <c r="K31" s="26" t="s">
        <v>10</v>
      </c>
      <c r="L31" s="13"/>
      <c r="M31" s="13"/>
      <c r="N31" s="13"/>
      <c r="O31" s="13"/>
      <c r="P31" s="13"/>
      <c r="Q31" s="13"/>
      <c r="R31" s="13"/>
      <c r="S31" s="13"/>
      <c r="T31" s="13"/>
    </row>
    <row r="32" spans="2:20" ht="27">
      <c r="B32" s="351"/>
      <c r="C32" s="13"/>
      <c r="D32" s="364"/>
      <c r="E32" s="13" t="s">
        <v>145</v>
      </c>
      <c r="F32" s="13" t="s">
        <v>178</v>
      </c>
      <c r="G32" s="13" t="s">
        <v>157</v>
      </c>
      <c r="H32" s="364"/>
      <c r="I32" s="25" t="s">
        <v>1188</v>
      </c>
      <c r="J32" s="25" t="s">
        <v>5302</v>
      </c>
      <c r="K32" s="26" t="s">
        <v>10</v>
      </c>
      <c r="L32" s="13"/>
      <c r="M32" s="13"/>
      <c r="N32" s="13"/>
      <c r="O32" s="13"/>
      <c r="P32" s="13"/>
      <c r="Q32" s="13"/>
      <c r="R32" s="13"/>
      <c r="S32" s="13"/>
      <c r="T32" s="13"/>
    </row>
    <row r="33" spans="2:20" ht="27">
      <c r="B33" s="351"/>
      <c r="C33" s="13"/>
      <c r="D33" s="364"/>
      <c r="E33" s="13" t="s">
        <v>145</v>
      </c>
      <c r="F33" s="13" t="s">
        <v>178</v>
      </c>
      <c r="G33" s="13" t="s">
        <v>157</v>
      </c>
      <c r="H33" s="364"/>
      <c r="I33" s="25" t="s">
        <v>5303</v>
      </c>
      <c r="J33" s="25" t="s">
        <v>5304</v>
      </c>
      <c r="K33" s="26" t="s">
        <v>10</v>
      </c>
      <c r="L33" s="13"/>
      <c r="M33" s="13"/>
      <c r="N33" s="13"/>
      <c r="O33" s="13"/>
      <c r="P33" s="13"/>
      <c r="Q33" s="13"/>
      <c r="R33" s="13"/>
      <c r="S33" s="13"/>
      <c r="T33" s="13"/>
    </row>
    <row r="34" spans="2:20" ht="27">
      <c r="B34" s="351"/>
      <c r="C34" s="13"/>
      <c r="D34" s="16" t="s">
        <v>5305</v>
      </c>
      <c r="E34" s="13" t="s">
        <v>145</v>
      </c>
      <c r="F34" s="13" t="s">
        <v>178</v>
      </c>
      <c r="G34" s="13" t="s">
        <v>157</v>
      </c>
      <c r="H34" s="364" t="s">
        <v>5275</v>
      </c>
      <c r="I34" s="25" t="s">
        <v>5306</v>
      </c>
      <c r="J34" s="25" t="s">
        <v>250</v>
      </c>
      <c r="K34" s="26" t="s">
        <v>6</v>
      </c>
      <c r="L34" s="13"/>
      <c r="M34" s="61"/>
      <c r="N34" s="61"/>
      <c r="O34" s="61"/>
      <c r="P34" s="13"/>
      <c r="Q34" s="13"/>
      <c r="R34" s="13"/>
      <c r="S34" s="13"/>
      <c r="T34" s="13"/>
    </row>
    <row r="35" spans="2:20" ht="27">
      <c r="B35" s="351"/>
      <c r="C35" s="13"/>
      <c r="D35" s="364" t="s">
        <v>5307</v>
      </c>
      <c r="E35" s="13" t="s">
        <v>145</v>
      </c>
      <c r="F35" s="13" t="s">
        <v>178</v>
      </c>
      <c r="G35" s="13" t="s">
        <v>157</v>
      </c>
      <c r="H35" s="364"/>
      <c r="I35" s="25" t="s">
        <v>5308</v>
      </c>
      <c r="J35" s="25" t="s">
        <v>5309</v>
      </c>
      <c r="K35" s="26" t="s">
        <v>6</v>
      </c>
      <c r="L35" s="13"/>
      <c r="M35" s="13"/>
      <c r="N35" s="13"/>
      <c r="O35" s="13"/>
      <c r="P35" s="13"/>
      <c r="Q35" s="13"/>
      <c r="R35" s="13"/>
      <c r="S35" s="13"/>
      <c r="T35" s="13"/>
    </row>
    <row r="36" spans="2:20" ht="27">
      <c r="B36" s="351"/>
      <c r="C36" s="13"/>
      <c r="D36" s="364"/>
      <c r="E36" s="13" t="s">
        <v>145</v>
      </c>
      <c r="F36" s="13" t="s">
        <v>178</v>
      </c>
      <c r="G36" s="13" t="s">
        <v>157</v>
      </c>
      <c r="H36" s="364"/>
      <c r="I36" s="25" t="s">
        <v>5310</v>
      </c>
      <c r="J36" s="25" t="s">
        <v>556</v>
      </c>
      <c r="K36" s="26" t="s">
        <v>6</v>
      </c>
      <c r="L36" s="13"/>
      <c r="M36" s="13"/>
      <c r="N36" s="13"/>
      <c r="O36" s="13"/>
      <c r="P36" s="13"/>
      <c r="Q36" s="13"/>
      <c r="R36" s="13"/>
      <c r="S36" s="13"/>
      <c r="T36" s="13"/>
    </row>
    <row r="37" spans="2:20" ht="27">
      <c r="B37" s="351"/>
      <c r="C37" s="13"/>
      <c r="D37" s="364"/>
      <c r="E37" s="13" t="s">
        <v>145</v>
      </c>
      <c r="F37" s="13" t="s">
        <v>178</v>
      </c>
      <c r="G37" s="13" t="s">
        <v>157</v>
      </c>
      <c r="H37" s="364"/>
      <c r="I37" s="25" t="s">
        <v>5311</v>
      </c>
      <c r="J37" s="25" t="s">
        <v>5312</v>
      </c>
      <c r="K37" s="26" t="s">
        <v>6</v>
      </c>
      <c r="L37" s="13"/>
      <c r="M37" s="13"/>
      <c r="N37" s="13"/>
      <c r="O37" s="13"/>
      <c r="P37" s="13"/>
      <c r="Q37" s="13"/>
      <c r="R37" s="13"/>
      <c r="S37" s="13"/>
      <c r="T37" s="13"/>
    </row>
    <row r="38" spans="2:20" ht="27">
      <c r="B38" s="351"/>
      <c r="C38" s="13"/>
      <c r="D38" s="364"/>
      <c r="E38" s="13" t="s">
        <v>145</v>
      </c>
      <c r="F38" s="13" t="s">
        <v>178</v>
      </c>
      <c r="G38" s="13" t="s">
        <v>157</v>
      </c>
      <c r="H38" s="364"/>
      <c r="I38" s="25" t="s">
        <v>5313</v>
      </c>
      <c r="J38" s="25" t="s">
        <v>5312</v>
      </c>
      <c r="K38" s="26" t="s">
        <v>6</v>
      </c>
      <c r="L38" s="13"/>
      <c r="M38" s="13"/>
      <c r="N38" s="13"/>
      <c r="O38" s="13"/>
      <c r="P38" s="13"/>
      <c r="Q38" s="13"/>
      <c r="R38" s="13"/>
      <c r="S38" s="13"/>
      <c r="T38" s="13"/>
    </row>
    <row r="39" spans="2:20" ht="27">
      <c r="B39" s="351"/>
      <c r="C39" s="13"/>
      <c r="D39" s="364"/>
      <c r="E39" s="13" t="s">
        <v>145</v>
      </c>
      <c r="F39" s="13" t="s">
        <v>178</v>
      </c>
      <c r="G39" s="13" t="s">
        <v>157</v>
      </c>
      <c r="H39" s="364"/>
      <c r="I39" s="25" t="s">
        <v>5314</v>
      </c>
      <c r="J39" s="25" t="s">
        <v>5312</v>
      </c>
      <c r="K39" s="26" t="s">
        <v>6</v>
      </c>
      <c r="L39" s="13"/>
      <c r="M39" s="13"/>
      <c r="N39" s="13"/>
      <c r="O39" s="13"/>
      <c r="P39" s="13"/>
      <c r="Q39" s="13"/>
      <c r="R39" s="13"/>
      <c r="S39" s="13"/>
      <c r="T39" s="13"/>
    </row>
    <row r="40" spans="2:20" ht="27">
      <c r="B40" s="351"/>
      <c r="C40" s="13"/>
      <c r="D40" s="364"/>
      <c r="E40" s="13" t="s">
        <v>145</v>
      </c>
      <c r="F40" s="13" t="s">
        <v>178</v>
      </c>
      <c r="G40" s="13" t="s">
        <v>157</v>
      </c>
      <c r="H40" s="364"/>
      <c r="I40" s="25" t="s">
        <v>5315</v>
      </c>
      <c r="J40" s="25" t="s">
        <v>5312</v>
      </c>
      <c r="K40" s="26" t="s">
        <v>6</v>
      </c>
      <c r="L40" s="13"/>
      <c r="M40" s="13"/>
      <c r="N40" s="13"/>
      <c r="O40" s="13"/>
      <c r="P40" s="13"/>
      <c r="Q40" s="13"/>
      <c r="R40" s="13"/>
      <c r="S40" s="13"/>
      <c r="T40" s="13"/>
    </row>
    <row r="41" spans="2:20" ht="27">
      <c r="B41" s="351"/>
      <c r="C41" s="13"/>
      <c r="D41" s="364"/>
      <c r="E41" s="13" t="s">
        <v>145</v>
      </c>
      <c r="F41" s="13" t="s">
        <v>178</v>
      </c>
      <c r="G41" s="13" t="s">
        <v>157</v>
      </c>
      <c r="H41" s="364"/>
      <c r="I41" s="25" t="s">
        <v>5316</v>
      </c>
      <c r="J41" s="25" t="s">
        <v>5317</v>
      </c>
      <c r="K41" s="26" t="s">
        <v>6</v>
      </c>
      <c r="L41" s="13"/>
      <c r="M41" s="13"/>
      <c r="N41" s="13"/>
      <c r="O41" s="13"/>
      <c r="P41" s="13"/>
      <c r="Q41" s="13"/>
      <c r="R41" s="13"/>
      <c r="S41" s="13"/>
      <c r="T41" s="13"/>
    </row>
    <row r="42" spans="2:20" ht="27">
      <c r="B42" s="352"/>
      <c r="C42" s="13"/>
      <c r="D42" s="364"/>
      <c r="E42" s="13" t="s">
        <v>145</v>
      </c>
      <c r="F42" s="13" t="s">
        <v>178</v>
      </c>
      <c r="G42" s="13" t="s">
        <v>157</v>
      </c>
      <c r="H42" s="364"/>
      <c r="I42" s="25" t="s">
        <v>5318</v>
      </c>
      <c r="J42" s="25" t="s">
        <v>5317</v>
      </c>
      <c r="K42" s="26" t="s">
        <v>6</v>
      </c>
      <c r="L42" s="13"/>
      <c r="M42" s="13"/>
      <c r="N42" s="13"/>
      <c r="O42" s="13"/>
      <c r="P42" s="13"/>
      <c r="Q42" s="13"/>
      <c r="R42" s="13"/>
      <c r="S42" s="13"/>
      <c r="T42" s="13"/>
    </row>
    <row r="43" spans="2:20"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  <row r="44" spans="2:20">
      <c r="B44" s="17"/>
      <c r="C44" s="18"/>
      <c r="D44" s="19"/>
      <c r="E44" s="18"/>
      <c r="F44" s="18"/>
      <c r="G44" s="18"/>
      <c r="H44" s="19"/>
      <c r="I44" s="27"/>
      <c r="J44" s="27"/>
      <c r="K44" s="28"/>
      <c r="L44" s="18"/>
      <c r="M44" s="18"/>
      <c r="N44" s="18"/>
      <c r="O44" s="18"/>
      <c r="P44" s="18"/>
      <c r="Q44" s="18"/>
      <c r="R44" s="18"/>
      <c r="S44" s="18"/>
      <c r="T44" s="18"/>
    </row>
    <row r="45" spans="2:20">
      <c r="B45" s="17"/>
      <c r="C45" s="18"/>
      <c r="D45" s="19"/>
      <c r="E45" s="18"/>
      <c r="F45" s="18"/>
      <c r="G45" s="18"/>
      <c r="H45" s="19"/>
      <c r="I45" s="27"/>
      <c r="J45" s="27"/>
      <c r="K45" s="28"/>
      <c r="L45" s="18"/>
      <c r="M45" s="18"/>
      <c r="N45" s="18"/>
      <c r="O45" s="18"/>
      <c r="P45" s="18"/>
      <c r="Q45" s="18"/>
      <c r="R45" s="18"/>
      <c r="S45" s="18"/>
      <c r="T45" s="18"/>
    </row>
    <row r="46" spans="2:20">
      <c r="B46" s="17"/>
      <c r="C46" s="18"/>
      <c r="D46" s="19"/>
      <c r="E46" s="18"/>
      <c r="F46" s="18"/>
      <c r="G46" s="18"/>
      <c r="H46" s="19"/>
      <c r="I46" s="27"/>
      <c r="J46" s="27"/>
      <c r="K46" s="28"/>
      <c r="L46" s="18"/>
      <c r="M46" s="18"/>
      <c r="N46" s="18"/>
      <c r="O46" s="18"/>
      <c r="P46" s="18"/>
      <c r="Q46" s="18"/>
      <c r="R46" s="18"/>
      <c r="S46" s="18"/>
      <c r="T46" s="18"/>
    </row>
    <row r="47" spans="2:20">
      <c r="B47" s="17"/>
      <c r="C47" s="18"/>
      <c r="D47" s="19"/>
      <c r="E47" s="18"/>
      <c r="F47" s="18"/>
      <c r="G47" s="18"/>
      <c r="H47" s="19"/>
      <c r="I47" s="27"/>
      <c r="J47" s="27"/>
      <c r="K47" s="28"/>
      <c r="L47" s="18"/>
      <c r="M47" s="18"/>
      <c r="N47" s="18"/>
      <c r="O47" s="18"/>
      <c r="P47" s="18"/>
      <c r="Q47" s="18"/>
      <c r="R47" s="18"/>
      <c r="S47" s="18"/>
      <c r="T47" s="18"/>
    </row>
    <row r="48" spans="2:20">
      <c r="B48" s="17"/>
      <c r="C48" s="18"/>
      <c r="D48" s="19"/>
      <c r="E48" s="18"/>
      <c r="F48" s="18"/>
      <c r="G48" s="18"/>
      <c r="H48" s="19"/>
      <c r="I48" s="27"/>
      <c r="J48" s="27"/>
      <c r="K48" s="28"/>
      <c r="L48" s="18"/>
      <c r="M48" s="18"/>
      <c r="N48" s="18"/>
      <c r="O48" s="18"/>
      <c r="P48" s="18"/>
      <c r="Q48" s="18"/>
      <c r="R48" s="18"/>
      <c r="S48" s="18"/>
      <c r="T48" s="18"/>
    </row>
    <row r="49" spans="2:20">
      <c r="B49" s="17"/>
      <c r="C49" s="18"/>
      <c r="D49" s="19"/>
      <c r="E49" s="18"/>
      <c r="F49" s="18"/>
      <c r="G49" s="18"/>
      <c r="H49" s="19"/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2:20"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2:20"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2:20"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2:20"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2:20"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2:20"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2:20"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2:20"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2:20"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2:20"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2:20"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2:20"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2:20"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2:20"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2:20"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2:20"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  <row r="66" spans="2:20">
      <c r="B66" s="17"/>
      <c r="C66" s="18"/>
      <c r="D66" s="19"/>
      <c r="E66" s="18"/>
      <c r="F66" s="18"/>
      <c r="G66" s="18"/>
      <c r="H66" s="19"/>
      <c r="I66" s="27"/>
      <c r="J66" s="27"/>
      <c r="K66" s="28"/>
      <c r="L66" s="18"/>
      <c r="M66" s="18"/>
      <c r="N66" s="18"/>
      <c r="O66" s="18"/>
      <c r="P66" s="18"/>
      <c r="Q66" s="18"/>
      <c r="R66" s="18"/>
      <c r="S66" s="18"/>
      <c r="T66" s="18"/>
    </row>
    <row r="67" spans="2:20">
      <c r="B67" s="17"/>
      <c r="C67" s="18"/>
      <c r="D67" s="19"/>
      <c r="E67" s="18"/>
      <c r="F67" s="18"/>
      <c r="G67" s="18"/>
      <c r="H67" s="19"/>
      <c r="I67" s="27"/>
      <c r="J67" s="27"/>
      <c r="K67" s="28"/>
      <c r="L67" s="18"/>
      <c r="M67" s="18"/>
      <c r="N67" s="18"/>
      <c r="O67" s="18"/>
      <c r="P67" s="18"/>
      <c r="Q67" s="18"/>
      <c r="R67" s="18"/>
      <c r="S67" s="18"/>
      <c r="T67" s="18"/>
    </row>
    <row r="68" spans="2:20">
      <c r="B68" s="17"/>
      <c r="C68" s="18"/>
      <c r="D68" s="19"/>
      <c r="E68" s="18"/>
      <c r="F68" s="18"/>
      <c r="G68" s="18"/>
      <c r="H68" s="19"/>
      <c r="I68" s="27"/>
      <c r="J68" s="27"/>
      <c r="K68" s="28"/>
      <c r="L68" s="18"/>
      <c r="M68" s="18"/>
      <c r="N68" s="18"/>
      <c r="O68" s="18"/>
      <c r="P68" s="18"/>
      <c r="Q68" s="18"/>
      <c r="R68" s="18"/>
      <c r="S68" s="18"/>
      <c r="T68" s="18"/>
    </row>
    <row r="69" spans="2:20">
      <c r="B69" s="17"/>
      <c r="C69" s="18"/>
      <c r="D69" s="19"/>
      <c r="E69" s="18"/>
      <c r="F69" s="18"/>
      <c r="G69" s="18"/>
      <c r="H69" s="19"/>
      <c r="I69" s="27"/>
      <c r="J69" s="27"/>
      <c r="K69" s="28"/>
      <c r="L69" s="18"/>
      <c r="M69" s="18"/>
      <c r="N69" s="18"/>
      <c r="O69" s="18"/>
      <c r="P69" s="18"/>
      <c r="Q69" s="18"/>
      <c r="R69" s="18"/>
      <c r="S69" s="18"/>
      <c r="T69" s="18"/>
    </row>
    <row r="70" spans="2:20">
      <c r="B70" s="17"/>
      <c r="C70" s="18"/>
      <c r="D70" s="19"/>
      <c r="E70" s="18"/>
      <c r="F70" s="18"/>
      <c r="G70" s="18"/>
      <c r="H70" s="19"/>
      <c r="I70" s="27"/>
      <c r="J70" s="27"/>
      <c r="K70" s="28"/>
      <c r="L70" s="18"/>
      <c r="M70" s="18"/>
      <c r="N70" s="18"/>
      <c r="O70" s="18"/>
      <c r="P70" s="18"/>
      <c r="Q70" s="18"/>
      <c r="R70" s="18"/>
      <c r="S70" s="18"/>
      <c r="T70" s="18"/>
    </row>
    <row r="71" spans="2:20">
      <c r="B71" s="17"/>
      <c r="C71" s="18"/>
      <c r="D71" s="19"/>
      <c r="E71" s="18"/>
      <c r="F71" s="18"/>
      <c r="G71" s="18"/>
      <c r="H71" s="19"/>
      <c r="I71" s="27"/>
      <c r="J71" s="27"/>
      <c r="K71" s="28"/>
      <c r="L71" s="18"/>
      <c r="M71" s="18"/>
      <c r="N71" s="18"/>
      <c r="O71" s="18"/>
      <c r="P71" s="18"/>
      <c r="Q71" s="18"/>
      <c r="R71" s="18"/>
      <c r="S71" s="18"/>
      <c r="T71" s="18"/>
    </row>
    <row r="72" spans="2:20">
      <c r="B72" s="17"/>
      <c r="C72" s="18"/>
      <c r="D72" s="19"/>
      <c r="E72" s="18"/>
      <c r="F72" s="18"/>
      <c r="G72" s="18"/>
      <c r="H72" s="19"/>
      <c r="I72" s="27"/>
      <c r="J72" s="27"/>
      <c r="K72" s="28"/>
      <c r="L72" s="18"/>
      <c r="M72" s="18"/>
      <c r="N72" s="18"/>
      <c r="O72" s="18"/>
      <c r="P72" s="18"/>
      <c r="Q72" s="18"/>
      <c r="R72" s="18"/>
      <c r="S72" s="18"/>
      <c r="T72" s="18"/>
    </row>
    <row r="73" spans="2:20">
      <c r="B73" s="17"/>
      <c r="C73" s="18"/>
      <c r="D73" s="19"/>
      <c r="E73" s="18"/>
      <c r="F73" s="18"/>
      <c r="G73" s="18"/>
      <c r="H73" s="19"/>
      <c r="I73" s="27"/>
      <c r="J73" s="27"/>
      <c r="K73" s="28"/>
      <c r="L73" s="18"/>
      <c r="M73" s="18"/>
      <c r="N73" s="18"/>
      <c r="O73" s="18"/>
      <c r="P73" s="18"/>
      <c r="Q73" s="18"/>
      <c r="R73" s="18"/>
      <c r="S73" s="18"/>
      <c r="T73" s="18"/>
    </row>
    <row r="74" spans="2:20">
      <c r="B74" s="17"/>
      <c r="C74" s="18"/>
      <c r="D74" s="19"/>
      <c r="E74" s="18"/>
      <c r="F74" s="18"/>
      <c r="G74" s="18"/>
      <c r="H74" s="19"/>
      <c r="I74" s="27"/>
      <c r="J74" s="27"/>
      <c r="K74" s="28"/>
      <c r="L74" s="18"/>
      <c r="M74" s="18"/>
      <c r="N74" s="18"/>
      <c r="O74" s="18"/>
      <c r="P74" s="18"/>
      <c r="Q74" s="18"/>
      <c r="R74" s="18"/>
      <c r="S74" s="18"/>
      <c r="T74" s="18"/>
    </row>
    <row r="75" spans="2:20">
      <c r="B75" s="4"/>
      <c r="C75" s="5"/>
      <c r="D75" s="5"/>
      <c r="E75" s="5"/>
      <c r="F75" s="5"/>
      <c r="G75" s="5"/>
      <c r="H75" s="5"/>
      <c r="I75" s="5"/>
      <c r="J75" s="20"/>
      <c r="K75" s="5"/>
      <c r="L75" s="5"/>
      <c r="M75" s="5"/>
      <c r="N75" s="5"/>
      <c r="O75" s="5"/>
      <c r="P75" s="5"/>
      <c r="Q75" s="5"/>
      <c r="R75" s="5"/>
      <c r="S75" s="5"/>
      <c r="T75" s="5"/>
    </row>
    <row r="76" spans="2:20">
      <c r="B76" s="4"/>
      <c r="C76" s="5"/>
      <c r="D76" s="5"/>
      <c r="E76" s="5"/>
      <c r="F76" s="5"/>
      <c r="G76" s="5"/>
      <c r="H76" s="5"/>
    </row>
    <row r="77" spans="2:20">
      <c r="C77" s="5"/>
      <c r="D77" s="5"/>
      <c r="E77" s="5"/>
      <c r="F77" s="5"/>
      <c r="G77" s="5"/>
      <c r="H77" s="5"/>
    </row>
  </sheetData>
  <mergeCells count="26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H11:H17"/>
    <mergeCell ref="H18:H33"/>
    <mergeCell ref="H34:H42"/>
    <mergeCell ref="B11:B17"/>
    <mergeCell ref="B18:B42"/>
    <mergeCell ref="D11:D17"/>
    <mergeCell ref="D18:D33"/>
    <mergeCell ref="D35:D42"/>
  </mergeCells>
  <phoneticPr fontId="31" type="noConversion"/>
  <dataValidations count="6">
    <dataValidation type="list" allowBlank="1" showInputMessage="1" showErrorMessage="1" sqref="E11:E74 E65548:E65592 E131084:E131128 E196620:E196664 E262156:E262200 E327692:E327736 E393228:E393272 E458764:E458808 E524300:E524344 E589836:E589880 E655372:E655416 E720908:E720952 E786444:E786488 E851980:E852024 E917516:E917560 E983052:E983096 JA11:JA56 JA65548:JA65592 JA131084:JA131128 JA196620:JA196664 JA262156:JA262200 JA327692:JA327736 JA393228:JA393272 JA458764:JA458808 JA524300:JA524344 JA589836:JA589880 JA655372:JA655416 JA720908:JA720952 JA786444:JA786488 JA851980:JA852024 JA917516:JA917560 JA983052:JA983096 SW11:SW56 SW65548:SW65592 SW131084:SW131128 SW196620:SW196664 SW262156:SW262200 SW327692:SW327736 SW393228:SW393272 SW458764:SW458808 SW524300:SW524344 SW589836:SW589880 SW655372:SW655416 SW720908:SW720952 SW786444:SW786488 SW851980:SW852024 SW917516:SW917560 SW983052:SW983096 ACS11:ACS56 ACS65548:ACS65592 ACS131084:ACS131128 ACS196620:ACS196664 ACS262156:ACS262200 ACS327692:ACS327736 ACS393228:ACS393272 ACS458764:ACS458808 ACS524300:ACS524344 ACS589836:ACS589880 ACS655372:ACS655416 ACS720908:ACS720952 ACS786444:ACS786488 ACS851980:ACS852024 ACS917516:ACS917560 ACS983052:ACS983096 AMO11:AMO56 AMO65548:AMO65592 AMO131084:AMO131128 AMO196620:AMO196664 AMO262156:AMO262200 AMO327692:AMO327736 AMO393228:AMO393272 AMO458764:AMO458808 AMO524300:AMO524344 AMO589836:AMO589880 AMO655372:AMO655416 AMO720908:AMO720952 AMO786444:AMO786488 AMO851980:AMO852024 AMO917516:AMO917560 AMO983052:AMO983096 AWK11:AWK56 AWK65548:AWK65592 AWK131084:AWK131128 AWK196620:AWK196664 AWK262156:AWK262200 AWK327692:AWK327736 AWK393228:AWK393272 AWK458764:AWK458808 AWK524300:AWK524344 AWK589836:AWK589880 AWK655372:AWK655416 AWK720908:AWK720952 AWK786444:AWK786488 AWK851980:AWK852024 AWK917516:AWK917560 AWK983052:AWK983096 BGG11:BGG56 BGG65548:BGG65592 BGG131084:BGG131128 BGG196620:BGG196664 BGG262156:BGG262200 BGG327692:BGG327736 BGG393228:BGG393272 BGG458764:BGG458808 BGG524300:BGG524344 BGG589836:BGG589880 BGG655372:BGG655416 BGG720908:BGG720952 BGG786444:BGG786488 BGG851980:BGG852024 BGG917516:BGG917560 BGG983052:BGG983096 BQC11:BQC56 BQC65548:BQC65592 BQC131084:BQC131128 BQC196620:BQC196664 BQC262156:BQC262200 BQC327692:BQC327736 BQC393228:BQC393272 BQC458764:BQC458808 BQC524300:BQC524344 BQC589836:BQC589880 BQC655372:BQC655416 BQC720908:BQC720952 BQC786444:BQC786488 BQC851980:BQC852024 BQC917516:BQC917560 BQC983052:BQC983096 BZY11:BZY56 BZY65548:BZY65592 BZY131084:BZY131128 BZY196620:BZY196664 BZY262156:BZY262200 BZY327692:BZY327736 BZY393228:BZY393272 BZY458764:BZY458808 BZY524300:BZY524344 BZY589836:BZY589880 BZY655372:BZY655416 BZY720908:BZY720952 BZY786444:BZY786488 BZY851980:BZY852024 BZY917516:BZY917560 BZY983052:BZY983096 CJU11:CJU56 CJU65548:CJU65592 CJU131084:CJU131128 CJU196620:CJU196664 CJU262156:CJU262200 CJU327692:CJU327736 CJU393228:CJU393272 CJU458764:CJU458808 CJU524300:CJU524344 CJU589836:CJU589880 CJU655372:CJU655416 CJU720908:CJU720952 CJU786444:CJU786488 CJU851980:CJU852024 CJU917516:CJU917560 CJU983052:CJU983096 CTQ11:CTQ56 CTQ65548:CTQ65592 CTQ131084:CTQ131128 CTQ196620:CTQ196664 CTQ262156:CTQ262200 CTQ327692:CTQ327736 CTQ393228:CTQ393272 CTQ458764:CTQ458808 CTQ524300:CTQ524344 CTQ589836:CTQ589880 CTQ655372:CTQ655416 CTQ720908:CTQ720952 CTQ786444:CTQ786488 CTQ851980:CTQ852024 CTQ917516:CTQ917560 CTQ983052:CTQ983096 DDM11:DDM56 DDM65548:DDM65592 DDM131084:DDM131128 DDM196620:DDM196664 DDM262156:DDM262200 DDM327692:DDM327736 DDM393228:DDM393272 DDM458764:DDM458808 DDM524300:DDM524344 DDM589836:DDM589880 DDM655372:DDM655416 DDM720908:DDM720952 DDM786444:DDM786488 DDM851980:DDM852024 DDM917516:DDM917560 DDM983052:DDM983096 DNI11:DNI56 DNI65548:DNI65592 DNI131084:DNI131128 DNI196620:DNI196664 DNI262156:DNI262200 DNI327692:DNI327736 DNI393228:DNI393272 DNI458764:DNI458808 DNI524300:DNI524344 DNI589836:DNI589880 DNI655372:DNI655416 DNI720908:DNI720952 DNI786444:DNI786488 DNI851980:DNI852024 DNI917516:DNI917560 DNI983052:DNI983096 DXE11:DXE56 DXE65548:DXE65592 DXE131084:DXE131128 DXE196620:DXE196664 DXE262156:DXE262200 DXE327692:DXE327736 DXE393228:DXE393272 DXE458764:DXE458808 DXE524300:DXE524344 DXE589836:DXE589880 DXE655372:DXE655416 DXE720908:DXE720952 DXE786444:DXE786488 DXE851980:DXE852024 DXE917516:DXE917560 DXE983052:DXE983096 EHA11:EHA56 EHA65548:EHA65592 EHA131084:EHA131128 EHA196620:EHA196664 EHA262156:EHA262200 EHA327692:EHA327736 EHA393228:EHA393272 EHA458764:EHA458808 EHA524300:EHA524344 EHA589836:EHA589880 EHA655372:EHA655416 EHA720908:EHA720952 EHA786444:EHA786488 EHA851980:EHA852024 EHA917516:EHA917560 EHA983052:EHA983096 EQW11:EQW56 EQW65548:EQW65592 EQW131084:EQW131128 EQW196620:EQW196664 EQW262156:EQW262200 EQW327692:EQW327736 EQW393228:EQW393272 EQW458764:EQW458808 EQW524300:EQW524344 EQW589836:EQW589880 EQW655372:EQW655416 EQW720908:EQW720952 EQW786444:EQW786488 EQW851980:EQW852024 EQW917516:EQW917560 EQW983052:EQW983096 FAS11:FAS56 FAS65548:FAS65592 FAS131084:FAS131128 FAS196620:FAS196664 FAS262156:FAS262200 FAS327692:FAS327736 FAS393228:FAS393272 FAS458764:FAS458808 FAS524300:FAS524344 FAS589836:FAS589880 FAS655372:FAS655416 FAS720908:FAS720952 FAS786444:FAS786488 FAS851980:FAS852024 FAS917516:FAS917560 FAS983052:FAS983096 FKO11:FKO56 FKO65548:FKO65592 FKO131084:FKO131128 FKO196620:FKO196664 FKO262156:FKO262200 FKO327692:FKO327736 FKO393228:FKO393272 FKO458764:FKO458808 FKO524300:FKO524344 FKO589836:FKO589880 FKO655372:FKO655416 FKO720908:FKO720952 FKO786444:FKO786488 FKO851980:FKO852024 FKO917516:FKO917560 FKO983052:FKO983096 FUK11:FUK56 FUK65548:FUK65592 FUK131084:FUK131128 FUK196620:FUK196664 FUK262156:FUK262200 FUK327692:FUK327736 FUK393228:FUK393272 FUK458764:FUK458808 FUK524300:FUK524344 FUK589836:FUK589880 FUK655372:FUK655416 FUK720908:FUK720952 FUK786444:FUK786488 FUK851980:FUK852024 FUK917516:FUK917560 FUK983052:FUK983096 GEG11:GEG56 GEG65548:GEG65592 GEG131084:GEG131128 GEG196620:GEG196664 GEG262156:GEG262200 GEG327692:GEG327736 GEG393228:GEG393272 GEG458764:GEG458808 GEG524300:GEG524344 GEG589836:GEG589880 GEG655372:GEG655416 GEG720908:GEG720952 GEG786444:GEG786488 GEG851980:GEG852024 GEG917516:GEG917560 GEG983052:GEG983096 GOC11:GOC56 GOC65548:GOC65592 GOC131084:GOC131128 GOC196620:GOC196664 GOC262156:GOC262200 GOC327692:GOC327736 GOC393228:GOC393272 GOC458764:GOC458808 GOC524300:GOC524344 GOC589836:GOC589880 GOC655372:GOC655416 GOC720908:GOC720952 GOC786444:GOC786488 GOC851980:GOC852024 GOC917516:GOC917560 GOC983052:GOC983096 GXY11:GXY56 GXY65548:GXY65592 GXY131084:GXY131128 GXY196620:GXY196664 GXY262156:GXY262200 GXY327692:GXY327736 GXY393228:GXY393272 GXY458764:GXY458808 GXY524300:GXY524344 GXY589836:GXY589880 GXY655372:GXY655416 GXY720908:GXY720952 GXY786444:GXY786488 GXY851980:GXY852024 GXY917516:GXY917560 GXY983052:GXY983096 HHU11:HHU56 HHU65548:HHU65592 HHU131084:HHU131128 HHU196620:HHU196664 HHU262156:HHU262200 HHU327692:HHU327736 HHU393228:HHU393272 HHU458764:HHU458808 HHU524300:HHU524344 HHU589836:HHU589880 HHU655372:HHU655416 HHU720908:HHU720952 HHU786444:HHU786488 HHU851980:HHU852024 HHU917516:HHU917560 HHU983052:HHU983096 HRQ11:HRQ56 HRQ65548:HRQ65592 HRQ131084:HRQ131128 HRQ196620:HRQ196664 HRQ262156:HRQ262200 HRQ327692:HRQ327736 HRQ393228:HRQ393272 HRQ458764:HRQ458808 HRQ524300:HRQ524344 HRQ589836:HRQ589880 HRQ655372:HRQ655416 HRQ720908:HRQ720952 HRQ786444:HRQ786488 HRQ851980:HRQ852024 HRQ917516:HRQ917560 HRQ983052:HRQ983096 IBM11:IBM56 IBM65548:IBM65592 IBM131084:IBM131128 IBM196620:IBM196664 IBM262156:IBM262200 IBM327692:IBM327736 IBM393228:IBM393272 IBM458764:IBM458808 IBM524300:IBM524344 IBM589836:IBM589880 IBM655372:IBM655416 IBM720908:IBM720952 IBM786444:IBM786488 IBM851980:IBM852024 IBM917516:IBM917560 IBM983052:IBM983096 ILI11:ILI56 ILI65548:ILI65592 ILI131084:ILI131128 ILI196620:ILI196664 ILI262156:ILI262200 ILI327692:ILI327736 ILI393228:ILI393272 ILI458764:ILI458808 ILI524300:ILI524344 ILI589836:ILI589880 ILI655372:ILI655416 ILI720908:ILI720952 ILI786444:ILI786488 ILI851980:ILI852024 ILI917516:ILI917560 ILI983052:ILI983096 IVE11:IVE56 IVE65548:IVE65592 IVE131084:IVE131128 IVE196620:IVE196664 IVE262156:IVE262200 IVE327692:IVE327736 IVE393228:IVE393272 IVE458764:IVE458808 IVE524300:IVE524344 IVE589836:IVE589880 IVE655372:IVE655416 IVE720908:IVE720952 IVE786444:IVE786488 IVE851980:IVE852024 IVE917516:IVE917560 IVE983052:IVE983096 JFA11:JFA56 JFA65548:JFA65592 JFA131084:JFA131128 JFA196620:JFA196664 JFA262156:JFA262200 JFA327692:JFA327736 JFA393228:JFA393272 JFA458764:JFA458808 JFA524300:JFA524344 JFA589836:JFA589880 JFA655372:JFA655416 JFA720908:JFA720952 JFA786444:JFA786488 JFA851980:JFA852024 JFA917516:JFA917560 JFA983052:JFA983096 JOW11:JOW56 JOW65548:JOW65592 JOW131084:JOW131128 JOW196620:JOW196664 JOW262156:JOW262200 JOW327692:JOW327736 JOW393228:JOW393272 JOW458764:JOW458808 JOW524300:JOW524344 JOW589836:JOW589880 JOW655372:JOW655416 JOW720908:JOW720952 JOW786444:JOW786488 JOW851980:JOW852024 JOW917516:JOW917560 JOW983052:JOW983096 JYS11:JYS56 JYS65548:JYS65592 JYS131084:JYS131128 JYS196620:JYS196664 JYS262156:JYS262200 JYS327692:JYS327736 JYS393228:JYS393272 JYS458764:JYS458808 JYS524300:JYS524344 JYS589836:JYS589880 JYS655372:JYS655416 JYS720908:JYS720952 JYS786444:JYS786488 JYS851980:JYS852024 JYS917516:JYS917560 JYS983052:JYS983096 KIO11:KIO56 KIO65548:KIO65592 KIO131084:KIO131128 KIO196620:KIO196664 KIO262156:KIO262200 KIO327692:KIO327736 KIO393228:KIO393272 KIO458764:KIO458808 KIO524300:KIO524344 KIO589836:KIO589880 KIO655372:KIO655416 KIO720908:KIO720952 KIO786444:KIO786488 KIO851980:KIO852024 KIO917516:KIO917560 KIO983052:KIO983096 KSK11:KSK56 KSK65548:KSK65592 KSK131084:KSK131128 KSK196620:KSK196664 KSK262156:KSK262200 KSK327692:KSK327736 KSK393228:KSK393272 KSK458764:KSK458808 KSK524300:KSK524344 KSK589836:KSK589880 KSK655372:KSK655416 KSK720908:KSK720952 KSK786444:KSK786488 KSK851980:KSK852024 KSK917516:KSK917560 KSK983052:KSK983096 LCG11:LCG56 LCG65548:LCG65592 LCG131084:LCG131128 LCG196620:LCG196664 LCG262156:LCG262200 LCG327692:LCG327736 LCG393228:LCG393272 LCG458764:LCG458808 LCG524300:LCG524344 LCG589836:LCG589880 LCG655372:LCG655416 LCG720908:LCG720952 LCG786444:LCG786488 LCG851980:LCG852024 LCG917516:LCG917560 LCG983052:LCG983096 LMC11:LMC56 LMC65548:LMC65592 LMC131084:LMC131128 LMC196620:LMC196664 LMC262156:LMC262200 LMC327692:LMC327736 LMC393228:LMC393272 LMC458764:LMC458808 LMC524300:LMC524344 LMC589836:LMC589880 LMC655372:LMC655416 LMC720908:LMC720952 LMC786444:LMC786488 LMC851980:LMC852024 LMC917516:LMC917560 LMC983052:LMC983096 LVY11:LVY56 LVY65548:LVY65592 LVY131084:LVY131128 LVY196620:LVY196664 LVY262156:LVY262200 LVY327692:LVY327736 LVY393228:LVY393272 LVY458764:LVY458808 LVY524300:LVY524344 LVY589836:LVY589880 LVY655372:LVY655416 LVY720908:LVY720952 LVY786444:LVY786488 LVY851980:LVY852024 LVY917516:LVY917560 LVY983052:LVY983096 MFU11:MFU56 MFU65548:MFU65592 MFU131084:MFU131128 MFU196620:MFU196664 MFU262156:MFU262200 MFU327692:MFU327736 MFU393228:MFU393272 MFU458764:MFU458808 MFU524300:MFU524344 MFU589836:MFU589880 MFU655372:MFU655416 MFU720908:MFU720952 MFU786444:MFU786488 MFU851980:MFU852024 MFU917516:MFU917560 MFU983052:MFU983096 MPQ11:MPQ56 MPQ65548:MPQ65592 MPQ131084:MPQ131128 MPQ196620:MPQ196664 MPQ262156:MPQ262200 MPQ327692:MPQ327736 MPQ393228:MPQ393272 MPQ458764:MPQ458808 MPQ524300:MPQ524344 MPQ589836:MPQ589880 MPQ655372:MPQ655416 MPQ720908:MPQ720952 MPQ786444:MPQ786488 MPQ851980:MPQ852024 MPQ917516:MPQ917560 MPQ983052:MPQ983096 MZM11:MZM56 MZM65548:MZM65592 MZM131084:MZM131128 MZM196620:MZM196664 MZM262156:MZM262200 MZM327692:MZM327736 MZM393228:MZM393272 MZM458764:MZM458808 MZM524300:MZM524344 MZM589836:MZM589880 MZM655372:MZM655416 MZM720908:MZM720952 MZM786444:MZM786488 MZM851980:MZM852024 MZM917516:MZM917560 MZM983052:MZM983096 NJI11:NJI56 NJI65548:NJI65592 NJI131084:NJI131128 NJI196620:NJI196664 NJI262156:NJI262200 NJI327692:NJI327736 NJI393228:NJI393272 NJI458764:NJI458808 NJI524300:NJI524344 NJI589836:NJI589880 NJI655372:NJI655416 NJI720908:NJI720952 NJI786444:NJI786488 NJI851980:NJI852024 NJI917516:NJI917560 NJI983052:NJI983096 NTE11:NTE56 NTE65548:NTE65592 NTE131084:NTE131128 NTE196620:NTE196664 NTE262156:NTE262200 NTE327692:NTE327736 NTE393228:NTE393272 NTE458764:NTE458808 NTE524300:NTE524344 NTE589836:NTE589880 NTE655372:NTE655416 NTE720908:NTE720952 NTE786444:NTE786488 NTE851980:NTE852024 NTE917516:NTE917560 NTE983052:NTE983096 ODA11:ODA56 ODA65548:ODA65592 ODA131084:ODA131128 ODA196620:ODA196664 ODA262156:ODA262200 ODA327692:ODA327736 ODA393228:ODA393272 ODA458764:ODA458808 ODA524300:ODA524344 ODA589836:ODA589880 ODA655372:ODA655416 ODA720908:ODA720952 ODA786444:ODA786488 ODA851980:ODA852024 ODA917516:ODA917560 ODA983052:ODA983096 OMW11:OMW56 OMW65548:OMW65592 OMW131084:OMW131128 OMW196620:OMW196664 OMW262156:OMW262200 OMW327692:OMW327736 OMW393228:OMW393272 OMW458764:OMW458808 OMW524300:OMW524344 OMW589836:OMW589880 OMW655372:OMW655416 OMW720908:OMW720952 OMW786444:OMW786488 OMW851980:OMW852024 OMW917516:OMW917560 OMW983052:OMW983096 OWS11:OWS56 OWS65548:OWS65592 OWS131084:OWS131128 OWS196620:OWS196664 OWS262156:OWS262200 OWS327692:OWS327736 OWS393228:OWS393272 OWS458764:OWS458808 OWS524300:OWS524344 OWS589836:OWS589880 OWS655372:OWS655416 OWS720908:OWS720952 OWS786444:OWS786488 OWS851980:OWS852024 OWS917516:OWS917560 OWS983052:OWS983096 PGO11:PGO56 PGO65548:PGO65592 PGO131084:PGO131128 PGO196620:PGO196664 PGO262156:PGO262200 PGO327692:PGO327736 PGO393228:PGO393272 PGO458764:PGO458808 PGO524300:PGO524344 PGO589836:PGO589880 PGO655372:PGO655416 PGO720908:PGO720952 PGO786444:PGO786488 PGO851980:PGO852024 PGO917516:PGO917560 PGO983052:PGO983096 PQK11:PQK56 PQK65548:PQK65592 PQK131084:PQK131128 PQK196620:PQK196664 PQK262156:PQK262200 PQK327692:PQK327736 PQK393228:PQK393272 PQK458764:PQK458808 PQK524300:PQK524344 PQK589836:PQK589880 PQK655372:PQK655416 PQK720908:PQK720952 PQK786444:PQK786488 PQK851980:PQK852024 PQK917516:PQK917560 PQK983052:PQK983096 QAG11:QAG56 QAG65548:QAG65592 QAG131084:QAG131128 QAG196620:QAG196664 QAG262156:QAG262200 QAG327692:QAG327736 QAG393228:QAG393272 QAG458764:QAG458808 QAG524300:QAG524344 QAG589836:QAG589880 QAG655372:QAG655416 QAG720908:QAG720952 QAG786444:QAG786488 QAG851980:QAG852024 QAG917516:QAG917560 QAG983052:QAG983096 QKC11:QKC56 QKC65548:QKC65592 QKC131084:QKC131128 QKC196620:QKC196664 QKC262156:QKC262200 QKC327692:QKC327736 QKC393228:QKC393272 QKC458764:QKC458808 QKC524300:QKC524344 QKC589836:QKC589880 QKC655372:QKC655416 QKC720908:QKC720952 QKC786444:QKC786488 QKC851980:QKC852024 QKC917516:QKC917560 QKC983052:QKC983096 QTY11:QTY56 QTY65548:QTY65592 QTY131084:QTY131128 QTY196620:QTY196664 QTY262156:QTY262200 QTY327692:QTY327736 QTY393228:QTY393272 QTY458764:QTY458808 QTY524300:QTY524344 QTY589836:QTY589880 QTY655372:QTY655416 QTY720908:QTY720952 QTY786444:QTY786488 QTY851980:QTY852024 QTY917516:QTY917560 QTY983052:QTY983096 RDU11:RDU56 RDU65548:RDU65592 RDU131084:RDU131128 RDU196620:RDU196664 RDU262156:RDU262200 RDU327692:RDU327736 RDU393228:RDU393272 RDU458764:RDU458808 RDU524300:RDU524344 RDU589836:RDU589880 RDU655372:RDU655416 RDU720908:RDU720952 RDU786444:RDU786488 RDU851980:RDU852024 RDU917516:RDU917560 RDU983052:RDU983096 RNQ11:RNQ56 RNQ65548:RNQ65592 RNQ131084:RNQ131128 RNQ196620:RNQ196664 RNQ262156:RNQ262200 RNQ327692:RNQ327736 RNQ393228:RNQ393272 RNQ458764:RNQ458808 RNQ524300:RNQ524344 RNQ589836:RNQ589880 RNQ655372:RNQ655416 RNQ720908:RNQ720952 RNQ786444:RNQ786488 RNQ851980:RNQ852024 RNQ917516:RNQ917560 RNQ983052:RNQ983096 RXM11:RXM56 RXM65548:RXM65592 RXM131084:RXM131128 RXM196620:RXM196664 RXM262156:RXM262200 RXM327692:RXM327736 RXM393228:RXM393272 RXM458764:RXM458808 RXM524300:RXM524344 RXM589836:RXM589880 RXM655372:RXM655416 RXM720908:RXM720952 RXM786444:RXM786488 RXM851980:RXM852024 RXM917516:RXM917560 RXM983052:RXM983096 SHI11:SHI56 SHI65548:SHI65592 SHI131084:SHI131128 SHI196620:SHI196664 SHI262156:SHI262200 SHI327692:SHI327736 SHI393228:SHI393272 SHI458764:SHI458808 SHI524300:SHI524344 SHI589836:SHI589880 SHI655372:SHI655416 SHI720908:SHI720952 SHI786444:SHI786488 SHI851980:SHI852024 SHI917516:SHI917560 SHI983052:SHI983096 SRE11:SRE56 SRE65548:SRE65592 SRE131084:SRE131128 SRE196620:SRE196664 SRE262156:SRE262200 SRE327692:SRE327736 SRE393228:SRE393272 SRE458764:SRE458808 SRE524300:SRE524344 SRE589836:SRE589880 SRE655372:SRE655416 SRE720908:SRE720952 SRE786444:SRE786488 SRE851980:SRE852024 SRE917516:SRE917560 SRE983052:SRE983096 TBA11:TBA56 TBA65548:TBA65592 TBA131084:TBA131128 TBA196620:TBA196664 TBA262156:TBA262200 TBA327692:TBA327736 TBA393228:TBA393272 TBA458764:TBA458808 TBA524300:TBA524344 TBA589836:TBA589880 TBA655372:TBA655416 TBA720908:TBA720952 TBA786444:TBA786488 TBA851980:TBA852024 TBA917516:TBA917560 TBA983052:TBA983096 TKW11:TKW56 TKW65548:TKW65592 TKW131084:TKW131128 TKW196620:TKW196664 TKW262156:TKW262200 TKW327692:TKW327736 TKW393228:TKW393272 TKW458764:TKW458808 TKW524300:TKW524344 TKW589836:TKW589880 TKW655372:TKW655416 TKW720908:TKW720952 TKW786444:TKW786488 TKW851980:TKW852024 TKW917516:TKW917560 TKW983052:TKW983096 TUS11:TUS56 TUS65548:TUS65592 TUS131084:TUS131128 TUS196620:TUS196664 TUS262156:TUS262200 TUS327692:TUS327736 TUS393228:TUS393272 TUS458764:TUS458808 TUS524300:TUS524344 TUS589836:TUS589880 TUS655372:TUS655416 TUS720908:TUS720952 TUS786444:TUS786488 TUS851980:TUS852024 TUS917516:TUS917560 TUS983052:TUS983096 UEO11:UEO56 UEO65548:UEO65592 UEO131084:UEO131128 UEO196620:UEO196664 UEO262156:UEO262200 UEO327692:UEO327736 UEO393228:UEO393272 UEO458764:UEO458808 UEO524300:UEO524344 UEO589836:UEO589880 UEO655372:UEO655416 UEO720908:UEO720952 UEO786444:UEO786488 UEO851980:UEO852024 UEO917516:UEO917560 UEO983052:UEO983096 UOK11:UOK56 UOK65548:UOK65592 UOK131084:UOK131128 UOK196620:UOK196664 UOK262156:UOK262200 UOK327692:UOK327736 UOK393228:UOK393272 UOK458764:UOK458808 UOK524300:UOK524344 UOK589836:UOK589880 UOK655372:UOK655416 UOK720908:UOK720952 UOK786444:UOK786488 UOK851980:UOK852024 UOK917516:UOK917560 UOK983052:UOK983096 UYG11:UYG56 UYG65548:UYG65592 UYG131084:UYG131128 UYG196620:UYG196664 UYG262156:UYG262200 UYG327692:UYG327736 UYG393228:UYG393272 UYG458764:UYG458808 UYG524300:UYG524344 UYG589836:UYG589880 UYG655372:UYG655416 UYG720908:UYG720952 UYG786444:UYG786488 UYG851980:UYG852024 UYG917516:UYG917560 UYG983052:UYG983096 VIC11:VIC56 VIC65548:VIC65592 VIC131084:VIC131128 VIC196620:VIC196664 VIC262156:VIC262200 VIC327692:VIC327736 VIC393228:VIC393272 VIC458764:VIC458808 VIC524300:VIC524344 VIC589836:VIC589880 VIC655372:VIC655416 VIC720908:VIC720952 VIC786444:VIC786488 VIC851980:VIC852024 VIC917516:VIC917560 VIC983052:VIC983096 VRY11:VRY56 VRY65548:VRY65592 VRY131084:VRY131128 VRY196620:VRY196664 VRY262156:VRY262200 VRY327692:VRY327736 VRY393228:VRY393272 VRY458764:VRY458808 VRY524300:VRY524344 VRY589836:VRY589880 VRY655372:VRY655416 VRY720908:VRY720952 VRY786444:VRY786488 VRY851980:VRY852024 VRY917516:VRY917560 VRY983052:VRY983096 WBU11:WBU56 WBU65548:WBU65592 WBU131084:WBU131128 WBU196620:WBU196664 WBU262156:WBU262200 WBU327692:WBU327736 WBU393228:WBU393272 WBU458764:WBU458808 WBU524300:WBU524344 WBU589836:WBU589880 WBU655372:WBU655416 WBU720908:WBU720952 WBU786444:WBU786488 WBU851980:WBU852024 WBU917516:WBU917560 WBU983052:WBU983096 WLQ11:WLQ56 WLQ65548:WLQ65592 WLQ131084:WLQ131128 WLQ196620:WLQ196664 WLQ262156:WLQ262200 WLQ327692:WLQ327736 WLQ393228:WLQ393272 WLQ458764:WLQ458808 WLQ524300:WLQ524344 WLQ589836:WLQ589880 WLQ655372:WLQ655416 WLQ720908:WLQ720952 WLQ786444:WLQ786488 WLQ851980:WLQ852024 WLQ917516:WLQ917560 WLQ983052:WLQ983096 WVM11:WVM56 WVM65548:WVM65592 WVM131084:WVM131128 WVM196620:WVM196664 WVM262156:WVM262200 WVM327692:WVM327736 WVM393228:WVM393272 WVM458764:WVM458808 WVM524300:WVM524344 WVM589836:WVM589880 WVM655372:WVM655416 WVM720908:WVM720952 WVM786444:WVM786488 WVM851980:WVM852024 WVM917516:WVM917560 WVM983052:WVM983096">
      <formula1>"正,反"</formula1>
    </dataValidation>
    <dataValidation type="list" allowBlank="1" showInputMessage="1" showErrorMessage="1" sqref="F11:F74 F65548:F65592 F131084:F131128 F196620:F196664 F262156:F262200 F327692:F327736 F393228:F393272 F458764:F458808 F524300:F524344 F589836:F589880 F655372:F655416 F720908:F720952 F786444:F786488 F851980:F852024 F917516:F917560 F983052:F983096 JB11:JB56 JB65548:JB65592 JB131084:JB131128 JB196620:JB196664 JB262156:JB262200 JB327692:JB327736 JB393228:JB393272 JB458764:JB458808 JB524300:JB524344 JB589836:JB589880 JB655372:JB655416 JB720908:JB720952 JB786444:JB786488 JB851980:JB852024 JB917516:JB917560 JB983052:JB983096 SX11:SX56 SX65548:SX65592 SX131084:SX131128 SX196620:SX196664 SX262156:SX262200 SX327692:SX327736 SX393228:SX393272 SX458764:SX458808 SX524300:SX524344 SX589836:SX589880 SX655372:SX655416 SX720908:SX720952 SX786444:SX786488 SX851980:SX852024 SX917516:SX917560 SX983052:SX983096 ACT11:ACT56 ACT65548:ACT65592 ACT131084:ACT131128 ACT196620:ACT196664 ACT262156:ACT262200 ACT327692:ACT327736 ACT393228:ACT393272 ACT458764:ACT458808 ACT524300:ACT524344 ACT589836:ACT589880 ACT655372:ACT655416 ACT720908:ACT720952 ACT786444:ACT786488 ACT851980:ACT852024 ACT917516:ACT917560 ACT983052:ACT983096 AMP11:AMP56 AMP65548:AMP65592 AMP131084:AMP131128 AMP196620:AMP196664 AMP262156:AMP262200 AMP327692:AMP327736 AMP393228:AMP393272 AMP458764:AMP458808 AMP524300:AMP524344 AMP589836:AMP589880 AMP655372:AMP655416 AMP720908:AMP720952 AMP786444:AMP786488 AMP851980:AMP852024 AMP917516:AMP917560 AMP983052:AMP983096 AWL11:AWL56 AWL65548:AWL65592 AWL131084:AWL131128 AWL196620:AWL196664 AWL262156:AWL262200 AWL327692:AWL327736 AWL393228:AWL393272 AWL458764:AWL458808 AWL524300:AWL524344 AWL589836:AWL589880 AWL655372:AWL655416 AWL720908:AWL720952 AWL786444:AWL786488 AWL851980:AWL852024 AWL917516:AWL917560 AWL983052:AWL983096 BGH11:BGH56 BGH65548:BGH65592 BGH131084:BGH131128 BGH196620:BGH196664 BGH262156:BGH262200 BGH327692:BGH327736 BGH393228:BGH393272 BGH458764:BGH458808 BGH524300:BGH524344 BGH589836:BGH589880 BGH655372:BGH655416 BGH720908:BGH720952 BGH786444:BGH786488 BGH851980:BGH852024 BGH917516:BGH917560 BGH983052:BGH983096 BQD11:BQD56 BQD65548:BQD65592 BQD131084:BQD131128 BQD196620:BQD196664 BQD262156:BQD262200 BQD327692:BQD327736 BQD393228:BQD393272 BQD458764:BQD458808 BQD524300:BQD524344 BQD589836:BQD589880 BQD655372:BQD655416 BQD720908:BQD720952 BQD786444:BQD786488 BQD851980:BQD852024 BQD917516:BQD917560 BQD983052:BQD983096 BZZ11:BZZ56 BZZ65548:BZZ65592 BZZ131084:BZZ131128 BZZ196620:BZZ196664 BZZ262156:BZZ262200 BZZ327692:BZZ327736 BZZ393228:BZZ393272 BZZ458764:BZZ458808 BZZ524300:BZZ524344 BZZ589836:BZZ589880 BZZ655372:BZZ655416 BZZ720908:BZZ720952 BZZ786444:BZZ786488 BZZ851980:BZZ852024 BZZ917516:BZZ917560 BZZ983052:BZZ983096 CJV11:CJV56 CJV65548:CJV65592 CJV131084:CJV131128 CJV196620:CJV196664 CJV262156:CJV262200 CJV327692:CJV327736 CJV393228:CJV393272 CJV458764:CJV458808 CJV524300:CJV524344 CJV589836:CJV589880 CJV655372:CJV655416 CJV720908:CJV720952 CJV786444:CJV786488 CJV851980:CJV852024 CJV917516:CJV917560 CJV983052:CJV983096 CTR11:CTR56 CTR65548:CTR65592 CTR131084:CTR131128 CTR196620:CTR196664 CTR262156:CTR262200 CTR327692:CTR327736 CTR393228:CTR393272 CTR458764:CTR458808 CTR524300:CTR524344 CTR589836:CTR589880 CTR655372:CTR655416 CTR720908:CTR720952 CTR786444:CTR786488 CTR851980:CTR852024 CTR917516:CTR917560 CTR983052:CTR983096 DDN11:DDN56 DDN65548:DDN65592 DDN131084:DDN131128 DDN196620:DDN196664 DDN262156:DDN262200 DDN327692:DDN327736 DDN393228:DDN393272 DDN458764:DDN458808 DDN524300:DDN524344 DDN589836:DDN589880 DDN655372:DDN655416 DDN720908:DDN720952 DDN786444:DDN786488 DDN851980:DDN852024 DDN917516:DDN917560 DDN983052:DDN983096 DNJ11:DNJ56 DNJ65548:DNJ65592 DNJ131084:DNJ131128 DNJ196620:DNJ196664 DNJ262156:DNJ262200 DNJ327692:DNJ327736 DNJ393228:DNJ393272 DNJ458764:DNJ458808 DNJ524300:DNJ524344 DNJ589836:DNJ589880 DNJ655372:DNJ655416 DNJ720908:DNJ720952 DNJ786444:DNJ786488 DNJ851980:DNJ852024 DNJ917516:DNJ917560 DNJ983052:DNJ983096 DXF11:DXF56 DXF65548:DXF65592 DXF131084:DXF131128 DXF196620:DXF196664 DXF262156:DXF262200 DXF327692:DXF327736 DXF393228:DXF393272 DXF458764:DXF458808 DXF524300:DXF524344 DXF589836:DXF589880 DXF655372:DXF655416 DXF720908:DXF720952 DXF786444:DXF786488 DXF851980:DXF852024 DXF917516:DXF917560 DXF983052:DXF983096 EHB11:EHB56 EHB65548:EHB65592 EHB131084:EHB131128 EHB196620:EHB196664 EHB262156:EHB262200 EHB327692:EHB327736 EHB393228:EHB393272 EHB458764:EHB458808 EHB524300:EHB524344 EHB589836:EHB589880 EHB655372:EHB655416 EHB720908:EHB720952 EHB786444:EHB786488 EHB851980:EHB852024 EHB917516:EHB917560 EHB983052:EHB983096 EQX11:EQX56 EQX65548:EQX65592 EQX131084:EQX131128 EQX196620:EQX196664 EQX262156:EQX262200 EQX327692:EQX327736 EQX393228:EQX393272 EQX458764:EQX458808 EQX524300:EQX524344 EQX589836:EQX589880 EQX655372:EQX655416 EQX720908:EQX720952 EQX786444:EQX786488 EQX851980:EQX852024 EQX917516:EQX917560 EQX983052:EQX983096 FAT11:FAT56 FAT65548:FAT65592 FAT131084:FAT131128 FAT196620:FAT196664 FAT262156:FAT262200 FAT327692:FAT327736 FAT393228:FAT393272 FAT458764:FAT458808 FAT524300:FAT524344 FAT589836:FAT589880 FAT655372:FAT655416 FAT720908:FAT720952 FAT786444:FAT786488 FAT851980:FAT852024 FAT917516:FAT917560 FAT983052:FAT983096 FKP11:FKP56 FKP65548:FKP65592 FKP131084:FKP131128 FKP196620:FKP196664 FKP262156:FKP262200 FKP327692:FKP327736 FKP393228:FKP393272 FKP458764:FKP458808 FKP524300:FKP524344 FKP589836:FKP589880 FKP655372:FKP655416 FKP720908:FKP720952 FKP786444:FKP786488 FKP851980:FKP852024 FKP917516:FKP917560 FKP983052:FKP983096 FUL11:FUL56 FUL65548:FUL65592 FUL131084:FUL131128 FUL196620:FUL196664 FUL262156:FUL262200 FUL327692:FUL327736 FUL393228:FUL393272 FUL458764:FUL458808 FUL524300:FUL524344 FUL589836:FUL589880 FUL655372:FUL655416 FUL720908:FUL720952 FUL786444:FUL786488 FUL851980:FUL852024 FUL917516:FUL917560 FUL983052:FUL983096 GEH11:GEH56 GEH65548:GEH65592 GEH131084:GEH131128 GEH196620:GEH196664 GEH262156:GEH262200 GEH327692:GEH327736 GEH393228:GEH393272 GEH458764:GEH458808 GEH524300:GEH524344 GEH589836:GEH589880 GEH655372:GEH655416 GEH720908:GEH720952 GEH786444:GEH786488 GEH851980:GEH852024 GEH917516:GEH917560 GEH983052:GEH983096 GOD11:GOD56 GOD65548:GOD65592 GOD131084:GOD131128 GOD196620:GOD196664 GOD262156:GOD262200 GOD327692:GOD327736 GOD393228:GOD393272 GOD458764:GOD458808 GOD524300:GOD524344 GOD589836:GOD589880 GOD655372:GOD655416 GOD720908:GOD720952 GOD786444:GOD786488 GOD851980:GOD852024 GOD917516:GOD917560 GOD983052:GOD983096 GXZ11:GXZ56 GXZ65548:GXZ65592 GXZ131084:GXZ131128 GXZ196620:GXZ196664 GXZ262156:GXZ262200 GXZ327692:GXZ327736 GXZ393228:GXZ393272 GXZ458764:GXZ458808 GXZ524300:GXZ524344 GXZ589836:GXZ589880 GXZ655372:GXZ655416 GXZ720908:GXZ720952 GXZ786444:GXZ786488 GXZ851980:GXZ852024 GXZ917516:GXZ917560 GXZ983052:GXZ983096 HHV11:HHV56 HHV65548:HHV65592 HHV131084:HHV131128 HHV196620:HHV196664 HHV262156:HHV262200 HHV327692:HHV327736 HHV393228:HHV393272 HHV458764:HHV458808 HHV524300:HHV524344 HHV589836:HHV589880 HHV655372:HHV655416 HHV720908:HHV720952 HHV786444:HHV786488 HHV851980:HHV852024 HHV917516:HHV917560 HHV983052:HHV983096 HRR11:HRR56 HRR65548:HRR65592 HRR131084:HRR131128 HRR196620:HRR196664 HRR262156:HRR262200 HRR327692:HRR327736 HRR393228:HRR393272 HRR458764:HRR458808 HRR524300:HRR524344 HRR589836:HRR589880 HRR655372:HRR655416 HRR720908:HRR720952 HRR786444:HRR786488 HRR851980:HRR852024 HRR917516:HRR917560 HRR983052:HRR983096 IBN11:IBN56 IBN65548:IBN65592 IBN131084:IBN131128 IBN196620:IBN196664 IBN262156:IBN262200 IBN327692:IBN327736 IBN393228:IBN393272 IBN458764:IBN458808 IBN524300:IBN524344 IBN589836:IBN589880 IBN655372:IBN655416 IBN720908:IBN720952 IBN786444:IBN786488 IBN851980:IBN852024 IBN917516:IBN917560 IBN983052:IBN983096 ILJ11:ILJ56 ILJ65548:ILJ65592 ILJ131084:ILJ131128 ILJ196620:ILJ196664 ILJ262156:ILJ262200 ILJ327692:ILJ327736 ILJ393228:ILJ393272 ILJ458764:ILJ458808 ILJ524300:ILJ524344 ILJ589836:ILJ589880 ILJ655372:ILJ655416 ILJ720908:ILJ720952 ILJ786444:ILJ786488 ILJ851980:ILJ852024 ILJ917516:ILJ917560 ILJ983052:ILJ983096 IVF11:IVF56 IVF65548:IVF65592 IVF131084:IVF131128 IVF196620:IVF196664 IVF262156:IVF262200 IVF327692:IVF327736 IVF393228:IVF393272 IVF458764:IVF458808 IVF524300:IVF524344 IVF589836:IVF589880 IVF655372:IVF655416 IVF720908:IVF720952 IVF786444:IVF786488 IVF851980:IVF852024 IVF917516:IVF917560 IVF983052:IVF983096 JFB11:JFB56 JFB65548:JFB65592 JFB131084:JFB131128 JFB196620:JFB196664 JFB262156:JFB262200 JFB327692:JFB327736 JFB393228:JFB393272 JFB458764:JFB458808 JFB524300:JFB524344 JFB589836:JFB589880 JFB655372:JFB655416 JFB720908:JFB720952 JFB786444:JFB786488 JFB851980:JFB852024 JFB917516:JFB917560 JFB983052:JFB983096 JOX11:JOX56 JOX65548:JOX65592 JOX131084:JOX131128 JOX196620:JOX196664 JOX262156:JOX262200 JOX327692:JOX327736 JOX393228:JOX393272 JOX458764:JOX458808 JOX524300:JOX524344 JOX589836:JOX589880 JOX655372:JOX655416 JOX720908:JOX720952 JOX786444:JOX786488 JOX851980:JOX852024 JOX917516:JOX917560 JOX983052:JOX983096 JYT11:JYT56 JYT65548:JYT65592 JYT131084:JYT131128 JYT196620:JYT196664 JYT262156:JYT262200 JYT327692:JYT327736 JYT393228:JYT393272 JYT458764:JYT458808 JYT524300:JYT524344 JYT589836:JYT589880 JYT655372:JYT655416 JYT720908:JYT720952 JYT786444:JYT786488 JYT851980:JYT852024 JYT917516:JYT917560 JYT983052:JYT983096 KIP11:KIP56 KIP65548:KIP65592 KIP131084:KIP131128 KIP196620:KIP196664 KIP262156:KIP262200 KIP327692:KIP327736 KIP393228:KIP393272 KIP458764:KIP458808 KIP524300:KIP524344 KIP589836:KIP589880 KIP655372:KIP655416 KIP720908:KIP720952 KIP786444:KIP786488 KIP851980:KIP852024 KIP917516:KIP917560 KIP983052:KIP983096 KSL11:KSL56 KSL65548:KSL65592 KSL131084:KSL131128 KSL196620:KSL196664 KSL262156:KSL262200 KSL327692:KSL327736 KSL393228:KSL393272 KSL458764:KSL458808 KSL524300:KSL524344 KSL589836:KSL589880 KSL655372:KSL655416 KSL720908:KSL720952 KSL786444:KSL786488 KSL851980:KSL852024 KSL917516:KSL917560 KSL983052:KSL983096 LCH11:LCH56 LCH65548:LCH65592 LCH131084:LCH131128 LCH196620:LCH196664 LCH262156:LCH262200 LCH327692:LCH327736 LCH393228:LCH393272 LCH458764:LCH458808 LCH524300:LCH524344 LCH589836:LCH589880 LCH655372:LCH655416 LCH720908:LCH720952 LCH786444:LCH786488 LCH851980:LCH852024 LCH917516:LCH917560 LCH983052:LCH983096 LMD11:LMD56 LMD65548:LMD65592 LMD131084:LMD131128 LMD196620:LMD196664 LMD262156:LMD262200 LMD327692:LMD327736 LMD393228:LMD393272 LMD458764:LMD458808 LMD524300:LMD524344 LMD589836:LMD589880 LMD655372:LMD655416 LMD720908:LMD720952 LMD786444:LMD786488 LMD851980:LMD852024 LMD917516:LMD917560 LMD983052:LMD983096 LVZ11:LVZ56 LVZ65548:LVZ65592 LVZ131084:LVZ131128 LVZ196620:LVZ196664 LVZ262156:LVZ262200 LVZ327692:LVZ327736 LVZ393228:LVZ393272 LVZ458764:LVZ458808 LVZ524300:LVZ524344 LVZ589836:LVZ589880 LVZ655372:LVZ655416 LVZ720908:LVZ720952 LVZ786444:LVZ786488 LVZ851980:LVZ852024 LVZ917516:LVZ917560 LVZ983052:LVZ983096 MFV11:MFV56 MFV65548:MFV65592 MFV131084:MFV131128 MFV196620:MFV196664 MFV262156:MFV262200 MFV327692:MFV327736 MFV393228:MFV393272 MFV458764:MFV458808 MFV524300:MFV524344 MFV589836:MFV589880 MFV655372:MFV655416 MFV720908:MFV720952 MFV786444:MFV786488 MFV851980:MFV852024 MFV917516:MFV917560 MFV983052:MFV983096 MPR11:MPR56 MPR65548:MPR65592 MPR131084:MPR131128 MPR196620:MPR196664 MPR262156:MPR262200 MPR327692:MPR327736 MPR393228:MPR393272 MPR458764:MPR458808 MPR524300:MPR524344 MPR589836:MPR589880 MPR655372:MPR655416 MPR720908:MPR720952 MPR786444:MPR786488 MPR851980:MPR852024 MPR917516:MPR917560 MPR983052:MPR983096 MZN11:MZN56 MZN65548:MZN65592 MZN131084:MZN131128 MZN196620:MZN196664 MZN262156:MZN262200 MZN327692:MZN327736 MZN393228:MZN393272 MZN458764:MZN458808 MZN524300:MZN524344 MZN589836:MZN589880 MZN655372:MZN655416 MZN720908:MZN720952 MZN786444:MZN786488 MZN851980:MZN852024 MZN917516:MZN917560 MZN983052:MZN983096 NJJ11:NJJ56 NJJ65548:NJJ65592 NJJ131084:NJJ131128 NJJ196620:NJJ196664 NJJ262156:NJJ262200 NJJ327692:NJJ327736 NJJ393228:NJJ393272 NJJ458764:NJJ458808 NJJ524300:NJJ524344 NJJ589836:NJJ589880 NJJ655372:NJJ655416 NJJ720908:NJJ720952 NJJ786444:NJJ786488 NJJ851980:NJJ852024 NJJ917516:NJJ917560 NJJ983052:NJJ983096 NTF11:NTF56 NTF65548:NTF65592 NTF131084:NTF131128 NTF196620:NTF196664 NTF262156:NTF262200 NTF327692:NTF327736 NTF393228:NTF393272 NTF458764:NTF458808 NTF524300:NTF524344 NTF589836:NTF589880 NTF655372:NTF655416 NTF720908:NTF720952 NTF786444:NTF786488 NTF851980:NTF852024 NTF917516:NTF917560 NTF983052:NTF983096 ODB11:ODB56 ODB65548:ODB65592 ODB131084:ODB131128 ODB196620:ODB196664 ODB262156:ODB262200 ODB327692:ODB327736 ODB393228:ODB393272 ODB458764:ODB458808 ODB524300:ODB524344 ODB589836:ODB589880 ODB655372:ODB655416 ODB720908:ODB720952 ODB786444:ODB786488 ODB851980:ODB852024 ODB917516:ODB917560 ODB983052:ODB983096 OMX11:OMX56 OMX65548:OMX65592 OMX131084:OMX131128 OMX196620:OMX196664 OMX262156:OMX262200 OMX327692:OMX327736 OMX393228:OMX393272 OMX458764:OMX458808 OMX524300:OMX524344 OMX589836:OMX589880 OMX655372:OMX655416 OMX720908:OMX720952 OMX786444:OMX786488 OMX851980:OMX852024 OMX917516:OMX917560 OMX983052:OMX983096 OWT11:OWT56 OWT65548:OWT65592 OWT131084:OWT131128 OWT196620:OWT196664 OWT262156:OWT262200 OWT327692:OWT327736 OWT393228:OWT393272 OWT458764:OWT458808 OWT524300:OWT524344 OWT589836:OWT589880 OWT655372:OWT655416 OWT720908:OWT720952 OWT786444:OWT786488 OWT851980:OWT852024 OWT917516:OWT917560 OWT983052:OWT983096 PGP11:PGP56 PGP65548:PGP65592 PGP131084:PGP131128 PGP196620:PGP196664 PGP262156:PGP262200 PGP327692:PGP327736 PGP393228:PGP393272 PGP458764:PGP458808 PGP524300:PGP524344 PGP589836:PGP589880 PGP655372:PGP655416 PGP720908:PGP720952 PGP786444:PGP786488 PGP851980:PGP852024 PGP917516:PGP917560 PGP983052:PGP983096 PQL11:PQL56 PQL65548:PQL65592 PQL131084:PQL131128 PQL196620:PQL196664 PQL262156:PQL262200 PQL327692:PQL327736 PQL393228:PQL393272 PQL458764:PQL458808 PQL524300:PQL524344 PQL589836:PQL589880 PQL655372:PQL655416 PQL720908:PQL720952 PQL786444:PQL786488 PQL851980:PQL852024 PQL917516:PQL917560 PQL983052:PQL983096 QAH11:QAH56 QAH65548:QAH65592 QAH131084:QAH131128 QAH196620:QAH196664 QAH262156:QAH262200 QAH327692:QAH327736 QAH393228:QAH393272 QAH458764:QAH458808 QAH524300:QAH524344 QAH589836:QAH589880 QAH655372:QAH655416 QAH720908:QAH720952 QAH786444:QAH786488 QAH851980:QAH852024 QAH917516:QAH917560 QAH983052:QAH983096 QKD11:QKD56 QKD65548:QKD65592 QKD131084:QKD131128 QKD196620:QKD196664 QKD262156:QKD262200 QKD327692:QKD327736 QKD393228:QKD393272 QKD458764:QKD458808 QKD524300:QKD524344 QKD589836:QKD589880 QKD655372:QKD655416 QKD720908:QKD720952 QKD786444:QKD786488 QKD851980:QKD852024 QKD917516:QKD917560 QKD983052:QKD983096 QTZ11:QTZ56 QTZ65548:QTZ65592 QTZ131084:QTZ131128 QTZ196620:QTZ196664 QTZ262156:QTZ262200 QTZ327692:QTZ327736 QTZ393228:QTZ393272 QTZ458764:QTZ458808 QTZ524300:QTZ524344 QTZ589836:QTZ589880 QTZ655372:QTZ655416 QTZ720908:QTZ720952 QTZ786444:QTZ786488 QTZ851980:QTZ852024 QTZ917516:QTZ917560 QTZ983052:QTZ983096 RDV11:RDV56 RDV65548:RDV65592 RDV131084:RDV131128 RDV196620:RDV196664 RDV262156:RDV262200 RDV327692:RDV327736 RDV393228:RDV393272 RDV458764:RDV458808 RDV524300:RDV524344 RDV589836:RDV589880 RDV655372:RDV655416 RDV720908:RDV720952 RDV786444:RDV786488 RDV851980:RDV852024 RDV917516:RDV917560 RDV983052:RDV983096 RNR11:RNR56 RNR65548:RNR65592 RNR131084:RNR131128 RNR196620:RNR196664 RNR262156:RNR262200 RNR327692:RNR327736 RNR393228:RNR393272 RNR458764:RNR458808 RNR524300:RNR524344 RNR589836:RNR589880 RNR655372:RNR655416 RNR720908:RNR720952 RNR786444:RNR786488 RNR851980:RNR852024 RNR917516:RNR917560 RNR983052:RNR983096 RXN11:RXN56 RXN65548:RXN65592 RXN131084:RXN131128 RXN196620:RXN196664 RXN262156:RXN262200 RXN327692:RXN327736 RXN393228:RXN393272 RXN458764:RXN458808 RXN524300:RXN524344 RXN589836:RXN589880 RXN655372:RXN655416 RXN720908:RXN720952 RXN786444:RXN786488 RXN851980:RXN852024 RXN917516:RXN917560 RXN983052:RXN983096 SHJ11:SHJ56 SHJ65548:SHJ65592 SHJ131084:SHJ131128 SHJ196620:SHJ196664 SHJ262156:SHJ262200 SHJ327692:SHJ327736 SHJ393228:SHJ393272 SHJ458764:SHJ458808 SHJ524300:SHJ524344 SHJ589836:SHJ589880 SHJ655372:SHJ655416 SHJ720908:SHJ720952 SHJ786444:SHJ786488 SHJ851980:SHJ852024 SHJ917516:SHJ917560 SHJ983052:SHJ983096 SRF11:SRF56 SRF65548:SRF65592 SRF131084:SRF131128 SRF196620:SRF196664 SRF262156:SRF262200 SRF327692:SRF327736 SRF393228:SRF393272 SRF458764:SRF458808 SRF524300:SRF524344 SRF589836:SRF589880 SRF655372:SRF655416 SRF720908:SRF720952 SRF786444:SRF786488 SRF851980:SRF852024 SRF917516:SRF917560 SRF983052:SRF983096 TBB11:TBB56 TBB65548:TBB65592 TBB131084:TBB131128 TBB196620:TBB196664 TBB262156:TBB262200 TBB327692:TBB327736 TBB393228:TBB393272 TBB458764:TBB458808 TBB524300:TBB524344 TBB589836:TBB589880 TBB655372:TBB655416 TBB720908:TBB720952 TBB786444:TBB786488 TBB851980:TBB852024 TBB917516:TBB917560 TBB983052:TBB983096 TKX11:TKX56 TKX65548:TKX65592 TKX131084:TKX131128 TKX196620:TKX196664 TKX262156:TKX262200 TKX327692:TKX327736 TKX393228:TKX393272 TKX458764:TKX458808 TKX524300:TKX524344 TKX589836:TKX589880 TKX655372:TKX655416 TKX720908:TKX720952 TKX786444:TKX786488 TKX851980:TKX852024 TKX917516:TKX917560 TKX983052:TKX983096 TUT11:TUT56 TUT65548:TUT65592 TUT131084:TUT131128 TUT196620:TUT196664 TUT262156:TUT262200 TUT327692:TUT327736 TUT393228:TUT393272 TUT458764:TUT458808 TUT524300:TUT524344 TUT589836:TUT589880 TUT655372:TUT655416 TUT720908:TUT720952 TUT786444:TUT786488 TUT851980:TUT852024 TUT917516:TUT917560 TUT983052:TUT983096 UEP11:UEP56 UEP65548:UEP65592 UEP131084:UEP131128 UEP196620:UEP196664 UEP262156:UEP262200 UEP327692:UEP327736 UEP393228:UEP393272 UEP458764:UEP458808 UEP524300:UEP524344 UEP589836:UEP589880 UEP655372:UEP655416 UEP720908:UEP720952 UEP786444:UEP786488 UEP851980:UEP852024 UEP917516:UEP917560 UEP983052:UEP983096 UOL11:UOL56 UOL65548:UOL65592 UOL131084:UOL131128 UOL196620:UOL196664 UOL262156:UOL262200 UOL327692:UOL327736 UOL393228:UOL393272 UOL458764:UOL458808 UOL524300:UOL524344 UOL589836:UOL589880 UOL655372:UOL655416 UOL720908:UOL720952 UOL786444:UOL786488 UOL851980:UOL852024 UOL917516:UOL917560 UOL983052:UOL983096 UYH11:UYH56 UYH65548:UYH65592 UYH131084:UYH131128 UYH196620:UYH196664 UYH262156:UYH262200 UYH327692:UYH327736 UYH393228:UYH393272 UYH458764:UYH458808 UYH524300:UYH524344 UYH589836:UYH589880 UYH655372:UYH655416 UYH720908:UYH720952 UYH786444:UYH786488 UYH851980:UYH852024 UYH917516:UYH917560 UYH983052:UYH983096 VID11:VID56 VID65548:VID65592 VID131084:VID131128 VID196620:VID196664 VID262156:VID262200 VID327692:VID327736 VID393228:VID393272 VID458764:VID458808 VID524300:VID524344 VID589836:VID589880 VID655372:VID655416 VID720908:VID720952 VID786444:VID786488 VID851980:VID852024 VID917516:VID917560 VID983052:VID983096 VRZ11:VRZ56 VRZ65548:VRZ65592 VRZ131084:VRZ131128 VRZ196620:VRZ196664 VRZ262156:VRZ262200 VRZ327692:VRZ327736 VRZ393228:VRZ393272 VRZ458764:VRZ458808 VRZ524300:VRZ524344 VRZ589836:VRZ589880 VRZ655372:VRZ655416 VRZ720908:VRZ720952 VRZ786444:VRZ786488 VRZ851980:VRZ852024 VRZ917516:VRZ917560 VRZ983052:VRZ983096 WBV11:WBV56 WBV65548:WBV65592 WBV131084:WBV131128 WBV196620:WBV196664 WBV262156:WBV262200 WBV327692:WBV327736 WBV393228:WBV393272 WBV458764:WBV458808 WBV524300:WBV524344 WBV589836:WBV589880 WBV655372:WBV655416 WBV720908:WBV720952 WBV786444:WBV786488 WBV851980:WBV852024 WBV917516:WBV917560 WBV983052:WBV983096 WLR11:WLR56 WLR65548:WLR65592 WLR131084:WLR131128 WLR196620:WLR196664 WLR262156:WLR262200 WLR327692:WLR327736 WLR393228:WLR393272 WLR458764:WLR458808 WLR524300:WLR524344 WLR589836:WLR589880 WLR655372:WLR655416 WLR720908:WLR720952 WLR786444:WLR786488 WLR851980:WLR852024 WLR917516:WLR917560 WLR983052:WLR983096 WVN11:WVN56 WVN65548:WVN65592 WVN131084:WVN131128 WVN196620:WVN196664 WVN262156:WVN262200 WVN327692:WVN327736 WVN393228:WVN393272 WVN458764:WVN458808 WVN524300:WVN524344 WVN589836:WVN589880 WVN655372:WVN655416 WVN720908:WVN720952 WVN786444:WVN786488 WVN851980:WVN852024 WVN917516:WVN917560 WVN983052:WVN983096">
      <formula1>"高,中,低"</formula1>
    </dataValidation>
    <dataValidation type="list" allowBlank="1" showInputMessage="1" showErrorMessage="1" sqref="G11:G74 G65548:G65592 G131084:G131128 G196620:G196664 G262156:G262200 G327692:G327736 G393228:G393272 G458764:G458808 G524300:G524344 G589836:G589880 G655372:G655416 G720908:G720952 G786444:G786488 G851980:G852024 G917516:G917560 G983052:G983096 JC11:JC56 JC65548:JC65592 JC131084:JC131128 JC196620:JC196664 JC262156:JC262200 JC327692:JC327736 JC393228:JC393272 JC458764:JC458808 JC524300:JC524344 JC589836:JC589880 JC655372:JC655416 JC720908:JC720952 JC786444:JC786488 JC851980:JC852024 JC917516:JC917560 JC983052:JC983096 SY11:SY56 SY65548:SY65592 SY131084:SY131128 SY196620:SY196664 SY262156:SY262200 SY327692:SY327736 SY393228:SY393272 SY458764:SY458808 SY524300:SY524344 SY589836:SY589880 SY655372:SY655416 SY720908:SY720952 SY786444:SY786488 SY851980:SY852024 SY917516:SY917560 SY983052:SY983096 ACU11:ACU56 ACU65548:ACU65592 ACU131084:ACU131128 ACU196620:ACU196664 ACU262156:ACU262200 ACU327692:ACU327736 ACU393228:ACU393272 ACU458764:ACU458808 ACU524300:ACU524344 ACU589836:ACU589880 ACU655372:ACU655416 ACU720908:ACU720952 ACU786444:ACU786488 ACU851980:ACU852024 ACU917516:ACU917560 ACU983052:ACU983096 AMQ11:AMQ56 AMQ65548:AMQ65592 AMQ131084:AMQ131128 AMQ196620:AMQ196664 AMQ262156:AMQ262200 AMQ327692:AMQ327736 AMQ393228:AMQ393272 AMQ458764:AMQ458808 AMQ524300:AMQ524344 AMQ589836:AMQ589880 AMQ655372:AMQ655416 AMQ720908:AMQ720952 AMQ786444:AMQ786488 AMQ851980:AMQ852024 AMQ917516:AMQ917560 AMQ983052:AMQ983096 AWM11:AWM56 AWM65548:AWM65592 AWM131084:AWM131128 AWM196620:AWM196664 AWM262156:AWM262200 AWM327692:AWM327736 AWM393228:AWM393272 AWM458764:AWM458808 AWM524300:AWM524344 AWM589836:AWM589880 AWM655372:AWM655416 AWM720908:AWM720952 AWM786444:AWM786488 AWM851980:AWM852024 AWM917516:AWM917560 AWM983052:AWM983096 BGI11:BGI56 BGI65548:BGI65592 BGI131084:BGI131128 BGI196620:BGI196664 BGI262156:BGI262200 BGI327692:BGI327736 BGI393228:BGI393272 BGI458764:BGI458808 BGI524300:BGI524344 BGI589836:BGI589880 BGI655372:BGI655416 BGI720908:BGI720952 BGI786444:BGI786488 BGI851980:BGI852024 BGI917516:BGI917560 BGI983052:BGI983096 BQE11:BQE56 BQE65548:BQE65592 BQE131084:BQE131128 BQE196620:BQE196664 BQE262156:BQE262200 BQE327692:BQE327736 BQE393228:BQE393272 BQE458764:BQE458808 BQE524300:BQE524344 BQE589836:BQE589880 BQE655372:BQE655416 BQE720908:BQE720952 BQE786444:BQE786488 BQE851980:BQE852024 BQE917516:BQE917560 BQE983052:BQE983096 CAA11:CAA56 CAA65548:CAA65592 CAA131084:CAA131128 CAA196620:CAA196664 CAA262156:CAA262200 CAA327692:CAA327736 CAA393228:CAA393272 CAA458764:CAA458808 CAA524300:CAA524344 CAA589836:CAA589880 CAA655372:CAA655416 CAA720908:CAA720952 CAA786444:CAA786488 CAA851980:CAA852024 CAA917516:CAA917560 CAA983052:CAA983096 CJW11:CJW56 CJW65548:CJW65592 CJW131084:CJW131128 CJW196620:CJW196664 CJW262156:CJW262200 CJW327692:CJW327736 CJW393228:CJW393272 CJW458764:CJW458808 CJW524300:CJW524344 CJW589836:CJW589880 CJW655372:CJW655416 CJW720908:CJW720952 CJW786444:CJW786488 CJW851980:CJW852024 CJW917516:CJW917560 CJW983052:CJW983096 CTS11:CTS56 CTS65548:CTS65592 CTS131084:CTS131128 CTS196620:CTS196664 CTS262156:CTS262200 CTS327692:CTS327736 CTS393228:CTS393272 CTS458764:CTS458808 CTS524300:CTS524344 CTS589836:CTS589880 CTS655372:CTS655416 CTS720908:CTS720952 CTS786444:CTS786488 CTS851980:CTS852024 CTS917516:CTS917560 CTS983052:CTS983096 DDO11:DDO56 DDO65548:DDO65592 DDO131084:DDO131128 DDO196620:DDO196664 DDO262156:DDO262200 DDO327692:DDO327736 DDO393228:DDO393272 DDO458764:DDO458808 DDO524300:DDO524344 DDO589836:DDO589880 DDO655372:DDO655416 DDO720908:DDO720952 DDO786444:DDO786488 DDO851980:DDO852024 DDO917516:DDO917560 DDO983052:DDO983096 DNK11:DNK56 DNK65548:DNK65592 DNK131084:DNK131128 DNK196620:DNK196664 DNK262156:DNK262200 DNK327692:DNK327736 DNK393228:DNK393272 DNK458764:DNK458808 DNK524300:DNK524344 DNK589836:DNK589880 DNK655372:DNK655416 DNK720908:DNK720952 DNK786444:DNK786488 DNK851980:DNK852024 DNK917516:DNK917560 DNK983052:DNK983096 DXG11:DXG56 DXG65548:DXG65592 DXG131084:DXG131128 DXG196620:DXG196664 DXG262156:DXG262200 DXG327692:DXG327736 DXG393228:DXG393272 DXG458764:DXG458808 DXG524300:DXG524344 DXG589836:DXG589880 DXG655372:DXG655416 DXG720908:DXG720952 DXG786444:DXG786488 DXG851980:DXG852024 DXG917516:DXG917560 DXG983052:DXG983096 EHC11:EHC56 EHC65548:EHC65592 EHC131084:EHC131128 EHC196620:EHC196664 EHC262156:EHC262200 EHC327692:EHC327736 EHC393228:EHC393272 EHC458764:EHC458808 EHC524300:EHC524344 EHC589836:EHC589880 EHC655372:EHC655416 EHC720908:EHC720952 EHC786444:EHC786488 EHC851980:EHC852024 EHC917516:EHC917560 EHC983052:EHC983096 EQY11:EQY56 EQY65548:EQY65592 EQY131084:EQY131128 EQY196620:EQY196664 EQY262156:EQY262200 EQY327692:EQY327736 EQY393228:EQY393272 EQY458764:EQY458808 EQY524300:EQY524344 EQY589836:EQY589880 EQY655372:EQY655416 EQY720908:EQY720952 EQY786444:EQY786488 EQY851980:EQY852024 EQY917516:EQY917560 EQY983052:EQY983096 FAU11:FAU56 FAU65548:FAU65592 FAU131084:FAU131128 FAU196620:FAU196664 FAU262156:FAU262200 FAU327692:FAU327736 FAU393228:FAU393272 FAU458764:FAU458808 FAU524300:FAU524344 FAU589836:FAU589880 FAU655372:FAU655416 FAU720908:FAU720952 FAU786444:FAU786488 FAU851980:FAU852024 FAU917516:FAU917560 FAU983052:FAU983096 FKQ11:FKQ56 FKQ65548:FKQ65592 FKQ131084:FKQ131128 FKQ196620:FKQ196664 FKQ262156:FKQ262200 FKQ327692:FKQ327736 FKQ393228:FKQ393272 FKQ458764:FKQ458808 FKQ524300:FKQ524344 FKQ589836:FKQ589880 FKQ655372:FKQ655416 FKQ720908:FKQ720952 FKQ786444:FKQ786488 FKQ851980:FKQ852024 FKQ917516:FKQ917560 FKQ983052:FKQ983096 FUM11:FUM56 FUM65548:FUM65592 FUM131084:FUM131128 FUM196620:FUM196664 FUM262156:FUM262200 FUM327692:FUM327736 FUM393228:FUM393272 FUM458764:FUM458808 FUM524300:FUM524344 FUM589836:FUM589880 FUM655372:FUM655416 FUM720908:FUM720952 FUM786444:FUM786488 FUM851980:FUM852024 FUM917516:FUM917560 FUM983052:FUM983096 GEI11:GEI56 GEI65548:GEI65592 GEI131084:GEI131128 GEI196620:GEI196664 GEI262156:GEI262200 GEI327692:GEI327736 GEI393228:GEI393272 GEI458764:GEI458808 GEI524300:GEI524344 GEI589836:GEI589880 GEI655372:GEI655416 GEI720908:GEI720952 GEI786444:GEI786488 GEI851980:GEI852024 GEI917516:GEI917560 GEI983052:GEI983096 GOE11:GOE56 GOE65548:GOE65592 GOE131084:GOE131128 GOE196620:GOE196664 GOE262156:GOE262200 GOE327692:GOE327736 GOE393228:GOE393272 GOE458764:GOE458808 GOE524300:GOE524344 GOE589836:GOE589880 GOE655372:GOE655416 GOE720908:GOE720952 GOE786444:GOE786488 GOE851980:GOE852024 GOE917516:GOE917560 GOE983052:GOE983096 GYA11:GYA56 GYA65548:GYA65592 GYA131084:GYA131128 GYA196620:GYA196664 GYA262156:GYA262200 GYA327692:GYA327736 GYA393228:GYA393272 GYA458764:GYA458808 GYA524300:GYA524344 GYA589836:GYA589880 GYA655372:GYA655416 GYA720908:GYA720952 GYA786444:GYA786488 GYA851980:GYA852024 GYA917516:GYA917560 GYA983052:GYA983096 HHW11:HHW56 HHW65548:HHW65592 HHW131084:HHW131128 HHW196620:HHW196664 HHW262156:HHW262200 HHW327692:HHW327736 HHW393228:HHW393272 HHW458764:HHW458808 HHW524300:HHW524344 HHW589836:HHW589880 HHW655372:HHW655416 HHW720908:HHW720952 HHW786444:HHW786488 HHW851980:HHW852024 HHW917516:HHW917560 HHW983052:HHW983096 HRS11:HRS56 HRS65548:HRS65592 HRS131084:HRS131128 HRS196620:HRS196664 HRS262156:HRS262200 HRS327692:HRS327736 HRS393228:HRS393272 HRS458764:HRS458808 HRS524300:HRS524344 HRS589836:HRS589880 HRS655372:HRS655416 HRS720908:HRS720952 HRS786444:HRS786488 HRS851980:HRS852024 HRS917516:HRS917560 HRS983052:HRS983096 IBO11:IBO56 IBO65548:IBO65592 IBO131084:IBO131128 IBO196620:IBO196664 IBO262156:IBO262200 IBO327692:IBO327736 IBO393228:IBO393272 IBO458764:IBO458808 IBO524300:IBO524344 IBO589836:IBO589880 IBO655372:IBO655416 IBO720908:IBO720952 IBO786444:IBO786488 IBO851980:IBO852024 IBO917516:IBO917560 IBO983052:IBO983096 ILK11:ILK56 ILK65548:ILK65592 ILK131084:ILK131128 ILK196620:ILK196664 ILK262156:ILK262200 ILK327692:ILK327736 ILK393228:ILK393272 ILK458764:ILK458808 ILK524300:ILK524344 ILK589836:ILK589880 ILK655372:ILK655416 ILK720908:ILK720952 ILK786444:ILK786488 ILK851980:ILK852024 ILK917516:ILK917560 ILK983052:ILK983096 IVG11:IVG56 IVG65548:IVG65592 IVG131084:IVG131128 IVG196620:IVG196664 IVG262156:IVG262200 IVG327692:IVG327736 IVG393228:IVG393272 IVG458764:IVG458808 IVG524300:IVG524344 IVG589836:IVG589880 IVG655372:IVG655416 IVG720908:IVG720952 IVG786444:IVG786488 IVG851980:IVG852024 IVG917516:IVG917560 IVG983052:IVG983096 JFC11:JFC56 JFC65548:JFC65592 JFC131084:JFC131128 JFC196620:JFC196664 JFC262156:JFC262200 JFC327692:JFC327736 JFC393228:JFC393272 JFC458764:JFC458808 JFC524300:JFC524344 JFC589836:JFC589880 JFC655372:JFC655416 JFC720908:JFC720952 JFC786444:JFC786488 JFC851980:JFC852024 JFC917516:JFC917560 JFC983052:JFC983096 JOY11:JOY56 JOY65548:JOY65592 JOY131084:JOY131128 JOY196620:JOY196664 JOY262156:JOY262200 JOY327692:JOY327736 JOY393228:JOY393272 JOY458764:JOY458808 JOY524300:JOY524344 JOY589836:JOY589880 JOY655372:JOY655416 JOY720908:JOY720952 JOY786444:JOY786488 JOY851980:JOY852024 JOY917516:JOY917560 JOY983052:JOY983096 JYU11:JYU56 JYU65548:JYU65592 JYU131084:JYU131128 JYU196620:JYU196664 JYU262156:JYU262200 JYU327692:JYU327736 JYU393228:JYU393272 JYU458764:JYU458808 JYU524300:JYU524344 JYU589836:JYU589880 JYU655372:JYU655416 JYU720908:JYU720952 JYU786444:JYU786488 JYU851980:JYU852024 JYU917516:JYU917560 JYU983052:JYU983096 KIQ11:KIQ56 KIQ65548:KIQ65592 KIQ131084:KIQ131128 KIQ196620:KIQ196664 KIQ262156:KIQ262200 KIQ327692:KIQ327736 KIQ393228:KIQ393272 KIQ458764:KIQ458808 KIQ524300:KIQ524344 KIQ589836:KIQ589880 KIQ655372:KIQ655416 KIQ720908:KIQ720952 KIQ786444:KIQ786488 KIQ851980:KIQ852024 KIQ917516:KIQ917560 KIQ983052:KIQ983096 KSM11:KSM56 KSM65548:KSM65592 KSM131084:KSM131128 KSM196620:KSM196664 KSM262156:KSM262200 KSM327692:KSM327736 KSM393228:KSM393272 KSM458764:KSM458808 KSM524300:KSM524344 KSM589836:KSM589880 KSM655372:KSM655416 KSM720908:KSM720952 KSM786444:KSM786488 KSM851980:KSM852024 KSM917516:KSM917560 KSM983052:KSM983096 LCI11:LCI56 LCI65548:LCI65592 LCI131084:LCI131128 LCI196620:LCI196664 LCI262156:LCI262200 LCI327692:LCI327736 LCI393228:LCI393272 LCI458764:LCI458808 LCI524300:LCI524344 LCI589836:LCI589880 LCI655372:LCI655416 LCI720908:LCI720952 LCI786444:LCI786488 LCI851980:LCI852024 LCI917516:LCI917560 LCI983052:LCI983096 LME11:LME56 LME65548:LME65592 LME131084:LME131128 LME196620:LME196664 LME262156:LME262200 LME327692:LME327736 LME393228:LME393272 LME458764:LME458808 LME524300:LME524344 LME589836:LME589880 LME655372:LME655416 LME720908:LME720952 LME786444:LME786488 LME851980:LME852024 LME917516:LME917560 LME983052:LME983096 LWA11:LWA56 LWA65548:LWA65592 LWA131084:LWA131128 LWA196620:LWA196664 LWA262156:LWA262200 LWA327692:LWA327736 LWA393228:LWA393272 LWA458764:LWA458808 LWA524300:LWA524344 LWA589836:LWA589880 LWA655372:LWA655416 LWA720908:LWA720952 LWA786444:LWA786488 LWA851980:LWA852024 LWA917516:LWA917560 LWA983052:LWA983096 MFW11:MFW56 MFW65548:MFW65592 MFW131084:MFW131128 MFW196620:MFW196664 MFW262156:MFW262200 MFW327692:MFW327736 MFW393228:MFW393272 MFW458764:MFW458808 MFW524300:MFW524344 MFW589836:MFW589880 MFW655372:MFW655416 MFW720908:MFW720952 MFW786444:MFW786488 MFW851980:MFW852024 MFW917516:MFW917560 MFW983052:MFW983096 MPS11:MPS56 MPS65548:MPS65592 MPS131084:MPS131128 MPS196620:MPS196664 MPS262156:MPS262200 MPS327692:MPS327736 MPS393228:MPS393272 MPS458764:MPS458808 MPS524300:MPS524344 MPS589836:MPS589880 MPS655372:MPS655416 MPS720908:MPS720952 MPS786444:MPS786488 MPS851980:MPS852024 MPS917516:MPS917560 MPS983052:MPS983096 MZO11:MZO56 MZO65548:MZO65592 MZO131084:MZO131128 MZO196620:MZO196664 MZO262156:MZO262200 MZO327692:MZO327736 MZO393228:MZO393272 MZO458764:MZO458808 MZO524300:MZO524344 MZO589836:MZO589880 MZO655372:MZO655416 MZO720908:MZO720952 MZO786444:MZO786488 MZO851980:MZO852024 MZO917516:MZO917560 MZO983052:MZO983096 NJK11:NJK56 NJK65548:NJK65592 NJK131084:NJK131128 NJK196620:NJK196664 NJK262156:NJK262200 NJK327692:NJK327736 NJK393228:NJK393272 NJK458764:NJK458808 NJK524300:NJK524344 NJK589836:NJK589880 NJK655372:NJK655416 NJK720908:NJK720952 NJK786444:NJK786488 NJK851980:NJK852024 NJK917516:NJK917560 NJK983052:NJK983096 NTG11:NTG56 NTG65548:NTG65592 NTG131084:NTG131128 NTG196620:NTG196664 NTG262156:NTG262200 NTG327692:NTG327736 NTG393228:NTG393272 NTG458764:NTG458808 NTG524300:NTG524344 NTG589836:NTG589880 NTG655372:NTG655416 NTG720908:NTG720952 NTG786444:NTG786488 NTG851980:NTG852024 NTG917516:NTG917560 NTG983052:NTG983096 ODC11:ODC56 ODC65548:ODC65592 ODC131084:ODC131128 ODC196620:ODC196664 ODC262156:ODC262200 ODC327692:ODC327736 ODC393228:ODC393272 ODC458764:ODC458808 ODC524300:ODC524344 ODC589836:ODC589880 ODC655372:ODC655416 ODC720908:ODC720952 ODC786444:ODC786488 ODC851980:ODC852024 ODC917516:ODC917560 ODC983052:ODC983096 OMY11:OMY56 OMY65548:OMY65592 OMY131084:OMY131128 OMY196620:OMY196664 OMY262156:OMY262200 OMY327692:OMY327736 OMY393228:OMY393272 OMY458764:OMY458808 OMY524300:OMY524344 OMY589836:OMY589880 OMY655372:OMY655416 OMY720908:OMY720952 OMY786444:OMY786488 OMY851980:OMY852024 OMY917516:OMY917560 OMY983052:OMY983096 OWU11:OWU56 OWU65548:OWU65592 OWU131084:OWU131128 OWU196620:OWU196664 OWU262156:OWU262200 OWU327692:OWU327736 OWU393228:OWU393272 OWU458764:OWU458808 OWU524300:OWU524344 OWU589836:OWU589880 OWU655372:OWU655416 OWU720908:OWU720952 OWU786444:OWU786488 OWU851980:OWU852024 OWU917516:OWU917560 OWU983052:OWU983096 PGQ11:PGQ56 PGQ65548:PGQ65592 PGQ131084:PGQ131128 PGQ196620:PGQ196664 PGQ262156:PGQ262200 PGQ327692:PGQ327736 PGQ393228:PGQ393272 PGQ458764:PGQ458808 PGQ524300:PGQ524344 PGQ589836:PGQ589880 PGQ655372:PGQ655416 PGQ720908:PGQ720952 PGQ786444:PGQ786488 PGQ851980:PGQ852024 PGQ917516:PGQ917560 PGQ983052:PGQ983096 PQM11:PQM56 PQM65548:PQM65592 PQM131084:PQM131128 PQM196620:PQM196664 PQM262156:PQM262200 PQM327692:PQM327736 PQM393228:PQM393272 PQM458764:PQM458808 PQM524300:PQM524344 PQM589836:PQM589880 PQM655372:PQM655416 PQM720908:PQM720952 PQM786444:PQM786488 PQM851980:PQM852024 PQM917516:PQM917560 PQM983052:PQM983096 QAI11:QAI56 QAI65548:QAI65592 QAI131084:QAI131128 QAI196620:QAI196664 QAI262156:QAI262200 QAI327692:QAI327736 QAI393228:QAI393272 QAI458764:QAI458808 QAI524300:QAI524344 QAI589836:QAI589880 QAI655372:QAI655416 QAI720908:QAI720952 QAI786444:QAI786488 QAI851980:QAI852024 QAI917516:QAI917560 QAI983052:QAI983096 QKE11:QKE56 QKE65548:QKE65592 QKE131084:QKE131128 QKE196620:QKE196664 QKE262156:QKE262200 QKE327692:QKE327736 QKE393228:QKE393272 QKE458764:QKE458808 QKE524300:QKE524344 QKE589836:QKE589880 QKE655372:QKE655416 QKE720908:QKE720952 QKE786444:QKE786488 QKE851980:QKE852024 QKE917516:QKE917560 QKE983052:QKE983096 QUA11:QUA56 QUA65548:QUA65592 QUA131084:QUA131128 QUA196620:QUA196664 QUA262156:QUA262200 QUA327692:QUA327736 QUA393228:QUA393272 QUA458764:QUA458808 QUA524300:QUA524344 QUA589836:QUA589880 QUA655372:QUA655416 QUA720908:QUA720952 QUA786444:QUA786488 QUA851980:QUA852024 QUA917516:QUA917560 QUA983052:QUA983096 RDW11:RDW56 RDW65548:RDW65592 RDW131084:RDW131128 RDW196620:RDW196664 RDW262156:RDW262200 RDW327692:RDW327736 RDW393228:RDW393272 RDW458764:RDW458808 RDW524300:RDW524344 RDW589836:RDW589880 RDW655372:RDW655416 RDW720908:RDW720952 RDW786444:RDW786488 RDW851980:RDW852024 RDW917516:RDW917560 RDW983052:RDW983096 RNS11:RNS56 RNS65548:RNS65592 RNS131084:RNS131128 RNS196620:RNS196664 RNS262156:RNS262200 RNS327692:RNS327736 RNS393228:RNS393272 RNS458764:RNS458808 RNS524300:RNS524344 RNS589836:RNS589880 RNS655372:RNS655416 RNS720908:RNS720952 RNS786444:RNS786488 RNS851980:RNS852024 RNS917516:RNS917560 RNS983052:RNS983096 RXO11:RXO56 RXO65548:RXO65592 RXO131084:RXO131128 RXO196620:RXO196664 RXO262156:RXO262200 RXO327692:RXO327736 RXO393228:RXO393272 RXO458764:RXO458808 RXO524300:RXO524344 RXO589836:RXO589880 RXO655372:RXO655416 RXO720908:RXO720952 RXO786444:RXO786488 RXO851980:RXO852024 RXO917516:RXO917560 RXO983052:RXO983096 SHK11:SHK56 SHK65548:SHK65592 SHK131084:SHK131128 SHK196620:SHK196664 SHK262156:SHK262200 SHK327692:SHK327736 SHK393228:SHK393272 SHK458764:SHK458808 SHK524300:SHK524344 SHK589836:SHK589880 SHK655372:SHK655416 SHK720908:SHK720952 SHK786444:SHK786488 SHK851980:SHK852024 SHK917516:SHK917560 SHK983052:SHK983096 SRG11:SRG56 SRG65548:SRG65592 SRG131084:SRG131128 SRG196620:SRG196664 SRG262156:SRG262200 SRG327692:SRG327736 SRG393228:SRG393272 SRG458764:SRG458808 SRG524300:SRG524344 SRG589836:SRG589880 SRG655372:SRG655416 SRG720908:SRG720952 SRG786444:SRG786488 SRG851980:SRG852024 SRG917516:SRG917560 SRG983052:SRG983096 TBC11:TBC56 TBC65548:TBC65592 TBC131084:TBC131128 TBC196620:TBC196664 TBC262156:TBC262200 TBC327692:TBC327736 TBC393228:TBC393272 TBC458764:TBC458808 TBC524300:TBC524344 TBC589836:TBC589880 TBC655372:TBC655416 TBC720908:TBC720952 TBC786444:TBC786488 TBC851980:TBC852024 TBC917516:TBC917560 TBC983052:TBC983096 TKY11:TKY56 TKY65548:TKY65592 TKY131084:TKY131128 TKY196620:TKY196664 TKY262156:TKY262200 TKY327692:TKY327736 TKY393228:TKY393272 TKY458764:TKY458808 TKY524300:TKY524344 TKY589836:TKY589880 TKY655372:TKY655416 TKY720908:TKY720952 TKY786444:TKY786488 TKY851980:TKY852024 TKY917516:TKY917560 TKY983052:TKY983096 TUU11:TUU56 TUU65548:TUU65592 TUU131084:TUU131128 TUU196620:TUU196664 TUU262156:TUU262200 TUU327692:TUU327736 TUU393228:TUU393272 TUU458764:TUU458808 TUU524300:TUU524344 TUU589836:TUU589880 TUU655372:TUU655416 TUU720908:TUU720952 TUU786444:TUU786488 TUU851980:TUU852024 TUU917516:TUU917560 TUU983052:TUU983096 UEQ11:UEQ56 UEQ65548:UEQ65592 UEQ131084:UEQ131128 UEQ196620:UEQ196664 UEQ262156:UEQ262200 UEQ327692:UEQ327736 UEQ393228:UEQ393272 UEQ458764:UEQ458808 UEQ524300:UEQ524344 UEQ589836:UEQ589880 UEQ655372:UEQ655416 UEQ720908:UEQ720952 UEQ786444:UEQ786488 UEQ851980:UEQ852024 UEQ917516:UEQ917560 UEQ983052:UEQ983096 UOM11:UOM56 UOM65548:UOM65592 UOM131084:UOM131128 UOM196620:UOM196664 UOM262156:UOM262200 UOM327692:UOM327736 UOM393228:UOM393272 UOM458764:UOM458808 UOM524300:UOM524344 UOM589836:UOM589880 UOM655372:UOM655416 UOM720908:UOM720952 UOM786444:UOM786488 UOM851980:UOM852024 UOM917516:UOM917560 UOM983052:UOM983096 UYI11:UYI56 UYI65548:UYI65592 UYI131084:UYI131128 UYI196620:UYI196664 UYI262156:UYI262200 UYI327692:UYI327736 UYI393228:UYI393272 UYI458764:UYI458808 UYI524300:UYI524344 UYI589836:UYI589880 UYI655372:UYI655416 UYI720908:UYI720952 UYI786444:UYI786488 UYI851980:UYI852024 UYI917516:UYI917560 UYI983052:UYI983096 VIE11:VIE56 VIE65548:VIE65592 VIE131084:VIE131128 VIE196620:VIE196664 VIE262156:VIE262200 VIE327692:VIE327736 VIE393228:VIE393272 VIE458764:VIE458808 VIE524300:VIE524344 VIE589836:VIE589880 VIE655372:VIE655416 VIE720908:VIE720952 VIE786444:VIE786488 VIE851980:VIE852024 VIE917516:VIE917560 VIE983052:VIE983096 VSA11:VSA56 VSA65548:VSA65592 VSA131084:VSA131128 VSA196620:VSA196664 VSA262156:VSA262200 VSA327692:VSA327736 VSA393228:VSA393272 VSA458764:VSA458808 VSA524300:VSA524344 VSA589836:VSA589880 VSA655372:VSA655416 VSA720908:VSA720952 VSA786444:VSA786488 VSA851980:VSA852024 VSA917516:VSA917560 VSA983052:VSA983096 WBW11:WBW56 WBW65548:WBW65592 WBW131084:WBW131128 WBW196620:WBW196664 WBW262156:WBW262200 WBW327692:WBW327736 WBW393228:WBW393272 WBW458764:WBW458808 WBW524300:WBW524344 WBW589836:WBW589880 WBW655372:WBW655416 WBW720908:WBW720952 WBW786444:WBW786488 WBW851980:WBW852024 WBW917516:WBW917560 WBW983052:WBW983096 WLS11:WLS56 WLS65548:WLS65592 WLS131084:WLS131128 WLS196620:WLS196664 WLS262156:WLS262200 WLS327692:WLS327736 WLS393228:WLS393272 WLS458764:WLS458808 WLS524300:WLS524344 WLS589836:WLS589880 WLS655372:WLS655416 WLS720908:WLS720952 WLS786444:WLS786488 WLS851980:WLS852024 WLS917516:WLS917560 WLS983052:WLS983096 WVO11:WVO56 WVO65548:WVO65592 WVO131084:WVO131128 WVO196620:WVO196664 WVO262156:WVO262200 WVO327692:WVO327736 WVO393228:WVO393272 WVO458764:WVO458808 WVO524300:WVO524344 WVO589836:WVO589880 WVO655372:WVO655416 WVO720908:WVO720952 WVO786444:WVO786488 WVO851980:WVO852024 WVO917516:WVO917560 WVO983052:WVO983096">
      <formula1>"是,否"</formula1>
    </dataValidation>
    <dataValidation type="list" allowBlank="1" showInputMessage="1" showErrorMessage="1" sqref="K11:K74">
      <formula1>"通过,不通过,阻碍,无效,"</formula1>
    </dataValidation>
    <dataValidation type="list" allowBlank="1" showInputMessage="1" showErrorMessage="1" sqref="K65548:K65592 K131084:K131128 K196620:K196664 K262156:K262200 K327692:K327736 K393228:K393272 K458764:K458808 K524300:K524344 K589836:K589880 K655372:K655416 K720908:K720952 K786444:K786488 K851980:K852024 K917516:K917560 K983052:K983096 P11:P56 P65548:P65592 P131084:P131128 P196620:P196664 P262156:P262200 P327692:P327736 P393228:P393272 P458764:P458808 P524300:P524344 P589836:P589880 P655372:P655416 P720908:P720952 P786444:P786488 P851980:P852024 P917516:P917560 P983052:P983096 JG11:JG56 JG65548:JG65592 JG131084:JG131128 JG196620:JG196664 JG262156:JG262200 JG327692:JG327736 JG393228:JG393272 JG458764:JG458808 JG524300:JG524344 JG589836:JG589880 JG655372:JG655416 JG720908:JG720952 JG786444:JG786488 JG851980:JG852024 JG917516:JG917560 JG983052:JG983096 JL11:JL56 JL65548:JL65592 JL131084:JL131128 JL196620:JL196664 JL262156:JL262200 JL327692:JL327736 JL393228:JL393272 JL458764:JL458808 JL524300:JL524344 JL589836:JL589880 JL655372:JL655416 JL720908:JL720952 JL786444:JL786488 JL851980:JL852024 JL917516:JL917560 JL983052:JL983096 TC11:TC56 TC65548:TC65592 TC131084:TC131128 TC196620:TC196664 TC262156:TC262200 TC327692:TC327736 TC393228:TC393272 TC458764:TC458808 TC524300:TC524344 TC589836:TC589880 TC655372:TC655416 TC720908:TC720952 TC786444:TC786488 TC851980:TC852024 TC917516:TC917560 TC983052:TC983096 TH11:TH56 TH65548:TH65592 TH131084:TH131128 TH196620:TH196664 TH262156:TH262200 TH327692:TH327736 TH393228:TH393272 TH458764:TH458808 TH524300:TH524344 TH589836:TH589880 TH655372:TH655416 TH720908:TH720952 TH786444:TH786488 TH851980:TH852024 TH917516:TH917560 TH983052:TH983096 ACY11:ACY56 ACY65548:ACY65592 ACY131084:ACY131128 ACY196620:ACY196664 ACY262156:ACY262200 ACY327692:ACY327736 ACY393228:ACY393272 ACY458764:ACY458808 ACY524300:ACY524344 ACY589836:ACY589880 ACY655372:ACY655416 ACY720908:ACY720952 ACY786444:ACY786488 ACY851980:ACY852024 ACY917516:ACY917560 ACY983052:ACY983096 ADD11:ADD56 ADD65548:ADD65592 ADD131084:ADD131128 ADD196620:ADD196664 ADD262156:ADD262200 ADD327692:ADD327736 ADD393228:ADD393272 ADD458764:ADD458808 ADD524300:ADD524344 ADD589836:ADD589880 ADD655372:ADD655416 ADD720908:ADD720952 ADD786444:ADD786488 ADD851980:ADD852024 ADD917516:ADD917560 ADD983052:ADD983096 AMU11:AMU56 AMU65548:AMU65592 AMU131084:AMU131128 AMU196620:AMU196664 AMU262156:AMU262200 AMU327692:AMU327736 AMU393228:AMU393272 AMU458764:AMU458808 AMU524300:AMU524344 AMU589836:AMU589880 AMU655372:AMU655416 AMU720908:AMU720952 AMU786444:AMU786488 AMU851980:AMU852024 AMU917516:AMU917560 AMU983052:AMU983096 AMZ11:AMZ56 AMZ65548:AMZ65592 AMZ131084:AMZ131128 AMZ196620:AMZ196664 AMZ262156:AMZ262200 AMZ327692:AMZ327736 AMZ393228:AMZ393272 AMZ458764:AMZ458808 AMZ524300:AMZ524344 AMZ589836:AMZ589880 AMZ655372:AMZ655416 AMZ720908:AMZ720952 AMZ786444:AMZ786488 AMZ851980:AMZ852024 AMZ917516:AMZ917560 AMZ983052:AMZ983096 AWQ11:AWQ56 AWQ65548:AWQ65592 AWQ131084:AWQ131128 AWQ196620:AWQ196664 AWQ262156:AWQ262200 AWQ327692:AWQ327736 AWQ393228:AWQ393272 AWQ458764:AWQ458808 AWQ524300:AWQ524344 AWQ589836:AWQ589880 AWQ655372:AWQ655416 AWQ720908:AWQ720952 AWQ786444:AWQ786488 AWQ851980:AWQ852024 AWQ917516:AWQ917560 AWQ983052:AWQ983096 AWV11:AWV56 AWV65548:AWV65592 AWV131084:AWV131128 AWV196620:AWV196664 AWV262156:AWV262200 AWV327692:AWV327736 AWV393228:AWV393272 AWV458764:AWV458808 AWV524300:AWV524344 AWV589836:AWV589880 AWV655372:AWV655416 AWV720908:AWV720952 AWV786444:AWV786488 AWV851980:AWV852024 AWV917516:AWV917560 AWV983052:AWV983096 BGM11:BGM56 BGM65548:BGM65592 BGM131084:BGM131128 BGM196620:BGM196664 BGM262156:BGM262200 BGM327692:BGM327736 BGM393228:BGM393272 BGM458764:BGM458808 BGM524300:BGM524344 BGM589836:BGM589880 BGM655372:BGM655416 BGM720908:BGM720952 BGM786444:BGM786488 BGM851980:BGM852024 BGM917516:BGM917560 BGM983052:BGM983096 BGR11:BGR56 BGR65548:BGR65592 BGR131084:BGR131128 BGR196620:BGR196664 BGR262156:BGR262200 BGR327692:BGR327736 BGR393228:BGR393272 BGR458764:BGR458808 BGR524300:BGR524344 BGR589836:BGR589880 BGR655372:BGR655416 BGR720908:BGR720952 BGR786444:BGR786488 BGR851980:BGR852024 BGR917516:BGR917560 BGR983052:BGR983096 BQI11:BQI56 BQI65548:BQI65592 BQI131084:BQI131128 BQI196620:BQI196664 BQI262156:BQI262200 BQI327692:BQI327736 BQI393228:BQI393272 BQI458764:BQI458808 BQI524300:BQI524344 BQI589836:BQI589880 BQI655372:BQI655416 BQI720908:BQI720952 BQI786444:BQI786488 BQI851980:BQI852024 BQI917516:BQI917560 BQI983052:BQI983096 BQN11:BQN56 BQN65548:BQN65592 BQN131084:BQN131128 BQN196620:BQN196664 BQN262156:BQN262200 BQN327692:BQN327736 BQN393228:BQN393272 BQN458764:BQN458808 BQN524300:BQN524344 BQN589836:BQN589880 BQN655372:BQN655416 BQN720908:BQN720952 BQN786444:BQN786488 BQN851980:BQN852024 BQN917516:BQN917560 BQN983052:BQN983096 CAE11:CAE56 CAE65548:CAE65592 CAE131084:CAE131128 CAE196620:CAE196664 CAE262156:CAE262200 CAE327692:CAE327736 CAE393228:CAE393272 CAE458764:CAE458808 CAE524300:CAE524344 CAE589836:CAE589880 CAE655372:CAE655416 CAE720908:CAE720952 CAE786444:CAE786488 CAE851980:CAE852024 CAE917516:CAE917560 CAE983052:CAE983096 CAJ11:CAJ56 CAJ65548:CAJ65592 CAJ131084:CAJ131128 CAJ196620:CAJ196664 CAJ262156:CAJ262200 CAJ327692:CAJ327736 CAJ393228:CAJ393272 CAJ458764:CAJ458808 CAJ524300:CAJ524344 CAJ589836:CAJ589880 CAJ655372:CAJ655416 CAJ720908:CAJ720952 CAJ786444:CAJ786488 CAJ851980:CAJ852024 CAJ917516:CAJ917560 CAJ983052:CAJ983096 CKA11:CKA56 CKA65548:CKA65592 CKA131084:CKA131128 CKA196620:CKA196664 CKA262156:CKA262200 CKA327692:CKA327736 CKA393228:CKA393272 CKA458764:CKA458808 CKA524300:CKA524344 CKA589836:CKA589880 CKA655372:CKA655416 CKA720908:CKA720952 CKA786444:CKA786488 CKA851980:CKA852024 CKA917516:CKA917560 CKA983052:CKA983096 CKF11:CKF56 CKF65548:CKF65592 CKF131084:CKF131128 CKF196620:CKF196664 CKF262156:CKF262200 CKF327692:CKF327736 CKF393228:CKF393272 CKF458764:CKF458808 CKF524300:CKF524344 CKF589836:CKF589880 CKF655372:CKF655416 CKF720908:CKF720952 CKF786444:CKF786488 CKF851980:CKF852024 CKF917516:CKF917560 CKF983052:CKF983096 CTW11:CTW56 CTW65548:CTW65592 CTW131084:CTW131128 CTW196620:CTW196664 CTW262156:CTW262200 CTW327692:CTW327736 CTW393228:CTW393272 CTW458764:CTW458808 CTW524300:CTW524344 CTW589836:CTW589880 CTW655372:CTW655416 CTW720908:CTW720952 CTW786444:CTW786488 CTW851980:CTW852024 CTW917516:CTW917560 CTW983052:CTW983096 CUB11:CUB56 CUB65548:CUB65592 CUB131084:CUB131128 CUB196620:CUB196664 CUB262156:CUB262200 CUB327692:CUB327736 CUB393228:CUB393272 CUB458764:CUB458808 CUB524300:CUB524344 CUB589836:CUB589880 CUB655372:CUB655416 CUB720908:CUB720952 CUB786444:CUB786488 CUB851980:CUB852024 CUB917516:CUB917560 CUB983052:CUB983096 DDS11:DDS56 DDS65548:DDS65592 DDS131084:DDS131128 DDS196620:DDS196664 DDS262156:DDS262200 DDS327692:DDS327736 DDS393228:DDS393272 DDS458764:DDS458808 DDS524300:DDS524344 DDS589836:DDS589880 DDS655372:DDS655416 DDS720908:DDS720952 DDS786444:DDS786488 DDS851980:DDS852024 DDS917516:DDS917560 DDS983052:DDS983096 DDX11:DDX56 DDX65548:DDX65592 DDX131084:DDX131128 DDX196620:DDX196664 DDX262156:DDX262200 DDX327692:DDX327736 DDX393228:DDX393272 DDX458764:DDX458808 DDX524300:DDX524344 DDX589836:DDX589880 DDX655372:DDX655416 DDX720908:DDX720952 DDX786444:DDX786488 DDX851980:DDX852024 DDX917516:DDX917560 DDX983052:DDX983096 DNO11:DNO56 DNO65548:DNO65592 DNO131084:DNO131128 DNO196620:DNO196664 DNO262156:DNO262200 DNO327692:DNO327736 DNO393228:DNO393272 DNO458764:DNO458808 DNO524300:DNO524344 DNO589836:DNO589880 DNO655372:DNO655416 DNO720908:DNO720952 DNO786444:DNO786488 DNO851980:DNO852024 DNO917516:DNO917560 DNO983052:DNO983096 DNT11:DNT56 DNT65548:DNT65592 DNT131084:DNT131128 DNT196620:DNT196664 DNT262156:DNT262200 DNT327692:DNT327736 DNT393228:DNT393272 DNT458764:DNT458808 DNT524300:DNT524344 DNT589836:DNT589880 DNT655372:DNT655416 DNT720908:DNT720952 DNT786444:DNT786488 DNT851980:DNT852024 DNT917516:DNT917560 DNT983052:DNT983096 DXK11:DXK56 DXK65548:DXK65592 DXK131084:DXK131128 DXK196620:DXK196664 DXK262156:DXK262200 DXK327692:DXK327736 DXK393228:DXK393272 DXK458764:DXK458808 DXK524300:DXK524344 DXK589836:DXK589880 DXK655372:DXK655416 DXK720908:DXK720952 DXK786444:DXK786488 DXK851980:DXK852024 DXK917516:DXK917560 DXK983052:DXK983096 DXP11:DXP56 DXP65548:DXP65592 DXP131084:DXP131128 DXP196620:DXP196664 DXP262156:DXP262200 DXP327692:DXP327736 DXP393228:DXP393272 DXP458764:DXP458808 DXP524300:DXP524344 DXP589836:DXP589880 DXP655372:DXP655416 DXP720908:DXP720952 DXP786444:DXP786488 DXP851980:DXP852024 DXP917516:DXP917560 DXP983052:DXP983096 EHG11:EHG56 EHG65548:EHG65592 EHG131084:EHG131128 EHG196620:EHG196664 EHG262156:EHG262200 EHG327692:EHG327736 EHG393228:EHG393272 EHG458764:EHG458808 EHG524300:EHG524344 EHG589836:EHG589880 EHG655372:EHG655416 EHG720908:EHG720952 EHG786444:EHG786488 EHG851980:EHG852024 EHG917516:EHG917560 EHG983052:EHG983096 EHL11:EHL56 EHL65548:EHL65592 EHL131084:EHL131128 EHL196620:EHL196664 EHL262156:EHL262200 EHL327692:EHL327736 EHL393228:EHL393272 EHL458764:EHL458808 EHL524300:EHL524344 EHL589836:EHL589880 EHL655372:EHL655416 EHL720908:EHL720952 EHL786444:EHL786488 EHL851980:EHL852024 EHL917516:EHL917560 EHL983052:EHL983096 ERC11:ERC56 ERC65548:ERC65592 ERC131084:ERC131128 ERC196620:ERC196664 ERC262156:ERC262200 ERC327692:ERC327736 ERC393228:ERC393272 ERC458764:ERC458808 ERC524300:ERC524344 ERC589836:ERC589880 ERC655372:ERC655416 ERC720908:ERC720952 ERC786444:ERC786488 ERC851980:ERC852024 ERC917516:ERC917560 ERC983052:ERC983096 ERH11:ERH56 ERH65548:ERH65592 ERH131084:ERH131128 ERH196620:ERH196664 ERH262156:ERH262200 ERH327692:ERH327736 ERH393228:ERH393272 ERH458764:ERH458808 ERH524300:ERH524344 ERH589836:ERH589880 ERH655372:ERH655416 ERH720908:ERH720952 ERH786444:ERH786488 ERH851980:ERH852024 ERH917516:ERH917560 ERH983052:ERH983096 FAY11:FAY56 FAY65548:FAY65592 FAY131084:FAY131128 FAY196620:FAY196664 FAY262156:FAY262200 FAY327692:FAY327736 FAY393228:FAY393272 FAY458764:FAY458808 FAY524300:FAY524344 FAY589836:FAY589880 FAY655372:FAY655416 FAY720908:FAY720952 FAY786444:FAY786488 FAY851980:FAY852024 FAY917516:FAY917560 FAY983052:FAY983096 FBD11:FBD56 FBD65548:FBD65592 FBD131084:FBD131128 FBD196620:FBD196664 FBD262156:FBD262200 FBD327692:FBD327736 FBD393228:FBD393272 FBD458764:FBD458808 FBD524300:FBD524344 FBD589836:FBD589880 FBD655372:FBD655416 FBD720908:FBD720952 FBD786444:FBD786488 FBD851980:FBD852024 FBD917516:FBD917560 FBD983052:FBD983096 FKU11:FKU56 FKU65548:FKU65592 FKU131084:FKU131128 FKU196620:FKU196664 FKU262156:FKU262200 FKU327692:FKU327736 FKU393228:FKU393272 FKU458764:FKU458808 FKU524300:FKU524344 FKU589836:FKU589880 FKU655372:FKU655416 FKU720908:FKU720952 FKU786444:FKU786488 FKU851980:FKU852024 FKU917516:FKU917560 FKU983052:FKU983096 FKZ11:FKZ56 FKZ65548:FKZ65592 FKZ131084:FKZ131128 FKZ196620:FKZ196664 FKZ262156:FKZ262200 FKZ327692:FKZ327736 FKZ393228:FKZ393272 FKZ458764:FKZ458808 FKZ524300:FKZ524344 FKZ589836:FKZ589880 FKZ655372:FKZ655416 FKZ720908:FKZ720952 FKZ786444:FKZ786488 FKZ851980:FKZ852024 FKZ917516:FKZ917560 FKZ983052:FKZ983096 FUQ11:FUQ56 FUQ65548:FUQ65592 FUQ131084:FUQ131128 FUQ196620:FUQ196664 FUQ262156:FUQ262200 FUQ327692:FUQ327736 FUQ393228:FUQ393272 FUQ458764:FUQ458808 FUQ524300:FUQ524344 FUQ589836:FUQ589880 FUQ655372:FUQ655416 FUQ720908:FUQ720952 FUQ786444:FUQ786488 FUQ851980:FUQ852024 FUQ917516:FUQ917560 FUQ983052:FUQ983096 FUV11:FUV56 FUV65548:FUV65592 FUV131084:FUV131128 FUV196620:FUV196664 FUV262156:FUV262200 FUV327692:FUV327736 FUV393228:FUV393272 FUV458764:FUV458808 FUV524300:FUV524344 FUV589836:FUV589880 FUV655372:FUV655416 FUV720908:FUV720952 FUV786444:FUV786488 FUV851980:FUV852024 FUV917516:FUV917560 FUV983052:FUV983096 GEM11:GEM56 GEM65548:GEM65592 GEM131084:GEM131128 GEM196620:GEM196664 GEM262156:GEM262200 GEM327692:GEM327736 GEM393228:GEM393272 GEM458764:GEM458808 GEM524300:GEM524344 GEM589836:GEM589880 GEM655372:GEM655416 GEM720908:GEM720952 GEM786444:GEM786488 GEM851980:GEM852024 GEM917516:GEM917560 GEM983052:GEM983096 GER11:GER56 GER65548:GER65592 GER131084:GER131128 GER196620:GER196664 GER262156:GER262200 GER327692:GER327736 GER393228:GER393272 GER458764:GER458808 GER524300:GER524344 GER589836:GER589880 GER655372:GER655416 GER720908:GER720952 GER786444:GER786488 GER851980:GER852024 GER917516:GER917560 GER983052:GER983096 GOI11:GOI56 GOI65548:GOI65592 GOI131084:GOI131128 GOI196620:GOI196664 GOI262156:GOI262200 GOI327692:GOI327736 GOI393228:GOI393272 GOI458764:GOI458808 GOI524300:GOI524344 GOI589836:GOI589880 GOI655372:GOI655416 GOI720908:GOI720952 GOI786444:GOI786488 GOI851980:GOI852024 GOI917516:GOI917560 GOI983052:GOI983096 GON11:GON56 GON65548:GON65592 GON131084:GON131128 GON196620:GON196664 GON262156:GON262200 GON327692:GON327736 GON393228:GON393272 GON458764:GON458808 GON524300:GON524344 GON589836:GON589880 GON655372:GON655416 GON720908:GON720952 GON786444:GON786488 GON851980:GON852024 GON917516:GON917560 GON983052:GON983096 GYE11:GYE56 GYE65548:GYE65592 GYE131084:GYE131128 GYE196620:GYE196664 GYE262156:GYE262200 GYE327692:GYE327736 GYE393228:GYE393272 GYE458764:GYE458808 GYE524300:GYE524344 GYE589836:GYE589880 GYE655372:GYE655416 GYE720908:GYE720952 GYE786444:GYE786488 GYE851980:GYE852024 GYE917516:GYE917560 GYE983052:GYE983096 GYJ11:GYJ56 GYJ65548:GYJ65592 GYJ131084:GYJ131128 GYJ196620:GYJ196664 GYJ262156:GYJ262200 GYJ327692:GYJ327736 GYJ393228:GYJ393272 GYJ458764:GYJ458808 GYJ524300:GYJ524344 GYJ589836:GYJ589880 GYJ655372:GYJ655416 GYJ720908:GYJ720952 GYJ786444:GYJ786488 GYJ851980:GYJ852024 GYJ917516:GYJ917560 GYJ983052:GYJ983096 HIA11:HIA56 HIA65548:HIA65592 HIA131084:HIA131128 HIA196620:HIA196664 HIA262156:HIA262200 HIA327692:HIA327736 HIA393228:HIA393272 HIA458764:HIA458808 HIA524300:HIA524344 HIA589836:HIA589880 HIA655372:HIA655416 HIA720908:HIA720952 HIA786444:HIA786488 HIA851980:HIA852024 HIA917516:HIA917560 HIA983052:HIA983096 HIF11:HIF56 HIF65548:HIF65592 HIF131084:HIF131128 HIF196620:HIF196664 HIF262156:HIF262200 HIF327692:HIF327736 HIF393228:HIF393272 HIF458764:HIF458808 HIF524300:HIF524344 HIF589836:HIF589880 HIF655372:HIF655416 HIF720908:HIF720952 HIF786444:HIF786488 HIF851980:HIF852024 HIF917516:HIF917560 HIF983052:HIF983096 HRW11:HRW56 HRW65548:HRW65592 HRW131084:HRW131128 HRW196620:HRW196664 HRW262156:HRW262200 HRW327692:HRW327736 HRW393228:HRW393272 HRW458764:HRW458808 HRW524300:HRW524344 HRW589836:HRW589880 HRW655372:HRW655416 HRW720908:HRW720952 HRW786444:HRW786488 HRW851980:HRW852024 HRW917516:HRW917560 HRW983052:HRW983096 HSB11:HSB56 HSB65548:HSB65592 HSB131084:HSB131128 HSB196620:HSB196664 HSB262156:HSB262200 HSB327692:HSB327736 HSB393228:HSB393272 HSB458764:HSB458808 HSB524300:HSB524344 HSB589836:HSB589880 HSB655372:HSB655416 HSB720908:HSB720952 HSB786444:HSB786488 HSB851980:HSB852024 HSB917516:HSB917560 HSB983052:HSB983096 IBS11:IBS56 IBS65548:IBS65592 IBS131084:IBS131128 IBS196620:IBS196664 IBS262156:IBS262200 IBS327692:IBS327736 IBS393228:IBS393272 IBS458764:IBS458808 IBS524300:IBS524344 IBS589836:IBS589880 IBS655372:IBS655416 IBS720908:IBS720952 IBS786444:IBS786488 IBS851980:IBS852024 IBS917516:IBS917560 IBS983052:IBS983096 IBX11:IBX56 IBX65548:IBX65592 IBX131084:IBX131128 IBX196620:IBX196664 IBX262156:IBX262200 IBX327692:IBX327736 IBX393228:IBX393272 IBX458764:IBX458808 IBX524300:IBX524344 IBX589836:IBX589880 IBX655372:IBX655416 IBX720908:IBX720952 IBX786444:IBX786488 IBX851980:IBX852024 IBX917516:IBX917560 IBX983052:IBX983096 ILO11:ILO56 ILO65548:ILO65592 ILO131084:ILO131128 ILO196620:ILO196664 ILO262156:ILO262200 ILO327692:ILO327736 ILO393228:ILO393272 ILO458764:ILO458808 ILO524300:ILO524344 ILO589836:ILO589880 ILO655372:ILO655416 ILO720908:ILO720952 ILO786444:ILO786488 ILO851980:ILO852024 ILO917516:ILO917560 ILO983052:ILO983096 ILT11:ILT56 ILT65548:ILT65592 ILT131084:ILT131128 ILT196620:ILT196664 ILT262156:ILT262200 ILT327692:ILT327736 ILT393228:ILT393272 ILT458764:ILT458808 ILT524300:ILT524344 ILT589836:ILT589880 ILT655372:ILT655416 ILT720908:ILT720952 ILT786444:ILT786488 ILT851980:ILT852024 ILT917516:ILT917560 ILT983052:ILT983096 IVK11:IVK56 IVK65548:IVK65592 IVK131084:IVK131128 IVK196620:IVK196664 IVK262156:IVK262200 IVK327692:IVK327736 IVK393228:IVK393272 IVK458764:IVK458808 IVK524300:IVK524344 IVK589836:IVK589880 IVK655372:IVK655416 IVK720908:IVK720952 IVK786444:IVK786488 IVK851980:IVK852024 IVK917516:IVK917560 IVK983052:IVK983096 IVP11:IVP56 IVP65548:IVP65592 IVP131084:IVP131128 IVP196620:IVP196664 IVP262156:IVP262200 IVP327692:IVP327736 IVP393228:IVP393272 IVP458764:IVP458808 IVP524300:IVP524344 IVP589836:IVP589880 IVP655372:IVP655416 IVP720908:IVP720952 IVP786444:IVP786488 IVP851980:IVP852024 IVP917516:IVP917560 IVP983052:IVP983096 JFG11:JFG56 JFG65548:JFG65592 JFG131084:JFG131128 JFG196620:JFG196664 JFG262156:JFG262200 JFG327692:JFG327736 JFG393228:JFG393272 JFG458764:JFG458808 JFG524300:JFG524344 JFG589836:JFG589880 JFG655372:JFG655416 JFG720908:JFG720952 JFG786444:JFG786488 JFG851980:JFG852024 JFG917516:JFG917560 JFG983052:JFG983096 JFL11:JFL56 JFL65548:JFL65592 JFL131084:JFL131128 JFL196620:JFL196664 JFL262156:JFL262200 JFL327692:JFL327736 JFL393228:JFL393272 JFL458764:JFL458808 JFL524300:JFL524344 JFL589836:JFL589880 JFL655372:JFL655416 JFL720908:JFL720952 JFL786444:JFL786488 JFL851980:JFL852024 JFL917516:JFL917560 JFL983052:JFL983096 JPC11:JPC56 JPC65548:JPC65592 JPC131084:JPC131128 JPC196620:JPC196664 JPC262156:JPC262200 JPC327692:JPC327736 JPC393228:JPC393272 JPC458764:JPC458808 JPC524300:JPC524344 JPC589836:JPC589880 JPC655372:JPC655416 JPC720908:JPC720952 JPC786444:JPC786488 JPC851980:JPC852024 JPC917516:JPC917560 JPC983052:JPC983096 JPH11:JPH56 JPH65548:JPH65592 JPH131084:JPH131128 JPH196620:JPH196664 JPH262156:JPH262200 JPH327692:JPH327736 JPH393228:JPH393272 JPH458764:JPH458808 JPH524300:JPH524344 JPH589836:JPH589880 JPH655372:JPH655416 JPH720908:JPH720952 JPH786444:JPH786488 JPH851980:JPH852024 JPH917516:JPH917560 JPH983052:JPH983096 JYY11:JYY56 JYY65548:JYY65592 JYY131084:JYY131128 JYY196620:JYY196664 JYY262156:JYY262200 JYY327692:JYY327736 JYY393228:JYY393272 JYY458764:JYY458808 JYY524300:JYY524344 JYY589836:JYY589880 JYY655372:JYY655416 JYY720908:JYY720952 JYY786444:JYY786488 JYY851980:JYY852024 JYY917516:JYY917560 JYY983052:JYY983096 JZD11:JZD56 JZD65548:JZD65592 JZD131084:JZD131128 JZD196620:JZD196664 JZD262156:JZD262200 JZD327692:JZD327736 JZD393228:JZD393272 JZD458764:JZD458808 JZD524300:JZD524344 JZD589836:JZD589880 JZD655372:JZD655416 JZD720908:JZD720952 JZD786444:JZD786488 JZD851980:JZD852024 JZD917516:JZD917560 JZD983052:JZD983096 KIU11:KIU56 KIU65548:KIU65592 KIU131084:KIU131128 KIU196620:KIU196664 KIU262156:KIU262200 KIU327692:KIU327736 KIU393228:KIU393272 KIU458764:KIU458808 KIU524300:KIU524344 KIU589836:KIU589880 KIU655372:KIU655416 KIU720908:KIU720952 KIU786444:KIU786488 KIU851980:KIU852024 KIU917516:KIU917560 KIU983052:KIU983096 KIZ11:KIZ56 KIZ65548:KIZ65592 KIZ131084:KIZ131128 KIZ196620:KIZ196664 KIZ262156:KIZ262200 KIZ327692:KIZ327736 KIZ393228:KIZ393272 KIZ458764:KIZ458808 KIZ524300:KIZ524344 KIZ589836:KIZ589880 KIZ655372:KIZ655416 KIZ720908:KIZ720952 KIZ786444:KIZ786488 KIZ851980:KIZ852024 KIZ917516:KIZ917560 KIZ983052:KIZ983096 KSQ11:KSQ56 KSQ65548:KSQ65592 KSQ131084:KSQ131128 KSQ196620:KSQ196664 KSQ262156:KSQ262200 KSQ327692:KSQ327736 KSQ393228:KSQ393272 KSQ458764:KSQ458808 KSQ524300:KSQ524344 KSQ589836:KSQ589880 KSQ655372:KSQ655416 KSQ720908:KSQ720952 KSQ786444:KSQ786488 KSQ851980:KSQ852024 KSQ917516:KSQ917560 KSQ983052:KSQ983096 KSV11:KSV56 KSV65548:KSV65592 KSV131084:KSV131128 KSV196620:KSV196664 KSV262156:KSV262200 KSV327692:KSV327736 KSV393228:KSV393272 KSV458764:KSV458808 KSV524300:KSV524344 KSV589836:KSV589880 KSV655372:KSV655416 KSV720908:KSV720952 KSV786444:KSV786488 KSV851980:KSV852024 KSV917516:KSV917560 KSV983052:KSV983096 LCM11:LCM56 LCM65548:LCM65592 LCM131084:LCM131128 LCM196620:LCM196664 LCM262156:LCM262200 LCM327692:LCM327736 LCM393228:LCM393272 LCM458764:LCM458808 LCM524300:LCM524344 LCM589836:LCM589880 LCM655372:LCM655416 LCM720908:LCM720952 LCM786444:LCM786488 LCM851980:LCM852024 LCM917516:LCM917560 LCM983052:LCM983096 LCR11:LCR56 LCR65548:LCR65592 LCR131084:LCR131128 LCR196620:LCR196664 LCR262156:LCR262200 LCR327692:LCR327736 LCR393228:LCR393272 LCR458764:LCR458808 LCR524300:LCR524344 LCR589836:LCR589880 LCR655372:LCR655416 LCR720908:LCR720952 LCR786444:LCR786488 LCR851980:LCR852024 LCR917516:LCR917560 LCR983052:LCR983096 LMI11:LMI56 LMI65548:LMI65592 LMI131084:LMI131128 LMI196620:LMI196664 LMI262156:LMI262200 LMI327692:LMI327736 LMI393228:LMI393272 LMI458764:LMI458808 LMI524300:LMI524344 LMI589836:LMI589880 LMI655372:LMI655416 LMI720908:LMI720952 LMI786444:LMI786488 LMI851980:LMI852024 LMI917516:LMI917560 LMI983052:LMI983096 LMN11:LMN56 LMN65548:LMN65592 LMN131084:LMN131128 LMN196620:LMN196664 LMN262156:LMN262200 LMN327692:LMN327736 LMN393228:LMN393272 LMN458764:LMN458808 LMN524300:LMN524344 LMN589836:LMN589880 LMN655372:LMN655416 LMN720908:LMN720952 LMN786444:LMN786488 LMN851980:LMN852024 LMN917516:LMN917560 LMN983052:LMN983096 LWE11:LWE56 LWE65548:LWE65592 LWE131084:LWE131128 LWE196620:LWE196664 LWE262156:LWE262200 LWE327692:LWE327736 LWE393228:LWE393272 LWE458764:LWE458808 LWE524300:LWE524344 LWE589836:LWE589880 LWE655372:LWE655416 LWE720908:LWE720952 LWE786444:LWE786488 LWE851980:LWE852024 LWE917516:LWE917560 LWE983052:LWE983096 LWJ11:LWJ56 LWJ65548:LWJ65592 LWJ131084:LWJ131128 LWJ196620:LWJ196664 LWJ262156:LWJ262200 LWJ327692:LWJ327736 LWJ393228:LWJ393272 LWJ458764:LWJ458808 LWJ524300:LWJ524344 LWJ589836:LWJ589880 LWJ655372:LWJ655416 LWJ720908:LWJ720952 LWJ786444:LWJ786488 LWJ851980:LWJ852024 LWJ917516:LWJ917560 LWJ983052:LWJ983096 MGA11:MGA56 MGA65548:MGA65592 MGA131084:MGA131128 MGA196620:MGA196664 MGA262156:MGA262200 MGA327692:MGA327736 MGA393228:MGA393272 MGA458764:MGA458808 MGA524300:MGA524344 MGA589836:MGA589880 MGA655372:MGA655416 MGA720908:MGA720952 MGA786444:MGA786488 MGA851980:MGA852024 MGA917516:MGA917560 MGA983052:MGA983096 MGF11:MGF56 MGF65548:MGF65592 MGF131084:MGF131128 MGF196620:MGF196664 MGF262156:MGF262200 MGF327692:MGF327736 MGF393228:MGF393272 MGF458764:MGF458808 MGF524300:MGF524344 MGF589836:MGF589880 MGF655372:MGF655416 MGF720908:MGF720952 MGF786444:MGF786488 MGF851980:MGF852024 MGF917516:MGF917560 MGF983052:MGF983096 MPW11:MPW56 MPW65548:MPW65592 MPW131084:MPW131128 MPW196620:MPW196664 MPW262156:MPW262200 MPW327692:MPW327736 MPW393228:MPW393272 MPW458764:MPW458808 MPW524300:MPW524344 MPW589836:MPW589880 MPW655372:MPW655416 MPW720908:MPW720952 MPW786444:MPW786488 MPW851980:MPW852024 MPW917516:MPW917560 MPW983052:MPW983096 MQB11:MQB56 MQB65548:MQB65592 MQB131084:MQB131128 MQB196620:MQB196664 MQB262156:MQB262200 MQB327692:MQB327736 MQB393228:MQB393272 MQB458764:MQB458808 MQB524300:MQB524344 MQB589836:MQB589880 MQB655372:MQB655416 MQB720908:MQB720952 MQB786444:MQB786488 MQB851980:MQB852024 MQB917516:MQB917560 MQB983052:MQB983096 MZS11:MZS56 MZS65548:MZS65592 MZS131084:MZS131128 MZS196620:MZS196664 MZS262156:MZS262200 MZS327692:MZS327736 MZS393228:MZS393272 MZS458764:MZS458808 MZS524300:MZS524344 MZS589836:MZS589880 MZS655372:MZS655416 MZS720908:MZS720952 MZS786444:MZS786488 MZS851980:MZS852024 MZS917516:MZS917560 MZS983052:MZS983096 MZX11:MZX56 MZX65548:MZX65592 MZX131084:MZX131128 MZX196620:MZX196664 MZX262156:MZX262200 MZX327692:MZX327736 MZX393228:MZX393272 MZX458764:MZX458808 MZX524300:MZX524344 MZX589836:MZX589880 MZX655372:MZX655416 MZX720908:MZX720952 MZX786444:MZX786488 MZX851980:MZX852024 MZX917516:MZX917560 MZX983052:MZX983096 NJO11:NJO56 NJO65548:NJO65592 NJO131084:NJO131128 NJO196620:NJO196664 NJO262156:NJO262200 NJO327692:NJO327736 NJO393228:NJO393272 NJO458764:NJO458808 NJO524300:NJO524344 NJO589836:NJO589880 NJO655372:NJO655416 NJO720908:NJO720952 NJO786444:NJO786488 NJO851980:NJO852024 NJO917516:NJO917560 NJO983052:NJO983096 NJT11:NJT56 NJT65548:NJT65592 NJT131084:NJT131128 NJT196620:NJT196664 NJT262156:NJT262200 NJT327692:NJT327736 NJT393228:NJT393272 NJT458764:NJT458808 NJT524300:NJT524344 NJT589836:NJT589880 NJT655372:NJT655416 NJT720908:NJT720952 NJT786444:NJT786488 NJT851980:NJT852024 NJT917516:NJT917560 NJT983052:NJT983096 NTK11:NTK56 NTK65548:NTK65592 NTK131084:NTK131128 NTK196620:NTK196664 NTK262156:NTK262200 NTK327692:NTK327736 NTK393228:NTK393272 NTK458764:NTK458808 NTK524300:NTK524344 NTK589836:NTK589880 NTK655372:NTK655416 NTK720908:NTK720952 NTK786444:NTK786488 NTK851980:NTK852024 NTK917516:NTK917560 NTK983052:NTK983096 NTP11:NTP56 NTP65548:NTP65592 NTP131084:NTP131128 NTP196620:NTP196664 NTP262156:NTP262200 NTP327692:NTP327736 NTP393228:NTP393272 NTP458764:NTP458808 NTP524300:NTP524344 NTP589836:NTP589880 NTP655372:NTP655416 NTP720908:NTP720952 NTP786444:NTP786488 NTP851980:NTP852024 NTP917516:NTP917560 NTP983052:NTP983096 ODG11:ODG56 ODG65548:ODG65592 ODG131084:ODG131128 ODG196620:ODG196664 ODG262156:ODG262200 ODG327692:ODG327736 ODG393228:ODG393272 ODG458764:ODG458808 ODG524300:ODG524344 ODG589836:ODG589880 ODG655372:ODG655416 ODG720908:ODG720952 ODG786444:ODG786488 ODG851980:ODG852024 ODG917516:ODG917560 ODG983052:ODG983096 ODL11:ODL56 ODL65548:ODL65592 ODL131084:ODL131128 ODL196620:ODL196664 ODL262156:ODL262200 ODL327692:ODL327736 ODL393228:ODL393272 ODL458764:ODL458808 ODL524300:ODL524344 ODL589836:ODL589880 ODL655372:ODL655416 ODL720908:ODL720952 ODL786444:ODL786488 ODL851980:ODL852024 ODL917516:ODL917560 ODL983052:ODL983096 ONC11:ONC56 ONC65548:ONC65592 ONC131084:ONC131128 ONC196620:ONC196664 ONC262156:ONC262200 ONC327692:ONC327736 ONC393228:ONC393272 ONC458764:ONC458808 ONC524300:ONC524344 ONC589836:ONC589880 ONC655372:ONC655416 ONC720908:ONC720952 ONC786444:ONC786488 ONC851980:ONC852024 ONC917516:ONC917560 ONC983052:ONC983096 ONH11:ONH56 ONH65548:ONH65592 ONH131084:ONH131128 ONH196620:ONH196664 ONH262156:ONH262200 ONH327692:ONH327736 ONH393228:ONH393272 ONH458764:ONH458808 ONH524300:ONH524344 ONH589836:ONH589880 ONH655372:ONH655416 ONH720908:ONH720952 ONH786444:ONH786488 ONH851980:ONH852024 ONH917516:ONH917560 ONH983052:ONH983096 OWY11:OWY56 OWY65548:OWY65592 OWY131084:OWY131128 OWY196620:OWY196664 OWY262156:OWY262200 OWY327692:OWY327736 OWY393228:OWY393272 OWY458764:OWY458808 OWY524300:OWY524344 OWY589836:OWY589880 OWY655372:OWY655416 OWY720908:OWY720952 OWY786444:OWY786488 OWY851980:OWY852024 OWY917516:OWY917560 OWY983052:OWY983096 OXD11:OXD56 OXD65548:OXD65592 OXD131084:OXD131128 OXD196620:OXD196664 OXD262156:OXD262200 OXD327692:OXD327736 OXD393228:OXD393272 OXD458764:OXD458808 OXD524300:OXD524344 OXD589836:OXD589880 OXD655372:OXD655416 OXD720908:OXD720952 OXD786444:OXD786488 OXD851980:OXD852024 OXD917516:OXD917560 OXD983052:OXD983096 PGU11:PGU56 PGU65548:PGU65592 PGU131084:PGU131128 PGU196620:PGU196664 PGU262156:PGU262200 PGU327692:PGU327736 PGU393228:PGU393272 PGU458764:PGU458808 PGU524300:PGU524344 PGU589836:PGU589880 PGU655372:PGU655416 PGU720908:PGU720952 PGU786444:PGU786488 PGU851980:PGU852024 PGU917516:PGU917560 PGU983052:PGU983096 PGZ11:PGZ56 PGZ65548:PGZ65592 PGZ131084:PGZ131128 PGZ196620:PGZ196664 PGZ262156:PGZ262200 PGZ327692:PGZ327736 PGZ393228:PGZ393272 PGZ458764:PGZ458808 PGZ524300:PGZ524344 PGZ589836:PGZ589880 PGZ655372:PGZ655416 PGZ720908:PGZ720952 PGZ786444:PGZ786488 PGZ851980:PGZ852024 PGZ917516:PGZ917560 PGZ983052:PGZ983096 PQQ11:PQQ56 PQQ65548:PQQ65592 PQQ131084:PQQ131128 PQQ196620:PQQ196664 PQQ262156:PQQ262200 PQQ327692:PQQ327736 PQQ393228:PQQ393272 PQQ458764:PQQ458808 PQQ524300:PQQ524344 PQQ589836:PQQ589880 PQQ655372:PQQ655416 PQQ720908:PQQ720952 PQQ786444:PQQ786488 PQQ851980:PQQ852024 PQQ917516:PQQ917560 PQQ983052:PQQ983096 PQV11:PQV56 PQV65548:PQV65592 PQV131084:PQV131128 PQV196620:PQV196664 PQV262156:PQV262200 PQV327692:PQV327736 PQV393228:PQV393272 PQV458764:PQV458808 PQV524300:PQV524344 PQV589836:PQV589880 PQV655372:PQV655416 PQV720908:PQV720952 PQV786444:PQV786488 PQV851980:PQV852024 PQV917516:PQV917560 PQV983052:PQV983096 QAM11:QAM56 QAM65548:QAM65592 QAM131084:QAM131128 QAM196620:QAM196664 QAM262156:QAM262200 QAM327692:QAM327736 QAM393228:QAM393272 QAM458764:QAM458808 QAM524300:QAM524344 QAM589836:QAM589880 QAM655372:QAM655416 QAM720908:QAM720952 QAM786444:QAM786488 QAM851980:QAM852024 QAM917516:QAM917560 QAM983052:QAM983096 QAR11:QAR56 QAR65548:QAR65592 QAR131084:QAR131128 QAR196620:QAR196664 QAR262156:QAR262200 QAR327692:QAR327736 QAR393228:QAR393272 QAR458764:QAR458808 QAR524300:QAR524344 QAR589836:QAR589880 QAR655372:QAR655416 QAR720908:QAR720952 QAR786444:QAR786488 QAR851980:QAR852024 QAR917516:QAR917560 QAR983052:QAR983096 QKI11:QKI56 QKI65548:QKI65592 QKI131084:QKI131128 QKI196620:QKI196664 QKI262156:QKI262200 QKI327692:QKI327736 QKI393228:QKI393272 QKI458764:QKI458808 QKI524300:QKI524344 QKI589836:QKI589880 QKI655372:QKI655416 QKI720908:QKI720952 QKI786444:QKI786488 QKI851980:QKI852024 QKI917516:QKI917560 QKI983052:QKI983096 QKN11:QKN56 QKN65548:QKN65592 QKN131084:QKN131128 QKN196620:QKN196664 QKN262156:QKN262200 QKN327692:QKN327736 QKN393228:QKN393272 QKN458764:QKN458808 QKN524300:QKN524344 QKN589836:QKN589880 QKN655372:QKN655416 QKN720908:QKN720952 QKN786444:QKN786488 QKN851980:QKN852024 QKN917516:QKN917560 QKN983052:QKN983096 QUE11:QUE56 QUE65548:QUE65592 QUE131084:QUE131128 QUE196620:QUE196664 QUE262156:QUE262200 QUE327692:QUE327736 QUE393228:QUE393272 QUE458764:QUE458808 QUE524300:QUE524344 QUE589836:QUE589880 QUE655372:QUE655416 QUE720908:QUE720952 QUE786444:QUE786488 QUE851980:QUE852024 QUE917516:QUE917560 QUE983052:QUE983096 QUJ11:QUJ56 QUJ65548:QUJ65592 QUJ131084:QUJ131128 QUJ196620:QUJ196664 QUJ262156:QUJ262200 QUJ327692:QUJ327736 QUJ393228:QUJ393272 QUJ458764:QUJ458808 QUJ524300:QUJ524344 QUJ589836:QUJ589880 QUJ655372:QUJ655416 QUJ720908:QUJ720952 QUJ786444:QUJ786488 QUJ851980:QUJ852024 QUJ917516:QUJ917560 QUJ983052:QUJ983096 REA11:REA56 REA65548:REA65592 REA131084:REA131128 REA196620:REA196664 REA262156:REA262200 REA327692:REA327736 REA393228:REA393272 REA458764:REA458808 REA524300:REA524344 REA589836:REA589880 REA655372:REA655416 REA720908:REA720952 REA786444:REA786488 REA851980:REA852024 REA917516:REA917560 REA983052:REA983096 REF11:REF56 REF65548:REF65592 REF131084:REF131128 REF196620:REF196664 REF262156:REF262200 REF327692:REF327736 REF393228:REF393272 REF458764:REF458808 REF524300:REF524344 REF589836:REF589880 REF655372:REF655416 REF720908:REF720952 REF786444:REF786488 REF851980:REF852024 REF917516:REF917560 REF983052:REF983096 RNW11:RNW56 RNW65548:RNW65592 RNW131084:RNW131128 RNW196620:RNW196664 RNW262156:RNW262200 RNW327692:RNW327736 RNW393228:RNW393272 RNW458764:RNW458808 RNW524300:RNW524344 RNW589836:RNW589880 RNW655372:RNW655416 RNW720908:RNW720952 RNW786444:RNW786488 RNW851980:RNW852024 RNW917516:RNW917560 RNW983052:RNW983096 ROB11:ROB56 ROB65548:ROB65592 ROB131084:ROB131128 ROB196620:ROB196664 ROB262156:ROB262200 ROB327692:ROB327736 ROB393228:ROB393272 ROB458764:ROB458808 ROB524300:ROB524344 ROB589836:ROB589880 ROB655372:ROB655416 ROB720908:ROB720952 ROB786444:ROB786488 ROB851980:ROB852024 ROB917516:ROB917560 ROB983052:ROB983096 RXS11:RXS56 RXS65548:RXS65592 RXS131084:RXS131128 RXS196620:RXS196664 RXS262156:RXS262200 RXS327692:RXS327736 RXS393228:RXS393272 RXS458764:RXS458808 RXS524300:RXS524344 RXS589836:RXS589880 RXS655372:RXS655416 RXS720908:RXS720952 RXS786444:RXS786488 RXS851980:RXS852024 RXS917516:RXS917560 RXS983052:RXS983096 RXX11:RXX56 RXX65548:RXX65592 RXX131084:RXX131128 RXX196620:RXX196664 RXX262156:RXX262200 RXX327692:RXX327736 RXX393228:RXX393272 RXX458764:RXX458808 RXX524300:RXX524344 RXX589836:RXX589880 RXX655372:RXX655416 RXX720908:RXX720952 RXX786444:RXX786488 RXX851980:RXX852024 RXX917516:RXX917560 RXX983052:RXX983096 SHO11:SHO56 SHO65548:SHO65592 SHO131084:SHO131128 SHO196620:SHO196664 SHO262156:SHO262200 SHO327692:SHO327736 SHO393228:SHO393272 SHO458764:SHO458808 SHO524300:SHO524344 SHO589836:SHO589880 SHO655372:SHO655416 SHO720908:SHO720952 SHO786444:SHO786488 SHO851980:SHO852024 SHO917516:SHO917560 SHO983052:SHO983096 SHT11:SHT56 SHT65548:SHT65592 SHT131084:SHT131128 SHT196620:SHT196664 SHT262156:SHT262200 SHT327692:SHT327736 SHT393228:SHT393272 SHT458764:SHT458808 SHT524300:SHT524344 SHT589836:SHT589880 SHT655372:SHT655416 SHT720908:SHT720952 SHT786444:SHT786488 SHT851980:SHT852024 SHT917516:SHT917560 SHT983052:SHT983096 SRK11:SRK56 SRK65548:SRK65592 SRK131084:SRK131128 SRK196620:SRK196664 SRK262156:SRK262200 SRK327692:SRK327736 SRK393228:SRK393272 SRK458764:SRK458808 SRK524300:SRK524344 SRK589836:SRK589880 SRK655372:SRK655416 SRK720908:SRK720952 SRK786444:SRK786488 SRK851980:SRK852024 SRK917516:SRK917560 SRK983052:SRK983096 SRP11:SRP56 SRP65548:SRP65592 SRP131084:SRP131128 SRP196620:SRP196664 SRP262156:SRP262200 SRP327692:SRP327736 SRP393228:SRP393272 SRP458764:SRP458808 SRP524300:SRP524344 SRP589836:SRP589880 SRP655372:SRP655416 SRP720908:SRP720952 SRP786444:SRP786488 SRP851980:SRP852024 SRP917516:SRP917560 SRP983052:SRP983096 TBG11:TBG56 TBG65548:TBG65592 TBG131084:TBG131128 TBG196620:TBG196664 TBG262156:TBG262200 TBG327692:TBG327736 TBG393228:TBG393272 TBG458764:TBG458808 TBG524300:TBG524344 TBG589836:TBG589880 TBG655372:TBG655416 TBG720908:TBG720952 TBG786444:TBG786488 TBG851980:TBG852024 TBG917516:TBG917560 TBG983052:TBG983096 TBL11:TBL56 TBL65548:TBL65592 TBL131084:TBL131128 TBL196620:TBL196664 TBL262156:TBL262200 TBL327692:TBL327736 TBL393228:TBL393272 TBL458764:TBL458808 TBL524300:TBL524344 TBL589836:TBL589880 TBL655372:TBL655416 TBL720908:TBL720952 TBL786444:TBL786488 TBL851980:TBL852024 TBL917516:TBL917560 TBL983052:TBL983096 TLC11:TLC56 TLC65548:TLC65592 TLC131084:TLC131128 TLC196620:TLC196664 TLC262156:TLC262200 TLC327692:TLC327736 TLC393228:TLC393272 TLC458764:TLC458808 TLC524300:TLC524344 TLC589836:TLC589880 TLC655372:TLC655416 TLC720908:TLC720952 TLC786444:TLC786488 TLC851980:TLC852024 TLC917516:TLC917560 TLC983052:TLC983096 TLH11:TLH56 TLH65548:TLH65592 TLH131084:TLH131128 TLH196620:TLH196664 TLH262156:TLH262200 TLH327692:TLH327736 TLH393228:TLH393272 TLH458764:TLH458808 TLH524300:TLH524344 TLH589836:TLH589880 TLH655372:TLH655416 TLH720908:TLH720952 TLH786444:TLH786488 TLH851980:TLH852024 TLH917516:TLH917560 TLH983052:TLH983096 TUY11:TUY56 TUY65548:TUY65592 TUY131084:TUY131128 TUY196620:TUY196664 TUY262156:TUY262200 TUY327692:TUY327736 TUY393228:TUY393272 TUY458764:TUY458808 TUY524300:TUY524344 TUY589836:TUY589880 TUY655372:TUY655416 TUY720908:TUY720952 TUY786444:TUY786488 TUY851980:TUY852024 TUY917516:TUY917560 TUY983052:TUY983096 TVD11:TVD56 TVD65548:TVD65592 TVD131084:TVD131128 TVD196620:TVD196664 TVD262156:TVD262200 TVD327692:TVD327736 TVD393228:TVD393272 TVD458764:TVD458808 TVD524300:TVD524344 TVD589836:TVD589880 TVD655372:TVD655416 TVD720908:TVD720952 TVD786444:TVD786488 TVD851980:TVD852024 TVD917516:TVD917560 TVD983052:TVD983096 UEU11:UEU56 UEU65548:UEU65592 UEU131084:UEU131128 UEU196620:UEU196664 UEU262156:UEU262200 UEU327692:UEU327736 UEU393228:UEU393272 UEU458764:UEU458808 UEU524300:UEU524344 UEU589836:UEU589880 UEU655372:UEU655416 UEU720908:UEU720952 UEU786444:UEU786488 UEU851980:UEU852024 UEU917516:UEU917560 UEU983052:UEU983096 UEZ11:UEZ56 UEZ65548:UEZ65592 UEZ131084:UEZ131128 UEZ196620:UEZ196664 UEZ262156:UEZ262200 UEZ327692:UEZ327736 UEZ393228:UEZ393272 UEZ458764:UEZ458808 UEZ524300:UEZ524344 UEZ589836:UEZ589880 UEZ655372:UEZ655416 UEZ720908:UEZ720952 UEZ786444:UEZ786488 UEZ851980:UEZ852024 UEZ917516:UEZ917560 UEZ983052:UEZ983096 UOQ11:UOQ56 UOQ65548:UOQ65592 UOQ131084:UOQ131128 UOQ196620:UOQ196664 UOQ262156:UOQ262200 UOQ327692:UOQ327736 UOQ393228:UOQ393272 UOQ458764:UOQ458808 UOQ524300:UOQ524344 UOQ589836:UOQ589880 UOQ655372:UOQ655416 UOQ720908:UOQ720952 UOQ786444:UOQ786488 UOQ851980:UOQ852024 UOQ917516:UOQ917560 UOQ983052:UOQ983096 UOV11:UOV56 UOV65548:UOV65592 UOV131084:UOV131128 UOV196620:UOV196664 UOV262156:UOV262200 UOV327692:UOV327736 UOV393228:UOV393272 UOV458764:UOV458808 UOV524300:UOV524344 UOV589836:UOV589880 UOV655372:UOV655416 UOV720908:UOV720952 UOV786444:UOV786488 UOV851980:UOV852024 UOV917516:UOV917560 UOV983052:UOV983096 UYM11:UYM56 UYM65548:UYM65592 UYM131084:UYM131128 UYM196620:UYM196664 UYM262156:UYM262200 UYM327692:UYM327736 UYM393228:UYM393272 UYM458764:UYM458808 UYM524300:UYM524344 UYM589836:UYM589880 UYM655372:UYM655416 UYM720908:UYM720952 UYM786444:UYM786488 UYM851980:UYM852024 UYM917516:UYM917560 UYM983052:UYM983096 UYR11:UYR56 UYR65548:UYR65592 UYR131084:UYR131128 UYR196620:UYR196664 UYR262156:UYR262200 UYR327692:UYR327736 UYR393228:UYR393272 UYR458764:UYR458808 UYR524300:UYR524344 UYR589836:UYR589880 UYR655372:UYR655416 UYR720908:UYR720952 UYR786444:UYR786488 UYR851980:UYR852024 UYR917516:UYR917560 UYR983052:UYR983096 VII11:VII56 VII65548:VII65592 VII131084:VII131128 VII196620:VII196664 VII262156:VII262200 VII327692:VII327736 VII393228:VII393272 VII458764:VII458808 VII524300:VII524344 VII589836:VII589880 VII655372:VII655416 VII720908:VII720952 VII786444:VII786488 VII851980:VII852024 VII917516:VII917560 VII983052:VII983096 VIN11:VIN56 VIN65548:VIN65592 VIN131084:VIN131128 VIN196620:VIN196664 VIN262156:VIN262200 VIN327692:VIN327736 VIN393228:VIN393272 VIN458764:VIN458808 VIN524300:VIN524344 VIN589836:VIN589880 VIN655372:VIN655416 VIN720908:VIN720952 VIN786444:VIN786488 VIN851980:VIN852024 VIN917516:VIN917560 VIN983052:VIN983096 VSE11:VSE56 VSE65548:VSE65592 VSE131084:VSE131128 VSE196620:VSE196664 VSE262156:VSE262200 VSE327692:VSE327736 VSE393228:VSE393272 VSE458764:VSE458808 VSE524300:VSE524344 VSE589836:VSE589880 VSE655372:VSE655416 VSE720908:VSE720952 VSE786444:VSE786488 VSE851980:VSE852024 VSE917516:VSE917560 VSE983052:VSE983096 VSJ11:VSJ56 VSJ65548:VSJ65592 VSJ131084:VSJ131128 VSJ196620:VSJ196664 VSJ262156:VSJ262200 VSJ327692:VSJ327736 VSJ393228:VSJ393272 VSJ458764:VSJ458808 VSJ524300:VSJ524344 VSJ589836:VSJ589880 VSJ655372:VSJ655416 VSJ720908:VSJ720952 VSJ786444:VSJ786488 VSJ851980:VSJ852024 VSJ917516:VSJ917560 VSJ983052:VSJ983096 WCA11:WCA56 WCA65548:WCA65592 WCA131084:WCA131128 WCA196620:WCA196664 WCA262156:WCA262200 WCA327692:WCA327736 WCA393228:WCA393272 WCA458764:WCA458808 WCA524300:WCA524344 WCA589836:WCA589880 WCA655372:WCA655416 WCA720908:WCA720952 WCA786444:WCA786488 WCA851980:WCA852024 WCA917516:WCA917560 WCA983052:WCA983096 WCF11:WCF56 WCF65548:WCF65592 WCF131084:WCF131128 WCF196620:WCF196664 WCF262156:WCF262200 WCF327692:WCF327736 WCF393228:WCF393272 WCF458764:WCF458808 WCF524300:WCF524344 WCF589836:WCF589880 WCF655372:WCF655416 WCF720908:WCF720952 WCF786444:WCF786488 WCF851980:WCF852024 WCF917516:WCF917560 WCF983052:WCF983096 WLW11:WLW56 WLW65548:WLW65592 WLW131084:WLW131128 WLW196620:WLW196664 WLW262156:WLW262200 WLW327692:WLW327736 WLW393228:WLW393272 WLW458764:WLW458808 WLW524300:WLW524344 WLW589836:WLW589880 WLW655372:WLW655416 WLW720908:WLW720952 WLW786444:WLW786488 WLW851980:WLW852024 WLW917516:WLW917560 WLW983052:WLW983096 WMB11:WMB56 WMB65548:WMB65592 WMB131084:WMB131128 WMB196620:WMB196664 WMB262156:WMB262200 WMB327692:WMB327736 WMB393228:WMB393272 WMB458764:WMB458808 WMB524300:WMB524344 WMB589836:WMB589880 WMB655372:WMB655416 WMB720908:WMB720952 WMB786444:WMB786488 WMB851980:WMB852024 WMB917516:WMB917560 WMB983052:WMB983096 WVS11:WVS56 WVS65548:WVS65592 WVS131084:WVS131128 WVS196620:WVS196664 WVS262156:WVS262200 WVS327692:WVS327736 WVS393228:WVS393272 WVS458764:WVS458808 WVS524300:WVS524344 WVS589836:WVS589880 WVS655372:WVS655416 WVS720908:WVS720952 WVS786444:WVS786488 WVS851980:WVS852024 WVS917516:WVS917560 WVS983052:WVS983096 WVX11:WVX56 WVX65548:WVX65592 WVX131084:WVX131128 WVX196620:WVX196664 WVX262156:WVX262200 WVX327692:WVX327736 WVX393228:WVX393272 WVX458764:WVX458808 WVX524300:WVX524344 WVX589836:WVX589880 WVX655372:WVX655416 WVX720908:WVX720952 WVX786444:WVX786488 WVX851980:WVX852024 WVX917516:WVX917560 WVX983052:WVX983096">
      <formula1>"通过,失败,阻塞,无效,未执行"</formula1>
    </dataValidation>
    <dataValidation allowBlank="1" showInputMessage="1" showErrorMessage="1" promptTitle="Revision" sqref="M5:M9 M65542:M65546 M131078:M131082 M196614:M196618 M262150:M262154 M327686:M327690 M393222:M393226 M458758:M458762 M524294:M524298 M589830:M589834 M655366:M655370 M720902:M720906 M786438:M786442 M851974:M851978 M917510:M917514 M983046:M983050 R5:R9 R65542:R65546 R131078:R131082 R196614:R196618 R262150:R262154 R327686:R327690 R393222:R393226 R458758:R458762 R524294:R524298 R589830:R589834 R655366:R655370 R720902:R720906 R786438:R786442 R851974:R851978 R917510:R917514 R983046:R983050 JI5:JI9 JI65542:JI65546 JI131078:JI131082 JI196614:JI196618 JI262150:JI262154 JI327686:JI327690 JI393222:JI393226 JI458758:JI458762 JI524294:JI524298 JI589830:JI589834 JI655366:JI655370 JI720902:JI720906 JI786438:JI786442 JI851974:JI851978 JI917510:JI917514 JI983046:JI983050 JN5:JN9 JN65542:JN65546 JN131078:JN131082 JN196614:JN196618 JN262150:JN262154 JN327686:JN327690 JN393222:JN393226 JN458758:JN458762 JN524294:JN524298 JN589830:JN589834 JN655366:JN655370 JN720902:JN720906 JN786438:JN786442 JN851974:JN851978 JN917510:JN917514 JN983046:JN983050 TE5:TE9 TE65542:TE65546 TE131078:TE131082 TE196614:TE196618 TE262150:TE262154 TE327686:TE327690 TE393222:TE393226 TE458758:TE458762 TE524294:TE524298 TE589830:TE589834 TE655366:TE655370 TE720902:TE720906 TE786438:TE786442 TE851974:TE851978 TE917510:TE917514 TE983046:TE983050 TJ5:TJ9 TJ65542:TJ65546 TJ131078:TJ131082 TJ196614:TJ196618 TJ262150:TJ262154 TJ327686:TJ327690 TJ393222:TJ393226 TJ458758:TJ458762 TJ524294:TJ524298 TJ589830:TJ589834 TJ655366:TJ655370 TJ720902:TJ720906 TJ786438:TJ786442 TJ851974:TJ851978 TJ917510:TJ917514 TJ983046:TJ983050 ADA5:ADA9 ADA65542:ADA65546 ADA131078:ADA131082 ADA196614:ADA196618 ADA262150:ADA262154 ADA327686:ADA327690 ADA393222:ADA393226 ADA458758:ADA458762 ADA524294:ADA524298 ADA589830:ADA589834 ADA655366:ADA655370 ADA720902:ADA720906 ADA786438:ADA786442 ADA851974:ADA851978 ADA917510:ADA917514 ADA983046:ADA983050 ADF5:ADF9 ADF65542:ADF65546 ADF131078:ADF131082 ADF196614:ADF196618 ADF262150:ADF262154 ADF327686:ADF327690 ADF393222:ADF393226 ADF458758:ADF458762 ADF524294:ADF524298 ADF589830:ADF589834 ADF655366:ADF655370 ADF720902:ADF720906 ADF786438:ADF786442 ADF851974:ADF851978 ADF917510:ADF917514 ADF983046:ADF983050 AMW5:AMW9 AMW65542:AMW65546 AMW131078:AMW131082 AMW196614:AMW196618 AMW262150:AMW262154 AMW327686:AMW327690 AMW393222:AMW393226 AMW458758:AMW458762 AMW524294:AMW524298 AMW589830:AMW589834 AMW655366:AMW655370 AMW720902:AMW720906 AMW786438:AMW786442 AMW851974:AMW851978 AMW917510:AMW917514 AMW983046:AMW983050 ANB5:ANB9 ANB65542:ANB65546 ANB131078:ANB131082 ANB196614:ANB196618 ANB262150:ANB262154 ANB327686:ANB327690 ANB393222:ANB393226 ANB458758:ANB458762 ANB524294:ANB524298 ANB589830:ANB589834 ANB655366:ANB655370 ANB720902:ANB720906 ANB786438:ANB786442 ANB851974:ANB851978 ANB917510:ANB917514 ANB983046:ANB983050 AWS5:AWS9 AWS65542:AWS65546 AWS131078:AWS131082 AWS196614:AWS196618 AWS262150:AWS262154 AWS327686:AWS327690 AWS393222:AWS393226 AWS458758:AWS458762 AWS524294:AWS524298 AWS589830:AWS589834 AWS655366:AWS655370 AWS720902:AWS720906 AWS786438:AWS786442 AWS851974:AWS851978 AWS917510:AWS917514 AWS983046:AWS983050 AWX5:AWX9 AWX65542:AWX65546 AWX131078:AWX131082 AWX196614:AWX196618 AWX262150:AWX262154 AWX327686:AWX327690 AWX393222:AWX393226 AWX458758:AWX458762 AWX524294:AWX524298 AWX589830:AWX589834 AWX655366:AWX655370 AWX720902:AWX720906 AWX786438:AWX786442 AWX851974:AWX851978 AWX917510:AWX917514 AWX983046:AWX983050 BGO5:BGO9 BGO65542:BGO65546 BGO131078:BGO131082 BGO196614:BGO196618 BGO262150:BGO262154 BGO327686:BGO327690 BGO393222:BGO393226 BGO458758:BGO458762 BGO524294:BGO524298 BGO589830:BGO589834 BGO655366:BGO655370 BGO720902:BGO720906 BGO786438:BGO786442 BGO851974:BGO851978 BGO917510:BGO917514 BGO983046:BGO983050 BGT5:BGT9 BGT65542:BGT65546 BGT131078:BGT131082 BGT196614:BGT196618 BGT262150:BGT262154 BGT327686:BGT327690 BGT393222:BGT393226 BGT458758:BGT458762 BGT524294:BGT524298 BGT589830:BGT589834 BGT655366:BGT655370 BGT720902:BGT720906 BGT786438:BGT786442 BGT851974:BGT851978 BGT917510:BGT917514 BGT983046:BGT983050 BQK5:BQK9 BQK65542:BQK65546 BQK131078:BQK131082 BQK196614:BQK196618 BQK262150:BQK262154 BQK327686:BQK327690 BQK393222:BQK393226 BQK458758:BQK458762 BQK524294:BQK524298 BQK589830:BQK589834 BQK655366:BQK655370 BQK720902:BQK720906 BQK786438:BQK786442 BQK851974:BQK851978 BQK917510:BQK917514 BQK983046:BQK983050 BQP5:BQP9 BQP65542:BQP65546 BQP131078:BQP131082 BQP196614:BQP196618 BQP262150:BQP262154 BQP327686:BQP327690 BQP393222:BQP393226 BQP458758:BQP458762 BQP524294:BQP524298 BQP589830:BQP589834 BQP655366:BQP655370 BQP720902:BQP720906 BQP786438:BQP786442 BQP851974:BQP851978 BQP917510:BQP917514 BQP983046:BQP983050 CAG5:CAG9 CAG65542:CAG65546 CAG131078:CAG131082 CAG196614:CAG196618 CAG262150:CAG262154 CAG327686:CAG327690 CAG393222:CAG393226 CAG458758:CAG458762 CAG524294:CAG524298 CAG589830:CAG589834 CAG655366:CAG655370 CAG720902:CAG720906 CAG786438:CAG786442 CAG851974:CAG851978 CAG917510:CAG917514 CAG983046:CAG983050 CAL5:CAL9 CAL65542:CAL65546 CAL131078:CAL131082 CAL196614:CAL196618 CAL262150:CAL262154 CAL327686:CAL327690 CAL393222:CAL393226 CAL458758:CAL458762 CAL524294:CAL524298 CAL589830:CAL589834 CAL655366:CAL655370 CAL720902:CAL720906 CAL786438:CAL786442 CAL851974:CAL851978 CAL917510:CAL917514 CAL983046:CAL983050 CKC5:CKC9 CKC65542:CKC65546 CKC131078:CKC131082 CKC196614:CKC196618 CKC262150:CKC262154 CKC327686:CKC327690 CKC393222:CKC393226 CKC458758:CKC458762 CKC524294:CKC524298 CKC589830:CKC589834 CKC655366:CKC655370 CKC720902:CKC720906 CKC786438:CKC786442 CKC851974:CKC851978 CKC917510:CKC917514 CKC983046:CKC983050 CKH5:CKH9 CKH65542:CKH65546 CKH131078:CKH131082 CKH196614:CKH196618 CKH262150:CKH262154 CKH327686:CKH327690 CKH393222:CKH393226 CKH458758:CKH458762 CKH524294:CKH524298 CKH589830:CKH589834 CKH655366:CKH655370 CKH720902:CKH720906 CKH786438:CKH786442 CKH851974:CKH851978 CKH917510:CKH917514 CKH983046:CKH983050 CTY5:CTY9 CTY65542:CTY65546 CTY131078:CTY131082 CTY196614:CTY196618 CTY262150:CTY262154 CTY327686:CTY327690 CTY393222:CTY393226 CTY458758:CTY458762 CTY524294:CTY524298 CTY589830:CTY589834 CTY655366:CTY655370 CTY720902:CTY720906 CTY786438:CTY786442 CTY851974:CTY851978 CTY917510:CTY917514 CTY983046:CTY983050 CUD5:CUD9 CUD65542:CUD65546 CUD131078:CUD131082 CUD196614:CUD196618 CUD262150:CUD262154 CUD327686:CUD327690 CUD393222:CUD393226 CUD458758:CUD458762 CUD524294:CUD524298 CUD589830:CUD589834 CUD655366:CUD655370 CUD720902:CUD720906 CUD786438:CUD786442 CUD851974:CUD851978 CUD917510:CUD917514 CUD983046:CUD983050 DDU5:DDU9 DDU65542:DDU65546 DDU131078:DDU131082 DDU196614:DDU196618 DDU262150:DDU262154 DDU327686:DDU327690 DDU393222:DDU393226 DDU458758:DDU458762 DDU524294:DDU524298 DDU589830:DDU589834 DDU655366:DDU655370 DDU720902:DDU720906 DDU786438:DDU786442 DDU851974:DDU851978 DDU917510:DDU917514 DDU983046:DDU983050 DDZ5:DDZ9 DDZ65542:DDZ65546 DDZ131078:DDZ131082 DDZ196614:DDZ196618 DDZ262150:DDZ262154 DDZ327686:DDZ327690 DDZ393222:DDZ393226 DDZ458758:DDZ458762 DDZ524294:DDZ524298 DDZ589830:DDZ589834 DDZ655366:DDZ655370 DDZ720902:DDZ720906 DDZ786438:DDZ786442 DDZ851974:DDZ851978 DDZ917510:DDZ917514 DDZ983046:DDZ983050 DNQ5:DNQ9 DNQ65542:DNQ65546 DNQ131078:DNQ131082 DNQ196614:DNQ196618 DNQ262150:DNQ262154 DNQ327686:DNQ327690 DNQ393222:DNQ393226 DNQ458758:DNQ458762 DNQ524294:DNQ524298 DNQ589830:DNQ589834 DNQ655366:DNQ655370 DNQ720902:DNQ720906 DNQ786438:DNQ786442 DNQ851974:DNQ851978 DNQ917510:DNQ917514 DNQ983046:DNQ983050 DNV5:DNV9 DNV65542:DNV65546 DNV131078:DNV131082 DNV196614:DNV196618 DNV262150:DNV262154 DNV327686:DNV327690 DNV393222:DNV393226 DNV458758:DNV458762 DNV524294:DNV524298 DNV589830:DNV589834 DNV655366:DNV655370 DNV720902:DNV720906 DNV786438:DNV786442 DNV851974:DNV851978 DNV917510:DNV917514 DNV983046:DNV983050 DXM5:DXM9 DXM65542:DXM65546 DXM131078:DXM131082 DXM196614:DXM196618 DXM262150:DXM262154 DXM327686:DXM327690 DXM393222:DXM393226 DXM458758:DXM458762 DXM524294:DXM524298 DXM589830:DXM589834 DXM655366:DXM655370 DXM720902:DXM720906 DXM786438:DXM786442 DXM851974:DXM851978 DXM917510:DXM917514 DXM983046:DXM983050 DXR5:DXR9 DXR65542:DXR65546 DXR131078:DXR131082 DXR196614:DXR196618 DXR262150:DXR262154 DXR327686:DXR327690 DXR393222:DXR393226 DXR458758:DXR458762 DXR524294:DXR524298 DXR589830:DXR589834 DXR655366:DXR655370 DXR720902:DXR720906 DXR786438:DXR786442 DXR851974:DXR851978 DXR917510:DXR917514 DXR983046:DXR983050 EHI5:EHI9 EHI65542:EHI65546 EHI131078:EHI131082 EHI196614:EHI196618 EHI262150:EHI262154 EHI327686:EHI327690 EHI393222:EHI393226 EHI458758:EHI458762 EHI524294:EHI524298 EHI589830:EHI589834 EHI655366:EHI655370 EHI720902:EHI720906 EHI786438:EHI786442 EHI851974:EHI851978 EHI917510:EHI917514 EHI983046:EHI983050 EHN5:EHN9 EHN65542:EHN65546 EHN131078:EHN131082 EHN196614:EHN196618 EHN262150:EHN262154 EHN327686:EHN327690 EHN393222:EHN393226 EHN458758:EHN458762 EHN524294:EHN524298 EHN589830:EHN589834 EHN655366:EHN655370 EHN720902:EHN720906 EHN786438:EHN786442 EHN851974:EHN851978 EHN917510:EHN917514 EHN983046:EHN983050 ERE5:ERE9 ERE65542:ERE65546 ERE131078:ERE131082 ERE196614:ERE196618 ERE262150:ERE262154 ERE327686:ERE327690 ERE393222:ERE393226 ERE458758:ERE458762 ERE524294:ERE524298 ERE589830:ERE589834 ERE655366:ERE655370 ERE720902:ERE720906 ERE786438:ERE786442 ERE851974:ERE851978 ERE917510:ERE917514 ERE983046:ERE983050 ERJ5:ERJ9 ERJ65542:ERJ65546 ERJ131078:ERJ131082 ERJ196614:ERJ196618 ERJ262150:ERJ262154 ERJ327686:ERJ327690 ERJ393222:ERJ393226 ERJ458758:ERJ458762 ERJ524294:ERJ524298 ERJ589830:ERJ589834 ERJ655366:ERJ655370 ERJ720902:ERJ720906 ERJ786438:ERJ786442 ERJ851974:ERJ851978 ERJ917510:ERJ917514 ERJ983046:ERJ983050 FBA5:FBA9 FBA65542:FBA65546 FBA131078:FBA131082 FBA196614:FBA196618 FBA262150:FBA262154 FBA327686:FBA327690 FBA393222:FBA393226 FBA458758:FBA458762 FBA524294:FBA524298 FBA589830:FBA589834 FBA655366:FBA655370 FBA720902:FBA720906 FBA786438:FBA786442 FBA851974:FBA851978 FBA917510:FBA917514 FBA983046:FBA983050 FBF5:FBF9 FBF65542:FBF65546 FBF131078:FBF131082 FBF196614:FBF196618 FBF262150:FBF262154 FBF327686:FBF327690 FBF393222:FBF393226 FBF458758:FBF458762 FBF524294:FBF524298 FBF589830:FBF589834 FBF655366:FBF655370 FBF720902:FBF720906 FBF786438:FBF786442 FBF851974:FBF851978 FBF917510:FBF917514 FBF983046:FBF983050 FKW5:FKW9 FKW65542:FKW65546 FKW131078:FKW131082 FKW196614:FKW196618 FKW262150:FKW262154 FKW327686:FKW327690 FKW393222:FKW393226 FKW458758:FKW458762 FKW524294:FKW524298 FKW589830:FKW589834 FKW655366:FKW655370 FKW720902:FKW720906 FKW786438:FKW786442 FKW851974:FKW851978 FKW917510:FKW917514 FKW983046:FKW983050 FLB5:FLB9 FLB65542:FLB65546 FLB131078:FLB131082 FLB196614:FLB196618 FLB262150:FLB262154 FLB327686:FLB327690 FLB393222:FLB393226 FLB458758:FLB458762 FLB524294:FLB524298 FLB589830:FLB589834 FLB655366:FLB655370 FLB720902:FLB720906 FLB786438:FLB786442 FLB851974:FLB851978 FLB917510:FLB917514 FLB983046:FLB983050 FUS5:FUS9 FUS65542:FUS65546 FUS131078:FUS131082 FUS196614:FUS196618 FUS262150:FUS262154 FUS327686:FUS327690 FUS393222:FUS393226 FUS458758:FUS458762 FUS524294:FUS524298 FUS589830:FUS589834 FUS655366:FUS655370 FUS720902:FUS720906 FUS786438:FUS786442 FUS851974:FUS851978 FUS917510:FUS917514 FUS983046:FUS983050 FUX5:FUX9 FUX65542:FUX65546 FUX131078:FUX131082 FUX196614:FUX196618 FUX262150:FUX262154 FUX327686:FUX327690 FUX393222:FUX393226 FUX458758:FUX458762 FUX524294:FUX524298 FUX589830:FUX589834 FUX655366:FUX655370 FUX720902:FUX720906 FUX786438:FUX786442 FUX851974:FUX851978 FUX917510:FUX917514 FUX983046:FUX983050 GEO5:GEO9 GEO65542:GEO65546 GEO131078:GEO131082 GEO196614:GEO196618 GEO262150:GEO262154 GEO327686:GEO327690 GEO393222:GEO393226 GEO458758:GEO458762 GEO524294:GEO524298 GEO589830:GEO589834 GEO655366:GEO655370 GEO720902:GEO720906 GEO786438:GEO786442 GEO851974:GEO851978 GEO917510:GEO917514 GEO983046:GEO983050 GET5:GET9 GET65542:GET65546 GET131078:GET131082 GET196614:GET196618 GET262150:GET262154 GET327686:GET327690 GET393222:GET393226 GET458758:GET458762 GET524294:GET524298 GET589830:GET589834 GET655366:GET655370 GET720902:GET720906 GET786438:GET786442 GET851974:GET851978 GET917510:GET917514 GET983046:GET983050 GOK5:GOK9 GOK65542:GOK65546 GOK131078:GOK131082 GOK196614:GOK196618 GOK262150:GOK262154 GOK327686:GOK327690 GOK393222:GOK393226 GOK458758:GOK458762 GOK524294:GOK524298 GOK589830:GOK589834 GOK655366:GOK655370 GOK720902:GOK720906 GOK786438:GOK786442 GOK851974:GOK851978 GOK917510:GOK917514 GOK983046:GOK983050 GOP5:GOP9 GOP65542:GOP65546 GOP131078:GOP131082 GOP196614:GOP196618 GOP262150:GOP262154 GOP327686:GOP327690 GOP393222:GOP393226 GOP458758:GOP458762 GOP524294:GOP524298 GOP589830:GOP589834 GOP655366:GOP655370 GOP720902:GOP720906 GOP786438:GOP786442 GOP851974:GOP851978 GOP917510:GOP917514 GOP983046:GOP983050 GYG5:GYG9 GYG65542:GYG65546 GYG131078:GYG131082 GYG196614:GYG196618 GYG262150:GYG262154 GYG327686:GYG327690 GYG393222:GYG393226 GYG458758:GYG458762 GYG524294:GYG524298 GYG589830:GYG589834 GYG655366:GYG655370 GYG720902:GYG720906 GYG786438:GYG786442 GYG851974:GYG851978 GYG917510:GYG917514 GYG983046:GYG983050 GYL5:GYL9 GYL65542:GYL65546 GYL131078:GYL131082 GYL196614:GYL196618 GYL262150:GYL262154 GYL327686:GYL327690 GYL393222:GYL393226 GYL458758:GYL458762 GYL524294:GYL524298 GYL589830:GYL589834 GYL655366:GYL655370 GYL720902:GYL720906 GYL786438:GYL786442 GYL851974:GYL851978 GYL917510:GYL917514 GYL983046:GYL983050 HIC5:HIC9 HIC65542:HIC65546 HIC131078:HIC131082 HIC196614:HIC196618 HIC262150:HIC262154 HIC327686:HIC327690 HIC393222:HIC393226 HIC458758:HIC458762 HIC524294:HIC524298 HIC589830:HIC589834 HIC655366:HIC655370 HIC720902:HIC720906 HIC786438:HIC786442 HIC851974:HIC851978 HIC917510:HIC917514 HIC983046:HIC983050 HIH5:HIH9 HIH65542:HIH65546 HIH131078:HIH131082 HIH196614:HIH196618 HIH262150:HIH262154 HIH327686:HIH327690 HIH393222:HIH393226 HIH458758:HIH458762 HIH524294:HIH524298 HIH589830:HIH589834 HIH655366:HIH655370 HIH720902:HIH720906 HIH786438:HIH786442 HIH851974:HIH851978 HIH917510:HIH917514 HIH983046:HIH983050 HRY5:HRY9 HRY65542:HRY65546 HRY131078:HRY131082 HRY196614:HRY196618 HRY262150:HRY262154 HRY327686:HRY327690 HRY393222:HRY393226 HRY458758:HRY458762 HRY524294:HRY524298 HRY589830:HRY589834 HRY655366:HRY655370 HRY720902:HRY720906 HRY786438:HRY786442 HRY851974:HRY851978 HRY917510:HRY917514 HRY983046:HRY983050 HSD5:HSD9 HSD65542:HSD65546 HSD131078:HSD131082 HSD196614:HSD196618 HSD262150:HSD262154 HSD327686:HSD327690 HSD393222:HSD393226 HSD458758:HSD458762 HSD524294:HSD524298 HSD589830:HSD589834 HSD655366:HSD655370 HSD720902:HSD720906 HSD786438:HSD786442 HSD851974:HSD851978 HSD917510:HSD917514 HSD983046:HSD983050 IBU5:IBU9 IBU65542:IBU65546 IBU131078:IBU131082 IBU196614:IBU196618 IBU262150:IBU262154 IBU327686:IBU327690 IBU393222:IBU393226 IBU458758:IBU458762 IBU524294:IBU524298 IBU589830:IBU589834 IBU655366:IBU655370 IBU720902:IBU720906 IBU786438:IBU786442 IBU851974:IBU851978 IBU917510:IBU917514 IBU983046:IBU983050 IBZ5:IBZ9 IBZ65542:IBZ65546 IBZ131078:IBZ131082 IBZ196614:IBZ196618 IBZ262150:IBZ262154 IBZ327686:IBZ327690 IBZ393222:IBZ393226 IBZ458758:IBZ458762 IBZ524294:IBZ524298 IBZ589830:IBZ589834 IBZ655366:IBZ655370 IBZ720902:IBZ720906 IBZ786438:IBZ786442 IBZ851974:IBZ851978 IBZ917510:IBZ917514 IBZ983046:IBZ983050 ILQ5:ILQ9 ILQ65542:ILQ65546 ILQ131078:ILQ131082 ILQ196614:ILQ196618 ILQ262150:ILQ262154 ILQ327686:ILQ327690 ILQ393222:ILQ393226 ILQ458758:ILQ458762 ILQ524294:ILQ524298 ILQ589830:ILQ589834 ILQ655366:ILQ655370 ILQ720902:ILQ720906 ILQ786438:ILQ786442 ILQ851974:ILQ851978 ILQ917510:ILQ917514 ILQ983046:ILQ983050 ILV5:ILV9 ILV65542:ILV65546 ILV131078:ILV131082 ILV196614:ILV196618 ILV262150:ILV262154 ILV327686:ILV327690 ILV393222:ILV393226 ILV458758:ILV458762 ILV524294:ILV524298 ILV589830:ILV589834 ILV655366:ILV655370 ILV720902:ILV720906 ILV786438:ILV786442 ILV851974:ILV851978 ILV917510:ILV917514 ILV983046:ILV983050 IVM5:IVM9 IVM65542:IVM65546 IVM131078:IVM131082 IVM196614:IVM196618 IVM262150:IVM262154 IVM327686:IVM327690 IVM393222:IVM393226 IVM458758:IVM458762 IVM524294:IVM524298 IVM589830:IVM589834 IVM655366:IVM655370 IVM720902:IVM720906 IVM786438:IVM786442 IVM851974:IVM851978 IVM917510:IVM917514 IVM983046:IVM983050 IVR5:IVR9 IVR65542:IVR65546 IVR131078:IVR131082 IVR196614:IVR196618 IVR262150:IVR262154 IVR327686:IVR327690 IVR393222:IVR393226 IVR458758:IVR458762 IVR524294:IVR524298 IVR589830:IVR589834 IVR655366:IVR655370 IVR720902:IVR720906 IVR786438:IVR786442 IVR851974:IVR851978 IVR917510:IVR917514 IVR983046:IVR983050 JFI5:JFI9 JFI65542:JFI65546 JFI131078:JFI131082 JFI196614:JFI196618 JFI262150:JFI262154 JFI327686:JFI327690 JFI393222:JFI393226 JFI458758:JFI458762 JFI524294:JFI524298 JFI589830:JFI589834 JFI655366:JFI655370 JFI720902:JFI720906 JFI786438:JFI786442 JFI851974:JFI851978 JFI917510:JFI917514 JFI983046:JFI983050 JFN5:JFN9 JFN65542:JFN65546 JFN131078:JFN131082 JFN196614:JFN196618 JFN262150:JFN262154 JFN327686:JFN327690 JFN393222:JFN393226 JFN458758:JFN458762 JFN524294:JFN524298 JFN589830:JFN589834 JFN655366:JFN655370 JFN720902:JFN720906 JFN786438:JFN786442 JFN851974:JFN851978 JFN917510:JFN917514 JFN983046:JFN983050 JPE5:JPE9 JPE65542:JPE65546 JPE131078:JPE131082 JPE196614:JPE196618 JPE262150:JPE262154 JPE327686:JPE327690 JPE393222:JPE393226 JPE458758:JPE458762 JPE524294:JPE524298 JPE589830:JPE589834 JPE655366:JPE655370 JPE720902:JPE720906 JPE786438:JPE786442 JPE851974:JPE851978 JPE917510:JPE917514 JPE983046:JPE983050 JPJ5:JPJ9 JPJ65542:JPJ65546 JPJ131078:JPJ131082 JPJ196614:JPJ196618 JPJ262150:JPJ262154 JPJ327686:JPJ327690 JPJ393222:JPJ393226 JPJ458758:JPJ458762 JPJ524294:JPJ524298 JPJ589830:JPJ589834 JPJ655366:JPJ655370 JPJ720902:JPJ720906 JPJ786438:JPJ786442 JPJ851974:JPJ851978 JPJ917510:JPJ917514 JPJ983046:JPJ983050 JZA5:JZA9 JZA65542:JZA65546 JZA131078:JZA131082 JZA196614:JZA196618 JZA262150:JZA262154 JZA327686:JZA327690 JZA393222:JZA393226 JZA458758:JZA458762 JZA524294:JZA524298 JZA589830:JZA589834 JZA655366:JZA655370 JZA720902:JZA720906 JZA786438:JZA786442 JZA851974:JZA851978 JZA917510:JZA917514 JZA983046:JZA983050 JZF5:JZF9 JZF65542:JZF65546 JZF131078:JZF131082 JZF196614:JZF196618 JZF262150:JZF262154 JZF327686:JZF327690 JZF393222:JZF393226 JZF458758:JZF458762 JZF524294:JZF524298 JZF589830:JZF589834 JZF655366:JZF655370 JZF720902:JZF720906 JZF786438:JZF786442 JZF851974:JZF851978 JZF917510:JZF917514 JZF983046:JZF983050 KIW5:KIW9 KIW65542:KIW65546 KIW131078:KIW131082 KIW196614:KIW196618 KIW262150:KIW262154 KIW327686:KIW327690 KIW393222:KIW393226 KIW458758:KIW458762 KIW524294:KIW524298 KIW589830:KIW589834 KIW655366:KIW655370 KIW720902:KIW720906 KIW786438:KIW786442 KIW851974:KIW851978 KIW917510:KIW917514 KIW983046:KIW983050 KJB5:KJB9 KJB65542:KJB65546 KJB131078:KJB131082 KJB196614:KJB196618 KJB262150:KJB262154 KJB327686:KJB327690 KJB393222:KJB393226 KJB458758:KJB458762 KJB524294:KJB524298 KJB589830:KJB589834 KJB655366:KJB655370 KJB720902:KJB720906 KJB786438:KJB786442 KJB851974:KJB851978 KJB917510:KJB917514 KJB983046:KJB983050 KSS5:KSS9 KSS65542:KSS65546 KSS131078:KSS131082 KSS196614:KSS196618 KSS262150:KSS262154 KSS327686:KSS327690 KSS393222:KSS393226 KSS458758:KSS458762 KSS524294:KSS524298 KSS589830:KSS589834 KSS655366:KSS655370 KSS720902:KSS720906 KSS786438:KSS786442 KSS851974:KSS851978 KSS917510:KSS917514 KSS983046:KSS983050 KSX5:KSX9 KSX65542:KSX65546 KSX131078:KSX131082 KSX196614:KSX196618 KSX262150:KSX262154 KSX327686:KSX327690 KSX393222:KSX393226 KSX458758:KSX458762 KSX524294:KSX524298 KSX589830:KSX589834 KSX655366:KSX655370 KSX720902:KSX720906 KSX786438:KSX786442 KSX851974:KSX851978 KSX917510:KSX917514 KSX983046:KSX983050 LCO5:LCO9 LCO65542:LCO65546 LCO131078:LCO131082 LCO196614:LCO196618 LCO262150:LCO262154 LCO327686:LCO327690 LCO393222:LCO393226 LCO458758:LCO458762 LCO524294:LCO524298 LCO589830:LCO589834 LCO655366:LCO655370 LCO720902:LCO720906 LCO786438:LCO786442 LCO851974:LCO851978 LCO917510:LCO917514 LCO983046:LCO983050 LCT5:LCT9 LCT65542:LCT65546 LCT131078:LCT131082 LCT196614:LCT196618 LCT262150:LCT262154 LCT327686:LCT327690 LCT393222:LCT393226 LCT458758:LCT458762 LCT524294:LCT524298 LCT589830:LCT589834 LCT655366:LCT655370 LCT720902:LCT720906 LCT786438:LCT786442 LCT851974:LCT851978 LCT917510:LCT917514 LCT983046:LCT983050 LMK5:LMK9 LMK65542:LMK65546 LMK131078:LMK131082 LMK196614:LMK196618 LMK262150:LMK262154 LMK327686:LMK327690 LMK393222:LMK393226 LMK458758:LMK458762 LMK524294:LMK524298 LMK589830:LMK589834 LMK655366:LMK655370 LMK720902:LMK720906 LMK786438:LMK786442 LMK851974:LMK851978 LMK917510:LMK917514 LMK983046:LMK983050 LMP5:LMP9 LMP65542:LMP65546 LMP131078:LMP131082 LMP196614:LMP196618 LMP262150:LMP262154 LMP327686:LMP327690 LMP393222:LMP393226 LMP458758:LMP458762 LMP524294:LMP524298 LMP589830:LMP589834 LMP655366:LMP655370 LMP720902:LMP720906 LMP786438:LMP786442 LMP851974:LMP851978 LMP917510:LMP917514 LMP983046:LMP983050 LWG5:LWG9 LWG65542:LWG65546 LWG131078:LWG131082 LWG196614:LWG196618 LWG262150:LWG262154 LWG327686:LWG327690 LWG393222:LWG393226 LWG458758:LWG458762 LWG524294:LWG524298 LWG589830:LWG589834 LWG655366:LWG655370 LWG720902:LWG720906 LWG786438:LWG786442 LWG851974:LWG851978 LWG917510:LWG917514 LWG983046:LWG983050 LWL5:LWL9 LWL65542:LWL65546 LWL131078:LWL131082 LWL196614:LWL196618 LWL262150:LWL262154 LWL327686:LWL327690 LWL393222:LWL393226 LWL458758:LWL458762 LWL524294:LWL524298 LWL589830:LWL589834 LWL655366:LWL655370 LWL720902:LWL720906 LWL786438:LWL786442 LWL851974:LWL851978 LWL917510:LWL917514 LWL983046:LWL983050 MGC5:MGC9 MGC65542:MGC65546 MGC131078:MGC131082 MGC196614:MGC196618 MGC262150:MGC262154 MGC327686:MGC327690 MGC393222:MGC393226 MGC458758:MGC458762 MGC524294:MGC524298 MGC589830:MGC589834 MGC655366:MGC655370 MGC720902:MGC720906 MGC786438:MGC786442 MGC851974:MGC851978 MGC917510:MGC917514 MGC983046:MGC983050 MGH5:MGH9 MGH65542:MGH65546 MGH131078:MGH131082 MGH196614:MGH196618 MGH262150:MGH262154 MGH327686:MGH327690 MGH393222:MGH393226 MGH458758:MGH458762 MGH524294:MGH524298 MGH589830:MGH589834 MGH655366:MGH655370 MGH720902:MGH720906 MGH786438:MGH786442 MGH851974:MGH851978 MGH917510:MGH917514 MGH983046:MGH983050 MPY5:MPY9 MPY65542:MPY65546 MPY131078:MPY131082 MPY196614:MPY196618 MPY262150:MPY262154 MPY327686:MPY327690 MPY393222:MPY393226 MPY458758:MPY458762 MPY524294:MPY524298 MPY589830:MPY589834 MPY655366:MPY655370 MPY720902:MPY720906 MPY786438:MPY786442 MPY851974:MPY851978 MPY917510:MPY917514 MPY983046:MPY983050 MQD5:MQD9 MQD65542:MQD65546 MQD131078:MQD131082 MQD196614:MQD196618 MQD262150:MQD262154 MQD327686:MQD327690 MQD393222:MQD393226 MQD458758:MQD458762 MQD524294:MQD524298 MQD589830:MQD589834 MQD655366:MQD655370 MQD720902:MQD720906 MQD786438:MQD786442 MQD851974:MQD851978 MQD917510:MQD917514 MQD983046:MQD983050 MZU5:MZU9 MZU65542:MZU65546 MZU131078:MZU131082 MZU196614:MZU196618 MZU262150:MZU262154 MZU327686:MZU327690 MZU393222:MZU393226 MZU458758:MZU458762 MZU524294:MZU524298 MZU589830:MZU589834 MZU655366:MZU655370 MZU720902:MZU720906 MZU786438:MZU786442 MZU851974:MZU851978 MZU917510:MZU917514 MZU983046:MZU983050 MZZ5:MZZ9 MZZ65542:MZZ65546 MZZ131078:MZZ131082 MZZ196614:MZZ196618 MZZ262150:MZZ262154 MZZ327686:MZZ327690 MZZ393222:MZZ393226 MZZ458758:MZZ458762 MZZ524294:MZZ524298 MZZ589830:MZZ589834 MZZ655366:MZZ655370 MZZ720902:MZZ720906 MZZ786438:MZZ786442 MZZ851974:MZZ851978 MZZ917510:MZZ917514 MZZ983046:MZZ983050 NJQ5:NJQ9 NJQ65542:NJQ65546 NJQ131078:NJQ131082 NJQ196614:NJQ196618 NJQ262150:NJQ262154 NJQ327686:NJQ327690 NJQ393222:NJQ393226 NJQ458758:NJQ458762 NJQ524294:NJQ524298 NJQ589830:NJQ589834 NJQ655366:NJQ655370 NJQ720902:NJQ720906 NJQ786438:NJQ786442 NJQ851974:NJQ851978 NJQ917510:NJQ917514 NJQ983046:NJQ983050 NJV5:NJV9 NJV65542:NJV65546 NJV131078:NJV131082 NJV196614:NJV196618 NJV262150:NJV262154 NJV327686:NJV327690 NJV393222:NJV393226 NJV458758:NJV458762 NJV524294:NJV524298 NJV589830:NJV589834 NJV655366:NJV655370 NJV720902:NJV720906 NJV786438:NJV786442 NJV851974:NJV851978 NJV917510:NJV917514 NJV983046:NJV983050 NTM5:NTM9 NTM65542:NTM65546 NTM131078:NTM131082 NTM196614:NTM196618 NTM262150:NTM262154 NTM327686:NTM327690 NTM393222:NTM393226 NTM458758:NTM458762 NTM524294:NTM524298 NTM589830:NTM589834 NTM655366:NTM655370 NTM720902:NTM720906 NTM786438:NTM786442 NTM851974:NTM851978 NTM917510:NTM917514 NTM983046:NTM983050 NTR5:NTR9 NTR65542:NTR65546 NTR131078:NTR131082 NTR196614:NTR196618 NTR262150:NTR262154 NTR327686:NTR327690 NTR393222:NTR393226 NTR458758:NTR458762 NTR524294:NTR524298 NTR589830:NTR589834 NTR655366:NTR655370 NTR720902:NTR720906 NTR786438:NTR786442 NTR851974:NTR851978 NTR917510:NTR917514 NTR983046:NTR983050 ODI5:ODI9 ODI65542:ODI65546 ODI131078:ODI131082 ODI196614:ODI196618 ODI262150:ODI262154 ODI327686:ODI327690 ODI393222:ODI393226 ODI458758:ODI458762 ODI524294:ODI524298 ODI589830:ODI589834 ODI655366:ODI655370 ODI720902:ODI720906 ODI786438:ODI786442 ODI851974:ODI851978 ODI917510:ODI917514 ODI983046:ODI983050 ODN5:ODN9 ODN65542:ODN65546 ODN131078:ODN131082 ODN196614:ODN196618 ODN262150:ODN262154 ODN327686:ODN327690 ODN393222:ODN393226 ODN458758:ODN458762 ODN524294:ODN524298 ODN589830:ODN589834 ODN655366:ODN655370 ODN720902:ODN720906 ODN786438:ODN786442 ODN851974:ODN851978 ODN917510:ODN917514 ODN983046:ODN983050 ONE5:ONE9 ONE65542:ONE65546 ONE131078:ONE131082 ONE196614:ONE196618 ONE262150:ONE262154 ONE327686:ONE327690 ONE393222:ONE393226 ONE458758:ONE458762 ONE524294:ONE524298 ONE589830:ONE589834 ONE655366:ONE655370 ONE720902:ONE720906 ONE786438:ONE786442 ONE851974:ONE851978 ONE917510:ONE917514 ONE983046:ONE983050 ONJ5:ONJ9 ONJ65542:ONJ65546 ONJ131078:ONJ131082 ONJ196614:ONJ196618 ONJ262150:ONJ262154 ONJ327686:ONJ327690 ONJ393222:ONJ393226 ONJ458758:ONJ458762 ONJ524294:ONJ524298 ONJ589830:ONJ589834 ONJ655366:ONJ655370 ONJ720902:ONJ720906 ONJ786438:ONJ786442 ONJ851974:ONJ851978 ONJ917510:ONJ917514 ONJ983046:ONJ983050 OXA5:OXA9 OXA65542:OXA65546 OXA131078:OXA131082 OXA196614:OXA196618 OXA262150:OXA262154 OXA327686:OXA327690 OXA393222:OXA393226 OXA458758:OXA458762 OXA524294:OXA524298 OXA589830:OXA589834 OXA655366:OXA655370 OXA720902:OXA720906 OXA786438:OXA786442 OXA851974:OXA851978 OXA917510:OXA917514 OXA983046:OXA983050 OXF5:OXF9 OXF65542:OXF65546 OXF131078:OXF131082 OXF196614:OXF196618 OXF262150:OXF262154 OXF327686:OXF327690 OXF393222:OXF393226 OXF458758:OXF458762 OXF524294:OXF524298 OXF589830:OXF589834 OXF655366:OXF655370 OXF720902:OXF720906 OXF786438:OXF786442 OXF851974:OXF851978 OXF917510:OXF917514 OXF983046:OXF983050 PGW5:PGW9 PGW65542:PGW65546 PGW131078:PGW131082 PGW196614:PGW196618 PGW262150:PGW262154 PGW327686:PGW327690 PGW393222:PGW393226 PGW458758:PGW458762 PGW524294:PGW524298 PGW589830:PGW589834 PGW655366:PGW655370 PGW720902:PGW720906 PGW786438:PGW786442 PGW851974:PGW851978 PGW917510:PGW917514 PGW983046:PGW983050 PHB5:PHB9 PHB65542:PHB65546 PHB131078:PHB131082 PHB196614:PHB196618 PHB262150:PHB262154 PHB327686:PHB327690 PHB393222:PHB393226 PHB458758:PHB458762 PHB524294:PHB524298 PHB589830:PHB589834 PHB655366:PHB655370 PHB720902:PHB720906 PHB786438:PHB786442 PHB851974:PHB851978 PHB917510:PHB917514 PHB983046:PHB983050 PQS5:PQS9 PQS65542:PQS65546 PQS131078:PQS131082 PQS196614:PQS196618 PQS262150:PQS262154 PQS327686:PQS327690 PQS393222:PQS393226 PQS458758:PQS458762 PQS524294:PQS524298 PQS589830:PQS589834 PQS655366:PQS655370 PQS720902:PQS720906 PQS786438:PQS786442 PQS851974:PQS851978 PQS917510:PQS917514 PQS983046:PQS983050 PQX5:PQX9 PQX65542:PQX65546 PQX131078:PQX131082 PQX196614:PQX196618 PQX262150:PQX262154 PQX327686:PQX327690 PQX393222:PQX393226 PQX458758:PQX458762 PQX524294:PQX524298 PQX589830:PQX589834 PQX655366:PQX655370 PQX720902:PQX720906 PQX786438:PQX786442 PQX851974:PQX851978 PQX917510:PQX917514 PQX983046:PQX983050 QAO5:QAO9 QAO65542:QAO65546 QAO131078:QAO131082 QAO196614:QAO196618 QAO262150:QAO262154 QAO327686:QAO327690 QAO393222:QAO393226 QAO458758:QAO458762 QAO524294:QAO524298 QAO589830:QAO589834 QAO655366:QAO655370 QAO720902:QAO720906 QAO786438:QAO786442 QAO851974:QAO851978 QAO917510:QAO917514 QAO983046:QAO983050 QAT5:QAT9 QAT65542:QAT65546 QAT131078:QAT131082 QAT196614:QAT196618 QAT262150:QAT262154 QAT327686:QAT327690 QAT393222:QAT393226 QAT458758:QAT458762 QAT524294:QAT524298 QAT589830:QAT589834 QAT655366:QAT655370 QAT720902:QAT720906 QAT786438:QAT786442 QAT851974:QAT851978 QAT917510:QAT917514 QAT983046:QAT983050 QKK5:QKK9 QKK65542:QKK65546 QKK131078:QKK131082 QKK196614:QKK196618 QKK262150:QKK262154 QKK327686:QKK327690 QKK393222:QKK393226 QKK458758:QKK458762 QKK524294:QKK524298 QKK589830:QKK589834 QKK655366:QKK655370 QKK720902:QKK720906 QKK786438:QKK786442 QKK851974:QKK851978 QKK917510:QKK917514 QKK983046:QKK983050 QKP5:QKP9 QKP65542:QKP65546 QKP131078:QKP131082 QKP196614:QKP196618 QKP262150:QKP262154 QKP327686:QKP327690 QKP393222:QKP393226 QKP458758:QKP458762 QKP524294:QKP524298 QKP589830:QKP589834 QKP655366:QKP655370 QKP720902:QKP720906 QKP786438:QKP786442 QKP851974:QKP851978 QKP917510:QKP917514 QKP983046:QKP983050 QUG5:QUG9 QUG65542:QUG65546 QUG131078:QUG131082 QUG196614:QUG196618 QUG262150:QUG262154 QUG327686:QUG327690 QUG393222:QUG393226 QUG458758:QUG458762 QUG524294:QUG524298 QUG589830:QUG589834 QUG655366:QUG655370 QUG720902:QUG720906 QUG786438:QUG786442 QUG851974:QUG851978 QUG917510:QUG917514 QUG983046:QUG983050 QUL5:QUL9 QUL65542:QUL65546 QUL131078:QUL131082 QUL196614:QUL196618 QUL262150:QUL262154 QUL327686:QUL327690 QUL393222:QUL393226 QUL458758:QUL458762 QUL524294:QUL524298 QUL589830:QUL589834 QUL655366:QUL655370 QUL720902:QUL720906 QUL786438:QUL786442 QUL851974:QUL851978 QUL917510:QUL917514 QUL983046:QUL983050 REC5:REC9 REC65542:REC65546 REC131078:REC131082 REC196614:REC196618 REC262150:REC262154 REC327686:REC327690 REC393222:REC393226 REC458758:REC458762 REC524294:REC524298 REC589830:REC589834 REC655366:REC655370 REC720902:REC720906 REC786438:REC786442 REC851974:REC851978 REC917510:REC917514 REC983046:REC983050 REH5:REH9 REH65542:REH65546 REH131078:REH131082 REH196614:REH196618 REH262150:REH262154 REH327686:REH327690 REH393222:REH393226 REH458758:REH458762 REH524294:REH524298 REH589830:REH589834 REH655366:REH655370 REH720902:REH720906 REH786438:REH786442 REH851974:REH851978 REH917510:REH917514 REH983046:REH983050 RNY5:RNY9 RNY65542:RNY65546 RNY131078:RNY131082 RNY196614:RNY196618 RNY262150:RNY262154 RNY327686:RNY327690 RNY393222:RNY393226 RNY458758:RNY458762 RNY524294:RNY524298 RNY589830:RNY589834 RNY655366:RNY655370 RNY720902:RNY720906 RNY786438:RNY786442 RNY851974:RNY851978 RNY917510:RNY917514 RNY983046:RNY983050 ROD5:ROD9 ROD65542:ROD65546 ROD131078:ROD131082 ROD196614:ROD196618 ROD262150:ROD262154 ROD327686:ROD327690 ROD393222:ROD393226 ROD458758:ROD458762 ROD524294:ROD524298 ROD589830:ROD589834 ROD655366:ROD655370 ROD720902:ROD720906 ROD786438:ROD786442 ROD851974:ROD851978 ROD917510:ROD917514 ROD983046:ROD983050 RXU5:RXU9 RXU65542:RXU65546 RXU131078:RXU131082 RXU196614:RXU196618 RXU262150:RXU262154 RXU327686:RXU327690 RXU393222:RXU393226 RXU458758:RXU458762 RXU524294:RXU524298 RXU589830:RXU589834 RXU655366:RXU655370 RXU720902:RXU720906 RXU786438:RXU786442 RXU851974:RXU851978 RXU917510:RXU917514 RXU983046:RXU983050 RXZ5:RXZ9 RXZ65542:RXZ65546 RXZ131078:RXZ131082 RXZ196614:RXZ196618 RXZ262150:RXZ262154 RXZ327686:RXZ327690 RXZ393222:RXZ393226 RXZ458758:RXZ458762 RXZ524294:RXZ524298 RXZ589830:RXZ589834 RXZ655366:RXZ655370 RXZ720902:RXZ720906 RXZ786438:RXZ786442 RXZ851974:RXZ851978 RXZ917510:RXZ917514 RXZ983046:RXZ983050 SHQ5:SHQ9 SHQ65542:SHQ65546 SHQ131078:SHQ131082 SHQ196614:SHQ196618 SHQ262150:SHQ262154 SHQ327686:SHQ327690 SHQ393222:SHQ393226 SHQ458758:SHQ458762 SHQ524294:SHQ524298 SHQ589830:SHQ589834 SHQ655366:SHQ655370 SHQ720902:SHQ720906 SHQ786438:SHQ786442 SHQ851974:SHQ851978 SHQ917510:SHQ917514 SHQ983046:SHQ983050 SHV5:SHV9 SHV65542:SHV65546 SHV131078:SHV131082 SHV196614:SHV196618 SHV262150:SHV262154 SHV327686:SHV327690 SHV393222:SHV393226 SHV458758:SHV458762 SHV524294:SHV524298 SHV589830:SHV589834 SHV655366:SHV655370 SHV720902:SHV720906 SHV786438:SHV786442 SHV851974:SHV851978 SHV917510:SHV917514 SHV983046:SHV983050 SRM5:SRM9 SRM65542:SRM65546 SRM131078:SRM131082 SRM196614:SRM196618 SRM262150:SRM262154 SRM327686:SRM327690 SRM393222:SRM393226 SRM458758:SRM458762 SRM524294:SRM524298 SRM589830:SRM589834 SRM655366:SRM655370 SRM720902:SRM720906 SRM786438:SRM786442 SRM851974:SRM851978 SRM917510:SRM917514 SRM983046:SRM983050 SRR5:SRR9 SRR65542:SRR65546 SRR131078:SRR131082 SRR196614:SRR196618 SRR262150:SRR262154 SRR327686:SRR327690 SRR393222:SRR393226 SRR458758:SRR458762 SRR524294:SRR524298 SRR589830:SRR589834 SRR655366:SRR655370 SRR720902:SRR720906 SRR786438:SRR786442 SRR851974:SRR851978 SRR917510:SRR917514 SRR983046:SRR983050 TBI5:TBI9 TBI65542:TBI65546 TBI131078:TBI131082 TBI196614:TBI196618 TBI262150:TBI262154 TBI327686:TBI327690 TBI393222:TBI393226 TBI458758:TBI458762 TBI524294:TBI524298 TBI589830:TBI589834 TBI655366:TBI655370 TBI720902:TBI720906 TBI786438:TBI786442 TBI851974:TBI851978 TBI917510:TBI917514 TBI983046:TBI983050 TBN5:TBN9 TBN65542:TBN65546 TBN131078:TBN131082 TBN196614:TBN196618 TBN262150:TBN262154 TBN327686:TBN327690 TBN393222:TBN393226 TBN458758:TBN458762 TBN524294:TBN524298 TBN589830:TBN589834 TBN655366:TBN655370 TBN720902:TBN720906 TBN786438:TBN786442 TBN851974:TBN851978 TBN917510:TBN917514 TBN983046:TBN983050 TLE5:TLE9 TLE65542:TLE65546 TLE131078:TLE131082 TLE196614:TLE196618 TLE262150:TLE262154 TLE327686:TLE327690 TLE393222:TLE393226 TLE458758:TLE458762 TLE524294:TLE524298 TLE589830:TLE589834 TLE655366:TLE655370 TLE720902:TLE720906 TLE786438:TLE786442 TLE851974:TLE851978 TLE917510:TLE917514 TLE983046:TLE983050 TLJ5:TLJ9 TLJ65542:TLJ65546 TLJ131078:TLJ131082 TLJ196614:TLJ196618 TLJ262150:TLJ262154 TLJ327686:TLJ327690 TLJ393222:TLJ393226 TLJ458758:TLJ458762 TLJ524294:TLJ524298 TLJ589830:TLJ589834 TLJ655366:TLJ655370 TLJ720902:TLJ720906 TLJ786438:TLJ786442 TLJ851974:TLJ851978 TLJ917510:TLJ917514 TLJ983046:TLJ983050 TVA5:TVA9 TVA65542:TVA65546 TVA131078:TVA131082 TVA196614:TVA196618 TVA262150:TVA262154 TVA327686:TVA327690 TVA393222:TVA393226 TVA458758:TVA458762 TVA524294:TVA524298 TVA589830:TVA589834 TVA655366:TVA655370 TVA720902:TVA720906 TVA786438:TVA786442 TVA851974:TVA851978 TVA917510:TVA917514 TVA983046:TVA983050 TVF5:TVF9 TVF65542:TVF65546 TVF131078:TVF131082 TVF196614:TVF196618 TVF262150:TVF262154 TVF327686:TVF327690 TVF393222:TVF393226 TVF458758:TVF458762 TVF524294:TVF524298 TVF589830:TVF589834 TVF655366:TVF655370 TVF720902:TVF720906 TVF786438:TVF786442 TVF851974:TVF851978 TVF917510:TVF917514 TVF983046:TVF983050 UEW5:UEW9 UEW65542:UEW65546 UEW131078:UEW131082 UEW196614:UEW196618 UEW262150:UEW262154 UEW327686:UEW327690 UEW393222:UEW393226 UEW458758:UEW458762 UEW524294:UEW524298 UEW589830:UEW589834 UEW655366:UEW655370 UEW720902:UEW720906 UEW786438:UEW786442 UEW851974:UEW851978 UEW917510:UEW917514 UEW983046:UEW983050 UFB5:UFB9 UFB65542:UFB65546 UFB131078:UFB131082 UFB196614:UFB196618 UFB262150:UFB262154 UFB327686:UFB327690 UFB393222:UFB393226 UFB458758:UFB458762 UFB524294:UFB524298 UFB589830:UFB589834 UFB655366:UFB655370 UFB720902:UFB720906 UFB786438:UFB786442 UFB851974:UFB851978 UFB917510:UFB917514 UFB983046:UFB983050 UOS5:UOS9 UOS65542:UOS65546 UOS131078:UOS131082 UOS196614:UOS196618 UOS262150:UOS262154 UOS327686:UOS327690 UOS393222:UOS393226 UOS458758:UOS458762 UOS524294:UOS524298 UOS589830:UOS589834 UOS655366:UOS655370 UOS720902:UOS720906 UOS786438:UOS786442 UOS851974:UOS851978 UOS917510:UOS917514 UOS983046:UOS983050 UOX5:UOX9 UOX65542:UOX65546 UOX131078:UOX131082 UOX196614:UOX196618 UOX262150:UOX262154 UOX327686:UOX327690 UOX393222:UOX393226 UOX458758:UOX458762 UOX524294:UOX524298 UOX589830:UOX589834 UOX655366:UOX655370 UOX720902:UOX720906 UOX786438:UOX786442 UOX851974:UOX851978 UOX917510:UOX917514 UOX983046:UOX983050 UYO5:UYO9 UYO65542:UYO65546 UYO131078:UYO131082 UYO196614:UYO196618 UYO262150:UYO262154 UYO327686:UYO327690 UYO393222:UYO393226 UYO458758:UYO458762 UYO524294:UYO524298 UYO589830:UYO589834 UYO655366:UYO655370 UYO720902:UYO720906 UYO786438:UYO786442 UYO851974:UYO851978 UYO917510:UYO917514 UYO983046:UYO983050 UYT5:UYT9 UYT65542:UYT65546 UYT131078:UYT131082 UYT196614:UYT196618 UYT262150:UYT262154 UYT327686:UYT327690 UYT393222:UYT393226 UYT458758:UYT458762 UYT524294:UYT524298 UYT589830:UYT589834 UYT655366:UYT655370 UYT720902:UYT720906 UYT786438:UYT786442 UYT851974:UYT851978 UYT917510:UYT917514 UYT983046:UYT983050 VIK5:VIK9 VIK65542:VIK65546 VIK131078:VIK131082 VIK196614:VIK196618 VIK262150:VIK262154 VIK327686:VIK327690 VIK393222:VIK393226 VIK458758:VIK458762 VIK524294:VIK524298 VIK589830:VIK589834 VIK655366:VIK655370 VIK720902:VIK720906 VIK786438:VIK786442 VIK851974:VIK851978 VIK917510:VIK917514 VIK983046:VIK983050 VIP5:VIP9 VIP65542:VIP65546 VIP131078:VIP131082 VIP196614:VIP196618 VIP262150:VIP262154 VIP327686:VIP327690 VIP393222:VIP393226 VIP458758:VIP458762 VIP524294:VIP524298 VIP589830:VIP589834 VIP655366:VIP655370 VIP720902:VIP720906 VIP786438:VIP786442 VIP851974:VIP851978 VIP917510:VIP917514 VIP983046:VIP983050 VSG5:VSG9 VSG65542:VSG65546 VSG131078:VSG131082 VSG196614:VSG196618 VSG262150:VSG262154 VSG327686:VSG327690 VSG393222:VSG393226 VSG458758:VSG458762 VSG524294:VSG524298 VSG589830:VSG589834 VSG655366:VSG655370 VSG720902:VSG720906 VSG786438:VSG786442 VSG851974:VSG851978 VSG917510:VSG917514 VSG983046:VSG983050 VSL5:VSL9 VSL65542:VSL65546 VSL131078:VSL131082 VSL196614:VSL196618 VSL262150:VSL262154 VSL327686:VSL327690 VSL393222:VSL393226 VSL458758:VSL458762 VSL524294:VSL524298 VSL589830:VSL589834 VSL655366:VSL655370 VSL720902:VSL720906 VSL786438:VSL786442 VSL851974:VSL851978 VSL917510:VSL917514 VSL983046:VSL983050 WCC5:WCC9 WCC65542:WCC65546 WCC131078:WCC131082 WCC196614:WCC196618 WCC262150:WCC262154 WCC327686:WCC327690 WCC393222:WCC393226 WCC458758:WCC458762 WCC524294:WCC524298 WCC589830:WCC589834 WCC655366:WCC655370 WCC720902:WCC720906 WCC786438:WCC786442 WCC851974:WCC851978 WCC917510:WCC917514 WCC983046:WCC983050 WCH5:WCH9 WCH65542:WCH65546 WCH131078:WCH131082 WCH196614:WCH196618 WCH262150:WCH262154 WCH327686:WCH327690 WCH393222:WCH393226 WCH458758:WCH458762 WCH524294:WCH524298 WCH589830:WCH589834 WCH655366:WCH655370 WCH720902:WCH720906 WCH786438:WCH786442 WCH851974:WCH851978 WCH917510:WCH917514 WCH983046:WCH983050 WLY5:WLY9 WLY65542:WLY65546 WLY131078:WLY131082 WLY196614:WLY196618 WLY262150:WLY262154 WLY327686:WLY327690 WLY393222:WLY393226 WLY458758:WLY458762 WLY524294:WLY524298 WLY589830:WLY589834 WLY655366:WLY655370 WLY720902:WLY720906 WLY786438:WLY786442 WLY851974:WLY851978 WLY917510:WLY917514 WLY983046:WLY983050 WMD5:WMD9 WMD65542:WMD65546 WMD131078:WMD131082 WMD196614:WMD196618 WMD262150:WMD262154 WMD327686:WMD327690 WMD393222:WMD393226 WMD458758:WMD458762 WMD524294:WMD524298 WMD589830:WMD589834 WMD655366:WMD655370 WMD720902:WMD720906 WMD786438:WMD786442 WMD851974:WMD851978 WMD917510:WMD917514 WMD983046:WMD983050 WVU5:WVU9 WVU65542:WVU65546 WVU131078:WVU131082 WVU196614:WVU196618 WVU262150:WVU262154 WVU327686:WVU327690 WVU393222:WVU393226 WVU458758:WVU458762 WVU524294:WVU524298 WVU589830:WVU589834 WVU655366:WVU655370 WVU720902:WVU720906 WVU786438:WVU786442 WVU851974:WVU851978 WVU917510:WVU917514 WVU983046:WVU983050 WVZ5:WVZ9 WVZ65542:WVZ65546 WVZ131078:WVZ131082 WVZ196614:WVZ196618 WVZ262150:WVZ262154 WVZ327686:WVZ327690 WVZ393222:WVZ393226 WVZ458758:WVZ458762 WVZ524294:WVZ524298 WVZ589830:WVZ589834 WVZ655366:WVZ655370 WVZ720902:WVZ720906 WVZ786438:WVZ786442 WVZ851974:WVZ851978 WVZ917510:WVZ917514 WVZ983046:WVZ983050"/>
  </dataValidations>
  <pageMargins left="0.69930555555555596" right="0.69930555555555596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5"/>
  <sheetViews>
    <sheetView topLeftCell="E1" workbookViewId="0">
      <selection activeCell="Q13" sqref="Q13"/>
    </sheetView>
  </sheetViews>
  <sheetFormatPr defaultColWidth="9" defaultRowHeight="33" customHeight="1"/>
  <cols>
    <col min="1" max="1" width="2.625" style="37" customWidth="1"/>
    <col min="2" max="2" width="19.375" style="37" customWidth="1"/>
    <col min="3" max="3" width="22.5" style="37" customWidth="1"/>
    <col min="4" max="4" width="70.25" style="37" customWidth="1"/>
    <col min="5" max="5" width="10.625" style="37" customWidth="1"/>
    <col min="6" max="6" width="6.375" style="37" customWidth="1"/>
    <col min="7" max="7" width="8.375" style="37" customWidth="1"/>
    <col min="8" max="8" width="25.125" style="37" customWidth="1"/>
    <col min="9" max="9" width="46.625" style="37" customWidth="1"/>
    <col min="10" max="10" width="57.125" style="38" customWidth="1"/>
    <col min="11" max="11" width="9.375" style="37" customWidth="1"/>
    <col min="12" max="15" width="9" style="37"/>
    <col min="16" max="16" width="9.375" style="37" customWidth="1"/>
    <col min="17" max="256" width="9" style="37"/>
    <col min="257" max="257" width="2.625" style="37" customWidth="1"/>
    <col min="258" max="258" width="19.375" style="37" customWidth="1"/>
    <col min="259" max="259" width="22.5" style="37" customWidth="1"/>
    <col min="260" max="260" width="70.25" style="37" customWidth="1"/>
    <col min="261" max="261" width="10.625" style="37" customWidth="1"/>
    <col min="262" max="262" width="6.375" style="37" customWidth="1"/>
    <col min="263" max="263" width="8.375" style="37" customWidth="1"/>
    <col min="264" max="264" width="25.125" style="37" customWidth="1"/>
    <col min="265" max="265" width="46.625" style="37" customWidth="1"/>
    <col min="266" max="266" width="57.125" style="37" customWidth="1"/>
    <col min="267" max="267" width="9.375" style="37" customWidth="1"/>
    <col min="268" max="271" width="9" style="37"/>
    <col min="272" max="272" width="9.375" style="37" customWidth="1"/>
    <col min="273" max="512" width="9" style="37"/>
    <col min="513" max="513" width="2.625" style="37" customWidth="1"/>
    <col min="514" max="514" width="19.375" style="37" customWidth="1"/>
    <col min="515" max="515" width="22.5" style="37" customWidth="1"/>
    <col min="516" max="516" width="70.25" style="37" customWidth="1"/>
    <col min="517" max="517" width="10.625" style="37" customWidth="1"/>
    <col min="518" max="518" width="6.375" style="37" customWidth="1"/>
    <col min="519" max="519" width="8.375" style="37" customWidth="1"/>
    <col min="520" max="520" width="25.125" style="37" customWidth="1"/>
    <col min="521" max="521" width="46.625" style="37" customWidth="1"/>
    <col min="522" max="522" width="57.125" style="37" customWidth="1"/>
    <col min="523" max="523" width="9.375" style="37" customWidth="1"/>
    <col min="524" max="527" width="9" style="37"/>
    <col min="528" max="528" width="9.375" style="37" customWidth="1"/>
    <col min="529" max="768" width="9" style="37"/>
    <col min="769" max="769" width="2.625" style="37" customWidth="1"/>
    <col min="770" max="770" width="19.375" style="37" customWidth="1"/>
    <col min="771" max="771" width="22.5" style="37" customWidth="1"/>
    <col min="772" max="772" width="70.25" style="37" customWidth="1"/>
    <col min="773" max="773" width="10.625" style="37" customWidth="1"/>
    <col min="774" max="774" width="6.375" style="37" customWidth="1"/>
    <col min="775" max="775" width="8.375" style="37" customWidth="1"/>
    <col min="776" max="776" width="25.125" style="37" customWidth="1"/>
    <col min="777" max="777" width="46.625" style="37" customWidth="1"/>
    <col min="778" max="778" width="57.125" style="37" customWidth="1"/>
    <col min="779" max="779" width="9.375" style="37" customWidth="1"/>
    <col min="780" max="783" width="9" style="37"/>
    <col min="784" max="784" width="9.375" style="37" customWidth="1"/>
    <col min="785" max="1024" width="9" style="37"/>
    <col min="1025" max="1025" width="2.625" style="37" customWidth="1"/>
    <col min="1026" max="1026" width="19.375" style="37" customWidth="1"/>
    <col min="1027" max="1027" width="22.5" style="37" customWidth="1"/>
    <col min="1028" max="1028" width="70.25" style="37" customWidth="1"/>
    <col min="1029" max="1029" width="10.625" style="37" customWidth="1"/>
    <col min="1030" max="1030" width="6.375" style="37" customWidth="1"/>
    <col min="1031" max="1031" width="8.375" style="37" customWidth="1"/>
    <col min="1032" max="1032" width="25.125" style="37" customWidth="1"/>
    <col min="1033" max="1033" width="46.625" style="37" customWidth="1"/>
    <col min="1034" max="1034" width="57.125" style="37" customWidth="1"/>
    <col min="1035" max="1035" width="9.375" style="37" customWidth="1"/>
    <col min="1036" max="1039" width="9" style="37"/>
    <col min="1040" max="1040" width="9.375" style="37" customWidth="1"/>
    <col min="1041" max="1280" width="9" style="37"/>
    <col min="1281" max="1281" width="2.625" style="37" customWidth="1"/>
    <col min="1282" max="1282" width="19.375" style="37" customWidth="1"/>
    <col min="1283" max="1283" width="22.5" style="37" customWidth="1"/>
    <col min="1284" max="1284" width="70.25" style="37" customWidth="1"/>
    <col min="1285" max="1285" width="10.625" style="37" customWidth="1"/>
    <col min="1286" max="1286" width="6.375" style="37" customWidth="1"/>
    <col min="1287" max="1287" width="8.375" style="37" customWidth="1"/>
    <col min="1288" max="1288" width="25.125" style="37" customWidth="1"/>
    <col min="1289" max="1289" width="46.625" style="37" customWidth="1"/>
    <col min="1290" max="1290" width="57.125" style="37" customWidth="1"/>
    <col min="1291" max="1291" width="9.375" style="37" customWidth="1"/>
    <col min="1292" max="1295" width="9" style="37"/>
    <col min="1296" max="1296" width="9.375" style="37" customWidth="1"/>
    <col min="1297" max="1536" width="9" style="37"/>
    <col min="1537" max="1537" width="2.625" style="37" customWidth="1"/>
    <col min="1538" max="1538" width="19.375" style="37" customWidth="1"/>
    <col min="1539" max="1539" width="22.5" style="37" customWidth="1"/>
    <col min="1540" max="1540" width="70.25" style="37" customWidth="1"/>
    <col min="1541" max="1541" width="10.625" style="37" customWidth="1"/>
    <col min="1542" max="1542" width="6.375" style="37" customWidth="1"/>
    <col min="1543" max="1543" width="8.375" style="37" customWidth="1"/>
    <col min="1544" max="1544" width="25.125" style="37" customWidth="1"/>
    <col min="1545" max="1545" width="46.625" style="37" customWidth="1"/>
    <col min="1546" max="1546" width="57.125" style="37" customWidth="1"/>
    <col min="1547" max="1547" width="9.375" style="37" customWidth="1"/>
    <col min="1548" max="1551" width="9" style="37"/>
    <col min="1552" max="1552" width="9.375" style="37" customWidth="1"/>
    <col min="1553" max="1792" width="9" style="37"/>
    <col min="1793" max="1793" width="2.625" style="37" customWidth="1"/>
    <col min="1794" max="1794" width="19.375" style="37" customWidth="1"/>
    <col min="1795" max="1795" width="22.5" style="37" customWidth="1"/>
    <col min="1796" max="1796" width="70.25" style="37" customWidth="1"/>
    <col min="1797" max="1797" width="10.625" style="37" customWidth="1"/>
    <col min="1798" max="1798" width="6.375" style="37" customWidth="1"/>
    <col min="1799" max="1799" width="8.375" style="37" customWidth="1"/>
    <col min="1800" max="1800" width="25.125" style="37" customWidth="1"/>
    <col min="1801" max="1801" width="46.625" style="37" customWidth="1"/>
    <col min="1802" max="1802" width="57.125" style="37" customWidth="1"/>
    <col min="1803" max="1803" width="9.375" style="37" customWidth="1"/>
    <col min="1804" max="1807" width="9" style="37"/>
    <col min="1808" max="1808" width="9.375" style="37" customWidth="1"/>
    <col min="1809" max="2048" width="9" style="37"/>
    <col min="2049" max="2049" width="2.625" style="37" customWidth="1"/>
    <col min="2050" max="2050" width="19.375" style="37" customWidth="1"/>
    <col min="2051" max="2051" width="22.5" style="37" customWidth="1"/>
    <col min="2052" max="2052" width="70.25" style="37" customWidth="1"/>
    <col min="2053" max="2053" width="10.625" style="37" customWidth="1"/>
    <col min="2054" max="2054" width="6.375" style="37" customWidth="1"/>
    <col min="2055" max="2055" width="8.375" style="37" customWidth="1"/>
    <col min="2056" max="2056" width="25.125" style="37" customWidth="1"/>
    <col min="2057" max="2057" width="46.625" style="37" customWidth="1"/>
    <col min="2058" max="2058" width="57.125" style="37" customWidth="1"/>
    <col min="2059" max="2059" width="9.375" style="37" customWidth="1"/>
    <col min="2060" max="2063" width="9" style="37"/>
    <col min="2064" max="2064" width="9.375" style="37" customWidth="1"/>
    <col min="2065" max="2304" width="9" style="37"/>
    <col min="2305" max="2305" width="2.625" style="37" customWidth="1"/>
    <col min="2306" max="2306" width="19.375" style="37" customWidth="1"/>
    <col min="2307" max="2307" width="22.5" style="37" customWidth="1"/>
    <col min="2308" max="2308" width="70.25" style="37" customWidth="1"/>
    <col min="2309" max="2309" width="10.625" style="37" customWidth="1"/>
    <col min="2310" max="2310" width="6.375" style="37" customWidth="1"/>
    <col min="2311" max="2311" width="8.375" style="37" customWidth="1"/>
    <col min="2312" max="2312" width="25.125" style="37" customWidth="1"/>
    <col min="2313" max="2313" width="46.625" style="37" customWidth="1"/>
    <col min="2314" max="2314" width="57.125" style="37" customWidth="1"/>
    <col min="2315" max="2315" width="9.375" style="37" customWidth="1"/>
    <col min="2316" max="2319" width="9" style="37"/>
    <col min="2320" max="2320" width="9.375" style="37" customWidth="1"/>
    <col min="2321" max="2560" width="9" style="37"/>
    <col min="2561" max="2561" width="2.625" style="37" customWidth="1"/>
    <col min="2562" max="2562" width="19.375" style="37" customWidth="1"/>
    <col min="2563" max="2563" width="22.5" style="37" customWidth="1"/>
    <col min="2564" max="2564" width="70.25" style="37" customWidth="1"/>
    <col min="2565" max="2565" width="10.625" style="37" customWidth="1"/>
    <col min="2566" max="2566" width="6.375" style="37" customWidth="1"/>
    <col min="2567" max="2567" width="8.375" style="37" customWidth="1"/>
    <col min="2568" max="2568" width="25.125" style="37" customWidth="1"/>
    <col min="2569" max="2569" width="46.625" style="37" customWidth="1"/>
    <col min="2570" max="2570" width="57.125" style="37" customWidth="1"/>
    <col min="2571" max="2571" width="9.375" style="37" customWidth="1"/>
    <col min="2572" max="2575" width="9" style="37"/>
    <col min="2576" max="2576" width="9.375" style="37" customWidth="1"/>
    <col min="2577" max="2816" width="9" style="37"/>
    <col min="2817" max="2817" width="2.625" style="37" customWidth="1"/>
    <col min="2818" max="2818" width="19.375" style="37" customWidth="1"/>
    <col min="2819" max="2819" width="22.5" style="37" customWidth="1"/>
    <col min="2820" max="2820" width="70.25" style="37" customWidth="1"/>
    <col min="2821" max="2821" width="10.625" style="37" customWidth="1"/>
    <col min="2822" max="2822" width="6.375" style="37" customWidth="1"/>
    <col min="2823" max="2823" width="8.375" style="37" customWidth="1"/>
    <col min="2824" max="2824" width="25.125" style="37" customWidth="1"/>
    <col min="2825" max="2825" width="46.625" style="37" customWidth="1"/>
    <col min="2826" max="2826" width="57.125" style="37" customWidth="1"/>
    <col min="2827" max="2827" width="9.375" style="37" customWidth="1"/>
    <col min="2828" max="2831" width="9" style="37"/>
    <col min="2832" max="2832" width="9.375" style="37" customWidth="1"/>
    <col min="2833" max="3072" width="9" style="37"/>
    <col min="3073" max="3073" width="2.625" style="37" customWidth="1"/>
    <col min="3074" max="3074" width="19.375" style="37" customWidth="1"/>
    <col min="3075" max="3075" width="22.5" style="37" customWidth="1"/>
    <col min="3076" max="3076" width="70.25" style="37" customWidth="1"/>
    <col min="3077" max="3077" width="10.625" style="37" customWidth="1"/>
    <col min="3078" max="3078" width="6.375" style="37" customWidth="1"/>
    <col min="3079" max="3079" width="8.375" style="37" customWidth="1"/>
    <col min="3080" max="3080" width="25.125" style="37" customWidth="1"/>
    <col min="3081" max="3081" width="46.625" style="37" customWidth="1"/>
    <col min="3082" max="3082" width="57.125" style="37" customWidth="1"/>
    <col min="3083" max="3083" width="9.375" style="37" customWidth="1"/>
    <col min="3084" max="3087" width="9" style="37"/>
    <col min="3088" max="3088" width="9.375" style="37" customWidth="1"/>
    <col min="3089" max="3328" width="9" style="37"/>
    <col min="3329" max="3329" width="2.625" style="37" customWidth="1"/>
    <col min="3330" max="3330" width="19.375" style="37" customWidth="1"/>
    <col min="3331" max="3331" width="22.5" style="37" customWidth="1"/>
    <col min="3332" max="3332" width="70.25" style="37" customWidth="1"/>
    <col min="3333" max="3333" width="10.625" style="37" customWidth="1"/>
    <col min="3334" max="3334" width="6.375" style="37" customWidth="1"/>
    <col min="3335" max="3335" width="8.375" style="37" customWidth="1"/>
    <col min="3336" max="3336" width="25.125" style="37" customWidth="1"/>
    <col min="3337" max="3337" width="46.625" style="37" customWidth="1"/>
    <col min="3338" max="3338" width="57.125" style="37" customWidth="1"/>
    <col min="3339" max="3339" width="9.375" style="37" customWidth="1"/>
    <col min="3340" max="3343" width="9" style="37"/>
    <col min="3344" max="3344" width="9.375" style="37" customWidth="1"/>
    <col min="3345" max="3584" width="9" style="37"/>
    <col min="3585" max="3585" width="2.625" style="37" customWidth="1"/>
    <col min="3586" max="3586" width="19.375" style="37" customWidth="1"/>
    <col min="3587" max="3587" width="22.5" style="37" customWidth="1"/>
    <col min="3588" max="3588" width="70.25" style="37" customWidth="1"/>
    <col min="3589" max="3589" width="10.625" style="37" customWidth="1"/>
    <col min="3590" max="3590" width="6.375" style="37" customWidth="1"/>
    <col min="3591" max="3591" width="8.375" style="37" customWidth="1"/>
    <col min="3592" max="3592" width="25.125" style="37" customWidth="1"/>
    <col min="3593" max="3593" width="46.625" style="37" customWidth="1"/>
    <col min="3594" max="3594" width="57.125" style="37" customWidth="1"/>
    <col min="3595" max="3595" width="9.375" style="37" customWidth="1"/>
    <col min="3596" max="3599" width="9" style="37"/>
    <col min="3600" max="3600" width="9.375" style="37" customWidth="1"/>
    <col min="3601" max="3840" width="9" style="37"/>
    <col min="3841" max="3841" width="2.625" style="37" customWidth="1"/>
    <col min="3842" max="3842" width="19.375" style="37" customWidth="1"/>
    <col min="3843" max="3843" width="22.5" style="37" customWidth="1"/>
    <col min="3844" max="3844" width="70.25" style="37" customWidth="1"/>
    <col min="3845" max="3845" width="10.625" style="37" customWidth="1"/>
    <col min="3846" max="3846" width="6.375" style="37" customWidth="1"/>
    <col min="3847" max="3847" width="8.375" style="37" customWidth="1"/>
    <col min="3848" max="3848" width="25.125" style="37" customWidth="1"/>
    <col min="3849" max="3849" width="46.625" style="37" customWidth="1"/>
    <col min="3850" max="3850" width="57.125" style="37" customWidth="1"/>
    <col min="3851" max="3851" width="9.375" style="37" customWidth="1"/>
    <col min="3852" max="3855" width="9" style="37"/>
    <col min="3856" max="3856" width="9.375" style="37" customWidth="1"/>
    <col min="3857" max="4096" width="9" style="37"/>
    <col min="4097" max="4097" width="2.625" style="37" customWidth="1"/>
    <col min="4098" max="4098" width="19.375" style="37" customWidth="1"/>
    <col min="4099" max="4099" width="22.5" style="37" customWidth="1"/>
    <col min="4100" max="4100" width="70.25" style="37" customWidth="1"/>
    <col min="4101" max="4101" width="10.625" style="37" customWidth="1"/>
    <col min="4102" max="4102" width="6.375" style="37" customWidth="1"/>
    <col min="4103" max="4103" width="8.375" style="37" customWidth="1"/>
    <col min="4104" max="4104" width="25.125" style="37" customWidth="1"/>
    <col min="4105" max="4105" width="46.625" style="37" customWidth="1"/>
    <col min="4106" max="4106" width="57.125" style="37" customWidth="1"/>
    <col min="4107" max="4107" width="9.375" style="37" customWidth="1"/>
    <col min="4108" max="4111" width="9" style="37"/>
    <col min="4112" max="4112" width="9.375" style="37" customWidth="1"/>
    <col min="4113" max="4352" width="9" style="37"/>
    <col min="4353" max="4353" width="2.625" style="37" customWidth="1"/>
    <col min="4354" max="4354" width="19.375" style="37" customWidth="1"/>
    <col min="4355" max="4355" width="22.5" style="37" customWidth="1"/>
    <col min="4356" max="4356" width="70.25" style="37" customWidth="1"/>
    <col min="4357" max="4357" width="10.625" style="37" customWidth="1"/>
    <col min="4358" max="4358" width="6.375" style="37" customWidth="1"/>
    <col min="4359" max="4359" width="8.375" style="37" customWidth="1"/>
    <col min="4360" max="4360" width="25.125" style="37" customWidth="1"/>
    <col min="4361" max="4361" width="46.625" style="37" customWidth="1"/>
    <col min="4362" max="4362" width="57.125" style="37" customWidth="1"/>
    <col min="4363" max="4363" width="9.375" style="37" customWidth="1"/>
    <col min="4364" max="4367" width="9" style="37"/>
    <col min="4368" max="4368" width="9.375" style="37" customWidth="1"/>
    <col min="4369" max="4608" width="9" style="37"/>
    <col min="4609" max="4609" width="2.625" style="37" customWidth="1"/>
    <col min="4610" max="4610" width="19.375" style="37" customWidth="1"/>
    <col min="4611" max="4611" width="22.5" style="37" customWidth="1"/>
    <col min="4612" max="4612" width="70.25" style="37" customWidth="1"/>
    <col min="4613" max="4613" width="10.625" style="37" customWidth="1"/>
    <col min="4614" max="4614" width="6.375" style="37" customWidth="1"/>
    <col min="4615" max="4615" width="8.375" style="37" customWidth="1"/>
    <col min="4616" max="4616" width="25.125" style="37" customWidth="1"/>
    <col min="4617" max="4617" width="46.625" style="37" customWidth="1"/>
    <col min="4618" max="4618" width="57.125" style="37" customWidth="1"/>
    <col min="4619" max="4619" width="9.375" style="37" customWidth="1"/>
    <col min="4620" max="4623" width="9" style="37"/>
    <col min="4624" max="4624" width="9.375" style="37" customWidth="1"/>
    <col min="4625" max="4864" width="9" style="37"/>
    <col min="4865" max="4865" width="2.625" style="37" customWidth="1"/>
    <col min="4866" max="4866" width="19.375" style="37" customWidth="1"/>
    <col min="4867" max="4867" width="22.5" style="37" customWidth="1"/>
    <col min="4868" max="4868" width="70.25" style="37" customWidth="1"/>
    <col min="4869" max="4869" width="10.625" style="37" customWidth="1"/>
    <col min="4870" max="4870" width="6.375" style="37" customWidth="1"/>
    <col min="4871" max="4871" width="8.375" style="37" customWidth="1"/>
    <col min="4872" max="4872" width="25.125" style="37" customWidth="1"/>
    <col min="4873" max="4873" width="46.625" style="37" customWidth="1"/>
    <col min="4874" max="4874" width="57.125" style="37" customWidth="1"/>
    <col min="4875" max="4875" width="9.375" style="37" customWidth="1"/>
    <col min="4876" max="4879" width="9" style="37"/>
    <col min="4880" max="4880" width="9.375" style="37" customWidth="1"/>
    <col min="4881" max="5120" width="9" style="37"/>
    <col min="5121" max="5121" width="2.625" style="37" customWidth="1"/>
    <col min="5122" max="5122" width="19.375" style="37" customWidth="1"/>
    <col min="5123" max="5123" width="22.5" style="37" customWidth="1"/>
    <col min="5124" max="5124" width="70.25" style="37" customWidth="1"/>
    <col min="5125" max="5125" width="10.625" style="37" customWidth="1"/>
    <col min="5126" max="5126" width="6.375" style="37" customWidth="1"/>
    <col min="5127" max="5127" width="8.375" style="37" customWidth="1"/>
    <col min="5128" max="5128" width="25.125" style="37" customWidth="1"/>
    <col min="5129" max="5129" width="46.625" style="37" customWidth="1"/>
    <col min="5130" max="5130" width="57.125" style="37" customWidth="1"/>
    <col min="5131" max="5131" width="9.375" style="37" customWidth="1"/>
    <col min="5132" max="5135" width="9" style="37"/>
    <col min="5136" max="5136" width="9.375" style="37" customWidth="1"/>
    <col min="5137" max="5376" width="9" style="37"/>
    <col min="5377" max="5377" width="2.625" style="37" customWidth="1"/>
    <col min="5378" max="5378" width="19.375" style="37" customWidth="1"/>
    <col min="5379" max="5379" width="22.5" style="37" customWidth="1"/>
    <col min="5380" max="5380" width="70.25" style="37" customWidth="1"/>
    <col min="5381" max="5381" width="10.625" style="37" customWidth="1"/>
    <col min="5382" max="5382" width="6.375" style="37" customWidth="1"/>
    <col min="5383" max="5383" width="8.375" style="37" customWidth="1"/>
    <col min="5384" max="5384" width="25.125" style="37" customWidth="1"/>
    <col min="5385" max="5385" width="46.625" style="37" customWidth="1"/>
    <col min="5386" max="5386" width="57.125" style="37" customWidth="1"/>
    <col min="5387" max="5387" width="9.375" style="37" customWidth="1"/>
    <col min="5388" max="5391" width="9" style="37"/>
    <col min="5392" max="5392" width="9.375" style="37" customWidth="1"/>
    <col min="5393" max="5632" width="9" style="37"/>
    <col min="5633" max="5633" width="2.625" style="37" customWidth="1"/>
    <col min="5634" max="5634" width="19.375" style="37" customWidth="1"/>
    <col min="5635" max="5635" width="22.5" style="37" customWidth="1"/>
    <col min="5636" max="5636" width="70.25" style="37" customWidth="1"/>
    <col min="5637" max="5637" width="10.625" style="37" customWidth="1"/>
    <col min="5638" max="5638" width="6.375" style="37" customWidth="1"/>
    <col min="5639" max="5639" width="8.375" style="37" customWidth="1"/>
    <col min="5640" max="5640" width="25.125" style="37" customWidth="1"/>
    <col min="5641" max="5641" width="46.625" style="37" customWidth="1"/>
    <col min="5642" max="5642" width="57.125" style="37" customWidth="1"/>
    <col min="5643" max="5643" width="9.375" style="37" customWidth="1"/>
    <col min="5644" max="5647" width="9" style="37"/>
    <col min="5648" max="5648" width="9.375" style="37" customWidth="1"/>
    <col min="5649" max="5888" width="9" style="37"/>
    <col min="5889" max="5889" width="2.625" style="37" customWidth="1"/>
    <col min="5890" max="5890" width="19.375" style="37" customWidth="1"/>
    <col min="5891" max="5891" width="22.5" style="37" customWidth="1"/>
    <col min="5892" max="5892" width="70.25" style="37" customWidth="1"/>
    <col min="5893" max="5893" width="10.625" style="37" customWidth="1"/>
    <col min="5894" max="5894" width="6.375" style="37" customWidth="1"/>
    <col min="5895" max="5895" width="8.375" style="37" customWidth="1"/>
    <col min="5896" max="5896" width="25.125" style="37" customWidth="1"/>
    <col min="5897" max="5897" width="46.625" style="37" customWidth="1"/>
    <col min="5898" max="5898" width="57.125" style="37" customWidth="1"/>
    <col min="5899" max="5899" width="9.375" style="37" customWidth="1"/>
    <col min="5900" max="5903" width="9" style="37"/>
    <col min="5904" max="5904" width="9.375" style="37" customWidth="1"/>
    <col min="5905" max="6144" width="9" style="37"/>
    <col min="6145" max="6145" width="2.625" style="37" customWidth="1"/>
    <col min="6146" max="6146" width="19.375" style="37" customWidth="1"/>
    <col min="6147" max="6147" width="22.5" style="37" customWidth="1"/>
    <col min="6148" max="6148" width="70.25" style="37" customWidth="1"/>
    <col min="6149" max="6149" width="10.625" style="37" customWidth="1"/>
    <col min="6150" max="6150" width="6.375" style="37" customWidth="1"/>
    <col min="6151" max="6151" width="8.375" style="37" customWidth="1"/>
    <col min="6152" max="6152" width="25.125" style="37" customWidth="1"/>
    <col min="6153" max="6153" width="46.625" style="37" customWidth="1"/>
    <col min="6154" max="6154" width="57.125" style="37" customWidth="1"/>
    <col min="6155" max="6155" width="9.375" style="37" customWidth="1"/>
    <col min="6156" max="6159" width="9" style="37"/>
    <col min="6160" max="6160" width="9.375" style="37" customWidth="1"/>
    <col min="6161" max="6400" width="9" style="37"/>
    <col min="6401" max="6401" width="2.625" style="37" customWidth="1"/>
    <col min="6402" max="6402" width="19.375" style="37" customWidth="1"/>
    <col min="6403" max="6403" width="22.5" style="37" customWidth="1"/>
    <col min="6404" max="6404" width="70.25" style="37" customWidth="1"/>
    <col min="6405" max="6405" width="10.625" style="37" customWidth="1"/>
    <col min="6406" max="6406" width="6.375" style="37" customWidth="1"/>
    <col min="6407" max="6407" width="8.375" style="37" customWidth="1"/>
    <col min="6408" max="6408" width="25.125" style="37" customWidth="1"/>
    <col min="6409" max="6409" width="46.625" style="37" customWidth="1"/>
    <col min="6410" max="6410" width="57.125" style="37" customWidth="1"/>
    <col min="6411" max="6411" width="9.375" style="37" customWidth="1"/>
    <col min="6412" max="6415" width="9" style="37"/>
    <col min="6416" max="6416" width="9.375" style="37" customWidth="1"/>
    <col min="6417" max="6656" width="9" style="37"/>
    <col min="6657" max="6657" width="2.625" style="37" customWidth="1"/>
    <col min="6658" max="6658" width="19.375" style="37" customWidth="1"/>
    <col min="6659" max="6659" width="22.5" style="37" customWidth="1"/>
    <col min="6660" max="6660" width="70.25" style="37" customWidth="1"/>
    <col min="6661" max="6661" width="10.625" style="37" customWidth="1"/>
    <col min="6662" max="6662" width="6.375" style="37" customWidth="1"/>
    <col min="6663" max="6663" width="8.375" style="37" customWidth="1"/>
    <col min="6664" max="6664" width="25.125" style="37" customWidth="1"/>
    <col min="6665" max="6665" width="46.625" style="37" customWidth="1"/>
    <col min="6666" max="6666" width="57.125" style="37" customWidth="1"/>
    <col min="6667" max="6667" width="9.375" style="37" customWidth="1"/>
    <col min="6668" max="6671" width="9" style="37"/>
    <col min="6672" max="6672" width="9.375" style="37" customWidth="1"/>
    <col min="6673" max="6912" width="9" style="37"/>
    <col min="6913" max="6913" width="2.625" style="37" customWidth="1"/>
    <col min="6914" max="6914" width="19.375" style="37" customWidth="1"/>
    <col min="6915" max="6915" width="22.5" style="37" customWidth="1"/>
    <col min="6916" max="6916" width="70.25" style="37" customWidth="1"/>
    <col min="6917" max="6917" width="10.625" style="37" customWidth="1"/>
    <col min="6918" max="6918" width="6.375" style="37" customWidth="1"/>
    <col min="6919" max="6919" width="8.375" style="37" customWidth="1"/>
    <col min="6920" max="6920" width="25.125" style="37" customWidth="1"/>
    <col min="6921" max="6921" width="46.625" style="37" customWidth="1"/>
    <col min="6922" max="6922" width="57.125" style="37" customWidth="1"/>
    <col min="6923" max="6923" width="9.375" style="37" customWidth="1"/>
    <col min="6924" max="6927" width="9" style="37"/>
    <col min="6928" max="6928" width="9.375" style="37" customWidth="1"/>
    <col min="6929" max="7168" width="9" style="37"/>
    <col min="7169" max="7169" width="2.625" style="37" customWidth="1"/>
    <col min="7170" max="7170" width="19.375" style="37" customWidth="1"/>
    <col min="7171" max="7171" width="22.5" style="37" customWidth="1"/>
    <col min="7172" max="7172" width="70.25" style="37" customWidth="1"/>
    <col min="7173" max="7173" width="10.625" style="37" customWidth="1"/>
    <col min="7174" max="7174" width="6.375" style="37" customWidth="1"/>
    <col min="7175" max="7175" width="8.375" style="37" customWidth="1"/>
    <col min="7176" max="7176" width="25.125" style="37" customWidth="1"/>
    <col min="7177" max="7177" width="46.625" style="37" customWidth="1"/>
    <col min="7178" max="7178" width="57.125" style="37" customWidth="1"/>
    <col min="7179" max="7179" width="9.375" style="37" customWidth="1"/>
    <col min="7180" max="7183" width="9" style="37"/>
    <col min="7184" max="7184" width="9.375" style="37" customWidth="1"/>
    <col min="7185" max="7424" width="9" style="37"/>
    <col min="7425" max="7425" width="2.625" style="37" customWidth="1"/>
    <col min="7426" max="7426" width="19.375" style="37" customWidth="1"/>
    <col min="7427" max="7427" width="22.5" style="37" customWidth="1"/>
    <col min="7428" max="7428" width="70.25" style="37" customWidth="1"/>
    <col min="7429" max="7429" width="10.625" style="37" customWidth="1"/>
    <col min="7430" max="7430" width="6.375" style="37" customWidth="1"/>
    <col min="7431" max="7431" width="8.375" style="37" customWidth="1"/>
    <col min="7432" max="7432" width="25.125" style="37" customWidth="1"/>
    <col min="7433" max="7433" width="46.625" style="37" customWidth="1"/>
    <col min="7434" max="7434" width="57.125" style="37" customWidth="1"/>
    <col min="7435" max="7435" width="9.375" style="37" customWidth="1"/>
    <col min="7436" max="7439" width="9" style="37"/>
    <col min="7440" max="7440" width="9.375" style="37" customWidth="1"/>
    <col min="7441" max="7680" width="9" style="37"/>
    <col min="7681" max="7681" width="2.625" style="37" customWidth="1"/>
    <col min="7682" max="7682" width="19.375" style="37" customWidth="1"/>
    <col min="7683" max="7683" width="22.5" style="37" customWidth="1"/>
    <col min="7684" max="7684" width="70.25" style="37" customWidth="1"/>
    <col min="7685" max="7685" width="10.625" style="37" customWidth="1"/>
    <col min="7686" max="7686" width="6.375" style="37" customWidth="1"/>
    <col min="7687" max="7687" width="8.375" style="37" customWidth="1"/>
    <col min="7688" max="7688" width="25.125" style="37" customWidth="1"/>
    <col min="7689" max="7689" width="46.625" style="37" customWidth="1"/>
    <col min="7690" max="7690" width="57.125" style="37" customWidth="1"/>
    <col min="7691" max="7691" width="9.375" style="37" customWidth="1"/>
    <col min="7692" max="7695" width="9" style="37"/>
    <col min="7696" max="7696" width="9.375" style="37" customWidth="1"/>
    <col min="7697" max="7936" width="9" style="37"/>
    <col min="7937" max="7937" width="2.625" style="37" customWidth="1"/>
    <col min="7938" max="7938" width="19.375" style="37" customWidth="1"/>
    <col min="7939" max="7939" width="22.5" style="37" customWidth="1"/>
    <col min="7940" max="7940" width="70.25" style="37" customWidth="1"/>
    <col min="7941" max="7941" width="10.625" style="37" customWidth="1"/>
    <col min="7942" max="7942" width="6.375" style="37" customWidth="1"/>
    <col min="7943" max="7943" width="8.375" style="37" customWidth="1"/>
    <col min="7944" max="7944" width="25.125" style="37" customWidth="1"/>
    <col min="7945" max="7945" width="46.625" style="37" customWidth="1"/>
    <col min="7946" max="7946" width="57.125" style="37" customWidth="1"/>
    <col min="7947" max="7947" width="9.375" style="37" customWidth="1"/>
    <col min="7948" max="7951" width="9" style="37"/>
    <col min="7952" max="7952" width="9.375" style="37" customWidth="1"/>
    <col min="7953" max="8192" width="9" style="37"/>
    <col min="8193" max="8193" width="2.625" style="37" customWidth="1"/>
    <col min="8194" max="8194" width="19.375" style="37" customWidth="1"/>
    <col min="8195" max="8195" width="22.5" style="37" customWidth="1"/>
    <col min="8196" max="8196" width="70.25" style="37" customWidth="1"/>
    <col min="8197" max="8197" width="10.625" style="37" customWidth="1"/>
    <col min="8198" max="8198" width="6.375" style="37" customWidth="1"/>
    <col min="8199" max="8199" width="8.375" style="37" customWidth="1"/>
    <col min="8200" max="8200" width="25.125" style="37" customWidth="1"/>
    <col min="8201" max="8201" width="46.625" style="37" customWidth="1"/>
    <col min="8202" max="8202" width="57.125" style="37" customWidth="1"/>
    <col min="8203" max="8203" width="9.375" style="37" customWidth="1"/>
    <col min="8204" max="8207" width="9" style="37"/>
    <col min="8208" max="8208" width="9.375" style="37" customWidth="1"/>
    <col min="8209" max="8448" width="9" style="37"/>
    <col min="8449" max="8449" width="2.625" style="37" customWidth="1"/>
    <col min="8450" max="8450" width="19.375" style="37" customWidth="1"/>
    <col min="8451" max="8451" width="22.5" style="37" customWidth="1"/>
    <col min="8452" max="8452" width="70.25" style="37" customWidth="1"/>
    <col min="8453" max="8453" width="10.625" style="37" customWidth="1"/>
    <col min="8454" max="8454" width="6.375" style="37" customWidth="1"/>
    <col min="8455" max="8455" width="8.375" style="37" customWidth="1"/>
    <col min="8456" max="8456" width="25.125" style="37" customWidth="1"/>
    <col min="8457" max="8457" width="46.625" style="37" customWidth="1"/>
    <col min="8458" max="8458" width="57.125" style="37" customWidth="1"/>
    <col min="8459" max="8459" width="9.375" style="37" customWidth="1"/>
    <col min="8460" max="8463" width="9" style="37"/>
    <col min="8464" max="8464" width="9.375" style="37" customWidth="1"/>
    <col min="8465" max="8704" width="9" style="37"/>
    <col min="8705" max="8705" width="2.625" style="37" customWidth="1"/>
    <col min="8706" max="8706" width="19.375" style="37" customWidth="1"/>
    <col min="8707" max="8707" width="22.5" style="37" customWidth="1"/>
    <col min="8708" max="8708" width="70.25" style="37" customWidth="1"/>
    <col min="8709" max="8709" width="10.625" style="37" customWidth="1"/>
    <col min="8710" max="8710" width="6.375" style="37" customWidth="1"/>
    <col min="8711" max="8711" width="8.375" style="37" customWidth="1"/>
    <col min="8712" max="8712" width="25.125" style="37" customWidth="1"/>
    <col min="8713" max="8713" width="46.625" style="37" customWidth="1"/>
    <col min="8714" max="8714" width="57.125" style="37" customWidth="1"/>
    <col min="8715" max="8715" width="9.375" style="37" customWidth="1"/>
    <col min="8716" max="8719" width="9" style="37"/>
    <col min="8720" max="8720" width="9.375" style="37" customWidth="1"/>
    <col min="8721" max="8960" width="9" style="37"/>
    <col min="8961" max="8961" width="2.625" style="37" customWidth="1"/>
    <col min="8962" max="8962" width="19.375" style="37" customWidth="1"/>
    <col min="8963" max="8963" width="22.5" style="37" customWidth="1"/>
    <col min="8964" max="8964" width="70.25" style="37" customWidth="1"/>
    <col min="8965" max="8965" width="10.625" style="37" customWidth="1"/>
    <col min="8966" max="8966" width="6.375" style="37" customWidth="1"/>
    <col min="8967" max="8967" width="8.375" style="37" customWidth="1"/>
    <col min="8968" max="8968" width="25.125" style="37" customWidth="1"/>
    <col min="8969" max="8969" width="46.625" style="37" customWidth="1"/>
    <col min="8970" max="8970" width="57.125" style="37" customWidth="1"/>
    <col min="8971" max="8971" width="9.375" style="37" customWidth="1"/>
    <col min="8972" max="8975" width="9" style="37"/>
    <col min="8976" max="8976" width="9.375" style="37" customWidth="1"/>
    <col min="8977" max="9216" width="9" style="37"/>
    <col min="9217" max="9217" width="2.625" style="37" customWidth="1"/>
    <col min="9218" max="9218" width="19.375" style="37" customWidth="1"/>
    <col min="9219" max="9219" width="22.5" style="37" customWidth="1"/>
    <col min="9220" max="9220" width="70.25" style="37" customWidth="1"/>
    <col min="9221" max="9221" width="10.625" style="37" customWidth="1"/>
    <col min="9222" max="9222" width="6.375" style="37" customWidth="1"/>
    <col min="9223" max="9223" width="8.375" style="37" customWidth="1"/>
    <col min="9224" max="9224" width="25.125" style="37" customWidth="1"/>
    <col min="9225" max="9225" width="46.625" style="37" customWidth="1"/>
    <col min="9226" max="9226" width="57.125" style="37" customWidth="1"/>
    <col min="9227" max="9227" width="9.375" style="37" customWidth="1"/>
    <col min="9228" max="9231" width="9" style="37"/>
    <col min="9232" max="9232" width="9.375" style="37" customWidth="1"/>
    <col min="9233" max="9472" width="9" style="37"/>
    <col min="9473" max="9473" width="2.625" style="37" customWidth="1"/>
    <col min="9474" max="9474" width="19.375" style="37" customWidth="1"/>
    <col min="9475" max="9475" width="22.5" style="37" customWidth="1"/>
    <col min="9476" max="9476" width="70.25" style="37" customWidth="1"/>
    <col min="9477" max="9477" width="10.625" style="37" customWidth="1"/>
    <col min="9478" max="9478" width="6.375" style="37" customWidth="1"/>
    <col min="9479" max="9479" width="8.375" style="37" customWidth="1"/>
    <col min="9480" max="9480" width="25.125" style="37" customWidth="1"/>
    <col min="9481" max="9481" width="46.625" style="37" customWidth="1"/>
    <col min="9482" max="9482" width="57.125" style="37" customWidth="1"/>
    <col min="9483" max="9483" width="9.375" style="37" customWidth="1"/>
    <col min="9484" max="9487" width="9" style="37"/>
    <col min="9488" max="9488" width="9.375" style="37" customWidth="1"/>
    <col min="9489" max="9728" width="9" style="37"/>
    <col min="9729" max="9729" width="2.625" style="37" customWidth="1"/>
    <col min="9730" max="9730" width="19.375" style="37" customWidth="1"/>
    <col min="9731" max="9731" width="22.5" style="37" customWidth="1"/>
    <col min="9732" max="9732" width="70.25" style="37" customWidth="1"/>
    <col min="9733" max="9733" width="10.625" style="37" customWidth="1"/>
    <col min="9734" max="9734" width="6.375" style="37" customWidth="1"/>
    <col min="9735" max="9735" width="8.375" style="37" customWidth="1"/>
    <col min="9736" max="9736" width="25.125" style="37" customWidth="1"/>
    <col min="9737" max="9737" width="46.625" style="37" customWidth="1"/>
    <col min="9738" max="9738" width="57.125" style="37" customWidth="1"/>
    <col min="9739" max="9739" width="9.375" style="37" customWidth="1"/>
    <col min="9740" max="9743" width="9" style="37"/>
    <col min="9744" max="9744" width="9.375" style="37" customWidth="1"/>
    <col min="9745" max="9984" width="9" style="37"/>
    <col min="9985" max="9985" width="2.625" style="37" customWidth="1"/>
    <col min="9986" max="9986" width="19.375" style="37" customWidth="1"/>
    <col min="9987" max="9987" width="22.5" style="37" customWidth="1"/>
    <col min="9988" max="9988" width="70.25" style="37" customWidth="1"/>
    <col min="9989" max="9989" width="10.625" style="37" customWidth="1"/>
    <col min="9990" max="9990" width="6.375" style="37" customWidth="1"/>
    <col min="9991" max="9991" width="8.375" style="37" customWidth="1"/>
    <col min="9992" max="9992" width="25.125" style="37" customWidth="1"/>
    <col min="9993" max="9993" width="46.625" style="37" customWidth="1"/>
    <col min="9994" max="9994" width="57.125" style="37" customWidth="1"/>
    <col min="9995" max="9995" width="9.375" style="37" customWidth="1"/>
    <col min="9996" max="9999" width="9" style="37"/>
    <col min="10000" max="10000" width="9.375" style="37" customWidth="1"/>
    <col min="10001" max="10240" width="9" style="37"/>
    <col min="10241" max="10241" width="2.625" style="37" customWidth="1"/>
    <col min="10242" max="10242" width="19.375" style="37" customWidth="1"/>
    <col min="10243" max="10243" width="22.5" style="37" customWidth="1"/>
    <col min="10244" max="10244" width="70.25" style="37" customWidth="1"/>
    <col min="10245" max="10245" width="10.625" style="37" customWidth="1"/>
    <col min="10246" max="10246" width="6.375" style="37" customWidth="1"/>
    <col min="10247" max="10247" width="8.375" style="37" customWidth="1"/>
    <col min="10248" max="10248" width="25.125" style="37" customWidth="1"/>
    <col min="10249" max="10249" width="46.625" style="37" customWidth="1"/>
    <col min="10250" max="10250" width="57.125" style="37" customWidth="1"/>
    <col min="10251" max="10251" width="9.375" style="37" customWidth="1"/>
    <col min="10252" max="10255" width="9" style="37"/>
    <col min="10256" max="10256" width="9.375" style="37" customWidth="1"/>
    <col min="10257" max="10496" width="9" style="37"/>
    <col min="10497" max="10497" width="2.625" style="37" customWidth="1"/>
    <col min="10498" max="10498" width="19.375" style="37" customWidth="1"/>
    <col min="10499" max="10499" width="22.5" style="37" customWidth="1"/>
    <col min="10500" max="10500" width="70.25" style="37" customWidth="1"/>
    <col min="10501" max="10501" width="10.625" style="37" customWidth="1"/>
    <col min="10502" max="10502" width="6.375" style="37" customWidth="1"/>
    <col min="10503" max="10503" width="8.375" style="37" customWidth="1"/>
    <col min="10504" max="10504" width="25.125" style="37" customWidth="1"/>
    <col min="10505" max="10505" width="46.625" style="37" customWidth="1"/>
    <col min="10506" max="10506" width="57.125" style="37" customWidth="1"/>
    <col min="10507" max="10507" width="9.375" style="37" customWidth="1"/>
    <col min="10508" max="10511" width="9" style="37"/>
    <col min="10512" max="10512" width="9.375" style="37" customWidth="1"/>
    <col min="10513" max="10752" width="9" style="37"/>
    <col min="10753" max="10753" width="2.625" style="37" customWidth="1"/>
    <col min="10754" max="10754" width="19.375" style="37" customWidth="1"/>
    <col min="10755" max="10755" width="22.5" style="37" customWidth="1"/>
    <col min="10756" max="10756" width="70.25" style="37" customWidth="1"/>
    <col min="10757" max="10757" width="10.625" style="37" customWidth="1"/>
    <col min="10758" max="10758" width="6.375" style="37" customWidth="1"/>
    <col min="10759" max="10759" width="8.375" style="37" customWidth="1"/>
    <col min="10760" max="10760" width="25.125" style="37" customWidth="1"/>
    <col min="10761" max="10761" width="46.625" style="37" customWidth="1"/>
    <col min="10762" max="10762" width="57.125" style="37" customWidth="1"/>
    <col min="10763" max="10763" width="9.375" style="37" customWidth="1"/>
    <col min="10764" max="10767" width="9" style="37"/>
    <col min="10768" max="10768" width="9.375" style="37" customWidth="1"/>
    <col min="10769" max="11008" width="9" style="37"/>
    <col min="11009" max="11009" width="2.625" style="37" customWidth="1"/>
    <col min="11010" max="11010" width="19.375" style="37" customWidth="1"/>
    <col min="11011" max="11011" width="22.5" style="37" customWidth="1"/>
    <col min="11012" max="11012" width="70.25" style="37" customWidth="1"/>
    <col min="11013" max="11013" width="10.625" style="37" customWidth="1"/>
    <col min="11014" max="11014" width="6.375" style="37" customWidth="1"/>
    <col min="11015" max="11015" width="8.375" style="37" customWidth="1"/>
    <col min="11016" max="11016" width="25.125" style="37" customWidth="1"/>
    <col min="11017" max="11017" width="46.625" style="37" customWidth="1"/>
    <col min="11018" max="11018" width="57.125" style="37" customWidth="1"/>
    <col min="11019" max="11019" width="9.375" style="37" customWidth="1"/>
    <col min="11020" max="11023" width="9" style="37"/>
    <col min="11024" max="11024" width="9.375" style="37" customWidth="1"/>
    <col min="11025" max="11264" width="9" style="37"/>
    <col min="11265" max="11265" width="2.625" style="37" customWidth="1"/>
    <col min="11266" max="11266" width="19.375" style="37" customWidth="1"/>
    <col min="11267" max="11267" width="22.5" style="37" customWidth="1"/>
    <col min="11268" max="11268" width="70.25" style="37" customWidth="1"/>
    <col min="11269" max="11269" width="10.625" style="37" customWidth="1"/>
    <col min="11270" max="11270" width="6.375" style="37" customWidth="1"/>
    <col min="11271" max="11271" width="8.375" style="37" customWidth="1"/>
    <col min="11272" max="11272" width="25.125" style="37" customWidth="1"/>
    <col min="11273" max="11273" width="46.625" style="37" customWidth="1"/>
    <col min="11274" max="11274" width="57.125" style="37" customWidth="1"/>
    <col min="11275" max="11275" width="9.375" style="37" customWidth="1"/>
    <col min="11276" max="11279" width="9" style="37"/>
    <col min="11280" max="11280" width="9.375" style="37" customWidth="1"/>
    <col min="11281" max="11520" width="9" style="37"/>
    <col min="11521" max="11521" width="2.625" style="37" customWidth="1"/>
    <col min="11522" max="11522" width="19.375" style="37" customWidth="1"/>
    <col min="11523" max="11523" width="22.5" style="37" customWidth="1"/>
    <col min="11524" max="11524" width="70.25" style="37" customWidth="1"/>
    <col min="11525" max="11525" width="10.625" style="37" customWidth="1"/>
    <col min="11526" max="11526" width="6.375" style="37" customWidth="1"/>
    <col min="11527" max="11527" width="8.375" style="37" customWidth="1"/>
    <col min="11528" max="11528" width="25.125" style="37" customWidth="1"/>
    <col min="11529" max="11529" width="46.625" style="37" customWidth="1"/>
    <col min="11530" max="11530" width="57.125" style="37" customWidth="1"/>
    <col min="11531" max="11531" width="9.375" style="37" customWidth="1"/>
    <col min="11532" max="11535" width="9" style="37"/>
    <col min="11536" max="11536" width="9.375" style="37" customWidth="1"/>
    <col min="11537" max="11776" width="9" style="37"/>
    <col min="11777" max="11777" width="2.625" style="37" customWidth="1"/>
    <col min="11778" max="11778" width="19.375" style="37" customWidth="1"/>
    <col min="11779" max="11779" width="22.5" style="37" customWidth="1"/>
    <col min="11780" max="11780" width="70.25" style="37" customWidth="1"/>
    <col min="11781" max="11781" width="10.625" style="37" customWidth="1"/>
    <col min="11782" max="11782" width="6.375" style="37" customWidth="1"/>
    <col min="11783" max="11783" width="8.375" style="37" customWidth="1"/>
    <col min="11784" max="11784" width="25.125" style="37" customWidth="1"/>
    <col min="11785" max="11785" width="46.625" style="37" customWidth="1"/>
    <col min="11786" max="11786" width="57.125" style="37" customWidth="1"/>
    <col min="11787" max="11787" width="9.375" style="37" customWidth="1"/>
    <col min="11788" max="11791" width="9" style="37"/>
    <col min="11792" max="11792" width="9.375" style="37" customWidth="1"/>
    <col min="11793" max="12032" width="9" style="37"/>
    <col min="12033" max="12033" width="2.625" style="37" customWidth="1"/>
    <col min="12034" max="12034" width="19.375" style="37" customWidth="1"/>
    <col min="12035" max="12035" width="22.5" style="37" customWidth="1"/>
    <col min="12036" max="12036" width="70.25" style="37" customWidth="1"/>
    <col min="12037" max="12037" width="10.625" style="37" customWidth="1"/>
    <col min="12038" max="12038" width="6.375" style="37" customWidth="1"/>
    <col min="12039" max="12039" width="8.375" style="37" customWidth="1"/>
    <col min="12040" max="12040" width="25.125" style="37" customWidth="1"/>
    <col min="12041" max="12041" width="46.625" style="37" customWidth="1"/>
    <col min="12042" max="12042" width="57.125" style="37" customWidth="1"/>
    <col min="12043" max="12043" width="9.375" style="37" customWidth="1"/>
    <col min="12044" max="12047" width="9" style="37"/>
    <col min="12048" max="12048" width="9.375" style="37" customWidth="1"/>
    <col min="12049" max="12288" width="9" style="37"/>
    <col min="12289" max="12289" width="2.625" style="37" customWidth="1"/>
    <col min="12290" max="12290" width="19.375" style="37" customWidth="1"/>
    <col min="12291" max="12291" width="22.5" style="37" customWidth="1"/>
    <col min="12292" max="12292" width="70.25" style="37" customWidth="1"/>
    <col min="12293" max="12293" width="10.625" style="37" customWidth="1"/>
    <col min="12294" max="12294" width="6.375" style="37" customWidth="1"/>
    <col min="12295" max="12295" width="8.375" style="37" customWidth="1"/>
    <col min="12296" max="12296" width="25.125" style="37" customWidth="1"/>
    <col min="12297" max="12297" width="46.625" style="37" customWidth="1"/>
    <col min="12298" max="12298" width="57.125" style="37" customWidth="1"/>
    <col min="12299" max="12299" width="9.375" style="37" customWidth="1"/>
    <col min="12300" max="12303" width="9" style="37"/>
    <col min="12304" max="12304" width="9.375" style="37" customWidth="1"/>
    <col min="12305" max="12544" width="9" style="37"/>
    <col min="12545" max="12545" width="2.625" style="37" customWidth="1"/>
    <col min="12546" max="12546" width="19.375" style="37" customWidth="1"/>
    <col min="12547" max="12547" width="22.5" style="37" customWidth="1"/>
    <col min="12548" max="12548" width="70.25" style="37" customWidth="1"/>
    <col min="12549" max="12549" width="10.625" style="37" customWidth="1"/>
    <col min="12550" max="12550" width="6.375" style="37" customWidth="1"/>
    <col min="12551" max="12551" width="8.375" style="37" customWidth="1"/>
    <col min="12552" max="12552" width="25.125" style="37" customWidth="1"/>
    <col min="12553" max="12553" width="46.625" style="37" customWidth="1"/>
    <col min="12554" max="12554" width="57.125" style="37" customWidth="1"/>
    <col min="12555" max="12555" width="9.375" style="37" customWidth="1"/>
    <col min="12556" max="12559" width="9" style="37"/>
    <col min="12560" max="12560" width="9.375" style="37" customWidth="1"/>
    <col min="12561" max="12800" width="9" style="37"/>
    <col min="12801" max="12801" width="2.625" style="37" customWidth="1"/>
    <col min="12802" max="12802" width="19.375" style="37" customWidth="1"/>
    <col min="12803" max="12803" width="22.5" style="37" customWidth="1"/>
    <col min="12804" max="12804" width="70.25" style="37" customWidth="1"/>
    <col min="12805" max="12805" width="10.625" style="37" customWidth="1"/>
    <col min="12806" max="12806" width="6.375" style="37" customWidth="1"/>
    <col min="12807" max="12807" width="8.375" style="37" customWidth="1"/>
    <col min="12808" max="12808" width="25.125" style="37" customWidth="1"/>
    <col min="12809" max="12809" width="46.625" style="37" customWidth="1"/>
    <col min="12810" max="12810" width="57.125" style="37" customWidth="1"/>
    <col min="12811" max="12811" width="9.375" style="37" customWidth="1"/>
    <col min="12812" max="12815" width="9" style="37"/>
    <col min="12816" max="12816" width="9.375" style="37" customWidth="1"/>
    <col min="12817" max="13056" width="9" style="37"/>
    <col min="13057" max="13057" width="2.625" style="37" customWidth="1"/>
    <col min="13058" max="13058" width="19.375" style="37" customWidth="1"/>
    <col min="13059" max="13059" width="22.5" style="37" customWidth="1"/>
    <col min="13060" max="13060" width="70.25" style="37" customWidth="1"/>
    <col min="13061" max="13061" width="10.625" style="37" customWidth="1"/>
    <col min="13062" max="13062" width="6.375" style="37" customWidth="1"/>
    <col min="13063" max="13063" width="8.375" style="37" customWidth="1"/>
    <col min="13064" max="13064" width="25.125" style="37" customWidth="1"/>
    <col min="13065" max="13065" width="46.625" style="37" customWidth="1"/>
    <col min="13066" max="13066" width="57.125" style="37" customWidth="1"/>
    <col min="13067" max="13067" width="9.375" style="37" customWidth="1"/>
    <col min="13068" max="13071" width="9" style="37"/>
    <col min="13072" max="13072" width="9.375" style="37" customWidth="1"/>
    <col min="13073" max="13312" width="9" style="37"/>
    <col min="13313" max="13313" width="2.625" style="37" customWidth="1"/>
    <col min="13314" max="13314" width="19.375" style="37" customWidth="1"/>
    <col min="13315" max="13315" width="22.5" style="37" customWidth="1"/>
    <col min="13316" max="13316" width="70.25" style="37" customWidth="1"/>
    <col min="13317" max="13317" width="10.625" style="37" customWidth="1"/>
    <col min="13318" max="13318" width="6.375" style="37" customWidth="1"/>
    <col min="13319" max="13319" width="8.375" style="37" customWidth="1"/>
    <col min="13320" max="13320" width="25.125" style="37" customWidth="1"/>
    <col min="13321" max="13321" width="46.625" style="37" customWidth="1"/>
    <col min="13322" max="13322" width="57.125" style="37" customWidth="1"/>
    <col min="13323" max="13323" width="9.375" style="37" customWidth="1"/>
    <col min="13324" max="13327" width="9" style="37"/>
    <col min="13328" max="13328" width="9.375" style="37" customWidth="1"/>
    <col min="13329" max="13568" width="9" style="37"/>
    <col min="13569" max="13569" width="2.625" style="37" customWidth="1"/>
    <col min="13570" max="13570" width="19.375" style="37" customWidth="1"/>
    <col min="13571" max="13571" width="22.5" style="37" customWidth="1"/>
    <col min="13572" max="13572" width="70.25" style="37" customWidth="1"/>
    <col min="13573" max="13573" width="10.625" style="37" customWidth="1"/>
    <col min="13574" max="13574" width="6.375" style="37" customWidth="1"/>
    <col min="13575" max="13575" width="8.375" style="37" customWidth="1"/>
    <col min="13576" max="13576" width="25.125" style="37" customWidth="1"/>
    <col min="13577" max="13577" width="46.625" style="37" customWidth="1"/>
    <col min="13578" max="13578" width="57.125" style="37" customWidth="1"/>
    <col min="13579" max="13579" width="9.375" style="37" customWidth="1"/>
    <col min="13580" max="13583" width="9" style="37"/>
    <col min="13584" max="13584" width="9.375" style="37" customWidth="1"/>
    <col min="13585" max="13824" width="9" style="37"/>
    <col min="13825" max="13825" width="2.625" style="37" customWidth="1"/>
    <col min="13826" max="13826" width="19.375" style="37" customWidth="1"/>
    <col min="13827" max="13827" width="22.5" style="37" customWidth="1"/>
    <col min="13828" max="13828" width="70.25" style="37" customWidth="1"/>
    <col min="13829" max="13829" width="10.625" style="37" customWidth="1"/>
    <col min="13830" max="13830" width="6.375" style="37" customWidth="1"/>
    <col min="13831" max="13831" width="8.375" style="37" customWidth="1"/>
    <col min="13832" max="13832" width="25.125" style="37" customWidth="1"/>
    <col min="13833" max="13833" width="46.625" style="37" customWidth="1"/>
    <col min="13834" max="13834" width="57.125" style="37" customWidth="1"/>
    <col min="13835" max="13835" width="9.375" style="37" customWidth="1"/>
    <col min="13836" max="13839" width="9" style="37"/>
    <col min="13840" max="13840" width="9.375" style="37" customWidth="1"/>
    <col min="13841" max="14080" width="9" style="37"/>
    <col min="14081" max="14081" width="2.625" style="37" customWidth="1"/>
    <col min="14082" max="14082" width="19.375" style="37" customWidth="1"/>
    <col min="14083" max="14083" width="22.5" style="37" customWidth="1"/>
    <col min="14084" max="14084" width="70.25" style="37" customWidth="1"/>
    <col min="14085" max="14085" width="10.625" style="37" customWidth="1"/>
    <col min="14086" max="14086" width="6.375" style="37" customWidth="1"/>
    <col min="14087" max="14087" width="8.375" style="37" customWidth="1"/>
    <col min="14088" max="14088" width="25.125" style="37" customWidth="1"/>
    <col min="14089" max="14089" width="46.625" style="37" customWidth="1"/>
    <col min="14090" max="14090" width="57.125" style="37" customWidth="1"/>
    <col min="14091" max="14091" width="9.375" style="37" customWidth="1"/>
    <col min="14092" max="14095" width="9" style="37"/>
    <col min="14096" max="14096" width="9.375" style="37" customWidth="1"/>
    <col min="14097" max="14336" width="9" style="37"/>
    <col min="14337" max="14337" width="2.625" style="37" customWidth="1"/>
    <col min="14338" max="14338" width="19.375" style="37" customWidth="1"/>
    <col min="14339" max="14339" width="22.5" style="37" customWidth="1"/>
    <col min="14340" max="14340" width="70.25" style="37" customWidth="1"/>
    <col min="14341" max="14341" width="10.625" style="37" customWidth="1"/>
    <col min="14342" max="14342" width="6.375" style="37" customWidth="1"/>
    <col min="14343" max="14343" width="8.375" style="37" customWidth="1"/>
    <col min="14344" max="14344" width="25.125" style="37" customWidth="1"/>
    <col min="14345" max="14345" width="46.625" style="37" customWidth="1"/>
    <col min="14346" max="14346" width="57.125" style="37" customWidth="1"/>
    <col min="14347" max="14347" width="9.375" style="37" customWidth="1"/>
    <col min="14348" max="14351" width="9" style="37"/>
    <col min="14352" max="14352" width="9.375" style="37" customWidth="1"/>
    <col min="14353" max="14592" width="9" style="37"/>
    <col min="14593" max="14593" width="2.625" style="37" customWidth="1"/>
    <col min="14594" max="14594" width="19.375" style="37" customWidth="1"/>
    <col min="14595" max="14595" width="22.5" style="37" customWidth="1"/>
    <col min="14596" max="14596" width="70.25" style="37" customWidth="1"/>
    <col min="14597" max="14597" width="10.625" style="37" customWidth="1"/>
    <col min="14598" max="14598" width="6.375" style="37" customWidth="1"/>
    <col min="14599" max="14599" width="8.375" style="37" customWidth="1"/>
    <col min="14600" max="14600" width="25.125" style="37" customWidth="1"/>
    <col min="14601" max="14601" width="46.625" style="37" customWidth="1"/>
    <col min="14602" max="14602" width="57.125" style="37" customWidth="1"/>
    <col min="14603" max="14603" width="9.375" style="37" customWidth="1"/>
    <col min="14604" max="14607" width="9" style="37"/>
    <col min="14608" max="14608" width="9.375" style="37" customWidth="1"/>
    <col min="14609" max="14848" width="9" style="37"/>
    <col min="14849" max="14849" width="2.625" style="37" customWidth="1"/>
    <col min="14850" max="14850" width="19.375" style="37" customWidth="1"/>
    <col min="14851" max="14851" width="22.5" style="37" customWidth="1"/>
    <col min="14852" max="14852" width="70.25" style="37" customWidth="1"/>
    <col min="14853" max="14853" width="10.625" style="37" customWidth="1"/>
    <col min="14854" max="14854" width="6.375" style="37" customWidth="1"/>
    <col min="14855" max="14855" width="8.375" style="37" customWidth="1"/>
    <col min="14856" max="14856" width="25.125" style="37" customWidth="1"/>
    <col min="14857" max="14857" width="46.625" style="37" customWidth="1"/>
    <col min="14858" max="14858" width="57.125" style="37" customWidth="1"/>
    <col min="14859" max="14859" width="9.375" style="37" customWidth="1"/>
    <col min="14860" max="14863" width="9" style="37"/>
    <col min="14864" max="14864" width="9.375" style="37" customWidth="1"/>
    <col min="14865" max="15104" width="9" style="37"/>
    <col min="15105" max="15105" width="2.625" style="37" customWidth="1"/>
    <col min="15106" max="15106" width="19.375" style="37" customWidth="1"/>
    <col min="15107" max="15107" width="22.5" style="37" customWidth="1"/>
    <col min="15108" max="15108" width="70.25" style="37" customWidth="1"/>
    <col min="15109" max="15109" width="10.625" style="37" customWidth="1"/>
    <col min="15110" max="15110" width="6.375" style="37" customWidth="1"/>
    <col min="15111" max="15111" width="8.375" style="37" customWidth="1"/>
    <col min="15112" max="15112" width="25.125" style="37" customWidth="1"/>
    <col min="15113" max="15113" width="46.625" style="37" customWidth="1"/>
    <col min="15114" max="15114" width="57.125" style="37" customWidth="1"/>
    <col min="15115" max="15115" width="9.375" style="37" customWidth="1"/>
    <col min="15116" max="15119" width="9" style="37"/>
    <col min="15120" max="15120" width="9.375" style="37" customWidth="1"/>
    <col min="15121" max="15360" width="9" style="37"/>
    <col min="15361" max="15361" width="2.625" style="37" customWidth="1"/>
    <col min="15362" max="15362" width="19.375" style="37" customWidth="1"/>
    <col min="15363" max="15363" width="22.5" style="37" customWidth="1"/>
    <col min="15364" max="15364" width="70.25" style="37" customWidth="1"/>
    <col min="15365" max="15365" width="10.625" style="37" customWidth="1"/>
    <col min="15366" max="15366" width="6.375" style="37" customWidth="1"/>
    <col min="15367" max="15367" width="8.375" style="37" customWidth="1"/>
    <col min="15368" max="15368" width="25.125" style="37" customWidth="1"/>
    <col min="15369" max="15369" width="46.625" style="37" customWidth="1"/>
    <col min="15370" max="15370" width="57.125" style="37" customWidth="1"/>
    <col min="15371" max="15371" width="9.375" style="37" customWidth="1"/>
    <col min="15372" max="15375" width="9" style="37"/>
    <col min="15376" max="15376" width="9.375" style="37" customWidth="1"/>
    <col min="15377" max="15616" width="9" style="37"/>
    <col min="15617" max="15617" width="2.625" style="37" customWidth="1"/>
    <col min="15618" max="15618" width="19.375" style="37" customWidth="1"/>
    <col min="15619" max="15619" width="22.5" style="37" customWidth="1"/>
    <col min="15620" max="15620" width="70.25" style="37" customWidth="1"/>
    <col min="15621" max="15621" width="10.625" style="37" customWidth="1"/>
    <col min="15622" max="15622" width="6.375" style="37" customWidth="1"/>
    <col min="15623" max="15623" width="8.375" style="37" customWidth="1"/>
    <col min="15624" max="15624" width="25.125" style="37" customWidth="1"/>
    <col min="15625" max="15625" width="46.625" style="37" customWidth="1"/>
    <col min="15626" max="15626" width="57.125" style="37" customWidth="1"/>
    <col min="15627" max="15627" width="9.375" style="37" customWidth="1"/>
    <col min="15628" max="15631" width="9" style="37"/>
    <col min="15632" max="15632" width="9.375" style="37" customWidth="1"/>
    <col min="15633" max="15872" width="9" style="37"/>
    <col min="15873" max="15873" width="2.625" style="37" customWidth="1"/>
    <col min="15874" max="15874" width="19.375" style="37" customWidth="1"/>
    <col min="15875" max="15875" width="22.5" style="37" customWidth="1"/>
    <col min="15876" max="15876" width="70.25" style="37" customWidth="1"/>
    <col min="15877" max="15877" width="10.625" style="37" customWidth="1"/>
    <col min="15878" max="15878" width="6.375" style="37" customWidth="1"/>
    <col min="15879" max="15879" width="8.375" style="37" customWidth="1"/>
    <col min="15880" max="15880" width="25.125" style="37" customWidth="1"/>
    <col min="15881" max="15881" width="46.625" style="37" customWidth="1"/>
    <col min="15882" max="15882" width="57.125" style="37" customWidth="1"/>
    <col min="15883" max="15883" width="9.375" style="37" customWidth="1"/>
    <col min="15884" max="15887" width="9" style="37"/>
    <col min="15888" max="15888" width="9.375" style="37" customWidth="1"/>
    <col min="15889" max="16128" width="9" style="37"/>
    <col min="16129" max="16129" width="2.625" style="37" customWidth="1"/>
    <col min="16130" max="16130" width="19.375" style="37" customWidth="1"/>
    <col min="16131" max="16131" width="22.5" style="37" customWidth="1"/>
    <col min="16132" max="16132" width="70.25" style="37" customWidth="1"/>
    <col min="16133" max="16133" width="10.625" style="37" customWidth="1"/>
    <col min="16134" max="16134" width="6.375" style="37" customWidth="1"/>
    <col min="16135" max="16135" width="8.375" style="37" customWidth="1"/>
    <col min="16136" max="16136" width="25.125" style="37" customWidth="1"/>
    <col min="16137" max="16137" width="46.625" style="37" customWidth="1"/>
    <col min="16138" max="16138" width="57.125" style="37" customWidth="1"/>
    <col min="16139" max="16139" width="9.375" style="37" customWidth="1"/>
    <col min="16140" max="16143" width="9" style="37"/>
    <col min="16144" max="16144" width="9.375" style="37" customWidth="1"/>
    <col min="16145" max="16384" width="9" style="37"/>
  </cols>
  <sheetData>
    <row r="1" spans="2:20" ht="17.25">
      <c r="B1" s="39"/>
      <c r="C1" s="40"/>
      <c r="D1" s="40"/>
      <c r="E1" s="40"/>
      <c r="F1" s="40"/>
      <c r="G1" s="40"/>
      <c r="H1" s="40"/>
      <c r="I1" s="40"/>
      <c r="J1" s="48"/>
      <c r="K1" s="405" t="s">
        <v>1612</v>
      </c>
      <c r="L1" s="406"/>
      <c r="M1" s="406"/>
      <c r="N1" s="407"/>
      <c r="O1" s="408"/>
      <c r="P1" s="405" t="s">
        <v>1613</v>
      </c>
      <c r="Q1" s="406"/>
      <c r="R1" s="406"/>
      <c r="S1" s="407"/>
      <c r="T1" s="408"/>
    </row>
    <row r="2" spans="2:20" ht="17.25">
      <c r="B2" s="41" t="s">
        <v>111</v>
      </c>
      <c r="C2" s="42"/>
      <c r="D2" s="40"/>
      <c r="E2" s="40"/>
      <c r="F2" s="40"/>
      <c r="G2" s="40"/>
      <c r="H2" s="40"/>
      <c r="I2" s="40"/>
      <c r="J2" s="48"/>
      <c r="K2" s="403" t="s">
        <v>5319</v>
      </c>
      <c r="L2" s="409"/>
      <c r="M2" s="409"/>
      <c r="N2" s="410"/>
      <c r="O2" s="411"/>
      <c r="P2" s="403" t="s">
        <v>5320</v>
      </c>
      <c r="Q2" s="409"/>
      <c r="R2" s="409"/>
      <c r="S2" s="410"/>
      <c r="T2" s="411"/>
    </row>
    <row r="3" spans="2:20" ht="17.25">
      <c r="B3" s="41" t="s">
        <v>114</v>
      </c>
      <c r="C3" s="43"/>
      <c r="D3" s="40"/>
      <c r="E3" s="40"/>
      <c r="F3" s="40"/>
      <c r="G3" s="40"/>
      <c r="H3" s="40"/>
      <c r="I3" s="40"/>
      <c r="J3" s="48"/>
      <c r="K3" s="403" t="s">
        <v>115</v>
      </c>
      <c r="L3" s="409"/>
      <c r="M3" s="409"/>
      <c r="N3" s="410"/>
      <c r="O3" s="411"/>
      <c r="P3" s="403" t="s">
        <v>116</v>
      </c>
      <c r="Q3" s="409"/>
      <c r="R3" s="409"/>
      <c r="S3" s="410"/>
      <c r="T3" s="411"/>
    </row>
    <row r="4" spans="2:20" ht="16.5">
      <c r="B4" s="41" t="s">
        <v>117</v>
      </c>
      <c r="C4" s="43"/>
      <c r="D4" s="40"/>
      <c r="E4" s="40"/>
      <c r="F4" s="40"/>
      <c r="G4" s="40"/>
      <c r="H4" s="40"/>
      <c r="I4" s="40"/>
      <c r="J4" s="48"/>
      <c r="K4" s="403" t="s">
        <v>118</v>
      </c>
      <c r="L4" s="404"/>
      <c r="M4" s="43">
        <v>35</v>
      </c>
      <c r="N4" s="49" t="s">
        <v>119</v>
      </c>
      <c r="O4" s="50">
        <f>(M5+M6)/M4</f>
        <v>0.37142857142857144</v>
      </c>
      <c r="P4" s="403" t="s">
        <v>118</v>
      </c>
      <c r="Q4" s="404"/>
      <c r="R4" s="43">
        <f>COUNTA($B$30:$B$194)</f>
        <v>0</v>
      </c>
      <c r="S4" s="49" t="s">
        <v>119</v>
      </c>
      <c r="T4" s="50" t="e">
        <f>(R5+R6)/R4</f>
        <v>#DIV/0!</v>
      </c>
    </row>
    <row r="5" spans="2:20" ht="16.5">
      <c r="B5" s="41" t="s">
        <v>120</v>
      </c>
      <c r="C5" s="43"/>
      <c r="D5" s="40"/>
      <c r="E5" s="40"/>
      <c r="F5" s="40"/>
      <c r="G5" s="40"/>
      <c r="H5" s="40"/>
      <c r="I5" s="40"/>
      <c r="J5" s="48"/>
      <c r="K5" s="403" t="s">
        <v>121</v>
      </c>
      <c r="L5" s="404"/>
      <c r="M5" s="23">
        <f>COUNTIF(K33:K$194,"通过")</f>
        <v>13</v>
      </c>
      <c r="N5" s="49" t="s">
        <v>119</v>
      </c>
      <c r="O5" s="50">
        <f>M5/M4</f>
        <v>0.37142857142857144</v>
      </c>
      <c r="P5" s="403" t="s">
        <v>121</v>
      </c>
      <c r="Q5" s="404"/>
      <c r="R5" s="23">
        <f>COUNTIF(P33:P$194,"通过")</f>
        <v>0</v>
      </c>
      <c r="S5" s="49" t="s">
        <v>119</v>
      </c>
      <c r="T5" s="50" t="e">
        <f>R5/R4</f>
        <v>#DIV/0!</v>
      </c>
    </row>
    <row r="6" spans="2:20" ht="16.5">
      <c r="B6" s="41" t="s">
        <v>122</v>
      </c>
      <c r="C6" s="43"/>
      <c r="D6" s="40"/>
      <c r="E6" s="40"/>
      <c r="F6" s="40"/>
      <c r="G6" s="40"/>
      <c r="H6" s="40"/>
      <c r="I6" s="40"/>
      <c r="J6" s="48"/>
      <c r="K6" s="403" t="s">
        <v>123</v>
      </c>
      <c r="L6" s="404"/>
      <c r="M6" s="23">
        <f>COUNTIF(K33:K$193,"失败")</f>
        <v>0</v>
      </c>
      <c r="N6" s="49" t="s">
        <v>119</v>
      </c>
      <c r="O6" s="50">
        <f>M6/M4</f>
        <v>0</v>
      </c>
      <c r="P6" s="403" t="s">
        <v>123</v>
      </c>
      <c r="Q6" s="404"/>
      <c r="R6" s="23">
        <f>COUNTIF(P33:P$193,"失败")</f>
        <v>0</v>
      </c>
      <c r="S6" s="49" t="s">
        <v>119</v>
      </c>
      <c r="T6" s="50" t="e">
        <f>R6/R4</f>
        <v>#DIV/0!</v>
      </c>
    </row>
    <row r="7" spans="2:20" ht="16.5">
      <c r="B7" s="41" t="s">
        <v>124</v>
      </c>
      <c r="C7" s="43"/>
      <c r="D7" s="40"/>
      <c r="E7" s="40"/>
      <c r="F7" s="40"/>
      <c r="G7" s="40"/>
      <c r="H7" s="40"/>
      <c r="I7" s="40"/>
      <c r="J7" s="48"/>
      <c r="K7" s="403" t="s">
        <v>125</v>
      </c>
      <c r="L7" s="404"/>
      <c r="M7" s="23">
        <f>COUNTIF(K33:K$193,"阻塞")</f>
        <v>0</v>
      </c>
      <c r="N7" s="49" t="s">
        <v>119</v>
      </c>
      <c r="O7" s="50">
        <f>M7/M4</f>
        <v>0</v>
      </c>
      <c r="P7" s="403" t="s">
        <v>125</v>
      </c>
      <c r="Q7" s="404"/>
      <c r="R7" s="23">
        <f>COUNTIF(P33:P$193,"阻塞")</f>
        <v>0</v>
      </c>
      <c r="S7" s="49" t="s">
        <v>119</v>
      </c>
      <c r="T7" s="50" t="e">
        <f>R7/R4</f>
        <v>#DIV/0!</v>
      </c>
    </row>
    <row r="8" spans="2:20" ht="16.5">
      <c r="B8" s="39"/>
      <c r="C8" s="40"/>
      <c r="D8" s="40"/>
      <c r="E8" s="40"/>
      <c r="F8" s="40"/>
      <c r="G8" s="40"/>
      <c r="H8" s="40"/>
      <c r="I8" s="40"/>
      <c r="J8" s="48"/>
      <c r="K8" s="403" t="s">
        <v>126</v>
      </c>
      <c r="L8" s="404"/>
      <c r="M8" s="23">
        <f>COUNTIF(K33:K$193,"无效")</f>
        <v>0</v>
      </c>
      <c r="N8" s="49" t="s">
        <v>119</v>
      </c>
      <c r="O8" s="50">
        <f>M8/M4</f>
        <v>0</v>
      </c>
      <c r="P8" s="403" t="s">
        <v>126</v>
      </c>
      <c r="Q8" s="404"/>
      <c r="R8" s="23">
        <f>COUNTIF(P33:P$193,"无效")</f>
        <v>0</v>
      </c>
      <c r="S8" s="49" t="s">
        <v>119</v>
      </c>
      <c r="T8" s="50" t="e">
        <f>R8/R4</f>
        <v>#DIV/0!</v>
      </c>
    </row>
    <row r="9" spans="2:20" ht="16.5">
      <c r="B9" s="39"/>
      <c r="C9" s="40"/>
      <c r="D9" s="40"/>
      <c r="E9" s="40"/>
      <c r="F9" s="40"/>
      <c r="G9" s="40"/>
      <c r="H9" s="40"/>
      <c r="I9" s="40"/>
      <c r="J9" s="48"/>
      <c r="K9" s="403" t="s">
        <v>127</v>
      </c>
      <c r="L9" s="404"/>
      <c r="M9" s="23">
        <f>COUNTIF(K33:K$193,"未执行")</f>
        <v>0</v>
      </c>
      <c r="N9" s="49" t="s">
        <v>119</v>
      </c>
      <c r="O9" s="50">
        <f>M9/M4</f>
        <v>0</v>
      </c>
      <c r="P9" s="403" t="s">
        <v>127</v>
      </c>
      <c r="Q9" s="404"/>
      <c r="R9" s="23">
        <f>COUNTIF(P33:P$193,"未执行")</f>
        <v>0</v>
      </c>
      <c r="S9" s="49" t="s">
        <v>119</v>
      </c>
      <c r="T9" s="50" t="e">
        <f>R9/R4</f>
        <v>#DIV/0!</v>
      </c>
    </row>
    <row r="10" spans="2:20">
      <c r="B10" s="44" t="s">
        <v>128</v>
      </c>
      <c r="C10" s="44" t="s">
        <v>129</v>
      </c>
      <c r="D10" s="44" t="s">
        <v>130</v>
      </c>
      <c r="E10" s="44" t="s">
        <v>131</v>
      </c>
      <c r="F10" s="44" t="s">
        <v>132</v>
      </c>
      <c r="G10" s="45" t="s">
        <v>133</v>
      </c>
      <c r="H10" s="44" t="s">
        <v>134</v>
      </c>
      <c r="I10" s="44" t="s">
        <v>135</v>
      </c>
      <c r="J10" s="51" t="s">
        <v>136</v>
      </c>
      <c r="K10" s="52" t="s">
        <v>137</v>
      </c>
      <c r="L10" s="44" t="s">
        <v>12</v>
      </c>
      <c r="M10" s="44" t="s">
        <v>138</v>
      </c>
      <c r="N10" s="53" t="s">
        <v>139</v>
      </c>
      <c r="O10" s="54" t="s">
        <v>140</v>
      </c>
      <c r="P10" s="52" t="s">
        <v>141</v>
      </c>
      <c r="Q10" s="44" t="s">
        <v>12</v>
      </c>
      <c r="R10" s="44" t="s">
        <v>138</v>
      </c>
      <c r="S10" s="53" t="s">
        <v>139</v>
      </c>
      <c r="T10" s="54" t="s">
        <v>140</v>
      </c>
    </row>
    <row r="11" spans="2:20" ht="16.5">
      <c r="B11" s="476" t="s">
        <v>5321</v>
      </c>
      <c r="C11" s="47"/>
      <c r="D11" s="479" t="s">
        <v>5322</v>
      </c>
      <c r="E11" s="47" t="s">
        <v>145</v>
      </c>
      <c r="F11" s="47" t="s">
        <v>178</v>
      </c>
      <c r="G11" s="47" t="s">
        <v>157</v>
      </c>
      <c r="H11" s="8" t="s">
        <v>5323</v>
      </c>
      <c r="I11" s="37" t="s">
        <v>236</v>
      </c>
      <c r="J11" s="8" t="s">
        <v>237</v>
      </c>
      <c r="K11" s="26" t="s">
        <v>6</v>
      </c>
      <c r="L11" s="8"/>
      <c r="M11" s="47"/>
      <c r="N11" s="8"/>
      <c r="O11" s="47"/>
      <c r="P11" s="8"/>
      <c r="Q11" s="47"/>
      <c r="R11" s="8"/>
      <c r="S11" s="47"/>
      <c r="T11" s="8"/>
    </row>
    <row r="12" spans="2:20" ht="16.5">
      <c r="B12" s="477"/>
      <c r="C12" s="47"/>
      <c r="D12" s="480"/>
      <c r="E12" s="47" t="s">
        <v>145</v>
      </c>
      <c r="F12" s="47" t="s">
        <v>178</v>
      </c>
      <c r="G12" s="47" t="s">
        <v>157</v>
      </c>
      <c r="H12" s="8"/>
      <c r="I12" s="47" t="s">
        <v>239</v>
      </c>
      <c r="J12" s="8" t="s">
        <v>240</v>
      </c>
      <c r="K12" s="26" t="s">
        <v>6</v>
      </c>
      <c r="L12" s="8"/>
      <c r="M12" s="47"/>
      <c r="N12" s="8"/>
      <c r="O12" s="47"/>
      <c r="P12" s="8"/>
      <c r="Q12" s="47"/>
      <c r="R12" s="8"/>
      <c r="S12" s="47"/>
      <c r="T12" s="8"/>
    </row>
    <row r="13" spans="2:20" ht="16.5">
      <c r="B13" s="477"/>
      <c r="C13" s="47"/>
      <c r="D13" s="480"/>
      <c r="E13" s="47" t="s">
        <v>145</v>
      </c>
      <c r="F13" s="47" t="s">
        <v>178</v>
      </c>
      <c r="G13" s="47" t="s">
        <v>157</v>
      </c>
      <c r="H13" s="8"/>
      <c r="I13" s="13" t="s">
        <v>242</v>
      </c>
      <c r="J13" s="8" t="s">
        <v>215</v>
      </c>
      <c r="K13" s="26" t="s">
        <v>6</v>
      </c>
      <c r="L13" s="8"/>
      <c r="M13" s="47"/>
      <c r="N13" s="8"/>
      <c r="O13" s="47"/>
      <c r="P13" s="8"/>
      <c r="Q13" s="47"/>
      <c r="R13" s="8"/>
      <c r="S13" s="47"/>
      <c r="T13" s="8"/>
    </row>
    <row r="14" spans="2:20" ht="16.5">
      <c r="B14" s="477"/>
      <c r="C14" s="47"/>
      <c r="D14" s="480"/>
      <c r="E14" s="47" t="s">
        <v>145</v>
      </c>
      <c r="F14" s="47" t="s">
        <v>178</v>
      </c>
      <c r="G14" s="47" t="s">
        <v>157</v>
      </c>
      <c r="H14" s="8"/>
      <c r="I14" s="13" t="s">
        <v>244</v>
      </c>
      <c r="J14" s="8" t="s">
        <v>245</v>
      </c>
      <c r="K14" s="26" t="s">
        <v>6</v>
      </c>
      <c r="L14" s="8"/>
      <c r="M14" s="47"/>
      <c r="N14" s="8"/>
      <c r="O14" s="47"/>
      <c r="P14" s="8"/>
      <c r="Q14" s="47"/>
      <c r="R14" s="8"/>
      <c r="S14" s="47"/>
      <c r="T14" s="8"/>
    </row>
    <row r="15" spans="2:20" ht="16.5">
      <c r="B15" s="477"/>
      <c r="C15" s="47"/>
      <c r="D15" s="480"/>
      <c r="E15" s="47" t="s">
        <v>145</v>
      </c>
      <c r="F15" s="47" t="s">
        <v>178</v>
      </c>
      <c r="G15" s="47" t="s">
        <v>157</v>
      </c>
      <c r="H15" s="8"/>
      <c r="I15" s="13" t="s">
        <v>247</v>
      </c>
      <c r="J15" s="8" t="s">
        <v>215</v>
      </c>
      <c r="K15" s="26" t="s">
        <v>6</v>
      </c>
      <c r="L15" s="8"/>
      <c r="M15" s="47"/>
      <c r="N15" s="8"/>
      <c r="O15" s="47"/>
      <c r="P15" s="8"/>
      <c r="Q15" s="47"/>
      <c r="R15" s="8"/>
      <c r="S15" s="47"/>
      <c r="T15" s="8"/>
    </row>
    <row r="16" spans="2:20" ht="16.5">
      <c r="B16" s="477"/>
      <c r="C16" s="47"/>
      <c r="D16" s="480"/>
      <c r="E16" s="47" t="s">
        <v>145</v>
      </c>
      <c r="F16" s="47" t="s">
        <v>178</v>
      </c>
      <c r="G16" s="47" t="s">
        <v>157</v>
      </c>
      <c r="H16" s="8"/>
      <c r="I16" s="25" t="s">
        <v>249</v>
      </c>
      <c r="J16" s="25" t="s">
        <v>250</v>
      </c>
      <c r="K16" s="26" t="s">
        <v>6</v>
      </c>
      <c r="L16" s="8"/>
      <c r="M16" s="47"/>
      <c r="N16" s="8"/>
      <c r="O16" s="47"/>
      <c r="P16" s="8"/>
      <c r="Q16" s="47"/>
      <c r="R16" s="8"/>
      <c r="S16" s="47"/>
      <c r="T16" s="8"/>
    </row>
    <row r="17" spans="2:20" ht="16.5">
      <c r="B17" s="477"/>
      <c r="C17" s="47"/>
      <c r="D17" s="480"/>
      <c r="E17" s="47" t="s">
        <v>145</v>
      </c>
      <c r="F17" s="47" t="s">
        <v>146</v>
      </c>
      <c r="G17" s="47" t="s">
        <v>157</v>
      </c>
      <c r="H17" s="8"/>
      <c r="I17" s="25" t="s">
        <v>252</v>
      </c>
      <c r="J17" s="25" t="s">
        <v>253</v>
      </c>
      <c r="K17" s="26" t="s">
        <v>10</v>
      </c>
      <c r="L17" s="8"/>
      <c r="M17" s="47"/>
      <c r="N17" s="8"/>
      <c r="O17" s="47"/>
      <c r="P17" s="8"/>
      <c r="Q17" s="47"/>
      <c r="R17" s="8"/>
      <c r="S17" s="47"/>
      <c r="T17" s="8"/>
    </row>
    <row r="18" spans="2:20" ht="16.5">
      <c r="B18" s="477"/>
      <c r="C18" s="47"/>
      <c r="D18" s="480"/>
      <c r="E18" s="47" t="s">
        <v>145</v>
      </c>
      <c r="F18" s="47" t="s">
        <v>146</v>
      </c>
      <c r="G18" s="47" t="s">
        <v>157</v>
      </c>
      <c r="H18" s="8"/>
      <c r="I18" s="25" t="s">
        <v>255</v>
      </c>
      <c r="J18" s="25" t="s">
        <v>256</v>
      </c>
      <c r="K18" s="26" t="s">
        <v>6</v>
      </c>
      <c r="L18" s="8"/>
      <c r="M18" s="47"/>
      <c r="N18" s="8"/>
      <c r="O18" s="47"/>
      <c r="P18" s="8"/>
      <c r="Q18" s="47"/>
      <c r="R18" s="8"/>
      <c r="S18" s="47"/>
      <c r="T18" s="8"/>
    </row>
    <row r="19" spans="2:20" ht="16.5">
      <c r="B19" s="477"/>
      <c r="C19" s="47"/>
      <c r="D19" s="480"/>
      <c r="E19" s="47" t="s">
        <v>190</v>
      </c>
      <c r="F19" s="47" t="s">
        <v>146</v>
      </c>
      <c r="G19" s="47" t="s">
        <v>157</v>
      </c>
      <c r="H19" s="8"/>
      <c r="I19" s="43" t="s">
        <v>5324</v>
      </c>
      <c r="J19" s="8" t="s">
        <v>5325</v>
      </c>
      <c r="K19" s="26" t="s">
        <v>6</v>
      </c>
      <c r="L19" s="8"/>
      <c r="M19" s="47"/>
      <c r="N19" s="8"/>
      <c r="O19" s="47"/>
      <c r="P19" s="8"/>
      <c r="Q19" s="47"/>
      <c r="R19" s="8"/>
      <c r="S19" s="47"/>
      <c r="T19" s="8"/>
    </row>
    <row r="20" spans="2:20" ht="16.5">
      <c r="B20" s="477"/>
      <c r="C20" s="47"/>
      <c r="D20" s="480"/>
      <c r="E20" s="47" t="s">
        <v>145</v>
      </c>
      <c r="F20" s="47" t="s">
        <v>178</v>
      </c>
      <c r="G20" s="47" t="s">
        <v>157</v>
      </c>
      <c r="H20" s="8"/>
      <c r="I20" s="47" t="s">
        <v>5326</v>
      </c>
      <c r="J20" s="8" t="s">
        <v>5327</v>
      </c>
      <c r="K20" s="26" t="s">
        <v>6</v>
      </c>
      <c r="L20" s="8"/>
      <c r="M20" s="47"/>
      <c r="N20" s="8"/>
      <c r="O20" s="47"/>
      <c r="P20" s="8"/>
      <c r="Q20" s="47"/>
      <c r="R20" s="8"/>
      <c r="S20" s="47"/>
      <c r="T20" s="8"/>
    </row>
    <row r="21" spans="2:20" ht="16.5">
      <c r="B21" s="477"/>
      <c r="C21" s="47"/>
      <c r="D21" s="480"/>
      <c r="E21" s="47" t="s">
        <v>145</v>
      </c>
      <c r="F21" s="47" t="s">
        <v>178</v>
      </c>
      <c r="G21" s="47" t="s">
        <v>157</v>
      </c>
      <c r="H21" s="8"/>
      <c r="I21" s="13" t="s">
        <v>5328</v>
      </c>
      <c r="J21" s="8" t="s">
        <v>215</v>
      </c>
      <c r="K21" s="26" t="s">
        <v>6</v>
      </c>
      <c r="L21" s="8"/>
      <c r="M21" s="47"/>
      <c r="N21" s="8"/>
      <c r="O21" s="47"/>
      <c r="P21" s="8"/>
      <c r="Q21" s="47"/>
      <c r="R21" s="8"/>
      <c r="S21" s="47"/>
      <c r="T21" s="8"/>
    </row>
    <row r="22" spans="2:20" ht="16.5">
      <c r="B22" s="477"/>
      <c r="C22" s="47"/>
      <c r="D22" s="480"/>
      <c r="E22" s="47" t="s">
        <v>145</v>
      </c>
      <c r="F22" s="47" t="s">
        <v>178</v>
      </c>
      <c r="G22" s="47" t="s">
        <v>157</v>
      </c>
      <c r="H22" s="8"/>
      <c r="I22" s="13" t="s">
        <v>5329</v>
      </c>
      <c r="J22" s="8" t="s">
        <v>245</v>
      </c>
      <c r="K22" s="26" t="s">
        <v>6</v>
      </c>
      <c r="L22" s="8"/>
      <c r="M22" s="47"/>
      <c r="N22" s="8"/>
      <c r="O22" s="47"/>
      <c r="P22" s="8"/>
      <c r="Q22" s="47"/>
      <c r="R22" s="8"/>
      <c r="S22" s="47"/>
      <c r="T22" s="8"/>
    </row>
    <row r="23" spans="2:20" ht="16.5">
      <c r="B23" s="477"/>
      <c r="C23" s="47"/>
      <c r="D23" s="480"/>
      <c r="E23" s="47" t="s">
        <v>145</v>
      </c>
      <c r="F23" s="47" t="s">
        <v>178</v>
      </c>
      <c r="G23" s="47" t="s">
        <v>157</v>
      </c>
      <c r="H23" s="8"/>
      <c r="I23" s="13" t="s">
        <v>5330</v>
      </c>
      <c r="J23" s="8" t="s">
        <v>215</v>
      </c>
      <c r="K23" s="26" t="s">
        <v>6</v>
      </c>
      <c r="L23" s="8"/>
      <c r="M23" s="47"/>
      <c r="N23" s="8"/>
      <c r="O23" s="47"/>
      <c r="P23" s="8"/>
      <c r="Q23" s="47"/>
      <c r="R23" s="8"/>
      <c r="S23" s="47"/>
      <c r="T23" s="8"/>
    </row>
    <row r="24" spans="2:20" ht="16.5">
      <c r="B24" s="477"/>
      <c r="C24" s="47"/>
      <c r="D24" s="480"/>
      <c r="E24" s="47" t="s">
        <v>145</v>
      </c>
      <c r="F24" s="47" t="s">
        <v>178</v>
      </c>
      <c r="G24" s="47" t="s">
        <v>157</v>
      </c>
      <c r="H24" s="8"/>
      <c r="I24" s="25" t="s">
        <v>5331</v>
      </c>
      <c r="J24" s="25" t="s">
        <v>250</v>
      </c>
      <c r="K24" s="26" t="s">
        <v>6</v>
      </c>
      <c r="L24" s="8"/>
      <c r="M24" s="47"/>
      <c r="N24" s="8"/>
      <c r="O24" s="47"/>
      <c r="P24" s="8"/>
      <c r="Q24" s="47"/>
      <c r="R24" s="8"/>
      <c r="S24" s="47"/>
      <c r="T24" s="8"/>
    </row>
    <row r="25" spans="2:20" ht="16.5">
      <c r="B25" s="477"/>
      <c r="C25" s="47"/>
      <c r="D25" s="480"/>
      <c r="E25" s="47" t="s">
        <v>145</v>
      </c>
      <c r="F25" s="47" t="s">
        <v>178</v>
      </c>
      <c r="G25" s="47" t="s">
        <v>157</v>
      </c>
      <c r="H25" s="8"/>
      <c r="I25" s="25" t="s">
        <v>252</v>
      </c>
      <c r="J25" s="25" t="s">
        <v>5332</v>
      </c>
      <c r="K25" s="26" t="s">
        <v>10</v>
      </c>
      <c r="L25" s="8"/>
      <c r="M25" s="47"/>
      <c r="N25" s="8"/>
      <c r="O25" s="47"/>
      <c r="P25" s="8"/>
      <c r="Q25" s="47"/>
      <c r="R25" s="8"/>
      <c r="S25" s="47"/>
      <c r="T25" s="8"/>
    </row>
    <row r="26" spans="2:20" ht="16.5">
      <c r="B26" s="477"/>
      <c r="C26" s="47"/>
      <c r="D26" s="480"/>
      <c r="E26" s="47" t="s">
        <v>145</v>
      </c>
      <c r="F26" s="47" t="s">
        <v>178</v>
      </c>
      <c r="G26" s="47" t="s">
        <v>157</v>
      </c>
      <c r="H26" s="8"/>
      <c r="I26" s="25" t="s">
        <v>255</v>
      </c>
      <c r="J26" s="25" t="s">
        <v>5333</v>
      </c>
      <c r="K26" s="26" t="s">
        <v>6</v>
      </c>
      <c r="L26" s="8"/>
      <c r="M26" s="47"/>
      <c r="N26" s="8"/>
      <c r="O26" s="47"/>
      <c r="P26" s="8"/>
      <c r="Q26" s="47"/>
      <c r="R26" s="8"/>
      <c r="S26" s="47"/>
      <c r="T26" s="8"/>
    </row>
    <row r="27" spans="2:20" ht="27">
      <c r="B27" s="477"/>
      <c r="C27" s="47"/>
      <c r="D27" s="480"/>
      <c r="E27" s="47" t="s">
        <v>145</v>
      </c>
      <c r="F27" s="47" t="s">
        <v>178</v>
      </c>
      <c r="G27" s="47" t="s">
        <v>157</v>
      </c>
      <c r="H27" s="8"/>
      <c r="I27" s="25" t="s">
        <v>5334</v>
      </c>
      <c r="J27" s="25" t="s">
        <v>5335</v>
      </c>
      <c r="K27" s="26" t="s">
        <v>6</v>
      </c>
      <c r="L27" s="8"/>
      <c r="M27" s="47"/>
      <c r="N27" s="8"/>
      <c r="O27" s="47"/>
      <c r="P27" s="8"/>
      <c r="Q27" s="47"/>
      <c r="R27" s="8"/>
      <c r="S27" s="47"/>
      <c r="T27" s="8"/>
    </row>
    <row r="28" spans="2:20" ht="16.5">
      <c r="B28" s="477"/>
      <c r="C28" s="47"/>
      <c r="D28" s="480"/>
      <c r="E28" s="47" t="s">
        <v>145</v>
      </c>
      <c r="F28" s="47" t="s">
        <v>178</v>
      </c>
      <c r="G28" s="47" t="s">
        <v>157</v>
      </c>
      <c r="H28" s="8"/>
      <c r="I28" s="25" t="s">
        <v>5336</v>
      </c>
      <c r="J28" s="25" t="s">
        <v>5337</v>
      </c>
      <c r="K28" s="26" t="s">
        <v>6</v>
      </c>
      <c r="L28" s="8"/>
      <c r="M28" s="47"/>
      <c r="N28" s="8"/>
      <c r="O28" s="47"/>
      <c r="P28" s="8"/>
      <c r="Q28" s="47"/>
      <c r="R28" s="8"/>
      <c r="S28" s="47"/>
      <c r="T28" s="8"/>
    </row>
    <row r="29" spans="2:20" ht="16.5">
      <c r="B29" s="477"/>
      <c r="C29" s="47"/>
      <c r="D29" s="481"/>
      <c r="E29" s="47" t="s">
        <v>145</v>
      </c>
      <c r="F29" s="47" t="s">
        <v>178</v>
      </c>
      <c r="G29" s="47" t="s">
        <v>157</v>
      </c>
      <c r="H29" s="8"/>
      <c r="I29" s="25" t="s">
        <v>5338</v>
      </c>
      <c r="J29" s="25" t="s">
        <v>5339</v>
      </c>
      <c r="K29" s="26" t="s">
        <v>6</v>
      </c>
      <c r="L29" s="8"/>
      <c r="M29" s="47"/>
      <c r="N29" s="8"/>
      <c r="O29" s="47"/>
      <c r="P29" s="8"/>
      <c r="Q29" s="47"/>
      <c r="R29" s="8"/>
      <c r="S29" s="47"/>
      <c r="T29" s="8"/>
    </row>
    <row r="30" spans="2:20" s="36" customFormat="1" ht="16.5">
      <c r="B30" s="477"/>
      <c r="C30" s="8"/>
      <c r="D30" s="47" t="s">
        <v>5340</v>
      </c>
      <c r="E30" s="47" t="s">
        <v>145</v>
      </c>
      <c r="F30" s="47" t="s">
        <v>178</v>
      </c>
      <c r="G30" s="47" t="s">
        <v>157</v>
      </c>
      <c r="H30" s="47"/>
      <c r="I30" s="47"/>
      <c r="J30" s="47"/>
      <c r="K30" s="26" t="s">
        <v>6</v>
      </c>
      <c r="L30" s="47"/>
      <c r="M30" s="47"/>
      <c r="N30" s="47"/>
      <c r="O30" s="47"/>
      <c r="P30" s="47"/>
      <c r="Q30" s="47"/>
      <c r="R30" s="47"/>
      <c r="S30" s="47"/>
      <c r="T30" s="47"/>
    </row>
    <row r="31" spans="2:20" s="36" customFormat="1" ht="16.5">
      <c r="B31" s="477"/>
      <c r="C31" s="8"/>
      <c r="D31" s="47" t="s">
        <v>5341</v>
      </c>
      <c r="E31" s="47" t="s">
        <v>145</v>
      </c>
      <c r="F31" s="47" t="s">
        <v>178</v>
      </c>
      <c r="G31" s="47" t="s">
        <v>157</v>
      </c>
      <c r="H31" s="47"/>
      <c r="I31" s="13"/>
      <c r="J31" s="55"/>
      <c r="K31" s="26" t="s">
        <v>6</v>
      </c>
      <c r="L31" s="47"/>
      <c r="M31" s="47"/>
      <c r="N31" s="47"/>
      <c r="O31" s="47"/>
      <c r="P31" s="47"/>
      <c r="Q31" s="47"/>
      <c r="R31" s="47"/>
      <c r="S31" s="47"/>
      <c r="T31" s="47"/>
    </row>
    <row r="32" spans="2:20" s="36" customFormat="1" ht="16.5">
      <c r="B32" s="477"/>
      <c r="C32" s="8"/>
      <c r="D32" s="47" t="s">
        <v>5342</v>
      </c>
      <c r="E32" s="47" t="s">
        <v>145</v>
      </c>
      <c r="F32" s="47" t="s">
        <v>178</v>
      </c>
      <c r="G32" s="47" t="s">
        <v>157</v>
      </c>
      <c r="H32" s="47"/>
      <c r="I32" s="13"/>
      <c r="J32" s="55"/>
      <c r="K32" s="26" t="s">
        <v>861</v>
      </c>
      <c r="L32" s="47"/>
      <c r="M32" s="47"/>
      <c r="N32" s="47"/>
      <c r="O32" s="47"/>
      <c r="P32" s="47"/>
      <c r="Q32" s="47"/>
      <c r="R32" s="47"/>
      <c r="S32" s="47"/>
      <c r="T32" s="47"/>
    </row>
    <row r="33" spans="2:20" s="36" customFormat="1">
      <c r="B33" s="477"/>
      <c r="C33" s="8"/>
      <c r="D33" s="47" t="s">
        <v>172</v>
      </c>
      <c r="E33" s="47" t="s">
        <v>145</v>
      </c>
      <c r="F33" s="47" t="s">
        <v>178</v>
      </c>
      <c r="G33" s="47" t="s">
        <v>157</v>
      </c>
      <c r="H33" s="47"/>
      <c r="I33" s="13" t="s">
        <v>174</v>
      </c>
      <c r="J33" s="55" t="s">
        <v>5343</v>
      </c>
      <c r="K33" s="26" t="s">
        <v>6</v>
      </c>
      <c r="L33" s="47"/>
      <c r="M33" s="47"/>
      <c r="N33" s="47"/>
      <c r="O33" s="47"/>
      <c r="P33" s="47"/>
      <c r="Q33" s="47"/>
      <c r="R33" s="47"/>
      <c r="S33" s="47"/>
      <c r="T33" s="47"/>
    </row>
    <row r="34" spans="2:20" s="36" customFormat="1">
      <c r="B34" s="477"/>
      <c r="C34" s="8"/>
      <c r="D34" s="47" t="s">
        <v>177</v>
      </c>
      <c r="E34" s="47" t="s">
        <v>145</v>
      </c>
      <c r="F34" s="47" t="s">
        <v>178</v>
      </c>
      <c r="G34" s="47" t="s">
        <v>157</v>
      </c>
      <c r="H34" s="47"/>
      <c r="I34" s="13" t="s">
        <v>179</v>
      </c>
      <c r="J34" s="55" t="s">
        <v>5343</v>
      </c>
      <c r="K34" s="26" t="s">
        <v>6</v>
      </c>
      <c r="L34" s="47"/>
      <c r="M34" s="47"/>
      <c r="N34" s="47"/>
      <c r="O34" s="47"/>
      <c r="P34" s="47"/>
      <c r="Q34" s="47"/>
      <c r="R34" s="47"/>
      <c r="S34" s="47"/>
      <c r="T34" s="47"/>
    </row>
    <row r="35" spans="2:20" s="36" customFormat="1" ht="16.5">
      <c r="B35" s="477"/>
      <c r="C35" s="8"/>
      <c r="D35" s="47" t="s">
        <v>5344</v>
      </c>
      <c r="E35" s="47" t="s">
        <v>145</v>
      </c>
      <c r="F35" s="47" t="s">
        <v>178</v>
      </c>
      <c r="G35" s="47" t="s">
        <v>157</v>
      </c>
      <c r="H35" s="47"/>
      <c r="I35" s="13" t="s">
        <v>5345</v>
      </c>
      <c r="J35" s="55" t="s">
        <v>170</v>
      </c>
      <c r="K35" s="26" t="s">
        <v>6</v>
      </c>
      <c r="L35" s="47"/>
      <c r="M35" s="47"/>
      <c r="N35" s="47"/>
      <c r="O35" s="47"/>
      <c r="P35" s="47"/>
      <c r="Q35" s="47"/>
      <c r="R35" s="47"/>
      <c r="S35" s="47"/>
      <c r="T35" s="47"/>
    </row>
    <row r="36" spans="2:20" s="36" customFormat="1" ht="16.5">
      <c r="B36" s="477"/>
      <c r="C36" s="8"/>
      <c r="D36" s="47" t="s">
        <v>5346</v>
      </c>
      <c r="E36" s="47" t="s">
        <v>145</v>
      </c>
      <c r="F36" s="47" t="s">
        <v>146</v>
      </c>
      <c r="G36" s="47" t="s">
        <v>157</v>
      </c>
      <c r="H36" s="47"/>
      <c r="I36" s="13"/>
      <c r="J36" s="55"/>
      <c r="K36" s="26" t="s">
        <v>6</v>
      </c>
      <c r="L36" s="47"/>
      <c r="M36" s="47"/>
      <c r="N36" s="47"/>
      <c r="O36" s="47"/>
      <c r="P36" s="47"/>
      <c r="Q36" s="47"/>
      <c r="R36" s="47"/>
      <c r="S36" s="47"/>
      <c r="T36" s="47"/>
    </row>
    <row r="37" spans="2:20" s="1" customFormat="1">
      <c r="B37" s="477"/>
      <c r="C37" s="8"/>
      <c r="D37" s="47" t="s">
        <v>185</v>
      </c>
      <c r="E37" s="8" t="s">
        <v>145</v>
      </c>
      <c r="F37" s="8" t="s">
        <v>178</v>
      </c>
      <c r="G37" s="8" t="s">
        <v>157</v>
      </c>
      <c r="H37" s="47"/>
      <c r="I37" s="13" t="s">
        <v>186</v>
      </c>
      <c r="J37" s="56" t="s">
        <v>5347</v>
      </c>
      <c r="K37" s="26" t="s">
        <v>6</v>
      </c>
      <c r="L37" s="8"/>
      <c r="M37" s="8"/>
      <c r="N37" s="8"/>
      <c r="O37" s="8"/>
      <c r="P37" s="8"/>
      <c r="Q37" s="8"/>
      <c r="R37" s="8"/>
      <c r="S37" s="8"/>
      <c r="T37" s="8"/>
    </row>
    <row r="38" spans="2:20" s="1" customFormat="1" ht="82.5">
      <c r="B38" s="477"/>
      <c r="C38" s="8"/>
      <c r="D38" s="47" t="s">
        <v>189</v>
      </c>
      <c r="E38" s="8" t="s">
        <v>145</v>
      </c>
      <c r="F38" s="8" t="s">
        <v>178</v>
      </c>
      <c r="G38" s="8" t="s">
        <v>157</v>
      </c>
      <c r="H38" s="47"/>
      <c r="I38" s="13" t="s">
        <v>191</v>
      </c>
      <c r="J38" s="56" t="s">
        <v>192</v>
      </c>
      <c r="K38" s="26" t="s">
        <v>6</v>
      </c>
      <c r="L38" s="8"/>
      <c r="M38" s="8"/>
      <c r="N38" s="8"/>
      <c r="O38" s="8"/>
      <c r="P38" s="8"/>
      <c r="Q38" s="8"/>
      <c r="R38" s="8"/>
      <c r="S38" s="8"/>
      <c r="T38" s="8"/>
    </row>
    <row r="39" spans="2:20" s="1" customFormat="1" ht="49.5">
      <c r="B39" s="477"/>
      <c r="C39" s="8"/>
      <c r="D39" s="47" t="s">
        <v>194</v>
      </c>
      <c r="E39" s="8" t="s">
        <v>145</v>
      </c>
      <c r="F39" s="8" t="s">
        <v>178</v>
      </c>
      <c r="G39" s="8" t="s">
        <v>157</v>
      </c>
      <c r="H39" s="47"/>
      <c r="I39" s="13" t="s">
        <v>195</v>
      </c>
      <c r="J39" s="56" t="s">
        <v>196</v>
      </c>
      <c r="K39" s="26" t="s">
        <v>6</v>
      </c>
      <c r="L39" s="8"/>
      <c r="M39" s="8"/>
      <c r="N39" s="8"/>
      <c r="O39" s="8"/>
      <c r="P39" s="8"/>
      <c r="Q39" s="8"/>
      <c r="R39" s="8"/>
      <c r="S39" s="8"/>
      <c r="T39" s="8"/>
    </row>
    <row r="40" spans="2:20" s="1" customFormat="1" ht="49.5">
      <c r="B40" s="477"/>
      <c r="C40" s="8"/>
      <c r="D40" s="47" t="s">
        <v>198</v>
      </c>
      <c r="E40" s="8" t="s">
        <v>145</v>
      </c>
      <c r="F40" s="8" t="s">
        <v>178</v>
      </c>
      <c r="G40" s="8" t="s">
        <v>157</v>
      </c>
      <c r="H40" s="47"/>
      <c r="I40" s="13" t="s">
        <v>199</v>
      </c>
      <c r="J40" s="56" t="s">
        <v>200</v>
      </c>
      <c r="K40" s="26" t="s">
        <v>6</v>
      </c>
      <c r="L40" s="8"/>
      <c r="M40" s="8"/>
      <c r="N40" s="8"/>
      <c r="O40" s="8"/>
      <c r="P40" s="8"/>
      <c r="Q40" s="8"/>
      <c r="R40" s="8"/>
      <c r="S40" s="8"/>
      <c r="T40" s="8"/>
    </row>
    <row r="41" spans="2:20" s="1" customFormat="1" ht="16.5">
      <c r="B41" s="477"/>
      <c r="C41" s="8"/>
      <c r="D41" s="47" t="s">
        <v>5348</v>
      </c>
      <c r="E41" s="8" t="s">
        <v>145</v>
      </c>
      <c r="F41" s="8" t="s">
        <v>146</v>
      </c>
      <c r="G41" s="8" t="s">
        <v>157</v>
      </c>
      <c r="H41" s="47"/>
      <c r="I41" s="13" t="s">
        <v>5349</v>
      </c>
      <c r="J41" s="56" t="s">
        <v>215</v>
      </c>
      <c r="K41" s="26" t="s">
        <v>6</v>
      </c>
      <c r="L41" s="8"/>
      <c r="M41" s="8"/>
      <c r="N41" s="8"/>
      <c r="O41" s="8"/>
      <c r="P41" s="8"/>
      <c r="Q41" s="8"/>
      <c r="R41" s="8"/>
      <c r="S41" s="8"/>
      <c r="T41" s="8"/>
    </row>
    <row r="42" spans="2:20" s="1" customFormat="1" ht="66">
      <c r="B42" s="477"/>
      <c r="C42" s="8"/>
      <c r="D42" s="47" t="s">
        <v>202</v>
      </c>
      <c r="E42" s="8" t="s">
        <v>145</v>
      </c>
      <c r="F42" s="8" t="s">
        <v>178</v>
      </c>
      <c r="G42" s="8" t="s">
        <v>157</v>
      </c>
      <c r="H42" s="47"/>
      <c r="I42" s="13" t="s">
        <v>203</v>
      </c>
      <c r="J42" s="56" t="s">
        <v>204</v>
      </c>
      <c r="K42" s="26" t="s">
        <v>6</v>
      </c>
      <c r="L42" s="8"/>
      <c r="M42" s="8"/>
      <c r="N42" s="8"/>
      <c r="O42" s="8"/>
      <c r="P42" s="8"/>
      <c r="Q42" s="8"/>
      <c r="R42" s="8"/>
      <c r="S42" s="8"/>
      <c r="T42" s="8"/>
    </row>
    <row r="43" spans="2:20" s="1" customFormat="1" ht="16.5">
      <c r="B43" s="477"/>
      <c r="C43" s="8"/>
      <c r="D43" s="47" t="s">
        <v>5350</v>
      </c>
      <c r="E43" s="8"/>
      <c r="F43" s="8"/>
      <c r="G43" s="8"/>
      <c r="H43" s="47"/>
      <c r="I43" s="13"/>
      <c r="J43" s="56"/>
      <c r="K43" s="26" t="s">
        <v>6</v>
      </c>
      <c r="L43" s="8"/>
      <c r="M43" s="8"/>
      <c r="N43" s="8"/>
      <c r="O43" s="8"/>
      <c r="P43" s="8"/>
      <c r="Q43" s="8"/>
      <c r="R43" s="8"/>
      <c r="S43" s="8"/>
      <c r="T43" s="8"/>
    </row>
    <row r="44" spans="2:20" s="1" customFormat="1" ht="66">
      <c r="B44" s="477"/>
      <c r="C44" s="8"/>
      <c r="D44" s="47" t="s">
        <v>5351</v>
      </c>
      <c r="E44" s="8" t="s">
        <v>145</v>
      </c>
      <c r="F44" s="8" t="s">
        <v>178</v>
      </c>
      <c r="G44" s="8" t="s">
        <v>157</v>
      </c>
      <c r="H44" s="47"/>
      <c r="I44" s="13" t="s">
        <v>203</v>
      </c>
      <c r="J44" s="56" t="s">
        <v>204</v>
      </c>
      <c r="K44" s="26" t="s">
        <v>6</v>
      </c>
      <c r="L44" s="8"/>
      <c r="M44" s="8"/>
      <c r="N44" s="8"/>
      <c r="O44" s="8"/>
      <c r="P44" s="8"/>
      <c r="Q44" s="8"/>
      <c r="R44" s="8"/>
      <c r="S44" s="8"/>
      <c r="T44" s="8"/>
    </row>
    <row r="45" spans="2:20" s="1" customFormat="1" ht="66">
      <c r="B45" s="478"/>
      <c r="C45" s="8"/>
      <c r="D45" s="47" t="s">
        <v>5352</v>
      </c>
      <c r="E45" s="8" t="s">
        <v>145</v>
      </c>
      <c r="F45" s="8" t="s">
        <v>178</v>
      </c>
      <c r="G45" s="8" t="s">
        <v>157</v>
      </c>
      <c r="H45" s="47"/>
      <c r="I45" s="13" t="s">
        <v>203</v>
      </c>
      <c r="J45" s="56" t="s">
        <v>204</v>
      </c>
      <c r="K45" s="26" t="s">
        <v>6</v>
      </c>
      <c r="L45" s="8"/>
      <c r="M45" s="8"/>
      <c r="N45" s="8"/>
      <c r="O45" s="8"/>
      <c r="P45" s="8"/>
      <c r="Q45" s="8"/>
      <c r="R45" s="8"/>
      <c r="S45" s="8"/>
      <c r="T45" s="8"/>
    </row>
  </sheetData>
  <mergeCells count="20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B11:B45"/>
    <mergeCell ref="D11:D29"/>
    <mergeCell ref="K7:L7"/>
    <mergeCell ref="P7:Q7"/>
    <mergeCell ref="K8:L8"/>
    <mergeCell ref="P8:Q8"/>
    <mergeCell ref="K9:L9"/>
    <mergeCell ref="P9:Q9"/>
  </mergeCells>
  <phoneticPr fontId="31" type="noConversion"/>
  <dataValidations count="6">
    <dataValidation type="list" allowBlank="1" showInputMessage="1" showErrorMessage="1" sqref="E11:E45 E65563:E65581 E131099:E131117 E196635:E196653 E262171:E262189 E327707:E327725 E393243:E393261 E458779:E458797 E524315:E524333 E589851:E589869 E655387:E655405 E720923:E720941 E786459:E786477 E851995:E852013 E917531:E917549 E983067:E983085 JA30:JA45 JA65563:JA65581 JA131099:JA131117 JA196635:JA196653 JA262171:JA262189 JA327707:JA327725 JA393243:JA393261 JA458779:JA458797 JA524315:JA524333 JA589851:JA589869 JA655387:JA655405 JA720923:JA720941 JA786459:JA786477 JA851995:JA852013 JA917531:JA917549 JA983067:JA983085 SW30:SW45 SW65563:SW65581 SW131099:SW131117 SW196635:SW196653 SW262171:SW262189 SW327707:SW327725 SW393243:SW393261 SW458779:SW458797 SW524315:SW524333 SW589851:SW589869 SW655387:SW655405 SW720923:SW720941 SW786459:SW786477 SW851995:SW852013 SW917531:SW917549 SW983067:SW983085 ACS30:ACS45 ACS65563:ACS65581 ACS131099:ACS131117 ACS196635:ACS196653 ACS262171:ACS262189 ACS327707:ACS327725 ACS393243:ACS393261 ACS458779:ACS458797 ACS524315:ACS524333 ACS589851:ACS589869 ACS655387:ACS655405 ACS720923:ACS720941 ACS786459:ACS786477 ACS851995:ACS852013 ACS917531:ACS917549 ACS983067:ACS983085 AMO30:AMO45 AMO65563:AMO65581 AMO131099:AMO131117 AMO196635:AMO196653 AMO262171:AMO262189 AMO327707:AMO327725 AMO393243:AMO393261 AMO458779:AMO458797 AMO524315:AMO524333 AMO589851:AMO589869 AMO655387:AMO655405 AMO720923:AMO720941 AMO786459:AMO786477 AMO851995:AMO852013 AMO917531:AMO917549 AMO983067:AMO983085 AWK30:AWK45 AWK65563:AWK65581 AWK131099:AWK131117 AWK196635:AWK196653 AWK262171:AWK262189 AWK327707:AWK327725 AWK393243:AWK393261 AWK458779:AWK458797 AWK524315:AWK524333 AWK589851:AWK589869 AWK655387:AWK655405 AWK720923:AWK720941 AWK786459:AWK786477 AWK851995:AWK852013 AWK917531:AWK917549 AWK983067:AWK983085 BGG30:BGG45 BGG65563:BGG65581 BGG131099:BGG131117 BGG196635:BGG196653 BGG262171:BGG262189 BGG327707:BGG327725 BGG393243:BGG393261 BGG458779:BGG458797 BGG524315:BGG524333 BGG589851:BGG589869 BGG655387:BGG655405 BGG720923:BGG720941 BGG786459:BGG786477 BGG851995:BGG852013 BGG917531:BGG917549 BGG983067:BGG983085 BQC30:BQC45 BQC65563:BQC65581 BQC131099:BQC131117 BQC196635:BQC196653 BQC262171:BQC262189 BQC327707:BQC327725 BQC393243:BQC393261 BQC458779:BQC458797 BQC524315:BQC524333 BQC589851:BQC589869 BQC655387:BQC655405 BQC720923:BQC720941 BQC786459:BQC786477 BQC851995:BQC852013 BQC917531:BQC917549 BQC983067:BQC983085 BZY30:BZY45 BZY65563:BZY65581 BZY131099:BZY131117 BZY196635:BZY196653 BZY262171:BZY262189 BZY327707:BZY327725 BZY393243:BZY393261 BZY458779:BZY458797 BZY524315:BZY524333 BZY589851:BZY589869 BZY655387:BZY655405 BZY720923:BZY720941 BZY786459:BZY786477 BZY851995:BZY852013 BZY917531:BZY917549 BZY983067:BZY983085 CJU30:CJU45 CJU65563:CJU65581 CJU131099:CJU131117 CJU196635:CJU196653 CJU262171:CJU262189 CJU327707:CJU327725 CJU393243:CJU393261 CJU458779:CJU458797 CJU524315:CJU524333 CJU589851:CJU589869 CJU655387:CJU655405 CJU720923:CJU720941 CJU786459:CJU786477 CJU851995:CJU852013 CJU917531:CJU917549 CJU983067:CJU983085 CTQ30:CTQ45 CTQ65563:CTQ65581 CTQ131099:CTQ131117 CTQ196635:CTQ196653 CTQ262171:CTQ262189 CTQ327707:CTQ327725 CTQ393243:CTQ393261 CTQ458779:CTQ458797 CTQ524315:CTQ524333 CTQ589851:CTQ589869 CTQ655387:CTQ655405 CTQ720923:CTQ720941 CTQ786459:CTQ786477 CTQ851995:CTQ852013 CTQ917531:CTQ917549 CTQ983067:CTQ983085 DDM30:DDM45 DDM65563:DDM65581 DDM131099:DDM131117 DDM196635:DDM196653 DDM262171:DDM262189 DDM327707:DDM327725 DDM393243:DDM393261 DDM458779:DDM458797 DDM524315:DDM524333 DDM589851:DDM589869 DDM655387:DDM655405 DDM720923:DDM720941 DDM786459:DDM786477 DDM851995:DDM852013 DDM917531:DDM917549 DDM983067:DDM983085 DNI30:DNI45 DNI65563:DNI65581 DNI131099:DNI131117 DNI196635:DNI196653 DNI262171:DNI262189 DNI327707:DNI327725 DNI393243:DNI393261 DNI458779:DNI458797 DNI524315:DNI524333 DNI589851:DNI589869 DNI655387:DNI655405 DNI720923:DNI720941 DNI786459:DNI786477 DNI851995:DNI852013 DNI917531:DNI917549 DNI983067:DNI983085 DXE30:DXE45 DXE65563:DXE65581 DXE131099:DXE131117 DXE196635:DXE196653 DXE262171:DXE262189 DXE327707:DXE327725 DXE393243:DXE393261 DXE458779:DXE458797 DXE524315:DXE524333 DXE589851:DXE589869 DXE655387:DXE655405 DXE720923:DXE720941 DXE786459:DXE786477 DXE851995:DXE852013 DXE917531:DXE917549 DXE983067:DXE983085 EHA30:EHA45 EHA65563:EHA65581 EHA131099:EHA131117 EHA196635:EHA196653 EHA262171:EHA262189 EHA327707:EHA327725 EHA393243:EHA393261 EHA458779:EHA458797 EHA524315:EHA524333 EHA589851:EHA589869 EHA655387:EHA655405 EHA720923:EHA720941 EHA786459:EHA786477 EHA851995:EHA852013 EHA917531:EHA917549 EHA983067:EHA983085 EQW30:EQW45 EQW65563:EQW65581 EQW131099:EQW131117 EQW196635:EQW196653 EQW262171:EQW262189 EQW327707:EQW327725 EQW393243:EQW393261 EQW458779:EQW458797 EQW524315:EQW524333 EQW589851:EQW589869 EQW655387:EQW655405 EQW720923:EQW720941 EQW786459:EQW786477 EQW851995:EQW852013 EQW917531:EQW917549 EQW983067:EQW983085 FAS30:FAS45 FAS65563:FAS65581 FAS131099:FAS131117 FAS196635:FAS196653 FAS262171:FAS262189 FAS327707:FAS327725 FAS393243:FAS393261 FAS458779:FAS458797 FAS524315:FAS524333 FAS589851:FAS589869 FAS655387:FAS655405 FAS720923:FAS720941 FAS786459:FAS786477 FAS851995:FAS852013 FAS917531:FAS917549 FAS983067:FAS983085 FKO30:FKO45 FKO65563:FKO65581 FKO131099:FKO131117 FKO196635:FKO196653 FKO262171:FKO262189 FKO327707:FKO327725 FKO393243:FKO393261 FKO458779:FKO458797 FKO524315:FKO524333 FKO589851:FKO589869 FKO655387:FKO655405 FKO720923:FKO720941 FKO786459:FKO786477 FKO851995:FKO852013 FKO917531:FKO917549 FKO983067:FKO983085 FUK30:FUK45 FUK65563:FUK65581 FUK131099:FUK131117 FUK196635:FUK196653 FUK262171:FUK262189 FUK327707:FUK327725 FUK393243:FUK393261 FUK458779:FUK458797 FUK524315:FUK524333 FUK589851:FUK589869 FUK655387:FUK655405 FUK720923:FUK720941 FUK786459:FUK786477 FUK851995:FUK852013 FUK917531:FUK917549 FUK983067:FUK983085 GEG30:GEG45 GEG65563:GEG65581 GEG131099:GEG131117 GEG196635:GEG196653 GEG262171:GEG262189 GEG327707:GEG327725 GEG393243:GEG393261 GEG458779:GEG458797 GEG524315:GEG524333 GEG589851:GEG589869 GEG655387:GEG655405 GEG720923:GEG720941 GEG786459:GEG786477 GEG851995:GEG852013 GEG917531:GEG917549 GEG983067:GEG983085 GOC30:GOC45 GOC65563:GOC65581 GOC131099:GOC131117 GOC196635:GOC196653 GOC262171:GOC262189 GOC327707:GOC327725 GOC393243:GOC393261 GOC458779:GOC458797 GOC524315:GOC524333 GOC589851:GOC589869 GOC655387:GOC655405 GOC720923:GOC720941 GOC786459:GOC786477 GOC851995:GOC852013 GOC917531:GOC917549 GOC983067:GOC983085 GXY30:GXY45 GXY65563:GXY65581 GXY131099:GXY131117 GXY196635:GXY196653 GXY262171:GXY262189 GXY327707:GXY327725 GXY393243:GXY393261 GXY458779:GXY458797 GXY524315:GXY524333 GXY589851:GXY589869 GXY655387:GXY655405 GXY720923:GXY720941 GXY786459:GXY786477 GXY851995:GXY852013 GXY917531:GXY917549 GXY983067:GXY983085 HHU30:HHU45 HHU65563:HHU65581 HHU131099:HHU131117 HHU196635:HHU196653 HHU262171:HHU262189 HHU327707:HHU327725 HHU393243:HHU393261 HHU458779:HHU458797 HHU524315:HHU524333 HHU589851:HHU589869 HHU655387:HHU655405 HHU720923:HHU720941 HHU786459:HHU786477 HHU851995:HHU852013 HHU917531:HHU917549 HHU983067:HHU983085 HRQ30:HRQ45 HRQ65563:HRQ65581 HRQ131099:HRQ131117 HRQ196635:HRQ196653 HRQ262171:HRQ262189 HRQ327707:HRQ327725 HRQ393243:HRQ393261 HRQ458779:HRQ458797 HRQ524315:HRQ524333 HRQ589851:HRQ589869 HRQ655387:HRQ655405 HRQ720923:HRQ720941 HRQ786459:HRQ786477 HRQ851995:HRQ852013 HRQ917531:HRQ917549 HRQ983067:HRQ983085 IBM30:IBM45 IBM65563:IBM65581 IBM131099:IBM131117 IBM196635:IBM196653 IBM262171:IBM262189 IBM327707:IBM327725 IBM393243:IBM393261 IBM458779:IBM458797 IBM524315:IBM524333 IBM589851:IBM589869 IBM655387:IBM655405 IBM720923:IBM720941 IBM786459:IBM786477 IBM851995:IBM852013 IBM917531:IBM917549 IBM983067:IBM983085 ILI30:ILI45 ILI65563:ILI65581 ILI131099:ILI131117 ILI196635:ILI196653 ILI262171:ILI262189 ILI327707:ILI327725 ILI393243:ILI393261 ILI458779:ILI458797 ILI524315:ILI524333 ILI589851:ILI589869 ILI655387:ILI655405 ILI720923:ILI720941 ILI786459:ILI786477 ILI851995:ILI852013 ILI917531:ILI917549 ILI983067:ILI983085 IVE30:IVE45 IVE65563:IVE65581 IVE131099:IVE131117 IVE196635:IVE196653 IVE262171:IVE262189 IVE327707:IVE327725 IVE393243:IVE393261 IVE458779:IVE458797 IVE524315:IVE524333 IVE589851:IVE589869 IVE655387:IVE655405 IVE720923:IVE720941 IVE786459:IVE786477 IVE851995:IVE852013 IVE917531:IVE917549 IVE983067:IVE983085 JFA30:JFA45 JFA65563:JFA65581 JFA131099:JFA131117 JFA196635:JFA196653 JFA262171:JFA262189 JFA327707:JFA327725 JFA393243:JFA393261 JFA458779:JFA458797 JFA524315:JFA524333 JFA589851:JFA589869 JFA655387:JFA655405 JFA720923:JFA720941 JFA786459:JFA786477 JFA851995:JFA852013 JFA917531:JFA917549 JFA983067:JFA983085 JOW30:JOW45 JOW65563:JOW65581 JOW131099:JOW131117 JOW196635:JOW196653 JOW262171:JOW262189 JOW327707:JOW327725 JOW393243:JOW393261 JOW458779:JOW458797 JOW524315:JOW524333 JOW589851:JOW589869 JOW655387:JOW655405 JOW720923:JOW720941 JOW786459:JOW786477 JOW851995:JOW852013 JOW917531:JOW917549 JOW983067:JOW983085 JYS30:JYS45 JYS65563:JYS65581 JYS131099:JYS131117 JYS196635:JYS196653 JYS262171:JYS262189 JYS327707:JYS327725 JYS393243:JYS393261 JYS458779:JYS458797 JYS524315:JYS524333 JYS589851:JYS589869 JYS655387:JYS655405 JYS720923:JYS720941 JYS786459:JYS786477 JYS851995:JYS852013 JYS917531:JYS917549 JYS983067:JYS983085 KIO30:KIO45 KIO65563:KIO65581 KIO131099:KIO131117 KIO196635:KIO196653 KIO262171:KIO262189 KIO327707:KIO327725 KIO393243:KIO393261 KIO458779:KIO458797 KIO524315:KIO524333 KIO589851:KIO589869 KIO655387:KIO655405 KIO720923:KIO720941 KIO786459:KIO786477 KIO851995:KIO852013 KIO917531:KIO917549 KIO983067:KIO983085 KSK30:KSK45 KSK65563:KSK65581 KSK131099:KSK131117 KSK196635:KSK196653 KSK262171:KSK262189 KSK327707:KSK327725 KSK393243:KSK393261 KSK458779:KSK458797 KSK524315:KSK524333 KSK589851:KSK589869 KSK655387:KSK655405 KSK720923:KSK720941 KSK786459:KSK786477 KSK851995:KSK852013 KSK917531:KSK917549 KSK983067:KSK983085 LCG30:LCG45 LCG65563:LCG65581 LCG131099:LCG131117 LCG196635:LCG196653 LCG262171:LCG262189 LCG327707:LCG327725 LCG393243:LCG393261 LCG458779:LCG458797 LCG524315:LCG524333 LCG589851:LCG589869 LCG655387:LCG655405 LCG720923:LCG720941 LCG786459:LCG786477 LCG851995:LCG852013 LCG917531:LCG917549 LCG983067:LCG983085 LMC30:LMC45 LMC65563:LMC65581 LMC131099:LMC131117 LMC196635:LMC196653 LMC262171:LMC262189 LMC327707:LMC327725 LMC393243:LMC393261 LMC458779:LMC458797 LMC524315:LMC524333 LMC589851:LMC589869 LMC655387:LMC655405 LMC720923:LMC720941 LMC786459:LMC786477 LMC851995:LMC852013 LMC917531:LMC917549 LMC983067:LMC983085 LVY30:LVY45 LVY65563:LVY65581 LVY131099:LVY131117 LVY196635:LVY196653 LVY262171:LVY262189 LVY327707:LVY327725 LVY393243:LVY393261 LVY458779:LVY458797 LVY524315:LVY524333 LVY589851:LVY589869 LVY655387:LVY655405 LVY720923:LVY720941 LVY786459:LVY786477 LVY851995:LVY852013 LVY917531:LVY917549 LVY983067:LVY983085 MFU30:MFU45 MFU65563:MFU65581 MFU131099:MFU131117 MFU196635:MFU196653 MFU262171:MFU262189 MFU327707:MFU327725 MFU393243:MFU393261 MFU458779:MFU458797 MFU524315:MFU524333 MFU589851:MFU589869 MFU655387:MFU655405 MFU720923:MFU720941 MFU786459:MFU786477 MFU851995:MFU852013 MFU917531:MFU917549 MFU983067:MFU983085 MPQ30:MPQ45 MPQ65563:MPQ65581 MPQ131099:MPQ131117 MPQ196635:MPQ196653 MPQ262171:MPQ262189 MPQ327707:MPQ327725 MPQ393243:MPQ393261 MPQ458779:MPQ458797 MPQ524315:MPQ524333 MPQ589851:MPQ589869 MPQ655387:MPQ655405 MPQ720923:MPQ720941 MPQ786459:MPQ786477 MPQ851995:MPQ852013 MPQ917531:MPQ917549 MPQ983067:MPQ983085 MZM30:MZM45 MZM65563:MZM65581 MZM131099:MZM131117 MZM196635:MZM196653 MZM262171:MZM262189 MZM327707:MZM327725 MZM393243:MZM393261 MZM458779:MZM458797 MZM524315:MZM524333 MZM589851:MZM589869 MZM655387:MZM655405 MZM720923:MZM720941 MZM786459:MZM786477 MZM851995:MZM852013 MZM917531:MZM917549 MZM983067:MZM983085 NJI30:NJI45 NJI65563:NJI65581 NJI131099:NJI131117 NJI196635:NJI196653 NJI262171:NJI262189 NJI327707:NJI327725 NJI393243:NJI393261 NJI458779:NJI458797 NJI524315:NJI524333 NJI589851:NJI589869 NJI655387:NJI655405 NJI720923:NJI720941 NJI786459:NJI786477 NJI851995:NJI852013 NJI917531:NJI917549 NJI983067:NJI983085 NTE30:NTE45 NTE65563:NTE65581 NTE131099:NTE131117 NTE196635:NTE196653 NTE262171:NTE262189 NTE327707:NTE327725 NTE393243:NTE393261 NTE458779:NTE458797 NTE524315:NTE524333 NTE589851:NTE589869 NTE655387:NTE655405 NTE720923:NTE720941 NTE786459:NTE786477 NTE851995:NTE852013 NTE917531:NTE917549 NTE983067:NTE983085 ODA30:ODA45 ODA65563:ODA65581 ODA131099:ODA131117 ODA196635:ODA196653 ODA262171:ODA262189 ODA327707:ODA327725 ODA393243:ODA393261 ODA458779:ODA458797 ODA524315:ODA524333 ODA589851:ODA589869 ODA655387:ODA655405 ODA720923:ODA720941 ODA786459:ODA786477 ODA851995:ODA852013 ODA917531:ODA917549 ODA983067:ODA983085 OMW30:OMW45 OMW65563:OMW65581 OMW131099:OMW131117 OMW196635:OMW196653 OMW262171:OMW262189 OMW327707:OMW327725 OMW393243:OMW393261 OMW458779:OMW458797 OMW524315:OMW524333 OMW589851:OMW589869 OMW655387:OMW655405 OMW720923:OMW720941 OMW786459:OMW786477 OMW851995:OMW852013 OMW917531:OMW917549 OMW983067:OMW983085 OWS30:OWS45 OWS65563:OWS65581 OWS131099:OWS131117 OWS196635:OWS196653 OWS262171:OWS262189 OWS327707:OWS327725 OWS393243:OWS393261 OWS458779:OWS458797 OWS524315:OWS524333 OWS589851:OWS589869 OWS655387:OWS655405 OWS720923:OWS720941 OWS786459:OWS786477 OWS851995:OWS852013 OWS917531:OWS917549 OWS983067:OWS983085 PGO30:PGO45 PGO65563:PGO65581 PGO131099:PGO131117 PGO196635:PGO196653 PGO262171:PGO262189 PGO327707:PGO327725 PGO393243:PGO393261 PGO458779:PGO458797 PGO524315:PGO524333 PGO589851:PGO589869 PGO655387:PGO655405 PGO720923:PGO720941 PGO786459:PGO786477 PGO851995:PGO852013 PGO917531:PGO917549 PGO983067:PGO983085 PQK30:PQK45 PQK65563:PQK65581 PQK131099:PQK131117 PQK196635:PQK196653 PQK262171:PQK262189 PQK327707:PQK327725 PQK393243:PQK393261 PQK458779:PQK458797 PQK524315:PQK524333 PQK589851:PQK589869 PQK655387:PQK655405 PQK720923:PQK720941 PQK786459:PQK786477 PQK851995:PQK852013 PQK917531:PQK917549 PQK983067:PQK983085 QAG30:QAG45 QAG65563:QAG65581 QAG131099:QAG131117 QAG196635:QAG196653 QAG262171:QAG262189 QAG327707:QAG327725 QAG393243:QAG393261 QAG458779:QAG458797 QAG524315:QAG524333 QAG589851:QAG589869 QAG655387:QAG655405 QAG720923:QAG720941 QAG786459:QAG786477 QAG851995:QAG852013 QAG917531:QAG917549 QAG983067:QAG983085 QKC30:QKC45 QKC65563:QKC65581 QKC131099:QKC131117 QKC196635:QKC196653 QKC262171:QKC262189 QKC327707:QKC327725 QKC393243:QKC393261 QKC458779:QKC458797 QKC524315:QKC524333 QKC589851:QKC589869 QKC655387:QKC655405 QKC720923:QKC720941 QKC786459:QKC786477 QKC851995:QKC852013 QKC917531:QKC917549 QKC983067:QKC983085 QTY30:QTY45 QTY65563:QTY65581 QTY131099:QTY131117 QTY196635:QTY196653 QTY262171:QTY262189 QTY327707:QTY327725 QTY393243:QTY393261 QTY458779:QTY458797 QTY524315:QTY524333 QTY589851:QTY589869 QTY655387:QTY655405 QTY720923:QTY720941 QTY786459:QTY786477 QTY851995:QTY852013 QTY917531:QTY917549 QTY983067:QTY983085 RDU30:RDU45 RDU65563:RDU65581 RDU131099:RDU131117 RDU196635:RDU196653 RDU262171:RDU262189 RDU327707:RDU327725 RDU393243:RDU393261 RDU458779:RDU458797 RDU524315:RDU524333 RDU589851:RDU589869 RDU655387:RDU655405 RDU720923:RDU720941 RDU786459:RDU786477 RDU851995:RDU852013 RDU917531:RDU917549 RDU983067:RDU983085 RNQ30:RNQ45 RNQ65563:RNQ65581 RNQ131099:RNQ131117 RNQ196635:RNQ196653 RNQ262171:RNQ262189 RNQ327707:RNQ327725 RNQ393243:RNQ393261 RNQ458779:RNQ458797 RNQ524315:RNQ524333 RNQ589851:RNQ589869 RNQ655387:RNQ655405 RNQ720923:RNQ720941 RNQ786459:RNQ786477 RNQ851995:RNQ852013 RNQ917531:RNQ917549 RNQ983067:RNQ983085 RXM30:RXM45 RXM65563:RXM65581 RXM131099:RXM131117 RXM196635:RXM196653 RXM262171:RXM262189 RXM327707:RXM327725 RXM393243:RXM393261 RXM458779:RXM458797 RXM524315:RXM524333 RXM589851:RXM589869 RXM655387:RXM655405 RXM720923:RXM720941 RXM786459:RXM786477 RXM851995:RXM852013 RXM917531:RXM917549 RXM983067:RXM983085 SHI30:SHI45 SHI65563:SHI65581 SHI131099:SHI131117 SHI196635:SHI196653 SHI262171:SHI262189 SHI327707:SHI327725 SHI393243:SHI393261 SHI458779:SHI458797 SHI524315:SHI524333 SHI589851:SHI589869 SHI655387:SHI655405 SHI720923:SHI720941 SHI786459:SHI786477 SHI851995:SHI852013 SHI917531:SHI917549 SHI983067:SHI983085 SRE30:SRE45 SRE65563:SRE65581 SRE131099:SRE131117 SRE196635:SRE196653 SRE262171:SRE262189 SRE327707:SRE327725 SRE393243:SRE393261 SRE458779:SRE458797 SRE524315:SRE524333 SRE589851:SRE589869 SRE655387:SRE655405 SRE720923:SRE720941 SRE786459:SRE786477 SRE851995:SRE852013 SRE917531:SRE917549 SRE983067:SRE983085 TBA30:TBA45 TBA65563:TBA65581 TBA131099:TBA131117 TBA196635:TBA196653 TBA262171:TBA262189 TBA327707:TBA327725 TBA393243:TBA393261 TBA458779:TBA458797 TBA524315:TBA524333 TBA589851:TBA589869 TBA655387:TBA655405 TBA720923:TBA720941 TBA786459:TBA786477 TBA851995:TBA852013 TBA917531:TBA917549 TBA983067:TBA983085 TKW30:TKW45 TKW65563:TKW65581 TKW131099:TKW131117 TKW196635:TKW196653 TKW262171:TKW262189 TKW327707:TKW327725 TKW393243:TKW393261 TKW458779:TKW458797 TKW524315:TKW524333 TKW589851:TKW589869 TKW655387:TKW655405 TKW720923:TKW720941 TKW786459:TKW786477 TKW851995:TKW852013 TKW917531:TKW917549 TKW983067:TKW983085 TUS30:TUS45 TUS65563:TUS65581 TUS131099:TUS131117 TUS196635:TUS196653 TUS262171:TUS262189 TUS327707:TUS327725 TUS393243:TUS393261 TUS458779:TUS458797 TUS524315:TUS524333 TUS589851:TUS589869 TUS655387:TUS655405 TUS720923:TUS720941 TUS786459:TUS786477 TUS851995:TUS852013 TUS917531:TUS917549 TUS983067:TUS983085 UEO30:UEO45 UEO65563:UEO65581 UEO131099:UEO131117 UEO196635:UEO196653 UEO262171:UEO262189 UEO327707:UEO327725 UEO393243:UEO393261 UEO458779:UEO458797 UEO524315:UEO524333 UEO589851:UEO589869 UEO655387:UEO655405 UEO720923:UEO720941 UEO786459:UEO786477 UEO851995:UEO852013 UEO917531:UEO917549 UEO983067:UEO983085 UOK30:UOK45 UOK65563:UOK65581 UOK131099:UOK131117 UOK196635:UOK196653 UOK262171:UOK262189 UOK327707:UOK327725 UOK393243:UOK393261 UOK458779:UOK458797 UOK524315:UOK524333 UOK589851:UOK589869 UOK655387:UOK655405 UOK720923:UOK720941 UOK786459:UOK786477 UOK851995:UOK852013 UOK917531:UOK917549 UOK983067:UOK983085 UYG30:UYG45 UYG65563:UYG65581 UYG131099:UYG131117 UYG196635:UYG196653 UYG262171:UYG262189 UYG327707:UYG327725 UYG393243:UYG393261 UYG458779:UYG458797 UYG524315:UYG524333 UYG589851:UYG589869 UYG655387:UYG655405 UYG720923:UYG720941 UYG786459:UYG786477 UYG851995:UYG852013 UYG917531:UYG917549 UYG983067:UYG983085 VIC30:VIC45 VIC65563:VIC65581 VIC131099:VIC131117 VIC196635:VIC196653 VIC262171:VIC262189 VIC327707:VIC327725 VIC393243:VIC393261 VIC458779:VIC458797 VIC524315:VIC524333 VIC589851:VIC589869 VIC655387:VIC655405 VIC720923:VIC720941 VIC786459:VIC786477 VIC851995:VIC852013 VIC917531:VIC917549 VIC983067:VIC983085 VRY30:VRY45 VRY65563:VRY65581 VRY131099:VRY131117 VRY196635:VRY196653 VRY262171:VRY262189 VRY327707:VRY327725 VRY393243:VRY393261 VRY458779:VRY458797 VRY524315:VRY524333 VRY589851:VRY589869 VRY655387:VRY655405 VRY720923:VRY720941 VRY786459:VRY786477 VRY851995:VRY852013 VRY917531:VRY917549 VRY983067:VRY983085 WBU30:WBU45 WBU65563:WBU65581 WBU131099:WBU131117 WBU196635:WBU196653 WBU262171:WBU262189 WBU327707:WBU327725 WBU393243:WBU393261 WBU458779:WBU458797 WBU524315:WBU524333 WBU589851:WBU589869 WBU655387:WBU655405 WBU720923:WBU720941 WBU786459:WBU786477 WBU851995:WBU852013 WBU917531:WBU917549 WBU983067:WBU983085 WLQ30:WLQ45 WLQ65563:WLQ65581 WLQ131099:WLQ131117 WLQ196635:WLQ196653 WLQ262171:WLQ262189 WLQ327707:WLQ327725 WLQ393243:WLQ393261 WLQ458779:WLQ458797 WLQ524315:WLQ524333 WLQ589851:WLQ589869 WLQ655387:WLQ655405 WLQ720923:WLQ720941 WLQ786459:WLQ786477 WLQ851995:WLQ852013 WLQ917531:WLQ917549 WLQ983067:WLQ983085 WVM30:WVM45 WVM65563:WVM65581 WVM131099:WVM131117 WVM196635:WVM196653 WVM262171:WVM262189 WVM327707:WVM327725 WVM393243:WVM393261 WVM458779:WVM458797 WVM524315:WVM524333 WVM589851:WVM589869 WVM655387:WVM655405 WVM720923:WVM720941 WVM786459:WVM786477 WVM851995:WVM852013 WVM917531:WVM917549 WVM983067:WVM983085">
      <formula1>"正,反"</formula1>
    </dataValidation>
    <dataValidation type="list" allowBlank="1" showInputMessage="1" showErrorMessage="1" sqref="F11:F45 F65563:F65581 F131099:F131117 F196635:F196653 F262171:F262189 F327707:F327725 F393243:F393261 F458779:F458797 F524315:F524333 F589851:F589869 F655387:F655405 F720923:F720941 F786459:F786477 F851995:F852013 F917531:F917549 F983067:F983085 JB30:JB45 JB65563:JB65581 JB131099:JB131117 JB196635:JB196653 JB262171:JB262189 JB327707:JB327725 JB393243:JB393261 JB458779:JB458797 JB524315:JB524333 JB589851:JB589869 JB655387:JB655405 JB720923:JB720941 JB786459:JB786477 JB851995:JB852013 JB917531:JB917549 JB983067:JB983085 SX30:SX45 SX65563:SX65581 SX131099:SX131117 SX196635:SX196653 SX262171:SX262189 SX327707:SX327725 SX393243:SX393261 SX458779:SX458797 SX524315:SX524333 SX589851:SX589869 SX655387:SX655405 SX720923:SX720941 SX786459:SX786477 SX851995:SX852013 SX917531:SX917549 SX983067:SX983085 ACT30:ACT45 ACT65563:ACT65581 ACT131099:ACT131117 ACT196635:ACT196653 ACT262171:ACT262189 ACT327707:ACT327725 ACT393243:ACT393261 ACT458779:ACT458797 ACT524315:ACT524333 ACT589851:ACT589869 ACT655387:ACT655405 ACT720923:ACT720941 ACT786459:ACT786477 ACT851995:ACT852013 ACT917531:ACT917549 ACT983067:ACT983085 AMP30:AMP45 AMP65563:AMP65581 AMP131099:AMP131117 AMP196635:AMP196653 AMP262171:AMP262189 AMP327707:AMP327725 AMP393243:AMP393261 AMP458779:AMP458797 AMP524315:AMP524333 AMP589851:AMP589869 AMP655387:AMP655405 AMP720923:AMP720941 AMP786459:AMP786477 AMP851995:AMP852013 AMP917531:AMP917549 AMP983067:AMP983085 AWL30:AWL45 AWL65563:AWL65581 AWL131099:AWL131117 AWL196635:AWL196653 AWL262171:AWL262189 AWL327707:AWL327725 AWL393243:AWL393261 AWL458779:AWL458797 AWL524315:AWL524333 AWL589851:AWL589869 AWL655387:AWL655405 AWL720923:AWL720941 AWL786459:AWL786477 AWL851995:AWL852013 AWL917531:AWL917549 AWL983067:AWL983085 BGH30:BGH45 BGH65563:BGH65581 BGH131099:BGH131117 BGH196635:BGH196653 BGH262171:BGH262189 BGH327707:BGH327725 BGH393243:BGH393261 BGH458779:BGH458797 BGH524315:BGH524333 BGH589851:BGH589869 BGH655387:BGH655405 BGH720923:BGH720941 BGH786459:BGH786477 BGH851995:BGH852013 BGH917531:BGH917549 BGH983067:BGH983085 BQD30:BQD45 BQD65563:BQD65581 BQD131099:BQD131117 BQD196635:BQD196653 BQD262171:BQD262189 BQD327707:BQD327725 BQD393243:BQD393261 BQD458779:BQD458797 BQD524315:BQD524333 BQD589851:BQD589869 BQD655387:BQD655405 BQD720923:BQD720941 BQD786459:BQD786477 BQD851995:BQD852013 BQD917531:BQD917549 BQD983067:BQD983085 BZZ30:BZZ45 BZZ65563:BZZ65581 BZZ131099:BZZ131117 BZZ196635:BZZ196653 BZZ262171:BZZ262189 BZZ327707:BZZ327725 BZZ393243:BZZ393261 BZZ458779:BZZ458797 BZZ524315:BZZ524333 BZZ589851:BZZ589869 BZZ655387:BZZ655405 BZZ720923:BZZ720941 BZZ786459:BZZ786477 BZZ851995:BZZ852013 BZZ917531:BZZ917549 BZZ983067:BZZ983085 CJV30:CJV45 CJV65563:CJV65581 CJV131099:CJV131117 CJV196635:CJV196653 CJV262171:CJV262189 CJV327707:CJV327725 CJV393243:CJV393261 CJV458779:CJV458797 CJV524315:CJV524333 CJV589851:CJV589869 CJV655387:CJV655405 CJV720923:CJV720941 CJV786459:CJV786477 CJV851995:CJV852013 CJV917531:CJV917549 CJV983067:CJV983085 CTR30:CTR45 CTR65563:CTR65581 CTR131099:CTR131117 CTR196635:CTR196653 CTR262171:CTR262189 CTR327707:CTR327725 CTR393243:CTR393261 CTR458779:CTR458797 CTR524315:CTR524333 CTR589851:CTR589869 CTR655387:CTR655405 CTR720923:CTR720941 CTR786459:CTR786477 CTR851995:CTR852013 CTR917531:CTR917549 CTR983067:CTR983085 DDN30:DDN45 DDN65563:DDN65581 DDN131099:DDN131117 DDN196635:DDN196653 DDN262171:DDN262189 DDN327707:DDN327725 DDN393243:DDN393261 DDN458779:DDN458797 DDN524315:DDN524333 DDN589851:DDN589869 DDN655387:DDN655405 DDN720923:DDN720941 DDN786459:DDN786477 DDN851995:DDN852013 DDN917531:DDN917549 DDN983067:DDN983085 DNJ30:DNJ45 DNJ65563:DNJ65581 DNJ131099:DNJ131117 DNJ196635:DNJ196653 DNJ262171:DNJ262189 DNJ327707:DNJ327725 DNJ393243:DNJ393261 DNJ458779:DNJ458797 DNJ524315:DNJ524333 DNJ589851:DNJ589869 DNJ655387:DNJ655405 DNJ720923:DNJ720941 DNJ786459:DNJ786477 DNJ851995:DNJ852013 DNJ917531:DNJ917549 DNJ983067:DNJ983085 DXF30:DXF45 DXF65563:DXF65581 DXF131099:DXF131117 DXF196635:DXF196653 DXF262171:DXF262189 DXF327707:DXF327725 DXF393243:DXF393261 DXF458779:DXF458797 DXF524315:DXF524333 DXF589851:DXF589869 DXF655387:DXF655405 DXF720923:DXF720941 DXF786459:DXF786477 DXF851995:DXF852013 DXF917531:DXF917549 DXF983067:DXF983085 EHB30:EHB45 EHB65563:EHB65581 EHB131099:EHB131117 EHB196635:EHB196653 EHB262171:EHB262189 EHB327707:EHB327725 EHB393243:EHB393261 EHB458779:EHB458797 EHB524315:EHB524333 EHB589851:EHB589869 EHB655387:EHB655405 EHB720923:EHB720941 EHB786459:EHB786477 EHB851995:EHB852013 EHB917531:EHB917549 EHB983067:EHB983085 EQX30:EQX45 EQX65563:EQX65581 EQX131099:EQX131117 EQX196635:EQX196653 EQX262171:EQX262189 EQX327707:EQX327725 EQX393243:EQX393261 EQX458779:EQX458797 EQX524315:EQX524333 EQX589851:EQX589869 EQX655387:EQX655405 EQX720923:EQX720941 EQX786459:EQX786477 EQX851995:EQX852013 EQX917531:EQX917549 EQX983067:EQX983085 FAT30:FAT45 FAT65563:FAT65581 FAT131099:FAT131117 FAT196635:FAT196653 FAT262171:FAT262189 FAT327707:FAT327725 FAT393243:FAT393261 FAT458779:FAT458797 FAT524315:FAT524333 FAT589851:FAT589869 FAT655387:FAT655405 FAT720923:FAT720941 FAT786459:FAT786477 FAT851995:FAT852013 FAT917531:FAT917549 FAT983067:FAT983085 FKP30:FKP45 FKP65563:FKP65581 FKP131099:FKP131117 FKP196635:FKP196653 FKP262171:FKP262189 FKP327707:FKP327725 FKP393243:FKP393261 FKP458779:FKP458797 FKP524315:FKP524333 FKP589851:FKP589869 FKP655387:FKP655405 FKP720923:FKP720941 FKP786459:FKP786477 FKP851995:FKP852013 FKP917531:FKP917549 FKP983067:FKP983085 FUL30:FUL45 FUL65563:FUL65581 FUL131099:FUL131117 FUL196635:FUL196653 FUL262171:FUL262189 FUL327707:FUL327725 FUL393243:FUL393261 FUL458779:FUL458797 FUL524315:FUL524333 FUL589851:FUL589869 FUL655387:FUL655405 FUL720923:FUL720941 FUL786459:FUL786477 FUL851995:FUL852013 FUL917531:FUL917549 FUL983067:FUL983085 GEH30:GEH45 GEH65563:GEH65581 GEH131099:GEH131117 GEH196635:GEH196653 GEH262171:GEH262189 GEH327707:GEH327725 GEH393243:GEH393261 GEH458779:GEH458797 GEH524315:GEH524333 GEH589851:GEH589869 GEH655387:GEH655405 GEH720923:GEH720941 GEH786459:GEH786477 GEH851995:GEH852013 GEH917531:GEH917549 GEH983067:GEH983085 GOD30:GOD45 GOD65563:GOD65581 GOD131099:GOD131117 GOD196635:GOD196653 GOD262171:GOD262189 GOD327707:GOD327725 GOD393243:GOD393261 GOD458779:GOD458797 GOD524315:GOD524333 GOD589851:GOD589869 GOD655387:GOD655405 GOD720923:GOD720941 GOD786459:GOD786477 GOD851995:GOD852013 GOD917531:GOD917549 GOD983067:GOD983085 GXZ30:GXZ45 GXZ65563:GXZ65581 GXZ131099:GXZ131117 GXZ196635:GXZ196653 GXZ262171:GXZ262189 GXZ327707:GXZ327725 GXZ393243:GXZ393261 GXZ458779:GXZ458797 GXZ524315:GXZ524333 GXZ589851:GXZ589869 GXZ655387:GXZ655405 GXZ720923:GXZ720941 GXZ786459:GXZ786477 GXZ851995:GXZ852013 GXZ917531:GXZ917549 GXZ983067:GXZ983085 HHV30:HHV45 HHV65563:HHV65581 HHV131099:HHV131117 HHV196635:HHV196653 HHV262171:HHV262189 HHV327707:HHV327725 HHV393243:HHV393261 HHV458779:HHV458797 HHV524315:HHV524333 HHV589851:HHV589869 HHV655387:HHV655405 HHV720923:HHV720941 HHV786459:HHV786477 HHV851995:HHV852013 HHV917531:HHV917549 HHV983067:HHV983085 HRR30:HRR45 HRR65563:HRR65581 HRR131099:HRR131117 HRR196635:HRR196653 HRR262171:HRR262189 HRR327707:HRR327725 HRR393243:HRR393261 HRR458779:HRR458797 HRR524315:HRR524333 HRR589851:HRR589869 HRR655387:HRR655405 HRR720923:HRR720941 HRR786459:HRR786477 HRR851995:HRR852013 HRR917531:HRR917549 HRR983067:HRR983085 IBN30:IBN45 IBN65563:IBN65581 IBN131099:IBN131117 IBN196635:IBN196653 IBN262171:IBN262189 IBN327707:IBN327725 IBN393243:IBN393261 IBN458779:IBN458797 IBN524315:IBN524333 IBN589851:IBN589869 IBN655387:IBN655405 IBN720923:IBN720941 IBN786459:IBN786477 IBN851995:IBN852013 IBN917531:IBN917549 IBN983067:IBN983085 ILJ30:ILJ45 ILJ65563:ILJ65581 ILJ131099:ILJ131117 ILJ196635:ILJ196653 ILJ262171:ILJ262189 ILJ327707:ILJ327725 ILJ393243:ILJ393261 ILJ458779:ILJ458797 ILJ524315:ILJ524333 ILJ589851:ILJ589869 ILJ655387:ILJ655405 ILJ720923:ILJ720941 ILJ786459:ILJ786477 ILJ851995:ILJ852013 ILJ917531:ILJ917549 ILJ983067:ILJ983085 IVF30:IVF45 IVF65563:IVF65581 IVF131099:IVF131117 IVF196635:IVF196653 IVF262171:IVF262189 IVF327707:IVF327725 IVF393243:IVF393261 IVF458779:IVF458797 IVF524315:IVF524333 IVF589851:IVF589869 IVF655387:IVF655405 IVF720923:IVF720941 IVF786459:IVF786477 IVF851995:IVF852013 IVF917531:IVF917549 IVF983067:IVF983085 JFB30:JFB45 JFB65563:JFB65581 JFB131099:JFB131117 JFB196635:JFB196653 JFB262171:JFB262189 JFB327707:JFB327725 JFB393243:JFB393261 JFB458779:JFB458797 JFB524315:JFB524333 JFB589851:JFB589869 JFB655387:JFB655405 JFB720923:JFB720941 JFB786459:JFB786477 JFB851995:JFB852013 JFB917531:JFB917549 JFB983067:JFB983085 JOX30:JOX45 JOX65563:JOX65581 JOX131099:JOX131117 JOX196635:JOX196653 JOX262171:JOX262189 JOX327707:JOX327725 JOX393243:JOX393261 JOX458779:JOX458797 JOX524315:JOX524333 JOX589851:JOX589869 JOX655387:JOX655405 JOX720923:JOX720941 JOX786459:JOX786477 JOX851995:JOX852013 JOX917531:JOX917549 JOX983067:JOX983085 JYT30:JYT45 JYT65563:JYT65581 JYT131099:JYT131117 JYT196635:JYT196653 JYT262171:JYT262189 JYT327707:JYT327725 JYT393243:JYT393261 JYT458779:JYT458797 JYT524315:JYT524333 JYT589851:JYT589869 JYT655387:JYT655405 JYT720923:JYT720941 JYT786459:JYT786477 JYT851995:JYT852013 JYT917531:JYT917549 JYT983067:JYT983085 KIP30:KIP45 KIP65563:KIP65581 KIP131099:KIP131117 KIP196635:KIP196653 KIP262171:KIP262189 KIP327707:KIP327725 KIP393243:KIP393261 KIP458779:KIP458797 KIP524315:KIP524333 KIP589851:KIP589869 KIP655387:KIP655405 KIP720923:KIP720941 KIP786459:KIP786477 KIP851995:KIP852013 KIP917531:KIP917549 KIP983067:KIP983085 KSL30:KSL45 KSL65563:KSL65581 KSL131099:KSL131117 KSL196635:KSL196653 KSL262171:KSL262189 KSL327707:KSL327725 KSL393243:KSL393261 KSL458779:KSL458797 KSL524315:KSL524333 KSL589851:KSL589869 KSL655387:KSL655405 KSL720923:KSL720941 KSL786459:KSL786477 KSL851995:KSL852013 KSL917531:KSL917549 KSL983067:KSL983085 LCH30:LCH45 LCH65563:LCH65581 LCH131099:LCH131117 LCH196635:LCH196653 LCH262171:LCH262189 LCH327707:LCH327725 LCH393243:LCH393261 LCH458779:LCH458797 LCH524315:LCH524333 LCH589851:LCH589869 LCH655387:LCH655405 LCH720923:LCH720941 LCH786459:LCH786477 LCH851995:LCH852013 LCH917531:LCH917549 LCH983067:LCH983085 LMD30:LMD45 LMD65563:LMD65581 LMD131099:LMD131117 LMD196635:LMD196653 LMD262171:LMD262189 LMD327707:LMD327725 LMD393243:LMD393261 LMD458779:LMD458797 LMD524315:LMD524333 LMD589851:LMD589869 LMD655387:LMD655405 LMD720923:LMD720941 LMD786459:LMD786477 LMD851995:LMD852013 LMD917531:LMD917549 LMD983067:LMD983085 LVZ30:LVZ45 LVZ65563:LVZ65581 LVZ131099:LVZ131117 LVZ196635:LVZ196653 LVZ262171:LVZ262189 LVZ327707:LVZ327725 LVZ393243:LVZ393261 LVZ458779:LVZ458797 LVZ524315:LVZ524333 LVZ589851:LVZ589869 LVZ655387:LVZ655405 LVZ720923:LVZ720941 LVZ786459:LVZ786477 LVZ851995:LVZ852013 LVZ917531:LVZ917549 LVZ983067:LVZ983085 MFV30:MFV45 MFV65563:MFV65581 MFV131099:MFV131117 MFV196635:MFV196653 MFV262171:MFV262189 MFV327707:MFV327725 MFV393243:MFV393261 MFV458779:MFV458797 MFV524315:MFV524333 MFV589851:MFV589869 MFV655387:MFV655405 MFV720923:MFV720941 MFV786459:MFV786477 MFV851995:MFV852013 MFV917531:MFV917549 MFV983067:MFV983085 MPR30:MPR45 MPR65563:MPR65581 MPR131099:MPR131117 MPR196635:MPR196653 MPR262171:MPR262189 MPR327707:MPR327725 MPR393243:MPR393261 MPR458779:MPR458797 MPR524315:MPR524333 MPR589851:MPR589869 MPR655387:MPR655405 MPR720923:MPR720941 MPR786459:MPR786477 MPR851995:MPR852013 MPR917531:MPR917549 MPR983067:MPR983085 MZN30:MZN45 MZN65563:MZN65581 MZN131099:MZN131117 MZN196635:MZN196653 MZN262171:MZN262189 MZN327707:MZN327725 MZN393243:MZN393261 MZN458779:MZN458797 MZN524315:MZN524333 MZN589851:MZN589869 MZN655387:MZN655405 MZN720923:MZN720941 MZN786459:MZN786477 MZN851995:MZN852013 MZN917531:MZN917549 MZN983067:MZN983085 NJJ30:NJJ45 NJJ65563:NJJ65581 NJJ131099:NJJ131117 NJJ196635:NJJ196653 NJJ262171:NJJ262189 NJJ327707:NJJ327725 NJJ393243:NJJ393261 NJJ458779:NJJ458797 NJJ524315:NJJ524333 NJJ589851:NJJ589869 NJJ655387:NJJ655405 NJJ720923:NJJ720941 NJJ786459:NJJ786477 NJJ851995:NJJ852013 NJJ917531:NJJ917549 NJJ983067:NJJ983085 NTF30:NTF45 NTF65563:NTF65581 NTF131099:NTF131117 NTF196635:NTF196653 NTF262171:NTF262189 NTF327707:NTF327725 NTF393243:NTF393261 NTF458779:NTF458797 NTF524315:NTF524333 NTF589851:NTF589869 NTF655387:NTF655405 NTF720923:NTF720941 NTF786459:NTF786477 NTF851995:NTF852013 NTF917531:NTF917549 NTF983067:NTF983085 ODB30:ODB45 ODB65563:ODB65581 ODB131099:ODB131117 ODB196635:ODB196653 ODB262171:ODB262189 ODB327707:ODB327725 ODB393243:ODB393261 ODB458779:ODB458797 ODB524315:ODB524333 ODB589851:ODB589869 ODB655387:ODB655405 ODB720923:ODB720941 ODB786459:ODB786477 ODB851995:ODB852013 ODB917531:ODB917549 ODB983067:ODB983085 OMX30:OMX45 OMX65563:OMX65581 OMX131099:OMX131117 OMX196635:OMX196653 OMX262171:OMX262189 OMX327707:OMX327725 OMX393243:OMX393261 OMX458779:OMX458797 OMX524315:OMX524333 OMX589851:OMX589869 OMX655387:OMX655405 OMX720923:OMX720941 OMX786459:OMX786477 OMX851995:OMX852013 OMX917531:OMX917549 OMX983067:OMX983085 OWT30:OWT45 OWT65563:OWT65581 OWT131099:OWT131117 OWT196635:OWT196653 OWT262171:OWT262189 OWT327707:OWT327725 OWT393243:OWT393261 OWT458779:OWT458797 OWT524315:OWT524333 OWT589851:OWT589869 OWT655387:OWT655405 OWT720923:OWT720941 OWT786459:OWT786477 OWT851995:OWT852013 OWT917531:OWT917549 OWT983067:OWT983085 PGP30:PGP45 PGP65563:PGP65581 PGP131099:PGP131117 PGP196635:PGP196653 PGP262171:PGP262189 PGP327707:PGP327725 PGP393243:PGP393261 PGP458779:PGP458797 PGP524315:PGP524333 PGP589851:PGP589869 PGP655387:PGP655405 PGP720923:PGP720941 PGP786459:PGP786477 PGP851995:PGP852013 PGP917531:PGP917549 PGP983067:PGP983085 PQL30:PQL45 PQL65563:PQL65581 PQL131099:PQL131117 PQL196635:PQL196653 PQL262171:PQL262189 PQL327707:PQL327725 PQL393243:PQL393261 PQL458779:PQL458797 PQL524315:PQL524333 PQL589851:PQL589869 PQL655387:PQL655405 PQL720923:PQL720941 PQL786459:PQL786477 PQL851995:PQL852013 PQL917531:PQL917549 PQL983067:PQL983085 QAH30:QAH45 QAH65563:QAH65581 QAH131099:QAH131117 QAH196635:QAH196653 QAH262171:QAH262189 QAH327707:QAH327725 QAH393243:QAH393261 QAH458779:QAH458797 QAH524315:QAH524333 QAH589851:QAH589869 QAH655387:QAH655405 QAH720923:QAH720941 QAH786459:QAH786477 QAH851995:QAH852013 QAH917531:QAH917549 QAH983067:QAH983085 QKD30:QKD45 QKD65563:QKD65581 QKD131099:QKD131117 QKD196635:QKD196653 QKD262171:QKD262189 QKD327707:QKD327725 QKD393243:QKD393261 QKD458779:QKD458797 QKD524315:QKD524333 QKD589851:QKD589869 QKD655387:QKD655405 QKD720923:QKD720941 QKD786459:QKD786477 QKD851995:QKD852013 QKD917531:QKD917549 QKD983067:QKD983085 QTZ30:QTZ45 QTZ65563:QTZ65581 QTZ131099:QTZ131117 QTZ196635:QTZ196653 QTZ262171:QTZ262189 QTZ327707:QTZ327725 QTZ393243:QTZ393261 QTZ458779:QTZ458797 QTZ524315:QTZ524333 QTZ589851:QTZ589869 QTZ655387:QTZ655405 QTZ720923:QTZ720941 QTZ786459:QTZ786477 QTZ851995:QTZ852013 QTZ917531:QTZ917549 QTZ983067:QTZ983085 RDV30:RDV45 RDV65563:RDV65581 RDV131099:RDV131117 RDV196635:RDV196653 RDV262171:RDV262189 RDV327707:RDV327725 RDV393243:RDV393261 RDV458779:RDV458797 RDV524315:RDV524333 RDV589851:RDV589869 RDV655387:RDV655405 RDV720923:RDV720941 RDV786459:RDV786477 RDV851995:RDV852013 RDV917531:RDV917549 RDV983067:RDV983085 RNR30:RNR45 RNR65563:RNR65581 RNR131099:RNR131117 RNR196635:RNR196653 RNR262171:RNR262189 RNR327707:RNR327725 RNR393243:RNR393261 RNR458779:RNR458797 RNR524315:RNR524333 RNR589851:RNR589869 RNR655387:RNR655405 RNR720923:RNR720941 RNR786459:RNR786477 RNR851995:RNR852013 RNR917531:RNR917549 RNR983067:RNR983085 RXN30:RXN45 RXN65563:RXN65581 RXN131099:RXN131117 RXN196635:RXN196653 RXN262171:RXN262189 RXN327707:RXN327725 RXN393243:RXN393261 RXN458779:RXN458797 RXN524315:RXN524333 RXN589851:RXN589869 RXN655387:RXN655405 RXN720923:RXN720941 RXN786459:RXN786477 RXN851995:RXN852013 RXN917531:RXN917549 RXN983067:RXN983085 SHJ30:SHJ45 SHJ65563:SHJ65581 SHJ131099:SHJ131117 SHJ196635:SHJ196653 SHJ262171:SHJ262189 SHJ327707:SHJ327725 SHJ393243:SHJ393261 SHJ458779:SHJ458797 SHJ524315:SHJ524333 SHJ589851:SHJ589869 SHJ655387:SHJ655405 SHJ720923:SHJ720941 SHJ786459:SHJ786477 SHJ851995:SHJ852013 SHJ917531:SHJ917549 SHJ983067:SHJ983085 SRF30:SRF45 SRF65563:SRF65581 SRF131099:SRF131117 SRF196635:SRF196653 SRF262171:SRF262189 SRF327707:SRF327725 SRF393243:SRF393261 SRF458779:SRF458797 SRF524315:SRF524333 SRF589851:SRF589869 SRF655387:SRF655405 SRF720923:SRF720941 SRF786459:SRF786477 SRF851995:SRF852013 SRF917531:SRF917549 SRF983067:SRF983085 TBB30:TBB45 TBB65563:TBB65581 TBB131099:TBB131117 TBB196635:TBB196653 TBB262171:TBB262189 TBB327707:TBB327725 TBB393243:TBB393261 TBB458779:TBB458797 TBB524315:TBB524333 TBB589851:TBB589869 TBB655387:TBB655405 TBB720923:TBB720941 TBB786459:TBB786477 TBB851995:TBB852013 TBB917531:TBB917549 TBB983067:TBB983085 TKX30:TKX45 TKX65563:TKX65581 TKX131099:TKX131117 TKX196635:TKX196653 TKX262171:TKX262189 TKX327707:TKX327725 TKX393243:TKX393261 TKX458779:TKX458797 TKX524315:TKX524333 TKX589851:TKX589869 TKX655387:TKX655405 TKX720923:TKX720941 TKX786459:TKX786477 TKX851995:TKX852013 TKX917531:TKX917549 TKX983067:TKX983085 TUT30:TUT45 TUT65563:TUT65581 TUT131099:TUT131117 TUT196635:TUT196653 TUT262171:TUT262189 TUT327707:TUT327725 TUT393243:TUT393261 TUT458779:TUT458797 TUT524315:TUT524333 TUT589851:TUT589869 TUT655387:TUT655405 TUT720923:TUT720941 TUT786459:TUT786477 TUT851995:TUT852013 TUT917531:TUT917549 TUT983067:TUT983085 UEP30:UEP45 UEP65563:UEP65581 UEP131099:UEP131117 UEP196635:UEP196653 UEP262171:UEP262189 UEP327707:UEP327725 UEP393243:UEP393261 UEP458779:UEP458797 UEP524315:UEP524333 UEP589851:UEP589869 UEP655387:UEP655405 UEP720923:UEP720941 UEP786459:UEP786477 UEP851995:UEP852013 UEP917531:UEP917549 UEP983067:UEP983085 UOL30:UOL45 UOL65563:UOL65581 UOL131099:UOL131117 UOL196635:UOL196653 UOL262171:UOL262189 UOL327707:UOL327725 UOL393243:UOL393261 UOL458779:UOL458797 UOL524315:UOL524333 UOL589851:UOL589869 UOL655387:UOL655405 UOL720923:UOL720941 UOL786459:UOL786477 UOL851995:UOL852013 UOL917531:UOL917549 UOL983067:UOL983085 UYH30:UYH45 UYH65563:UYH65581 UYH131099:UYH131117 UYH196635:UYH196653 UYH262171:UYH262189 UYH327707:UYH327725 UYH393243:UYH393261 UYH458779:UYH458797 UYH524315:UYH524333 UYH589851:UYH589869 UYH655387:UYH655405 UYH720923:UYH720941 UYH786459:UYH786477 UYH851995:UYH852013 UYH917531:UYH917549 UYH983067:UYH983085 VID30:VID45 VID65563:VID65581 VID131099:VID131117 VID196635:VID196653 VID262171:VID262189 VID327707:VID327725 VID393243:VID393261 VID458779:VID458797 VID524315:VID524333 VID589851:VID589869 VID655387:VID655405 VID720923:VID720941 VID786459:VID786477 VID851995:VID852013 VID917531:VID917549 VID983067:VID983085 VRZ30:VRZ45 VRZ65563:VRZ65581 VRZ131099:VRZ131117 VRZ196635:VRZ196653 VRZ262171:VRZ262189 VRZ327707:VRZ327725 VRZ393243:VRZ393261 VRZ458779:VRZ458797 VRZ524315:VRZ524333 VRZ589851:VRZ589869 VRZ655387:VRZ655405 VRZ720923:VRZ720941 VRZ786459:VRZ786477 VRZ851995:VRZ852013 VRZ917531:VRZ917549 VRZ983067:VRZ983085 WBV30:WBV45 WBV65563:WBV65581 WBV131099:WBV131117 WBV196635:WBV196653 WBV262171:WBV262189 WBV327707:WBV327725 WBV393243:WBV393261 WBV458779:WBV458797 WBV524315:WBV524333 WBV589851:WBV589869 WBV655387:WBV655405 WBV720923:WBV720941 WBV786459:WBV786477 WBV851995:WBV852013 WBV917531:WBV917549 WBV983067:WBV983085 WLR30:WLR45 WLR65563:WLR65581 WLR131099:WLR131117 WLR196635:WLR196653 WLR262171:WLR262189 WLR327707:WLR327725 WLR393243:WLR393261 WLR458779:WLR458797 WLR524315:WLR524333 WLR589851:WLR589869 WLR655387:WLR655405 WLR720923:WLR720941 WLR786459:WLR786477 WLR851995:WLR852013 WLR917531:WLR917549 WLR983067:WLR983085 WVN30:WVN45 WVN65563:WVN65581 WVN131099:WVN131117 WVN196635:WVN196653 WVN262171:WVN262189 WVN327707:WVN327725 WVN393243:WVN393261 WVN458779:WVN458797 WVN524315:WVN524333 WVN589851:WVN589869 WVN655387:WVN655405 WVN720923:WVN720941 WVN786459:WVN786477 WVN851995:WVN852013 WVN917531:WVN917549 WVN983067:WVN983085">
      <formula1>"高,中,低"</formula1>
    </dataValidation>
    <dataValidation type="list" allowBlank="1" showInputMessage="1" showErrorMessage="1" sqref="G11:G45 G65563:G65581 G131099:G131117 G196635:G196653 G262171:G262189 G327707:G327725 G393243:G393261 G458779:G458797 G524315:G524333 G589851:G589869 G655387:G655405 G720923:G720941 G786459:G786477 G851995:G852013 G917531:G917549 G983067:G983085 JC30:JC45 JC65563:JC65581 JC131099:JC131117 JC196635:JC196653 JC262171:JC262189 JC327707:JC327725 JC393243:JC393261 JC458779:JC458797 JC524315:JC524333 JC589851:JC589869 JC655387:JC655405 JC720923:JC720941 JC786459:JC786477 JC851995:JC852013 JC917531:JC917549 JC983067:JC983085 SY30:SY45 SY65563:SY65581 SY131099:SY131117 SY196635:SY196653 SY262171:SY262189 SY327707:SY327725 SY393243:SY393261 SY458779:SY458797 SY524315:SY524333 SY589851:SY589869 SY655387:SY655405 SY720923:SY720941 SY786459:SY786477 SY851995:SY852013 SY917531:SY917549 SY983067:SY983085 ACU30:ACU45 ACU65563:ACU65581 ACU131099:ACU131117 ACU196635:ACU196653 ACU262171:ACU262189 ACU327707:ACU327725 ACU393243:ACU393261 ACU458779:ACU458797 ACU524315:ACU524333 ACU589851:ACU589869 ACU655387:ACU655405 ACU720923:ACU720941 ACU786459:ACU786477 ACU851995:ACU852013 ACU917531:ACU917549 ACU983067:ACU983085 AMQ30:AMQ45 AMQ65563:AMQ65581 AMQ131099:AMQ131117 AMQ196635:AMQ196653 AMQ262171:AMQ262189 AMQ327707:AMQ327725 AMQ393243:AMQ393261 AMQ458779:AMQ458797 AMQ524315:AMQ524333 AMQ589851:AMQ589869 AMQ655387:AMQ655405 AMQ720923:AMQ720941 AMQ786459:AMQ786477 AMQ851995:AMQ852013 AMQ917531:AMQ917549 AMQ983067:AMQ983085 AWM30:AWM45 AWM65563:AWM65581 AWM131099:AWM131117 AWM196635:AWM196653 AWM262171:AWM262189 AWM327707:AWM327725 AWM393243:AWM393261 AWM458779:AWM458797 AWM524315:AWM524333 AWM589851:AWM589869 AWM655387:AWM655405 AWM720923:AWM720941 AWM786459:AWM786477 AWM851995:AWM852013 AWM917531:AWM917549 AWM983067:AWM983085 BGI30:BGI45 BGI65563:BGI65581 BGI131099:BGI131117 BGI196635:BGI196653 BGI262171:BGI262189 BGI327707:BGI327725 BGI393243:BGI393261 BGI458779:BGI458797 BGI524315:BGI524333 BGI589851:BGI589869 BGI655387:BGI655405 BGI720923:BGI720941 BGI786459:BGI786477 BGI851995:BGI852013 BGI917531:BGI917549 BGI983067:BGI983085 BQE30:BQE45 BQE65563:BQE65581 BQE131099:BQE131117 BQE196635:BQE196653 BQE262171:BQE262189 BQE327707:BQE327725 BQE393243:BQE393261 BQE458779:BQE458797 BQE524315:BQE524333 BQE589851:BQE589869 BQE655387:BQE655405 BQE720923:BQE720941 BQE786459:BQE786477 BQE851995:BQE852013 BQE917531:BQE917549 BQE983067:BQE983085 CAA30:CAA45 CAA65563:CAA65581 CAA131099:CAA131117 CAA196635:CAA196653 CAA262171:CAA262189 CAA327707:CAA327725 CAA393243:CAA393261 CAA458779:CAA458797 CAA524315:CAA524333 CAA589851:CAA589869 CAA655387:CAA655405 CAA720923:CAA720941 CAA786459:CAA786477 CAA851995:CAA852013 CAA917531:CAA917549 CAA983067:CAA983085 CJW30:CJW45 CJW65563:CJW65581 CJW131099:CJW131117 CJW196635:CJW196653 CJW262171:CJW262189 CJW327707:CJW327725 CJW393243:CJW393261 CJW458779:CJW458797 CJW524315:CJW524333 CJW589851:CJW589869 CJW655387:CJW655405 CJW720923:CJW720941 CJW786459:CJW786477 CJW851995:CJW852013 CJW917531:CJW917549 CJW983067:CJW983085 CTS30:CTS45 CTS65563:CTS65581 CTS131099:CTS131117 CTS196635:CTS196653 CTS262171:CTS262189 CTS327707:CTS327725 CTS393243:CTS393261 CTS458779:CTS458797 CTS524315:CTS524333 CTS589851:CTS589869 CTS655387:CTS655405 CTS720923:CTS720941 CTS786459:CTS786477 CTS851995:CTS852013 CTS917531:CTS917549 CTS983067:CTS983085 DDO30:DDO45 DDO65563:DDO65581 DDO131099:DDO131117 DDO196635:DDO196653 DDO262171:DDO262189 DDO327707:DDO327725 DDO393243:DDO393261 DDO458779:DDO458797 DDO524315:DDO524333 DDO589851:DDO589869 DDO655387:DDO655405 DDO720923:DDO720941 DDO786459:DDO786477 DDO851995:DDO852013 DDO917531:DDO917549 DDO983067:DDO983085 DNK30:DNK45 DNK65563:DNK65581 DNK131099:DNK131117 DNK196635:DNK196653 DNK262171:DNK262189 DNK327707:DNK327725 DNK393243:DNK393261 DNK458779:DNK458797 DNK524315:DNK524333 DNK589851:DNK589869 DNK655387:DNK655405 DNK720923:DNK720941 DNK786459:DNK786477 DNK851995:DNK852013 DNK917531:DNK917549 DNK983067:DNK983085 DXG30:DXG45 DXG65563:DXG65581 DXG131099:DXG131117 DXG196635:DXG196653 DXG262171:DXG262189 DXG327707:DXG327725 DXG393243:DXG393261 DXG458779:DXG458797 DXG524315:DXG524333 DXG589851:DXG589869 DXG655387:DXG655405 DXG720923:DXG720941 DXG786459:DXG786477 DXG851995:DXG852013 DXG917531:DXG917549 DXG983067:DXG983085 EHC30:EHC45 EHC65563:EHC65581 EHC131099:EHC131117 EHC196635:EHC196653 EHC262171:EHC262189 EHC327707:EHC327725 EHC393243:EHC393261 EHC458779:EHC458797 EHC524315:EHC524333 EHC589851:EHC589869 EHC655387:EHC655405 EHC720923:EHC720941 EHC786459:EHC786477 EHC851995:EHC852013 EHC917531:EHC917549 EHC983067:EHC983085 EQY30:EQY45 EQY65563:EQY65581 EQY131099:EQY131117 EQY196635:EQY196653 EQY262171:EQY262189 EQY327707:EQY327725 EQY393243:EQY393261 EQY458779:EQY458797 EQY524315:EQY524333 EQY589851:EQY589869 EQY655387:EQY655405 EQY720923:EQY720941 EQY786459:EQY786477 EQY851995:EQY852013 EQY917531:EQY917549 EQY983067:EQY983085 FAU30:FAU45 FAU65563:FAU65581 FAU131099:FAU131117 FAU196635:FAU196653 FAU262171:FAU262189 FAU327707:FAU327725 FAU393243:FAU393261 FAU458779:FAU458797 FAU524315:FAU524333 FAU589851:FAU589869 FAU655387:FAU655405 FAU720923:FAU720941 FAU786459:FAU786477 FAU851995:FAU852013 FAU917531:FAU917549 FAU983067:FAU983085 FKQ30:FKQ45 FKQ65563:FKQ65581 FKQ131099:FKQ131117 FKQ196635:FKQ196653 FKQ262171:FKQ262189 FKQ327707:FKQ327725 FKQ393243:FKQ393261 FKQ458779:FKQ458797 FKQ524315:FKQ524333 FKQ589851:FKQ589869 FKQ655387:FKQ655405 FKQ720923:FKQ720941 FKQ786459:FKQ786477 FKQ851995:FKQ852013 FKQ917531:FKQ917549 FKQ983067:FKQ983085 FUM30:FUM45 FUM65563:FUM65581 FUM131099:FUM131117 FUM196635:FUM196653 FUM262171:FUM262189 FUM327707:FUM327725 FUM393243:FUM393261 FUM458779:FUM458797 FUM524315:FUM524333 FUM589851:FUM589869 FUM655387:FUM655405 FUM720923:FUM720941 FUM786459:FUM786477 FUM851995:FUM852013 FUM917531:FUM917549 FUM983067:FUM983085 GEI30:GEI45 GEI65563:GEI65581 GEI131099:GEI131117 GEI196635:GEI196653 GEI262171:GEI262189 GEI327707:GEI327725 GEI393243:GEI393261 GEI458779:GEI458797 GEI524315:GEI524333 GEI589851:GEI589869 GEI655387:GEI655405 GEI720923:GEI720941 GEI786459:GEI786477 GEI851995:GEI852013 GEI917531:GEI917549 GEI983067:GEI983085 GOE30:GOE45 GOE65563:GOE65581 GOE131099:GOE131117 GOE196635:GOE196653 GOE262171:GOE262189 GOE327707:GOE327725 GOE393243:GOE393261 GOE458779:GOE458797 GOE524315:GOE524333 GOE589851:GOE589869 GOE655387:GOE655405 GOE720923:GOE720941 GOE786459:GOE786477 GOE851995:GOE852013 GOE917531:GOE917549 GOE983067:GOE983085 GYA30:GYA45 GYA65563:GYA65581 GYA131099:GYA131117 GYA196635:GYA196653 GYA262171:GYA262189 GYA327707:GYA327725 GYA393243:GYA393261 GYA458779:GYA458797 GYA524315:GYA524333 GYA589851:GYA589869 GYA655387:GYA655405 GYA720923:GYA720941 GYA786459:GYA786477 GYA851995:GYA852013 GYA917531:GYA917549 GYA983067:GYA983085 HHW30:HHW45 HHW65563:HHW65581 HHW131099:HHW131117 HHW196635:HHW196653 HHW262171:HHW262189 HHW327707:HHW327725 HHW393243:HHW393261 HHW458779:HHW458797 HHW524315:HHW524333 HHW589851:HHW589869 HHW655387:HHW655405 HHW720923:HHW720941 HHW786459:HHW786477 HHW851995:HHW852013 HHW917531:HHW917549 HHW983067:HHW983085 HRS30:HRS45 HRS65563:HRS65581 HRS131099:HRS131117 HRS196635:HRS196653 HRS262171:HRS262189 HRS327707:HRS327725 HRS393243:HRS393261 HRS458779:HRS458797 HRS524315:HRS524333 HRS589851:HRS589869 HRS655387:HRS655405 HRS720923:HRS720941 HRS786459:HRS786477 HRS851995:HRS852013 HRS917531:HRS917549 HRS983067:HRS983085 IBO30:IBO45 IBO65563:IBO65581 IBO131099:IBO131117 IBO196635:IBO196653 IBO262171:IBO262189 IBO327707:IBO327725 IBO393243:IBO393261 IBO458779:IBO458797 IBO524315:IBO524333 IBO589851:IBO589869 IBO655387:IBO655405 IBO720923:IBO720941 IBO786459:IBO786477 IBO851995:IBO852013 IBO917531:IBO917549 IBO983067:IBO983085 ILK30:ILK45 ILK65563:ILK65581 ILK131099:ILK131117 ILK196635:ILK196653 ILK262171:ILK262189 ILK327707:ILK327725 ILK393243:ILK393261 ILK458779:ILK458797 ILK524315:ILK524333 ILK589851:ILK589869 ILK655387:ILK655405 ILK720923:ILK720941 ILK786459:ILK786477 ILK851995:ILK852013 ILK917531:ILK917549 ILK983067:ILK983085 IVG30:IVG45 IVG65563:IVG65581 IVG131099:IVG131117 IVG196635:IVG196653 IVG262171:IVG262189 IVG327707:IVG327725 IVG393243:IVG393261 IVG458779:IVG458797 IVG524315:IVG524333 IVG589851:IVG589869 IVG655387:IVG655405 IVG720923:IVG720941 IVG786459:IVG786477 IVG851995:IVG852013 IVG917531:IVG917549 IVG983067:IVG983085 JFC30:JFC45 JFC65563:JFC65581 JFC131099:JFC131117 JFC196635:JFC196653 JFC262171:JFC262189 JFC327707:JFC327725 JFC393243:JFC393261 JFC458779:JFC458797 JFC524315:JFC524333 JFC589851:JFC589869 JFC655387:JFC655405 JFC720923:JFC720941 JFC786459:JFC786477 JFC851995:JFC852013 JFC917531:JFC917549 JFC983067:JFC983085 JOY30:JOY45 JOY65563:JOY65581 JOY131099:JOY131117 JOY196635:JOY196653 JOY262171:JOY262189 JOY327707:JOY327725 JOY393243:JOY393261 JOY458779:JOY458797 JOY524315:JOY524333 JOY589851:JOY589869 JOY655387:JOY655405 JOY720923:JOY720941 JOY786459:JOY786477 JOY851995:JOY852013 JOY917531:JOY917549 JOY983067:JOY983085 JYU30:JYU45 JYU65563:JYU65581 JYU131099:JYU131117 JYU196635:JYU196653 JYU262171:JYU262189 JYU327707:JYU327725 JYU393243:JYU393261 JYU458779:JYU458797 JYU524315:JYU524333 JYU589851:JYU589869 JYU655387:JYU655405 JYU720923:JYU720941 JYU786459:JYU786477 JYU851995:JYU852013 JYU917531:JYU917549 JYU983067:JYU983085 KIQ30:KIQ45 KIQ65563:KIQ65581 KIQ131099:KIQ131117 KIQ196635:KIQ196653 KIQ262171:KIQ262189 KIQ327707:KIQ327725 KIQ393243:KIQ393261 KIQ458779:KIQ458797 KIQ524315:KIQ524333 KIQ589851:KIQ589869 KIQ655387:KIQ655405 KIQ720923:KIQ720941 KIQ786459:KIQ786477 KIQ851995:KIQ852013 KIQ917531:KIQ917549 KIQ983067:KIQ983085 KSM30:KSM45 KSM65563:KSM65581 KSM131099:KSM131117 KSM196635:KSM196653 KSM262171:KSM262189 KSM327707:KSM327725 KSM393243:KSM393261 KSM458779:KSM458797 KSM524315:KSM524333 KSM589851:KSM589869 KSM655387:KSM655405 KSM720923:KSM720941 KSM786459:KSM786477 KSM851995:KSM852013 KSM917531:KSM917549 KSM983067:KSM983085 LCI30:LCI45 LCI65563:LCI65581 LCI131099:LCI131117 LCI196635:LCI196653 LCI262171:LCI262189 LCI327707:LCI327725 LCI393243:LCI393261 LCI458779:LCI458797 LCI524315:LCI524333 LCI589851:LCI589869 LCI655387:LCI655405 LCI720923:LCI720941 LCI786459:LCI786477 LCI851995:LCI852013 LCI917531:LCI917549 LCI983067:LCI983085 LME30:LME45 LME65563:LME65581 LME131099:LME131117 LME196635:LME196653 LME262171:LME262189 LME327707:LME327725 LME393243:LME393261 LME458779:LME458797 LME524315:LME524333 LME589851:LME589869 LME655387:LME655405 LME720923:LME720941 LME786459:LME786477 LME851995:LME852013 LME917531:LME917549 LME983067:LME983085 LWA30:LWA45 LWA65563:LWA65581 LWA131099:LWA131117 LWA196635:LWA196653 LWA262171:LWA262189 LWA327707:LWA327725 LWA393243:LWA393261 LWA458779:LWA458797 LWA524315:LWA524333 LWA589851:LWA589869 LWA655387:LWA655405 LWA720923:LWA720941 LWA786459:LWA786477 LWA851995:LWA852013 LWA917531:LWA917549 LWA983067:LWA983085 MFW30:MFW45 MFW65563:MFW65581 MFW131099:MFW131117 MFW196635:MFW196653 MFW262171:MFW262189 MFW327707:MFW327725 MFW393243:MFW393261 MFW458779:MFW458797 MFW524315:MFW524333 MFW589851:MFW589869 MFW655387:MFW655405 MFW720923:MFW720941 MFW786459:MFW786477 MFW851995:MFW852013 MFW917531:MFW917549 MFW983067:MFW983085 MPS30:MPS45 MPS65563:MPS65581 MPS131099:MPS131117 MPS196635:MPS196653 MPS262171:MPS262189 MPS327707:MPS327725 MPS393243:MPS393261 MPS458779:MPS458797 MPS524315:MPS524333 MPS589851:MPS589869 MPS655387:MPS655405 MPS720923:MPS720941 MPS786459:MPS786477 MPS851995:MPS852013 MPS917531:MPS917549 MPS983067:MPS983085 MZO30:MZO45 MZO65563:MZO65581 MZO131099:MZO131117 MZO196635:MZO196653 MZO262171:MZO262189 MZO327707:MZO327725 MZO393243:MZO393261 MZO458779:MZO458797 MZO524315:MZO524333 MZO589851:MZO589869 MZO655387:MZO655405 MZO720923:MZO720941 MZO786459:MZO786477 MZO851995:MZO852013 MZO917531:MZO917549 MZO983067:MZO983085 NJK30:NJK45 NJK65563:NJK65581 NJK131099:NJK131117 NJK196635:NJK196653 NJK262171:NJK262189 NJK327707:NJK327725 NJK393243:NJK393261 NJK458779:NJK458797 NJK524315:NJK524333 NJK589851:NJK589869 NJK655387:NJK655405 NJK720923:NJK720941 NJK786459:NJK786477 NJK851995:NJK852013 NJK917531:NJK917549 NJK983067:NJK983085 NTG30:NTG45 NTG65563:NTG65581 NTG131099:NTG131117 NTG196635:NTG196653 NTG262171:NTG262189 NTG327707:NTG327725 NTG393243:NTG393261 NTG458779:NTG458797 NTG524315:NTG524333 NTG589851:NTG589869 NTG655387:NTG655405 NTG720923:NTG720941 NTG786459:NTG786477 NTG851995:NTG852013 NTG917531:NTG917549 NTG983067:NTG983085 ODC30:ODC45 ODC65563:ODC65581 ODC131099:ODC131117 ODC196635:ODC196653 ODC262171:ODC262189 ODC327707:ODC327725 ODC393243:ODC393261 ODC458779:ODC458797 ODC524315:ODC524333 ODC589851:ODC589869 ODC655387:ODC655405 ODC720923:ODC720941 ODC786459:ODC786477 ODC851995:ODC852013 ODC917531:ODC917549 ODC983067:ODC983085 OMY30:OMY45 OMY65563:OMY65581 OMY131099:OMY131117 OMY196635:OMY196653 OMY262171:OMY262189 OMY327707:OMY327725 OMY393243:OMY393261 OMY458779:OMY458797 OMY524315:OMY524333 OMY589851:OMY589869 OMY655387:OMY655405 OMY720923:OMY720941 OMY786459:OMY786477 OMY851995:OMY852013 OMY917531:OMY917549 OMY983067:OMY983085 OWU30:OWU45 OWU65563:OWU65581 OWU131099:OWU131117 OWU196635:OWU196653 OWU262171:OWU262189 OWU327707:OWU327725 OWU393243:OWU393261 OWU458779:OWU458797 OWU524315:OWU524333 OWU589851:OWU589869 OWU655387:OWU655405 OWU720923:OWU720941 OWU786459:OWU786477 OWU851995:OWU852013 OWU917531:OWU917549 OWU983067:OWU983085 PGQ30:PGQ45 PGQ65563:PGQ65581 PGQ131099:PGQ131117 PGQ196635:PGQ196653 PGQ262171:PGQ262189 PGQ327707:PGQ327725 PGQ393243:PGQ393261 PGQ458779:PGQ458797 PGQ524315:PGQ524333 PGQ589851:PGQ589869 PGQ655387:PGQ655405 PGQ720923:PGQ720941 PGQ786459:PGQ786477 PGQ851995:PGQ852013 PGQ917531:PGQ917549 PGQ983067:PGQ983085 PQM30:PQM45 PQM65563:PQM65581 PQM131099:PQM131117 PQM196635:PQM196653 PQM262171:PQM262189 PQM327707:PQM327725 PQM393243:PQM393261 PQM458779:PQM458797 PQM524315:PQM524333 PQM589851:PQM589869 PQM655387:PQM655405 PQM720923:PQM720941 PQM786459:PQM786477 PQM851995:PQM852013 PQM917531:PQM917549 PQM983067:PQM983085 QAI30:QAI45 QAI65563:QAI65581 QAI131099:QAI131117 QAI196635:QAI196653 QAI262171:QAI262189 QAI327707:QAI327725 QAI393243:QAI393261 QAI458779:QAI458797 QAI524315:QAI524333 QAI589851:QAI589869 QAI655387:QAI655405 QAI720923:QAI720941 QAI786459:QAI786477 QAI851995:QAI852013 QAI917531:QAI917549 QAI983067:QAI983085 QKE30:QKE45 QKE65563:QKE65581 QKE131099:QKE131117 QKE196635:QKE196653 QKE262171:QKE262189 QKE327707:QKE327725 QKE393243:QKE393261 QKE458779:QKE458797 QKE524315:QKE524333 QKE589851:QKE589869 QKE655387:QKE655405 QKE720923:QKE720941 QKE786459:QKE786477 QKE851995:QKE852013 QKE917531:QKE917549 QKE983067:QKE983085 QUA30:QUA45 QUA65563:QUA65581 QUA131099:QUA131117 QUA196635:QUA196653 QUA262171:QUA262189 QUA327707:QUA327725 QUA393243:QUA393261 QUA458779:QUA458797 QUA524315:QUA524333 QUA589851:QUA589869 QUA655387:QUA655405 QUA720923:QUA720941 QUA786459:QUA786477 QUA851995:QUA852013 QUA917531:QUA917549 QUA983067:QUA983085 RDW30:RDW45 RDW65563:RDW65581 RDW131099:RDW131117 RDW196635:RDW196653 RDW262171:RDW262189 RDW327707:RDW327725 RDW393243:RDW393261 RDW458779:RDW458797 RDW524315:RDW524333 RDW589851:RDW589869 RDW655387:RDW655405 RDW720923:RDW720941 RDW786459:RDW786477 RDW851995:RDW852013 RDW917531:RDW917549 RDW983067:RDW983085 RNS30:RNS45 RNS65563:RNS65581 RNS131099:RNS131117 RNS196635:RNS196653 RNS262171:RNS262189 RNS327707:RNS327725 RNS393243:RNS393261 RNS458779:RNS458797 RNS524315:RNS524333 RNS589851:RNS589869 RNS655387:RNS655405 RNS720923:RNS720941 RNS786459:RNS786477 RNS851995:RNS852013 RNS917531:RNS917549 RNS983067:RNS983085 RXO30:RXO45 RXO65563:RXO65581 RXO131099:RXO131117 RXO196635:RXO196653 RXO262171:RXO262189 RXO327707:RXO327725 RXO393243:RXO393261 RXO458779:RXO458797 RXO524315:RXO524333 RXO589851:RXO589869 RXO655387:RXO655405 RXO720923:RXO720941 RXO786459:RXO786477 RXO851995:RXO852013 RXO917531:RXO917549 RXO983067:RXO983085 SHK30:SHK45 SHK65563:SHK65581 SHK131099:SHK131117 SHK196635:SHK196653 SHK262171:SHK262189 SHK327707:SHK327725 SHK393243:SHK393261 SHK458779:SHK458797 SHK524315:SHK524333 SHK589851:SHK589869 SHK655387:SHK655405 SHK720923:SHK720941 SHK786459:SHK786477 SHK851995:SHK852013 SHK917531:SHK917549 SHK983067:SHK983085 SRG30:SRG45 SRG65563:SRG65581 SRG131099:SRG131117 SRG196635:SRG196653 SRG262171:SRG262189 SRG327707:SRG327725 SRG393243:SRG393261 SRG458779:SRG458797 SRG524315:SRG524333 SRG589851:SRG589869 SRG655387:SRG655405 SRG720923:SRG720941 SRG786459:SRG786477 SRG851995:SRG852013 SRG917531:SRG917549 SRG983067:SRG983085 TBC30:TBC45 TBC65563:TBC65581 TBC131099:TBC131117 TBC196635:TBC196653 TBC262171:TBC262189 TBC327707:TBC327725 TBC393243:TBC393261 TBC458779:TBC458797 TBC524315:TBC524333 TBC589851:TBC589869 TBC655387:TBC655405 TBC720923:TBC720941 TBC786459:TBC786477 TBC851995:TBC852013 TBC917531:TBC917549 TBC983067:TBC983085 TKY30:TKY45 TKY65563:TKY65581 TKY131099:TKY131117 TKY196635:TKY196653 TKY262171:TKY262189 TKY327707:TKY327725 TKY393243:TKY393261 TKY458779:TKY458797 TKY524315:TKY524333 TKY589851:TKY589869 TKY655387:TKY655405 TKY720923:TKY720941 TKY786459:TKY786477 TKY851995:TKY852013 TKY917531:TKY917549 TKY983067:TKY983085 TUU30:TUU45 TUU65563:TUU65581 TUU131099:TUU131117 TUU196635:TUU196653 TUU262171:TUU262189 TUU327707:TUU327725 TUU393243:TUU393261 TUU458779:TUU458797 TUU524315:TUU524333 TUU589851:TUU589869 TUU655387:TUU655405 TUU720923:TUU720941 TUU786459:TUU786477 TUU851995:TUU852013 TUU917531:TUU917549 TUU983067:TUU983085 UEQ30:UEQ45 UEQ65563:UEQ65581 UEQ131099:UEQ131117 UEQ196635:UEQ196653 UEQ262171:UEQ262189 UEQ327707:UEQ327725 UEQ393243:UEQ393261 UEQ458779:UEQ458797 UEQ524315:UEQ524333 UEQ589851:UEQ589869 UEQ655387:UEQ655405 UEQ720923:UEQ720941 UEQ786459:UEQ786477 UEQ851995:UEQ852013 UEQ917531:UEQ917549 UEQ983067:UEQ983085 UOM30:UOM45 UOM65563:UOM65581 UOM131099:UOM131117 UOM196635:UOM196653 UOM262171:UOM262189 UOM327707:UOM327725 UOM393243:UOM393261 UOM458779:UOM458797 UOM524315:UOM524333 UOM589851:UOM589869 UOM655387:UOM655405 UOM720923:UOM720941 UOM786459:UOM786477 UOM851995:UOM852013 UOM917531:UOM917549 UOM983067:UOM983085 UYI30:UYI45 UYI65563:UYI65581 UYI131099:UYI131117 UYI196635:UYI196653 UYI262171:UYI262189 UYI327707:UYI327725 UYI393243:UYI393261 UYI458779:UYI458797 UYI524315:UYI524333 UYI589851:UYI589869 UYI655387:UYI655405 UYI720923:UYI720941 UYI786459:UYI786477 UYI851995:UYI852013 UYI917531:UYI917549 UYI983067:UYI983085 VIE30:VIE45 VIE65563:VIE65581 VIE131099:VIE131117 VIE196635:VIE196653 VIE262171:VIE262189 VIE327707:VIE327725 VIE393243:VIE393261 VIE458779:VIE458797 VIE524315:VIE524333 VIE589851:VIE589869 VIE655387:VIE655405 VIE720923:VIE720941 VIE786459:VIE786477 VIE851995:VIE852013 VIE917531:VIE917549 VIE983067:VIE983085 VSA30:VSA45 VSA65563:VSA65581 VSA131099:VSA131117 VSA196635:VSA196653 VSA262171:VSA262189 VSA327707:VSA327725 VSA393243:VSA393261 VSA458779:VSA458797 VSA524315:VSA524333 VSA589851:VSA589869 VSA655387:VSA655405 VSA720923:VSA720941 VSA786459:VSA786477 VSA851995:VSA852013 VSA917531:VSA917549 VSA983067:VSA983085 WBW30:WBW45 WBW65563:WBW65581 WBW131099:WBW131117 WBW196635:WBW196653 WBW262171:WBW262189 WBW327707:WBW327725 WBW393243:WBW393261 WBW458779:WBW458797 WBW524315:WBW524333 WBW589851:WBW589869 WBW655387:WBW655405 WBW720923:WBW720941 WBW786459:WBW786477 WBW851995:WBW852013 WBW917531:WBW917549 WBW983067:WBW983085 WLS30:WLS45 WLS65563:WLS65581 WLS131099:WLS131117 WLS196635:WLS196653 WLS262171:WLS262189 WLS327707:WLS327725 WLS393243:WLS393261 WLS458779:WLS458797 WLS524315:WLS524333 WLS589851:WLS589869 WLS655387:WLS655405 WLS720923:WLS720941 WLS786459:WLS786477 WLS851995:WLS852013 WLS917531:WLS917549 WLS983067:WLS983085 WVO30:WVO45 WVO65563:WVO65581 WVO131099:WVO131117 WVO196635:WVO196653 WVO262171:WVO262189 WVO327707:WVO327725 WVO393243:WVO393261 WVO458779:WVO458797 WVO524315:WVO524333 WVO589851:WVO589869 WVO655387:WVO655405 WVO720923:WVO720941 WVO786459:WVO786477 WVO851995:WVO852013 WVO917531:WVO917549 WVO983067:WVO983085">
      <formula1>"是,否"</formula1>
    </dataValidation>
    <dataValidation type="list" allowBlank="1" showInputMessage="1" showErrorMessage="1" sqref="K11:K45">
      <formula1>"通过,不通过,阻碍,无效,"</formula1>
    </dataValidation>
    <dataValidation type="list" allowBlank="1" showInputMessage="1" showErrorMessage="1" sqref="K65563:K65581 K131099:K131117 K196635:K196653 K262171:K262189 K327707:K327725 K393243:K393261 K458779:K458797 K524315:K524333 K589851:K589869 K655387:K655405 K720923:K720941 K786459:K786477 K851995:K852013 K917531:K917549 K983067:K983085 P30:P45 P65563:P65581 P131099:P131117 P196635:P196653 P262171:P262189 P327707:P327725 P393243:P393261 P458779:P458797 P524315:P524333 P589851:P589869 P655387:P655405 P720923:P720941 P786459:P786477 P851995:P852013 P917531:P917549 P983067:P983085 JG30:JG45 JG65563:JG65581 JG131099:JG131117 JG196635:JG196653 JG262171:JG262189 JG327707:JG327725 JG393243:JG393261 JG458779:JG458797 JG524315:JG524333 JG589851:JG589869 JG655387:JG655405 JG720923:JG720941 JG786459:JG786477 JG851995:JG852013 JG917531:JG917549 JG983067:JG983085 JL30:JL45 JL65563:JL65581 JL131099:JL131117 JL196635:JL196653 JL262171:JL262189 JL327707:JL327725 JL393243:JL393261 JL458779:JL458797 JL524315:JL524333 JL589851:JL589869 JL655387:JL655405 JL720923:JL720941 JL786459:JL786477 JL851995:JL852013 JL917531:JL917549 JL983067:JL983085 TC30:TC45 TC65563:TC65581 TC131099:TC131117 TC196635:TC196653 TC262171:TC262189 TC327707:TC327725 TC393243:TC393261 TC458779:TC458797 TC524315:TC524333 TC589851:TC589869 TC655387:TC655405 TC720923:TC720941 TC786459:TC786477 TC851995:TC852013 TC917531:TC917549 TC983067:TC983085 TH30:TH45 TH65563:TH65581 TH131099:TH131117 TH196635:TH196653 TH262171:TH262189 TH327707:TH327725 TH393243:TH393261 TH458779:TH458797 TH524315:TH524333 TH589851:TH589869 TH655387:TH655405 TH720923:TH720941 TH786459:TH786477 TH851995:TH852013 TH917531:TH917549 TH983067:TH983085 ACY30:ACY45 ACY65563:ACY65581 ACY131099:ACY131117 ACY196635:ACY196653 ACY262171:ACY262189 ACY327707:ACY327725 ACY393243:ACY393261 ACY458779:ACY458797 ACY524315:ACY524333 ACY589851:ACY589869 ACY655387:ACY655405 ACY720923:ACY720941 ACY786459:ACY786477 ACY851995:ACY852013 ACY917531:ACY917549 ACY983067:ACY983085 ADD30:ADD45 ADD65563:ADD65581 ADD131099:ADD131117 ADD196635:ADD196653 ADD262171:ADD262189 ADD327707:ADD327725 ADD393243:ADD393261 ADD458779:ADD458797 ADD524315:ADD524333 ADD589851:ADD589869 ADD655387:ADD655405 ADD720923:ADD720941 ADD786459:ADD786477 ADD851995:ADD852013 ADD917531:ADD917549 ADD983067:ADD983085 AMU30:AMU45 AMU65563:AMU65581 AMU131099:AMU131117 AMU196635:AMU196653 AMU262171:AMU262189 AMU327707:AMU327725 AMU393243:AMU393261 AMU458779:AMU458797 AMU524315:AMU524333 AMU589851:AMU589869 AMU655387:AMU655405 AMU720923:AMU720941 AMU786459:AMU786477 AMU851995:AMU852013 AMU917531:AMU917549 AMU983067:AMU983085 AMZ30:AMZ45 AMZ65563:AMZ65581 AMZ131099:AMZ131117 AMZ196635:AMZ196653 AMZ262171:AMZ262189 AMZ327707:AMZ327725 AMZ393243:AMZ393261 AMZ458779:AMZ458797 AMZ524315:AMZ524333 AMZ589851:AMZ589869 AMZ655387:AMZ655405 AMZ720923:AMZ720941 AMZ786459:AMZ786477 AMZ851995:AMZ852013 AMZ917531:AMZ917549 AMZ983067:AMZ983085 AWQ30:AWQ45 AWQ65563:AWQ65581 AWQ131099:AWQ131117 AWQ196635:AWQ196653 AWQ262171:AWQ262189 AWQ327707:AWQ327725 AWQ393243:AWQ393261 AWQ458779:AWQ458797 AWQ524315:AWQ524333 AWQ589851:AWQ589869 AWQ655387:AWQ655405 AWQ720923:AWQ720941 AWQ786459:AWQ786477 AWQ851995:AWQ852013 AWQ917531:AWQ917549 AWQ983067:AWQ983085 AWV30:AWV45 AWV65563:AWV65581 AWV131099:AWV131117 AWV196635:AWV196653 AWV262171:AWV262189 AWV327707:AWV327725 AWV393243:AWV393261 AWV458779:AWV458797 AWV524315:AWV524333 AWV589851:AWV589869 AWV655387:AWV655405 AWV720923:AWV720941 AWV786459:AWV786477 AWV851995:AWV852013 AWV917531:AWV917549 AWV983067:AWV983085 BGM30:BGM45 BGM65563:BGM65581 BGM131099:BGM131117 BGM196635:BGM196653 BGM262171:BGM262189 BGM327707:BGM327725 BGM393243:BGM393261 BGM458779:BGM458797 BGM524315:BGM524333 BGM589851:BGM589869 BGM655387:BGM655405 BGM720923:BGM720941 BGM786459:BGM786477 BGM851995:BGM852013 BGM917531:BGM917549 BGM983067:BGM983085 BGR30:BGR45 BGR65563:BGR65581 BGR131099:BGR131117 BGR196635:BGR196653 BGR262171:BGR262189 BGR327707:BGR327725 BGR393243:BGR393261 BGR458779:BGR458797 BGR524315:BGR524333 BGR589851:BGR589869 BGR655387:BGR655405 BGR720923:BGR720941 BGR786459:BGR786477 BGR851995:BGR852013 BGR917531:BGR917549 BGR983067:BGR983085 BQI30:BQI45 BQI65563:BQI65581 BQI131099:BQI131117 BQI196635:BQI196653 BQI262171:BQI262189 BQI327707:BQI327725 BQI393243:BQI393261 BQI458779:BQI458797 BQI524315:BQI524333 BQI589851:BQI589869 BQI655387:BQI655405 BQI720923:BQI720941 BQI786459:BQI786477 BQI851995:BQI852013 BQI917531:BQI917549 BQI983067:BQI983085 BQN30:BQN45 BQN65563:BQN65581 BQN131099:BQN131117 BQN196635:BQN196653 BQN262171:BQN262189 BQN327707:BQN327725 BQN393243:BQN393261 BQN458779:BQN458797 BQN524315:BQN524333 BQN589851:BQN589869 BQN655387:BQN655405 BQN720923:BQN720941 BQN786459:BQN786477 BQN851995:BQN852013 BQN917531:BQN917549 BQN983067:BQN983085 CAE30:CAE45 CAE65563:CAE65581 CAE131099:CAE131117 CAE196635:CAE196653 CAE262171:CAE262189 CAE327707:CAE327725 CAE393243:CAE393261 CAE458779:CAE458797 CAE524315:CAE524333 CAE589851:CAE589869 CAE655387:CAE655405 CAE720923:CAE720941 CAE786459:CAE786477 CAE851995:CAE852013 CAE917531:CAE917549 CAE983067:CAE983085 CAJ30:CAJ45 CAJ65563:CAJ65581 CAJ131099:CAJ131117 CAJ196635:CAJ196653 CAJ262171:CAJ262189 CAJ327707:CAJ327725 CAJ393243:CAJ393261 CAJ458779:CAJ458797 CAJ524315:CAJ524333 CAJ589851:CAJ589869 CAJ655387:CAJ655405 CAJ720923:CAJ720941 CAJ786459:CAJ786477 CAJ851995:CAJ852013 CAJ917531:CAJ917549 CAJ983067:CAJ983085 CKA30:CKA45 CKA65563:CKA65581 CKA131099:CKA131117 CKA196635:CKA196653 CKA262171:CKA262189 CKA327707:CKA327725 CKA393243:CKA393261 CKA458779:CKA458797 CKA524315:CKA524333 CKA589851:CKA589869 CKA655387:CKA655405 CKA720923:CKA720941 CKA786459:CKA786477 CKA851995:CKA852013 CKA917531:CKA917549 CKA983067:CKA983085 CKF30:CKF45 CKF65563:CKF65581 CKF131099:CKF131117 CKF196635:CKF196653 CKF262171:CKF262189 CKF327707:CKF327725 CKF393243:CKF393261 CKF458779:CKF458797 CKF524315:CKF524333 CKF589851:CKF589869 CKF655387:CKF655405 CKF720923:CKF720941 CKF786459:CKF786477 CKF851995:CKF852013 CKF917531:CKF917549 CKF983067:CKF983085 CTW30:CTW45 CTW65563:CTW65581 CTW131099:CTW131117 CTW196635:CTW196653 CTW262171:CTW262189 CTW327707:CTW327725 CTW393243:CTW393261 CTW458779:CTW458797 CTW524315:CTW524333 CTW589851:CTW589869 CTW655387:CTW655405 CTW720923:CTW720941 CTW786459:CTW786477 CTW851995:CTW852013 CTW917531:CTW917549 CTW983067:CTW983085 CUB30:CUB45 CUB65563:CUB65581 CUB131099:CUB131117 CUB196635:CUB196653 CUB262171:CUB262189 CUB327707:CUB327725 CUB393243:CUB393261 CUB458779:CUB458797 CUB524315:CUB524333 CUB589851:CUB589869 CUB655387:CUB655405 CUB720923:CUB720941 CUB786459:CUB786477 CUB851995:CUB852013 CUB917531:CUB917549 CUB983067:CUB983085 DDS30:DDS45 DDS65563:DDS65581 DDS131099:DDS131117 DDS196635:DDS196653 DDS262171:DDS262189 DDS327707:DDS327725 DDS393243:DDS393261 DDS458779:DDS458797 DDS524315:DDS524333 DDS589851:DDS589869 DDS655387:DDS655405 DDS720923:DDS720941 DDS786459:DDS786477 DDS851995:DDS852013 DDS917531:DDS917549 DDS983067:DDS983085 DDX30:DDX45 DDX65563:DDX65581 DDX131099:DDX131117 DDX196635:DDX196653 DDX262171:DDX262189 DDX327707:DDX327725 DDX393243:DDX393261 DDX458779:DDX458797 DDX524315:DDX524333 DDX589851:DDX589869 DDX655387:DDX655405 DDX720923:DDX720941 DDX786459:DDX786477 DDX851995:DDX852013 DDX917531:DDX917549 DDX983067:DDX983085 DNO30:DNO45 DNO65563:DNO65581 DNO131099:DNO131117 DNO196635:DNO196653 DNO262171:DNO262189 DNO327707:DNO327725 DNO393243:DNO393261 DNO458779:DNO458797 DNO524315:DNO524333 DNO589851:DNO589869 DNO655387:DNO655405 DNO720923:DNO720941 DNO786459:DNO786477 DNO851995:DNO852013 DNO917531:DNO917549 DNO983067:DNO983085 DNT30:DNT45 DNT65563:DNT65581 DNT131099:DNT131117 DNT196635:DNT196653 DNT262171:DNT262189 DNT327707:DNT327725 DNT393243:DNT393261 DNT458779:DNT458797 DNT524315:DNT524333 DNT589851:DNT589869 DNT655387:DNT655405 DNT720923:DNT720941 DNT786459:DNT786477 DNT851995:DNT852013 DNT917531:DNT917549 DNT983067:DNT983085 DXK30:DXK45 DXK65563:DXK65581 DXK131099:DXK131117 DXK196635:DXK196653 DXK262171:DXK262189 DXK327707:DXK327725 DXK393243:DXK393261 DXK458779:DXK458797 DXK524315:DXK524333 DXK589851:DXK589869 DXK655387:DXK655405 DXK720923:DXK720941 DXK786459:DXK786477 DXK851995:DXK852013 DXK917531:DXK917549 DXK983067:DXK983085 DXP30:DXP45 DXP65563:DXP65581 DXP131099:DXP131117 DXP196635:DXP196653 DXP262171:DXP262189 DXP327707:DXP327725 DXP393243:DXP393261 DXP458779:DXP458797 DXP524315:DXP524333 DXP589851:DXP589869 DXP655387:DXP655405 DXP720923:DXP720941 DXP786459:DXP786477 DXP851995:DXP852013 DXP917531:DXP917549 DXP983067:DXP983085 EHG30:EHG45 EHG65563:EHG65581 EHG131099:EHG131117 EHG196635:EHG196653 EHG262171:EHG262189 EHG327707:EHG327725 EHG393243:EHG393261 EHG458779:EHG458797 EHG524315:EHG524333 EHG589851:EHG589869 EHG655387:EHG655405 EHG720923:EHG720941 EHG786459:EHG786477 EHG851995:EHG852013 EHG917531:EHG917549 EHG983067:EHG983085 EHL30:EHL45 EHL65563:EHL65581 EHL131099:EHL131117 EHL196635:EHL196653 EHL262171:EHL262189 EHL327707:EHL327725 EHL393243:EHL393261 EHL458779:EHL458797 EHL524315:EHL524333 EHL589851:EHL589869 EHL655387:EHL655405 EHL720923:EHL720941 EHL786459:EHL786477 EHL851995:EHL852013 EHL917531:EHL917549 EHL983067:EHL983085 ERC30:ERC45 ERC65563:ERC65581 ERC131099:ERC131117 ERC196635:ERC196653 ERC262171:ERC262189 ERC327707:ERC327725 ERC393243:ERC393261 ERC458779:ERC458797 ERC524315:ERC524333 ERC589851:ERC589869 ERC655387:ERC655405 ERC720923:ERC720941 ERC786459:ERC786477 ERC851995:ERC852013 ERC917531:ERC917549 ERC983067:ERC983085 ERH30:ERH45 ERH65563:ERH65581 ERH131099:ERH131117 ERH196635:ERH196653 ERH262171:ERH262189 ERH327707:ERH327725 ERH393243:ERH393261 ERH458779:ERH458797 ERH524315:ERH524333 ERH589851:ERH589869 ERH655387:ERH655405 ERH720923:ERH720941 ERH786459:ERH786477 ERH851995:ERH852013 ERH917531:ERH917549 ERH983067:ERH983085 FAY30:FAY45 FAY65563:FAY65581 FAY131099:FAY131117 FAY196635:FAY196653 FAY262171:FAY262189 FAY327707:FAY327725 FAY393243:FAY393261 FAY458779:FAY458797 FAY524315:FAY524333 FAY589851:FAY589869 FAY655387:FAY655405 FAY720923:FAY720941 FAY786459:FAY786477 FAY851995:FAY852013 FAY917531:FAY917549 FAY983067:FAY983085 FBD30:FBD45 FBD65563:FBD65581 FBD131099:FBD131117 FBD196635:FBD196653 FBD262171:FBD262189 FBD327707:FBD327725 FBD393243:FBD393261 FBD458779:FBD458797 FBD524315:FBD524333 FBD589851:FBD589869 FBD655387:FBD655405 FBD720923:FBD720941 FBD786459:FBD786477 FBD851995:FBD852013 FBD917531:FBD917549 FBD983067:FBD983085 FKU30:FKU45 FKU65563:FKU65581 FKU131099:FKU131117 FKU196635:FKU196653 FKU262171:FKU262189 FKU327707:FKU327725 FKU393243:FKU393261 FKU458779:FKU458797 FKU524315:FKU524333 FKU589851:FKU589869 FKU655387:FKU655405 FKU720923:FKU720941 FKU786459:FKU786477 FKU851995:FKU852013 FKU917531:FKU917549 FKU983067:FKU983085 FKZ30:FKZ45 FKZ65563:FKZ65581 FKZ131099:FKZ131117 FKZ196635:FKZ196653 FKZ262171:FKZ262189 FKZ327707:FKZ327725 FKZ393243:FKZ393261 FKZ458779:FKZ458797 FKZ524315:FKZ524333 FKZ589851:FKZ589869 FKZ655387:FKZ655405 FKZ720923:FKZ720941 FKZ786459:FKZ786477 FKZ851995:FKZ852013 FKZ917531:FKZ917549 FKZ983067:FKZ983085 FUQ30:FUQ45 FUQ65563:FUQ65581 FUQ131099:FUQ131117 FUQ196635:FUQ196653 FUQ262171:FUQ262189 FUQ327707:FUQ327725 FUQ393243:FUQ393261 FUQ458779:FUQ458797 FUQ524315:FUQ524333 FUQ589851:FUQ589869 FUQ655387:FUQ655405 FUQ720923:FUQ720941 FUQ786459:FUQ786477 FUQ851995:FUQ852013 FUQ917531:FUQ917549 FUQ983067:FUQ983085 FUV30:FUV45 FUV65563:FUV65581 FUV131099:FUV131117 FUV196635:FUV196653 FUV262171:FUV262189 FUV327707:FUV327725 FUV393243:FUV393261 FUV458779:FUV458797 FUV524315:FUV524333 FUV589851:FUV589869 FUV655387:FUV655405 FUV720923:FUV720941 FUV786459:FUV786477 FUV851995:FUV852013 FUV917531:FUV917549 FUV983067:FUV983085 GEM30:GEM45 GEM65563:GEM65581 GEM131099:GEM131117 GEM196635:GEM196653 GEM262171:GEM262189 GEM327707:GEM327725 GEM393243:GEM393261 GEM458779:GEM458797 GEM524315:GEM524333 GEM589851:GEM589869 GEM655387:GEM655405 GEM720923:GEM720941 GEM786459:GEM786477 GEM851995:GEM852013 GEM917531:GEM917549 GEM983067:GEM983085 GER30:GER45 GER65563:GER65581 GER131099:GER131117 GER196635:GER196653 GER262171:GER262189 GER327707:GER327725 GER393243:GER393261 GER458779:GER458797 GER524315:GER524333 GER589851:GER589869 GER655387:GER655405 GER720923:GER720941 GER786459:GER786477 GER851995:GER852013 GER917531:GER917549 GER983067:GER983085 GOI30:GOI45 GOI65563:GOI65581 GOI131099:GOI131117 GOI196635:GOI196653 GOI262171:GOI262189 GOI327707:GOI327725 GOI393243:GOI393261 GOI458779:GOI458797 GOI524315:GOI524333 GOI589851:GOI589869 GOI655387:GOI655405 GOI720923:GOI720941 GOI786459:GOI786477 GOI851995:GOI852013 GOI917531:GOI917549 GOI983067:GOI983085 GON30:GON45 GON65563:GON65581 GON131099:GON131117 GON196635:GON196653 GON262171:GON262189 GON327707:GON327725 GON393243:GON393261 GON458779:GON458797 GON524315:GON524333 GON589851:GON589869 GON655387:GON655405 GON720923:GON720941 GON786459:GON786477 GON851995:GON852013 GON917531:GON917549 GON983067:GON983085 GYE30:GYE45 GYE65563:GYE65581 GYE131099:GYE131117 GYE196635:GYE196653 GYE262171:GYE262189 GYE327707:GYE327725 GYE393243:GYE393261 GYE458779:GYE458797 GYE524315:GYE524333 GYE589851:GYE589869 GYE655387:GYE655405 GYE720923:GYE720941 GYE786459:GYE786477 GYE851995:GYE852013 GYE917531:GYE917549 GYE983067:GYE983085 GYJ30:GYJ45 GYJ65563:GYJ65581 GYJ131099:GYJ131117 GYJ196635:GYJ196653 GYJ262171:GYJ262189 GYJ327707:GYJ327725 GYJ393243:GYJ393261 GYJ458779:GYJ458797 GYJ524315:GYJ524333 GYJ589851:GYJ589869 GYJ655387:GYJ655405 GYJ720923:GYJ720941 GYJ786459:GYJ786477 GYJ851995:GYJ852013 GYJ917531:GYJ917549 GYJ983067:GYJ983085 HIA30:HIA45 HIA65563:HIA65581 HIA131099:HIA131117 HIA196635:HIA196653 HIA262171:HIA262189 HIA327707:HIA327725 HIA393243:HIA393261 HIA458779:HIA458797 HIA524315:HIA524333 HIA589851:HIA589869 HIA655387:HIA655405 HIA720923:HIA720941 HIA786459:HIA786477 HIA851995:HIA852013 HIA917531:HIA917549 HIA983067:HIA983085 HIF30:HIF45 HIF65563:HIF65581 HIF131099:HIF131117 HIF196635:HIF196653 HIF262171:HIF262189 HIF327707:HIF327725 HIF393243:HIF393261 HIF458779:HIF458797 HIF524315:HIF524333 HIF589851:HIF589869 HIF655387:HIF655405 HIF720923:HIF720941 HIF786459:HIF786477 HIF851995:HIF852013 HIF917531:HIF917549 HIF983067:HIF983085 HRW30:HRW45 HRW65563:HRW65581 HRW131099:HRW131117 HRW196635:HRW196653 HRW262171:HRW262189 HRW327707:HRW327725 HRW393243:HRW393261 HRW458779:HRW458797 HRW524315:HRW524333 HRW589851:HRW589869 HRW655387:HRW655405 HRW720923:HRW720941 HRW786459:HRW786477 HRW851995:HRW852013 HRW917531:HRW917549 HRW983067:HRW983085 HSB30:HSB45 HSB65563:HSB65581 HSB131099:HSB131117 HSB196635:HSB196653 HSB262171:HSB262189 HSB327707:HSB327725 HSB393243:HSB393261 HSB458779:HSB458797 HSB524315:HSB524333 HSB589851:HSB589869 HSB655387:HSB655405 HSB720923:HSB720941 HSB786459:HSB786477 HSB851995:HSB852013 HSB917531:HSB917549 HSB983067:HSB983085 IBS30:IBS45 IBS65563:IBS65581 IBS131099:IBS131117 IBS196635:IBS196653 IBS262171:IBS262189 IBS327707:IBS327725 IBS393243:IBS393261 IBS458779:IBS458797 IBS524315:IBS524333 IBS589851:IBS589869 IBS655387:IBS655405 IBS720923:IBS720941 IBS786459:IBS786477 IBS851995:IBS852013 IBS917531:IBS917549 IBS983067:IBS983085 IBX30:IBX45 IBX65563:IBX65581 IBX131099:IBX131117 IBX196635:IBX196653 IBX262171:IBX262189 IBX327707:IBX327725 IBX393243:IBX393261 IBX458779:IBX458797 IBX524315:IBX524333 IBX589851:IBX589869 IBX655387:IBX655405 IBX720923:IBX720941 IBX786459:IBX786477 IBX851995:IBX852013 IBX917531:IBX917549 IBX983067:IBX983085 ILO30:ILO45 ILO65563:ILO65581 ILO131099:ILO131117 ILO196635:ILO196653 ILO262171:ILO262189 ILO327707:ILO327725 ILO393243:ILO393261 ILO458779:ILO458797 ILO524315:ILO524333 ILO589851:ILO589869 ILO655387:ILO655405 ILO720923:ILO720941 ILO786459:ILO786477 ILO851995:ILO852013 ILO917531:ILO917549 ILO983067:ILO983085 ILT30:ILT45 ILT65563:ILT65581 ILT131099:ILT131117 ILT196635:ILT196653 ILT262171:ILT262189 ILT327707:ILT327725 ILT393243:ILT393261 ILT458779:ILT458797 ILT524315:ILT524333 ILT589851:ILT589869 ILT655387:ILT655405 ILT720923:ILT720941 ILT786459:ILT786477 ILT851995:ILT852013 ILT917531:ILT917549 ILT983067:ILT983085 IVK30:IVK45 IVK65563:IVK65581 IVK131099:IVK131117 IVK196635:IVK196653 IVK262171:IVK262189 IVK327707:IVK327725 IVK393243:IVK393261 IVK458779:IVK458797 IVK524315:IVK524333 IVK589851:IVK589869 IVK655387:IVK655405 IVK720923:IVK720941 IVK786459:IVK786477 IVK851995:IVK852013 IVK917531:IVK917549 IVK983067:IVK983085 IVP30:IVP45 IVP65563:IVP65581 IVP131099:IVP131117 IVP196635:IVP196653 IVP262171:IVP262189 IVP327707:IVP327725 IVP393243:IVP393261 IVP458779:IVP458797 IVP524315:IVP524333 IVP589851:IVP589869 IVP655387:IVP655405 IVP720923:IVP720941 IVP786459:IVP786477 IVP851995:IVP852013 IVP917531:IVP917549 IVP983067:IVP983085 JFG30:JFG45 JFG65563:JFG65581 JFG131099:JFG131117 JFG196635:JFG196653 JFG262171:JFG262189 JFG327707:JFG327725 JFG393243:JFG393261 JFG458779:JFG458797 JFG524315:JFG524333 JFG589851:JFG589869 JFG655387:JFG655405 JFG720923:JFG720941 JFG786459:JFG786477 JFG851995:JFG852013 JFG917531:JFG917549 JFG983067:JFG983085 JFL30:JFL45 JFL65563:JFL65581 JFL131099:JFL131117 JFL196635:JFL196653 JFL262171:JFL262189 JFL327707:JFL327725 JFL393243:JFL393261 JFL458779:JFL458797 JFL524315:JFL524333 JFL589851:JFL589869 JFL655387:JFL655405 JFL720923:JFL720941 JFL786459:JFL786477 JFL851995:JFL852013 JFL917531:JFL917549 JFL983067:JFL983085 JPC30:JPC45 JPC65563:JPC65581 JPC131099:JPC131117 JPC196635:JPC196653 JPC262171:JPC262189 JPC327707:JPC327725 JPC393243:JPC393261 JPC458779:JPC458797 JPC524315:JPC524333 JPC589851:JPC589869 JPC655387:JPC655405 JPC720923:JPC720941 JPC786459:JPC786477 JPC851995:JPC852013 JPC917531:JPC917549 JPC983067:JPC983085 JPH30:JPH45 JPH65563:JPH65581 JPH131099:JPH131117 JPH196635:JPH196653 JPH262171:JPH262189 JPH327707:JPH327725 JPH393243:JPH393261 JPH458779:JPH458797 JPH524315:JPH524333 JPH589851:JPH589869 JPH655387:JPH655405 JPH720923:JPH720941 JPH786459:JPH786477 JPH851995:JPH852013 JPH917531:JPH917549 JPH983067:JPH983085 JYY30:JYY45 JYY65563:JYY65581 JYY131099:JYY131117 JYY196635:JYY196653 JYY262171:JYY262189 JYY327707:JYY327725 JYY393243:JYY393261 JYY458779:JYY458797 JYY524315:JYY524333 JYY589851:JYY589869 JYY655387:JYY655405 JYY720923:JYY720941 JYY786459:JYY786477 JYY851995:JYY852013 JYY917531:JYY917549 JYY983067:JYY983085 JZD30:JZD45 JZD65563:JZD65581 JZD131099:JZD131117 JZD196635:JZD196653 JZD262171:JZD262189 JZD327707:JZD327725 JZD393243:JZD393261 JZD458779:JZD458797 JZD524315:JZD524333 JZD589851:JZD589869 JZD655387:JZD655405 JZD720923:JZD720941 JZD786459:JZD786477 JZD851995:JZD852013 JZD917531:JZD917549 JZD983067:JZD983085 KIU30:KIU45 KIU65563:KIU65581 KIU131099:KIU131117 KIU196635:KIU196653 KIU262171:KIU262189 KIU327707:KIU327725 KIU393243:KIU393261 KIU458779:KIU458797 KIU524315:KIU524333 KIU589851:KIU589869 KIU655387:KIU655405 KIU720923:KIU720941 KIU786459:KIU786477 KIU851995:KIU852013 KIU917531:KIU917549 KIU983067:KIU983085 KIZ30:KIZ45 KIZ65563:KIZ65581 KIZ131099:KIZ131117 KIZ196635:KIZ196653 KIZ262171:KIZ262189 KIZ327707:KIZ327725 KIZ393243:KIZ393261 KIZ458779:KIZ458797 KIZ524315:KIZ524333 KIZ589851:KIZ589869 KIZ655387:KIZ655405 KIZ720923:KIZ720941 KIZ786459:KIZ786477 KIZ851995:KIZ852013 KIZ917531:KIZ917549 KIZ983067:KIZ983085 KSQ30:KSQ45 KSQ65563:KSQ65581 KSQ131099:KSQ131117 KSQ196635:KSQ196653 KSQ262171:KSQ262189 KSQ327707:KSQ327725 KSQ393243:KSQ393261 KSQ458779:KSQ458797 KSQ524315:KSQ524333 KSQ589851:KSQ589869 KSQ655387:KSQ655405 KSQ720923:KSQ720941 KSQ786459:KSQ786477 KSQ851995:KSQ852013 KSQ917531:KSQ917549 KSQ983067:KSQ983085 KSV30:KSV45 KSV65563:KSV65581 KSV131099:KSV131117 KSV196635:KSV196653 KSV262171:KSV262189 KSV327707:KSV327725 KSV393243:KSV393261 KSV458779:KSV458797 KSV524315:KSV524333 KSV589851:KSV589869 KSV655387:KSV655405 KSV720923:KSV720941 KSV786459:KSV786477 KSV851995:KSV852013 KSV917531:KSV917549 KSV983067:KSV983085 LCM30:LCM45 LCM65563:LCM65581 LCM131099:LCM131117 LCM196635:LCM196653 LCM262171:LCM262189 LCM327707:LCM327725 LCM393243:LCM393261 LCM458779:LCM458797 LCM524315:LCM524333 LCM589851:LCM589869 LCM655387:LCM655405 LCM720923:LCM720941 LCM786459:LCM786477 LCM851995:LCM852013 LCM917531:LCM917549 LCM983067:LCM983085 LCR30:LCR45 LCR65563:LCR65581 LCR131099:LCR131117 LCR196635:LCR196653 LCR262171:LCR262189 LCR327707:LCR327725 LCR393243:LCR393261 LCR458779:LCR458797 LCR524315:LCR524333 LCR589851:LCR589869 LCR655387:LCR655405 LCR720923:LCR720941 LCR786459:LCR786477 LCR851995:LCR852013 LCR917531:LCR917549 LCR983067:LCR983085 LMI30:LMI45 LMI65563:LMI65581 LMI131099:LMI131117 LMI196635:LMI196653 LMI262171:LMI262189 LMI327707:LMI327725 LMI393243:LMI393261 LMI458779:LMI458797 LMI524315:LMI524333 LMI589851:LMI589869 LMI655387:LMI655405 LMI720923:LMI720941 LMI786459:LMI786477 LMI851995:LMI852013 LMI917531:LMI917549 LMI983067:LMI983085 LMN30:LMN45 LMN65563:LMN65581 LMN131099:LMN131117 LMN196635:LMN196653 LMN262171:LMN262189 LMN327707:LMN327725 LMN393243:LMN393261 LMN458779:LMN458797 LMN524315:LMN524333 LMN589851:LMN589869 LMN655387:LMN655405 LMN720923:LMN720941 LMN786459:LMN786477 LMN851995:LMN852013 LMN917531:LMN917549 LMN983067:LMN983085 LWE30:LWE45 LWE65563:LWE65581 LWE131099:LWE131117 LWE196635:LWE196653 LWE262171:LWE262189 LWE327707:LWE327725 LWE393243:LWE393261 LWE458779:LWE458797 LWE524315:LWE524333 LWE589851:LWE589869 LWE655387:LWE655405 LWE720923:LWE720941 LWE786459:LWE786477 LWE851995:LWE852013 LWE917531:LWE917549 LWE983067:LWE983085 LWJ30:LWJ45 LWJ65563:LWJ65581 LWJ131099:LWJ131117 LWJ196635:LWJ196653 LWJ262171:LWJ262189 LWJ327707:LWJ327725 LWJ393243:LWJ393261 LWJ458779:LWJ458797 LWJ524315:LWJ524333 LWJ589851:LWJ589869 LWJ655387:LWJ655405 LWJ720923:LWJ720941 LWJ786459:LWJ786477 LWJ851995:LWJ852013 LWJ917531:LWJ917549 LWJ983067:LWJ983085 MGA30:MGA45 MGA65563:MGA65581 MGA131099:MGA131117 MGA196635:MGA196653 MGA262171:MGA262189 MGA327707:MGA327725 MGA393243:MGA393261 MGA458779:MGA458797 MGA524315:MGA524333 MGA589851:MGA589869 MGA655387:MGA655405 MGA720923:MGA720941 MGA786459:MGA786477 MGA851995:MGA852013 MGA917531:MGA917549 MGA983067:MGA983085 MGF30:MGF45 MGF65563:MGF65581 MGF131099:MGF131117 MGF196635:MGF196653 MGF262171:MGF262189 MGF327707:MGF327725 MGF393243:MGF393261 MGF458779:MGF458797 MGF524315:MGF524333 MGF589851:MGF589869 MGF655387:MGF655405 MGF720923:MGF720941 MGF786459:MGF786477 MGF851995:MGF852013 MGF917531:MGF917549 MGF983067:MGF983085 MPW30:MPW45 MPW65563:MPW65581 MPW131099:MPW131117 MPW196635:MPW196653 MPW262171:MPW262189 MPW327707:MPW327725 MPW393243:MPW393261 MPW458779:MPW458797 MPW524315:MPW524333 MPW589851:MPW589869 MPW655387:MPW655405 MPW720923:MPW720941 MPW786459:MPW786477 MPW851995:MPW852013 MPW917531:MPW917549 MPW983067:MPW983085 MQB30:MQB45 MQB65563:MQB65581 MQB131099:MQB131117 MQB196635:MQB196653 MQB262171:MQB262189 MQB327707:MQB327725 MQB393243:MQB393261 MQB458779:MQB458797 MQB524315:MQB524333 MQB589851:MQB589869 MQB655387:MQB655405 MQB720923:MQB720941 MQB786459:MQB786477 MQB851995:MQB852013 MQB917531:MQB917549 MQB983067:MQB983085 MZS30:MZS45 MZS65563:MZS65581 MZS131099:MZS131117 MZS196635:MZS196653 MZS262171:MZS262189 MZS327707:MZS327725 MZS393243:MZS393261 MZS458779:MZS458797 MZS524315:MZS524333 MZS589851:MZS589869 MZS655387:MZS655405 MZS720923:MZS720941 MZS786459:MZS786477 MZS851995:MZS852013 MZS917531:MZS917549 MZS983067:MZS983085 MZX30:MZX45 MZX65563:MZX65581 MZX131099:MZX131117 MZX196635:MZX196653 MZX262171:MZX262189 MZX327707:MZX327725 MZX393243:MZX393261 MZX458779:MZX458797 MZX524315:MZX524333 MZX589851:MZX589869 MZX655387:MZX655405 MZX720923:MZX720941 MZX786459:MZX786477 MZX851995:MZX852013 MZX917531:MZX917549 MZX983067:MZX983085 NJO30:NJO45 NJO65563:NJO65581 NJO131099:NJO131117 NJO196635:NJO196653 NJO262171:NJO262189 NJO327707:NJO327725 NJO393243:NJO393261 NJO458779:NJO458797 NJO524315:NJO524333 NJO589851:NJO589869 NJO655387:NJO655405 NJO720923:NJO720941 NJO786459:NJO786477 NJO851995:NJO852013 NJO917531:NJO917549 NJO983067:NJO983085 NJT30:NJT45 NJT65563:NJT65581 NJT131099:NJT131117 NJT196635:NJT196653 NJT262171:NJT262189 NJT327707:NJT327725 NJT393243:NJT393261 NJT458779:NJT458797 NJT524315:NJT524333 NJT589851:NJT589869 NJT655387:NJT655405 NJT720923:NJT720941 NJT786459:NJT786477 NJT851995:NJT852013 NJT917531:NJT917549 NJT983067:NJT983085 NTK30:NTK45 NTK65563:NTK65581 NTK131099:NTK131117 NTK196635:NTK196653 NTK262171:NTK262189 NTK327707:NTK327725 NTK393243:NTK393261 NTK458779:NTK458797 NTK524315:NTK524333 NTK589851:NTK589869 NTK655387:NTK655405 NTK720923:NTK720941 NTK786459:NTK786477 NTK851995:NTK852013 NTK917531:NTK917549 NTK983067:NTK983085 NTP30:NTP45 NTP65563:NTP65581 NTP131099:NTP131117 NTP196635:NTP196653 NTP262171:NTP262189 NTP327707:NTP327725 NTP393243:NTP393261 NTP458779:NTP458797 NTP524315:NTP524333 NTP589851:NTP589869 NTP655387:NTP655405 NTP720923:NTP720941 NTP786459:NTP786477 NTP851995:NTP852013 NTP917531:NTP917549 NTP983067:NTP983085 ODG30:ODG45 ODG65563:ODG65581 ODG131099:ODG131117 ODG196635:ODG196653 ODG262171:ODG262189 ODG327707:ODG327725 ODG393243:ODG393261 ODG458779:ODG458797 ODG524315:ODG524333 ODG589851:ODG589869 ODG655387:ODG655405 ODG720923:ODG720941 ODG786459:ODG786477 ODG851995:ODG852013 ODG917531:ODG917549 ODG983067:ODG983085 ODL30:ODL45 ODL65563:ODL65581 ODL131099:ODL131117 ODL196635:ODL196653 ODL262171:ODL262189 ODL327707:ODL327725 ODL393243:ODL393261 ODL458779:ODL458797 ODL524315:ODL524333 ODL589851:ODL589869 ODL655387:ODL655405 ODL720923:ODL720941 ODL786459:ODL786477 ODL851995:ODL852013 ODL917531:ODL917549 ODL983067:ODL983085 ONC30:ONC45 ONC65563:ONC65581 ONC131099:ONC131117 ONC196635:ONC196653 ONC262171:ONC262189 ONC327707:ONC327725 ONC393243:ONC393261 ONC458779:ONC458797 ONC524315:ONC524333 ONC589851:ONC589869 ONC655387:ONC655405 ONC720923:ONC720941 ONC786459:ONC786477 ONC851995:ONC852013 ONC917531:ONC917549 ONC983067:ONC983085 ONH30:ONH45 ONH65563:ONH65581 ONH131099:ONH131117 ONH196635:ONH196653 ONH262171:ONH262189 ONH327707:ONH327725 ONH393243:ONH393261 ONH458779:ONH458797 ONH524315:ONH524333 ONH589851:ONH589869 ONH655387:ONH655405 ONH720923:ONH720941 ONH786459:ONH786477 ONH851995:ONH852013 ONH917531:ONH917549 ONH983067:ONH983085 OWY30:OWY45 OWY65563:OWY65581 OWY131099:OWY131117 OWY196635:OWY196653 OWY262171:OWY262189 OWY327707:OWY327725 OWY393243:OWY393261 OWY458779:OWY458797 OWY524315:OWY524333 OWY589851:OWY589869 OWY655387:OWY655405 OWY720923:OWY720941 OWY786459:OWY786477 OWY851995:OWY852013 OWY917531:OWY917549 OWY983067:OWY983085 OXD30:OXD45 OXD65563:OXD65581 OXD131099:OXD131117 OXD196635:OXD196653 OXD262171:OXD262189 OXD327707:OXD327725 OXD393243:OXD393261 OXD458779:OXD458797 OXD524315:OXD524333 OXD589851:OXD589869 OXD655387:OXD655405 OXD720923:OXD720941 OXD786459:OXD786477 OXD851995:OXD852013 OXD917531:OXD917549 OXD983067:OXD983085 PGU30:PGU45 PGU65563:PGU65581 PGU131099:PGU131117 PGU196635:PGU196653 PGU262171:PGU262189 PGU327707:PGU327725 PGU393243:PGU393261 PGU458779:PGU458797 PGU524315:PGU524333 PGU589851:PGU589869 PGU655387:PGU655405 PGU720923:PGU720941 PGU786459:PGU786477 PGU851995:PGU852013 PGU917531:PGU917549 PGU983067:PGU983085 PGZ30:PGZ45 PGZ65563:PGZ65581 PGZ131099:PGZ131117 PGZ196635:PGZ196653 PGZ262171:PGZ262189 PGZ327707:PGZ327725 PGZ393243:PGZ393261 PGZ458779:PGZ458797 PGZ524315:PGZ524333 PGZ589851:PGZ589869 PGZ655387:PGZ655405 PGZ720923:PGZ720941 PGZ786459:PGZ786477 PGZ851995:PGZ852013 PGZ917531:PGZ917549 PGZ983067:PGZ983085 PQQ30:PQQ45 PQQ65563:PQQ65581 PQQ131099:PQQ131117 PQQ196635:PQQ196653 PQQ262171:PQQ262189 PQQ327707:PQQ327725 PQQ393243:PQQ393261 PQQ458779:PQQ458797 PQQ524315:PQQ524333 PQQ589851:PQQ589869 PQQ655387:PQQ655405 PQQ720923:PQQ720941 PQQ786459:PQQ786477 PQQ851995:PQQ852013 PQQ917531:PQQ917549 PQQ983067:PQQ983085 PQV30:PQV45 PQV65563:PQV65581 PQV131099:PQV131117 PQV196635:PQV196653 PQV262171:PQV262189 PQV327707:PQV327725 PQV393243:PQV393261 PQV458779:PQV458797 PQV524315:PQV524333 PQV589851:PQV589869 PQV655387:PQV655405 PQV720923:PQV720941 PQV786459:PQV786477 PQV851995:PQV852013 PQV917531:PQV917549 PQV983067:PQV983085 QAM30:QAM45 QAM65563:QAM65581 QAM131099:QAM131117 QAM196635:QAM196653 QAM262171:QAM262189 QAM327707:QAM327725 QAM393243:QAM393261 QAM458779:QAM458797 QAM524315:QAM524333 QAM589851:QAM589869 QAM655387:QAM655405 QAM720923:QAM720941 QAM786459:QAM786477 QAM851995:QAM852013 QAM917531:QAM917549 QAM983067:QAM983085 QAR30:QAR45 QAR65563:QAR65581 QAR131099:QAR131117 QAR196635:QAR196653 QAR262171:QAR262189 QAR327707:QAR327725 QAR393243:QAR393261 QAR458779:QAR458797 QAR524315:QAR524333 QAR589851:QAR589869 QAR655387:QAR655405 QAR720923:QAR720941 QAR786459:QAR786477 QAR851995:QAR852013 QAR917531:QAR917549 QAR983067:QAR983085 QKI30:QKI45 QKI65563:QKI65581 QKI131099:QKI131117 QKI196635:QKI196653 QKI262171:QKI262189 QKI327707:QKI327725 QKI393243:QKI393261 QKI458779:QKI458797 QKI524315:QKI524333 QKI589851:QKI589869 QKI655387:QKI655405 QKI720923:QKI720941 QKI786459:QKI786477 QKI851995:QKI852013 QKI917531:QKI917549 QKI983067:QKI983085 QKN30:QKN45 QKN65563:QKN65581 QKN131099:QKN131117 QKN196635:QKN196653 QKN262171:QKN262189 QKN327707:QKN327725 QKN393243:QKN393261 QKN458779:QKN458797 QKN524315:QKN524333 QKN589851:QKN589869 QKN655387:QKN655405 QKN720923:QKN720941 QKN786459:QKN786477 QKN851995:QKN852013 QKN917531:QKN917549 QKN983067:QKN983085 QUE30:QUE45 QUE65563:QUE65581 QUE131099:QUE131117 QUE196635:QUE196653 QUE262171:QUE262189 QUE327707:QUE327725 QUE393243:QUE393261 QUE458779:QUE458797 QUE524315:QUE524333 QUE589851:QUE589869 QUE655387:QUE655405 QUE720923:QUE720941 QUE786459:QUE786477 QUE851995:QUE852013 QUE917531:QUE917549 QUE983067:QUE983085 QUJ30:QUJ45 QUJ65563:QUJ65581 QUJ131099:QUJ131117 QUJ196635:QUJ196653 QUJ262171:QUJ262189 QUJ327707:QUJ327725 QUJ393243:QUJ393261 QUJ458779:QUJ458797 QUJ524315:QUJ524333 QUJ589851:QUJ589869 QUJ655387:QUJ655405 QUJ720923:QUJ720941 QUJ786459:QUJ786477 QUJ851995:QUJ852013 QUJ917531:QUJ917549 QUJ983067:QUJ983085 REA30:REA45 REA65563:REA65581 REA131099:REA131117 REA196635:REA196653 REA262171:REA262189 REA327707:REA327725 REA393243:REA393261 REA458779:REA458797 REA524315:REA524333 REA589851:REA589869 REA655387:REA655405 REA720923:REA720941 REA786459:REA786477 REA851995:REA852013 REA917531:REA917549 REA983067:REA983085 REF30:REF45 REF65563:REF65581 REF131099:REF131117 REF196635:REF196653 REF262171:REF262189 REF327707:REF327725 REF393243:REF393261 REF458779:REF458797 REF524315:REF524333 REF589851:REF589869 REF655387:REF655405 REF720923:REF720941 REF786459:REF786477 REF851995:REF852013 REF917531:REF917549 REF983067:REF983085 RNW30:RNW45 RNW65563:RNW65581 RNW131099:RNW131117 RNW196635:RNW196653 RNW262171:RNW262189 RNW327707:RNW327725 RNW393243:RNW393261 RNW458779:RNW458797 RNW524315:RNW524333 RNW589851:RNW589869 RNW655387:RNW655405 RNW720923:RNW720941 RNW786459:RNW786477 RNW851995:RNW852013 RNW917531:RNW917549 RNW983067:RNW983085 ROB30:ROB45 ROB65563:ROB65581 ROB131099:ROB131117 ROB196635:ROB196653 ROB262171:ROB262189 ROB327707:ROB327725 ROB393243:ROB393261 ROB458779:ROB458797 ROB524315:ROB524333 ROB589851:ROB589869 ROB655387:ROB655405 ROB720923:ROB720941 ROB786459:ROB786477 ROB851995:ROB852013 ROB917531:ROB917549 ROB983067:ROB983085 RXS30:RXS45 RXS65563:RXS65581 RXS131099:RXS131117 RXS196635:RXS196653 RXS262171:RXS262189 RXS327707:RXS327725 RXS393243:RXS393261 RXS458779:RXS458797 RXS524315:RXS524333 RXS589851:RXS589869 RXS655387:RXS655405 RXS720923:RXS720941 RXS786459:RXS786477 RXS851995:RXS852013 RXS917531:RXS917549 RXS983067:RXS983085 RXX30:RXX45 RXX65563:RXX65581 RXX131099:RXX131117 RXX196635:RXX196653 RXX262171:RXX262189 RXX327707:RXX327725 RXX393243:RXX393261 RXX458779:RXX458797 RXX524315:RXX524333 RXX589851:RXX589869 RXX655387:RXX655405 RXX720923:RXX720941 RXX786459:RXX786477 RXX851995:RXX852013 RXX917531:RXX917549 RXX983067:RXX983085 SHO30:SHO45 SHO65563:SHO65581 SHO131099:SHO131117 SHO196635:SHO196653 SHO262171:SHO262189 SHO327707:SHO327725 SHO393243:SHO393261 SHO458779:SHO458797 SHO524315:SHO524333 SHO589851:SHO589869 SHO655387:SHO655405 SHO720923:SHO720941 SHO786459:SHO786477 SHO851995:SHO852013 SHO917531:SHO917549 SHO983067:SHO983085 SHT30:SHT45 SHT65563:SHT65581 SHT131099:SHT131117 SHT196635:SHT196653 SHT262171:SHT262189 SHT327707:SHT327725 SHT393243:SHT393261 SHT458779:SHT458797 SHT524315:SHT524333 SHT589851:SHT589869 SHT655387:SHT655405 SHT720923:SHT720941 SHT786459:SHT786477 SHT851995:SHT852013 SHT917531:SHT917549 SHT983067:SHT983085 SRK30:SRK45 SRK65563:SRK65581 SRK131099:SRK131117 SRK196635:SRK196653 SRK262171:SRK262189 SRK327707:SRK327725 SRK393243:SRK393261 SRK458779:SRK458797 SRK524315:SRK524333 SRK589851:SRK589869 SRK655387:SRK655405 SRK720923:SRK720941 SRK786459:SRK786477 SRK851995:SRK852013 SRK917531:SRK917549 SRK983067:SRK983085 SRP30:SRP45 SRP65563:SRP65581 SRP131099:SRP131117 SRP196635:SRP196653 SRP262171:SRP262189 SRP327707:SRP327725 SRP393243:SRP393261 SRP458779:SRP458797 SRP524315:SRP524333 SRP589851:SRP589869 SRP655387:SRP655405 SRP720923:SRP720941 SRP786459:SRP786477 SRP851995:SRP852013 SRP917531:SRP917549 SRP983067:SRP983085 TBG30:TBG45 TBG65563:TBG65581 TBG131099:TBG131117 TBG196635:TBG196653 TBG262171:TBG262189 TBG327707:TBG327725 TBG393243:TBG393261 TBG458779:TBG458797 TBG524315:TBG524333 TBG589851:TBG589869 TBG655387:TBG655405 TBG720923:TBG720941 TBG786459:TBG786477 TBG851995:TBG852013 TBG917531:TBG917549 TBG983067:TBG983085 TBL30:TBL45 TBL65563:TBL65581 TBL131099:TBL131117 TBL196635:TBL196653 TBL262171:TBL262189 TBL327707:TBL327725 TBL393243:TBL393261 TBL458779:TBL458797 TBL524315:TBL524333 TBL589851:TBL589869 TBL655387:TBL655405 TBL720923:TBL720941 TBL786459:TBL786477 TBL851995:TBL852013 TBL917531:TBL917549 TBL983067:TBL983085 TLC30:TLC45 TLC65563:TLC65581 TLC131099:TLC131117 TLC196635:TLC196653 TLC262171:TLC262189 TLC327707:TLC327725 TLC393243:TLC393261 TLC458779:TLC458797 TLC524315:TLC524333 TLC589851:TLC589869 TLC655387:TLC655405 TLC720923:TLC720941 TLC786459:TLC786477 TLC851995:TLC852013 TLC917531:TLC917549 TLC983067:TLC983085 TLH30:TLH45 TLH65563:TLH65581 TLH131099:TLH131117 TLH196635:TLH196653 TLH262171:TLH262189 TLH327707:TLH327725 TLH393243:TLH393261 TLH458779:TLH458797 TLH524315:TLH524333 TLH589851:TLH589869 TLH655387:TLH655405 TLH720923:TLH720941 TLH786459:TLH786477 TLH851995:TLH852013 TLH917531:TLH917549 TLH983067:TLH983085 TUY30:TUY45 TUY65563:TUY65581 TUY131099:TUY131117 TUY196635:TUY196653 TUY262171:TUY262189 TUY327707:TUY327725 TUY393243:TUY393261 TUY458779:TUY458797 TUY524315:TUY524333 TUY589851:TUY589869 TUY655387:TUY655405 TUY720923:TUY720941 TUY786459:TUY786477 TUY851995:TUY852013 TUY917531:TUY917549 TUY983067:TUY983085 TVD30:TVD45 TVD65563:TVD65581 TVD131099:TVD131117 TVD196635:TVD196653 TVD262171:TVD262189 TVD327707:TVD327725 TVD393243:TVD393261 TVD458779:TVD458797 TVD524315:TVD524333 TVD589851:TVD589869 TVD655387:TVD655405 TVD720923:TVD720941 TVD786459:TVD786477 TVD851995:TVD852013 TVD917531:TVD917549 TVD983067:TVD983085 UEU30:UEU45 UEU65563:UEU65581 UEU131099:UEU131117 UEU196635:UEU196653 UEU262171:UEU262189 UEU327707:UEU327725 UEU393243:UEU393261 UEU458779:UEU458797 UEU524315:UEU524333 UEU589851:UEU589869 UEU655387:UEU655405 UEU720923:UEU720941 UEU786459:UEU786477 UEU851995:UEU852013 UEU917531:UEU917549 UEU983067:UEU983085 UEZ30:UEZ45 UEZ65563:UEZ65581 UEZ131099:UEZ131117 UEZ196635:UEZ196653 UEZ262171:UEZ262189 UEZ327707:UEZ327725 UEZ393243:UEZ393261 UEZ458779:UEZ458797 UEZ524315:UEZ524333 UEZ589851:UEZ589869 UEZ655387:UEZ655405 UEZ720923:UEZ720941 UEZ786459:UEZ786477 UEZ851995:UEZ852013 UEZ917531:UEZ917549 UEZ983067:UEZ983085 UOQ30:UOQ45 UOQ65563:UOQ65581 UOQ131099:UOQ131117 UOQ196635:UOQ196653 UOQ262171:UOQ262189 UOQ327707:UOQ327725 UOQ393243:UOQ393261 UOQ458779:UOQ458797 UOQ524315:UOQ524333 UOQ589851:UOQ589869 UOQ655387:UOQ655405 UOQ720923:UOQ720941 UOQ786459:UOQ786477 UOQ851995:UOQ852013 UOQ917531:UOQ917549 UOQ983067:UOQ983085 UOV30:UOV45 UOV65563:UOV65581 UOV131099:UOV131117 UOV196635:UOV196653 UOV262171:UOV262189 UOV327707:UOV327725 UOV393243:UOV393261 UOV458779:UOV458797 UOV524315:UOV524333 UOV589851:UOV589869 UOV655387:UOV655405 UOV720923:UOV720941 UOV786459:UOV786477 UOV851995:UOV852013 UOV917531:UOV917549 UOV983067:UOV983085 UYM30:UYM45 UYM65563:UYM65581 UYM131099:UYM131117 UYM196635:UYM196653 UYM262171:UYM262189 UYM327707:UYM327725 UYM393243:UYM393261 UYM458779:UYM458797 UYM524315:UYM524333 UYM589851:UYM589869 UYM655387:UYM655405 UYM720923:UYM720941 UYM786459:UYM786477 UYM851995:UYM852013 UYM917531:UYM917549 UYM983067:UYM983085 UYR30:UYR45 UYR65563:UYR65581 UYR131099:UYR131117 UYR196635:UYR196653 UYR262171:UYR262189 UYR327707:UYR327725 UYR393243:UYR393261 UYR458779:UYR458797 UYR524315:UYR524333 UYR589851:UYR589869 UYR655387:UYR655405 UYR720923:UYR720941 UYR786459:UYR786477 UYR851995:UYR852013 UYR917531:UYR917549 UYR983067:UYR983085 VII30:VII45 VII65563:VII65581 VII131099:VII131117 VII196635:VII196653 VII262171:VII262189 VII327707:VII327725 VII393243:VII393261 VII458779:VII458797 VII524315:VII524333 VII589851:VII589869 VII655387:VII655405 VII720923:VII720941 VII786459:VII786477 VII851995:VII852013 VII917531:VII917549 VII983067:VII983085 VIN30:VIN45 VIN65563:VIN65581 VIN131099:VIN131117 VIN196635:VIN196653 VIN262171:VIN262189 VIN327707:VIN327725 VIN393243:VIN393261 VIN458779:VIN458797 VIN524315:VIN524333 VIN589851:VIN589869 VIN655387:VIN655405 VIN720923:VIN720941 VIN786459:VIN786477 VIN851995:VIN852013 VIN917531:VIN917549 VIN983067:VIN983085 VSE30:VSE45 VSE65563:VSE65581 VSE131099:VSE131117 VSE196635:VSE196653 VSE262171:VSE262189 VSE327707:VSE327725 VSE393243:VSE393261 VSE458779:VSE458797 VSE524315:VSE524333 VSE589851:VSE589869 VSE655387:VSE655405 VSE720923:VSE720941 VSE786459:VSE786477 VSE851995:VSE852013 VSE917531:VSE917549 VSE983067:VSE983085 VSJ30:VSJ45 VSJ65563:VSJ65581 VSJ131099:VSJ131117 VSJ196635:VSJ196653 VSJ262171:VSJ262189 VSJ327707:VSJ327725 VSJ393243:VSJ393261 VSJ458779:VSJ458797 VSJ524315:VSJ524333 VSJ589851:VSJ589869 VSJ655387:VSJ655405 VSJ720923:VSJ720941 VSJ786459:VSJ786477 VSJ851995:VSJ852013 VSJ917531:VSJ917549 VSJ983067:VSJ983085 WCA30:WCA45 WCA65563:WCA65581 WCA131099:WCA131117 WCA196635:WCA196653 WCA262171:WCA262189 WCA327707:WCA327725 WCA393243:WCA393261 WCA458779:WCA458797 WCA524315:WCA524333 WCA589851:WCA589869 WCA655387:WCA655405 WCA720923:WCA720941 WCA786459:WCA786477 WCA851995:WCA852013 WCA917531:WCA917549 WCA983067:WCA983085 WCF30:WCF45 WCF65563:WCF65581 WCF131099:WCF131117 WCF196635:WCF196653 WCF262171:WCF262189 WCF327707:WCF327725 WCF393243:WCF393261 WCF458779:WCF458797 WCF524315:WCF524333 WCF589851:WCF589869 WCF655387:WCF655405 WCF720923:WCF720941 WCF786459:WCF786477 WCF851995:WCF852013 WCF917531:WCF917549 WCF983067:WCF983085 WLW30:WLW45 WLW65563:WLW65581 WLW131099:WLW131117 WLW196635:WLW196653 WLW262171:WLW262189 WLW327707:WLW327725 WLW393243:WLW393261 WLW458779:WLW458797 WLW524315:WLW524333 WLW589851:WLW589869 WLW655387:WLW655405 WLW720923:WLW720941 WLW786459:WLW786477 WLW851995:WLW852013 WLW917531:WLW917549 WLW983067:WLW983085 WMB30:WMB45 WMB65563:WMB65581 WMB131099:WMB131117 WMB196635:WMB196653 WMB262171:WMB262189 WMB327707:WMB327725 WMB393243:WMB393261 WMB458779:WMB458797 WMB524315:WMB524333 WMB589851:WMB589869 WMB655387:WMB655405 WMB720923:WMB720941 WMB786459:WMB786477 WMB851995:WMB852013 WMB917531:WMB917549 WMB983067:WMB983085 WVS30:WVS45 WVS65563:WVS65581 WVS131099:WVS131117 WVS196635:WVS196653 WVS262171:WVS262189 WVS327707:WVS327725 WVS393243:WVS393261 WVS458779:WVS458797 WVS524315:WVS524333 WVS589851:WVS589869 WVS655387:WVS655405 WVS720923:WVS720941 WVS786459:WVS786477 WVS851995:WVS852013 WVS917531:WVS917549 WVS983067:WVS983085 WVX30:WVX45 WVX65563:WVX65581 WVX131099:WVX131117 WVX196635:WVX196653 WVX262171:WVX262189 WVX327707:WVX327725 WVX393243:WVX393261 WVX458779:WVX458797 WVX524315:WVX524333 WVX589851:WVX589869 WVX655387:WVX655405 WVX720923:WVX720941 WVX786459:WVX786477 WVX851995:WVX852013 WVX917531:WVX917549 WVX983067:WVX983085">
      <formula1>"通过,失败,阻塞,无效,未执行"</formula1>
    </dataValidation>
    <dataValidation allowBlank="1" showInputMessage="1" showErrorMessage="1" promptTitle="Revision" sqref="M5:M9 M65557:M65561 M131093:M131097 M196629:M196633 M262165:M262169 M327701:M327705 M393237:M393241 M458773:M458777 M524309:M524313 M589845:M589849 M655381:M655385 M720917:M720921 M786453:M786457 M851989:M851993 M917525:M917529 M983061:M983065 R5:R9 R65557:R65561 R131093:R131097 R196629:R196633 R262165:R262169 R327701:R327705 R393237:R393241 R458773:R458777 R524309:R524313 R589845:R589849 R655381:R655385 R720917:R720921 R786453:R786457 R851989:R851993 R917525:R917529 R983061:R983065 JI5:JI9 JI65557:JI65561 JI131093:JI131097 JI196629:JI196633 JI262165:JI262169 JI327701:JI327705 JI393237:JI393241 JI458773:JI458777 JI524309:JI524313 JI589845:JI589849 JI655381:JI655385 JI720917:JI720921 JI786453:JI786457 JI851989:JI851993 JI917525:JI917529 JI983061:JI983065 JN5:JN9 JN65557:JN65561 JN131093:JN131097 JN196629:JN196633 JN262165:JN262169 JN327701:JN327705 JN393237:JN393241 JN458773:JN458777 JN524309:JN524313 JN589845:JN589849 JN655381:JN655385 JN720917:JN720921 JN786453:JN786457 JN851989:JN851993 JN917525:JN917529 JN983061:JN983065 TE5:TE9 TE65557:TE65561 TE131093:TE131097 TE196629:TE196633 TE262165:TE262169 TE327701:TE327705 TE393237:TE393241 TE458773:TE458777 TE524309:TE524313 TE589845:TE589849 TE655381:TE655385 TE720917:TE720921 TE786453:TE786457 TE851989:TE851993 TE917525:TE917529 TE983061:TE983065 TJ5:TJ9 TJ65557:TJ65561 TJ131093:TJ131097 TJ196629:TJ196633 TJ262165:TJ262169 TJ327701:TJ327705 TJ393237:TJ393241 TJ458773:TJ458777 TJ524309:TJ524313 TJ589845:TJ589849 TJ655381:TJ655385 TJ720917:TJ720921 TJ786453:TJ786457 TJ851989:TJ851993 TJ917525:TJ917529 TJ983061:TJ983065 ADA5:ADA9 ADA65557:ADA65561 ADA131093:ADA131097 ADA196629:ADA196633 ADA262165:ADA262169 ADA327701:ADA327705 ADA393237:ADA393241 ADA458773:ADA458777 ADA524309:ADA524313 ADA589845:ADA589849 ADA655381:ADA655385 ADA720917:ADA720921 ADA786453:ADA786457 ADA851989:ADA851993 ADA917525:ADA917529 ADA983061:ADA983065 ADF5:ADF9 ADF65557:ADF65561 ADF131093:ADF131097 ADF196629:ADF196633 ADF262165:ADF262169 ADF327701:ADF327705 ADF393237:ADF393241 ADF458773:ADF458777 ADF524309:ADF524313 ADF589845:ADF589849 ADF655381:ADF655385 ADF720917:ADF720921 ADF786453:ADF786457 ADF851989:ADF851993 ADF917525:ADF917529 ADF983061:ADF983065 AMW5:AMW9 AMW65557:AMW65561 AMW131093:AMW131097 AMW196629:AMW196633 AMW262165:AMW262169 AMW327701:AMW327705 AMW393237:AMW393241 AMW458773:AMW458777 AMW524309:AMW524313 AMW589845:AMW589849 AMW655381:AMW655385 AMW720917:AMW720921 AMW786453:AMW786457 AMW851989:AMW851993 AMW917525:AMW917529 AMW983061:AMW983065 ANB5:ANB9 ANB65557:ANB65561 ANB131093:ANB131097 ANB196629:ANB196633 ANB262165:ANB262169 ANB327701:ANB327705 ANB393237:ANB393241 ANB458773:ANB458777 ANB524309:ANB524313 ANB589845:ANB589849 ANB655381:ANB655385 ANB720917:ANB720921 ANB786453:ANB786457 ANB851989:ANB851993 ANB917525:ANB917529 ANB983061:ANB983065 AWS5:AWS9 AWS65557:AWS65561 AWS131093:AWS131097 AWS196629:AWS196633 AWS262165:AWS262169 AWS327701:AWS327705 AWS393237:AWS393241 AWS458773:AWS458777 AWS524309:AWS524313 AWS589845:AWS589849 AWS655381:AWS655385 AWS720917:AWS720921 AWS786453:AWS786457 AWS851989:AWS851993 AWS917525:AWS917529 AWS983061:AWS983065 AWX5:AWX9 AWX65557:AWX65561 AWX131093:AWX131097 AWX196629:AWX196633 AWX262165:AWX262169 AWX327701:AWX327705 AWX393237:AWX393241 AWX458773:AWX458777 AWX524309:AWX524313 AWX589845:AWX589849 AWX655381:AWX655385 AWX720917:AWX720921 AWX786453:AWX786457 AWX851989:AWX851993 AWX917525:AWX917529 AWX983061:AWX983065 BGO5:BGO9 BGO65557:BGO65561 BGO131093:BGO131097 BGO196629:BGO196633 BGO262165:BGO262169 BGO327701:BGO327705 BGO393237:BGO393241 BGO458773:BGO458777 BGO524309:BGO524313 BGO589845:BGO589849 BGO655381:BGO655385 BGO720917:BGO720921 BGO786453:BGO786457 BGO851989:BGO851993 BGO917525:BGO917529 BGO983061:BGO983065 BGT5:BGT9 BGT65557:BGT65561 BGT131093:BGT131097 BGT196629:BGT196633 BGT262165:BGT262169 BGT327701:BGT327705 BGT393237:BGT393241 BGT458773:BGT458777 BGT524309:BGT524313 BGT589845:BGT589849 BGT655381:BGT655385 BGT720917:BGT720921 BGT786453:BGT786457 BGT851989:BGT851993 BGT917525:BGT917529 BGT983061:BGT983065 BQK5:BQK9 BQK65557:BQK65561 BQK131093:BQK131097 BQK196629:BQK196633 BQK262165:BQK262169 BQK327701:BQK327705 BQK393237:BQK393241 BQK458773:BQK458777 BQK524309:BQK524313 BQK589845:BQK589849 BQK655381:BQK655385 BQK720917:BQK720921 BQK786453:BQK786457 BQK851989:BQK851993 BQK917525:BQK917529 BQK983061:BQK983065 BQP5:BQP9 BQP65557:BQP65561 BQP131093:BQP131097 BQP196629:BQP196633 BQP262165:BQP262169 BQP327701:BQP327705 BQP393237:BQP393241 BQP458773:BQP458777 BQP524309:BQP524313 BQP589845:BQP589849 BQP655381:BQP655385 BQP720917:BQP720921 BQP786453:BQP786457 BQP851989:BQP851993 BQP917525:BQP917529 BQP983061:BQP983065 CAG5:CAG9 CAG65557:CAG65561 CAG131093:CAG131097 CAG196629:CAG196633 CAG262165:CAG262169 CAG327701:CAG327705 CAG393237:CAG393241 CAG458773:CAG458777 CAG524309:CAG524313 CAG589845:CAG589849 CAG655381:CAG655385 CAG720917:CAG720921 CAG786453:CAG786457 CAG851989:CAG851993 CAG917525:CAG917529 CAG983061:CAG983065 CAL5:CAL9 CAL65557:CAL65561 CAL131093:CAL131097 CAL196629:CAL196633 CAL262165:CAL262169 CAL327701:CAL327705 CAL393237:CAL393241 CAL458773:CAL458777 CAL524309:CAL524313 CAL589845:CAL589849 CAL655381:CAL655385 CAL720917:CAL720921 CAL786453:CAL786457 CAL851989:CAL851993 CAL917525:CAL917529 CAL983061:CAL983065 CKC5:CKC9 CKC65557:CKC65561 CKC131093:CKC131097 CKC196629:CKC196633 CKC262165:CKC262169 CKC327701:CKC327705 CKC393237:CKC393241 CKC458773:CKC458777 CKC524309:CKC524313 CKC589845:CKC589849 CKC655381:CKC655385 CKC720917:CKC720921 CKC786453:CKC786457 CKC851989:CKC851993 CKC917525:CKC917529 CKC983061:CKC983065 CKH5:CKH9 CKH65557:CKH65561 CKH131093:CKH131097 CKH196629:CKH196633 CKH262165:CKH262169 CKH327701:CKH327705 CKH393237:CKH393241 CKH458773:CKH458777 CKH524309:CKH524313 CKH589845:CKH589849 CKH655381:CKH655385 CKH720917:CKH720921 CKH786453:CKH786457 CKH851989:CKH851993 CKH917525:CKH917529 CKH983061:CKH983065 CTY5:CTY9 CTY65557:CTY65561 CTY131093:CTY131097 CTY196629:CTY196633 CTY262165:CTY262169 CTY327701:CTY327705 CTY393237:CTY393241 CTY458773:CTY458777 CTY524309:CTY524313 CTY589845:CTY589849 CTY655381:CTY655385 CTY720917:CTY720921 CTY786453:CTY786457 CTY851989:CTY851993 CTY917525:CTY917529 CTY983061:CTY983065 CUD5:CUD9 CUD65557:CUD65561 CUD131093:CUD131097 CUD196629:CUD196633 CUD262165:CUD262169 CUD327701:CUD327705 CUD393237:CUD393241 CUD458773:CUD458777 CUD524309:CUD524313 CUD589845:CUD589849 CUD655381:CUD655385 CUD720917:CUD720921 CUD786453:CUD786457 CUD851989:CUD851993 CUD917525:CUD917529 CUD983061:CUD983065 DDU5:DDU9 DDU65557:DDU65561 DDU131093:DDU131097 DDU196629:DDU196633 DDU262165:DDU262169 DDU327701:DDU327705 DDU393237:DDU393241 DDU458773:DDU458777 DDU524309:DDU524313 DDU589845:DDU589849 DDU655381:DDU655385 DDU720917:DDU720921 DDU786453:DDU786457 DDU851989:DDU851993 DDU917525:DDU917529 DDU983061:DDU983065 DDZ5:DDZ9 DDZ65557:DDZ65561 DDZ131093:DDZ131097 DDZ196629:DDZ196633 DDZ262165:DDZ262169 DDZ327701:DDZ327705 DDZ393237:DDZ393241 DDZ458773:DDZ458777 DDZ524309:DDZ524313 DDZ589845:DDZ589849 DDZ655381:DDZ655385 DDZ720917:DDZ720921 DDZ786453:DDZ786457 DDZ851989:DDZ851993 DDZ917525:DDZ917529 DDZ983061:DDZ983065 DNQ5:DNQ9 DNQ65557:DNQ65561 DNQ131093:DNQ131097 DNQ196629:DNQ196633 DNQ262165:DNQ262169 DNQ327701:DNQ327705 DNQ393237:DNQ393241 DNQ458773:DNQ458777 DNQ524309:DNQ524313 DNQ589845:DNQ589849 DNQ655381:DNQ655385 DNQ720917:DNQ720921 DNQ786453:DNQ786457 DNQ851989:DNQ851993 DNQ917525:DNQ917529 DNQ983061:DNQ983065 DNV5:DNV9 DNV65557:DNV65561 DNV131093:DNV131097 DNV196629:DNV196633 DNV262165:DNV262169 DNV327701:DNV327705 DNV393237:DNV393241 DNV458773:DNV458777 DNV524309:DNV524313 DNV589845:DNV589849 DNV655381:DNV655385 DNV720917:DNV720921 DNV786453:DNV786457 DNV851989:DNV851993 DNV917525:DNV917529 DNV983061:DNV983065 DXM5:DXM9 DXM65557:DXM65561 DXM131093:DXM131097 DXM196629:DXM196633 DXM262165:DXM262169 DXM327701:DXM327705 DXM393237:DXM393241 DXM458773:DXM458777 DXM524309:DXM524313 DXM589845:DXM589849 DXM655381:DXM655385 DXM720917:DXM720921 DXM786453:DXM786457 DXM851989:DXM851993 DXM917525:DXM917529 DXM983061:DXM983065 DXR5:DXR9 DXR65557:DXR65561 DXR131093:DXR131097 DXR196629:DXR196633 DXR262165:DXR262169 DXR327701:DXR327705 DXR393237:DXR393241 DXR458773:DXR458777 DXR524309:DXR524313 DXR589845:DXR589849 DXR655381:DXR655385 DXR720917:DXR720921 DXR786453:DXR786457 DXR851989:DXR851993 DXR917525:DXR917529 DXR983061:DXR983065 EHI5:EHI9 EHI65557:EHI65561 EHI131093:EHI131097 EHI196629:EHI196633 EHI262165:EHI262169 EHI327701:EHI327705 EHI393237:EHI393241 EHI458773:EHI458777 EHI524309:EHI524313 EHI589845:EHI589849 EHI655381:EHI655385 EHI720917:EHI720921 EHI786453:EHI786457 EHI851989:EHI851993 EHI917525:EHI917529 EHI983061:EHI983065 EHN5:EHN9 EHN65557:EHN65561 EHN131093:EHN131097 EHN196629:EHN196633 EHN262165:EHN262169 EHN327701:EHN327705 EHN393237:EHN393241 EHN458773:EHN458777 EHN524309:EHN524313 EHN589845:EHN589849 EHN655381:EHN655385 EHN720917:EHN720921 EHN786453:EHN786457 EHN851989:EHN851993 EHN917525:EHN917529 EHN983061:EHN983065 ERE5:ERE9 ERE65557:ERE65561 ERE131093:ERE131097 ERE196629:ERE196633 ERE262165:ERE262169 ERE327701:ERE327705 ERE393237:ERE393241 ERE458773:ERE458777 ERE524309:ERE524313 ERE589845:ERE589849 ERE655381:ERE655385 ERE720917:ERE720921 ERE786453:ERE786457 ERE851989:ERE851993 ERE917525:ERE917529 ERE983061:ERE983065 ERJ5:ERJ9 ERJ65557:ERJ65561 ERJ131093:ERJ131097 ERJ196629:ERJ196633 ERJ262165:ERJ262169 ERJ327701:ERJ327705 ERJ393237:ERJ393241 ERJ458773:ERJ458777 ERJ524309:ERJ524313 ERJ589845:ERJ589849 ERJ655381:ERJ655385 ERJ720917:ERJ720921 ERJ786453:ERJ786457 ERJ851989:ERJ851993 ERJ917525:ERJ917529 ERJ983061:ERJ983065 FBA5:FBA9 FBA65557:FBA65561 FBA131093:FBA131097 FBA196629:FBA196633 FBA262165:FBA262169 FBA327701:FBA327705 FBA393237:FBA393241 FBA458773:FBA458777 FBA524309:FBA524313 FBA589845:FBA589849 FBA655381:FBA655385 FBA720917:FBA720921 FBA786453:FBA786457 FBA851989:FBA851993 FBA917525:FBA917529 FBA983061:FBA983065 FBF5:FBF9 FBF65557:FBF65561 FBF131093:FBF131097 FBF196629:FBF196633 FBF262165:FBF262169 FBF327701:FBF327705 FBF393237:FBF393241 FBF458773:FBF458777 FBF524309:FBF524313 FBF589845:FBF589849 FBF655381:FBF655385 FBF720917:FBF720921 FBF786453:FBF786457 FBF851989:FBF851993 FBF917525:FBF917529 FBF983061:FBF983065 FKW5:FKW9 FKW65557:FKW65561 FKW131093:FKW131097 FKW196629:FKW196633 FKW262165:FKW262169 FKW327701:FKW327705 FKW393237:FKW393241 FKW458773:FKW458777 FKW524309:FKW524313 FKW589845:FKW589849 FKW655381:FKW655385 FKW720917:FKW720921 FKW786453:FKW786457 FKW851989:FKW851993 FKW917525:FKW917529 FKW983061:FKW983065 FLB5:FLB9 FLB65557:FLB65561 FLB131093:FLB131097 FLB196629:FLB196633 FLB262165:FLB262169 FLB327701:FLB327705 FLB393237:FLB393241 FLB458773:FLB458777 FLB524309:FLB524313 FLB589845:FLB589849 FLB655381:FLB655385 FLB720917:FLB720921 FLB786453:FLB786457 FLB851989:FLB851993 FLB917525:FLB917529 FLB983061:FLB983065 FUS5:FUS9 FUS65557:FUS65561 FUS131093:FUS131097 FUS196629:FUS196633 FUS262165:FUS262169 FUS327701:FUS327705 FUS393237:FUS393241 FUS458773:FUS458777 FUS524309:FUS524313 FUS589845:FUS589849 FUS655381:FUS655385 FUS720917:FUS720921 FUS786453:FUS786457 FUS851989:FUS851993 FUS917525:FUS917529 FUS983061:FUS983065 FUX5:FUX9 FUX65557:FUX65561 FUX131093:FUX131097 FUX196629:FUX196633 FUX262165:FUX262169 FUX327701:FUX327705 FUX393237:FUX393241 FUX458773:FUX458777 FUX524309:FUX524313 FUX589845:FUX589849 FUX655381:FUX655385 FUX720917:FUX720921 FUX786453:FUX786457 FUX851989:FUX851993 FUX917525:FUX917529 FUX983061:FUX983065 GEO5:GEO9 GEO65557:GEO65561 GEO131093:GEO131097 GEO196629:GEO196633 GEO262165:GEO262169 GEO327701:GEO327705 GEO393237:GEO393241 GEO458773:GEO458777 GEO524309:GEO524313 GEO589845:GEO589849 GEO655381:GEO655385 GEO720917:GEO720921 GEO786453:GEO786457 GEO851989:GEO851993 GEO917525:GEO917529 GEO983061:GEO983065 GET5:GET9 GET65557:GET65561 GET131093:GET131097 GET196629:GET196633 GET262165:GET262169 GET327701:GET327705 GET393237:GET393241 GET458773:GET458777 GET524309:GET524313 GET589845:GET589849 GET655381:GET655385 GET720917:GET720921 GET786453:GET786457 GET851989:GET851993 GET917525:GET917529 GET983061:GET983065 GOK5:GOK9 GOK65557:GOK65561 GOK131093:GOK131097 GOK196629:GOK196633 GOK262165:GOK262169 GOK327701:GOK327705 GOK393237:GOK393241 GOK458773:GOK458777 GOK524309:GOK524313 GOK589845:GOK589849 GOK655381:GOK655385 GOK720917:GOK720921 GOK786453:GOK786457 GOK851989:GOK851993 GOK917525:GOK917529 GOK983061:GOK983065 GOP5:GOP9 GOP65557:GOP65561 GOP131093:GOP131097 GOP196629:GOP196633 GOP262165:GOP262169 GOP327701:GOP327705 GOP393237:GOP393241 GOP458773:GOP458777 GOP524309:GOP524313 GOP589845:GOP589849 GOP655381:GOP655385 GOP720917:GOP720921 GOP786453:GOP786457 GOP851989:GOP851993 GOP917525:GOP917529 GOP983061:GOP983065 GYG5:GYG9 GYG65557:GYG65561 GYG131093:GYG131097 GYG196629:GYG196633 GYG262165:GYG262169 GYG327701:GYG327705 GYG393237:GYG393241 GYG458773:GYG458777 GYG524309:GYG524313 GYG589845:GYG589849 GYG655381:GYG655385 GYG720917:GYG720921 GYG786453:GYG786457 GYG851989:GYG851993 GYG917525:GYG917529 GYG983061:GYG983065 GYL5:GYL9 GYL65557:GYL65561 GYL131093:GYL131097 GYL196629:GYL196633 GYL262165:GYL262169 GYL327701:GYL327705 GYL393237:GYL393241 GYL458773:GYL458777 GYL524309:GYL524313 GYL589845:GYL589849 GYL655381:GYL655385 GYL720917:GYL720921 GYL786453:GYL786457 GYL851989:GYL851993 GYL917525:GYL917529 GYL983061:GYL983065 HIC5:HIC9 HIC65557:HIC65561 HIC131093:HIC131097 HIC196629:HIC196633 HIC262165:HIC262169 HIC327701:HIC327705 HIC393237:HIC393241 HIC458773:HIC458777 HIC524309:HIC524313 HIC589845:HIC589849 HIC655381:HIC655385 HIC720917:HIC720921 HIC786453:HIC786457 HIC851989:HIC851993 HIC917525:HIC917529 HIC983061:HIC983065 HIH5:HIH9 HIH65557:HIH65561 HIH131093:HIH131097 HIH196629:HIH196633 HIH262165:HIH262169 HIH327701:HIH327705 HIH393237:HIH393241 HIH458773:HIH458777 HIH524309:HIH524313 HIH589845:HIH589849 HIH655381:HIH655385 HIH720917:HIH720921 HIH786453:HIH786457 HIH851989:HIH851993 HIH917525:HIH917529 HIH983061:HIH983065 HRY5:HRY9 HRY65557:HRY65561 HRY131093:HRY131097 HRY196629:HRY196633 HRY262165:HRY262169 HRY327701:HRY327705 HRY393237:HRY393241 HRY458773:HRY458777 HRY524309:HRY524313 HRY589845:HRY589849 HRY655381:HRY655385 HRY720917:HRY720921 HRY786453:HRY786457 HRY851989:HRY851993 HRY917525:HRY917529 HRY983061:HRY983065 HSD5:HSD9 HSD65557:HSD65561 HSD131093:HSD131097 HSD196629:HSD196633 HSD262165:HSD262169 HSD327701:HSD327705 HSD393237:HSD393241 HSD458773:HSD458777 HSD524309:HSD524313 HSD589845:HSD589849 HSD655381:HSD655385 HSD720917:HSD720921 HSD786453:HSD786457 HSD851989:HSD851993 HSD917525:HSD917529 HSD983061:HSD983065 IBU5:IBU9 IBU65557:IBU65561 IBU131093:IBU131097 IBU196629:IBU196633 IBU262165:IBU262169 IBU327701:IBU327705 IBU393237:IBU393241 IBU458773:IBU458777 IBU524309:IBU524313 IBU589845:IBU589849 IBU655381:IBU655385 IBU720917:IBU720921 IBU786453:IBU786457 IBU851989:IBU851993 IBU917525:IBU917529 IBU983061:IBU983065 IBZ5:IBZ9 IBZ65557:IBZ65561 IBZ131093:IBZ131097 IBZ196629:IBZ196633 IBZ262165:IBZ262169 IBZ327701:IBZ327705 IBZ393237:IBZ393241 IBZ458773:IBZ458777 IBZ524309:IBZ524313 IBZ589845:IBZ589849 IBZ655381:IBZ655385 IBZ720917:IBZ720921 IBZ786453:IBZ786457 IBZ851989:IBZ851993 IBZ917525:IBZ917529 IBZ983061:IBZ983065 ILQ5:ILQ9 ILQ65557:ILQ65561 ILQ131093:ILQ131097 ILQ196629:ILQ196633 ILQ262165:ILQ262169 ILQ327701:ILQ327705 ILQ393237:ILQ393241 ILQ458773:ILQ458777 ILQ524309:ILQ524313 ILQ589845:ILQ589849 ILQ655381:ILQ655385 ILQ720917:ILQ720921 ILQ786453:ILQ786457 ILQ851989:ILQ851993 ILQ917525:ILQ917529 ILQ983061:ILQ983065 ILV5:ILV9 ILV65557:ILV65561 ILV131093:ILV131097 ILV196629:ILV196633 ILV262165:ILV262169 ILV327701:ILV327705 ILV393237:ILV393241 ILV458773:ILV458777 ILV524309:ILV524313 ILV589845:ILV589849 ILV655381:ILV655385 ILV720917:ILV720921 ILV786453:ILV786457 ILV851989:ILV851993 ILV917525:ILV917529 ILV983061:ILV983065 IVM5:IVM9 IVM65557:IVM65561 IVM131093:IVM131097 IVM196629:IVM196633 IVM262165:IVM262169 IVM327701:IVM327705 IVM393237:IVM393241 IVM458773:IVM458777 IVM524309:IVM524313 IVM589845:IVM589849 IVM655381:IVM655385 IVM720917:IVM720921 IVM786453:IVM786457 IVM851989:IVM851993 IVM917525:IVM917529 IVM983061:IVM983065 IVR5:IVR9 IVR65557:IVR65561 IVR131093:IVR131097 IVR196629:IVR196633 IVR262165:IVR262169 IVR327701:IVR327705 IVR393237:IVR393241 IVR458773:IVR458777 IVR524309:IVR524313 IVR589845:IVR589849 IVR655381:IVR655385 IVR720917:IVR720921 IVR786453:IVR786457 IVR851989:IVR851993 IVR917525:IVR917529 IVR983061:IVR983065 JFI5:JFI9 JFI65557:JFI65561 JFI131093:JFI131097 JFI196629:JFI196633 JFI262165:JFI262169 JFI327701:JFI327705 JFI393237:JFI393241 JFI458773:JFI458777 JFI524309:JFI524313 JFI589845:JFI589849 JFI655381:JFI655385 JFI720917:JFI720921 JFI786453:JFI786457 JFI851989:JFI851993 JFI917525:JFI917529 JFI983061:JFI983065 JFN5:JFN9 JFN65557:JFN65561 JFN131093:JFN131097 JFN196629:JFN196633 JFN262165:JFN262169 JFN327701:JFN327705 JFN393237:JFN393241 JFN458773:JFN458777 JFN524309:JFN524313 JFN589845:JFN589849 JFN655381:JFN655385 JFN720917:JFN720921 JFN786453:JFN786457 JFN851989:JFN851993 JFN917525:JFN917529 JFN983061:JFN983065 JPE5:JPE9 JPE65557:JPE65561 JPE131093:JPE131097 JPE196629:JPE196633 JPE262165:JPE262169 JPE327701:JPE327705 JPE393237:JPE393241 JPE458773:JPE458777 JPE524309:JPE524313 JPE589845:JPE589849 JPE655381:JPE655385 JPE720917:JPE720921 JPE786453:JPE786457 JPE851989:JPE851993 JPE917525:JPE917529 JPE983061:JPE983065 JPJ5:JPJ9 JPJ65557:JPJ65561 JPJ131093:JPJ131097 JPJ196629:JPJ196633 JPJ262165:JPJ262169 JPJ327701:JPJ327705 JPJ393237:JPJ393241 JPJ458773:JPJ458777 JPJ524309:JPJ524313 JPJ589845:JPJ589849 JPJ655381:JPJ655385 JPJ720917:JPJ720921 JPJ786453:JPJ786457 JPJ851989:JPJ851993 JPJ917525:JPJ917529 JPJ983061:JPJ983065 JZA5:JZA9 JZA65557:JZA65561 JZA131093:JZA131097 JZA196629:JZA196633 JZA262165:JZA262169 JZA327701:JZA327705 JZA393237:JZA393241 JZA458773:JZA458777 JZA524309:JZA524313 JZA589845:JZA589849 JZA655381:JZA655385 JZA720917:JZA720921 JZA786453:JZA786457 JZA851989:JZA851993 JZA917525:JZA917529 JZA983061:JZA983065 JZF5:JZF9 JZF65557:JZF65561 JZF131093:JZF131097 JZF196629:JZF196633 JZF262165:JZF262169 JZF327701:JZF327705 JZF393237:JZF393241 JZF458773:JZF458777 JZF524309:JZF524313 JZF589845:JZF589849 JZF655381:JZF655385 JZF720917:JZF720921 JZF786453:JZF786457 JZF851989:JZF851993 JZF917525:JZF917529 JZF983061:JZF983065 KIW5:KIW9 KIW65557:KIW65561 KIW131093:KIW131097 KIW196629:KIW196633 KIW262165:KIW262169 KIW327701:KIW327705 KIW393237:KIW393241 KIW458773:KIW458777 KIW524309:KIW524313 KIW589845:KIW589849 KIW655381:KIW655385 KIW720917:KIW720921 KIW786453:KIW786457 KIW851989:KIW851993 KIW917525:KIW917529 KIW983061:KIW983065 KJB5:KJB9 KJB65557:KJB65561 KJB131093:KJB131097 KJB196629:KJB196633 KJB262165:KJB262169 KJB327701:KJB327705 KJB393237:KJB393241 KJB458773:KJB458777 KJB524309:KJB524313 KJB589845:KJB589849 KJB655381:KJB655385 KJB720917:KJB720921 KJB786453:KJB786457 KJB851989:KJB851993 KJB917525:KJB917529 KJB983061:KJB983065 KSS5:KSS9 KSS65557:KSS65561 KSS131093:KSS131097 KSS196629:KSS196633 KSS262165:KSS262169 KSS327701:KSS327705 KSS393237:KSS393241 KSS458773:KSS458777 KSS524309:KSS524313 KSS589845:KSS589849 KSS655381:KSS655385 KSS720917:KSS720921 KSS786453:KSS786457 KSS851989:KSS851993 KSS917525:KSS917529 KSS983061:KSS983065 KSX5:KSX9 KSX65557:KSX65561 KSX131093:KSX131097 KSX196629:KSX196633 KSX262165:KSX262169 KSX327701:KSX327705 KSX393237:KSX393241 KSX458773:KSX458777 KSX524309:KSX524313 KSX589845:KSX589849 KSX655381:KSX655385 KSX720917:KSX720921 KSX786453:KSX786457 KSX851989:KSX851993 KSX917525:KSX917529 KSX983061:KSX983065 LCO5:LCO9 LCO65557:LCO65561 LCO131093:LCO131097 LCO196629:LCO196633 LCO262165:LCO262169 LCO327701:LCO327705 LCO393237:LCO393241 LCO458773:LCO458777 LCO524309:LCO524313 LCO589845:LCO589849 LCO655381:LCO655385 LCO720917:LCO720921 LCO786453:LCO786457 LCO851989:LCO851993 LCO917525:LCO917529 LCO983061:LCO983065 LCT5:LCT9 LCT65557:LCT65561 LCT131093:LCT131097 LCT196629:LCT196633 LCT262165:LCT262169 LCT327701:LCT327705 LCT393237:LCT393241 LCT458773:LCT458777 LCT524309:LCT524313 LCT589845:LCT589849 LCT655381:LCT655385 LCT720917:LCT720921 LCT786453:LCT786457 LCT851989:LCT851993 LCT917525:LCT917529 LCT983061:LCT983065 LMK5:LMK9 LMK65557:LMK65561 LMK131093:LMK131097 LMK196629:LMK196633 LMK262165:LMK262169 LMK327701:LMK327705 LMK393237:LMK393241 LMK458773:LMK458777 LMK524309:LMK524313 LMK589845:LMK589849 LMK655381:LMK655385 LMK720917:LMK720921 LMK786453:LMK786457 LMK851989:LMK851993 LMK917525:LMK917529 LMK983061:LMK983065 LMP5:LMP9 LMP65557:LMP65561 LMP131093:LMP131097 LMP196629:LMP196633 LMP262165:LMP262169 LMP327701:LMP327705 LMP393237:LMP393241 LMP458773:LMP458777 LMP524309:LMP524313 LMP589845:LMP589849 LMP655381:LMP655385 LMP720917:LMP720921 LMP786453:LMP786457 LMP851989:LMP851993 LMP917525:LMP917529 LMP983061:LMP983065 LWG5:LWG9 LWG65557:LWG65561 LWG131093:LWG131097 LWG196629:LWG196633 LWG262165:LWG262169 LWG327701:LWG327705 LWG393237:LWG393241 LWG458773:LWG458777 LWG524309:LWG524313 LWG589845:LWG589849 LWG655381:LWG655385 LWG720917:LWG720921 LWG786453:LWG786457 LWG851989:LWG851993 LWG917525:LWG917529 LWG983061:LWG983065 LWL5:LWL9 LWL65557:LWL65561 LWL131093:LWL131097 LWL196629:LWL196633 LWL262165:LWL262169 LWL327701:LWL327705 LWL393237:LWL393241 LWL458773:LWL458777 LWL524309:LWL524313 LWL589845:LWL589849 LWL655381:LWL655385 LWL720917:LWL720921 LWL786453:LWL786457 LWL851989:LWL851993 LWL917525:LWL917529 LWL983061:LWL983065 MGC5:MGC9 MGC65557:MGC65561 MGC131093:MGC131097 MGC196629:MGC196633 MGC262165:MGC262169 MGC327701:MGC327705 MGC393237:MGC393241 MGC458773:MGC458777 MGC524309:MGC524313 MGC589845:MGC589849 MGC655381:MGC655385 MGC720917:MGC720921 MGC786453:MGC786457 MGC851989:MGC851993 MGC917525:MGC917529 MGC983061:MGC983065 MGH5:MGH9 MGH65557:MGH65561 MGH131093:MGH131097 MGH196629:MGH196633 MGH262165:MGH262169 MGH327701:MGH327705 MGH393237:MGH393241 MGH458773:MGH458777 MGH524309:MGH524313 MGH589845:MGH589849 MGH655381:MGH655385 MGH720917:MGH720921 MGH786453:MGH786457 MGH851989:MGH851993 MGH917525:MGH917529 MGH983061:MGH983065 MPY5:MPY9 MPY65557:MPY65561 MPY131093:MPY131097 MPY196629:MPY196633 MPY262165:MPY262169 MPY327701:MPY327705 MPY393237:MPY393241 MPY458773:MPY458777 MPY524309:MPY524313 MPY589845:MPY589849 MPY655381:MPY655385 MPY720917:MPY720921 MPY786453:MPY786457 MPY851989:MPY851993 MPY917525:MPY917529 MPY983061:MPY983065 MQD5:MQD9 MQD65557:MQD65561 MQD131093:MQD131097 MQD196629:MQD196633 MQD262165:MQD262169 MQD327701:MQD327705 MQD393237:MQD393241 MQD458773:MQD458777 MQD524309:MQD524313 MQD589845:MQD589849 MQD655381:MQD655385 MQD720917:MQD720921 MQD786453:MQD786457 MQD851989:MQD851993 MQD917525:MQD917529 MQD983061:MQD983065 MZU5:MZU9 MZU65557:MZU65561 MZU131093:MZU131097 MZU196629:MZU196633 MZU262165:MZU262169 MZU327701:MZU327705 MZU393237:MZU393241 MZU458773:MZU458777 MZU524309:MZU524313 MZU589845:MZU589849 MZU655381:MZU655385 MZU720917:MZU720921 MZU786453:MZU786457 MZU851989:MZU851993 MZU917525:MZU917529 MZU983061:MZU983065 MZZ5:MZZ9 MZZ65557:MZZ65561 MZZ131093:MZZ131097 MZZ196629:MZZ196633 MZZ262165:MZZ262169 MZZ327701:MZZ327705 MZZ393237:MZZ393241 MZZ458773:MZZ458777 MZZ524309:MZZ524313 MZZ589845:MZZ589849 MZZ655381:MZZ655385 MZZ720917:MZZ720921 MZZ786453:MZZ786457 MZZ851989:MZZ851993 MZZ917525:MZZ917529 MZZ983061:MZZ983065 NJQ5:NJQ9 NJQ65557:NJQ65561 NJQ131093:NJQ131097 NJQ196629:NJQ196633 NJQ262165:NJQ262169 NJQ327701:NJQ327705 NJQ393237:NJQ393241 NJQ458773:NJQ458777 NJQ524309:NJQ524313 NJQ589845:NJQ589849 NJQ655381:NJQ655385 NJQ720917:NJQ720921 NJQ786453:NJQ786457 NJQ851989:NJQ851993 NJQ917525:NJQ917529 NJQ983061:NJQ983065 NJV5:NJV9 NJV65557:NJV65561 NJV131093:NJV131097 NJV196629:NJV196633 NJV262165:NJV262169 NJV327701:NJV327705 NJV393237:NJV393241 NJV458773:NJV458777 NJV524309:NJV524313 NJV589845:NJV589849 NJV655381:NJV655385 NJV720917:NJV720921 NJV786453:NJV786457 NJV851989:NJV851993 NJV917525:NJV917529 NJV983061:NJV983065 NTM5:NTM9 NTM65557:NTM65561 NTM131093:NTM131097 NTM196629:NTM196633 NTM262165:NTM262169 NTM327701:NTM327705 NTM393237:NTM393241 NTM458773:NTM458777 NTM524309:NTM524313 NTM589845:NTM589849 NTM655381:NTM655385 NTM720917:NTM720921 NTM786453:NTM786457 NTM851989:NTM851993 NTM917525:NTM917529 NTM983061:NTM983065 NTR5:NTR9 NTR65557:NTR65561 NTR131093:NTR131097 NTR196629:NTR196633 NTR262165:NTR262169 NTR327701:NTR327705 NTR393237:NTR393241 NTR458773:NTR458777 NTR524309:NTR524313 NTR589845:NTR589849 NTR655381:NTR655385 NTR720917:NTR720921 NTR786453:NTR786457 NTR851989:NTR851993 NTR917525:NTR917529 NTR983061:NTR983065 ODI5:ODI9 ODI65557:ODI65561 ODI131093:ODI131097 ODI196629:ODI196633 ODI262165:ODI262169 ODI327701:ODI327705 ODI393237:ODI393241 ODI458773:ODI458777 ODI524309:ODI524313 ODI589845:ODI589849 ODI655381:ODI655385 ODI720917:ODI720921 ODI786453:ODI786457 ODI851989:ODI851993 ODI917525:ODI917529 ODI983061:ODI983065 ODN5:ODN9 ODN65557:ODN65561 ODN131093:ODN131097 ODN196629:ODN196633 ODN262165:ODN262169 ODN327701:ODN327705 ODN393237:ODN393241 ODN458773:ODN458777 ODN524309:ODN524313 ODN589845:ODN589849 ODN655381:ODN655385 ODN720917:ODN720921 ODN786453:ODN786457 ODN851989:ODN851993 ODN917525:ODN917529 ODN983061:ODN983065 ONE5:ONE9 ONE65557:ONE65561 ONE131093:ONE131097 ONE196629:ONE196633 ONE262165:ONE262169 ONE327701:ONE327705 ONE393237:ONE393241 ONE458773:ONE458777 ONE524309:ONE524313 ONE589845:ONE589849 ONE655381:ONE655385 ONE720917:ONE720921 ONE786453:ONE786457 ONE851989:ONE851993 ONE917525:ONE917529 ONE983061:ONE983065 ONJ5:ONJ9 ONJ65557:ONJ65561 ONJ131093:ONJ131097 ONJ196629:ONJ196633 ONJ262165:ONJ262169 ONJ327701:ONJ327705 ONJ393237:ONJ393241 ONJ458773:ONJ458777 ONJ524309:ONJ524313 ONJ589845:ONJ589849 ONJ655381:ONJ655385 ONJ720917:ONJ720921 ONJ786453:ONJ786457 ONJ851989:ONJ851993 ONJ917525:ONJ917529 ONJ983061:ONJ983065 OXA5:OXA9 OXA65557:OXA65561 OXA131093:OXA131097 OXA196629:OXA196633 OXA262165:OXA262169 OXA327701:OXA327705 OXA393237:OXA393241 OXA458773:OXA458777 OXA524309:OXA524313 OXA589845:OXA589849 OXA655381:OXA655385 OXA720917:OXA720921 OXA786453:OXA786457 OXA851989:OXA851993 OXA917525:OXA917529 OXA983061:OXA983065 OXF5:OXF9 OXF65557:OXF65561 OXF131093:OXF131097 OXF196629:OXF196633 OXF262165:OXF262169 OXF327701:OXF327705 OXF393237:OXF393241 OXF458773:OXF458777 OXF524309:OXF524313 OXF589845:OXF589849 OXF655381:OXF655385 OXF720917:OXF720921 OXF786453:OXF786457 OXF851989:OXF851993 OXF917525:OXF917529 OXF983061:OXF983065 PGW5:PGW9 PGW65557:PGW65561 PGW131093:PGW131097 PGW196629:PGW196633 PGW262165:PGW262169 PGW327701:PGW327705 PGW393237:PGW393241 PGW458773:PGW458777 PGW524309:PGW524313 PGW589845:PGW589849 PGW655381:PGW655385 PGW720917:PGW720921 PGW786453:PGW786457 PGW851989:PGW851993 PGW917525:PGW917529 PGW983061:PGW983065 PHB5:PHB9 PHB65557:PHB65561 PHB131093:PHB131097 PHB196629:PHB196633 PHB262165:PHB262169 PHB327701:PHB327705 PHB393237:PHB393241 PHB458773:PHB458777 PHB524309:PHB524313 PHB589845:PHB589849 PHB655381:PHB655385 PHB720917:PHB720921 PHB786453:PHB786457 PHB851989:PHB851993 PHB917525:PHB917529 PHB983061:PHB983065 PQS5:PQS9 PQS65557:PQS65561 PQS131093:PQS131097 PQS196629:PQS196633 PQS262165:PQS262169 PQS327701:PQS327705 PQS393237:PQS393241 PQS458773:PQS458777 PQS524309:PQS524313 PQS589845:PQS589849 PQS655381:PQS655385 PQS720917:PQS720921 PQS786453:PQS786457 PQS851989:PQS851993 PQS917525:PQS917529 PQS983061:PQS983065 PQX5:PQX9 PQX65557:PQX65561 PQX131093:PQX131097 PQX196629:PQX196633 PQX262165:PQX262169 PQX327701:PQX327705 PQX393237:PQX393241 PQX458773:PQX458777 PQX524309:PQX524313 PQX589845:PQX589849 PQX655381:PQX655385 PQX720917:PQX720921 PQX786453:PQX786457 PQX851989:PQX851993 PQX917525:PQX917529 PQX983061:PQX983065 QAO5:QAO9 QAO65557:QAO65561 QAO131093:QAO131097 QAO196629:QAO196633 QAO262165:QAO262169 QAO327701:QAO327705 QAO393237:QAO393241 QAO458773:QAO458777 QAO524309:QAO524313 QAO589845:QAO589849 QAO655381:QAO655385 QAO720917:QAO720921 QAO786453:QAO786457 QAO851989:QAO851993 QAO917525:QAO917529 QAO983061:QAO983065 QAT5:QAT9 QAT65557:QAT65561 QAT131093:QAT131097 QAT196629:QAT196633 QAT262165:QAT262169 QAT327701:QAT327705 QAT393237:QAT393241 QAT458773:QAT458777 QAT524309:QAT524313 QAT589845:QAT589849 QAT655381:QAT655385 QAT720917:QAT720921 QAT786453:QAT786457 QAT851989:QAT851993 QAT917525:QAT917529 QAT983061:QAT983065 QKK5:QKK9 QKK65557:QKK65561 QKK131093:QKK131097 QKK196629:QKK196633 QKK262165:QKK262169 QKK327701:QKK327705 QKK393237:QKK393241 QKK458773:QKK458777 QKK524309:QKK524313 QKK589845:QKK589849 QKK655381:QKK655385 QKK720917:QKK720921 QKK786453:QKK786457 QKK851989:QKK851993 QKK917525:QKK917529 QKK983061:QKK983065 QKP5:QKP9 QKP65557:QKP65561 QKP131093:QKP131097 QKP196629:QKP196633 QKP262165:QKP262169 QKP327701:QKP327705 QKP393237:QKP393241 QKP458773:QKP458777 QKP524309:QKP524313 QKP589845:QKP589849 QKP655381:QKP655385 QKP720917:QKP720921 QKP786453:QKP786457 QKP851989:QKP851993 QKP917525:QKP917529 QKP983061:QKP983065 QUG5:QUG9 QUG65557:QUG65561 QUG131093:QUG131097 QUG196629:QUG196633 QUG262165:QUG262169 QUG327701:QUG327705 QUG393237:QUG393241 QUG458773:QUG458777 QUG524309:QUG524313 QUG589845:QUG589849 QUG655381:QUG655385 QUG720917:QUG720921 QUG786453:QUG786457 QUG851989:QUG851993 QUG917525:QUG917529 QUG983061:QUG983065 QUL5:QUL9 QUL65557:QUL65561 QUL131093:QUL131097 QUL196629:QUL196633 QUL262165:QUL262169 QUL327701:QUL327705 QUL393237:QUL393241 QUL458773:QUL458777 QUL524309:QUL524313 QUL589845:QUL589849 QUL655381:QUL655385 QUL720917:QUL720921 QUL786453:QUL786457 QUL851989:QUL851993 QUL917525:QUL917529 QUL983061:QUL983065 REC5:REC9 REC65557:REC65561 REC131093:REC131097 REC196629:REC196633 REC262165:REC262169 REC327701:REC327705 REC393237:REC393241 REC458773:REC458777 REC524309:REC524313 REC589845:REC589849 REC655381:REC655385 REC720917:REC720921 REC786453:REC786457 REC851989:REC851993 REC917525:REC917529 REC983061:REC983065 REH5:REH9 REH65557:REH65561 REH131093:REH131097 REH196629:REH196633 REH262165:REH262169 REH327701:REH327705 REH393237:REH393241 REH458773:REH458777 REH524309:REH524313 REH589845:REH589849 REH655381:REH655385 REH720917:REH720921 REH786453:REH786457 REH851989:REH851993 REH917525:REH917529 REH983061:REH983065 RNY5:RNY9 RNY65557:RNY65561 RNY131093:RNY131097 RNY196629:RNY196633 RNY262165:RNY262169 RNY327701:RNY327705 RNY393237:RNY393241 RNY458773:RNY458777 RNY524309:RNY524313 RNY589845:RNY589849 RNY655381:RNY655385 RNY720917:RNY720921 RNY786453:RNY786457 RNY851989:RNY851993 RNY917525:RNY917529 RNY983061:RNY983065 ROD5:ROD9 ROD65557:ROD65561 ROD131093:ROD131097 ROD196629:ROD196633 ROD262165:ROD262169 ROD327701:ROD327705 ROD393237:ROD393241 ROD458773:ROD458777 ROD524309:ROD524313 ROD589845:ROD589849 ROD655381:ROD655385 ROD720917:ROD720921 ROD786453:ROD786457 ROD851989:ROD851993 ROD917525:ROD917529 ROD983061:ROD983065 RXU5:RXU9 RXU65557:RXU65561 RXU131093:RXU131097 RXU196629:RXU196633 RXU262165:RXU262169 RXU327701:RXU327705 RXU393237:RXU393241 RXU458773:RXU458777 RXU524309:RXU524313 RXU589845:RXU589849 RXU655381:RXU655385 RXU720917:RXU720921 RXU786453:RXU786457 RXU851989:RXU851993 RXU917525:RXU917529 RXU983061:RXU983065 RXZ5:RXZ9 RXZ65557:RXZ65561 RXZ131093:RXZ131097 RXZ196629:RXZ196633 RXZ262165:RXZ262169 RXZ327701:RXZ327705 RXZ393237:RXZ393241 RXZ458773:RXZ458777 RXZ524309:RXZ524313 RXZ589845:RXZ589849 RXZ655381:RXZ655385 RXZ720917:RXZ720921 RXZ786453:RXZ786457 RXZ851989:RXZ851993 RXZ917525:RXZ917529 RXZ983061:RXZ983065 SHQ5:SHQ9 SHQ65557:SHQ65561 SHQ131093:SHQ131097 SHQ196629:SHQ196633 SHQ262165:SHQ262169 SHQ327701:SHQ327705 SHQ393237:SHQ393241 SHQ458773:SHQ458777 SHQ524309:SHQ524313 SHQ589845:SHQ589849 SHQ655381:SHQ655385 SHQ720917:SHQ720921 SHQ786453:SHQ786457 SHQ851989:SHQ851993 SHQ917525:SHQ917529 SHQ983061:SHQ983065 SHV5:SHV9 SHV65557:SHV65561 SHV131093:SHV131097 SHV196629:SHV196633 SHV262165:SHV262169 SHV327701:SHV327705 SHV393237:SHV393241 SHV458773:SHV458777 SHV524309:SHV524313 SHV589845:SHV589849 SHV655381:SHV655385 SHV720917:SHV720921 SHV786453:SHV786457 SHV851989:SHV851993 SHV917525:SHV917529 SHV983061:SHV983065 SRM5:SRM9 SRM65557:SRM65561 SRM131093:SRM131097 SRM196629:SRM196633 SRM262165:SRM262169 SRM327701:SRM327705 SRM393237:SRM393241 SRM458773:SRM458777 SRM524309:SRM524313 SRM589845:SRM589849 SRM655381:SRM655385 SRM720917:SRM720921 SRM786453:SRM786457 SRM851989:SRM851993 SRM917525:SRM917529 SRM983061:SRM983065 SRR5:SRR9 SRR65557:SRR65561 SRR131093:SRR131097 SRR196629:SRR196633 SRR262165:SRR262169 SRR327701:SRR327705 SRR393237:SRR393241 SRR458773:SRR458777 SRR524309:SRR524313 SRR589845:SRR589849 SRR655381:SRR655385 SRR720917:SRR720921 SRR786453:SRR786457 SRR851989:SRR851993 SRR917525:SRR917529 SRR983061:SRR983065 TBI5:TBI9 TBI65557:TBI65561 TBI131093:TBI131097 TBI196629:TBI196633 TBI262165:TBI262169 TBI327701:TBI327705 TBI393237:TBI393241 TBI458773:TBI458777 TBI524309:TBI524313 TBI589845:TBI589849 TBI655381:TBI655385 TBI720917:TBI720921 TBI786453:TBI786457 TBI851989:TBI851993 TBI917525:TBI917529 TBI983061:TBI983065 TBN5:TBN9 TBN65557:TBN65561 TBN131093:TBN131097 TBN196629:TBN196633 TBN262165:TBN262169 TBN327701:TBN327705 TBN393237:TBN393241 TBN458773:TBN458777 TBN524309:TBN524313 TBN589845:TBN589849 TBN655381:TBN655385 TBN720917:TBN720921 TBN786453:TBN786457 TBN851989:TBN851993 TBN917525:TBN917529 TBN983061:TBN983065 TLE5:TLE9 TLE65557:TLE65561 TLE131093:TLE131097 TLE196629:TLE196633 TLE262165:TLE262169 TLE327701:TLE327705 TLE393237:TLE393241 TLE458773:TLE458777 TLE524309:TLE524313 TLE589845:TLE589849 TLE655381:TLE655385 TLE720917:TLE720921 TLE786453:TLE786457 TLE851989:TLE851993 TLE917525:TLE917529 TLE983061:TLE983065 TLJ5:TLJ9 TLJ65557:TLJ65561 TLJ131093:TLJ131097 TLJ196629:TLJ196633 TLJ262165:TLJ262169 TLJ327701:TLJ327705 TLJ393237:TLJ393241 TLJ458773:TLJ458777 TLJ524309:TLJ524313 TLJ589845:TLJ589849 TLJ655381:TLJ655385 TLJ720917:TLJ720921 TLJ786453:TLJ786457 TLJ851989:TLJ851993 TLJ917525:TLJ917529 TLJ983061:TLJ983065 TVA5:TVA9 TVA65557:TVA65561 TVA131093:TVA131097 TVA196629:TVA196633 TVA262165:TVA262169 TVA327701:TVA327705 TVA393237:TVA393241 TVA458773:TVA458777 TVA524309:TVA524313 TVA589845:TVA589849 TVA655381:TVA655385 TVA720917:TVA720921 TVA786453:TVA786457 TVA851989:TVA851993 TVA917525:TVA917529 TVA983061:TVA983065 TVF5:TVF9 TVF65557:TVF65561 TVF131093:TVF131097 TVF196629:TVF196633 TVF262165:TVF262169 TVF327701:TVF327705 TVF393237:TVF393241 TVF458773:TVF458777 TVF524309:TVF524313 TVF589845:TVF589849 TVF655381:TVF655385 TVF720917:TVF720921 TVF786453:TVF786457 TVF851989:TVF851993 TVF917525:TVF917529 TVF983061:TVF983065 UEW5:UEW9 UEW65557:UEW65561 UEW131093:UEW131097 UEW196629:UEW196633 UEW262165:UEW262169 UEW327701:UEW327705 UEW393237:UEW393241 UEW458773:UEW458777 UEW524309:UEW524313 UEW589845:UEW589849 UEW655381:UEW655385 UEW720917:UEW720921 UEW786453:UEW786457 UEW851989:UEW851993 UEW917525:UEW917529 UEW983061:UEW983065 UFB5:UFB9 UFB65557:UFB65561 UFB131093:UFB131097 UFB196629:UFB196633 UFB262165:UFB262169 UFB327701:UFB327705 UFB393237:UFB393241 UFB458773:UFB458777 UFB524309:UFB524313 UFB589845:UFB589849 UFB655381:UFB655385 UFB720917:UFB720921 UFB786453:UFB786457 UFB851989:UFB851993 UFB917525:UFB917529 UFB983061:UFB983065 UOS5:UOS9 UOS65557:UOS65561 UOS131093:UOS131097 UOS196629:UOS196633 UOS262165:UOS262169 UOS327701:UOS327705 UOS393237:UOS393241 UOS458773:UOS458777 UOS524309:UOS524313 UOS589845:UOS589849 UOS655381:UOS655385 UOS720917:UOS720921 UOS786453:UOS786457 UOS851989:UOS851993 UOS917525:UOS917529 UOS983061:UOS983065 UOX5:UOX9 UOX65557:UOX65561 UOX131093:UOX131097 UOX196629:UOX196633 UOX262165:UOX262169 UOX327701:UOX327705 UOX393237:UOX393241 UOX458773:UOX458777 UOX524309:UOX524313 UOX589845:UOX589849 UOX655381:UOX655385 UOX720917:UOX720921 UOX786453:UOX786457 UOX851989:UOX851993 UOX917525:UOX917529 UOX983061:UOX983065 UYO5:UYO9 UYO65557:UYO65561 UYO131093:UYO131097 UYO196629:UYO196633 UYO262165:UYO262169 UYO327701:UYO327705 UYO393237:UYO393241 UYO458773:UYO458777 UYO524309:UYO524313 UYO589845:UYO589849 UYO655381:UYO655385 UYO720917:UYO720921 UYO786453:UYO786457 UYO851989:UYO851993 UYO917525:UYO917529 UYO983061:UYO983065 UYT5:UYT9 UYT65557:UYT65561 UYT131093:UYT131097 UYT196629:UYT196633 UYT262165:UYT262169 UYT327701:UYT327705 UYT393237:UYT393241 UYT458773:UYT458777 UYT524309:UYT524313 UYT589845:UYT589849 UYT655381:UYT655385 UYT720917:UYT720921 UYT786453:UYT786457 UYT851989:UYT851993 UYT917525:UYT917529 UYT983061:UYT983065 VIK5:VIK9 VIK65557:VIK65561 VIK131093:VIK131097 VIK196629:VIK196633 VIK262165:VIK262169 VIK327701:VIK327705 VIK393237:VIK393241 VIK458773:VIK458777 VIK524309:VIK524313 VIK589845:VIK589849 VIK655381:VIK655385 VIK720917:VIK720921 VIK786453:VIK786457 VIK851989:VIK851993 VIK917525:VIK917529 VIK983061:VIK983065 VIP5:VIP9 VIP65557:VIP65561 VIP131093:VIP131097 VIP196629:VIP196633 VIP262165:VIP262169 VIP327701:VIP327705 VIP393237:VIP393241 VIP458773:VIP458777 VIP524309:VIP524313 VIP589845:VIP589849 VIP655381:VIP655385 VIP720917:VIP720921 VIP786453:VIP786457 VIP851989:VIP851993 VIP917525:VIP917529 VIP983061:VIP983065 VSG5:VSG9 VSG65557:VSG65561 VSG131093:VSG131097 VSG196629:VSG196633 VSG262165:VSG262169 VSG327701:VSG327705 VSG393237:VSG393241 VSG458773:VSG458777 VSG524309:VSG524313 VSG589845:VSG589849 VSG655381:VSG655385 VSG720917:VSG720921 VSG786453:VSG786457 VSG851989:VSG851993 VSG917525:VSG917529 VSG983061:VSG983065 VSL5:VSL9 VSL65557:VSL65561 VSL131093:VSL131097 VSL196629:VSL196633 VSL262165:VSL262169 VSL327701:VSL327705 VSL393237:VSL393241 VSL458773:VSL458777 VSL524309:VSL524313 VSL589845:VSL589849 VSL655381:VSL655385 VSL720917:VSL720921 VSL786453:VSL786457 VSL851989:VSL851993 VSL917525:VSL917529 VSL983061:VSL983065 WCC5:WCC9 WCC65557:WCC65561 WCC131093:WCC131097 WCC196629:WCC196633 WCC262165:WCC262169 WCC327701:WCC327705 WCC393237:WCC393241 WCC458773:WCC458777 WCC524309:WCC524313 WCC589845:WCC589849 WCC655381:WCC655385 WCC720917:WCC720921 WCC786453:WCC786457 WCC851989:WCC851993 WCC917525:WCC917529 WCC983061:WCC983065 WCH5:WCH9 WCH65557:WCH65561 WCH131093:WCH131097 WCH196629:WCH196633 WCH262165:WCH262169 WCH327701:WCH327705 WCH393237:WCH393241 WCH458773:WCH458777 WCH524309:WCH524313 WCH589845:WCH589849 WCH655381:WCH655385 WCH720917:WCH720921 WCH786453:WCH786457 WCH851989:WCH851993 WCH917525:WCH917529 WCH983061:WCH983065 WLY5:WLY9 WLY65557:WLY65561 WLY131093:WLY131097 WLY196629:WLY196633 WLY262165:WLY262169 WLY327701:WLY327705 WLY393237:WLY393241 WLY458773:WLY458777 WLY524309:WLY524313 WLY589845:WLY589849 WLY655381:WLY655385 WLY720917:WLY720921 WLY786453:WLY786457 WLY851989:WLY851993 WLY917525:WLY917529 WLY983061:WLY983065 WMD5:WMD9 WMD65557:WMD65561 WMD131093:WMD131097 WMD196629:WMD196633 WMD262165:WMD262169 WMD327701:WMD327705 WMD393237:WMD393241 WMD458773:WMD458777 WMD524309:WMD524313 WMD589845:WMD589849 WMD655381:WMD655385 WMD720917:WMD720921 WMD786453:WMD786457 WMD851989:WMD851993 WMD917525:WMD917529 WMD983061:WMD983065 WVU5:WVU9 WVU65557:WVU65561 WVU131093:WVU131097 WVU196629:WVU196633 WVU262165:WVU262169 WVU327701:WVU327705 WVU393237:WVU393241 WVU458773:WVU458777 WVU524309:WVU524313 WVU589845:WVU589849 WVU655381:WVU655385 WVU720917:WVU720921 WVU786453:WVU786457 WVU851989:WVU851993 WVU917525:WVU917529 WVU983061:WVU983065 WVZ5:WVZ9 WVZ65557:WVZ65561 WVZ131093:WVZ131097 WVZ196629:WVZ196633 WVZ262165:WVZ262169 WVZ327701:WVZ327705 WVZ393237:WVZ393241 WVZ458773:WVZ458777 WVZ524309:WVZ524313 WVZ589845:WVZ589849 WVZ655381:WVZ655385 WVZ720917:WVZ720921 WVZ786453:WVZ786457 WVZ851989:WVZ851993 WVZ917525:WVZ917529 WVZ983061:WVZ983065"/>
  </dataValidations>
  <pageMargins left="0.69930555555555596" right="0.69930555555555596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6"/>
  <sheetViews>
    <sheetView topLeftCell="A16" workbookViewId="0">
      <selection activeCell="D1" sqref="D1:K1048576"/>
    </sheetView>
  </sheetViews>
  <sheetFormatPr defaultColWidth="9" defaultRowHeight="16.5"/>
  <cols>
    <col min="1" max="1" width="2.625" style="37" customWidth="1"/>
    <col min="2" max="2" width="19.375" style="37" customWidth="1"/>
    <col min="3" max="3" width="22.5" style="37" customWidth="1"/>
    <col min="4" max="4" width="70.25" style="37" customWidth="1"/>
    <col min="5" max="5" width="10.625" style="37" customWidth="1"/>
    <col min="6" max="6" width="6.375" style="37" customWidth="1"/>
    <col min="7" max="7" width="7.875" style="37" customWidth="1"/>
    <col min="8" max="8" width="25.125" style="37" customWidth="1"/>
    <col min="9" max="9" width="3.75" style="37" customWidth="1"/>
    <col min="10" max="10" width="57.125" style="38" customWidth="1"/>
    <col min="11" max="11" width="9.375" style="37" customWidth="1"/>
    <col min="12" max="15" width="9" style="37"/>
    <col min="16" max="16" width="9.375" style="37" customWidth="1"/>
    <col min="17" max="256" width="9" style="37"/>
    <col min="257" max="257" width="2.625" style="37" customWidth="1"/>
    <col min="258" max="258" width="19.375" style="37" customWidth="1"/>
    <col min="259" max="259" width="22.5" style="37" customWidth="1"/>
    <col min="260" max="260" width="70.25" style="37" customWidth="1"/>
    <col min="261" max="261" width="10.625" style="37" customWidth="1"/>
    <col min="262" max="262" width="6.375" style="37" customWidth="1"/>
    <col min="263" max="263" width="8.375" style="37" customWidth="1"/>
    <col min="264" max="264" width="25.125" style="37" customWidth="1"/>
    <col min="265" max="265" width="46.625" style="37" customWidth="1"/>
    <col min="266" max="266" width="57.125" style="37" customWidth="1"/>
    <col min="267" max="267" width="9.375" style="37" customWidth="1"/>
    <col min="268" max="271" width="9" style="37"/>
    <col min="272" max="272" width="9.375" style="37" customWidth="1"/>
    <col min="273" max="512" width="9" style="37"/>
    <col min="513" max="513" width="2.625" style="37" customWidth="1"/>
    <col min="514" max="514" width="19.375" style="37" customWidth="1"/>
    <col min="515" max="515" width="22.5" style="37" customWidth="1"/>
    <col min="516" max="516" width="70.25" style="37" customWidth="1"/>
    <col min="517" max="517" width="10.625" style="37" customWidth="1"/>
    <col min="518" max="518" width="6.375" style="37" customWidth="1"/>
    <col min="519" max="519" width="8.375" style="37" customWidth="1"/>
    <col min="520" max="520" width="25.125" style="37" customWidth="1"/>
    <col min="521" max="521" width="46.625" style="37" customWidth="1"/>
    <col min="522" max="522" width="57.125" style="37" customWidth="1"/>
    <col min="523" max="523" width="9.375" style="37" customWidth="1"/>
    <col min="524" max="527" width="9" style="37"/>
    <col min="528" max="528" width="9.375" style="37" customWidth="1"/>
    <col min="529" max="768" width="9" style="37"/>
    <col min="769" max="769" width="2.625" style="37" customWidth="1"/>
    <col min="770" max="770" width="19.375" style="37" customWidth="1"/>
    <col min="771" max="771" width="22.5" style="37" customWidth="1"/>
    <col min="772" max="772" width="70.25" style="37" customWidth="1"/>
    <col min="773" max="773" width="10.625" style="37" customWidth="1"/>
    <col min="774" max="774" width="6.375" style="37" customWidth="1"/>
    <col min="775" max="775" width="8.375" style="37" customWidth="1"/>
    <col min="776" max="776" width="25.125" style="37" customWidth="1"/>
    <col min="777" max="777" width="46.625" style="37" customWidth="1"/>
    <col min="778" max="778" width="57.125" style="37" customWidth="1"/>
    <col min="779" max="779" width="9.375" style="37" customWidth="1"/>
    <col min="780" max="783" width="9" style="37"/>
    <col min="784" max="784" width="9.375" style="37" customWidth="1"/>
    <col min="785" max="1024" width="9" style="37"/>
    <col min="1025" max="1025" width="2.625" style="37" customWidth="1"/>
    <col min="1026" max="1026" width="19.375" style="37" customWidth="1"/>
    <col min="1027" max="1027" width="22.5" style="37" customWidth="1"/>
    <col min="1028" max="1028" width="70.25" style="37" customWidth="1"/>
    <col min="1029" max="1029" width="10.625" style="37" customWidth="1"/>
    <col min="1030" max="1030" width="6.375" style="37" customWidth="1"/>
    <col min="1031" max="1031" width="8.375" style="37" customWidth="1"/>
    <col min="1032" max="1032" width="25.125" style="37" customWidth="1"/>
    <col min="1033" max="1033" width="46.625" style="37" customWidth="1"/>
    <col min="1034" max="1034" width="57.125" style="37" customWidth="1"/>
    <col min="1035" max="1035" width="9.375" style="37" customWidth="1"/>
    <col min="1036" max="1039" width="9" style="37"/>
    <col min="1040" max="1040" width="9.375" style="37" customWidth="1"/>
    <col min="1041" max="1280" width="9" style="37"/>
    <col min="1281" max="1281" width="2.625" style="37" customWidth="1"/>
    <col min="1282" max="1282" width="19.375" style="37" customWidth="1"/>
    <col min="1283" max="1283" width="22.5" style="37" customWidth="1"/>
    <col min="1284" max="1284" width="70.25" style="37" customWidth="1"/>
    <col min="1285" max="1285" width="10.625" style="37" customWidth="1"/>
    <col min="1286" max="1286" width="6.375" style="37" customWidth="1"/>
    <col min="1287" max="1287" width="8.375" style="37" customWidth="1"/>
    <col min="1288" max="1288" width="25.125" style="37" customWidth="1"/>
    <col min="1289" max="1289" width="46.625" style="37" customWidth="1"/>
    <col min="1290" max="1290" width="57.125" style="37" customWidth="1"/>
    <col min="1291" max="1291" width="9.375" style="37" customWidth="1"/>
    <col min="1292" max="1295" width="9" style="37"/>
    <col min="1296" max="1296" width="9.375" style="37" customWidth="1"/>
    <col min="1297" max="1536" width="9" style="37"/>
    <col min="1537" max="1537" width="2.625" style="37" customWidth="1"/>
    <col min="1538" max="1538" width="19.375" style="37" customWidth="1"/>
    <col min="1539" max="1539" width="22.5" style="37" customWidth="1"/>
    <col min="1540" max="1540" width="70.25" style="37" customWidth="1"/>
    <col min="1541" max="1541" width="10.625" style="37" customWidth="1"/>
    <col min="1542" max="1542" width="6.375" style="37" customWidth="1"/>
    <col min="1543" max="1543" width="8.375" style="37" customWidth="1"/>
    <col min="1544" max="1544" width="25.125" style="37" customWidth="1"/>
    <col min="1545" max="1545" width="46.625" style="37" customWidth="1"/>
    <col min="1546" max="1546" width="57.125" style="37" customWidth="1"/>
    <col min="1547" max="1547" width="9.375" style="37" customWidth="1"/>
    <col min="1548" max="1551" width="9" style="37"/>
    <col min="1552" max="1552" width="9.375" style="37" customWidth="1"/>
    <col min="1553" max="1792" width="9" style="37"/>
    <col min="1793" max="1793" width="2.625" style="37" customWidth="1"/>
    <col min="1794" max="1794" width="19.375" style="37" customWidth="1"/>
    <col min="1795" max="1795" width="22.5" style="37" customWidth="1"/>
    <col min="1796" max="1796" width="70.25" style="37" customWidth="1"/>
    <col min="1797" max="1797" width="10.625" style="37" customWidth="1"/>
    <col min="1798" max="1798" width="6.375" style="37" customWidth="1"/>
    <col min="1799" max="1799" width="8.375" style="37" customWidth="1"/>
    <col min="1800" max="1800" width="25.125" style="37" customWidth="1"/>
    <col min="1801" max="1801" width="46.625" style="37" customWidth="1"/>
    <col min="1802" max="1802" width="57.125" style="37" customWidth="1"/>
    <col min="1803" max="1803" width="9.375" style="37" customWidth="1"/>
    <col min="1804" max="1807" width="9" style="37"/>
    <col min="1808" max="1808" width="9.375" style="37" customWidth="1"/>
    <col min="1809" max="2048" width="9" style="37"/>
    <col min="2049" max="2049" width="2.625" style="37" customWidth="1"/>
    <col min="2050" max="2050" width="19.375" style="37" customWidth="1"/>
    <col min="2051" max="2051" width="22.5" style="37" customWidth="1"/>
    <col min="2052" max="2052" width="70.25" style="37" customWidth="1"/>
    <col min="2053" max="2053" width="10.625" style="37" customWidth="1"/>
    <col min="2054" max="2054" width="6.375" style="37" customWidth="1"/>
    <col min="2055" max="2055" width="8.375" style="37" customWidth="1"/>
    <col min="2056" max="2056" width="25.125" style="37" customWidth="1"/>
    <col min="2057" max="2057" width="46.625" style="37" customWidth="1"/>
    <col min="2058" max="2058" width="57.125" style="37" customWidth="1"/>
    <col min="2059" max="2059" width="9.375" style="37" customWidth="1"/>
    <col min="2060" max="2063" width="9" style="37"/>
    <col min="2064" max="2064" width="9.375" style="37" customWidth="1"/>
    <col min="2065" max="2304" width="9" style="37"/>
    <col min="2305" max="2305" width="2.625" style="37" customWidth="1"/>
    <col min="2306" max="2306" width="19.375" style="37" customWidth="1"/>
    <col min="2307" max="2307" width="22.5" style="37" customWidth="1"/>
    <col min="2308" max="2308" width="70.25" style="37" customWidth="1"/>
    <col min="2309" max="2309" width="10.625" style="37" customWidth="1"/>
    <col min="2310" max="2310" width="6.375" style="37" customWidth="1"/>
    <col min="2311" max="2311" width="8.375" style="37" customWidth="1"/>
    <col min="2312" max="2312" width="25.125" style="37" customWidth="1"/>
    <col min="2313" max="2313" width="46.625" style="37" customWidth="1"/>
    <col min="2314" max="2314" width="57.125" style="37" customWidth="1"/>
    <col min="2315" max="2315" width="9.375" style="37" customWidth="1"/>
    <col min="2316" max="2319" width="9" style="37"/>
    <col min="2320" max="2320" width="9.375" style="37" customWidth="1"/>
    <col min="2321" max="2560" width="9" style="37"/>
    <col min="2561" max="2561" width="2.625" style="37" customWidth="1"/>
    <col min="2562" max="2562" width="19.375" style="37" customWidth="1"/>
    <col min="2563" max="2563" width="22.5" style="37" customWidth="1"/>
    <col min="2564" max="2564" width="70.25" style="37" customWidth="1"/>
    <col min="2565" max="2565" width="10.625" style="37" customWidth="1"/>
    <col min="2566" max="2566" width="6.375" style="37" customWidth="1"/>
    <col min="2567" max="2567" width="8.375" style="37" customWidth="1"/>
    <col min="2568" max="2568" width="25.125" style="37" customWidth="1"/>
    <col min="2569" max="2569" width="46.625" style="37" customWidth="1"/>
    <col min="2570" max="2570" width="57.125" style="37" customWidth="1"/>
    <col min="2571" max="2571" width="9.375" style="37" customWidth="1"/>
    <col min="2572" max="2575" width="9" style="37"/>
    <col min="2576" max="2576" width="9.375" style="37" customWidth="1"/>
    <col min="2577" max="2816" width="9" style="37"/>
    <col min="2817" max="2817" width="2.625" style="37" customWidth="1"/>
    <col min="2818" max="2818" width="19.375" style="37" customWidth="1"/>
    <col min="2819" max="2819" width="22.5" style="37" customWidth="1"/>
    <col min="2820" max="2820" width="70.25" style="37" customWidth="1"/>
    <col min="2821" max="2821" width="10.625" style="37" customWidth="1"/>
    <col min="2822" max="2822" width="6.375" style="37" customWidth="1"/>
    <col min="2823" max="2823" width="8.375" style="37" customWidth="1"/>
    <col min="2824" max="2824" width="25.125" style="37" customWidth="1"/>
    <col min="2825" max="2825" width="46.625" style="37" customWidth="1"/>
    <col min="2826" max="2826" width="57.125" style="37" customWidth="1"/>
    <col min="2827" max="2827" width="9.375" style="37" customWidth="1"/>
    <col min="2828" max="2831" width="9" style="37"/>
    <col min="2832" max="2832" width="9.375" style="37" customWidth="1"/>
    <col min="2833" max="3072" width="9" style="37"/>
    <col min="3073" max="3073" width="2.625" style="37" customWidth="1"/>
    <col min="3074" max="3074" width="19.375" style="37" customWidth="1"/>
    <col min="3075" max="3075" width="22.5" style="37" customWidth="1"/>
    <col min="3076" max="3076" width="70.25" style="37" customWidth="1"/>
    <col min="3077" max="3077" width="10.625" style="37" customWidth="1"/>
    <col min="3078" max="3078" width="6.375" style="37" customWidth="1"/>
    <col min="3079" max="3079" width="8.375" style="37" customWidth="1"/>
    <col min="3080" max="3080" width="25.125" style="37" customWidth="1"/>
    <col min="3081" max="3081" width="46.625" style="37" customWidth="1"/>
    <col min="3082" max="3082" width="57.125" style="37" customWidth="1"/>
    <col min="3083" max="3083" width="9.375" style="37" customWidth="1"/>
    <col min="3084" max="3087" width="9" style="37"/>
    <col min="3088" max="3088" width="9.375" style="37" customWidth="1"/>
    <col min="3089" max="3328" width="9" style="37"/>
    <col min="3329" max="3329" width="2.625" style="37" customWidth="1"/>
    <col min="3330" max="3330" width="19.375" style="37" customWidth="1"/>
    <col min="3331" max="3331" width="22.5" style="37" customWidth="1"/>
    <col min="3332" max="3332" width="70.25" style="37" customWidth="1"/>
    <col min="3333" max="3333" width="10.625" style="37" customWidth="1"/>
    <col min="3334" max="3334" width="6.375" style="37" customWidth="1"/>
    <col min="3335" max="3335" width="8.375" style="37" customWidth="1"/>
    <col min="3336" max="3336" width="25.125" style="37" customWidth="1"/>
    <col min="3337" max="3337" width="46.625" style="37" customWidth="1"/>
    <col min="3338" max="3338" width="57.125" style="37" customWidth="1"/>
    <col min="3339" max="3339" width="9.375" style="37" customWidth="1"/>
    <col min="3340" max="3343" width="9" style="37"/>
    <col min="3344" max="3344" width="9.375" style="37" customWidth="1"/>
    <col min="3345" max="3584" width="9" style="37"/>
    <col min="3585" max="3585" width="2.625" style="37" customWidth="1"/>
    <col min="3586" max="3586" width="19.375" style="37" customWidth="1"/>
    <col min="3587" max="3587" width="22.5" style="37" customWidth="1"/>
    <col min="3588" max="3588" width="70.25" style="37" customWidth="1"/>
    <col min="3589" max="3589" width="10.625" style="37" customWidth="1"/>
    <col min="3590" max="3590" width="6.375" style="37" customWidth="1"/>
    <col min="3591" max="3591" width="8.375" style="37" customWidth="1"/>
    <col min="3592" max="3592" width="25.125" style="37" customWidth="1"/>
    <col min="3593" max="3593" width="46.625" style="37" customWidth="1"/>
    <col min="3594" max="3594" width="57.125" style="37" customWidth="1"/>
    <col min="3595" max="3595" width="9.375" style="37" customWidth="1"/>
    <col min="3596" max="3599" width="9" style="37"/>
    <col min="3600" max="3600" width="9.375" style="37" customWidth="1"/>
    <col min="3601" max="3840" width="9" style="37"/>
    <col min="3841" max="3841" width="2.625" style="37" customWidth="1"/>
    <col min="3842" max="3842" width="19.375" style="37" customWidth="1"/>
    <col min="3843" max="3843" width="22.5" style="37" customWidth="1"/>
    <col min="3844" max="3844" width="70.25" style="37" customWidth="1"/>
    <col min="3845" max="3845" width="10.625" style="37" customWidth="1"/>
    <col min="3846" max="3846" width="6.375" style="37" customWidth="1"/>
    <col min="3847" max="3847" width="8.375" style="37" customWidth="1"/>
    <col min="3848" max="3848" width="25.125" style="37" customWidth="1"/>
    <col min="3849" max="3849" width="46.625" style="37" customWidth="1"/>
    <col min="3850" max="3850" width="57.125" style="37" customWidth="1"/>
    <col min="3851" max="3851" width="9.375" style="37" customWidth="1"/>
    <col min="3852" max="3855" width="9" style="37"/>
    <col min="3856" max="3856" width="9.375" style="37" customWidth="1"/>
    <col min="3857" max="4096" width="9" style="37"/>
    <col min="4097" max="4097" width="2.625" style="37" customWidth="1"/>
    <col min="4098" max="4098" width="19.375" style="37" customWidth="1"/>
    <col min="4099" max="4099" width="22.5" style="37" customWidth="1"/>
    <col min="4100" max="4100" width="70.25" style="37" customWidth="1"/>
    <col min="4101" max="4101" width="10.625" style="37" customWidth="1"/>
    <col min="4102" max="4102" width="6.375" style="37" customWidth="1"/>
    <col min="4103" max="4103" width="8.375" style="37" customWidth="1"/>
    <col min="4104" max="4104" width="25.125" style="37" customWidth="1"/>
    <col min="4105" max="4105" width="46.625" style="37" customWidth="1"/>
    <col min="4106" max="4106" width="57.125" style="37" customWidth="1"/>
    <col min="4107" max="4107" width="9.375" style="37" customWidth="1"/>
    <col min="4108" max="4111" width="9" style="37"/>
    <col min="4112" max="4112" width="9.375" style="37" customWidth="1"/>
    <col min="4113" max="4352" width="9" style="37"/>
    <col min="4353" max="4353" width="2.625" style="37" customWidth="1"/>
    <col min="4354" max="4354" width="19.375" style="37" customWidth="1"/>
    <col min="4355" max="4355" width="22.5" style="37" customWidth="1"/>
    <col min="4356" max="4356" width="70.25" style="37" customWidth="1"/>
    <col min="4357" max="4357" width="10.625" style="37" customWidth="1"/>
    <col min="4358" max="4358" width="6.375" style="37" customWidth="1"/>
    <col min="4359" max="4359" width="8.375" style="37" customWidth="1"/>
    <col min="4360" max="4360" width="25.125" style="37" customWidth="1"/>
    <col min="4361" max="4361" width="46.625" style="37" customWidth="1"/>
    <col min="4362" max="4362" width="57.125" style="37" customWidth="1"/>
    <col min="4363" max="4363" width="9.375" style="37" customWidth="1"/>
    <col min="4364" max="4367" width="9" style="37"/>
    <col min="4368" max="4368" width="9.375" style="37" customWidth="1"/>
    <col min="4369" max="4608" width="9" style="37"/>
    <col min="4609" max="4609" width="2.625" style="37" customWidth="1"/>
    <col min="4610" max="4610" width="19.375" style="37" customWidth="1"/>
    <col min="4611" max="4611" width="22.5" style="37" customWidth="1"/>
    <col min="4612" max="4612" width="70.25" style="37" customWidth="1"/>
    <col min="4613" max="4613" width="10.625" style="37" customWidth="1"/>
    <col min="4614" max="4614" width="6.375" style="37" customWidth="1"/>
    <col min="4615" max="4615" width="8.375" style="37" customWidth="1"/>
    <col min="4616" max="4616" width="25.125" style="37" customWidth="1"/>
    <col min="4617" max="4617" width="46.625" style="37" customWidth="1"/>
    <col min="4618" max="4618" width="57.125" style="37" customWidth="1"/>
    <col min="4619" max="4619" width="9.375" style="37" customWidth="1"/>
    <col min="4620" max="4623" width="9" style="37"/>
    <col min="4624" max="4624" width="9.375" style="37" customWidth="1"/>
    <col min="4625" max="4864" width="9" style="37"/>
    <col min="4865" max="4865" width="2.625" style="37" customWidth="1"/>
    <col min="4866" max="4866" width="19.375" style="37" customWidth="1"/>
    <col min="4867" max="4867" width="22.5" style="37" customWidth="1"/>
    <col min="4868" max="4868" width="70.25" style="37" customWidth="1"/>
    <col min="4869" max="4869" width="10.625" style="37" customWidth="1"/>
    <col min="4870" max="4870" width="6.375" style="37" customWidth="1"/>
    <col min="4871" max="4871" width="8.375" style="37" customWidth="1"/>
    <col min="4872" max="4872" width="25.125" style="37" customWidth="1"/>
    <col min="4873" max="4873" width="46.625" style="37" customWidth="1"/>
    <col min="4874" max="4874" width="57.125" style="37" customWidth="1"/>
    <col min="4875" max="4875" width="9.375" style="37" customWidth="1"/>
    <col min="4876" max="4879" width="9" style="37"/>
    <col min="4880" max="4880" width="9.375" style="37" customWidth="1"/>
    <col min="4881" max="5120" width="9" style="37"/>
    <col min="5121" max="5121" width="2.625" style="37" customWidth="1"/>
    <col min="5122" max="5122" width="19.375" style="37" customWidth="1"/>
    <col min="5123" max="5123" width="22.5" style="37" customWidth="1"/>
    <col min="5124" max="5124" width="70.25" style="37" customWidth="1"/>
    <col min="5125" max="5125" width="10.625" style="37" customWidth="1"/>
    <col min="5126" max="5126" width="6.375" style="37" customWidth="1"/>
    <col min="5127" max="5127" width="8.375" style="37" customWidth="1"/>
    <col min="5128" max="5128" width="25.125" style="37" customWidth="1"/>
    <col min="5129" max="5129" width="46.625" style="37" customWidth="1"/>
    <col min="5130" max="5130" width="57.125" style="37" customWidth="1"/>
    <col min="5131" max="5131" width="9.375" style="37" customWidth="1"/>
    <col min="5132" max="5135" width="9" style="37"/>
    <col min="5136" max="5136" width="9.375" style="37" customWidth="1"/>
    <col min="5137" max="5376" width="9" style="37"/>
    <col min="5377" max="5377" width="2.625" style="37" customWidth="1"/>
    <col min="5378" max="5378" width="19.375" style="37" customWidth="1"/>
    <col min="5379" max="5379" width="22.5" style="37" customWidth="1"/>
    <col min="5380" max="5380" width="70.25" style="37" customWidth="1"/>
    <col min="5381" max="5381" width="10.625" style="37" customWidth="1"/>
    <col min="5382" max="5382" width="6.375" style="37" customWidth="1"/>
    <col min="5383" max="5383" width="8.375" style="37" customWidth="1"/>
    <col min="5384" max="5384" width="25.125" style="37" customWidth="1"/>
    <col min="5385" max="5385" width="46.625" style="37" customWidth="1"/>
    <col min="5386" max="5386" width="57.125" style="37" customWidth="1"/>
    <col min="5387" max="5387" width="9.375" style="37" customWidth="1"/>
    <col min="5388" max="5391" width="9" style="37"/>
    <col min="5392" max="5392" width="9.375" style="37" customWidth="1"/>
    <col min="5393" max="5632" width="9" style="37"/>
    <col min="5633" max="5633" width="2.625" style="37" customWidth="1"/>
    <col min="5634" max="5634" width="19.375" style="37" customWidth="1"/>
    <col min="5635" max="5635" width="22.5" style="37" customWidth="1"/>
    <col min="5636" max="5636" width="70.25" style="37" customWidth="1"/>
    <col min="5637" max="5637" width="10.625" style="37" customWidth="1"/>
    <col min="5638" max="5638" width="6.375" style="37" customWidth="1"/>
    <col min="5639" max="5639" width="8.375" style="37" customWidth="1"/>
    <col min="5640" max="5640" width="25.125" style="37" customWidth="1"/>
    <col min="5641" max="5641" width="46.625" style="37" customWidth="1"/>
    <col min="5642" max="5642" width="57.125" style="37" customWidth="1"/>
    <col min="5643" max="5643" width="9.375" style="37" customWidth="1"/>
    <col min="5644" max="5647" width="9" style="37"/>
    <col min="5648" max="5648" width="9.375" style="37" customWidth="1"/>
    <col min="5649" max="5888" width="9" style="37"/>
    <col min="5889" max="5889" width="2.625" style="37" customWidth="1"/>
    <col min="5890" max="5890" width="19.375" style="37" customWidth="1"/>
    <col min="5891" max="5891" width="22.5" style="37" customWidth="1"/>
    <col min="5892" max="5892" width="70.25" style="37" customWidth="1"/>
    <col min="5893" max="5893" width="10.625" style="37" customWidth="1"/>
    <col min="5894" max="5894" width="6.375" style="37" customWidth="1"/>
    <col min="5895" max="5895" width="8.375" style="37" customWidth="1"/>
    <col min="5896" max="5896" width="25.125" style="37" customWidth="1"/>
    <col min="5897" max="5897" width="46.625" style="37" customWidth="1"/>
    <col min="5898" max="5898" width="57.125" style="37" customWidth="1"/>
    <col min="5899" max="5899" width="9.375" style="37" customWidth="1"/>
    <col min="5900" max="5903" width="9" style="37"/>
    <col min="5904" max="5904" width="9.375" style="37" customWidth="1"/>
    <col min="5905" max="6144" width="9" style="37"/>
    <col min="6145" max="6145" width="2.625" style="37" customWidth="1"/>
    <col min="6146" max="6146" width="19.375" style="37" customWidth="1"/>
    <col min="6147" max="6147" width="22.5" style="37" customWidth="1"/>
    <col min="6148" max="6148" width="70.25" style="37" customWidth="1"/>
    <col min="6149" max="6149" width="10.625" style="37" customWidth="1"/>
    <col min="6150" max="6150" width="6.375" style="37" customWidth="1"/>
    <col min="6151" max="6151" width="8.375" style="37" customWidth="1"/>
    <col min="6152" max="6152" width="25.125" style="37" customWidth="1"/>
    <col min="6153" max="6153" width="46.625" style="37" customWidth="1"/>
    <col min="6154" max="6154" width="57.125" style="37" customWidth="1"/>
    <col min="6155" max="6155" width="9.375" style="37" customWidth="1"/>
    <col min="6156" max="6159" width="9" style="37"/>
    <col min="6160" max="6160" width="9.375" style="37" customWidth="1"/>
    <col min="6161" max="6400" width="9" style="37"/>
    <col min="6401" max="6401" width="2.625" style="37" customWidth="1"/>
    <col min="6402" max="6402" width="19.375" style="37" customWidth="1"/>
    <col min="6403" max="6403" width="22.5" style="37" customWidth="1"/>
    <col min="6404" max="6404" width="70.25" style="37" customWidth="1"/>
    <col min="6405" max="6405" width="10.625" style="37" customWidth="1"/>
    <col min="6406" max="6406" width="6.375" style="37" customWidth="1"/>
    <col min="6407" max="6407" width="8.375" style="37" customWidth="1"/>
    <col min="6408" max="6408" width="25.125" style="37" customWidth="1"/>
    <col min="6409" max="6409" width="46.625" style="37" customWidth="1"/>
    <col min="6410" max="6410" width="57.125" style="37" customWidth="1"/>
    <col min="6411" max="6411" width="9.375" style="37" customWidth="1"/>
    <col min="6412" max="6415" width="9" style="37"/>
    <col min="6416" max="6416" width="9.375" style="37" customWidth="1"/>
    <col min="6417" max="6656" width="9" style="37"/>
    <col min="6657" max="6657" width="2.625" style="37" customWidth="1"/>
    <col min="6658" max="6658" width="19.375" style="37" customWidth="1"/>
    <col min="6659" max="6659" width="22.5" style="37" customWidth="1"/>
    <col min="6660" max="6660" width="70.25" style="37" customWidth="1"/>
    <col min="6661" max="6661" width="10.625" style="37" customWidth="1"/>
    <col min="6662" max="6662" width="6.375" style="37" customWidth="1"/>
    <col min="6663" max="6663" width="8.375" style="37" customWidth="1"/>
    <col min="6664" max="6664" width="25.125" style="37" customWidth="1"/>
    <col min="6665" max="6665" width="46.625" style="37" customWidth="1"/>
    <col min="6666" max="6666" width="57.125" style="37" customWidth="1"/>
    <col min="6667" max="6667" width="9.375" style="37" customWidth="1"/>
    <col min="6668" max="6671" width="9" style="37"/>
    <col min="6672" max="6672" width="9.375" style="37" customWidth="1"/>
    <col min="6673" max="6912" width="9" style="37"/>
    <col min="6913" max="6913" width="2.625" style="37" customWidth="1"/>
    <col min="6914" max="6914" width="19.375" style="37" customWidth="1"/>
    <col min="6915" max="6915" width="22.5" style="37" customWidth="1"/>
    <col min="6916" max="6916" width="70.25" style="37" customWidth="1"/>
    <col min="6917" max="6917" width="10.625" style="37" customWidth="1"/>
    <col min="6918" max="6918" width="6.375" style="37" customWidth="1"/>
    <col min="6919" max="6919" width="8.375" style="37" customWidth="1"/>
    <col min="6920" max="6920" width="25.125" style="37" customWidth="1"/>
    <col min="6921" max="6921" width="46.625" style="37" customWidth="1"/>
    <col min="6922" max="6922" width="57.125" style="37" customWidth="1"/>
    <col min="6923" max="6923" width="9.375" style="37" customWidth="1"/>
    <col min="6924" max="6927" width="9" style="37"/>
    <col min="6928" max="6928" width="9.375" style="37" customWidth="1"/>
    <col min="6929" max="7168" width="9" style="37"/>
    <col min="7169" max="7169" width="2.625" style="37" customWidth="1"/>
    <col min="7170" max="7170" width="19.375" style="37" customWidth="1"/>
    <col min="7171" max="7171" width="22.5" style="37" customWidth="1"/>
    <col min="7172" max="7172" width="70.25" style="37" customWidth="1"/>
    <col min="7173" max="7173" width="10.625" style="37" customWidth="1"/>
    <col min="7174" max="7174" width="6.375" style="37" customWidth="1"/>
    <col min="7175" max="7175" width="8.375" style="37" customWidth="1"/>
    <col min="7176" max="7176" width="25.125" style="37" customWidth="1"/>
    <col min="7177" max="7177" width="46.625" style="37" customWidth="1"/>
    <col min="7178" max="7178" width="57.125" style="37" customWidth="1"/>
    <col min="7179" max="7179" width="9.375" style="37" customWidth="1"/>
    <col min="7180" max="7183" width="9" style="37"/>
    <col min="7184" max="7184" width="9.375" style="37" customWidth="1"/>
    <col min="7185" max="7424" width="9" style="37"/>
    <col min="7425" max="7425" width="2.625" style="37" customWidth="1"/>
    <col min="7426" max="7426" width="19.375" style="37" customWidth="1"/>
    <col min="7427" max="7427" width="22.5" style="37" customWidth="1"/>
    <col min="7428" max="7428" width="70.25" style="37" customWidth="1"/>
    <col min="7429" max="7429" width="10.625" style="37" customWidth="1"/>
    <col min="7430" max="7430" width="6.375" style="37" customWidth="1"/>
    <col min="7431" max="7431" width="8.375" style="37" customWidth="1"/>
    <col min="7432" max="7432" width="25.125" style="37" customWidth="1"/>
    <col min="7433" max="7433" width="46.625" style="37" customWidth="1"/>
    <col min="7434" max="7434" width="57.125" style="37" customWidth="1"/>
    <col min="7435" max="7435" width="9.375" style="37" customWidth="1"/>
    <col min="7436" max="7439" width="9" style="37"/>
    <col min="7440" max="7440" width="9.375" style="37" customWidth="1"/>
    <col min="7441" max="7680" width="9" style="37"/>
    <col min="7681" max="7681" width="2.625" style="37" customWidth="1"/>
    <col min="7682" max="7682" width="19.375" style="37" customWidth="1"/>
    <col min="7683" max="7683" width="22.5" style="37" customWidth="1"/>
    <col min="7684" max="7684" width="70.25" style="37" customWidth="1"/>
    <col min="7685" max="7685" width="10.625" style="37" customWidth="1"/>
    <col min="7686" max="7686" width="6.375" style="37" customWidth="1"/>
    <col min="7687" max="7687" width="8.375" style="37" customWidth="1"/>
    <col min="7688" max="7688" width="25.125" style="37" customWidth="1"/>
    <col min="7689" max="7689" width="46.625" style="37" customWidth="1"/>
    <col min="7690" max="7690" width="57.125" style="37" customWidth="1"/>
    <col min="7691" max="7691" width="9.375" style="37" customWidth="1"/>
    <col min="7692" max="7695" width="9" style="37"/>
    <col min="7696" max="7696" width="9.375" style="37" customWidth="1"/>
    <col min="7697" max="7936" width="9" style="37"/>
    <col min="7937" max="7937" width="2.625" style="37" customWidth="1"/>
    <col min="7938" max="7938" width="19.375" style="37" customWidth="1"/>
    <col min="7939" max="7939" width="22.5" style="37" customWidth="1"/>
    <col min="7940" max="7940" width="70.25" style="37" customWidth="1"/>
    <col min="7941" max="7941" width="10.625" style="37" customWidth="1"/>
    <col min="7942" max="7942" width="6.375" style="37" customWidth="1"/>
    <col min="7943" max="7943" width="8.375" style="37" customWidth="1"/>
    <col min="7944" max="7944" width="25.125" style="37" customWidth="1"/>
    <col min="7945" max="7945" width="46.625" style="37" customWidth="1"/>
    <col min="7946" max="7946" width="57.125" style="37" customWidth="1"/>
    <col min="7947" max="7947" width="9.375" style="37" customWidth="1"/>
    <col min="7948" max="7951" width="9" style="37"/>
    <col min="7952" max="7952" width="9.375" style="37" customWidth="1"/>
    <col min="7953" max="8192" width="9" style="37"/>
    <col min="8193" max="8193" width="2.625" style="37" customWidth="1"/>
    <col min="8194" max="8194" width="19.375" style="37" customWidth="1"/>
    <col min="8195" max="8195" width="22.5" style="37" customWidth="1"/>
    <col min="8196" max="8196" width="70.25" style="37" customWidth="1"/>
    <col min="8197" max="8197" width="10.625" style="37" customWidth="1"/>
    <col min="8198" max="8198" width="6.375" style="37" customWidth="1"/>
    <col min="8199" max="8199" width="8.375" style="37" customWidth="1"/>
    <col min="8200" max="8200" width="25.125" style="37" customWidth="1"/>
    <col min="8201" max="8201" width="46.625" style="37" customWidth="1"/>
    <col min="8202" max="8202" width="57.125" style="37" customWidth="1"/>
    <col min="8203" max="8203" width="9.375" style="37" customWidth="1"/>
    <col min="8204" max="8207" width="9" style="37"/>
    <col min="8208" max="8208" width="9.375" style="37" customWidth="1"/>
    <col min="8209" max="8448" width="9" style="37"/>
    <col min="8449" max="8449" width="2.625" style="37" customWidth="1"/>
    <col min="8450" max="8450" width="19.375" style="37" customWidth="1"/>
    <col min="8451" max="8451" width="22.5" style="37" customWidth="1"/>
    <col min="8452" max="8452" width="70.25" style="37" customWidth="1"/>
    <col min="8453" max="8453" width="10.625" style="37" customWidth="1"/>
    <col min="8454" max="8454" width="6.375" style="37" customWidth="1"/>
    <col min="8455" max="8455" width="8.375" style="37" customWidth="1"/>
    <col min="8456" max="8456" width="25.125" style="37" customWidth="1"/>
    <col min="8457" max="8457" width="46.625" style="37" customWidth="1"/>
    <col min="8458" max="8458" width="57.125" style="37" customWidth="1"/>
    <col min="8459" max="8459" width="9.375" style="37" customWidth="1"/>
    <col min="8460" max="8463" width="9" style="37"/>
    <col min="8464" max="8464" width="9.375" style="37" customWidth="1"/>
    <col min="8465" max="8704" width="9" style="37"/>
    <col min="8705" max="8705" width="2.625" style="37" customWidth="1"/>
    <col min="8706" max="8706" width="19.375" style="37" customWidth="1"/>
    <col min="8707" max="8707" width="22.5" style="37" customWidth="1"/>
    <col min="8708" max="8708" width="70.25" style="37" customWidth="1"/>
    <col min="8709" max="8709" width="10.625" style="37" customWidth="1"/>
    <col min="8710" max="8710" width="6.375" style="37" customWidth="1"/>
    <col min="8711" max="8711" width="8.375" style="37" customWidth="1"/>
    <col min="8712" max="8712" width="25.125" style="37" customWidth="1"/>
    <col min="8713" max="8713" width="46.625" style="37" customWidth="1"/>
    <col min="8714" max="8714" width="57.125" style="37" customWidth="1"/>
    <col min="8715" max="8715" width="9.375" style="37" customWidth="1"/>
    <col min="8716" max="8719" width="9" style="37"/>
    <col min="8720" max="8720" width="9.375" style="37" customWidth="1"/>
    <col min="8721" max="8960" width="9" style="37"/>
    <col min="8961" max="8961" width="2.625" style="37" customWidth="1"/>
    <col min="8962" max="8962" width="19.375" style="37" customWidth="1"/>
    <col min="8963" max="8963" width="22.5" style="37" customWidth="1"/>
    <col min="8964" max="8964" width="70.25" style="37" customWidth="1"/>
    <col min="8965" max="8965" width="10.625" style="37" customWidth="1"/>
    <col min="8966" max="8966" width="6.375" style="37" customWidth="1"/>
    <col min="8967" max="8967" width="8.375" style="37" customWidth="1"/>
    <col min="8968" max="8968" width="25.125" style="37" customWidth="1"/>
    <col min="8969" max="8969" width="46.625" style="37" customWidth="1"/>
    <col min="8970" max="8970" width="57.125" style="37" customWidth="1"/>
    <col min="8971" max="8971" width="9.375" style="37" customWidth="1"/>
    <col min="8972" max="8975" width="9" style="37"/>
    <col min="8976" max="8976" width="9.375" style="37" customWidth="1"/>
    <col min="8977" max="9216" width="9" style="37"/>
    <col min="9217" max="9217" width="2.625" style="37" customWidth="1"/>
    <col min="9218" max="9218" width="19.375" style="37" customWidth="1"/>
    <col min="9219" max="9219" width="22.5" style="37" customWidth="1"/>
    <col min="9220" max="9220" width="70.25" style="37" customWidth="1"/>
    <col min="9221" max="9221" width="10.625" style="37" customWidth="1"/>
    <col min="9222" max="9222" width="6.375" style="37" customWidth="1"/>
    <col min="9223" max="9223" width="8.375" style="37" customWidth="1"/>
    <col min="9224" max="9224" width="25.125" style="37" customWidth="1"/>
    <col min="9225" max="9225" width="46.625" style="37" customWidth="1"/>
    <col min="9226" max="9226" width="57.125" style="37" customWidth="1"/>
    <col min="9227" max="9227" width="9.375" style="37" customWidth="1"/>
    <col min="9228" max="9231" width="9" style="37"/>
    <col min="9232" max="9232" width="9.375" style="37" customWidth="1"/>
    <col min="9233" max="9472" width="9" style="37"/>
    <col min="9473" max="9473" width="2.625" style="37" customWidth="1"/>
    <col min="9474" max="9474" width="19.375" style="37" customWidth="1"/>
    <col min="9475" max="9475" width="22.5" style="37" customWidth="1"/>
    <col min="9476" max="9476" width="70.25" style="37" customWidth="1"/>
    <col min="9477" max="9477" width="10.625" style="37" customWidth="1"/>
    <col min="9478" max="9478" width="6.375" style="37" customWidth="1"/>
    <col min="9479" max="9479" width="8.375" style="37" customWidth="1"/>
    <col min="9480" max="9480" width="25.125" style="37" customWidth="1"/>
    <col min="9481" max="9481" width="46.625" style="37" customWidth="1"/>
    <col min="9482" max="9482" width="57.125" style="37" customWidth="1"/>
    <col min="9483" max="9483" width="9.375" style="37" customWidth="1"/>
    <col min="9484" max="9487" width="9" style="37"/>
    <col min="9488" max="9488" width="9.375" style="37" customWidth="1"/>
    <col min="9489" max="9728" width="9" style="37"/>
    <col min="9729" max="9729" width="2.625" style="37" customWidth="1"/>
    <col min="9730" max="9730" width="19.375" style="37" customWidth="1"/>
    <col min="9731" max="9731" width="22.5" style="37" customWidth="1"/>
    <col min="9732" max="9732" width="70.25" style="37" customWidth="1"/>
    <col min="9733" max="9733" width="10.625" style="37" customWidth="1"/>
    <col min="9734" max="9734" width="6.375" style="37" customWidth="1"/>
    <col min="9735" max="9735" width="8.375" style="37" customWidth="1"/>
    <col min="9736" max="9736" width="25.125" style="37" customWidth="1"/>
    <col min="9737" max="9737" width="46.625" style="37" customWidth="1"/>
    <col min="9738" max="9738" width="57.125" style="37" customWidth="1"/>
    <col min="9739" max="9739" width="9.375" style="37" customWidth="1"/>
    <col min="9740" max="9743" width="9" style="37"/>
    <col min="9744" max="9744" width="9.375" style="37" customWidth="1"/>
    <col min="9745" max="9984" width="9" style="37"/>
    <col min="9985" max="9985" width="2.625" style="37" customWidth="1"/>
    <col min="9986" max="9986" width="19.375" style="37" customWidth="1"/>
    <col min="9987" max="9987" width="22.5" style="37" customWidth="1"/>
    <col min="9988" max="9988" width="70.25" style="37" customWidth="1"/>
    <col min="9989" max="9989" width="10.625" style="37" customWidth="1"/>
    <col min="9990" max="9990" width="6.375" style="37" customWidth="1"/>
    <col min="9991" max="9991" width="8.375" style="37" customWidth="1"/>
    <col min="9992" max="9992" width="25.125" style="37" customWidth="1"/>
    <col min="9993" max="9993" width="46.625" style="37" customWidth="1"/>
    <col min="9994" max="9994" width="57.125" style="37" customWidth="1"/>
    <col min="9995" max="9995" width="9.375" style="37" customWidth="1"/>
    <col min="9996" max="9999" width="9" style="37"/>
    <col min="10000" max="10000" width="9.375" style="37" customWidth="1"/>
    <col min="10001" max="10240" width="9" style="37"/>
    <col min="10241" max="10241" width="2.625" style="37" customWidth="1"/>
    <col min="10242" max="10242" width="19.375" style="37" customWidth="1"/>
    <col min="10243" max="10243" width="22.5" style="37" customWidth="1"/>
    <col min="10244" max="10244" width="70.25" style="37" customWidth="1"/>
    <col min="10245" max="10245" width="10.625" style="37" customWidth="1"/>
    <col min="10246" max="10246" width="6.375" style="37" customWidth="1"/>
    <col min="10247" max="10247" width="8.375" style="37" customWidth="1"/>
    <col min="10248" max="10248" width="25.125" style="37" customWidth="1"/>
    <col min="10249" max="10249" width="46.625" style="37" customWidth="1"/>
    <col min="10250" max="10250" width="57.125" style="37" customWidth="1"/>
    <col min="10251" max="10251" width="9.375" style="37" customWidth="1"/>
    <col min="10252" max="10255" width="9" style="37"/>
    <col min="10256" max="10256" width="9.375" style="37" customWidth="1"/>
    <col min="10257" max="10496" width="9" style="37"/>
    <col min="10497" max="10497" width="2.625" style="37" customWidth="1"/>
    <col min="10498" max="10498" width="19.375" style="37" customWidth="1"/>
    <col min="10499" max="10499" width="22.5" style="37" customWidth="1"/>
    <col min="10500" max="10500" width="70.25" style="37" customWidth="1"/>
    <col min="10501" max="10501" width="10.625" style="37" customWidth="1"/>
    <col min="10502" max="10502" width="6.375" style="37" customWidth="1"/>
    <col min="10503" max="10503" width="8.375" style="37" customWidth="1"/>
    <col min="10504" max="10504" width="25.125" style="37" customWidth="1"/>
    <col min="10505" max="10505" width="46.625" style="37" customWidth="1"/>
    <col min="10506" max="10506" width="57.125" style="37" customWidth="1"/>
    <col min="10507" max="10507" width="9.375" style="37" customWidth="1"/>
    <col min="10508" max="10511" width="9" style="37"/>
    <col min="10512" max="10512" width="9.375" style="37" customWidth="1"/>
    <col min="10513" max="10752" width="9" style="37"/>
    <col min="10753" max="10753" width="2.625" style="37" customWidth="1"/>
    <col min="10754" max="10754" width="19.375" style="37" customWidth="1"/>
    <col min="10755" max="10755" width="22.5" style="37" customWidth="1"/>
    <col min="10756" max="10756" width="70.25" style="37" customWidth="1"/>
    <col min="10757" max="10757" width="10.625" style="37" customWidth="1"/>
    <col min="10758" max="10758" width="6.375" style="37" customWidth="1"/>
    <col min="10759" max="10759" width="8.375" style="37" customWidth="1"/>
    <col min="10760" max="10760" width="25.125" style="37" customWidth="1"/>
    <col min="10761" max="10761" width="46.625" style="37" customWidth="1"/>
    <col min="10762" max="10762" width="57.125" style="37" customWidth="1"/>
    <col min="10763" max="10763" width="9.375" style="37" customWidth="1"/>
    <col min="10764" max="10767" width="9" style="37"/>
    <col min="10768" max="10768" width="9.375" style="37" customWidth="1"/>
    <col min="10769" max="11008" width="9" style="37"/>
    <col min="11009" max="11009" width="2.625" style="37" customWidth="1"/>
    <col min="11010" max="11010" width="19.375" style="37" customWidth="1"/>
    <col min="11011" max="11011" width="22.5" style="37" customWidth="1"/>
    <col min="11012" max="11012" width="70.25" style="37" customWidth="1"/>
    <col min="11013" max="11013" width="10.625" style="37" customWidth="1"/>
    <col min="11014" max="11014" width="6.375" style="37" customWidth="1"/>
    <col min="11015" max="11015" width="8.375" style="37" customWidth="1"/>
    <col min="11016" max="11016" width="25.125" style="37" customWidth="1"/>
    <col min="11017" max="11017" width="46.625" style="37" customWidth="1"/>
    <col min="11018" max="11018" width="57.125" style="37" customWidth="1"/>
    <col min="11019" max="11019" width="9.375" style="37" customWidth="1"/>
    <col min="11020" max="11023" width="9" style="37"/>
    <col min="11024" max="11024" width="9.375" style="37" customWidth="1"/>
    <col min="11025" max="11264" width="9" style="37"/>
    <col min="11265" max="11265" width="2.625" style="37" customWidth="1"/>
    <col min="11266" max="11266" width="19.375" style="37" customWidth="1"/>
    <col min="11267" max="11267" width="22.5" style="37" customWidth="1"/>
    <col min="11268" max="11268" width="70.25" style="37" customWidth="1"/>
    <col min="11269" max="11269" width="10.625" style="37" customWidth="1"/>
    <col min="11270" max="11270" width="6.375" style="37" customWidth="1"/>
    <col min="11271" max="11271" width="8.375" style="37" customWidth="1"/>
    <col min="11272" max="11272" width="25.125" style="37" customWidth="1"/>
    <col min="11273" max="11273" width="46.625" style="37" customWidth="1"/>
    <col min="11274" max="11274" width="57.125" style="37" customWidth="1"/>
    <col min="11275" max="11275" width="9.375" style="37" customWidth="1"/>
    <col min="11276" max="11279" width="9" style="37"/>
    <col min="11280" max="11280" width="9.375" style="37" customWidth="1"/>
    <col min="11281" max="11520" width="9" style="37"/>
    <col min="11521" max="11521" width="2.625" style="37" customWidth="1"/>
    <col min="11522" max="11522" width="19.375" style="37" customWidth="1"/>
    <col min="11523" max="11523" width="22.5" style="37" customWidth="1"/>
    <col min="11524" max="11524" width="70.25" style="37" customWidth="1"/>
    <col min="11525" max="11525" width="10.625" style="37" customWidth="1"/>
    <col min="11526" max="11526" width="6.375" style="37" customWidth="1"/>
    <col min="11527" max="11527" width="8.375" style="37" customWidth="1"/>
    <col min="11528" max="11528" width="25.125" style="37" customWidth="1"/>
    <col min="11529" max="11529" width="46.625" style="37" customWidth="1"/>
    <col min="11530" max="11530" width="57.125" style="37" customWidth="1"/>
    <col min="11531" max="11531" width="9.375" style="37" customWidth="1"/>
    <col min="11532" max="11535" width="9" style="37"/>
    <col min="11536" max="11536" width="9.375" style="37" customWidth="1"/>
    <col min="11537" max="11776" width="9" style="37"/>
    <col min="11777" max="11777" width="2.625" style="37" customWidth="1"/>
    <col min="11778" max="11778" width="19.375" style="37" customWidth="1"/>
    <col min="11779" max="11779" width="22.5" style="37" customWidth="1"/>
    <col min="11780" max="11780" width="70.25" style="37" customWidth="1"/>
    <col min="11781" max="11781" width="10.625" style="37" customWidth="1"/>
    <col min="11782" max="11782" width="6.375" style="37" customWidth="1"/>
    <col min="11783" max="11783" width="8.375" style="37" customWidth="1"/>
    <col min="11784" max="11784" width="25.125" style="37" customWidth="1"/>
    <col min="11785" max="11785" width="46.625" style="37" customWidth="1"/>
    <col min="11786" max="11786" width="57.125" style="37" customWidth="1"/>
    <col min="11787" max="11787" width="9.375" style="37" customWidth="1"/>
    <col min="11788" max="11791" width="9" style="37"/>
    <col min="11792" max="11792" width="9.375" style="37" customWidth="1"/>
    <col min="11793" max="12032" width="9" style="37"/>
    <col min="12033" max="12033" width="2.625" style="37" customWidth="1"/>
    <col min="12034" max="12034" width="19.375" style="37" customWidth="1"/>
    <col min="12035" max="12035" width="22.5" style="37" customWidth="1"/>
    <col min="12036" max="12036" width="70.25" style="37" customWidth="1"/>
    <col min="12037" max="12037" width="10.625" style="37" customWidth="1"/>
    <col min="12038" max="12038" width="6.375" style="37" customWidth="1"/>
    <col min="12039" max="12039" width="8.375" style="37" customWidth="1"/>
    <col min="12040" max="12040" width="25.125" style="37" customWidth="1"/>
    <col min="12041" max="12041" width="46.625" style="37" customWidth="1"/>
    <col min="12042" max="12042" width="57.125" style="37" customWidth="1"/>
    <col min="12043" max="12043" width="9.375" style="37" customWidth="1"/>
    <col min="12044" max="12047" width="9" style="37"/>
    <col min="12048" max="12048" width="9.375" style="37" customWidth="1"/>
    <col min="12049" max="12288" width="9" style="37"/>
    <col min="12289" max="12289" width="2.625" style="37" customWidth="1"/>
    <col min="12290" max="12290" width="19.375" style="37" customWidth="1"/>
    <col min="12291" max="12291" width="22.5" style="37" customWidth="1"/>
    <col min="12292" max="12292" width="70.25" style="37" customWidth="1"/>
    <col min="12293" max="12293" width="10.625" style="37" customWidth="1"/>
    <col min="12294" max="12294" width="6.375" style="37" customWidth="1"/>
    <col min="12295" max="12295" width="8.375" style="37" customWidth="1"/>
    <col min="12296" max="12296" width="25.125" style="37" customWidth="1"/>
    <col min="12297" max="12297" width="46.625" style="37" customWidth="1"/>
    <col min="12298" max="12298" width="57.125" style="37" customWidth="1"/>
    <col min="12299" max="12299" width="9.375" style="37" customWidth="1"/>
    <col min="12300" max="12303" width="9" style="37"/>
    <col min="12304" max="12304" width="9.375" style="37" customWidth="1"/>
    <col min="12305" max="12544" width="9" style="37"/>
    <col min="12545" max="12545" width="2.625" style="37" customWidth="1"/>
    <col min="12546" max="12546" width="19.375" style="37" customWidth="1"/>
    <col min="12547" max="12547" width="22.5" style="37" customWidth="1"/>
    <col min="12548" max="12548" width="70.25" style="37" customWidth="1"/>
    <col min="12549" max="12549" width="10.625" style="37" customWidth="1"/>
    <col min="12550" max="12550" width="6.375" style="37" customWidth="1"/>
    <col min="12551" max="12551" width="8.375" style="37" customWidth="1"/>
    <col min="12552" max="12552" width="25.125" style="37" customWidth="1"/>
    <col min="12553" max="12553" width="46.625" style="37" customWidth="1"/>
    <col min="12554" max="12554" width="57.125" style="37" customWidth="1"/>
    <col min="12555" max="12555" width="9.375" style="37" customWidth="1"/>
    <col min="12556" max="12559" width="9" style="37"/>
    <col min="12560" max="12560" width="9.375" style="37" customWidth="1"/>
    <col min="12561" max="12800" width="9" style="37"/>
    <col min="12801" max="12801" width="2.625" style="37" customWidth="1"/>
    <col min="12802" max="12802" width="19.375" style="37" customWidth="1"/>
    <col min="12803" max="12803" width="22.5" style="37" customWidth="1"/>
    <col min="12804" max="12804" width="70.25" style="37" customWidth="1"/>
    <col min="12805" max="12805" width="10.625" style="37" customWidth="1"/>
    <col min="12806" max="12806" width="6.375" style="37" customWidth="1"/>
    <col min="12807" max="12807" width="8.375" style="37" customWidth="1"/>
    <col min="12808" max="12808" width="25.125" style="37" customWidth="1"/>
    <col min="12809" max="12809" width="46.625" style="37" customWidth="1"/>
    <col min="12810" max="12810" width="57.125" style="37" customWidth="1"/>
    <col min="12811" max="12811" width="9.375" style="37" customWidth="1"/>
    <col min="12812" max="12815" width="9" style="37"/>
    <col min="12816" max="12816" width="9.375" style="37" customWidth="1"/>
    <col min="12817" max="13056" width="9" style="37"/>
    <col min="13057" max="13057" width="2.625" style="37" customWidth="1"/>
    <col min="13058" max="13058" width="19.375" style="37" customWidth="1"/>
    <col min="13059" max="13059" width="22.5" style="37" customWidth="1"/>
    <col min="13060" max="13060" width="70.25" style="37" customWidth="1"/>
    <col min="13061" max="13061" width="10.625" style="37" customWidth="1"/>
    <col min="13062" max="13062" width="6.375" style="37" customWidth="1"/>
    <col min="13063" max="13063" width="8.375" style="37" customWidth="1"/>
    <col min="13064" max="13064" width="25.125" style="37" customWidth="1"/>
    <col min="13065" max="13065" width="46.625" style="37" customWidth="1"/>
    <col min="13066" max="13066" width="57.125" style="37" customWidth="1"/>
    <col min="13067" max="13067" width="9.375" style="37" customWidth="1"/>
    <col min="13068" max="13071" width="9" style="37"/>
    <col min="13072" max="13072" width="9.375" style="37" customWidth="1"/>
    <col min="13073" max="13312" width="9" style="37"/>
    <col min="13313" max="13313" width="2.625" style="37" customWidth="1"/>
    <col min="13314" max="13314" width="19.375" style="37" customWidth="1"/>
    <col min="13315" max="13315" width="22.5" style="37" customWidth="1"/>
    <col min="13316" max="13316" width="70.25" style="37" customWidth="1"/>
    <col min="13317" max="13317" width="10.625" style="37" customWidth="1"/>
    <col min="13318" max="13318" width="6.375" style="37" customWidth="1"/>
    <col min="13319" max="13319" width="8.375" style="37" customWidth="1"/>
    <col min="13320" max="13320" width="25.125" style="37" customWidth="1"/>
    <col min="13321" max="13321" width="46.625" style="37" customWidth="1"/>
    <col min="13322" max="13322" width="57.125" style="37" customWidth="1"/>
    <col min="13323" max="13323" width="9.375" style="37" customWidth="1"/>
    <col min="13324" max="13327" width="9" style="37"/>
    <col min="13328" max="13328" width="9.375" style="37" customWidth="1"/>
    <col min="13329" max="13568" width="9" style="37"/>
    <col min="13569" max="13569" width="2.625" style="37" customWidth="1"/>
    <col min="13570" max="13570" width="19.375" style="37" customWidth="1"/>
    <col min="13571" max="13571" width="22.5" style="37" customWidth="1"/>
    <col min="13572" max="13572" width="70.25" style="37" customWidth="1"/>
    <col min="13573" max="13573" width="10.625" style="37" customWidth="1"/>
    <col min="13574" max="13574" width="6.375" style="37" customWidth="1"/>
    <col min="13575" max="13575" width="8.375" style="37" customWidth="1"/>
    <col min="13576" max="13576" width="25.125" style="37" customWidth="1"/>
    <col min="13577" max="13577" width="46.625" style="37" customWidth="1"/>
    <col min="13578" max="13578" width="57.125" style="37" customWidth="1"/>
    <col min="13579" max="13579" width="9.375" style="37" customWidth="1"/>
    <col min="13580" max="13583" width="9" style="37"/>
    <col min="13584" max="13584" width="9.375" style="37" customWidth="1"/>
    <col min="13585" max="13824" width="9" style="37"/>
    <col min="13825" max="13825" width="2.625" style="37" customWidth="1"/>
    <col min="13826" max="13826" width="19.375" style="37" customWidth="1"/>
    <col min="13827" max="13827" width="22.5" style="37" customWidth="1"/>
    <col min="13828" max="13828" width="70.25" style="37" customWidth="1"/>
    <col min="13829" max="13829" width="10.625" style="37" customWidth="1"/>
    <col min="13830" max="13830" width="6.375" style="37" customWidth="1"/>
    <col min="13831" max="13831" width="8.375" style="37" customWidth="1"/>
    <col min="13832" max="13832" width="25.125" style="37" customWidth="1"/>
    <col min="13833" max="13833" width="46.625" style="37" customWidth="1"/>
    <col min="13834" max="13834" width="57.125" style="37" customWidth="1"/>
    <col min="13835" max="13835" width="9.375" style="37" customWidth="1"/>
    <col min="13836" max="13839" width="9" style="37"/>
    <col min="13840" max="13840" width="9.375" style="37" customWidth="1"/>
    <col min="13841" max="14080" width="9" style="37"/>
    <col min="14081" max="14081" width="2.625" style="37" customWidth="1"/>
    <col min="14082" max="14082" width="19.375" style="37" customWidth="1"/>
    <col min="14083" max="14083" width="22.5" style="37" customWidth="1"/>
    <col min="14084" max="14084" width="70.25" style="37" customWidth="1"/>
    <col min="14085" max="14085" width="10.625" style="37" customWidth="1"/>
    <col min="14086" max="14086" width="6.375" style="37" customWidth="1"/>
    <col min="14087" max="14087" width="8.375" style="37" customWidth="1"/>
    <col min="14088" max="14088" width="25.125" style="37" customWidth="1"/>
    <col min="14089" max="14089" width="46.625" style="37" customWidth="1"/>
    <col min="14090" max="14090" width="57.125" style="37" customWidth="1"/>
    <col min="14091" max="14091" width="9.375" style="37" customWidth="1"/>
    <col min="14092" max="14095" width="9" style="37"/>
    <col min="14096" max="14096" width="9.375" style="37" customWidth="1"/>
    <col min="14097" max="14336" width="9" style="37"/>
    <col min="14337" max="14337" width="2.625" style="37" customWidth="1"/>
    <col min="14338" max="14338" width="19.375" style="37" customWidth="1"/>
    <col min="14339" max="14339" width="22.5" style="37" customWidth="1"/>
    <col min="14340" max="14340" width="70.25" style="37" customWidth="1"/>
    <col min="14341" max="14341" width="10.625" style="37" customWidth="1"/>
    <col min="14342" max="14342" width="6.375" style="37" customWidth="1"/>
    <col min="14343" max="14343" width="8.375" style="37" customWidth="1"/>
    <col min="14344" max="14344" width="25.125" style="37" customWidth="1"/>
    <col min="14345" max="14345" width="46.625" style="37" customWidth="1"/>
    <col min="14346" max="14346" width="57.125" style="37" customWidth="1"/>
    <col min="14347" max="14347" width="9.375" style="37" customWidth="1"/>
    <col min="14348" max="14351" width="9" style="37"/>
    <col min="14352" max="14352" width="9.375" style="37" customWidth="1"/>
    <col min="14353" max="14592" width="9" style="37"/>
    <col min="14593" max="14593" width="2.625" style="37" customWidth="1"/>
    <col min="14594" max="14594" width="19.375" style="37" customWidth="1"/>
    <col min="14595" max="14595" width="22.5" style="37" customWidth="1"/>
    <col min="14596" max="14596" width="70.25" style="37" customWidth="1"/>
    <col min="14597" max="14597" width="10.625" style="37" customWidth="1"/>
    <col min="14598" max="14598" width="6.375" style="37" customWidth="1"/>
    <col min="14599" max="14599" width="8.375" style="37" customWidth="1"/>
    <col min="14600" max="14600" width="25.125" style="37" customWidth="1"/>
    <col min="14601" max="14601" width="46.625" style="37" customWidth="1"/>
    <col min="14602" max="14602" width="57.125" style="37" customWidth="1"/>
    <col min="14603" max="14603" width="9.375" style="37" customWidth="1"/>
    <col min="14604" max="14607" width="9" style="37"/>
    <col min="14608" max="14608" width="9.375" style="37" customWidth="1"/>
    <col min="14609" max="14848" width="9" style="37"/>
    <col min="14849" max="14849" width="2.625" style="37" customWidth="1"/>
    <col min="14850" max="14850" width="19.375" style="37" customWidth="1"/>
    <col min="14851" max="14851" width="22.5" style="37" customWidth="1"/>
    <col min="14852" max="14852" width="70.25" style="37" customWidth="1"/>
    <col min="14853" max="14853" width="10.625" style="37" customWidth="1"/>
    <col min="14854" max="14854" width="6.375" style="37" customWidth="1"/>
    <col min="14855" max="14855" width="8.375" style="37" customWidth="1"/>
    <col min="14856" max="14856" width="25.125" style="37" customWidth="1"/>
    <col min="14857" max="14857" width="46.625" style="37" customWidth="1"/>
    <col min="14858" max="14858" width="57.125" style="37" customWidth="1"/>
    <col min="14859" max="14859" width="9.375" style="37" customWidth="1"/>
    <col min="14860" max="14863" width="9" style="37"/>
    <col min="14864" max="14864" width="9.375" style="37" customWidth="1"/>
    <col min="14865" max="15104" width="9" style="37"/>
    <col min="15105" max="15105" width="2.625" style="37" customWidth="1"/>
    <col min="15106" max="15106" width="19.375" style="37" customWidth="1"/>
    <col min="15107" max="15107" width="22.5" style="37" customWidth="1"/>
    <col min="15108" max="15108" width="70.25" style="37" customWidth="1"/>
    <col min="15109" max="15109" width="10.625" style="37" customWidth="1"/>
    <col min="15110" max="15110" width="6.375" style="37" customWidth="1"/>
    <col min="15111" max="15111" width="8.375" style="37" customWidth="1"/>
    <col min="15112" max="15112" width="25.125" style="37" customWidth="1"/>
    <col min="15113" max="15113" width="46.625" style="37" customWidth="1"/>
    <col min="15114" max="15114" width="57.125" style="37" customWidth="1"/>
    <col min="15115" max="15115" width="9.375" style="37" customWidth="1"/>
    <col min="15116" max="15119" width="9" style="37"/>
    <col min="15120" max="15120" width="9.375" style="37" customWidth="1"/>
    <col min="15121" max="15360" width="9" style="37"/>
    <col min="15361" max="15361" width="2.625" style="37" customWidth="1"/>
    <col min="15362" max="15362" width="19.375" style="37" customWidth="1"/>
    <col min="15363" max="15363" width="22.5" style="37" customWidth="1"/>
    <col min="15364" max="15364" width="70.25" style="37" customWidth="1"/>
    <col min="15365" max="15365" width="10.625" style="37" customWidth="1"/>
    <col min="15366" max="15366" width="6.375" style="37" customWidth="1"/>
    <col min="15367" max="15367" width="8.375" style="37" customWidth="1"/>
    <col min="15368" max="15368" width="25.125" style="37" customWidth="1"/>
    <col min="15369" max="15369" width="46.625" style="37" customWidth="1"/>
    <col min="15370" max="15370" width="57.125" style="37" customWidth="1"/>
    <col min="15371" max="15371" width="9.375" style="37" customWidth="1"/>
    <col min="15372" max="15375" width="9" style="37"/>
    <col min="15376" max="15376" width="9.375" style="37" customWidth="1"/>
    <col min="15377" max="15616" width="9" style="37"/>
    <col min="15617" max="15617" width="2.625" style="37" customWidth="1"/>
    <col min="15618" max="15618" width="19.375" style="37" customWidth="1"/>
    <col min="15619" max="15619" width="22.5" style="37" customWidth="1"/>
    <col min="15620" max="15620" width="70.25" style="37" customWidth="1"/>
    <col min="15621" max="15621" width="10.625" style="37" customWidth="1"/>
    <col min="15622" max="15622" width="6.375" style="37" customWidth="1"/>
    <col min="15623" max="15623" width="8.375" style="37" customWidth="1"/>
    <col min="15624" max="15624" width="25.125" style="37" customWidth="1"/>
    <col min="15625" max="15625" width="46.625" style="37" customWidth="1"/>
    <col min="15626" max="15626" width="57.125" style="37" customWidth="1"/>
    <col min="15627" max="15627" width="9.375" style="37" customWidth="1"/>
    <col min="15628" max="15631" width="9" style="37"/>
    <col min="15632" max="15632" width="9.375" style="37" customWidth="1"/>
    <col min="15633" max="15872" width="9" style="37"/>
    <col min="15873" max="15873" width="2.625" style="37" customWidth="1"/>
    <col min="15874" max="15874" width="19.375" style="37" customWidth="1"/>
    <col min="15875" max="15875" width="22.5" style="37" customWidth="1"/>
    <col min="15876" max="15876" width="70.25" style="37" customWidth="1"/>
    <col min="15877" max="15877" width="10.625" style="37" customWidth="1"/>
    <col min="15878" max="15878" width="6.375" style="37" customWidth="1"/>
    <col min="15879" max="15879" width="8.375" style="37" customWidth="1"/>
    <col min="15880" max="15880" width="25.125" style="37" customWidth="1"/>
    <col min="15881" max="15881" width="46.625" style="37" customWidth="1"/>
    <col min="15882" max="15882" width="57.125" style="37" customWidth="1"/>
    <col min="15883" max="15883" width="9.375" style="37" customWidth="1"/>
    <col min="15884" max="15887" width="9" style="37"/>
    <col min="15888" max="15888" width="9.375" style="37" customWidth="1"/>
    <col min="15889" max="16128" width="9" style="37"/>
    <col min="16129" max="16129" width="2.625" style="37" customWidth="1"/>
    <col min="16130" max="16130" width="19.375" style="37" customWidth="1"/>
    <col min="16131" max="16131" width="22.5" style="37" customWidth="1"/>
    <col min="16132" max="16132" width="70.25" style="37" customWidth="1"/>
    <col min="16133" max="16133" width="10.625" style="37" customWidth="1"/>
    <col min="16134" max="16134" width="6.375" style="37" customWidth="1"/>
    <col min="16135" max="16135" width="8.375" style="37" customWidth="1"/>
    <col min="16136" max="16136" width="25.125" style="37" customWidth="1"/>
    <col min="16137" max="16137" width="46.625" style="37" customWidth="1"/>
    <col min="16138" max="16138" width="57.125" style="37" customWidth="1"/>
    <col min="16139" max="16139" width="9.375" style="37" customWidth="1"/>
    <col min="16140" max="16143" width="9" style="37"/>
    <col min="16144" max="16144" width="9.375" style="37" customWidth="1"/>
    <col min="16145" max="16384" width="9" style="37"/>
  </cols>
  <sheetData>
    <row r="1" spans="2:20" ht="17.25">
      <c r="B1" s="39"/>
      <c r="C1" s="40"/>
      <c r="D1" s="40"/>
      <c r="E1" s="40"/>
      <c r="F1" s="40"/>
      <c r="G1" s="40"/>
      <c r="H1" s="40"/>
      <c r="I1" s="40"/>
      <c r="J1" s="48"/>
      <c r="K1" s="405" t="s">
        <v>1612</v>
      </c>
      <c r="L1" s="406"/>
      <c r="M1" s="406"/>
      <c r="N1" s="407"/>
      <c r="O1" s="408"/>
      <c r="P1" s="405" t="s">
        <v>1613</v>
      </c>
      <c r="Q1" s="406"/>
      <c r="R1" s="406"/>
      <c r="S1" s="407"/>
      <c r="T1" s="408"/>
    </row>
    <row r="2" spans="2:20" ht="17.25">
      <c r="B2" s="41" t="s">
        <v>111</v>
      </c>
      <c r="C2" s="42"/>
      <c r="D2" s="40"/>
      <c r="E2" s="40"/>
      <c r="F2" s="40"/>
      <c r="G2" s="40"/>
      <c r="H2" s="40"/>
      <c r="I2" s="40"/>
      <c r="J2" s="48"/>
      <c r="K2" s="403" t="s">
        <v>5319</v>
      </c>
      <c r="L2" s="409"/>
      <c r="M2" s="409"/>
      <c r="N2" s="410"/>
      <c r="O2" s="411"/>
      <c r="P2" s="403" t="s">
        <v>5320</v>
      </c>
      <c r="Q2" s="409"/>
      <c r="R2" s="409"/>
      <c r="S2" s="410"/>
      <c r="T2" s="411"/>
    </row>
    <row r="3" spans="2:20" ht="17.25">
      <c r="B3" s="41" t="s">
        <v>114</v>
      </c>
      <c r="C3" s="43"/>
      <c r="D3" s="40"/>
      <c r="E3" s="40"/>
      <c r="F3" s="40"/>
      <c r="G3" s="40"/>
      <c r="H3" s="40"/>
      <c r="I3" s="40"/>
      <c r="J3" s="48"/>
      <c r="K3" s="403" t="s">
        <v>115</v>
      </c>
      <c r="L3" s="409"/>
      <c r="M3" s="409"/>
      <c r="N3" s="410"/>
      <c r="O3" s="411"/>
      <c r="P3" s="403" t="s">
        <v>116</v>
      </c>
      <c r="Q3" s="409"/>
      <c r="R3" s="409"/>
      <c r="S3" s="410"/>
      <c r="T3" s="411"/>
    </row>
    <row r="4" spans="2:20">
      <c r="B4" s="41" t="s">
        <v>117</v>
      </c>
      <c r="C4" s="43"/>
      <c r="D4" s="40"/>
      <c r="E4" s="40"/>
      <c r="F4" s="40"/>
      <c r="G4" s="40"/>
      <c r="H4" s="40"/>
      <c r="I4" s="40"/>
      <c r="J4" s="48"/>
      <c r="K4" s="403" t="s">
        <v>118</v>
      </c>
      <c r="L4" s="404"/>
      <c r="M4" s="43">
        <f>COUNTA($D$11:$D$443)</f>
        <v>36</v>
      </c>
      <c r="N4" s="49" t="s">
        <v>119</v>
      </c>
      <c r="O4" s="50">
        <f>(M5+M6)/M4</f>
        <v>0.94444444444444442</v>
      </c>
      <c r="P4" s="403" t="s">
        <v>118</v>
      </c>
      <c r="Q4" s="404"/>
      <c r="R4" s="43">
        <v>1</v>
      </c>
      <c r="S4" s="49" t="s">
        <v>119</v>
      </c>
      <c r="T4" s="50">
        <f>(R5+R6)/R4</f>
        <v>0</v>
      </c>
    </row>
    <row r="5" spans="2:20">
      <c r="B5" s="41" t="s">
        <v>120</v>
      </c>
      <c r="C5" s="43"/>
      <c r="D5" s="40"/>
      <c r="E5" s="40"/>
      <c r="F5" s="40"/>
      <c r="G5" s="40"/>
      <c r="H5" s="40"/>
      <c r="I5" s="40"/>
      <c r="J5" s="48"/>
      <c r="K5" s="403" t="s">
        <v>121</v>
      </c>
      <c r="L5" s="404"/>
      <c r="M5" s="23">
        <f>COUNTIF(K11:K$184,"通过")</f>
        <v>30</v>
      </c>
      <c r="N5" s="49" t="s">
        <v>119</v>
      </c>
      <c r="O5" s="50">
        <f>M5/M4</f>
        <v>0.83333333333333337</v>
      </c>
      <c r="P5" s="403" t="s">
        <v>121</v>
      </c>
      <c r="Q5" s="404"/>
      <c r="R5" s="23">
        <v>0</v>
      </c>
      <c r="S5" s="49" t="s">
        <v>119</v>
      </c>
      <c r="T5" s="50">
        <f>R5/R4</f>
        <v>0</v>
      </c>
    </row>
    <row r="6" spans="2:20">
      <c r="B6" s="41" t="s">
        <v>122</v>
      </c>
      <c r="C6" s="43"/>
      <c r="D6" s="40"/>
      <c r="E6" s="40"/>
      <c r="F6" s="40"/>
      <c r="G6" s="40"/>
      <c r="H6" s="40"/>
      <c r="I6" s="40"/>
      <c r="J6" s="48"/>
      <c r="K6" s="403" t="s">
        <v>123</v>
      </c>
      <c r="L6" s="404"/>
      <c r="M6" s="23">
        <f>COUNTIF(K11:K$183,"失败")</f>
        <v>4</v>
      </c>
      <c r="N6" s="49" t="s">
        <v>119</v>
      </c>
      <c r="O6" s="50">
        <f>M6/M4</f>
        <v>0.1111111111111111</v>
      </c>
      <c r="P6" s="403" t="s">
        <v>123</v>
      </c>
      <c r="Q6" s="404"/>
      <c r="R6" s="23">
        <f>COUNTIF(P11:P$183,"失败")</f>
        <v>0</v>
      </c>
      <c r="S6" s="49" t="s">
        <v>119</v>
      </c>
      <c r="T6" s="50">
        <f>R6/R4</f>
        <v>0</v>
      </c>
    </row>
    <row r="7" spans="2:20">
      <c r="B7" s="41" t="s">
        <v>124</v>
      </c>
      <c r="C7" s="43"/>
      <c r="D7" s="40"/>
      <c r="E7" s="40"/>
      <c r="F7" s="40"/>
      <c r="G7" s="40"/>
      <c r="H7" s="40"/>
      <c r="I7" s="40"/>
      <c r="J7" s="48"/>
      <c r="K7" s="403" t="s">
        <v>125</v>
      </c>
      <c r="L7" s="404"/>
      <c r="M7" s="23">
        <f>COUNTIF(K11:K$183,"阻塞")</f>
        <v>0</v>
      </c>
      <c r="N7" s="49" t="s">
        <v>119</v>
      </c>
      <c r="O7" s="50">
        <f>M7/M4</f>
        <v>0</v>
      </c>
      <c r="P7" s="403" t="s">
        <v>125</v>
      </c>
      <c r="Q7" s="404"/>
      <c r="R7" s="23">
        <f>COUNTIF(P11:P$183,"阻塞")</f>
        <v>0</v>
      </c>
      <c r="S7" s="49" t="s">
        <v>119</v>
      </c>
      <c r="T7" s="50">
        <f>R7/R4</f>
        <v>0</v>
      </c>
    </row>
    <row r="8" spans="2:20">
      <c r="B8" s="39"/>
      <c r="C8" s="40"/>
      <c r="D8" s="40"/>
      <c r="E8" s="40"/>
      <c r="F8" s="40"/>
      <c r="G8" s="40"/>
      <c r="H8" s="40"/>
      <c r="I8" s="40"/>
      <c r="J8" s="48"/>
      <c r="K8" s="403" t="s">
        <v>126</v>
      </c>
      <c r="L8" s="404"/>
      <c r="M8" s="23">
        <f>COUNTIF(K11:K$183,"无效")</f>
        <v>0</v>
      </c>
      <c r="N8" s="49" t="s">
        <v>119</v>
      </c>
      <c r="O8" s="50">
        <f>M8/M4</f>
        <v>0</v>
      </c>
      <c r="P8" s="403" t="s">
        <v>126</v>
      </c>
      <c r="Q8" s="404"/>
      <c r="R8" s="23">
        <f>COUNTIF(P11:P$183,"无效")</f>
        <v>0</v>
      </c>
      <c r="S8" s="49" t="s">
        <v>119</v>
      </c>
      <c r="T8" s="50">
        <f>R8/R4</f>
        <v>0</v>
      </c>
    </row>
    <row r="9" spans="2:20">
      <c r="B9" s="39"/>
      <c r="C9" s="40"/>
      <c r="D9" s="40"/>
      <c r="E9" s="40"/>
      <c r="F9" s="40"/>
      <c r="G9" s="40"/>
      <c r="H9" s="40"/>
      <c r="I9" s="40"/>
      <c r="J9" s="48"/>
      <c r="K9" s="403" t="s">
        <v>127</v>
      </c>
      <c r="L9" s="404"/>
      <c r="M9" s="23">
        <f>COUNTIF(K11:K$183,"未执行")</f>
        <v>2</v>
      </c>
      <c r="N9" s="49" t="s">
        <v>119</v>
      </c>
      <c r="O9" s="50">
        <f>M9/M4</f>
        <v>5.5555555555555552E-2</v>
      </c>
      <c r="P9" s="403" t="s">
        <v>127</v>
      </c>
      <c r="Q9" s="404"/>
      <c r="R9" s="23">
        <f>COUNTIF(P11:P$183,"未执行")</f>
        <v>36</v>
      </c>
      <c r="S9" s="49" t="s">
        <v>119</v>
      </c>
      <c r="T9" s="50">
        <f>R9/R4</f>
        <v>36</v>
      </c>
    </row>
    <row r="10" spans="2:20" ht="33">
      <c r="B10" s="44" t="s">
        <v>128</v>
      </c>
      <c r="C10" s="44" t="s">
        <v>129</v>
      </c>
      <c r="D10" s="44" t="s">
        <v>130</v>
      </c>
      <c r="E10" s="44" t="s">
        <v>131</v>
      </c>
      <c r="F10" s="44" t="s">
        <v>132</v>
      </c>
      <c r="G10" s="45" t="s">
        <v>133</v>
      </c>
      <c r="H10" s="44" t="s">
        <v>134</v>
      </c>
      <c r="I10" s="44" t="s">
        <v>135</v>
      </c>
      <c r="J10" s="51" t="s">
        <v>136</v>
      </c>
      <c r="K10" s="52" t="s">
        <v>137</v>
      </c>
      <c r="L10" s="44" t="s">
        <v>12</v>
      </c>
      <c r="M10" s="44" t="s">
        <v>138</v>
      </c>
      <c r="N10" s="53" t="s">
        <v>139</v>
      </c>
      <c r="O10" s="54" t="s">
        <v>140</v>
      </c>
      <c r="P10" s="52" t="s">
        <v>141</v>
      </c>
      <c r="Q10" s="44" t="s">
        <v>12</v>
      </c>
      <c r="R10" s="44" t="s">
        <v>138</v>
      </c>
      <c r="S10" s="53" t="s">
        <v>139</v>
      </c>
      <c r="T10" s="54" t="s">
        <v>140</v>
      </c>
    </row>
    <row r="11" spans="2:20" s="36" customFormat="1" ht="247.5">
      <c r="B11" s="371" t="s">
        <v>78</v>
      </c>
      <c r="C11" s="8"/>
      <c r="D11" s="47" t="s">
        <v>172</v>
      </c>
      <c r="E11" s="47" t="s">
        <v>145</v>
      </c>
      <c r="F11" s="47" t="s">
        <v>178</v>
      </c>
      <c r="G11" s="47" t="s">
        <v>157</v>
      </c>
      <c r="H11" s="47"/>
      <c r="I11" s="13" t="s">
        <v>174</v>
      </c>
      <c r="J11" s="55" t="s">
        <v>5343</v>
      </c>
      <c r="K11" s="47" t="s">
        <v>6</v>
      </c>
      <c r="L11" s="47"/>
      <c r="M11" s="47"/>
      <c r="N11" s="47"/>
      <c r="O11" s="47"/>
      <c r="P11" s="47" t="s">
        <v>8</v>
      </c>
      <c r="Q11" s="47"/>
      <c r="R11" s="47"/>
      <c r="S11" s="47"/>
      <c r="T11" s="47"/>
    </row>
    <row r="12" spans="2:20" s="36" customFormat="1" ht="231">
      <c r="B12" s="371"/>
      <c r="C12" s="8"/>
      <c r="D12" s="47" t="s">
        <v>177</v>
      </c>
      <c r="E12" s="47" t="s">
        <v>145</v>
      </c>
      <c r="F12" s="47" t="s">
        <v>178</v>
      </c>
      <c r="G12" s="47" t="s">
        <v>157</v>
      </c>
      <c r="H12" s="47"/>
      <c r="I12" s="13" t="s">
        <v>179</v>
      </c>
      <c r="J12" s="55" t="s">
        <v>5343</v>
      </c>
      <c r="K12" s="47" t="s">
        <v>6</v>
      </c>
      <c r="L12" s="47"/>
      <c r="M12" s="47"/>
      <c r="N12" s="47"/>
      <c r="O12" s="47"/>
      <c r="P12" s="47" t="s">
        <v>8</v>
      </c>
      <c r="Q12" s="47"/>
      <c r="R12" s="47"/>
      <c r="S12" s="47"/>
      <c r="T12" s="47"/>
    </row>
    <row r="13" spans="2:20" s="36" customFormat="1">
      <c r="B13" s="371"/>
      <c r="C13" s="8"/>
      <c r="D13" s="47" t="s">
        <v>5353</v>
      </c>
      <c r="E13" s="47" t="s">
        <v>145</v>
      </c>
      <c r="F13" s="47" t="s">
        <v>178</v>
      </c>
      <c r="G13" s="47" t="s">
        <v>157</v>
      </c>
      <c r="H13" s="47"/>
      <c r="I13" s="13"/>
      <c r="J13" s="55"/>
      <c r="K13" s="47" t="s">
        <v>6</v>
      </c>
      <c r="L13" s="47"/>
      <c r="M13" s="47"/>
      <c r="N13" s="47"/>
      <c r="O13" s="47"/>
      <c r="P13" s="47" t="s">
        <v>8</v>
      </c>
      <c r="Q13" s="47"/>
      <c r="R13" s="47"/>
      <c r="S13" s="47"/>
      <c r="T13" s="47"/>
    </row>
    <row r="14" spans="2:20" s="36" customFormat="1">
      <c r="B14" s="371"/>
      <c r="C14" s="8"/>
      <c r="D14" s="47" t="s">
        <v>5354</v>
      </c>
      <c r="E14" s="47" t="s">
        <v>145</v>
      </c>
      <c r="F14" s="47" t="s">
        <v>178</v>
      </c>
      <c r="G14" s="47" t="s">
        <v>157</v>
      </c>
      <c r="H14" s="47"/>
      <c r="I14" s="13"/>
      <c r="J14" s="55"/>
      <c r="K14" s="47" t="s">
        <v>6</v>
      </c>
      <c r="L14" s="47"/>
      <c r="M14" s="47"/>
      <c r="N14" s="47"/>
      <c r="O14" s="47"/>
      <c r="P14" s="47" t="s">
        <v>8</v>
      </c>
      <c r="Q14" s="47"/>
      <c r="R14" s="47"/>
      <c r="S14" s="47"/>
      <c r="T14" s="47"/>
    </row>
    <row r="15" spans="2:20" s="36" customFormat="1">
      <c r="B15" s="371"/>
      <c r="C15" s="8"/>
      <c r="D15" s="47" t="s">
        <v>5355</v>
      </c>
      <c r="E15" s="47" t="s">
        <v>145</v>
      </c>
      <c r="F15" s="47" t="s">
        <v>178</v>
      </c>
      <c r="G15" s="47" t="s">
        <v>157</v>
      </c>
      <c r="H15" s="47"/>
      <c r="I15" s="13"/>
      <c r="J15" s="55"/>
      <c r="K15" s="47" t="s">
        <v>6</v>
      </c>
      <c r="L15" s="47"/>
      <c r="M15" s="47"/>
      <c r="N15" s="47"/>
      <c r="O15" s="47"/>
      <c r="P15" s="47" t="s">
        <v>8</v>
      </c>
      <c r="Q15" s="47"/>
      <c r="R15" s="47"/>
      <c r="S15" s="47"/>
      <c r="T15" s="47"/>
    </row>
    <row r="16" spans="2:20" s="36" customFormat="1">
      <c r="B16" s="371"/>
      <c r="C16" s="8"/>
      <c r="D16" s="47" t="s">
        <v>5356</v>
      </c>
      <c r="E16" s="47" t="s">
        <v>145</v>
      </c>
      <c r="F16" s="47" t="s">
        <v>178</v>
      </c>
      <c r="G16" s="47" t="s">
        <v>157</v>
      </c>
      <c r="H16" s="47"/>
      <c r="I16" s="13"/>
      <c r="J16" s="55"/>
      <c r="K16" s="47" t="s">
        <v>6</v>
      </c>
      <c r="L16" s="47"/>
      <c r="M16" s="47"/>
      <c r="N16" s="47"/>
      <c r="O16" s="47"/>
      <c r="P16" s="47" t="s">
        <v>8</v>
      </c>
      <c r="Q16" s="47"/>
      <c r="R16" s="47"/>
      <c r="S16" s="47"/>
      <c r="T16" s="47"/>
    </row>
    <row r="17" spans="2:20" s="36" customFormat="1">
      <c r="B17" s="371"/>
      <c r="C17" s="8"/>
      <c r="D17" s="47" t="s">
        <v>5357</v>
      </c>
      <c r="E17" s="47" t="s">
        <v>145</v>
      </c>
      <c r="F17" s="47" t="s">
        <v>178</v>
      </c>
      <c r="G17" s="47" t="s">
        <v>157</v>
      </c>
      <c r="H17" s="47"/>
      <c r="I17" s="13"/>
      <c r="J17" s="55"/>
      <c r="K17" s="47" t="s">
        <v>6</v>
      </c>
      <c r="L17" s="47"/>
      <c r="M17" s="47"/>
      <c r="N17" s="47"/>
      <c r="O17" s="47"/>
      <c r="P17" s="47" t="s">
        <v>8</v>
      </c>
      <c r="Q17" s="47"/>
      <c r="R17" s="47"/>
      <c r="S17" s="47"/>
      <c r="T17" s="47"/>
    </row>
    <row r="18" spans="2:20" s="36" customFormat="1" ht="33">
      <c r="B18" s="371"/>
      <c r="C18" s="8"/>
      <c r="D18" s="13" t="s">
        <v>5358</v>
      </c>
      <c r="E18" s="47" t="s">
        <v>145</v>
      </c>
      <c r="F18" s="47" t="s">
        <v>178</v>
      </c>
      <c r="G18" s="47" t="s">
        <v>157</v>
      </c>
      <c r="H18" s="47"/>
      <c r="I18" s="13"/>
      <c r="J18" s="55"/>
      <c r="K18" s="47" t="s">
        <v>7</v>
      </c>
      <c r="L18" s="47"/>
      <c r="M18" s="47"/>
      <c r="N18" s="47"/>
      <c r="O18" s="47"/>
      <c r="P18" s="47" t="s">
        <v>8</v>
      </c>
      <c r="Q18" s="47"/>
      <c r="R18" s="47"/>
      <c r="S18" s="47"/>
      <c r="T18" s="47"/>
    </row>
    <row r="19" spans="2:20" s="36" customFormat="1" ht="33">
      <c r="B19" s="371"/>
      <c r="C19" s="8"/>
      <c r="D19" s="13" t="s">
        <v>5359</v>
      </c>
      <c r="E19" s="47" t="s">
        <v>145</v>
      </c>
      <c r="F19" s="47" t="s">
        <v>178</v>
      </c>
      <c r="G19" s="47" t="s">
        <v>157</v>
      </c>
      <c r="H19" s="47"/>
      <c r="I19" s="13"/>
      <c r="J19" s="55"/>
      <c r="K19" s="47" t="s">
        <v>7</v>
      </c>
      <c r="L19" s="47"/>
      <c r="M19" s="47"/>
      <c r="N19" s="47"/>
      <c r="O19" s="47"/>
      <c r="P19" s="47" t="s">
        <v>8</v>
      </c>
      <c r="Q19" s="47"/>
      <c r="R19" s="47"/>
      <c r="S19" s="47"/>
      <c r="T19" s="47"/>
    </row>
    <row r="20" spans="2:20" s="36" customFormat="1" ht="33">
      <c r="B20" s="371"/>
      <c r="C20" s="8"/>
      <c r="D20" s="13" t="s">
        <v>5360</v>
      </c>
      <c r="E20" s="47" t="s">
        <v>145</v>
      </c>
      <c r="F20" s="47" t="s">
        <v>178</v>
      </c>
      <c r="G20" s="47" t="s">
        <v>157</v>
      </c>
      <c r="H20" s="47"/>
      <c r="I20" s="13"/>
      <c r="J20" s="55"/>
      <c r="K20" s="47" t="s">
        <v>6</v>
      </c>
      <c r="L20" s="47"/>
      <c r="M20" s="47"/>
      <c r="N20" s="47"/>
      <c r="O20" s="47"/>
      <c r="P20" s="47" t="s">
        <v>8</v>
      </c>
      <c r="Q20" s="47"/>
      <c r="R20" s="47"/>
      <c r="S20" s="47"/>
      <c r="T20" s="47"/>
    </row>
    <row r="21" spans="2:20" s="36" customFormat="1" ht="33">
      <c r="B21" s="371"/>
      <c r="C21" s="8"/>
      <c r="D21" s="13" t="s">
        <v>5361</v>
      </c>
      <c r="E21" s="47" t="s">
        <v>145</v>
      </c>
      <c r="F21" s="47" t="s">
        <v>178</v>
      </c>
      <c r="G21" s="47" t="s">
        <v>157</v>
      </c>
      <c r="H21" s="47"/>
      <c r="I21" s="13"/>
      <c r="J21" s="55"/>
      <c r="K21" s="47" t="s">
        <v>6</v>
      </c>
      <c r="L21" s="47"/>
      <c r="M21" s="47"/>
      <c r="N21" s="47"/>
      <c r="O21" s="47"/>
      <c r="P21" s="47" t="s">
        <v>8</v>
      </c>
      <c r="Q21" s="47"/>
      <c r="R21" s="47"/>
      <c r="S21" s="47"/>
      <c r="T21" s="47"/>
    </row>
    <row r="22" spans="2:20" s="36" customFormat="1" ht="33">
      <c r="B22" s="371"/>
      <c r="C22" s="8"/>
      <c r="D22" s="13" t="s">
        <v>5362</v>
      </c>
      <c r="E22" s="47" t="s">
        <v>145</v>
      </c>
      <c r="F22" s="47" t="s">
        <v>178</v>
      </c>
      <c r="G22" s="47" t="s">
        <v>157</v>
      </c>
      <c r="H22" s="47"/>
      <c r="I22" s="13"/>
      <c r="J22" s="55"/>
      <c r="K22" s="47" t="s">
        <v>6</v>
      </c>
      <c r="L22" s="47"/>
      <c r="M22" s="47"/>
      <c r="N22" s="47"/>
      <c r="O22" s="47"/>
      <c r="P22" s="47" t="s">
        <v>8</v>
      </c>
      <c r="Q22" s="47"/>
      <c r="R22" s="47"/>
      <c r="S22" s="47"/>
      <c r="T22" s="47"/>
    </row>
    <row r="23" spans="2:20" s="36" customFormat="1" ht="33">
      <c r="B23" s="371"/>
      <c r="C23" s="8"/>
      <c r="D23" s="13" t="s">
        <v>5363</v>
      </c>
      <c r="E23" s="47" t="s">
        <v>145</v>
      </c>
      <c r="F23" s="47" t="s">
        <v>178</v>
      </c>
      <c r="G23" s="47" t="s">
        <v>157</v>
      </c>
      <c r="H23" s="47"/>
      <c r="I23" s="13"/>
      <c r="J23" s="55"/>
      <c r="K23" s="47" t="s">
        <v>6</v>
      </c>
      <c r="L23" s="47"/>
      <c r="M23" s="47"/>
      <c r="N23" s="47"/>
      <c r="O23" s="47"/>
      <c r="P23" s="47" t="s">
        <v>8</v>
      </c>
      <c r="Q23" s="47"/>
      <c r="R23" s="47"/>
      <c r="S23" s="47"/>
      <c r="T23" s="47"/>
    </row>
    <row r="24" spans="2:20" s="36" customFormat="1" ht="33">
      <c r="B24" s="371"/>
      <c r="C24" s="8"/>
      <c r="D24" s="13" t="s">
        <v>5364</v>
      </c>
      <c r="E24" s="47" t="s">
        <v>145</v>
      </c>
      <c r="F24" s="47" t="s">
        <v>178</v>
      </c>
      <c r="G24" s="47" t="s">
        <v>157</v>
      </c>
      <c r="H24" s="47"/>
      <c r="I24" s="13"/>
      <c r="J24" s="55"/>
      <c r="K24" s="47" t="s">
        <v>6</v>
      </c>
      <c r="L24" s="47"/>
      <c r="M24" s="47"/>
      <c r="N24" s="47"/>
      <c r="O24" s="47"/>
      <c r="P24" s="47" t="s">
        <v>8</v>
      </c>
      <c r="Q24" s="47"/>
      <c r="R24" s="47"/>
      <c r="S24" s="47"/>
      <c r="T24" s="47"/>
    </row>
    <row r="25" spans="2:20" s="36" customFormat="1" ht="33">
      <c r="B25" s="371"/>
      <c r="C25" s="8"/>
      <c r="D25" s="13" t="s">
        <v>5365</v>
      </c>
      <c r="E25" s="47" t="s">
        <v>145</v>
      </c>
      <c r="F25" s="47" t="s">
        <v>178</v>
      </c>
      <c r="G25" s="47" t="s">
        <v>157</v>
      </c>
      <c r="H25" s="47"/>
      <c r="I25" s="13"/>
      <c r="J25" s="55"/>
      <c r="K25" s="47" t="s">
        <v>6</v>
      </c>
      <c r="L25" s="47"/>
      <c r="M25" s="47"/>
      <c r="N25" s="47"/>
      <c r="O25" s="47"/>
      <c r="P25" s="47" t="s">
        <v>8</v>
      </c>
      <c r="Q25" s="47"/>
      <c r="R25" s="47"/>
      <c r="S25" s="47"/>
      <c r="T25" s="47"/>
    </row>
    <row r="26" spans="2:20" s="36" customFormat="1" ht="33">
      <c r="B26" s="371"/>
      <c r="C26" s="8"/>
      <c r="D26" s="13" t="s">
        <v>5366</v>
      </c>
      <c r="E26" s="47" t="s">
        <v>145</v>
      </c>
      <c r="F26" s="47" t="s">
        <v>178</v>
      </c>
      <c r="G26" s="47" t="s">
        <v>157</v>
      </c>
      <c r="H26" s="47"/>
      <c r="I26" s="13"/>
      <c r="J26" s="55"/>
      <c r="K26" s="47" t="s">
        <v>6</v>
      </c>
      <c r="L26" s="47"/>
      <c r="M26" s="47"/>
      <c r="N26" s="47"/>
      <c r="O26" s="47"/>
      <c r="P26" s="47" t="s">
        <v>8</v>
      </c>
      <c r="Q26" s="47"/>
      <c r="R26" s="47"/>
      <c r="S26" s="47"/>
      <c r="T26" s="47"/>
    </row>
    <row r="27" spans="2:20" s="36" customFormat="1" ht="33">
      <c r="B27" s="371"/>
      <c r="C27" s="8"/>
      <c r="D27" s="13" t="s">
        <v>5367</v>
      </c>
      <c r="E27" s="47" t="s">
        <v>145</v>
      </c>
      <c r="F27" s="47" t="s">
        <v>178</v>
      </c>
      <c r="G27" s="47" t="s">
        <v>157</v>
      </c>
      <c r="H27" s="47"/>
      <c r="I27" s="13"/>
      <c r="J27" s="55"/>
      <c r="K27" s="47" t="s">
        <v>6</v>
      </c>
      <c r="L27" s="47"/>
      <c r="M27" s="47"/>
      <c r="N27" s="47"/>
      <c r="O27" s="47"/>
      <c r="P27" s="47" t="s">
        <v>8</v>
      </c>
      <c r="Q27" s="47"/>
      <c r="R27" s="47"/>
      <c r="S27" s="47"/>
      <c r="T27" s="47"/>
    </row>
    <row r="28" spans="2:20" s="36" customFormat="1" ht="33">
      <c r="B28" s="371"/>
      <c r="C28" s="8"/>
      <c r="D28" s="13" t="s">
        <v>5368</v>
      </c>
      <c r="E28" s="47" t="s">
        <v>145</v>
      </c>
      <c r="F28" s="47" t="s">
        <v>178</v>
      </c>
      <c r="G28" s="47" t="s">
        <v>157</v>
      </c>
      <c r="H28" s="47"/>
      <c r="I28" s="13"/>
      <c r="J28" s="55"/>
      <c r="K28" s="47" t="s">
        <v>6</v>
      </c>
      <c r="L28" s="47"/>
      <c r="M28" s="47"/>
      <c r="N28" s="47"/>
      <c r="O28" s="47"/>
      <c r="P28" s="47" t="s">
        <v>8</v>
      </c>
      <c r="Q28" s="47"/>
      <c r="R28" s="47"/>
      <c r="S28" s="47"/>
      <c r="T28" s="47"/>
    </row>
    <row r="29" spans="2:20" s="36" customFormat="1" ht="33">
      <c r="B29" s="371"/>
      <c r="C29" s="8"/>
      <c r="D29" s="13" t="s">
        <v>5369</v>
      </c>
      <c r="E29" s="47" t="s">
        <v>145</v>
      </c>
      <c r="F29" s="47" t="s">
        <v>178</v>
      </c>
      <c r="G29" s="47" t="s">
        <v>157</v>
      </c>
      <c r="H29" s="47"/>
      <c r="I29" s="13"/>
      <c r="J29" s="55"/>
      <c r="K29" s="47" t="s">
        <v>6</v>
      </c>
      <c r="L29" s="47"/>
      <c r="M29" s="47"/>
      <c r="N29" s="47"/>
      <c r="O29" s="47"/>
      <c r="P29" s="47" t="s">
        <v>8</v>
      </c>
      <c r="Q29" s="47"/>
      <c r="R29" s="47"/>
      <c r="S29" s="47"/>
      <c r="T29" s="47"/>
    </row>
    <row r="30" spans="2:20" s="36" customFormat="1" ht="33">
      <c r="B30" s="371"/>
      <c r="C30" s="8"/>
      <c r="D30" s="13" t="s">
        <v>5370</v>
      </c>
      <c r="E30" s="47" t="s">
        <v>145</v>
      </c>
      <c r="F30" s="47" t="s">
        <v>178</v>
      </c>
      <c r="G30" s="47" t="s">
        <v>157</v>
      </c>
      <c r="H30" s="47"/>
      <c r="I30" s="13"/>
      <c r="J30" s="55"/>
      <c r="K30" s="47" t="s">
        <v>8</v>
      </c>
      <c r="L30" s="47"/>
      <c r="M30" s="47"/>
      <c r="N30" s="47"/>
      <c r="O30" s="47"/>
      <c r="P30" s="47" t="s">
        <v>8</v>
      </c>
      <c r="Q30" s="47"/>
      <c r="R30" s="47"/>
      <c r="S30" s="47"/>
      <c r="T30" s="47"/>
    </row>
    <row r="31" spans="2:20" s="36" customFormat="1" ht="33">
      <c r="B31" s="371"/>
      <c r="C31" s="8"/>
      <c r="D31" s="13" t="s">
        <v>5371</v>
      </c>
      <c r="E31" s="47" t="s">
        <v>145</v>
      </c>
      <c r="F31" s="47" t="s">
        <v>178</v>
      </c>
      <c r="G31" s="47" t="s">
        <v>157</v>
      </c>
      <c r="H31" s="47"/>
      <c r="I31" s="13"/>
      <c r="J31" s="55"/>
      <c r="K31" s="47" t="s">
        <v>8</v>
      </c>
      <c r="L31" s="47"/>
      <c r="M31" s="47"/>
      <c r="N31" s="47"/>
      <c r="O31" s="47"/>
      <c r="P31" s="47" t="s">
        <v>8</v>
      </c>
      <c r="Q31" s="47"/>
      <c r="R31" s="47"/>
      <c r="S31" s="47"/>
      <c r="T31" s="47"/>
    </row>
    <row r="32" spans="2:20" s="36" customFormat="1" ht="49.5">
      <c r="B32" s="371"/>
      <c r="C32" s="8"/>
      <c r="D32" s="13" t="s">
        <v>5372</v>
      </c>
      <c r="E32" s="47" t="s">
        <v>145</v>
      </c>
      <c r="F32" s="47" t="s">
        <v>178</v>
      </c>
      <c r="G32" s="47" t="s">
        <v>157</v>
      </c>
      <c r="H32" s="47"/>
      <c r="I32" s="13"/>
      <c r="J32" s="55"/>
      <c r="K32" s="47" t="s">
        <v>7</v>
      </c>
      <c r="L32" s="47"/>
      <c r="M32" s="47"/>
      <c r="N32" s="47"/>
      <c r="O32" s="47"/>
      <c r="P32" s="47" t="s">
        <v>8</v>
      </c>
      <c r="Q32" s="47"/>
      <c r="R32" s="47"/>
      <c r="S32" s="47"/>
      <c r="T32" s="47"/>
    </row>
    <row r="33" spans="2:20" s="36" customFormat="1" ht="49.5">
      <c r="B33" s="371"/>
      <c r="C33" s="8"/>
      <c r="D33" s="13" t="s">
        <v>5373</v>
      </c>
      <c r="E33" s="47" t="s">
        <v>145</v>
      </c>
      <c r="F33" s="47" t="s">
        <v>178</v>
      </c>
      <c r="G33" s="47" t="s">
        <v>157</v>
      </c>
      <c r="H33" s="47"/>
      <c r="I33" s="13"/>
      <c r="J33" s="55"/>
      <c r="K33" s="47" t="s">
        <v>7</v>
      </c>
      <c r="L33" s="47"/>
      <c r="M33" s="47"/>
      <c r="N33" s="47"/>
      <c r="O33" s="47"/>
      <c r="P33" s="47" t="s">
        <v>8</v>
      </c>
      <c r="Q33" s="47"/>
      <c r="R33" s="47"/>
      <c r="S33" s="47"/>
      <c r="T33" s="47"/>
    </row>
    <row r="34" spans="2:20" s="36" customFormat="1">
      <c r="B34" s="371"/>
      <c r="C34" s="8"/>
      <c r="D34" s="47" t="s">
        <v>5374</v>
      </c>
      <c r="E34" s="47" t="s">
        <v>145</v>
      </c>
      <c r="F34" s="47" t="s">
        <v>178</v>
      </c>
      <c r="G34" s="47" t="s">
        <v>157</v>
      </c>
      <c r="H34" s="47"/>
      <c r="I34" s="13"/>
      <c r="J34" s="55"/>
      <c r="K34" s="47" t="s">
        <v>6</v>
      </c>
      <c r="L34" s="47"/>
      <c r="M34" s="47"/>
      <c r="N34" s="47"/>
      <c r="O34" s="47"/>
      <c r="P34" s="47" t="s">
        <v>8</v>
      </c>
      <c r="Q34" s="47"/>
      <c r="R34" s="47"/>
      <c r="S34" s="47"/>
      <c r="T34" s="47"/>
    </row>
    <row r="35" spans="2:20" s="36" customFormat="1">
      <c r="B35" s="371"/>
      <c r="C35" s="8"/>
      <c r="D35" s="47" t="s">
        <v>5375</v>
      </c>
      <c r="E35" s="47" t="s">
        <v>145</v>
      </c>
      <c r="F35" s="47" t="s">
        <v>178</v>
      </c>
      <c r="G35" s="47" t="s">
        <v>157</v>
      </c>
      <c r="H35" s="47"/>
      <c r="I35" s="13"/>
      <c r="J35" s="55"/>
      <c r="K35" s="47" t="s">
        <v>6</v>
      </c>
      <c r="L35" s="47"/>
      <c r="M35" s="47"/>
      <c r="N35" s="47"/>
      <c r="O35" s="47"/>
      <c r="P35" s="47" t="s">
        <v>8</v>
      </c>
      <c r="Q35" s="47"/>
      <c r="R35" s="47"/>
      <c r="S35" s="47"/>
      <c r="T35" s="47"/>
    </row>
    <row r="36" spans="2:20" s="36" customFormat="1" ht="181.5">
      <c r="B36" s="371"/>
      <c r="C36" s="8"/>
      <c r="D36" s="47" t="s">
        <v>5344</v>
      </c>
      <c r="E36" s="47" t="s">
        <v>145</v>
      </c>
      <c r="F36" s="47" t="s">
        <v>178</v>
      </c>
      <c r="G36" s="47" t="s">
        <v>157</v>
      </c>
      <c r="H36" s="47"/>
      <c r="I36" s="13" t="s">
        <v>5345</v>
      </c>
      <c r="J36" s="55" t="s">
        <v>170</v>
      </c>
      <c r="K36" s="47" t="s">
        <v>6</v>
      </c>
      <c r="L36" s="47"/>
      <c r="M36" s="47"/>
      <c r="N36" s="47"/>
      <c r="O36" s="47"/>
      <c r="P36" s="47" t="s">
        <v>8</v>
      </c>
      <c r="Q36" s="47"/>
      <c r="R36" s="47"/>
      <c r="S36" s="47"/>
      <c r="T36" s="47"/>
    </row>
    <row r="37" spans="2:20" s="36" customFormat="1">
      <c r="B37" s="371"/>
      <c r="C37" s="8"/>
      <c r="D37" s="47" t="s">
        <v>5346</v>
      </c>
      <c r="E37" s="47"/>
      <c r="F37" s="47"/>
      <c r="G37" s="47"/>
      <c r="H37" s="47"/>
      <c r="I37" s="13"/>
      <c r="J37" s="55"/>
      <c r="K37" s="47" t="s">
        <v>6</v>
      </c>
      <c r="L37" s="47"/>
      <c r="M37" s="47"/>
      <c r="N37" s="47"/>
      <c r="O37" s="47"/>
      <c r="P37" s="47" t="s">
        <v>8</v>
      </c>
      <c r="Q37" s="47"/>
      <c r="R37" s="47"/>
      <c r="S37" s="47"/>
      <c r="T37" s="47"/>
    </row>
    <row r="38" spans="2:20" s="1" customFormat="1" ht="396">
      <c r="B38" s="371"/>
      <c r="C38" s="8"/>
      <c r="D38" s="47" t="s">
        <v>185</v>
      </c>
      <c r="E38" s="8" t="s">
        <v>145</v>
      </c>
      <c r="F38" s="8" t="s">
        <v>178</v>
      </c>
      <c r="G38" s="8" t="s">
        <v>157</v>
      </c>
      <c r="H38" s="47"/>
      <c r="I38" s="13" t="s">
        <v>186</v>
      </c>
      <c r="J38" s="56" t="s">
        <v>5347</v>
      </c>
      <c r="K38" s="47" t="s">
        <v>6</v>
      </c>
      <c r="L38" s="8"/>
      <c r="M38" s="8"/>
      <c r="N38" s="8"/>
      <c r="O38" s="8"/>
      <c r="P38" s="47" t="s">
        <v>8</v>
      </c>
      <c r="Q38" s="8"/>
      <c r="R38" s="8"/>
      <c r="S38" s="8"/>
      <c r="T38" s="8"/>
    </row>
    <row r="39" spans="2:20" s="1" customFormat="1" ht="409.5">
      <c r="B39" s="371"/>
      <c r="C39" s="8"/>
      <c r="D39" s="47" t="s">
        <v>189</v>
      </c>
      <c r="E39" s="8" t="s">
        <v>145</v>
      </c>
      <c r="F39" s="8" t="s">
        <v>178</v>
      </c>
      <c r="G39" s="8" t="s">
        <v>157</v>
      </c>
      <c r="H39" s="47"/>
      <c r="I39" s="13" t="s">
        <v>191</v>
      </c>
      <c r="J39" s="56" t="s">
        <v>192</v>
      </c>
      <c r="K39" s="47" t="s">
        <v>6</v>
      </c>
      <c r="L39" s="8"/>
      <c r="M39" s="8"/>
      <c r="N39" s="8"/>
      <c r="O39" s="8"/>
      <c r="P39" s="47" t="s">
        <v>8</v>
      </c>
      <c r="Q39" s="8"/>
      <c r="R39" s="8"/>
      <c r="S39" s="8"/>
      <c r="T39" s="8"/>
    </row>
    <row r="40" spans="2:20" s="1" customFormat="1" ht="396">
      <c r="B40" s="371"/>
      <c r="C40" s="8"/>
      <c r="D40" s="47" t="s">
        <v>194</v>
      </c>
      <c r="E40" s="8" t="s">
        <v>145</v>
      </c>
      <c r="F40" s="8" t="s">
        <v>178</v>
      </c>
      <c r="G40" s="8" t="s">
        <v>157</v>
      </c>
      <c r="H40" s="47"/>
      <c r="I40" s="13" t="s">
        <v>195</v>
      </c>
      <c r="J40" s="56" t="s">
        <v>196</v>
      </c>
      <c r="K40" s="47" t="s">
        <v>6</v>
      </c>
      <c r="L40" s="8"/>
      <c r="M40" s="8"/>
      <c r="N40" s="8"/>
      <c r="O40" s="8"/>
      <c r="P40" s="47" t="s">
        <v>8</v>
      </c>
      <c r="Q40" s="8"/>
      <c r="R40" s="8"/>
      <c r="S40" s="8"/>
      <c r="T40" s="8"/>
    </row>
    <row r="41" spans="2:20" s="1" customFormat="1" ht="379.5">
      <c r="B41" s="371"/>
      <c r="C41" s="8"/>
      <c r="D41" s="47" t="s">
        <v>198</v>
      </c>
      <c r="E41" s="8" t="s">
        <v>145</v>
      </c>
      <c r="F41" s="8" t="s">
        <v>178</v>
      </c>
      <c r="G41" s="8" t="s">
        <v>157</v>
      </c>
      <c r="H41" s="47"/>
      <c r="I41" s="13" t="s">
        <v>199</v>
      </c>
      <c r="J41" s="56" t="s">
        <v>200</v>
      </c>
      <c r="K41" s="47" t="s">
        <v>6</v>
      </c>
      <c r="L41" s="8"/>
      <c r="M41" s="8"/>
      <c r="N41" s="8"/>
      <c r="O41" s="8"/>
      <c r="P41" s="47" t="s">
        <v>8</v>
      </c>
      <c r="Q41" s="8"/>
      <c r="R41" s="8"/>
      <c r="S41" s="8"/>
      <c r="T41" s="8"/>
    </row>
    <row r="42" spans="2:20" s="1" customFormat="1" ht="181.5">
      <c r="B42" s="371"/>
      <c r="C42" s="8"/>
      <c r="D42" s="47" t="s">
        <v>5348</v>
      </c>
      <c r="E42" s="8" t="s">
        <v>145</v>
      </c>
      <c r="F42" s="8" t="s">
        <v>146</v>
      </c>
      <c r="G42" s="8" t="s">
        <v>157</v>
      </c>
      <c r="H42" s="47"/>
      <c r="I42" s="13" t="s">
        <v>5349</v>
      </c>
      <c r="J42" s="56" t="s">
        <v>215</v>
      </c>
      <c r="K42" s="47" t="s">
        <v>6</v>
      </c>
      <c r="L42" s="8"/>
      <c r="M42" s="8"/>
      <c r="N42" s="8"/>
      <c r="O42" s="8"/>
      <c r="P42" s="47" t="s">
        <v>8</v>
      </c>
      <c r="Q42" s="8"/>
      <c r="R42" s="8"/>
      <c r="S42" s="8"/>
      <c r="T42" s="8"/>
    </row>
    <row r="43" spans="2:20" s="1" customFormat="1" ht="409.5">
      <c r="B43" s="371"/>
      <c r="C43" s="8"/>
      <c r="D43" s="47" t="s">
        <v>202</v>
      </c>
      <c r="E43" s="8" t="s">
        <v>145</v>
      </c>
      <c r="F43" s="8" t="s">
        <v>178</v>
      </c>
      <c r="G43" s="8" t="s">
        <v>157</v>
      </c>
      <c r="H43" s="47"/>
      <c r="I43" s="13" t="s">
        <v>203</v>
      </c>
      <c r="J43" s="56" t="s">
        <v>204</v>
      </c>
      <c r="K43" s="47" t="s">
        <v>6</v>
      </c>
      <c r="L43" s="8"/>
      <c r="M43" s="8"/>
      <c r="N43" s="8"/>
      <c r="O43" s="8"/>
      <c r="P43" s="47" t="s">
        <v>8</v>
      </c>
      <c r="Q43" s="8"/>
      <c r="R43" s="8"/>
      <c r="S43" s="8"/>
      <c r="T43" s="8"/>
    </row>
    <row r="44" spans="2:20" s="1" customFormat="1">
      <c r="B44" s="371"/>
      <c r="C44" s="8"/>
      <c r="D44" s="47" t="s">
        <v>5350</v>
      </c>
      <c r="E44" s="8"/>
      <c r="F44" s="8"/>
      <c r="G44" s="8"/>
      <c r="H44" s="47"/>
      <c r="I44" s="13"/>
      <c r="J44" s="56"/>
      <c r="K44" s="47" t="s">
        <v>6</v>
      </c>
      <c r="L44" s="8"/>
      <c r="M44" s="8"/>
      <c r="N44" s="8"/>
      <c r="O44" s="8"/>
      <c r="P44" s="47" t="s">
        <v>8</v>
      </c>
      <c r="Q44" s="8"/>
      <c r="R44" s="8"/>
      <c r="S44" s="8"/>
      <c r="T44" s="8"/>
    </row>
    <row r="45" spans="2:20" s="1" customFormat="1" ht="409.5">
      <c r="B45" s="371"/>
      <c r="C45" s="8"/>
      <c r="D45" s="47" t="s">
        <v>5351</v>
      </c>
      <c r="E45" s="8" t="s">
        <v>145</v>
      </c>
      <c r="F45" s="8" t="s">
        <v>178</v>
      </c>
      <c r="G45" s="8" t="s">
        <v>157</v>
      </c>
      <c r="H45" s="47"/>
      <c r="I45" s="13" t="s">
        <v>203</v>
      </c>
      <c r="J45" s="56" t="s">
        <v>204</v>
      </c>
      <c r="K45" s="47" t="s">
        <v>6</v>
      </c>
      <c r="L45" s="8"/>
      <c r="M45" s="8"/>
      <c r="N45" s="8"/>
      <c r="O45" s="8"/>
      <c r="P45" s="47" t="s">
        <v>8</v>
      </c>
      <c r="Q45" s="8"/>
      <c r="R45" s="8"/>
      <c r="S45" s="8"/>
      <c r="T45" s="8"/>
    </row>
    <row r="46" spans="2:20" s="1" customFormat="1" ht="409.5">
      <c r="B46" s="371"/>
      <c r="C46" s="8"/>
      <c r="D46" s="47" t="s">
        <v>5352</v>
      </c>
      <c r="E46" s="8" t="s">
        <v>145</v>
      </c>
      <c r="F46" s="8" t="s">
        <v>178</v>
      </c>
      <c r="G46" s="8" t="s">
        <v>157</v>
      </c>
      <c r="H46" s="47"/>
      <c r="I46" s="13" t="s">
        <v>203</v>
      </c>
      <c r="J46" s="56" t="s">
        <v>204</v>
      </c>
      <c r="K46" s="47" t="s">
        <v>6</v>
      </c>
      <c r="L46" s="8"/>
      <c r="M46" s="8"/>
      <c r="N46" s="8"/>
      <c r="O46" s="8"/>
      <c r="P46" s="47" t="s">
        <v>8</v>
      </c>
      <c r="Q46" s="8"/>
      <c r="R46" s="8"/>
      <c r="S46" s="8"/>
      <c r="T46" s="8"/>
    </row>
  </sheetData>
  <mergeCells count="19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B11:B46"/>
    <mergeCell ref="K7:L7"/>
    <mergeCell ref="P7:Q7"/>
    <mergeCell ref="K8:L8"/>
    <mergeCell ref="P8:Q8"/>
    <mergeCell ref="K9:L9"/>
    <mergeCell ref="P9:Q9"/>
  </mergeCells>
  <phoneticPr fontId="31" type="noConversion"/>
  <dataValidations count="5">
    <dataValidation type="list" allowBlank="1" showInputMessage="1" showErrorMessage="1" sqref="E11:E46 E65536:E65571 E131072:E131107 E196608:E196643 E262144:E262179 E327680:E327715 E393216:E393251 E458752:E458787 E524288:E524323 E589824:E589859 E655360:E655395 E720896:E720931 E786432:E786467 E851968:E852003 E917504:E917539 E983040:E983075 JA11:JA46 JA65536:JA65571 JA131072:JA131107 JA196608:JA196643 JA262144:JA262179 JA327680:JA327715 JA393216:JA393251 JA458752:JA458787 JA524288:JA524323 JA589824:JA589859 JA655360:JA655395 JA720896:JA720931 JA786432:JA786467 JA851968:JA852003 JA917504:JA917539 JA983040:JA983075 SW11:SW46 SW65536:SW65571 SW131072:SW131107 SW196608:SW196643 SW262144:SW262179 SW327680:SW327715 SW393216:SW393251 SW458752:SW458787 SW524288:SW524323 SW589824:SW589859 SW655360:SW655395 SW720896:SW720931 SW786432:SW786467 SW851968:SW852003 SW917504:SW917539 SW983040:SW983075 ACS11:ACS46 ACS65536:ACS65571 ACS131072:ACS131107 ACS196608:ACS196643 ACS262144:ACS262179 ACS327680:ACS327715 ACS393216:ACS393251 ACS458752:ACS458787 ACS524288:ACS524323 ACS589824:ACS589859 ACS655360:ACS655395 ACS720896:ACS720931 ACS786432:ACS786467 ACS851968:ACS852003 ACS917504:ACS917539 ACS983040:ACS983075 AMO11:AMO46 AMO65536:AMO65571 AMO131072:AMO131107 AMO196608:AMO196643 AMO262144:AMO262179 AMO327680:AMO327715 AMO393216:AMO393251 AMO458752:AMO458787 AMO524288:AMO524323 AMO589824:AMO589859 AMO655360:AMO655395 AMO720896:AMO720931 AMO786432:AMO786467 AMO851968:AMO852003 AMO917504:AMO917539 AMO983040:AMO983075 AWK11:AWK46 AWK65536:AWK65571 AWK131072:AWK131107 AWK196608:AWK196643 AWK262144:AWK262179 AWK327680:AWK327715 AWK393216:AWK393251 AWK458752:AWK458787 AWK524288:AWK524323 AWK589824:AWK589859 AWK655360:AWK655395 AWK720896:AWK720931 AWK786432:AWK786467 AWK851968:AWK852003 AWK917504:AWK917539 AWK983040:AWK983075 BGG11:BGG46 BGG65536:BGG65571 BGG131072:BGG131107 BGG196608:BGG196643 BGG262144:BGG262179 BGG327680:BGG327715 BGG393216:BGG393251 BGG458752:BGG458787 BGG524288:BGG524323 BGG589824:BGG589859 BGG655360:BGG655395 BGG720896:BGG720931 BGG786432:BGG786467 BGG851968:BGG852003 BGG917504:BGG917539 BGG983040:BGG983075 BQC11:BQC46 BQC65536:BQC65571 BQC131072:BQC131107 BQC196608:BQC196643 BQC262144:BQC262179 BQC327680:BQC327715 BQC393216:BQC393251 BQC458752:BQC458787 BQC524288:BQC524323 BQC589824:BQC589859 BQC655360:BQC655395 BQC720896:BQC720931 BQC786432:BQC786467 BQC851968:BQC852003 BQC917504:BQC917539 BQC983040:BQC983075 BZY11:BZY46 BZY65536:BZY65571 BZY131072:BZY131107 BZY196608:BZY196643 BZY262144:BZY262179 BZY327680:BZY327715 BZY393216:BZY393251 BZY458752:BZY458787 BZY524288:BZY524323 BZY589824:BZY589859 BZY655360:BZY655395 BZY720896:BZY720931 BZY786432:BZY786467 BZY851968:BZY852003 BZY917504:BZY917539 BZY983040:BZY983075 CJU11:CJU46 CJU65536:CJU65571 CJU131072:CJU131107 CJU196608:CJU196643 CJU262144:CJU262179 CJU327680:CJU327715 CJU393216:CJU393251 CJU458752:CJU458787 CJU524288:CJU524323 CJU589824:CJU589859 CJU655360:CJU655395 CJU720896:CJU720931 CJU786432:CJU786467 CJU851968:CJU852003 CJU917504:CJU917539 CJU983040:CJU983075 CTQ11:CTQ46 CTQ65536:CTQ65571 CTQ131072:CTQ131107 CTQ196608:CTQ196643 CTQ262144:CTQ262179 CTQ327680:CTQ327715 CTQ393216:CTQ393251 CTQ458752:CTQ458787 CTQ524288:CTQ524323 CTQ589824:CTQ589859 CTQ655360:CTQ655395 CTQ720896:CTQ720931 CTQ786432:CTQ786467 CTQ851968:CTQ852003 CTQ917504:CTQ917539 CTQ983040:CTQ983075 DDM11:DDM46 DDM65536:DDM65571 DDM131072:DDM131107 DDM196608:DDM196643 DDM262144:DDM262179 DDM327680:DDM327715 DDM393216:DDM393251 DDM458752:DDM458787 DDM524288:DDM524323 DDM589824:DDM589859 DDM655360:DDM655395 DDM720896:DDM720931 DDM786432:DDM786467 DDM851968:DDM852003 DDM917504:DDM917539 DDM983040:DDM983075 DNI11:DNI46 DNI65536:DNI65571 DNI131072:DNI131107 DNI196608:DNI196643 DNI262144:DNI262179 DNI327680:DNI327715 DNI393216:DNI393251 DNI458752:DNI458787 DNI524288:DNI524323 DNI589824:DNI589859 DNI655360:DNI655395 DNI720896:DNI720931 DNI786432:DNI786467 DNI851968:DNI852003 DNI917504:DNI917539 DNI983040:DNI983075 DXE11:DXE46 DXE65536:DXE65571 DXE131072:DXE131107 DXE196608:DXE196643 DXE262144:DXE262179 DXE327680:DXE327715 DXE393216:DXE393251 DXE458752:DXE458787 DXE524288:DXE524323 DXE589824:DXE589859 DXE655360:DXE655395 DXE720896:DXE720931 DXE786432:DXE786467 DXE851968:DXE852003 DXE917504:DXE917539 DXE983040:DXE983075 EHA11:EHA46 EHA65536:EHA65571 EHA131072:EHA131107 EHA196608:EHA196643 EHA262144:EHA262179 EHA327680:EHA327715 EHA393216:EHA393251 EHA458752:EHA458787 EHA524288:EHA524323 EHA589824:EHA589859 EHA655360:EHA655395 EHA720896:EHA720931 EHA786432:EHA786467 EHA851968:EHA852003 EHA917504:EHA917539 EHA983040:EHA983075 EQW11:EQW46 EQW65536:EQW65571 EQW131072:EQW131107 EQW196608:EQW196643 EQW262144:EQW262179 EQW327680:EQW327715 EQW393216:EQW393251 EQW458752:EQW458787 EQW524288:EQW524323 EQW589824:EQW589859 EQW655360:EQW655395 EQW720896:EQW720931 EQW786432:EQW786467 EQW851968:EQW852003 EQW917504:EQW917539 EQW983040:EQW983075 FAS11:FAS46 FAS65536:FAS65571 FAS131072:FAS131107 FAS196608:FAS196643 FAS262144:FAS262179 FAS327680:FAS327715 FAS393216:FAS393251 FAS458752:FAS458787 FAS524288:FAS524323 FAS589824:FAS589859 FAS655360:FAS655395 FAS720896:FAS720931 FAS786432:FAS786467 FAS851968:FAS852003 FAS917504:FAS917539 FAS983040:FAS983075 FKO11:FKO46 FKO65536:FKO65571 FKO131072:FKO131107 FKO196608:FKO196643 FKO262144:FKO262179 FKO327680:FKO327715 FKO393216:FKO393251 FKO458752:FKO458787 FKO524288:FKO524323 FKO589824:FKO589859 FKO655360:FKO655395 FKO720896:FKO720931 FKO786432:FKO786467 FKO851968:FKO852003 FKO917504:FKO917539 FKO983040:FKO983075 FUK11:FUK46 FUK65536:FUK65571 FUK131072:FUK131107 FUK196608:FUK196643 FUK262144:FUK262179 FUK327680:FUK327715 FUK393216:FUK393251 FUK458752:FUK458787 FUK524288:FUK524323 FUK589824:FUK589859 FUK655360:FUK655395 FUK720896:FUK720931 FUK786432:FUK786467 FUK851968:FUK852003 FUK917504:FUK917539 FUK983040:FUK983075 GEG11:GEG46 GEG65536:GEG65571 GEG131072:GEG131107 GEG196608:GEG196643 GEG262144:GEG262179 GEG327680:GEG327715 GEG393216:GEG393251 GEG458752:GEG458787 GEG524288:GEG524323 GEG589824:GEG589859 GEG655360:GEG655395 GEG720896:GEG720931 GEG786432:GEG786467 GEG851968:GEG852003 GEG917504:GEG917539 GEG983040:GEG983075 GOC11:GOC46 GOC65536:GOC65571 GOC131072:GOC131107 GOC196608:GOC196643 GOC262144:GOC262179 GOC327680:GOC327715 GOC393216:GOC393251 GOC458752:GOC458787 GOC524288:GOC524323 GOC589824:GOC589859 GOC655360:GOC655395 GOC720896:GOC720931 GOC786432:GOC786467 GOC851968:GOC852003 GOC917504:GOC917539 GOC983040:GOC983075 GXY11:GXY46 GXY65536:GXY65571 GXY131072:GXY131107 GXY196608:GXY196643 GXY262144:GXY262179 GXY327680:GXY327715 GXY393216:GXY393251 GXY458752:GXY458787 GXY524288:GXY524323 GXY589824:GXY589859 GXY655360:GXY655395 GXY720896:GXY720931 GXY786432:GXY786467 GXY851968:GXY852003 GXY917504:GXY917539 GXY983040:GXY983075 HHU11:HHU46 HHU65536:HHU65571 HHU131072:HHU131107 HHU196608:HHU196643 HHU262144:HHU262179 HHU327680:HHU327715 HHU393216:HHU393251 HHU458752:HHU458787 HHU524288:HHU524323 HHU589824:HHU589859 HHU655360:HHU655395 HHU720896:HHU720931 HHU786432:HHU786467 HHU851968:HHU852003 HHU917504:HHU917539 HHU983040:HHU983075 HRQ11:HRQ46 HRQ65536:HRQ65571 HRQ131072:HRQ131107 HRQ196608:HRQ196643 HRQ262144:HRQ262179 HRQ327680:HRQ327715 HRQ393216:HRQ393251 HRQ458752:HRQ458787 HRQ524288:HRQ524323 HRQ589824:HRQ589859 HRQ655360:HRQ655395 HRQ720896:HRQ720931 HRQ786432:HRQ786467 HRQ851968:HRQ852003 HRQ917504:HRQ917539 HRQ983040:HRQ983075 IBM11:IBM46 IBM65536:IBM65571 IBM131072:IBM131107 IBM196608:IBM196643 IBM262144:IBM262179 IBM327680:IBM327715 IBM393216:IBM393251 IBM458752:IBM458787 IBM524288:IBM524323 IBM589824:IBM589859 IBM655360:IBM655395 IBM720896:IBM720931 IBM786432:IBM786467 IBM851968:IBM852003 IBM917504:IBM917539 IBM983040:IBM983075 ILI11:ILI46 ILI65536:ILI65571 ILI131072:ILI131107 ILI196608:ILI196643 ILI262144:ILI262179 ILI327680:ILI327715 ILI393216:ILI393251 ILI458752:ILI458787 ILI524288:ILI524323 ILI589824:ILI589859 ILI655360:ILI655395 ILI720896:ILI720931 ILI786432:ILI786467 ILI851968:ILI852003 ILI917504:ILI917539 ILI983040:ILI983075 IVE11:IVE46 IVE65536:IVE65571 IVE131072:IVE131107 IVE196608:IVE196643 IVE262144:IVE262179 IVE327680:IVE327715 IVE393216:IVE393251 IVE458752:IVE458787 IVE524288:IVE524323 IVE589824:IVE589859 IVE655360:IVE655395 IVE720896:IVE720931 IVE786432:IVE786467 IVE851968:IVE852003 IVE917504:IVE917539 IVE983040:IVE983075 JFA11:JFA46 JFA65536:JFA65571 JFA131072:JFA131107 JFA196608:JFA196643 JFA262144:JFA262179 JFA327680:JFA327715 JFA393216:JFA393251 JFA458752:JFA458787 JFA524288:JFA524323 JFA589824:JFA589859 JFA655360:JFA655395 JFA720896:JFA720931 JFA786432:JFA786467 JFA851968:JFA852003 JFA917504:JFA917539 JFA983040:JFA983075 JOW11:JOW46 JOW65536:JOW65571 JOW131072:JOW131107 JOW196608:JOW196643 JOW262144:JOW262179 JOW327680:JOW327715 JOW393216:JOW393251 JOW458752:JOW458787 JOW524288:JOW524323 JOW589824:JOW589859 JOW655360:JOW655395 JOW720896:JOW720931 JOW786432:JOW786467 JOW851968:JOW852003 JOW917504:JOW917539 JOW983040:JOW983075 JYS11:JYS46 JYS65536:JYS65571 JYS131072:JYS131107 JYS196608:JYS196643 JYS262144:JYS262179 JYS327680:JYS327715 JYS393216:JYS393251 JYS458752:JYS458787 JYS524288:JYS524323 JYS589824:JYS589859 JYS655360:JYS655395 JYS720896:JYS720931 JYS786432:JYS786467 JYS851968:JYS852003 JYS917504:JYS917539 JYS983040:JYS983075 KIO11:KIO46 KIO65536:KIO65571 KIO131072:KIO131107 KIO196608:KIO196643 KIO262144:KIO262179 KIO327680:KIO327715 KIO393216:KIO393251 KIO458752:KIO458787 KIO524288:KIO524323 KIO589824:KIO589859 KIO655360:KIO655395 KIO720896:KIO720931 KIO786432:KIO786467 KIO851968:KIO852003 KIO917504:KIO917539 KIO983040:KIO983075 KSK11:KSK46 KSK65536:KSK65571 KSK131072:KSK131107 KSK196608:KSK196643 KSK262144:KSK262179 KSK327680:KSK327715 KSK393216:KSK393251 KSK458752:KSK458787 KSK524288:KSK524323 KSK589824:KSK589859 KSK655360:KSK655395 KSK720896:KSK720931 KSK786432:KSK786467 KSK851968:KSK852003 KSK917504:KSK917539 KSK983040:KSK983075 LCG11:LCG46 LCG65536:LCG65571 LCG131072:LCG131107 LCG196608:LCG196643 LCG262144:LCG262179 LCG327680:LCG327715 LCG393216:LCG393251 LCG458752:LCG458787 LCG524288:LCG524323 LCG589824:LCG589859 LCG655360:LCG655395 LCG720896:LCG720931 LCG786432:LCG786467 LCG851968:LCG852003 LCG917504:LCG917539 LCG983040:LCG983075 LMC11:LMC46 LMC65536:LMC65571 LMC131072:LMC131107 LMC196608:LMC196643 LMC262144:LMC262179 LMC327680:LMC327715 LMC393216:LMC393251 LMC458752:LMC458787 LMC524288:LMC524323 LMC589824:LMC589859 LMC655360:LMC655395 LMC720896:LMC720931 LMC786432:LMC786467 LMC851968:LMC852003 LMC917504:LMC917539 LMC983040:LMC983075 LVY11:LVY46 LVY65536:LVY65571 LVY131072:LVY131107 LVY196608:LVY196643 LVY262144:LVY262179 LVY327680:LVY327715 LVY393216:LVY393251 LVY458752:LVY458787 LVY524288:LVY524323 LVY589824:LVY589859 LVY655360:LVY655395 LVY720896:LVY720931 LVY786432:LVY786467 LVY851968:LVY852003 LVY917504:LVY917539 LVY983040:LVY983075 MFU11:MFU46 MFU65536:MFU65571 MFU131072:MFU131107 MFU196608:MFU196643 MFU262144:MFU262179 MFU327680:MFU327715 MFU393216:MFU393251 MFU458752:MFU458787 MFU524288:MFU524323 MFU589824:MFU589859 MFU655360:MFU655395 MFU720896:MFU720931 MFU786432:MFU786467 MFU851968:MFU852003 MFU917504:MFU917539 MFU983040:MFU983075 MPQ11:MPQ46 MPQ65536:MPQ65571 MPQ131072:MPQ131107 MPQ196608:MPQ196643 MPQ262144:MPQ262179 MPQ327680:MPQ327715 MPQ393216:MPQ393251 MPQ458752:MPQ458787 MPQ524288:MPQ524323 MPQ589824:MPQ589859 MPQ655360:MPQ655395 MPQ720896:MPQ720931 MPQ786432:MPQ786467 MPQ851968:MPQ852003 MPQ917504:MPQ917539 MPQ983040:MPQ983075 MZM11:MZM46 MZM65536:MZM65571 MZM131072:MZM131107 MZM196608:MZM196643 MZM262144:MZM262179 MZM327680:MZM327715 MZM393216:MZM393251 MZM458752:MZM458787 MZM524288:MZM524323 MZM589824:MZM589859 MZM655360:MZM655395 MZM720896:MZM720931 MZM786432:MZM786467 MZM851968:MZM852003 MZM917504:MZM917539 MZM983040:MZM983075 NJI11:NJI46 NJI65536:NJI65571 NJI131072:NJI131107 NJI196608:NJI196643 NJI262144:NJI262179 NJI327680:NJI327715 NJI393216:NJI393251 NJI458752:NJI458787 NJI524288:NJI524323 NJI589824:NJI589859 NJI655360:NJI655395 NJI720896:NJI720931 NJI786432:NJI786467 NJI851968:NJI852003 NJI917504:NJI917539 NJI983040:NJI983075 NTE11:NTE46 NTE65536:NTE65571 NTE131072:NTE131107 NTE196608:NTE196643 NTE262144:NTE262179 NTE327680:NTE327715 NTE393216:NTE393251 NTE458752:NTE458787 NTE524288:NTE524323 NTE589824:NTE589859 NTE655360:NTE655395 NTE720896:NTE720931 NTE786432:NTE786467 NTE851968:NTE852003 NTE917504:NTE917539 NTE983040:NTE983075 ODA11:ODA46 ODA65536:ODA65571 ODA131072:ODA131107 ODA196608:ODA196643 ODA262144:ODA262179 ODA327680:ODA327715 ODA393216:ODA393251 ODA458752:ODA458787 ODA524288:ODA524323 ODA589824:ODA589859 ODA655360:ODA655395 ODA720896:ODA720931 ODA786432:ODA786467 ODA851968:ODA852003 ODA917504:ODA917539 ODA983040:ODA983075 OMW11:OMW46 OMW65536:OMW65571 OMW131072:OMW131107 OMW196608:OMW196643 OMW262144:OMW262179 OMW327680:OMW327715 OMW393216:OMW393251 OMW458752:OMW458787 OMW524288:OMW524323 OMW589824:OMW589859 OMW655360:OMW655395 OMW720896:OMW720931 OMW786432:OMW786467 OMW851968:OMW852003 OMW917504:OMW917539 OMW983040:OMW983075 OWS11:OWS46 OWS65536:OWS65571 OWS131072:OWS131107 OWS196608:OWS196643 OWS262144:OWS262179 OWS327680:OWS327715 OWS393216:OWS393251 OWS458752:OWS458787 OWS524288:OWS524323 OWS589824:OWS589859 OWS655360:OWS655395 OWS720896:OWS720931 OWS786432:OWS786467 OWS851968:OWS852003 OWS917504:OWS917539 OWS983040:OWS983075 PGO11:PGO46 PGO65536:PGO65571 PGO131072:PGO131107 PGO196608:PGO196643 PGO262144:PGO262179 PGO327680:PGO327715 PGO393216:PGO393251 PGO458752:PGO458787 PGO524288:PGO524323 PGO589824:PGO589859 PGO655360:PGO655395 PGO720896:PGO720931 PGO786432:PGO786467 PGO851968:PGO852003 PGO917504:PGO917539 PGO983040:PGO983075 PQK11:PQK46 PQK65536:PQK65571 PQK131072:PQK131107 PQK196608:PQK196643 PQK262144:PQK262179 PQK327680:PQK327715 PQK393216:PQK393251 PQK458752:PQK458787 PQK524288:PQK524323 PQK589824:PQK589859 PQK655360:PQK655395 PQK720896:PQK720931 PQK786432:PQK786467 PQK851968:PQK852003 PQK917504:PQK917539 PQK983040:PQK983075 QAG11:QAG46 QAG65536:QAG65571 QAG131072:QAG131107 QAG196608:QAG196643 QAG262144:QAG262179 QAG327680:QAG327715 QAG393216:QAG393251 QAG458752:QAG458787 QAG524288:QAG524323 QAG589824:QAG589859 QAG655360:QAG655395 QAG720896:QAG720931 QAG786432:QAG786467 QAG851968:QAG852003 QAG917504:QAG917539 QAG983040:QAG983075 QKC11:QKC46 QKC65536:QKC65571 QKC131072:QKC131107 QKC196608:QKC196643 QKC262144:QKC262179 QKC327680:QKC327715 QKC393216:QKC393251 QKC458752:QKC458787 QKC524288:QKC524323 QKC589824:QKC589859 QKC655360:QKC655395 QKC720896:QKC720931 QKC786432:QKC786467 QKC851968:QKC852003 QKC917504:QKC917539 QKC983040:QKC983075 QTY11:QTY46 QTY65536:QTY65571 QTY131072:QTY131107 QTY196608:QTY196643 QTY262144:QTY262179 QTY327680:QTY327715 QTY393216:QTY393251 QTY458752:QTY458787 QTY524288:QTY524323 QTY589824:QTY589859 QTY655360:QTY655395 QTY720896:QTY720931 QTY786432:QTY786467 QTY851968:QTY852003 QTY917504:QTY917539 QTY983040:QTY983075 RDU11:RDU46 RDU65536:RDU65571 RDU131072:RDU131107 RDU196608:RDU196643 RDU262144:RDU262179 RDU327680:RDU327715 RDU393216:RDU393251 RDU458752:RDU458787 RDU524288:RDU524323 RDU589824:RDU589859 RDU655360:RDU655395 RDU720896:RDU720931 RDU786432:RDU786467 RDU851968:RDU852003 RDU917504:RDU917539 RDU983040:RDU983075 RNQ11:RNQ46 RNQ65536:RNQ65571 RNQ131072:RNQ131107 RNQ196608:RNQ196643 RNQ262144:RNQ262179 RNQ327680:RNQ327715 RNQ393216:RNQ393251 RNQ458752:RNQ458787 RNQ524288:RNQ524323 RNQ589824:RNQ589859 RNQ655360:RNQ655395 RNQ720896:RNQ720931 RNQ786432:RNQ786467 RNQ851968:RNQ852003 RNQ917504:RNQ917539 RNQ983040:RNQ983075 RXM11:RXM46 RXM65536:RXM65571 RXM131072:RXM131107 RXM196608:RXM196643 RXM262144:RXM262179 RXM327680:RXM327715 RXM393216:RXM393251 RXM458752:RXM458787 RXM524288:RXM524323 RXM589824:RXM589859 RXM655360:RXM655395 RXM720896:RXM720931 RXM786432:RXM786467 RXM851968:RXM852003 RXM917504:RXM917539 RXM983040:RXM983075 SHI11:SHI46 SHI65536:SHI65571 SHI131072:SHI131107 SHI196608:SHI196643 SHI262144:SHI262179 SHI327680:SHI327715 SHI393216:SHI393251 SHI458752:SHI458787 SHI524288:SHI524323 SHI589824:SHI589859 SHI655360:SHI655395 SHI720896:SHI720931 SHI786432:SHI786467 SHI851968:SHI852003 SHI917504:SHI917539 SHI983040:SHI983075 SRE11:SRE46 SRE65536:SRE65571 SRE131072:SRE131107 SRE196608:SRE196643 SRE262144:SRE262179 SRE327680:SRE327715 SRE393216:SRE393251 SRE458752:SRE458787 SRE524288:SRE524323 SRE589824:SRE589859 SRE655360:SRE655395 SRE720896:SRE720931 SRE786432:SRE786467 SRE851968:SRE852003 SRE917504:SRE917539 SRE983040:SRE983075 TBA11:TBA46 TBA65536:TBA65571 TBA131072:TBA131107 TBA196608:TBA196643 TBA262144:TBA262179 TBA327680:TBA327715 TBA393216:TBA393251 TBA458752:TBA458787 TBA524288:TBA524323 TBA589824:TBA589859 TBA655360:TBA655395 TBA720896:TBA720931 TBA786432:TBA786467 TBA851968:TBA852003 TBA917504:TBA917539 TBA983040:TBA983075 TKW11:TKW46 TKW65536:TKW65571 TKW131072:TKW131107 TKW196608:TKW196643 TKW262144:TKW262179 TKW327680:TKW327715 TKW393216:TKW393251 TKW458752:TKW458787 TKW524288:TKW524323 TKW589824:TKW589859 TKW655360:TKW655395 TKW720896:TKW720931 TKW786432:TKW786467 TKW851968:TKW852003 TKW917504:TKW917539 TKW983040:TKW983075 TUS11:TUS46 TUS65536:TUS65571 TUS131072:TUS131107 TUS196608:TUS196643 TUS262144:TUS262179 TUS327680:TUS327715 TUS393216:TUS393251 TUS458752:TUS458787 TUS524288:TUS524323 TUS589824:TUS589859 TUS655360:TUS655395 TUS720896:TUS720931 TUS786432:TUS786467 TUS851968:TUS852003 TUS917504:TUS917539 TUS983040:TUS983075 UEO11:UEO46 UEO65536:UEO65571 UEO131072:UEO131107 UEO196608:UEO196643 UEO262144:UEO262179 UEO327680:UEO327715 UEO393216:UEO393251 UEO458752:UEO458787 UEO524288:UEO524323 UEO589824:UEO589859 UEO655360:UEO655395 UEO720896:UEO720931 UEO786432:UEO786467 UEO851968:UEO852003 UEO917504:UEO917539 UEO983040:UEO983075 UOK11:UOK46 UOK65536:UOK65571 UOK131072:UOK131107 UOK196608:UOK196643 UOK262144:UOK262179 UOK327680:UOK327715 UOK393216:UOK393251 UOK458752:UOK458787 UOK524288:UOK524323 UOK589824:UOK589859 UOK655360:UOK655395 UOK720896:UOK720931 UOK786432:UOK786467 UOK851968:UOK852003 UOK917504:UOK917539 UOK983040:UOK983075 UYG11:UYG46 UYG65536:UYG65571 UYG131072:UYG131107 UYG196608:UYG196643 UYG262144:UYG262179 UYG327680:UYG327715 UYG393216:UYG393251 UYG458752:UYG458787 UYG524288:UYG524323 UYG589824:UYG589859 UYG655360:UYG655395 UYG720896:UYG720931 UYG786432:UYG786467 UYG851968:UYG852003 UYG917504:UYG917539 UYG983040:UYG983075 VIC11:VIC46 VIC65536:VIC65571 VIC131072:VIC131107 VIC196608:VIC196643 VIC262144:VIC262179 VIC327680:VIC327715 VIC393216:VIC393251 VIC458752:VIC458787 VIC524288:VIC524323 VIC589824:VIC589859 VIC655360:VIC655395 VIC720896:VIC720931 VIC786432:VIC786467 VIC851968:VIC852003 VIC917504:VIC917539 VIC983040:VIC983075 VRY11:VRY46 VRY65536:VRY65571 VRY131072:VRY131107 VRY196608:VRY196643 VRY262144:VRY262179 VRY327680:VRY327715 VRY393216:VRY393251 VRY458752:VRY458787 VRY524288:VRY524323 VRY589824:VRY589859 VRY655360:VRY655395 VRY720896:VRY720931 VRY786432:VRY786467 VRY851968:VRY852003 VRY917504:VRY917539 VRY983040:VRY983075 WBU11:WBU46 WBU65536:WBU65571 WBU131072:WBU131107 WBU196608:WBU196643 WBU262144:WBU262179 WBU327680:WBU327715 WBU393216:WBU393251 WBU458752:WBU458787 WBU524288:WBU524323 WBU589824:WBU589859 WBU655360:WBU655395 WBU720896:WBU720931 WBU786432:WBU786467 WBU851968:WBU852003 WBU917504:WBU917539 WBU983040:WBU983075 WLQ11:WLQ46 WLQ65536:WLQ65571 WLQ131072:WLQ131107 WLQ196608:WLQ196643 WLQ262144:WLQ262179 WLQ327680:WLQ327715 WLQ393216:WLQ393251 WLQ458752:WLQ458787 WLQ524288:WLQ524323 WLQ589824:WLQ589859 WLQ655360:WLQ655395 WLQ720896:WLQ720931 WLQ786432:WLQ786467 WLQ851968:WLQ852003 WLQ917504:WLQ917539 WLQ983040:WLQ983075 WVM11:WVM46 WVM65536:WVM65571 WVM131072:WVM131107 WVM196608:WVM196643 WVM262144:WVM262179 WVM327680:WVM327715 WVM393216:WVM393251 WVM458752:WVM458787 WVM524288:WVM524323 WVM589824:WVM589859 WVM655360:WVM655395 WVM720896:WVM720931 WVM786432:WVM786467 WVM851968:WVM852003 WVM917504:WVM917539 WVM983040:WVM983075">
      <formula1>"正,反"</formula1>
    </dataValidation>
    <dataValidation type="list" allowBlank="1" showInputMessage="1" showErrorMessage="1" sqref="F11:F46 F65536:F65571 F131072:F131107 F196608:F196643 F262144:F262179 F327680:F327715 F393216:F393251 F458752:F458787 F524288:F524323 F589824:F589859 F655360:F655395 F720896:F720931 F786432:F786467 F851968:F852003 F917504:F917539 F983040:F983075 JB11:JB46 JB65536:JB65571 JB131072:JB131107 JB196608:JB196643 JB262144:JB262179 JB327680:JB327715 JB393216:JB393251 JB458752:JB458787 JB524288:JB524323 JB589824:JB589859 JB655360:JB655395 JB720896:JB720931 JB786432:JB786467 JB851968:JB852003 JB917504:JB917539 JB983040:JB983075 SX11:SX46 SX65536:SX65571 SX131072:SX131107 SX196608:SX196643 SX262144:SX262179 SX327680:SX327715 SX393216:SX393251 SX458752:SX458787 SX524288:SX524323 SX589824:SX589859 SX655360:SX655395 SX720896:SX720931 SX786432:SX786467 SX851968:SX852003 SX917504:SX917539 SX983040:SX983075 ACT11:ACT46 ACT65536:ACT65571 ACT131072:ACT131107 ACT196608:ACT196643 ACT262144:ACT262179 ACT327680:ACT327715 ACT393216:ACT393251 ACT458752:ACT458787 ACT524288:ACT524323 ACT589824:ACT589859 ACT655360:ACT655395 ACT720896:ACT720931 ACT786432:ACT786467 ACT851968:ACT852003 ACT917504:ACT917539 ACT983040:ACT983075 AMP11:AMP46 AMP65536:AMP65571 AMP131072:AMP131107 AMP196608:AMP196643 AMP262144:AMP262179 AMP327680:AMP327715 AMP393216:AMP393251 AMP458752:AMP458787 AMP524288:AMP524323 AMP589824:AMP589859 AMP655360:AMP655395 AMP720896:AMP720931 AMP786432:AMP786467 AMP851968:AMP852003 AMP917504:AMP917539 AMP983040:AMP983075 AWL11:AWL46 AWL65536:AWL65571 AWL131072:AWL131107 AWL196608:AWL196643 AWL262144:AWL262179 AWL327680:AWL327715 AWL393216:AWL393251 AWL458752:AWL458787 AWL524288:AWL524323 AWL589824:AWL589859 AWL655360:AWL655395 AWL720896:AWL720931 AWL786432:AWL786467 AWL851968:AWL852003 AWL917504:AWL917539 AWL983040:AWL983075 BGH11:BGH46 BGH65536:BGH65571 BGH131072:BGH131107 BGH196608:BGH196643 BGH262144:BGH262179 BGH327680:BGH327715 BGH393216:BGH393251 BGH458752:BGH458787 BGH524288:BGH524323 BGH589824:BGH589859 BGH655360:BGH655395 BGH720896:BGH720931 BGH786432:BGH786467 BGH851968:BGH852003 BGH917504:BGH917539 BGH983040:BGH983075 BQD11:BQD46 BQD65536:BQD65571 BQD131072:BQD131107 BQD196608:BQD196643 BQD262144:BQD262179 BQD327680:BQD327715 BQD393216:BQD393251 BQD458752:BQD458787 BQD524288:BQD524323 BQD589824:BQD589859 BQD655360:BQD655395 BQD720896:BQD720931 BQD786432:BQD786467 BQD851968:BQD852003 BQD917504:BQD917539 BQD983040:BQD983075 BZZ11:BZZ46 BZZ65536:BZZ65571 BZZ131072:BZZ131107 BZZ196608:BZZ196643 BZZ262144:BZZ262179 BZZ327680:BZZ327715 BZZ393216:BZZ393251 BZZ458752:BZZ458787 BZZ524288:BZZ524323 BZZ589824:BZZ589859 BZZ655360:BZZ655395 BZZ720896:BZZ720931 BZZ786432:BZZ786467 BZZ851968:BZZ852003 BZZ917504:BZZ917539 BZZ983040:BZZ983075 CJV11:CJV46 CJV65536:CJV65571 CJV131072:CJV131107 CJV196608:CJV196643 CJV262144:CJV262179 CJV327680:CJV327715 CJV393216:CJV393251 CJV458752:CJV458787 CJV524288:CJV524323 CJV589824:CJV589859 CJV655360:CJV655395 CJV720896:CJV720931 CJV786432:CJV786467 CJV851968:CJV852003 CJV917504:CJV917539 CJV983040:CJV983075 CTR11:CTR46 CTR65536:CTR65571 CTR131072:CTR131107 CTR196608:CTR196643 CTR262144:CTR262179 CTR327680:CTR327715 CTR393216:CTR393251 CTR458752:CTR458787 CTR524288:CTR524323 CTR589824:CTR589859 CTR655360:CTR655395 CTR720896:CTR720931 CTR786432:CTR786467 CTR851968:CTR852003 CTR917504:CTR917539 CTR983040:CTR983075 DDN11:DDN46 DDN65536:DDN65571 DDN131072:DDN131107 DDN196608:DDN196643 DDN262144:DDN262179 DDN327680:DDN327715 DDN393216:DDN393251 DDN458752:DDN458787 DDN524288:DDN524323 DDN589824:DDN589859 DDN655360:DDN655395 DDN720896:DDN720931 DDN786432:DDN786467 DDN851968:DDN852003 DDN917504:DDN917539 DDN983040:DDN983075 DNJ11:DNJ46 DNJ65536:DNJ65571 DNJ131072:DNJ131107 DNJ196608:DNJ196643 DNJ262144:DNJ262179 DNJ327680:DNJ327715 DNJ393216:DNJ393251 DNJ458752:DNJ458787 DNJ524288:DNJ524323 DNJ589824:DNJ589859 DNJ655360:DNJ655395 DNJ720896:DNJ720931 DNJ786432:DNJ786467 DNJ851968:DNJ852003 DNJ917504:DNJ917539 DNJ983040:DNJ983075 DXF11:DXF46 DXF65536:DXF65571 DXF131072:DXF131107 DXF196608:DXF196643 DXF262144:DXF262179 DXF327680:DXF327715 DXF393216:DXF393251 DXF458752:DXF458787 DXF524288:DXF524323 DXF589824:DXF589859 DXF655360:DXF655395 DXF720896:DXF720931 DXF786432:DXF786467 DXF851968:DXF852003 DXF917504:DXF917539 DXF983040:DXF983075 EHB11:EHB46 EHB65536:EHB65571 EHB131072:EHB131107 EHB196608:EHB196643 EHB262144:EHB262179 EHB327680:EHB327715 EHB393216:EHB393251 EHB458752:EHB458787 EHB524288:EHB524323 EHB589824:EHB589859 EHB655360:EHB655395 EHB720896:EHB720931 EHB786432:EHB786467 EHB851968:EHB852003 EHB917504:EHB917539 EHB983040:EHB983075 EQX11:EQX46 EQX65536:EQX65571 EQX131072:EQX131107 EQX196608:EQX196643 EQX262144:EQX262179 EQX327680:EQX327715 EQX393216:EQX393251 EQX458752:EQX458787 EQX524288:EQX524323 EQX589824:EQX589859 EQX655360:EQX655395 EQX720896:EQX720931 EQX786432:EQX786467 EQX851968:EQX852003 EQX917504:EQX917539 EQX983040:EQX983075 FAT11:FAT46 FAT65536:FAT65571 FAT131072:FAT131107 FAT196608:FAT196643 FAT262144:FAT262179 FAT327680:FAT327715 FAT393216:FAT393251 FAT458752:FAT458787 FAT524288:FAT524323 FAT589824:FAT589859 FAT655360:FAT655395 FAT720896:FAT720931 FAT786432:FAT786467 FAT851968:FAT852003 FAT917504:FAT917539 FAT983040:FAT983075 FKP11:FKP46 FKP65536:FKP65571 FKP131072:FKP131107 FKP196608:FKP196643 FKP262144:FKP262179 FKP327680:FKP327715 FKP393216:FKP393251 FKP458752:FKP458787 FKP524288:FKP524323 FKP589824:FKP589859 FKP655360:FKP655395 FKP720896:FKP720931 FKP786432:FKP786467 FKP851968:FKP852003 FKP917504:FKP917539 FKP983040:FKP983075 FUL11:FUL46 FUL65536:FUL65571 FUL131072:FUL131107 FUL196608:FUL196643 FUL262144:FUL262179 FUL327680:FUL327715 FUL393216:FUL393251 FUL458752:FUL458787 FUL524288:FUL524323 FUL589824:FUL589859 FUL655360:FUL655395 FUL720896:FUL720931 FUL786432:FUL786467 FUL851968:FUL852003 FUL917504:FUL917539 FUL983040:FUL983075 GEH11:GEH46 GEH65536:GEH65571 GEH131072:GEH131107 GEH196608:GEH196643 GEH262144:GEH262179 GEH327680:GEH327715 GEH393216:GEH393251 GEH458752:GEH458787 GEH524288:GEH524323 GEH589824:GEH589859 GEH655360:GEH655395 GEH720896:GEH720931 GEH786432:GEH786467 GEH851968:GEH852003 GEH917504:GEH917539 GEH983040:GEH983075 GOD11:GOD46 GOD65536:GOD65571 GOD131072:GOD131107 GOD196608:GOD196643 GOD262144:GOD262179 GOD327680:GOD327715 GOD393216:GOD393251 GOD458752:GOD458787 GOD524288:GOD524323 GOD589824:GOD589859 GOD655360:GOD655395 GOD720896:GOD720931 GOD786432:GOD786467 GOD851968:GOD852003 GOD917504:GOD917539 GOD983040:GOD983075 GXZ11:GXZ46 GXZ65536:GXZ65571 GXZ131072:GXZ131107 GXZ196608:GXZ196643 GXZ262144:GXZ262179 GXZ327680:GXZ327715 GXZ393216:GXZ393251 GXZ458752:GXZ458787 GXZ524288:GXZ524323 GXZ589824:GXZ589859 GXZ655360:GXZ655395 GXZ720896:GXZ720931 GXZ786432:GXZ786467 GXZ851968:GXZ852003 GXZ917504:GXZ917539 GXZ983040:GXZ983075 HHV11:HHV46 HHV65536:HHV65571 HHV131072:HHV131107 HHV196608:HHV196643 HHV262144:HHV262179 HHV327680:HHV327715 HHV393216:HHV393251 HHV458752:HHV458787 HHV524288:HHV524323 HHV589824:HHV589859 HHV655360:HHV655395 HHV720896:HHV720931 HHV786432:HHV786467 HHV851968:HHV852003 HHV917504:HHV917539 HHV983040:HHV983075 HRR11:HRR46 HRR65536:HRR65571 HRR131072:HRR131107 HRR196608:HRR196643 HRR262144:HRR262179 HRR327680:HRR327715 HRR393216:HRR393251 HRR458752:HRR458787 HRR524288:HRR524323 HRR589824:HRR589859 HRR655360:HRR655395 HRR720896:HRR720931 HRR786432:HRR786467 HRR851968:HRR852003 HRR917504:HRR917539 HRR983040:HRR983075 IBN11:IBN46 IBN65536:IBN65571 IBN131072:IBN131107 IBN196608:IBN196643 IBN262144:IBN262179 IBN327680:IBN327715 IBN393216:IBN393251 IBN458752:IBN458787 IBN524288:IBN524323 IBN589824:IBN589859 IBN655360:IBN655395 IBN720896:IBN720931 IBN786432:IBN786467 IBN851968:IBN852003 IBN917504:IBN917539 IBN983040:IBN983075 ILJ11:ILJ46 ILJ65536:ILJ65571 ILJ131072:ILJ131107 ILJ196608:ILJ196643 ILJ262144:ILJ262179 ILJ327680:ILJ327715 ILJ393216:ILJ393251 ILJ458752:ILJ458787 ILJ524288:ILJ524323 ILJ589824:ILJ589859 ILJ655360:ILJ655395 ILJ720896:ILJ720931 ILJ786432:ILJ786467 ILJ851968:ILJ852003 ILJ917504:ILJ917539 ILJ983040:ILJ983075 IVF11:IVF46 IVF65536:IVF65571 IVF131072:IVF131107 IVF196608:IVF196643 IVF262144:IVF262179 IVF327680:IVF327715 IVF393216:IVF393251 IVF458752:IVF458787 IVF524288:IVF524323 IVF589824:IVF589859 IVF655360:IVF655395 IVF720896:IVF720931 IVF786432:IVF786467 IVF851968:IVF852003 IVF917504:IVF917539 IVF983040:IVF983075 JFB11:JFB46 JFB65536:JFB65571 JFB131072:JFB131107 JFB196608:JFB196643 JFB262144:JFB262179 JFB327680:JFB327715 JFB393216:JFB393251 JFB458752:JFB458787 JFB524288:JFB524323 JFB589824:JFB589859 JFB655360:JFB655395 JFB720896:JFB720931 JFB786432:JFB786467 JFB851968:JFB852003 JFB917504:JFB917539 JFB983040:JFB983075 JOX11:JOX46 JOX65536:JOX65571 JOX131072:JOX131107 JOX196608:JOX196643 JOX262144:JOX262179 JOX327680:JOX327715 JOX393216:JOX393251 JOX458752:JOX458787 JOX524288:JOX524323 JOX589824:JOX589859 JOX655360:JOX655395 JOX720896:JOX720931 JOX786432:JOX786467 JOX851968:JOX852003 JOX917504:JOX917539 JOX983040:JOX983075 JYT11:JYT46 JYT65536:JYT65571 JYT131072:JYT131107 JYT196608:JYT196643 JYT262144:JYT262179 JYT327680:JYT327715 JYT393216:JYT393251 JYT458752:JYT458787 JYT524288:JYT524323 JYT589824:JYT589859 JYT655360:JYT655395 JYT720896:JYT720931 JYT786432:JYT786467 JYT851968:JYT852003 JYT917504:JYT917539 JYT983040:JYT983075 KIP11:KIP46 KIP65536:KIP65571 KIP131072:KIP131107 KIP196608:KIP196643 KIP262144:KIP262179 KIP327680:KIP327715 KIP393216:KIP393251 KIP458752:KIP458787 KIP524288:KIP524323 KIP589824:KIP589859 KIP655360:KIP655395 KIP720896:KIP720931 KIP786432:KIP786467 KIP851968:KIP852003 KIP917504:KIP917539 KIP983040:KIP983075 KSL11:KSL46 KSL65536:KSL65571 KSL131072:KSL131107 KSL196608:KSL196643 KSL262144:KSL262179 KSL327680:KSL327715 KSL393216:KSL393251 KSL458752:KSL458787 KSL524288:KSL524323 KSL589824:KSL589859 KSL655360:KSL655395 KSL720896:KSL720931 KSL786432:KSL786467 KSL851968:KSL852003 KSL917504:KSL917539 KSL983040:KSL983075 LCH11:LCH46 LCH65536:LCH65571 LCH131072:LCH131107 LCH196608:LCH196643 LCH262144:LCH262179 LCH327680:LCH327715 LCH393216:LCH393251 LCH458752:LCH458787 LCH524288:LCH524323 LCH589824:LCH589859 LCH655360:LCH655395 LCH720896:LCH720931 LCH786432:LCH786467 LCH851968:LCH852003 LCH917504:LCH917539 LCH983040:LCH983075 LMD11:LMD46 LMD65536:LMD65571 LMD131072:LMD131107 LMD196608:LMD196643 LMD262144:LMD262179 LMD327680:LMD327715 LMD393216:LMD393251 LMD458752:LMD458787 LMD524288:LMD524323 LMD589824:LMD589859 LMD655360:LMD655395 LMD720896:LMD720931 LMD786432:LMD786467 LMD851968:LMD852003 LMD917504:LMD917539 LMD983040:LMD983075 LVZ11:LVZ46 LVZ65536:LVZ65571 LVZ131072:LVZ131107 LVZ196608:LVZ196643 LVZ262144:LVZ262179 LVZ327680:LVZ327715 LVZ393216:LVZ393251 LVZ458752:LVZ458787 LVZ524288:LVZ524323 LVZ589824:LVZ589859 LVZ655360:LVZ655395 LVZ720896:LVZ720931 LVZ786432:LVZ786467 LVZ851968:LVZ852003 LVZ917504:LVZ917539 LVZ983040:LVZ983075 MFV11:MFV46 MFV65536:MFV65571 MFV131072:MFV131107 MFV196608:MFV196643 MFV262144:MFV262179 MFV327680:MFV327715 MFV393216:MFV393251 MFV458752:MFV458787 MFV524288:MFV524323 MFV589824:MFV589859 MFV655360:MFV655395 MFV720896:MFV720931 MFV786432:MFV786467 MFV851968:MFV852003 MFV917504:MFV917539 MFV983040:MFV983075 MPR11:MPR46 MPR65536:MPR65571 MPR131072:MPR131107 MPR196608:MPR196643 MPR262144:MPR262179 MPR327680:MPR327715 MPR393216:MPR393251 MPR458752:MPR458787 MPR524288:MPR524323 MPR589824:MPR589859 MPR655360:MPR655395 MPR720896:MPR720931 MPR786432:MPR786467 MPR851968:MPR852003 MPR917504:MPR917539 MPR983040:MPR983075 MZN11:MZN46 MZN65536:MZN65571 MZN131072:MZN131107 MZN196608:MZN196643 MZN262144:MZN262179 MZN327680:MZN327715 MZN393216:MZN393251 MZN458752:MZN458787 MZN524288:MZN524323 MZN589824:MZN589859 MZN655360:MZN655395 MZN720896:MZN720931 MZN786432:MZN786467 MZN851968:MZN852003 MZN917504:MZN917539 MZN983040:MZN983075 NJJ11:NJJ46 NJJ65536:NJJ65571 NJJ131072:NJJ131107 NJJ196608:NJJ196643 NJJ262144:NJJ262179 NJJ327680:NJJ327715 NJJ393216:NJJ393251 NJJ458752:NJJ458787 NJJ524288:NJJ524323 NJJ589824:NJJ589859 NJJ655360:NJJ655395 NJJ720896:NJJ720931 NJJ786432:NJJ786467 NJJ851968:NJJ852003 NJJ917504:NJJ917539 NJJ983040:NJJ983075 NTF11:NTF46 NTF65536:NTF65571 NTF131072:NTF131107 NTF196608:NTF196643 NTF262144:NTF262179 NTF327680:NTF327715 NTF393216:NTF393251 NTF458752:NTF458787 NTF524288:NTF524323 NTF589824:NTF589859 NTF655360:NTF655395 NTF720896:NTF720931 NTF786432:NTF786467 NTF851968:NTF852003 NTF917504:NTF917539 NTF983040:NTF983075 ODB11:ODB46 ODB65536:ODB65571 ODB131072:ODB131107 ODB196608:ODB196643 ODB262144:ODB262179 ODB327680:ODB327715 ODB393216:ODB393251 ODB458752:ODB458787 ODB524288:ODB524323 ODB589824:ODB589859 ODB655360:ODB655395 ODB720896:ODB720931 ODB786432:ODB786467 ODB851968:ODB852003 ODB917504:ODB917539 ODB983040:ODB983075 OMX11:OMX46 OMX65536:OMX65571 OMX131072:OMX131107 OMX196608:OMX196643 OMX262144:OMX262179 OMX327680:OMX327715 OMX393216:OMX393251 OMX458752:OMX458787 OMX524288:OMX524323 OMX589824:OMX589859 OMX655360:OMX655395 OMX720896:OMX720931 OMX786432:OMX786467 OMX851968:OMX852003 OMX917504:OMX917539 OMX983040:OMX983075 OWT11:OWT46 OWT65536:OWT65571 OWT131072:OWT131107 OWT196608:OWT196643 OWT262144:OWT262179 OWT327680:OWT327715 OWT393216:OWT393251 OWT458752:OWT458787 OWT524288:OWT524323 OWT589824:OWT589859 OWT655360:OWT655395 OWT720896:OWT720931 OWT786432:OWT786467 OWT851968:OWT852003 OWT917504:OWT917539 OWT983040:OWT983075 PGP11:PGP46 PGP65536:PGP65571 PGP131072:PGP131107 PGP196608:PGP196643 PGP262144:PGP262179 PGP327680:PGP327715 PGP393216:PGP393251 PGP458752:PGP458787 PGP524288:PGP524323 PGP589824:PGP589859 PGP655360:PGP655395 PGP720896:PGP720931 PGP786432:PGP786467 PGP851968:PGP852003 PGP917504:PGP917539 PGP983040:PGP983075 PQL11:PQL46 PQL65536:PQL65571 PQL131072:PQL131107 PQL196608:PQL196643 PQL262144:PQL262179 PQL327680:PQL327715 PQL393216:PQL393251 PQL458752:PQL458787 PQL524288:PQL524323 PQL589824:PQL589859 PQL655360:PQL655395 PQL720896:PQL720931 PQL786432:PQL786467 PQL851968:PQL852003 PQL917504:PQL917539 PQL983040:PQL983075 QAH11:QAH46 QAH65536:QAH65571 QAH131072:QAH131107 QAH196608:QAH196643 QAH262144:QAH262179 QAH327680:QAH327715 QAH393216:QAH393251 QAH458752:QAH458787 QAH524288:QAH524323 QAH589824:QAH589859 QAH655360:QAH655395 QAH720896:QAH720931 QAH786432:QAH786467 QAH851968:QAH852003 QAH917504:QAH917539 QAH983040:QAH983075 QKD11:QKD46 QKD65536:QKD65571 QKD131072:QKD131107 QKD196608:QKD196643 QKD262144:QKD262179 QKD327680:QKD327715 QKD393216:QKD393251 QKD458752:QKD458787 QKD524288:QKD524323 QKD589824:QKD589859 QKD655360:QKD655395 QKD720896:QKD720931 QKD786432:QKD786467 QKD851968:QKD852003 QKD917504:QKD917539 QKD983040:QKD983075 QTZ11:QTZ46 QTZ65536:QTZ65571 QTZ131072:QTZ131107 QTZ196608:QTZ196643 QTZ262144:QTZ262179 QTZ327680:QTZ327715 QTZ393216:QTZ393251 QTZ458752:QTZ458787 QTZ524288:QTZ524323 QTZ589824:QTZ589859 QTZ655360:QTZ655395 QTZ720896:QTZ720931 QTZ786432:QTZ786467 QTZ851968:QTZ852003 QTZ917504:QTZ917539 QTZ983040:QTZ983075 RDV11:RDV46 RDV65536:RDV65571 RDV131072:RDV131107 RDV196608:RDV196643 RDV262144:RDV262179 RDV327680:RDV327715 RDV393216:RDV393251 RDV458752:RDV458787 RDV524288:RDV524323 RDV589824:RDV589859 RDV655360:RDV655395 RDV720896:RDV720931 RDV786432:RDV786467 RDV851968:RDV852003 RDV917504:RDV917539 RDV983040:RDV983075 RNR11:RNR46 RNR65536:RNR65571 RNR131072:RNR131107 RNR196608:RNR196643 RNR262144:RNR262179 RNR327680:RNR327715 RNR393216:RNR393251 RNR458752:RNR458787 RNR524288:RNR524323 RNR589824:RNR589859 RNR655360:RNR655395 RNR720896:RNR720931 RNR786432:RNR786467 RNR851968:RNR852003 RNR917504:RNR917539 RNR983040:RNR983075 RXN11:RXN46 RXN65536:RXN65571 RXN131072:RXN131107 RXN196608:RXN196643 RXN262144:RXN262179 RXN327680:RXN327715 RXN393216:RXN393251 RXN458752:RXN458787 RXN524288:RXN524323 RXN589824:RXN589859 RXN655360:RXN655395 RXN720896:RXN720931 RXN786432:RXN786467 RXN851968:RXN852003 RXN917504:RXN917539 RXN983040:RXN983075 SHJ11:SHJ46 SHJ65536:SHJ65571 SHJ131072:SHJ131107 SHJ196608:SHJ196643 SHJ262144:SHJ262179 SHJ327680:SHJ327715 SHJ393216:SHJ393251 SHJ458752:SHJ458787 SHJ524288:SHJ524323 SHJ589824:SHJ589859 SHJ655360:SHJ655395 SHJ720896:SHJ720931 SHJ786432:SHJ786467 SHJ851968:SHJ852003 SHJ917504:SHJ917539 SHJ983040:SHJ983075 SRF11:SRF46 SRF65536:SRF65571 SRF131072:SRF131107 SRF196608:SRF196643 SRF262144:SRF262179 SRF327680:SRF327715 SRF393216:SRF393251 SRF458752:SRF458787 SRF524288:SRF524323 SRF589824:SRF589859 SRF655360:SRF655395 SRF720896:SRF720931 SRF786432:SRF786467 SRF851968:SRF852003 SRF917504:SRF917539 SRF983040:SRF983075 TBB11:TBB46 TBB65536:TBB65571 TBB131072:TBB131107 TBB196608:TBB196643 TBB262144:TBB262179 TBB327680:TBB327715 TBB393216:TBB393251 TBB458752:TBB458787 TBB524288:TBB524323 TBB589824:TBB589859 TBB655360:TBB655395 TBB720896:TBB720931 TBB786432:TBB786467 TBB851968:TBB852003 TBB917504:TBB917539 TBB983040:TBB983075 TKX11:TKX46 TKX65536:TKX65571 TKX131072:TKX131107 TKX196608:TKX196643 TKX262144:TKX262179 TKX327680:TKX327715 TKX393216:TKX393251 TKX458752:TKX458787 TKX524288:TKX524323 TKX589824:TKX589859 TKX655360:TKX655395 TKX720896:TKX720931 TKX786432:TKX786467 TKX851968:TKX852003 TKX917504:TKX917539 TKX983040:TKX983075 TUT11:TUT46 TUT65536:TUT65571 TUT131072:TUT131107 TUT196608:TUT196643 TUT262144:TUT262179 TUT327680:TUT327715 TUT393216:TUT393251 TUT458752:TUT458787 TUT524288:TUT524323 TUT589824:TUT589859 TUT655360:TUT655395 TUT720896:TUT720931 TUT786432:TUT786467 TUT851968:TUT852003 TUT917504:TUT917539 TUT983040:TUT983075 UEP11:UEP46 UEP65536:UEP65571 UEP131072:UEP131107 UEP196608:UEP196643 UEP262144:UEP262179 UEP327680:UEP327715 UEP393216:UEP393251 UEP458752:UEP458787 UEP524288:UEP524323 UEP589824:UEP589859 UEP655360:UEP655395 UEP720896:UEP720931 UEP786432:UEP786467 UEP851968:UEP852003 UEP917504:UEP917539 UEP983040:UEP983075 UOL11:UOL46 UOL65536:UOL65571 UOL131072:UOL131107 UOL196608:UOL196643 UOL262144:UOL262179 UOL327680:UOL327715 UOL393216:UOL393251 UOL458752:UOL458787 UOL524288:UOL524323 UOL589824:UOL589859 UOL655360:UOL655395 UOL720896:UOL720931 UOL786432:UOL786467 UOL851968:UOL852003 UOL917504:UOL917539 UOL983040:UOL983075 UYH11:UYH46 UYH65536:UYH65571 UYH131072:UYH131107 UYH196608:UYH196643 UYH262144:UYH262179 UYH327680:UYH327715 UYH393216:UYH393251 UYH458752:UYH458787 UYH524288:UYH524323 UYH589824:UYH589859 UYH655360:UYH655395 UYH720896:UYH720931 UYH786432:UYH786467 UYH851968:UYH852003 UYH917504:UYH917539 UYH983040:UYH983075 VID11:VID46 VID65536:VID65571 VID131072:VID131107 VID196608:VID196643 VID262144:VID262179 VID327680:VID327715 VID393216:VID393251 VID458752:VID458787 VID524288:VID524323 VID589824:VID589859 VID655360:VID655395 VID720896:VID720931 VID786432:VID786467 VID851968:VID852003 VID917504:VID917539 VID983040:VID983075 VRZ11:VRZ46 VRZ65536:VRZ65571 VRZ131072:VRZ131107 VRZ196608:VRZ196643 VRZ262144:VRZ262179 VRZ327680:VRZ327715 VRZ393216:VRZ393251 VRZ458752:VRZ458787 VRZ524288:VRZ524323 VRZ589824:VRZ589859 VRZ655360:VRZ655395 VRZ720896:VRZ720931 VRZ786432:VRZ786467 VRZ851968:VRZ852003 VRZ917504:VRZ917539 VRZ983040:VRZ983075 WBV11:WBV46 WBV65536:WBV65571 WBV131072:WBV131107 WBV196608:WBV196643 WBV262144:WBV262179 WBV327680:WBV327715 WBV393216:WBV393251 WBV458752:WBV458787 WBV524288:WBV524323 WBV589824:WBV589859 WBV655360:WBV655395 WBV720896:WBV720931 WBV786432:WBV786467 WBV851968:WBV852003 WBV917504:WBV917539 WBV983040:WBV983075 WLR11:WLR46 WLR65536:WLR65571 WLR131072:WLR131107 WLR196608:WLR196643 WLR262144:WLR262179 WLR327680:WLR327715 WLR393216:WLR393251 WLR458752:WLR458787 WLR524288:WLR524323 WLR589824:WLR589859 WLR655360:WLR655395 WLR720896:WLR720931 WLR786432:WLR786467 WLR851968:WLR852003 WLR917504:WLR917539 WLR983040:WLR983075 WVN11:WVN46 WVN65536:WVN65571 WVN131072:WVN131107 WVN196608:WVN196643 WVN262144:WVN262179 WVN327680:WVN327715 WVN393216:WVN393251 WVN458752:WVN458787 WVN524288:WVN524323 WVN589824:WVN589859 WVN655360:WVN655395 WVN720896:WVN720931 WVN786432:WVN786467 WVN851968:WVN852003 WVN917504:WVN917539 WVN983040:WVN983075">
      <formula1>"高,中,低"</formula1>
    </dataValidation>
    <dataValidation type="list" allowBlank="1" showInputMessage="1" showErrorMessage="1" sqref="G11:G46 G65536:G65571 G131072:G131107 G196608:G196643 G262144:G262179 G327680:G327715 G393216:G393251 G458752:G458787 G524288:G524323 G589824:G589859 G655360:G655395 G720896:G720931 G786432:G786467 G851968:G852003 G917504:G917539 G983040:G983075 JC11:JC46 JC65536:JC65571 JC131072:JC131107 JC196608:JC196643 JC262144:JC262179 JC327680:JC327715 JC393216:JC393251 JC458752:JC458787 JC524288:JC524323 JC589824:JC589859 JC655360:JC655395 JC720896:JC720931 JC786432:JC786467 JC851968:JC852003 JC917504:JC917539 JC983040:JC983075 SY11:SY46 SY65536:SY65571 SY131072:SY131107 SY196608:SY196643 SY262144:SY262179 SY327680:SY327715 SY393216:SY393251 SY458752:SY458787 SY524288:SY524323 SY589824:SY589859 SY655360:SY655395 SY720896:SY720931 SY786432:SY786467 SY851968:SY852003 SY917504:SY917539 SY983040:SY983075 ACU11:ACU46 ACU65536:ACU65571 ACU131072:ACU131107 ACU196608:ACU196643 ACU262144:ACU262179 ACU327680:ACU327715 ACU393216:ACU393251 ACU458752:ACU458787 ACU524288:ACU524323 ACU589824:ACU589859 ACU655360:ACU655395 ACU720896:ACU720931 ACU786432:ACU786467 ACU851968:ACU852003 ACU917504:ACU917539 ACU983040:ACU983075 AMQ11:AMQ46 AMQ65536:AMQ65571 AMQ131072:AMQ131107 AMQ196608:AMQ196643 AMQ262144:AMQ262179 AMQ327680:AMQ327715 AMQ393216:AMQ393251 AMQ458752:AMQ458787 AMQ524288:AMQ524323 AMQ589824:AMQ589859 AMQ655360:AMQ655395 AMQ720896:AMQ720931 AMQ786432:AMQ786467 AMQ851968:AMQ852003 AMQ917504:AMQ917539 AMQ983040:AMQ983075 AWM11:AWM46 AWM65536:AWM65571 AWM131072:AWM131107 AWM196608:AWM196643 AWM262144:AWM262179 AWM327680:AWM327715 AWM393216:AWM393251 AWM458752:AWM458787 AWM524288:AWM524323 AWM589824:AWM589859 AWM655360:AWM655395 AWM720896:AWM720931 AWM786432:AWM786467 AWM851968:AWM852003 AWM917504:AWM917539 AWM983040:AWM983075 BGI11:BGI46 BGI65536:BGI65571 BGI131072:BGI131107 BGI196608:BGI196643 BGI262144:BGI262179 BGI327680:BGI327715 BGI393216:BGI393251 BGI458752:BGI458787 BGI524288:BGI524323 BGI589824:BGI589859 BGI655360:BGI655395 BGI720896:BGI720931 BGI786432:BGI786467 BGI851968:BGI852003 BGI917504:BGI917539 BGI983040:BGI983075 BQE11:BQE46 BQE65536:BQE65571 BQE131072:BQE131107 BQE196608:BQE196643 BQE262144:BQE262179 BQE327680:BQE327715 BQE393216:BQE393251 BQE458752:BQE458787 BQE524288:BQE524323 BQE589824:BQE589859 BQE655360:BQE655395 BQE720896:BQE720931 BQE786432:BQE786467 BQE851968:BQE852003 BQE917504:BQE917539 BQE983040:BQE983075 CAA11:CAA46 CAA65536:CAA65571 CAA131072:CAA131107 CAA196608:CAA196643 CAA262144:CAA262179 CAA327680:CAA327715 CAA393216:CAA393251 CAA458752:CAA458787 CAA524288:CAA524323 CAA589824:CAA589859 CAA655360:CAA655395 CAA720896:CAA720931 CAA786432:CAA786467 CAA851968:CAA852003 CAA917504:CAA917539 CAA983040:CAA983075 CJW11:CJW46 CJW65536:CJW65571 CJW131072:CJW131107 CJW196608:CJW196643 CJW262144:CJW262179 CJW327680:CJW327715 CJW393216:CJW393251 CJW458752:CJW458787 CJW524288:CJW524323 CJW589824:CJW589859 CJW655360:CJW655395 CJW720896:CJW720931 CJW786432:CJW786467 CJW851968:CJW852003 CJW917504:CJW917539 CJW983040:CJW983075 CTS11:CTS46 CTS65536:CTS65571 CTS131072:CTS131107 CTS196608:CTS196643 CTS262144:CTS262179 CTS327680:CTS327715 CTS393216:CTS393251 CTS458752:CTS458787 CTS524288:CTS524323 CTS589824:CTS589859 CTS655360:CTS655395 CTS720896:CTS720931 CTS786432:CTS786467 CTS851968:CTS852003 CTS917504:CTS917539 CTS983040:CTS983075 DDO11:DDO46 DDO65536:DDO65571 DDO131072:DDO131107 DDO196608:DDO196643 DDO262144:DDO262179 DDO327680:DDO327715 DDO393216:DDO393251 DDO458752:DDO458787 DDO524288:DDO524323 DDO589824:DDO589859 DDO655360:DDO655395 DDO720896:DDO720931 DDO786432:DDO786467 DDO851968:DDO852003 DDO917504:DDO917539 DDO983040:DDO983075 DNK11:DNK46 DNK65536:DNK65571 DNK131072:DNK131107 DNK196608:DNK196643 DNK262144:DNK262179 DNK327680:DNK327715 DNK393216:DNK393251 DNK458752:DNK458787 DNK524288:DNK524323 DNK589824:DNK589859 DNK655360:DNK655395 DNK720896:DNK720931 DNK786432:DNK786467 DNK851968:DNK852003 DNK917504:DNK917539 DNK983040:DNK983075 DXG11:DXG46 DXG65536:DXG65571 DXG131072:DXG131107 DXG196608:DXG196643 DXG262144:DXG262179 DXG327680:DXG327715 DXG393216:DXG393251 DXG458752:DXG458787 DXG524288:DXG524323 DXG589824:DXG589859 DXG655360:DXG655395 DXG720896:DXG720931 DXG786432:DXG786467 DXG851968:DXG852003 DXG917504:DXG917539 DXG983040:DXG983075 EHC11:EHC46 EHC65536:EHC65571 EHC131072:EHC131107 EHC196608:EHC196643 EHC262144:EHC262179 EHC327680:EHC327715 EHC393216:EHC393251 EHC458752:EHC458787 EHC524288:EHC524323 EHC589824:EHC589859 EHC655360:EHC655395 EHC720896:EHC720931 EHC786432:EHC786467 EHC851968:EHC852003 EHC917504:EHC917539 EHC983040:EHC983075 EQY11:EQY46 EQY65536:EQY65571 EQY131072:EQY131107 EQY196608:EQY196643 EQY262144:EQY262179 EQY327680:EQY327715 EQY393216:EQY393251 EQY458752:EQY458787 EQY524288:EQY524323 EQY589824:EQY589859 EQY655360:EQY655395 EQY720896:EQY720931 EQY786432:EQY786467 EQY851968:EQY852003 EQY917504:EQY917539 EQY983040:EQY983075 FAU11:FAU46 FAU65536:FAU65571 FAU131072:FAU131107 FAU196608:FAU196643 FAU262144:FAU262179 FAU327680:FAU327715 FAU393216:FAU393251 FAU458752:FAU458787 FAU524288:FAU524323 FAU589824:FAU589859 FAU655360:FAU655395 FAU720896:FAU720931 FAU786432:FAU786467 FAU851968:FAU852003 FAU917504:FAU917539 FAU983040:FAU983075 FKQ11:FKQ46 FKQ65536:FKQ65571 FKQ131072:FKQ131107 FKQ196608:FKQ196643 FKQ262144:FKQ262179 FKQ327680:FKQ327715 FKQ393216:FKQ393251 FKQ458752:FKQ458787 FKQ524288:FKQ524323 FKQ589824:FKQ589859 FKQ655360:FKQ655395 FKQ720896:FKQ720931 FKQ786432:FKQ786467 FKQ851968:FKQ852003 FKQ917504:FKQ917539 FKQ983040:FKQ983075 FUM11:FUM46 FUM65536:FUM65571 FUM131072:FUM131107 FUM196608:FUM196643 FUM262144:FUM262179 FUM327680:FUM327715 FUM393216:FUM393251 FUM458752:FUM458787 FUM524288:FUM524323 FUM589824:FUM589859 FUM655360:FUM655395 FUM720896:FUM720931 FUM786432:FUM786467 FUM851968:FUM852003 FUM917504:FUM917539 FUM983040:FUM983075 GEI11:GEI46 GEI65536:GEI65571 GEI131072:GEI131107 GEI196608:GEI196643 GEI262144:GEI262179 GEI327680:GEI327715 GEI393216:GEI393251 GEI458752:GEI458787 GEI524288:GEI524323 GEI589824:GEI589859 GEI655360:GEI655395 GEI720896:GEI720931 GEI786432:GEI786467 GEI851968:GEI852003 GEI917504:GEI917539 GEI983040:GEI983075 GOE11:GOE46 GOE65536:GOE65571 GOE131072:GOE131107 GOE196608:GOE196643 GOE262144:GOE262179 GOE327680:GOE327715 GOE393216:GOE393251 GOE458752:GOE458787 GOE524288:GOE524323 GOE589824:GOE589859 GOE655360:GOE655395 GOE720896:GOE720931 GOE786432:GOE786467 GOE851968:GOE852003 GOE917504:GOE917539 GOE983040:GOE983075 GYA11:GYA46 GYA65536:GYA65571 GYA131072:GYA131107 GYA196608:GYA196643 GYA262144:GYA262179 GYA327680:GYA327715 GYA393216:GYA393251 GYA458752:GYA458787 GYA524288:GYA524323 GYA589824:GYA589859 GYA655360:GYA655395 GYA720896:GYA720931 GYA786432:GYA786467 GYA851968:GYA852003 GYA917504:GYA917539 GYA983040:GYA983075 HHW11:HHW46 HHW65536:HHW65571 HHW131072:HHW131107 HHW196608:HHW196643 HHW262144:HHW262179 HHW327680:HHW327715 HHW393216:HHW393251 HHW458752:HHW458787 HHW524288:HHW524323 HHW589824:HHW589859 HHW655360:HHW655395 HHW720896:HHW720931 HHW786432:HHW786467 HHW851968:HHW852003 HHW917504:HHW917539 HHW983040:HHW983075 HRS11:HRS46 HRS65536:HRS65571 HRS131072:HRS131107 HRS196608:HRS196643 HRS262144:HRS262179 HRS327680:HRS327715 HRS393216:HRS393251 HRS458752:HRS458787 HRS524288:HRS524323 HRS589824:HRS589859 HRS655360:HRS655395 HRS720896:HRS720931 HRS786432:HRS786467 HRS851968:HRS852003 HRS917504:HRS917539 HRS983040:HRS983075 IBO11:IBO46 IBO65536:IBO65571 IBO131072:IBO131107 IBO196608:IBO196643 IBO262144:IBO262179 IBO327680:IBO327715 IBO393216:IBO393251 IBO458752:IBO458787 IBO524288:IBO524323 IBO589824:IBO589859 IBO655360:IBO655395 IBO720896:IBO720931 IBO786432:IBO786467 IBO851968:IBO852003 IBO917504:IBO917539 IBO983040:IBO983075 ILK11:ILK46 ILK65536:ILK65571 ILK131072:ILK131107 ILK196608:ILK196643 ILK262144:ILK262179 ILK327680:ILK327715 ILK393216:ILK393251 ILK458752:ILK458787 ILK524288:ILK524323 ILK589824:ILK589859 ILK655360:ILK655395 ILK720896:ILK720931 ILK786432:ILK786467 ILK851968:ILK852003 ILK917504:ILK917539 ILK983040:ILK983075 IVG11:IVG46 IVG65536:IVG65571 IVG131072:IVG131107 IVG196608:IVG196643 IVG262144:IVG262179 IVG327680:IVG327715 IVG393216:IVG393251 IVG458752:IVG458787 IVG524288:IVG524323 IVG589824:IVG589859 IVG655360:IVG655395 IVG720896:IVG720931 IVG786432:IVG786467 IVG851968:IVG852003 IVG917504:IVG917539 IVG983040:IVG983075 JFC11:JFC46 JFC65536:JFC65571 JFC131072:JFC131107 JFC196608:JFC196643 JFC262144:JFC262179 JFC327680:JFC327715 JFC393216:JFC393251 JFC458752:JFC458787 JFC524288:JFC524323 JFC589824:JFC589859 JFC655360:JFC655395 JFC720896:JFC720931 JFC786432:JFC786467 JFC851968:JFC852003 JFC917504:JFC917539 JFC983040:JFC983075 JOY11:JOY46 JOY65536:JOY65571 JOY131072:JOY131107 JOY196608:JOY196643 JOY262144:JOY262179 JOY327680:JOY327715 JOY393216:JOY393251 JOY458752:JOY458787 JOY524288:JOY524323 JOY589824:JOY589859 JOY655360:JOY655395 JOY720896:JOY720931 JOY786432:JOY786467 JOY851968:JOY852003 JOY917504:JOY917539 JOY983040:JOY983075 JYU11:JYU46 JYU65536:JYU65571 JYU131072:JYU131107 JYU196608:JYU196643 JYU262144:JYU262179 JYU327680:JYU327715 JYU393216:JYU393251 JYU458752:JYU458787 JYU524288:JYU524323 JYU589824:JYU589859 JYU655360:JYU655395 JYU720896:JYU720931 JYU786432:JYU786467 JYU851968:JYU852003 JYU917504:JYU917539 JYU983040:JYU983075 KIQ11:KIQ46 KIQ65536:KIQ65571 KIQ131072:KIQ131107 KIQ196608:KIQ196643 KIQ262144:KIQ262179 KIQ327680:KIQ327715 KIQ393216:KIQ393251 KIQ458752:KIQ458787 KIQ524288:KIQ524323 KIQ589824:KIQ589859 KIQ655360:KIQ655395 KIQ720896:KIQ720931 KIQ786432:KIQ786467 KIQ851968:KIQ852003 KIQ917504:KIQ917539 KIQ983040:KIQ983075 KSM11:KSM46 KSM65536:KSM65571 KSM131072:KSM131107 KSM196608:KSM196643 KSM262144:KSM262179 KSM327680:KSM327715 KSM393216:KSM393251 KSM458752:KSM458787 KSM524288:KSM524323 KSM589824:KSM589859 KSM655360:KSM655395 KSM720896:KSM720931 KSM786432:KSM786467 KSM851968:KSM852003 KSM917504:KSM917539 KSM983040:KSM983075 LCI11:LCI46 LCI65536:LCI65571 LCI131072:LCI131107 LCI196608:LCI196643 LCI262144:LCI262179 LCI327680:LCI327715 LCI393216:LCI393251 LCI458752:LCI458787 LCI524288:LCI524323 LCI589824:LCI589859 LCI655360:LCI655395 LCI720896:LCI720931 LCI786432:LCI786467 LCI851968:LCI852003 LCI917504:LCI917539 LCI983040:LCI983075 LME11:LME46 LME65536:LME65571 LME131072:LME131107 LME196608:LME196643 LME262144:LME262179 LME327680:LME327715 LME393216:LME393251 LME458752:LME458787 LME524288:LME524323 LME589824:LME589859 LME655360:LME655395 LME720896:LME720931 LME786432:LME786467 LME851968:LME852003 LME917504:LME917539 LME983040:LME983075 LWA11:LWA46 LWA65536:LWA65571 LWA131072:LWA131107 LWA196608:LWA196643 LWA262144:LWA262179 LWA327680:LWA327715 LWA393216:LWA393251 LWA458752:LWA458787 LWA524288:LWA524323 LWA589824:LWA589859 LWA655360:LWA655395 LWA720896:LWA720931 LWA786432:LWA786467 LWA851968:LWA852003 LWA917504:LWA917539 LWA983040:LWA983075 MFW11:MFW46 MFW65536:MFW65571 MFW131072:MFW131107 MFW196608:MFW196643 MFW262144:MFW262179 MFW327680:MFW327715 MFW393216:MFW393251 MFW458752:MFW458787 MFW524288:MFW524323 MFW589824:MFW589859 MFW655360:MFW655395 MFW720896:MFW720931 MFW786432:MFW786467 MFW851968:MFW852003 MFW917504:MFW917539 MFW983040:MFW983075 MPS11:MPS46 MPS65536:MPS65571 MPS131072:MPS131107 MPS196608:MPS196643 MPS262144:MPS262179 MPS327680:MPS327715 MPS393216:MPS393251 MPS458752:MPS458787 MPS524288:MPS524323 MPS589824:MPS589859 MPS655360:MPS655395 MPS720896:MPS720931 MPS786432:MPS786467 MPS851968:MPS852003 MPS917504:MPS917539 MPS983040:MPS983075 MZO11:MZO46 MZO65536:MZO65571 MZO131072:MZO131107 MZO196608:MZO196643 MZO262144:MZO262179 MZO327680:MZO327715 MZO393216:MZO393251 MZO458752:MZO458787 MZO524288:MZO524323 MZO589824:MZO589859 MZO655360:MZO655395 MZO720896:MZO720931 MZO786432:MZO786467 MZO851968:MZO852003 MZO917504:MZO917539 MZO983040:MZO983075 NJK11:NJK46 NJK65536:NJK65571 NJK131072:NJK131107 NJK196608:NJK196643 NJK262144:NJK262179 NJK327680:NJK327715 NJK393216:NJK393251 NJK458752:NJK458787 NJK524288:NJK524323 NJK589824:NJK589859 NJK655360:NJK655395 NJK720896:NJK720931 NJK786432:NJK786467 NJK851968:NJK852003 NJK917504:NJK917539 NJK983040:NJK983075 NTG11:NTG46 NTG65536:NTG65571 NTG131072:NTG131107 NTG196608:NTG196643 NTG262144:NTG262179 NTG327680:NTG327715 NTG393216:NTG393251 NTG458752:NTG458787 NTG524288:NTG524323 NTG589824:NTG589859 NTG655360:NTG655395 NTG720896:NTG720931 NTG786432:NTG786467 NTG851968:NTG852003 NTG917504:NTG917539 NTG983040:NTG983075 ODC11:ODC46 ODC65536:ODC65571 ODC131072:ODC131107 ODC196608:ODC196643 ODC262144:ODC262179 ODC327680:ODC327715 ODC393216:ODC393251 ODC458752:ODC458787 ODC524288:ODC524323 ODC589824:ODC589859 ODC655360:ODC655395 ODC720896:ODC720931 ODC786432:ODC786467 ODC851968:ODC852003 ODC917504:ODC917539 ODC983040:ODC983075 OMY11:OMY46 OMY65536:OMY65571 OMY131072:OMY131107 OMY196608:OMY196643 OMY262144:OMY262179 OMY327680:OMY327715 OMY393216:OMY393251 OMY458752:OMY458787 OMY524288:OMY524323 OMY589824:OMY589859 OMY655360:OMY655395 OMY720896:OMY720931 OMY786432:OMY786467 OMY851968:OMY852003 OMY917504:OMY917539 OMY983040:OMY983075 OWU11:OWU46 OWU65536:OWU65571 OWU131072:OWU131107 OWU196608:OWU196643 OWU262144:OWU262179 OWU327680:OWU327715 OWU393216:OWU393251 OWU458752:OWU458787 OWU524288:OWU524323 OWU589824:OWU589859 OWU655360:OWU655395 OWU720896:OWU720931 OWU786432:OWU786467 OWU851968:OWU852003 OWU917504:OWU917539 OWU983040:OWU983075 PGQ11:PGQ46 PGQ65536:PGQ65571 PGQ131072:PGQ131107 PGQ196608:PGQ196643 PGQ262144:PGQ262179 PGQ327680:PGQ327715 PGQ393216:PGQ393251 PGQ458752:PGQ458787 PGQ524288:PGQ524323 PGQ589824:PGQ589859 PGQ655360:PGQ655395 PGQ720896:PGQ720931 PGQ786432:PGQ786467 PGQ851968:PGQ852003 PGQ917504:PGQ917539 PGQ983040:PGQ983075 PQM11:PQM46 PQM65536:PQM65571 PQM131072:PQM131107 PQM196608:PQM196643 PQM262144:PQM262179 PQM327680:PQM327715 PQM393216:PQM393251 PQM458752:PQM458787 PQM524288:PQM524323 PQM589824:PQM589859 PQM655360:PQM655395 PQM720896:PQM720931 PQM786432:PQM786467 PQM851968:PQM852003 PQM917504:PQM917539 PQM983040:PQM983075 QAI11:QAI46 QAI65536:QAI65571 QAI131072:QAI131107 QAI196608:QAI196643 QAI262144:QAI262179 QAI327680:QAI327715 QAI393216:QAI393251 QAI458752:QAI458787 QAI524288:QAI524323 QAI589824:QAI589859 QAI655360:QAI655395 QAI720896:QAI720931 QAI786432:QAI786467 QAI851968:QAI852003 QAI917504:QAI917539 QAI983040:QAI983075 QKE11:QKE46 QKE65536:QKE65571 QKE131072:QKE131107 QKE196608:QKE196643 QKE262144:QKE262179 QKE327680:QKE327715 QKE393216:QKE393251 QKE458752:QKE458787 QKE524288:QKE524323 QKE589824:QKE589859 QKE655360:QKE655395 QKE720896:QKE720931 QKE786432:QKE786467 QKE851968:QKE852003 QKE917504:QKE917539 QKE983040:QKE983075 QUA11:QUA46 QUA65536:QUA65571 QUA131072:QUA131107 QUA196608:QUA196643 QUA262144:QUA262179 QUA327680:QUA327715 QUA393216:QUA393251 QUA458752:QUA458787 QUA524288:QUA524323 QUA589824:QUA589859 QUA655360:QUA655395 QUA720896:QUA720931 QUA786432:QUA786467 QUA851968:QUA852003 QUA917504:QUA917539 QUA983040:QUA983075 RDW11:RDW46 RDW65536:RDW65571 RDW131072:RDW131107 RDW196608:RDW196643 RDW262144:RDW262179 RDW327680:RDW327715 RDW393216:RDW393251 RDW458752:RDW458787 RDW524288:RDW524323 RDW589824:RDW589859 RDW655360:RDW655395 RDW720896:RDW720931 RDW786432:RDW786467 RDW851968:RDW852003 RDW917504:RDW917539 RDW983040:RDW983075 RNS11:RNS46 RNS65536:RNS65571 RNS131072:RNS131107 RNS196608:RNS196643 RNS262144:RNS262179 RNS327680:RNS327715 RNS393216:RNS393251 RNS458752:RNS458787 RNS524288:RNS524323 RNS589824:RNS589859 RNS655360:RNS655395 RNS720896:RNS720931 RNS786432:RNS786467 RNS851968:RNS852003 RNS917504:RNS917539 RNS983040:RNS983075 RXO11:RXO46 RXO65536:RXO65571 RXO131072:RXO131107 RXO196608:RXO196643 RXO262144:RXO262179 RXO327680:RXO327715 RXO393216:RXO393251 RXO458752:RXO458787 RXO524288:RXO524323 RXO589824:RXO589859 RXO655360:RXO655395 RXO720896:RXO720931 RXO786432:RXO786467 RXO851968:RXO852003 RXO917504:RXO917539 RXO983040:RXO983075 SHK11:SHK46 SHK65536:SHK65571 SHK131072:SHK131107 SHK196608:SHK196643 SHK262144:SHK262179 SHK327680:SHK327715 SHK393216:SHK393251 SHK458752:SHK458787 SHK524288:SHK524323 SHK589824:SHK589859 SHK655360:SHK655395 SHK720896:SHK720931 SHK786432:SHK786467 SHK851968:SHK852003 SHK917504:SHK917539 SHK983040:SHK983075 SRG11:SRG46 SRG65536:SRG65571 SRG131072:SRG131107 SRG196608:SRG196643 SRG262144:SRG262179 SRG327680:SRG327715 SRG393216:SRG393251 SRG458752:SRG458787 SRG524288:SRG524323 SRG589824:SRG589859 SRG655360:SRG655395 SRG720896:SRG720931 SRG786432:SRG786467 SRG851968:SRG852003 SRG917504:SRG917539 SRG983040:SRG983075 TBC11:TBC46 TBC65536:TBC65571 TBC131072:TBC131107 TBC196608:TBC196643 TBC262144:TBC262179 TBC327680:TBC327715 TBC393216:TBC393251 TBC458752:TBC458787 TBC524288:TBC524323 TBC589824:TBC589859 TBC655360:TBC655395 TBC720896:TBC720931 TBC786432:TBC786467 TBC851968:TBC852003 TBC917504:TBC917539 TBC983040:TBC983075 TKY11:TKY46 TKY65536:TKY65571 TKY131072:TKY131107 TKY196608:TKY196643 TKY262144:TKY262179 TKY327680:TKY327715 TKY393216:TKY393251 TKY458752:TKY458787 TKY524288:TKY524323 TKY589824:TKY589859 TKY655360:TKY655395 TKY720896:TKY720931 TKY786432:TKY786467 TKY851968:TKY852003 TKY917504:TKY917539 TKY983040:TKY983075 TUU11:TUU46 TUU65536:TUU65571 TUU131072:TUU131107 TUU196608:TUU196643 TUU262144:TUU262179 TUU327680:TUU327715 TUU393216:TUU393251 TUU458752:TUU458787 TUU524288:TUU524323 TUU589824:TUU589859 TUU655360:TUU655395 TUU720896:TUU720931 TUU786432:TUU786467 TUU851968:TUU852003 TUU917504:TUU917539 TUU983040:TUU983075 UEQ11:UEQ46 UEQ65536:UEQ65571 UEQ131072:UEQ131107 UEQ196608:UEQ196643 UEQ262144:UEQ262179 UEQ327680:UEQ327715 UEQ393216:UEQ393251 UEQ458752:UEQ458787 UEQ524288:UEQ524323 UEQ589824:UEQ589859 UEQ655360:UEQ655395 UEQ720896:UEQ720931 UEQ786432:UEQ786467 UEQ851968:UEQ852003 UEQ917504:UEQ917539 UEQ983040:UEQ983075 UOM11:UOM46 UOM65536:UOM65571 UOM131072:UOM131107 UOM196608:UOM196643 UOM262144:UOM262179 UOM327680:UOM327715 UOM393216:UOM393251 UOM458752:UOM458787 UOM524288:UOM524323 UOM589824:UOM589859 UOM655360:UOM655395 UOM720896:UOM720931 UOM786432:UOM786467 UOM851968:UOM852003 UOM917504:UOM917539 UOM983040:UOM983075 UYI11:UYI46 UYI65536:UYI65571 UYI131072:UYI131107 UYI196608:UYI196643 UYI262144:UYI262179 UYI327680:UYI327715 UYI393216:UYI393251 UYI458752:UYI458787 UYI524288:UYI524323 UYI589824:UYI589859 UYI655360:UYI655395 UYI720896:UYI720931 UYI786432:UYI786467 UYI851968:UYI852003 UYI917504:UYI917539 UYI983040:UYI983075 VIE11:VIE46 VIE65536:VIE65571 VIE131072:VIE131107 VIE196608:VIE196643 VIE262144:VIE262179 VIE327680:VIE327715 VIE393216:VIE393251 VIE458752:VIE458787 VIE524288:VIE524323 VIE589824:VIE589859 VIE655360:VIE655395 VIE720896:VIE720931 VIE786432:VIE786467 VIE851968:VIE852003 VIE917504:VIE917539 VIE983040:VIE983075 VSA11:VSA46 VSA65536:VSA65571 VSA131072:VSA131107 VSA196608:VSA196643 VSA262144:VSA262179 VSA327680:VSA327715 VSA393216:VSA393251 VSA458752:VSA458787 VSA524288:VSA524323 VSA589824:VSA589859 VSA655360:VSA655395 VSA720896:VSA720931 VSA786432:VSA786467 VSA851968:VSA852003 VSA917504:VSA917539 VSA983040:VSA983075 WBW11:WBW46 WBW65536:WBW65571 WBW131072:WBW131107 WBW196608:WBW196643 WBW262144:WBW262179 WBW327680:WBW327715 WBW393216:WBW393251 WBW458752:WBW458787 WBW524288:WBW524323 WBW589824:WBW589859 WBW655360:WBW655395 WBW720896:WBW720931 WBW786432:WBW786467 WBW851968:WBW852003 WBW917504:WBW917539 WBW983040:WBW983075 WLS11:WLS46 WLS65536:WLS65571 WLS131072:WLS131107 WLS196608:WLS196643 WLS262144:WLS262179 WLS327680:WLS327715 WLS393216:WLS393251 WLS458752:WLS458787 WLS524288:WLS524323 WLS589824:WLS589859 WLS655360:WLS655395 WLS720896:WLS720931 WLS786432:WLS786467 WLS851968:WLS852003 WLS917504:WLS917539 WLS983040:WLS983075 WVO11:WVO46 WVO65536:WVO65571 WVO131072:WVO131107 WVO196608:WVO196643 WVO262144:WVO262179 WVO327680:WVO327715 WVO393216:WVO393251 WVO458752:WVO458787 WVO524288:WVO524323 WVO589824:WVO589859 WVO655360:WVO655395 WVO720896:WVO720931 WVO786432:WVO786467 WVO851968:WVO852003 WVO917504:WVO917539 WVO983040:WVO983075">
      <formula1>"是,否"</formula1>
    </dataValidation>
    <dataValidation type="list" allowBlank="1" showInputMessage="1" showErrorMessage="1" sqref="K11:K46 K65536:K65571 K131072:K131107 K196608:K196643 K262144:K262179 K327680:K327715 K393216:K393251 K458752:K458787 K524288:K524323 K589824:K589859 K655360:K655395 K720896:K720931 K786432:K786467 K851968:K852003 K917504:K917539 K983040:K983075 WVX983040:WVX983075 P65536:P65571 P131072:P131107 P196608:P196643 P262144:P262179 P327680:P327715 P393216:P393251 P458752:P458787 P524288:P524323 P589824:P589859 P655360:P655395 P720896:P720931 P786432:P786467 P851968:P852003 P917504:P917539 P983040:P983075 JG11:JG46 JG65536:JG65571 JG131072:JG131107 JG196608:JG196643 JG262144:JG262179 JG327680:JG327715 JG393216:JG393251 JG458752:JG458787 JG524288:JG524323 JG589824:JG589859 JG655360:JG655395 JG720896:JG720931 JG786432:JG786467 JG851968:JG852003 JG917504:JG917539 JG983040:JG983075 JL11:JL46 JL65536:JL65571 JL131072:JL131107 JL196608:JL196643 JL262144:JL262179 JL327680:JL327715 JL393216:JL393251 JL458752:JL458787 JL524288:JL524323 JL589824:JL589859 JL655360:JL655395 JL720896:JL720931 JL786432:JL786467 JL851968:JL852003 JL917504:JL917539 JL983040:JL983075 TC11:TC46 TC65536:TC65571 TC131072:TC131107 TC196608:TC196643 TC262144:TC262179 TC327680:TC327715 TC393216:TC393251 TC458752:TC458787 TC524288:TC524323 TC589824:TC589859 TC655360:TC655395 TC720896:TC720931 TC786432:TC786467 TC851968:TC852003 TC917504:TC917539 TC983040:TC983075 TH11:TH46 TH65536:TH65571 TH131072:TH131107 TH196608:TH196643 TH262144:TH262179 TH327680:TH327715 TH393216:TH393251 TH458752:TH458787 TH524288:TH524323 TH589824:TH589859 TH655360:TH655395 TH720896:TH720931 TH786432:TH786467 TH851968:TH852003 TH917504:TH917539 TH983040:TH983075 ACY11:ACY46 ACY65536:ACY65571 ACY131072:ACY131107 ACY196608:ACY196643 ACY262144:ACY262179 ACY327680:ACY327715 ACY393216:ACY393251 ACY458752:ACY458787 ACY524288:ACY524323 ACY589824:ACY589859 ACY655360:ACY655395 ACY720896:ACY720931 ACY786432:ACY786467 ACY851968:ACY852003 ACY917504:ACY917539 ACY983040:ACY983075 ADD11:ADD46 ADD65536:ADD65571 ADD131072:ADD131107 ADD196608:ADD196643 ADD262144:ADD262179 ADD327680:ADD327715 ADD393216:ADD393251 ADD458752:ADD458787 ADD524288:ADD524323 ADD589824:ADD589859 ADD655360:ADD655395 ADD720896:ADD720931 ADD786432:ADD786467 ADD851968:ADD852003 ADD917504:ADD917539 ADD983040:ADD983075 AMU11:AMU46 AMU65536:AMU65571 AMU131072:AMU131107 AMU196608:AMU196643 AMU262144:AMU262179 AMU327680:AMU327715 AMU393216:AMU393251 AMU458752:AMU458787 AMU524288:AMU524323 AMU589824:AMU589859 AMU655360:AMU655395 AMU720896:AMU720931 AMU786432:AMU786467 AMU851968:AMU852003 AMU917504:AMU917539 AMU983040:AMU983075 AMZ11:AMZ46 AMZ65536:AMZ65571 AMZ131072:AMZ131107 AMZ196608:AMZ196643 AMZ262144:AMZ262179 AMZ327680:AMZ327715 AMZ393216:AMZ393251 AMZ458752:AMZ458787 AMZ524288:AMZ524323 AMZ589824:AMZ589859 AMZ655360:AMZ655395 AMZ720896:AMZ720931 AMZ786432:AMZ786467 AMZ851968:AMZ852003 AMZ917504:AMZ917539 AMZ983040:AMZ983075 AWQ11:AWQ46 AWQ65536:AWQ65571 AWQ131072:AWQ131107 AWQ196608:AWQ196643 AWQ262144:AWQ262179 AWQ327680:AWQ327715 AWQ393216:AWQ393251 AWQ458752:AWQ458787 AWQ524288:AWQ524323 AWQ589824:AWQ589859 AWQ655360:AWQ655395 AWQ720896:AWQ720931 AWQ786432:AWQ786467 AWQ851968:AWQ852003 AWQ917504:AWQ917539 AWQ983040:AWQ983075 AWV11:AWV46 AWV65536:AWV65571 AWV131072:AWV131107 AWV196608:AWV196643 AWV262144:AWV262179 AWV327680:AWV327715 AWV393216:AWV393251 AWV458752:AWV458787 AWV524288:AWV524323 AWV589824:AWV589859 AWV655360:AWV655395 AWV720896:AWV720931 AWV786432:AWV786467 AWV851968:AWV852003 AWV917504:AWV917539 AWV983040:AWV983075 BGM11:BGM46 BGM65536:BGM65571 BGM131072:BGM131107 BGM196608:BGM196643 BGM262144:BGM262179 BGM327680:BGM327715 BGM393216:BGM393251 BGM458752:BGM458787 BGM524288:BGM524323 BGM589824:BGM589859 BGM655360:BGM655395 BGM720896:BGM720931 BGM786432:BGM786467 BGM851968:BGM852003 BGM917504:BGM917539 BGM983040:BGM983075 BGR11:BGR46 BGR65536:BGR65571 BGR131072:BGR131107 BGR196608:BGR196643 BGR262144:BGR262179 BGR327680:BGR327715 BGR393216:BGR393251 BGR458752:BGR458787 BGR524288:BGR524323 BGR589824:BGR589859 BGR655360:BGR655395 BGR720896:BGR720931 BGR786432:BGR786467 BGR851968:BGR852003 BGR917504:BGR917539 BGR983040:BGR983075 BQI11:BQI46 BQI65536:BQI65571 BQI131072:BQI131107 BQI196608:BQI196643 BQI262144:BQI262179 BQI327680:BQI327715 BQI393216:BQI393251 BQI458752:BQI458787 BQI524288:BQI524323 BQI589824:BQI589859 BQI655360:BQI655395 BQI720896:BQI720931 BQI786432:BQI786467 BQI851968:BQI852003 BQI917504:BQI917539 BQI983040:BQI983075 BQN11:BQN46 BQN65536:BQN65571 BQN131072:BQN131107 BQN196608:BQN196643 BQN262144:BQN262179 BQN327680:BQN327715 BQN393216:BQN393251 BQN458752:BQN458787 BQN524288:BQN524323 BQN589824:BQN589859 BQN655360:BQN655395 BQN720896:BQN720931 BQN786432:BQN786467 BQN851968:BQN852003 BQN917504:BQN917539 BQN983040:BQN983075 CAE11:CAE46 CAE65536:CAE65571 CAE131072:CAE131107 CAE196608:CAE196643 CAE262144:CAE262179 CAE327680:CAE327715 CAE393216:CAE393251 CAE458752:CAE458787 CAE524288:CAE524323 CAE589824:CAE589859 CAE655360:CAE655395 CAE720896:CAE720931 CAE786432:CAE786467 CAE851968:CAE852003 CAE917504:CAE917539 CAE983040:CAE983075 CAJ11:CAJ46 CAJ65536:CAJ65571 CAJ131072:CAJ131107 CAJ196608:CAJ196643 CAJ262144:CAJ262179 CAJ327680:CAJ327715 CAJ393216:CAJ393251 CAJ458752:CAJ458787 CAJ524288:CAJ524323 CAJ589824:CAJ589859 CAJ655360:CAJ655395 CAJ720896:CAJ720931 CAJ786432:CAJ786467 CAJ851968:CAJ852003 CAJ917504:CAJ917539 CAJ983040:CAJ983075 CKA11:CKA46 CKA65536:CKA65571 CKA131072:CKA131107 CKA196608:CKA196643 CKA262144:CKA262179 CKA327680:CKA327715 CKA393216:CKA393251 CKA458752:CKA458787 CKA524288:CKA524323 CKA589824:CKA589859 CKA655360:CKA655395 CKA720896:CKA720931 CKA786432:CKA786467 CKA851968:CKA852003 CKA917504:CKA917539 CKA983040:CKA983075 CKF11:CKF46 CKF65536:CKF65571 CKF131072:CKF131107 CKF196608:CKF196643 CKF262144:CKF262179 CKF327680:CKF327715 CKF393216:CKF393251 CKF458752:CKF458787 CKF524288:CKF524323 CKF589824:CKF589859 CKF655360:CKF655395 CKF720896:CKF720931 CKF786432:CKF786467 CKF851968:CKF852003 CKF917504:CKF917539 CKF983040:CKF983075 CTW11:CTW46 CTW65536:CTW65571 CTW131072:CTW131107 CTW196608:CTW196643 CTW262144:CTW262179 CTW327680:CTW327715 CTW393216:CTW393251 CTW458752:CTW458787 CTW524288:CTW524323 CTW589824:CTW589859 CTW655360:CTW655395 CTW720896:CTW720931 CTW786432:CTW786467 CTW851968:CTW852003 CTW917504:CTW917539 CTW983040:CTW983075 CUB11:CUB46 CUB65536:CUB65571 CUB131072:CUB131107 CUB196608:CUB196643 CUB262144:CUB262179 CUB327680:CUB327715 CUB393216:CUB393251 CUB458752:CUB458787 CUB524288:CUB524323 CUB589824:CUB589859 CUB655360:CUB655395 CUB720896:CUB720931 CUB786432:CUB786467 CUB851968:CUB852003 CUB917504:CUB917539 CUB983040:CUB983075 DDS11:DDS46 DDS65536:DDS65571 DDS131072:DDS131107 DDS196608:DDS196643 DDS262144:DDS262179 DDS327680:DDS327715 DDS393216:DDS393251 DDS458752:DDS458787 DDS524288:DDS524323 DDS589824:DDS589859 DDS655360:DDS655395 DDS720896:DDS720931 DDS786432:DDS786467 DDS851968:DDS852003 DDS917504:DDS917539 DDS983040:DDS983075 DDX11:DDX46 DDX65536:DDX65571 DDX131072:DDX131107 DDX196608:DDX196643 DDX262144:DDX262179 DDX327680:DDX327715 DDX393216:DDX393251 DDX458752:DDX458787 DDX524288:DDX524323 DDX589824:DDX589859 DDX655360:DDX655395 DDX720896:DDX720931 DDX786432:DDX786467 DDX851968:DDX852003 DDX917504:DDX917539 DDX983040:DDX983075 DNO11:DNO46 DNO65536:DNO65571 DNO131072:DNO131107 DNO196608:DNO196643 DNO262144:DNO262179 DNO327680:DNO327715 DNO393216:DNO393251 DNO458752:DNO458787 DNO524288:DNO524323 DNO589824:DNO589859 DNO655360:DNO655395 DNO720896:DNO720931 DNO786432:DNO786467 DNO851968:DNO852003 DNO917504:DNO917539 DNO983040:DNO983075 DNT11:DNT46 DNT65536:DNT65571 DNT131072:DNT131107 DNT196608:DNT196643 DNT262144:DNT262179 DNT327680:DNT327715 DNT393216:DNT393251 DNT458752:DNT458787 DNT524288:DNT524323 DNT589824:DNT589859 DNT655360:DNT655395 DNT720896:DNT720931 DNT786432:DNT786467 DNT851968:DNT852003 DNT917504:DNT917539 DNT983040:DNT983075 DXK11:DXK46 DXK65536:DXK65571 DXK131072:DXK131107 DXK196608:DXK196643 DXK262144:DXK262179 DXK327680:DXK327715 DXK393216:DXK393251 DXK458752:DXK458787 DXK524288:DXK524323 DXK589824:DXK589859 DXK655360:DXK655395 DXK720896:DXK720931 DXK786432:DXK786467 DXK851968:DXK852003 DXK917504:DXK917539 DXK983040:DXK983075 DXP11:DXP46 DXP65536:DXP65571 DXP131072:DXP131107 DXP196608:DXP196643 DXP262144:DXP262179 DXP327680:DXP327715 DXP393216:DXP393251 DXP458752:DXP458787 DXP524288:DXP524323 DXP589824:DXP589859 DXP655360:DXP655395 DXP720896:DXP720931 DXP786432:DXP786467 DXP851968:DXP852003 DXP917504:DXP917539 DXP983040:DXP983075 EHG11:EHG46 EHG65536:EHG65571 EHG131072:EHG131107 EHG196608:EHG196643 EHG262144:EHG262179 EHG327680:EHG327715 EHG393216:EHG393251 EHG458752:EHG458787 EHG524288:EHG524323 EHG589824:EHG589859 EHG655360:EHG655395 EHG720896:EHG720931 EHG786432:EHG786467 EHG851968:EHG852003 EHG917504:EHG917539 EHG983040:EHG983075 EHL11:EHL46 EHL65536:EHL65571 EHL131072:EHL131107 EHL196608:EHL196643 EHL262144:EHL262179 EHL327680:EHL327715 EHL393216:EHL393251 EHL458752:EHL458787 EHL524288:EHL524323 EHL589824:EHL589859 EHL655360:EHL655395 EHL720896:EHL720931 EHL786432:EHL786467 EHL851968:EHL852003 EHL917504:EHL917539 EHL983040:EHL983075 ERC11:ERC46 ERC65536:ERC65571 ERC131072:ERC131107 ERC196608:ERC196643 ERC262144:ERC262179 ERC327680:ERC327715 ERC393216:ERC393251 ERC458752:ERC458787 ERC524288:ERC524323 ERC589824:ERC589859 ERC655360:ERC655395 ERC720896:ERC720931 ERC786432:ERC786467 ERC851968:ERC852003 ERC917504:ERC917539 ERC983040:ERC983075 ERH11:ERH46 ERH65536:ERH65571 ERH131072:ERH131107 ERH196608:ERH196643 ERH262144:ERH262179 ERH327680:ERH327715 ERH393216:ERH393251 ERH458752:ERH458787 ERH524288:ERH524323 ERH589824:ERH589859 ERH655360:ERH655395 ERH720896:ERH720931 ERH786432:ERH786467 ERH851968:ERH852003 ERH917504:ERH917539 ERH983040:ERH983075 FAY11:FAY46 FAY65536:FAY65571 FAY131072:FAY131107 FAY196608:FAY196643 FAY262144:FAY262179 FAY327680:FAY327715 FAY393216:FAY393251 FAY458752:FAY458787 FAY524288:FAY524323 FAY589824:FAY589859 FAY655360:FAY655395 FAY720896:FAY720931 FAY786432:FAY786467 FAY851968:FAY852003 FAY917504:FAY917539 FAY983040:FAY983075 FBD11:FBD46 FBD65536:FBD65571 FBD131072:FBD131107 FBD196608:FBD196643 FBD262144:FBD262179 FBD327680:FBD327715 FBD393216:FBD393251 FBD458752:FBD458787 FBD524288:FBD524323 FBD589824:FBD589859 FBD655360:FBD655395 FBD720896:FBD720931 FBD786432:FBD786467 FBD851968:FBD852003 FBD917504:FBD917539 FBD983040:FBD983075 FKU11:FKU46 FKU65536:FKU65571 FKU131072:FKU131107 FKU196608:FKU196643 FKU262144:FKU262179 FKU327680:FKU327715 FKU393216:FKU393251 FKU458752:FKU458787 FKU524288:FKU524323 FKU589824:FKU589859 FKU655360:FKU655395 FKU720896:FKU720931 FKU786432:FKU786467 FKU851968:FKU852003 FKU917504:FKU917539 FKU983040:FKU983075 FKZ11:FKZ46 FKZ65536:FKZ65571 FKZ131072:FKZ131107 FKZ196608:FKZ196643 FKZ262144:FKZ262179 FKZ327680:FKZ327715 FKZ393216:FKZ393251 FKZ458752:FKZ458787 FKZ524288:FKZ524323 FKZ589824:FKZ589859 FKZ655360:FKZ655395 FKZ720896:FKZ720931 FKZ786432:FKZ786467 FKZ851968:FKZ852003 FKZ917504:FKZ917539 FKZ983040:FKZ983075 FUQ11:FUQ46 FUQ65536:FUQ65571 FUQ131072:FUQ131107 FUQ196608:FUQ196643 FUQ262144:FUQ262179 FUQ327680:FUQ327715 FUQ393216:FUQ393251 FUQ458752:FUQ458787 FUQ524288:FUQ524323 FUQ589824:FUQ589859 FUQ655360:FUQ655395 FUQ720896:FUQ720931 FUQ786432:FUQ786467 FUQ851968:FUQ852003 FUQ917504:FUQ917539 FUQ983040:FUQ983075 FUV11:FUV46 FUV65536:FUV65571 FUV131072:FUV131107 FUV196608:FUV196643 FUV262144:FUV262179 FUV327680:FUV327715 FUV393216:FUV393251 FUV458752:FUV458787 FUV524288:FUV524323 FUV589824:FUV589859 FUV655360:FUV655395 FUV720896:FUV720931 FUV786432:FUV786467 FUV851968:FUV852003 FUV917504:FUV917539 FUV983040:FUV983075 GEM11:GEM46 GEM65536:GEM65571 GEM131072:GEM131107 GEM196608:GEM196643 GEM262144:GEM262179 GEM327680:GEM327715 GEM393216:GEM393251 GEM458752:GEM458787 GEM524288:GEM524323 GEM589824:GEM589859 GEM655360:GEM655395 GEM720896:GEM720931 GEM786432:GEM786467 GEM851968:GEM852003 GEM917504:GEM917539 GEM983040:GEM983075 GER11:GER46 GER65536:GER65571 GER131072:GER131107 GER196608:GER196643 GER262144:GER262179 GER327680:GER327715 GER393216:GER393251 GER458752:GER458787 GER524288:GER524323 GER589824:GER589859 GER655360:GER655395 GER720896:GER720931 GER786432:GER786467 GER851968:GER852003 GER917504:GER917539 GER983040:GER983075 GOI11:GOI46 GOI65536:GOI65571 GOI131072:GOI131107 GOI196608:GOI196643 GOI262144:GOI262179 GOI327680:GOI327715 GOI393216:GOI393251 GOI458752:GOI458787 GOI524288:GOI524323 GOI589824:GOI589859 GOI655360:GOI655395 GOI720896:GOI720931 GOI786432:GOI786467 GOI851968:GOI852003 GOI917504:GOI917539 GOI983040:GOI983075 GON11:GON46 GON65536:GON65571 GON131072:GON131107 GON196608:GON196643 GON262144:GON262179 GON327680:GON327715 GON393216:GON393251 GON458752:GON458787 GON524288:GON524323 GON589824:GON589859 GON655360:GON655395 GON720896:GON720931 GON786432:GON786467 GON851968:GON852003 GON917504:GON917539 GON983040:GON983075 GYE11:GYE46 GYE65536:GYE65571 GYE131072:GYE131107 GYE196608:GYE196643 GYE262144:GYE262179 GYE327680:GYE327715 GYE393216:GYE393251 GYE458752:GYE458787 GYE524288:GYE524323 GYE589824:GYE589859 GYE655360:GYE655395 GYE720896:GYE720931 GYE786432:GYE786467 GYE851968:GYE852003 GYE917504:GYE917539 GYE983040:GYE983075 GYJ11:GYJ46 GYJ65536:GYJ65571 GYJ131072:GYJ131107 GYJ196608:GYJ196643 GYJ262144:GYJ262179 GYJ327680:GYJ327715 GYJ393216:GYJ393251 GYJ458752:GYJ458787 GYJ524288:GYJ524323 GYJ589824:GYJ589859 GYJ655360:GYJ655395 GYJ720896:GYJ720931 GYJ786432:GYJ786467 GYJ851968:GYJ852003 GYJ917504:GYJ917539 GYJ983040:GYJ983075 HIA11:HIA46 HIA65536:HIA65571 HIA131072:HIA131107 HIA196608:HIA196643 HIA262144:HIA262179 HIA327680:HIA327715 HIA393216:HIA393251 HIA458752:HIA458787 HIA524288:HIA524323 HIA589824:HIA589859 HIA655360:HIA655395 HIA720896:HIA720931 HIA786432:HIA786467 HIA851968:HIA852003 HIA917504:HIA917539 HIA983040:HIA983075 HIF11:HIF46 HIF65536:HIF65571 HIF131072:HIF131107 HIF196608:HIF196643 HIF262144:HIF262179 HIF327680:HIF327715 HIF393216:HIF393251 HIF458752:HIF458787 HIF524288:HIF524323 HIF589824:HIF589859 HIF655360:HIF655395 HIF720896:HIF720931 HIF786432:HIF786467 HIF851968:HIF852003 HIF917504:HIF917539 HIF983040:HIF983075 HRW11:HRW46 HRW65536:HRW65571 HRW131072:HRW131107 HRW196608:HRW196643 HRW262144:HRW262179 HRW327680:HRW327715 HRW393216:HRW393251 HRW458752:HRW458787 HRW524288:HRW524323 HRW589824:HRW589859 HRW655360:HRW655395 HRW720896:HRW720931 HRW786432:HRW786467 HRW851968:HRW852003 HRW917504:HRW917539 HRW983040:HRW983075 HSB11:HSB46 HSB65536:HSB65571 HSB131072:HSB131107 HSB196608:HSB196643 HSB262144:HSB262179 HSB327680:HSB327715 HSB393216:HSB393251 HSB458752:HSB458787 HSB524288:HSB524323 HSB589824:HSB589859 HSB655360:HSB655395 HSB720896:HSB720931 HSB786432:HSB786467 HSB851968:HSB852003 HSB917504:HSB917539 HSB983040:HSB983075 IBS11:IBS46 IBS65536:IBS65571 IBS131072:IBS131107 IBS196608:IBS196643 IBS262144:IBS262179 IBS327680:IBS327715 IBS393216:IBS393251 IBS458752:IBS458787 IBS524288:IBS524323 IBS589824:IBS589859 IBS655360:IBS655395 IBS720896:IBS720931 IBS786432:IBS786467 IBS851968:IBS852003 IBS917504:IBS917539 IBS983040:IBS983075 IBX11:IBX46 IBX65536:IBX65571 IBX131072:IBX131107 IBX196608:IBX196643 IBX262144:IBX262179 IBX327680:IBX327715 IBX393216:IBX393251 IBX458752:IBX458787 IBX524288:IBX524323 IBX589824:IBX589859 IBX655360:IBX655395 IBX720896:IBX720931 IBX786432:IBX786467 IBX851968:IBX852003 IBX917504:IBX917539 IBX983040:IBX983075 ILO11:ILO46 ILO65536:ILO65571 ILO131072:ILO131107 ILO196608:ILO196643 ILO262144:ILO262179 ILO327680:ILO327715 ILO393216:ILO393251 ILO458752:ILO458787 ILO524288:ILO524323 ILO589824:ILO589859 ILO655360:ILO655395 ILO720896:ILO720931 ILO786432:ILO786467 ILO851968:ILO852003 ILO917504:ILO917539 ILO983040:ILO983075 ILT11:ILT46 ILT65536:ILT65571 ILT131072:ILT131107 ILT196608:ILT196643 ILT262144:ILT262179 ILT327680:ILT327715 ILT393216:ILT393251 ILT458752:ILT458787 ILT524288:ILT524323 ILT589824:ILT589859 ILT655360:ILT655395 ILT720896:ILT720931 ILT786432:ILT786467 ILT851968:ILT852003 ILT917504:ILT917539 ILT983040:ILT983075 IVK11:IVK46 IVK65536:IVK65571 IVK131072:IVK131107 IVK196608:IVK196643 IVK262144:IVK262179 IVK327680:IVK327715 IVK393216:IVK393251 IVK458752:IVK458787 IVK524288:IVK524323 IVK589824:IVK589859 IVK655360:IVK655395 IVK720896:IVK720931 IVK786432:IVK786467 IVK851968:IVK852003 IVK917504:IVK917539 IVK983040:IVK983075 IVP11:IVP46 IVP65536:IVP65571 IVP131072:IVP131107 IVP196608:IVP196643 IVP262144:IVP262179 IVP327680:IVP327715 IVP393216:IVP393251 IVP458752:IVP458787 IVP524288:IVP524323 IVP589824:IVP589859 IVP655360:IVP655395 IVP720896:IVP720931 IVP786432:IVP786467 IVP851968:IVP852003 IVP917504:IVP917539 IVP983040:IVP983075 JFG11:JFG46 JFG65536:JFG65571 JFG131072:JFG131107 JFG196608:JFG196643 JFG262144:JFG262179 JFG327680:JFG327715 JFG393216:JFG393251 JFG458752:JFG458787 JFG524288:JFG524323 JFG589824:JFG589859 JFG655360:JFG655395 JFG720896:JFG720931 JFG786432:JFG786467 JFG851968:JFG852003 JFG917504:JFG917539 JFG983040:JFG983075 JFL11:JFL46 JFL65536:JFL65571 JFL131072:JFL131107 JFL196608:JFL196643 JFL262144:JFL262179 JFL327680:JFL327715 JFL393216:JFL393251 JFL458752:JFL458787 JFL524288:JFL524323 JFL589824:JFL589859 JFL655360:JFL655395 JFL720896:JFL720931 JFL786432:JFL786467 JFL851968:JFL852003 JFL917504:JFL917539 JFL983040:JFL983075 JPC11:JPC46 JPC65536:JPC65571 JPC131072:JPC131107 JPC196608:JPC196643 JPC262144:JPC262179 JPC327680:JPC327715 JPC393216:JPC393251 JPC458752:JPC458787 JPC524288:JPC524323 JPC589824:JPC589859 JPC655360:JPC655395 JPC720896:JPC720931 JPC786432:JPC786467 JPC851968:JPC852003 JPC917504:JPC917539 JPC983040:JPC983075 JPH11:JPH46 JPH65536:JPH65571 JPH131072:JPH131107 JPH196608:JPH196643 JPH262144:JPH262179 JPH327680:JPH327715 JPH393216:JPH393251 JPH458752:JPH458787 JPH524288:JPH524323 JPH589824:JPH589859 JPH655360:JPH655395 JPH720896:JPH720931 JPH786432:JPH786467 JPH851968:JPH852003 JPH917504:JPH917539 JPH983040:JPH983075 JYY11:JYY46 JYY65536:JYY65571 JYY131072:JYY131107 JYY196608:JYY196643 JYY262144:JYY262179 JYY327680:JYY327715 JYY393216:JYY393251 JYY458752:JYY458787 JYY524288:JYY524323 JYY589824:JYY589859 JYY655360:JYY655395 JYY720896:JYY720931 JYY786432:JYY786467 JYY851968:JYY852003 JYY917504:JYY917539 JYY983040:JYY983075 JZD11:JZD46 JZD65536:JZD65571 JZD131072:JZD131107 JZD196608:JZD196643 JZD262144:JZD262179 JZD327680:JZD327715 JZD393216:JZD393251 JZD458752:JZD458787 JZD524288:JZD524323 JZD589824:JZD589859 JZD655360:JZD655395 JZD720896:JZD720931 JZD786432:JZD786467 JZD851968:JZD852003 JZD917504:JZD917539 JZD983040:JZD983075 KIU11:KIU46 KIU65536:KIU65571 KIU131072:KIU131107 KIU196608:KIU196643 KIU262144:KIU262179 KIU327680:KIU327715 KIU393216:KIU393251 KIU458752:KIU458787 KIU524288:KIU524323 KIU589824:KIU589859 KIU655360:KIU655395 KIU720896:KIU720931 KIU786432:KIU786467 KIU851968:KIU852003 KIU917504:KIU917539 KIU983040:KIU983075 KIZ11:KIZ46 KIZ65536:KIZ65571 KIZ131072:KIZ131107 KIZ196608:KIZ196643 KIZ262144:KIZ262179 KIZ327680:KIZ327715 KIZ393216:KIZ393251 KIZ458752:KIZ458787 KIZ524288:KIZ524323 KIZ589824:KIZ589859 KIZ655360:KIZ655395 KIZ720896:KIZ720931 KIZ786432:KIZ786467 KIZ851968:KIZ852003 KIZ917504:KIZ917539 KIZ983040:KIZ983075 KSQ11:KSQ46 KSQ65536:KSQ65571 KSQ131072:KSQ131107 KSQ196608:KSQ196643 KSQ262144:KSQ262179 KSQ327680:KSQ327715 KSQ393216:KSQ393251 KSQ458752:KSQ458787 KSQ524288:KSQ524323 KSQ589824:KSQ589859 KSQ655360:KSQ655395 KSQ720896:KSQ720931 KSQ786432:KSQ786467 KSQ851968:KSQ852003 KSQ917504:KSQ917539 KSQ983040:KSQ983075 KSV11:KSV46 KSV65536:KSV65571 KSV131072:KSV131107 KSV196608:KSV196643 KSV262144:KSV262179 KSV327680:KSV327715 KSV393216:KSV393251 KSV458752:KSV458787 KSV524288:KSV524323 KSV589824:KSV589859 KSV655360:KSV655395 KSV720896:KSV720931 KSV786432:KSV786467 KSV851968:KSV852003 KSV917504:KSV917539 KSV983040:KSV983075 LCM11:LCM46 LCM65536:LCM65571 LCM131072:LCM131107 LCM196608:LCM196643 LCM262144:LCM262179 LCM327680:LCM327715 LCM393216:LCM393251 LCM458752:LCM458787 LCM524288:LCM524323 LCM589824:LCM589859 LCM655360:LCM655395 LCM720896:LCM720931 LCM786432:LCM786467 LCM851968:LCM852003 LCM917504:LCM917539 LCM983040:LCM983075 LCR11:LCR46 LCR65536:LCR65571 LCR131072:LCR131107 LCR196608:LCR196643 LCR262144:LCR262179 LCR327680:LCR327715 LCR393216:LCR393251 LCR458752:LCR458787 LCR524288:LCR524323 LCR589824:LCR589859 LCR655360:LCR655395 LCR720896:LCR720931 LCR786432:LCR786467 LCR851968:LCR852003 LCR917504:LCR917539 LCR983040:LCR983075 LMI11:LMI46 LMI65536:LMI65571 LMI131072:LMI131107 LMI196608:LMI196643 LMI262144:LMI262179 LMI327680:LMI327715 LMI393216:LMI393251 LMI458752:LMI458787 LMI524288:LMI524323 LMI589824:LMI589859 LMI655360:LMI655395 LMI720896:LMI720931 LMI786432:LMI786467 LMI851968:LMI852003 LMI917504:LMI917539 LMI983040:LMI983075 LMN11:LMN46 LMN65536:LMN65571 LMN131072:LMN131107 LMN196608:LMN196643 LMN262144:LMN262179 LMN327680:LMN327715 LMN393216:LMN393251 LMN458752:LMN458787 LMN524288:LMN524323 LMN589824:LMN589859 LMN655360:LMN655395 LMN720896:LMN720931 LMN786432:LMN786467 LMN851968:LMN852003 LMN917504:LMN917539 LMN983040:LMN983075 LWE11:LWE46 LWE65536:LWE65571 LWE131072:LWE131107 LWE196608:LWE196643 LWE262144:LWE262179 LWE327680:LWE327715 LWE393216:LWE393251 LWE458752:LWE458787 LWE524288:LWE524323 LWE589824:LWE589859 LWE655360:LWE655395 LWE720896:LWE720931 LWE786432:LWE786467 LWE851968:LWE852003 LWE917504:LWE917539 LWE983040:LWE983075 LWJ11:LWJ46 LWJ65536:LWJ65571 LWJ131072:LWJ131107 LWJ196608:LWJ196643 LWJ262144:LWJ262179 LWJ327680:LWJ327715 LWJ393216:LWJ393251 LWJ458752:LWJ458787 LWJ524288:LWJ524323 LWJ589824:LWJ589859 LWJ655360:LWJ655395 LWJ720896:LWJ720931 LWJ786432:LWJ786467 LWJ851968:LWJ852003 LWJ917504:LWJ917539 LWJ983040:LWJ983075 MGA11:MGA46 MGA65536:MGA65571 MGA131072:MGA131107 MGA196608:MGA196643 MGA262144:MGA262179 MGA327680:MGA327715 MGA393216:MGA393251 MGA458752:MGA458787 MGA524288:MGA524323 MGA589824:MGA589859 MGA655360:MGA655395 MGA720896:MGA720931 MGA786432:MGA786467 MGA851968:MGA852003 MGA917504:MGA917539 MGA983040:MGA983075 MGF11:MGF46 MGF65536:MGF65571 MGF131072:MGF131107 MGF196608:MGF196643 MGF262144:MGF262179 MGF327680:MGF327715 MGF393216:MGF393251 MGF458752:MGF458787 MGF524288:MGF524323 MGF589824:MGF589859 MGF655360:MGF655395 MGF720896:MGF720931 MGF786432:MGF786467 MGF851968:MGF852003 MGF917504:MGF917539 MGF983040:MGF983075 MPW11:MPW46 MPW65536:MPW65571 MPW131072:MPW131107 MPW196608:MPW196643 MPW262144:MPW262179 MPW327680:MPW327715 MPW393216:MPW393251 MPW458752:MPW458787 MPW524288:MPW524323 MPW589824:MPW589859 MPW655360:MPW655395 MPW720896:MPW720931 MPW786432:MPW786467 MPW851968:MPW852003 MPW917504:MPW917539 MPW983040:MPW983075 MQB11:MQB46 MQB65536:MQB65571 MQB131072:MQB131107 MQB196608:MQB196643 MQB262144:MQB262179 MQB327680:MQB327715 MQB393216:MQB393251 MQB458752:MQB458787 MQB524288:MQB524323 MQB589824:MQB589859 MQB655360:MQB655395 MQB720896:MQB720931 MQB786432:MQB786467 MQB851968:MQB852003 MQB917504:MQB917539 MQB983040:MQB983075 MZS11:MZS46 MZS65536:MZS65571 MZS131072:MZS131107 MZS196608:MZS196643 MZS262144:MZS262179 MZS327680:MZS327715 MZS393216:MZS393251 MZS458752:MZS458787 MZS524288:MZS524323 MZS589824:MZS589859 MZS655360:MZS655395 MZS720896:MZS720931 MZS786432:MZS786467 MZS851968:MZS852003 MZS917504:MZS917539 MZS983040:MZS983075 MZX11:MZX46 MZX65536:MZX65571 MZX131072:MZX131107 MZX196608:MZX196643 MZX262144:MZX262179 MZX327680:MZX327715 MZX393216:MZX393251 MZX458752:MZX458787 MZX524288:MZX524323 MZX589824:MZX589859 MZX655360:MZX655395 MZX720896:MZX720931 MZX786432:MZX786467 MZX851968:MZX852003 MZX917504:MZX917539 MZX983040:MZX983075 NJO11:NJO46 NJO65536:NJO65571 NJO131072:NJO131107 NJO196608:NJO196643 NJO262144:NJO262179 NJO327680:NJO327715 NJO393216:NJO393251 NJO458752:NJO458787 NJO524288:NJO524323 NJO589824:NJO589859 NJO655360:NJO655395 NJO720896:NJO720931 NJO786432:NJO786467 NJO851968:NJO852003 NJO917504:NJO917539 NJO983040:NJO983075 NJT11:NJT46 NJT65536:NJT65571 NJT131072:NJT131107 NJT196608:NJT196643 NJT262144:NJT262179 NJT327680:NJT327715 NJT393216:NJT393251 NJT458752:NJT458787 NJT524288:NJT524323 NJT589824:NJT589859 NJT655360:NJT655395 NJT720896:NJT720931 NJT786432:NJT786467 NJT851968:NJT852003 NJT917504:NJT917539 NJT983040:NJT983075 NTK11:NTK46 NTK65536:NTK65571 NTK131072:NTK131107 NTK196608:NTK196643 NTK262144:NTK262179 NTK327680:NTK327715 NTK393216:NTK393251 NTK458752:NTK458787 NTK524288:NTK524323 NTK589824:NTK589859 NTK655360:NTK655395 NTK720896:NTK720931 NTK786432:NTK786467 NTK851968:NTK852003 NTK917504:NTK917539 NTK983040:NTK983075 NTP11:NTP46 NTP65536:NTP65571 NTP131072:NTP131107 NTP196608:NTP196643 NTP262144:NTP262179 NTP327680:NTP327715 NTP393216:NTP393251 NTP458752:NTP458787 NTP524288:NTP524323 NTP589824:NTP589859 NTP655360:NTP655395 NTP720896:NTP720931 NTP786432:NTP786467 NTP851968:NTP852003 NTP917504:NTP917539 NTP983040:NTP983075 ODG11:ODG46 ODG65536:ODG65571 ODG131072:ODG131107 ODG196608:ODG196643 ODG262144:ODG262179 ODG327680:ODG327715 ODG393216:ODG393251 ODG458752:ODG458787 ODG524288:ODG524323 ODG589824:ODG589859 ODG655360:ODG655395 ODG720896:ODG720931 ODG786432:ODG786467 ODG851968:ODG852003 ODG917504:ODG917539 ODG983040:ODG983075 ODL11:ODL46 ODL65536:ODL65571 ODL131072:ODL131107 ODL196608:ODL196643 ODL262144:ODL262179 ODL327680:ODL327715 ODL393216:ODL393251 ODL458752:ODL458787 ODL524288:ODL524323 ODL589824:ODL589859 ODL655360:ODL655395 ODL720896:ODL720931 ODL786432:ODL786467 ODL851968:ODL852003 ODL917504:ODL917539 ODL983040:ODL983075 ONC11:ONC46 ONC65536:ONC65571 ONC131072:ONC131107 ONC196608:ONC196643 ONC262144:ONC262179 ONC327680:ONC327715 ONC393216:ONC393251 ONC458752:ONC458787 ONC524288:ONC524323 ONC589824:ONC589859 ONC655360:ONC655395 ONC720896:ONC720931 ONC786432:ONC786467 ONC851968:ONC852003 ONC917504:ONC917539 ONC983040:ONC983075 ONH11:ONH46 ONH65536:ONH65571 ONH131072:ONH131107 ONH196608:ONH196643 ONH262144:ONH262179 ONH327680:ONH327715 ONH393216:ONH393251 ONH458752:ONH458787 ONH524288:ONH524323 ONH589824:ONH589859 ONH655360:ONH655395 ONH720896:ONH720931 ONH786432:ONH786467 ONH851968:ONH852003 ONH917504:ONH917539 ONH983040:ONH983075 OWY11:OWY46 OWY65536:OWY65571 OWY131072:OWY131107 OWY196608:OWY196643 OWY262144:OWY262179 OWY327680:OWY327715 OWY393216:OWY393251 OWY458752:OWY458787 OWY524288:OWY524323 OWY589824:OWY589859 OWY655360:OWY655395 OWY720896:OWY720931 OWY786432:OWY786467 OWY851968:OWY852003 OWY917504:OWY917539 OWY983040:OWY983075 OXD11:OXD46 OXD65536:OXD65571 OXD131072:OXD131107 OXD196608:OXD196643 OXD262144:OXD262179 OXD327680:OXD327715 OXD393216:OXD393251 OXD458752:OXD458787 OXD524288:OXD524323 OXD589824:OXD589859 OXD655360:OXD655395 OXD720896:OXD720931 OXD786432:OXD786467 OXD851968:OXD852003 OXD917504:OXD917539 OXD983040:OXD983075 PGU11:PGU46 PGU65536:PGU65571 PGU131072:PGU131107 PGU196608:PGU196643 PGU262144:PGU262179 PGU327680:PGU327715 PGU393216:PGU393251 PGU458752:PGU458787 PGU524288:PGU524323 PGU589824:PGU589859 PGU655360:PGU655395 PGU720896:PGU720931 PGU786432:PGU786467 PGU851968:PGU852003 PGU917504:PGU917539 PGU983040:PGU983075 PGZ11:PGZ46 PGZ65536:PGZ65571 PGZ131072:PGZ131107 PGZ196608:PGZ196643 PGZ262144:PGZ262179 PGZ327680:PGZ327715 PGZ393216:PGZ393251 PGZ458752:PGZ458787 PGZ524288:PGZ524323 PGZ589824:PGZ589859 PGZ655360:PGZ655395 PGZ720896:PGZ720931 PGZ786432:PGZ786467 PGZ851968:PGZ852003 PGZ917504:PGZ917539 PGZ983040:PGZ983075 PQQ11:PQQ46 PQQ65536:PQQ65571 PQQ131072:PQQ131107 PQQ196608:PQQ196643 PQQ262144:PQQ262179 PQQ327680:PQQ327715 PQQ393216:PQQ393251 PQQ458752:PQQ458787 PQQ524288:PQQ524323 PQQ589824:PQQ589859 PQQ655360:PQQ655395 PQQ720896:PQQ720931 PQQ786432:PQQ786467 PQQ851968:PQQ852003 PQQ917504:PQQ917539 PQQ983040:PQQ983075 PQV11:PQV46 PQV65536:PQV65571 PQV131072:PQV131107 PQV196608:PQV196643 PQV262144:PQV262179 PQV327680:PQV327715 PQV393216:PQV393251 PQV458752:PQV458787 PQV524288:PQV524323 PQV589824:PQV589859 PQV655360:PQV655395 PQV720896:PQV720931 PQV786432:PQV786467 PQV851968:PQV852003 PQV917504:PQV917539 PQV983040:PQV983075 QAM11:QAM46 QAM65536:QAM65571 QAM131072:QAM131107 QAM196608:QAM196643 QAM262144:QAM262179 QAM327680:QAM327715 QAM393216:QAM393251 QAM458752:QAM458787 QAM524288:QAM524323 QAM589824:QAM589859 QAM655360:QAM655395 QAM720896:QAM720931 QAM786432:QAM786467 QAM851968:QAM852003 QAM917504:QAM917539 QAM983040:QAM983075 QAR11:QAR46 QAR65536:QAR65571 QAR131072:QAR131107 QAR196608:QAR196643 QAR262144:QAR262179 QAR327680:QAR327715 QAR393216:QAR393251 QAR458752:QAR458787 QAR524288:QAR524323 QAR589824:QAR589859 QAR655360:QAR655395 QAR720896:QAR720931 QAR786432:QAR786467 QAR851968:QAR852003 QAR917504:QAR917539 QAR983040:QAR983075 QKI11:QKI46 QKI65536:QKI65571 QKI131072:QKI131107 QKI196608:QKI196643 QKI262144:QKI262179 QKI327680:QKI327715 QKI393216:QKI393251 QKI458752:QKI458787 QKI524288:QKI524323 QKI589824:QKI589859 QKI655360:QKI655395 QKI720896:QKI720931 QKI786432:QKI786467 QKI851968:QKI852003 QKI917504:QKI917539 QKI983040:QKI983075 QKN11:QKN46 QKN65536:QKN65571 QKN131072:QKN131107 QKN196608:QKN196643 QKN262144:QKN262179 QKN327680:QKN327715 QKN393216:QKN393251 QKN458752:QKN458787 QKN524288:QKN524323 QKN589824:QKN589859 QKN655360:QKN655395 QKN720896:QKN720931 QKN786432:QKN786467 QKN851968:QKN852003 QKN917504:QKN917539 QKN983040:QKN983075 QUE11:QUE46 QUE65536:QUE65571 QUE131072:QUE131107 QUE196608:QUE196643 QUE262144:QUE262179 QUE327680:QUE327715 QUE393216:QUE393251 QUE458752:QUE458787 QUE524288:QUE524323 QUE589824:QUE589859 QUE655360:QUE655395 QUE720896:QUE720931 QUE786432:QUE786467 QUE851968:QUE852003 QUE917504:QUE917539 QUE983040:QUE983075 QUJ11:QUJ46 QUJ65536:QUJ65571 QUJ131072:QUJ131107 QUJ196608:QUJ196643 QUJ262144:QUJ262179 QUJ327680:QUJ327715 QUJ393216:QUJ393251 QUJ458752:QUJ458787 QUJ524288:QUJ524323 QUJ589824:QUJ589859 QUJ655360:QUJ655395 QUJ720896:QUJ720931 QUJ786432:QUJ786467 QUJ851968:QUJ852003 QUJ917504:QUJ917539 QUJ983040:QUJ983075 REA11:REA46 REA65536:REA65571 REA131072:REA131107 REA196608:REA196643 REA262144:REA262179 REA327680:REA327715 REA393216:REA393251 REA458752:REA458787 REA524288:REA524323 REA589824:REA589859 REA655360:REA655395 REA720896:REA720931 REA786432:REA786467 REA851968:REA852003 REA917504:REA917539 REA983040:REA983075 REF11:REF46 REF65536:REF65571 REF131072:REF131107 REF196608:REF196643 REF262144:REF262179 REF327680:REF327715 REF393216:REF393251 REF458752:REF458787 REF524288:REF524323 REF589824:REF589859 REF655360:REF655395 REF720896:REF720931 REF786432:REF786467 REF851968:REF852003 REF917504:REF917539 REF983040:REF983075 RNW11:RNW46 RNW65536:RNW65571 RNW131072:RNW131107 RNW196608:RNW196643 RNW262144:RNW262179 RNW327680:RNW327715 RNW393216:RNW393251 RNW458752:RNW458787 RNW524288:RNW524323 RNW589824:RNW589859 RNW655360:RNW655395 RNW720896:RNW720931 RNW786432:RNW786467 RNW851968:RNW852003 RNW917504:RNW917539 RNW983040:RNW983075 ROB11:ROB46 ROB65536:ROB65571 ROB131072:ROB131107 ROB196608:ROB196643 ROB262144:ROB262179 ROB327680:ROB327715 ROB393216:ROB393251 ROB458752:ROB458787 ROB524288:ROB524323 ROB589824:ROB589859 ROB655360:ROB655395 ROB720896:ROB720931 ROB786432:ROB786467 ROB851968:ROB852003 ROB917504:ROB917539 ROB983040:ROB983075 RXS11:RXS46 RXS65536:RXS65571 RXS131072:RXS131107 RXS196608:RXS196643 RXS262144:RXS262179 RXS327680:RXS327715 RXS393216:RXS393251 RXS458752:RXS458787 RXS524288:RXS524323 RXS589824:RXS589859 RXS655360:RXS655395 RXS720896:RXS720931 RXS786432:RXS786467 RXS851968:RXS852003 RXS917504:RXS917539 RXS983040:RXS983075 RXX11:RXX46 RXX65536:RXX65571 RXX131072:RXX131107 RXX196608:RXX196643 RXX262144:RXX262179 RXX327680:RXX327715 RXX393216:RXX393251 RXX458752:RXX458787 RXX524288:RXX524323 RXX589824:RXX589859 RXX655360:RXX655395 RXX720896:RXX720931 RXX786432:RXX786467 RXX851968:RXX852003 RXX917504:RXX917539 RXX983040:RXX983075 SHO11:SHO46 SHO65536:SHO65571 SHO131072:SHO131107 SHO196608:SHO196643 SHO262144:SHO262179 SHO327680:SHO327715 SHO393216:SHO393251 SHO458752:SHO458787 SHO524288:SHO524323 SHO589824:SHO589859 SHO655360:SHO655395 SHO720896:SHO720931 SHO786432:SHO786467 SHO851968:SHO852003 SHO917504:SHO917539 SHO983040:SHO983075 SHT11:SHT46 SHT65536:SHT65571 SHT131072:SHT131107 SHT196608:SHT196643 SHT262144:SHT262179 SHT327680:SHT327715 SHT393216:SHT393251 SHT458752:SHT458787 SHT524288:SHT524323 SHT589824:SHT589859 SHT655360:SHT655395 SHT720896:SHT720931 SHT786432:SHT786467 SHT851968:SHT852003 SHT917504:SHT917539 SHT983040:SHT983075 SRK11:SRK46 SRK65536:SRK65571 SRK131072:SRK131107 SRK196608:SRK196643 SRK262144:SRK262179 SRK327680:SRK327715 SRK393216:SRK393251 SRK458752:SRK458787 SRK524288:SRK524323 SRK589824:SRK589859 SRK655360:SRK655395 SRK720896:SRK720931 SRK786432:SRK786467 SRK851968:SRK852003 SRK917504:SRK917539 SRK983040:SRK983075 SRP11:SRP46 SRP65536:SRP65571 SRP131072:SRP131107 SRP196608:SRP196643 SRP262144:SRP262179 SRP327680:SRP327715 SRP393216:SRP393251 SRP458752:SRP458787 SRP524288:SRP524323 SRP589824:SRP589859 SRP655360:SRP655395 SRP720896:SRP720931 SRP786432:SRP786467 SRP851968:SRP852003 SRP917504:SRP917539 SRP983040:SRP983075 TBG11:TBG46 TBG65536:TBG65571 TBG131072:TBG131107 TBG196608:TBG196643 TBG262144:TBG262179 TBG327680:TBG327715 TBG393216:TBG393251 TBG458752:TBG458787 TBG524288:TBG524323 TBG589824:TBG589859 TBG655360:TBG655395 TBG720896:TBG720931 TBG786432:TBG786467 TBG851968:TBG852003 TBG917504:TBG917539 TBG983040:TBG983075 TBL11:TBL46 TBL65536:TBL65571 TBL131072:TBL131107 TBL196608:TBL196643 TBL262144:TBL262179 TBL327680:TBL327715 TBL393216:TBL393251 TBL458752:TBL458787 TBL524288:TBL524323 TBL589824:TBL589859 TBL655360:TBL655395 TBL720896:TBL720931 TBL786432:TBL786467 TBL851968:TBL852003 TBL917504:TBL917539 TBL983040:TBL983075 TLC11:TLC46 TLC65536:TLC65571 TLC131072:TLC131107 TLC196608:TLC196643 TLC262144:TLC262179 TLC327680:TLC327715 TLC393216:TLC393251 TLC458752:TLC458787 TLC524288:TLC524323 TLC589824:TLC589859 TLC655360:TLC655395 TLC720896:TLC720931 TLC786432:TLC786467 TLC851968:TLC852003 TLC917504:TLC917539 TLC983040:TLC983075 TLH11:TLH46 TLH65536:TLH65571 TLH131072:TLH131107 TLH196608:TLH196643 TLH262144:TLH262179 TLH327680:TLH327715 TLH393216:TLH393251 TLH458752:TLH458787 TLH524288:TLH524323 TLH589824:TLH589859 TLH655360:TLH655395 TLH720896:TLH720931 TLH786432:TLH786467 TLH851968:TLH852003 TLH917504:TLH917539 TLH983040:TLH983075 TUY11:TUY46 TUY65536:TUY65571 TUY131072:TUY131107 TUY196608:TUY196643 TUY262144:TUY262179 TUY327680:TUY327715 TUY393216:TUY393251 TUY458752:TUY458787 TUY524288:TUY524323 TUY589824:TUY589859 TUY655360:TUY655395 TUY720896:TUY720931 TUY786432:TUY786467 TUY851968:TUY852003 TUY917504:TUY917539 TUY983040:TUY983075 TVD11:TVD46 TVD65536:TVD65571 TVD131072:TVD131107 TVD196608:TVD196643 TVD262144:TVD262179 TVD327680:TVD327715 TVD393216:TVD393251 TVD458752:TVD458787 TVD524288:TVD524323 TVD589824:TVD589859 TVD655360:TVD655395 TVD720896:TVD720931 TVD786432:TVD786467 TVD851968:TVD852003 TVD917504:TVD917539 TVD983040:TVD983075 UEU11:UEU46 UEU65536:UEU65571 UEU131072:UEU131107 UEU196608:UEU196643 UEU262144:UEU262179 UEU327680:UEU327715 UEU393216:UEU393251 UEU458752:UEU458787 UEU524288:UEU524323 UEU589824:UEU589859 UEU655360:UEU655395 UEU720896:UEU720931 UEU786432:UEU786467 UEU851968:UEU852003 UEU917504:UEU917539 UEU983040:UEU983075 UEZ11:UEZ46 UEZ65536:UEZ65571 UEZ131072:UEZ131107 UEZ196608:UEZ196643 UEZ262144:UEZ262179 UEZ327680:UEZ327715 UEZ393216:UEZ393251 UEZ458752:UEZ458787 UEZ524288:UEZ524323 UEZ589824:UEZ589859 UEZ655360:UEZ655395 UEZ720896:UEZ720931 UEZ786432:UEZ786467 UEZ851968:UEZ852003 UEZ917504:UEZ917539 UEZ983040:UEZ983075 UOQ11:UOQ46 UOQ65536:UOQ65571 UOQ131072:UOQ131107 UOQ196608:UOQ196643 UOQ262144:UOQ262179 UOQ327680:UOQ327715 UOQ393216:UOQ393251 UOQ458752:UOQ458787 UOQ524288:UOQ524323 UOQ589824:UOQ589859 UOQ655360:UOQ655395 UOQ720896:UOQ720931 UOQ786432:UOQ786467 UOQ851968:UOQ852003 UOQ917504:UOQ917539 UOQ983040:UOQ983075 UOV11:UOV46 UOV65536:UOV65571 UOV131072:UOV131107 UOV196608:UOV196643 UOV262144:UOV262179 UOV327680:UOV327715 UOV393216:UOV393251 UOV458752:UOV458787 UOV524288:UOV524323 UOV589824:UOV589859 UOV655360:UOV655395 UOV720896:UOV720931 UOV786432:UOV786467 UOV851968:UOV852003 UOV917504:UOV917539 UOV983040:UOV983075 UYM11:UYM46 UYM65536:UYM65571 UYM131072:UYM131107 UYM196608:UYM196643 UYM262144:UYM262179 UYM327680:UYM327715 UYM393216:UYM393251 UYM458752:UYM458787 UYM524288:UYM524323 UYM589824:UYM589859 UYM655360:UYM655395 UYM720896:UYM720931 UYM786432:UYM786467 UYM851968:UYM852003 UYM917504:UYM917539 UYM983040:UYM983075 UYR11:UYR46 UYR65536:UYR65571 UYR131072:UYR131107 UYR196608:UYR196643 UYR262144:UYR262179 UYR327680:UYR327715 UYR393216:UYR393251 UYR458752:UYR458787 UYR524288:UYR524323 UYR589824:UYR589859 UYR655360:UYR655395 UYR720896:UYR720931 UYR786432:UYR786467 UYR851968:UYR852003 UYR917504:UYR917539 UYR983040:UYR983075 VII11:VII46 VII65536:VII65571 VII131072:VII131107 VII196608:VII196643 VII262144:VII262179 VII327680:VII327715 VII393216:VII393251 VII458752:VII458787 VII524288:VII524323 VII589824:VII589859 VII655360:VII655395 VII720896:VII720931 VII786432:VII786467 VII851968:VII852003 VII917504:VII917539 VII983040:VII983075 VIN11:VIN46 VIN65536:VIN65571 VIN131072:VIN131107 VIN196608:VIN196643 VIN262144:VIN262179 VIN327680:VIN327715 VIN393216:VIN393251 VIN458752:VIN458787 VIN524288:VIN524323 VIN589824:VIN589859 VIN655360:VIN655395 VIN720896:VIN720931 VIN786432:VIN786467 VIN851968:VIN852003 VIN917504:VIN917539 VIN983040:VIN983075 VSE11:VSE46 VSE65536:VSE65571 VSE131072:VSE131107 VSE196608:VSE196643 VSE262144:VSE262179 VSE327680:VSE327715 VSE393216:VSE393251 VSE458752:VSE458787 VSE524288:VSE524323 VSE589824:VSE589859 VSE655360:VSE655395 VSE720896:VSE720931 VSE786432:VSE786467 VSE851968:VSE852003 VSE917504:VSE917539 VSE983040:VSE983075 VSJ11:VSJ46 VSJ65536:VSJ65571 VSJ131072:VSJ131107 VSJ196608:VSJ196643 VSJ262144:VSJ262179 VSJ327680:VSJ327715 VSJ393216:VSJ393251 VSJ458752:VSJ458787 VSJ524288:VSJ524323 VSJ589824:VSJ589859 VSJ655360:VSJ655395 VSJ720896:VSJ720931 VSJ786432:VSJ786467 VSJ851968:VSJ852003 VSJ917504:VSJ917539 VSJ983040:VSJ983075 WCA11:WCA46 WCA65536:WCA65571 WCA131072:WCA131107 WCA196608:WCA196643 WCA262144:WCA262179 WCA327680:WCA327715 WCA393216:WCA393251 WCA458752:WCA458787 WCA524288:WCA524323 WCA589824:WCA589859 WCA655360:WCA655395 WCA720896:WCA720931 WCA786432:WCA786467 WCA851968:WCA852003 WCA917504:WCA917539 WCA983040:WCA983075 WCF11:WCF46 WCF65536:WCF65571 WCF131072:WCF131107 WCF196608:WCF196643 WCF262144:WCF262179 WCF327680:WCF327715 WCF393216:WCF393251 WCF458752:WCF458787 WCF524288:WCF524323 WCF589824:WCF589859 WCF655360:WCF655395 WCF720896:WCF720931 WCF786432:WCF786467 WCF851968:WCF852003 WCF917504:WCF917539 WCF983040:WCF983075 WLW11:WLW46 WLW65536:WLW65571 WLW131072:WLW131107 WLW196608:WLW196643 WLW262144:WLW262179 WLW327680:WLW327715 WLW393216:WLW393251 WLW458752:WLW458787 WLW524288:WLW524323 WLW589824:WLW589859 WLW655360:WLW655395 WLW720896:WLW720931 WLW786432:WLW786467 WLW851968:WLW852003 WLW917504:WLW917539 WLW983040:WLW983075 WMB11:WMB46 WMB65536:WMB65571 WMB131072:WMB131107 WMB196608:WMB196643 WMB262144:WMB262179 WMB327680:WMB327715 WMB393216:WMB393251 WMB458752:WMB458787 WMB524288:WMB524323 WMB589824:WMB589859 WMB655360:WMB655395 WMB720896:WMB720931 WMB786432:WMB786467 WMB851968:WMB852003 WMB917504:WMB917539 WMB983040:WMB983075 WVS11:WVS46 WVS65536:WVS65571 WVS131072:WVS131107 WVS196608:WVS196643 WVS262144:WVS262179 WVS327680:WVS327715 WVS393216:WVS393251 WVS458752:WVS458787 WVS524288:WVS524323 WVS589824:WVS589859 WVS655360:WVS655395 WVS720896:WVS720931 WVS786432:WVS786467 WVS851968:WVS852003 WVS917504:WVS917539 WVS983040:WVS983075 WVX11:WVX46 WVX65536:WVX65571 WVX131072:WVX131107 WVX196608:WVX196643 WVX262144:WVX262179 WVX327680:WVX327715 WVX393216:WVX393251 WVX458752:WVX458787 WVX524288:WVX524323 WVX589824:WVX589859 WVX655360:WVX655395 WVX720896:WVX720931 WVX786432:WVX786467 WVX851968:WVX852003 WVX917504:WVX917539 P11:P46">
      <formula1>"通过,失败,阻塞,无效,未执行"</formula1>
    </dataValidation>
    <dataValidation allowBlank="1" showInputMessage="1" showErrorMessage="1" promptTitle="Revision" sqref="M5:M9 M65530:M65534 M131066:M131070 M196602:M196606 M262138:M262142 M327674:M327678 M393210:M393214 M458746:M458750 M524282:M524286 M589818:M589822 M655354:M655358 M720890:M720894 M786426:M786430 M851962:M851966 M917498:M917502 M983034:M983038 R5:R9 R65530:R65534 R131066:R131070 R196602:R196606 R262138:R262142 R327674:R327678 R393210:R393214 R458746:R458750 R524282:R524286 R589818:R589822 R655354:R655358 R720890:R720894 R786426:R786430 R851962:R851966 R917498:R917502 R983034:R983038 JI5:JI9 JI65530:JI65534 JI131066:JI131070 JI196602:JI196606 JI262138:JI262142 JI327674:JI327678 JI393210:JI393214 JI458746:JI458750 JI524282:JI524286 JI589818:JI589822 JI655354:JI655358 JI720890:JI720894 JI786426:JI786430 JI851962:JI851966 JI917498:JI917502 JI983034:JI983038 JN5:JN9 JN65530:JN65534 JN131066:JN131070 JN196602:JN196606 JN262138:JN262142 JN327674:JN327678 JN393210:JN393214 JN458746:JN458750 JN524282:JN524286 JN589818:JN589822 JN655354:JN655358 JN720890:JN720894 JN786426:JN786430 JN851962:JN851966 JN917498:JN917502 JN983034:JN983038 TE5:TE9 TE65530:TE65534 TE131066:TE131070 TE196602:TE196606 TE262138:TE262142 TE327674:TE327678 TE393210:TE393214 TE458746:TE458750 TE524282:TE524286 TE589818:TE589822 TE655354:TE655358 TE720890:TE720894 TE786426:TE786430 TE851962:TE851966 TE917498:TE917502 TE983034:TE983038 TJ5:TJ9 TJ65530:TJ65534 TJ131066:TJ131070 TJ196602:TJ196606 TJ262138:TJ262142 TJ327674:TJ327678 TJ393210:TJ393214 TJ458746:TJ458750 TJ524282:TJ524286 TJ589818:TJ589822 TJ655354:TJ655358 TJ720890:TJ720894 TJ786426:TJ786430 TJ851962:TJ851966 TJ917498:TJ917502 TJ983034:TJ983038 ADA5:ADA9 ADA65530:ADA65534 ADA131066:ADA131070 ADA196602:ADA196606 ADA262138:ADA262142 ADA327674:ADA327678 ADA393210:ADA393214 ADA458746:ADA458750 ADA524282:ADA524286 ADA589818:ADA589822 ADA655354:ADA655358 ADA720890:ADA720894 ADA786426:ADA786430 ADA851962:ADA851966 ADA917498:ADA917502 ADA983034:ADA983038 ADF5:ADF9 ADF65530:ADF65534 ADF131066:ADF131070 ADF196602:ADF196606 ADF262138:ADF262142 ADF327674:ADF327678 ADF393210:ADF393214 ADF458746:ADF458750 ADF524282:ADF524286 ADF589818:ADF589822 ADF655354:ADF655358 ADF720890:ADF720894 ADF786426:ADF786430 ADF851962:ADF851966 ADF917498:ADF917502 ADF983034:ADF983038 AMW5:AMW9 AMW65530:AMW65534 AMW131066:AMW131070 AMW196602:AMW196606 AMW262138:AMW262142 AMW327674:AMW327678 AMW393210:AMW393214 AMW458746:AMW458750 AMW524282:AMW524286 AMW589818:AMW589822 AMW655354:AMW655358 AMW720890:AMW720894 AMW786426:AMW786430 AMW851962:AMW851966 AMW917498:AMW917502 AMW983034:AMW983038 ANB5:ANB9 ANB65530:ANB65534 ANB131066:ANB131070 ANB196602:ANB196606 ANB262138:ANB262142 ANB327674:ANB327678 ANB393210:ANB393214 ANB458746:ANB458750 ANB524282:ANB524286 ANB589818:ANB589822 ANB655354:ANB655358 ANB720890:ANB720894 ANB786426:ANB786430 ANB851962:ANB851966 ANB917498:ANB917502 ANB983034:ANB983038 AWS5:AWS9 AWS65530:AWS65534 AWS131066:AWS131070 AWS196602:AWS196606 AWS262138:AWS262142 AWS327674:AWS327678 AWS393210:AWS393214 AWS458746:AWS458750 AWS524282:AWS524286 AWS589818:AWS589822 AWS655354:AWS655358 AWS720890:AWS720894 AWS786426:AWS786430 AWS851962:AWS851966 AWS917498:AWS917502 AWS983034:AWS983038 AWX5:AWX9 AWX65530:AWX65534 AWX131066:AWX131070 AWX196602:AWX196606 AWX262138:AWX262142 AWX327674:AWX327678 AWX393210:AWX393214 AWX458746:AWX458750 AWX524282:AWX524286 AWX589818:AWX589822 AWX655354:AWX655358 AWX720890:AWX720894 AWX786426:AWX786430 AWX851962:AWX851966 AWX917498:AWX917502 AWX983034:AWX983038 BGO5:BGO9 BGO65530:BGO65534 BGO131066:BGO131070 BGO196602:BGO196606 BGO262138:BGO262142 BGO327674:BGO327678 BGO393210:BGO393214 BGO458746:BGO458750 BGO524282:BGO524286 BGO589818:BGO589822 BGO655354:BGO655358 BGO720890:BGO720894 BGO786426:BGO786430 BGO851962:BGO851966 BGO917498:BGO917502 BGO983034:BGO983038 BGT5:BGT9 BGT65530:BGT65534 BGT131066:BGT131070 BGT196602:BGT196606 BGT262138:BGT262142 BGT327674:BGT327678 BGT393210:BGT393214 BGT458746:BGT458750 BGT524282:BGT524286 BGT589818:BGT589822 BGT655354:BGT655358 BGT720890:BGT720894 BGT786426:BGT786430 BGT851962:BGT851966 BGT917498:BGT917502 BGT983034:BGT983038 BQK5:BQK9 BQK65530:BQK65534 BQK131066:BQK131070 BQK196602:BQK196606 BQK262138:BQK262142 BQK327674:BQK327678 BQK393210:BQK393214 BQK458746:BQK458750 BQK524282:BQK524286 BQK589818:BQK589822 BQK655354:BQK655358 BQK720890:BQK720894 BQK786426:BQK786430 BQK851962:BQK851966 BQK917498:BQK917502 BQK983034:BQK983038 BQP5:BQP9 BQP65530:BQP65534 BQP131066:BQP131070 BQP196602:BQP196606 BQP262138:BQP262142 BQP327674:BQP327678 BQP393210:BQP393214 BQP458746:BQP458750 BQP524282:BQP524286 BQP589818:BQP589822 BQP655354:BQP655358 BQP720890:BQP720894 BQP786426:BQP786430 BQP851962:BQP851966 BQP917498:BQP917502 BQP983034:BQP983038 CAG5:CAG9 CAG65530:CAG65534 CAG131066:CAG131070 CAG196602:CAG196606 CAG262138:CAG262142 CAG327674:CAG327678 CAG393210:CAG393214 CAG458746:CAG458750 CAG524282:CAG524286 CAG589818:CAG589822 CAG655354:CAG655358 CAG720890:CAG720894 CAG786426:CAG786430 CAG851962:CAG851966 CAG917498:CAG917502 CAG983034:CAG983038 CAL5:CAL9 CAL65530:CAL65534 CAL131066:CAL131070 CAL196602:CAL196606 CAL262138:CAL262142 CAL327674:CAL327678 CAL393210:CAL393214 CAL458746:CAL458750 CAL524282:CAL524286 CAL589818:CAL589822 CAL655354:CAL655358 CAL720890:CAL720894 CAL786426:CAL786430 CAL851962:CAL851966 CAL917498:CAL917502 CAL983034:CAL983038 CKC5:CKC9 CKC65530:CKC65534 CKC131066:CKC131070 CKC196602:CKC196606 CKC262138:CKC262142 CKC327674:CKC327678 CKC393210:CKC393214 CKC458746:CKC458750 CKC524282:CKC524286 CKC589818:CKC589822 CKC655354:CKC655358 CKC720890:CKC720894 CKC786426:CKC786430 CKC851962:CKC851966 CKC917498:CKC917502 CKC983034:CKC983038 CKH5:CKH9 CKH65530:CKH65534 CKH131066:CKH131070 CKH196602:CKH196606 CKH262138:CKH262142 CKH327674:CKH327678 CKH393210:CKH393214 CKH458746:CKH458750 CKH524282:CKH524286 CKH589818:CKH589822 CKH655354:CKH655358 CKH720890:CKH720894 CKH786426:CKH786430 CKH851962:CKH851966 CKH917498:CKH917502 CKH983034:CKH983038 CTY5:CTY9 CTY65530:CTY65534 CTY131066:CTY131070 CTY196602:CTY196606 CTY262138:CTY262142 CTY327674:CTY327678 CTY393210:CTY393214 CTY458746:CTY458750 CTY524282:CTY524286 CTY589818:CTY589822 CTY655354:CTY655358 CTY720890:CTY720894 CTY786426:CTY786430 CTY851962:CTY851966 CTY917498:CTY917502 CTY983034:CTY983038 CUD5:CUD9 CUD65530:CUD65534 CUD131066:CUD131070 CUD196602:CUD196606 CUD262138:CUD262142 CUD327674:CUD327678 CUD393210:CUD393214 CUD458746:CUD458750 CUD524282:CUD524286 CUD589818:CUD589822 CUD655354:CUD655358 CUD720890:CUD720894 CUD786426:CUD786430 CUD851962:CUD851966 CUD917498:CUD917502 CUD983034:CUD983038 DDU5:DDU9 DDU65530:DDU65534 DDU131066:DDU131070 DDU196602:DDU196606 DDU262138:DDU262142 DDU327674:DDU327678 DDU393210:DDU393214 DDU458746:DDU458750 DDU524282:DDU524286 DDU589818:DDU589822 DDU655354:DDU655358 DDU720890:DDU720894 DDU786426:DDU786430 DDU851962:DDU851966 DDU917498:DDU917502 DDU983034:DDU983038 DDZ5:DDZ9 DDZ65530:DDZ65534 DDZ131066:DDZ131070 DDZ196602:DDZ196606 DDZ262138:DDZ262142 DDZ327674:DDZ327678 DDZ393210:DDZ393214 DDZ458746:DDZ458750 DDZ524282:DDZ524286 DDZ589818:DDZ589822 DDZ655354:DDZ655358 DDZ720890:DDZ720894 DDZ786426:DDZ786430 DDZ851962:DDZ851966 DDZ917498:DDZ917502 DDZ983034:DDZ983038 DNQ5:DNQ9 DNQ65530:DNQ65534 DNQ131066:DNQ131070 DNQ196602:DNQ196606 DNQ262138:DNQ262142 DNQ327674:DNQ327678 DNQ393210:DNQ393214 DNQ458746:DNQ458750 DNQ524282:DNQ524286 DNQ589818:DNQ589822 DNQ655354:DNQ655358 DNQ720890:DNQ720894 DNQ786426:DNQ786430 DNQ851962:DNQ851966 DNQ917498:DNQ917502 DNQ983034:DNQ983038 DNV5:DNV9 DNV65530:DNV65534 DNV131066:DNV131070 DNV196602:DNV196606 DNV262138:DNV262142 DNV327674:DNV327678 DNV393210:DNV393214 DNV458746:DNV458750 DNV524282:DNV524286 DNV589818:DNV589822 DNV655354:DNV655358 DNV720890:DNV720894 DNV786426:DNV786430 DNV851962:DNV851966 DNV917498:DNV917502 DNV983034:DNV983038 DXM5:DXM9 DXM65530:DXM65534 DXM131066:DXM131070 DXM196602:DXM196606 DXM262138:DXM262142 DXM327674:DXM327678 DXM393210:DXM393214 DXM458746:DXM458750 DXM524282:DXM524286 DXM589818:DXM589822 DXM655354:DXM655358 DXM720890:DXM720894 DXM786426:DXM786430 DXM851962:DXM851966 DXM917498:DXM917502 DXM983034:DXM983038 DXR5:DXR9 DXR65530:DXR65534 DXR131066:DXR131070 DXR196602:DXR196606 DXR262138:DXR262142 DXR327674:DXR327678 DXR393210:DXR393214 DXR458746:DXR458750 DXR524282:DXR524286 DXR589818:DXR589822 DXR655354:DXR655358 DXR720890:DXR720894 DXR786426:DXR786430 DXR851962:DXR851966 DXR917498:DXR917502 DXR983034:DXR983038 EHI5:EHI9 EHI65530:EHI65534 EHI131066:EHI131070 EHI196602:EHI196606 EHI262138:EHI262142 EHI327674:EHI327678 EHI393210:EHI393214 EHI458746:EHI458750 EHI524282:EHI524286 EHI589818:EHI589822 EHI655354:EHI655358 EHI720890:EHI720894 EHI786426:EHI786430 EHI851962:EHI851966 EHI917498:EHI917502 EHI983034:EHI983038 EHN5:EHN9 EHN65530:EHN65534 EHN131066:EHN131070 EHN196602:EHN196606 EHN262138:EHN262142 EHN327674:EHN327678 EHN393210:EHN393214 EHN458746:EHN458750 EHN524282:EHN524286 EHN589818:EHN589822 EHN655354:EHN655358 EHN720890:EHN720894 EHN786426:EHN786430 EHN851962:EHN851966 EHN917498:EHN917502 EHN983034:EHN983038 ERE5:ERE9 ERE65530:ERE65534 ERE131066:ERE131070 ERE196602:ERE196606 ERE262138:ERE262142 ERE327674:ERE327678 ERE393210:ERE393214 ERE458746:ERE458750 ERE524282:ERE524286 ERE589818:ERE589822 ERE655354:ERE655358 ERE720890:ERE720894 ERE786426:ERE786430 ERE851962:ERE851966 ERE917498:ERE917502 ERE983034:ERE983038 ERJ5:ERJ9 ERJ65530:ERJ65534 ERJ131066:ERJ131070 ERJ196602:ERJ196606 ERJ262138:ERJ262142 ERJ327674:ERJ327678 ERJ393210:ERJ393214 ERJ458746:ERJ458750 ERJ524282:ERJ524286 ERJ589818:ERJ589822 ERJ655354:ERJ655358 ERJ720890:ERJ720894 ERJ786426:ERJ786430 ERJ851962:ERJ851966 ERJ917498:ERJ917502 ERJ983034:ERJ983038 FBA5:FBA9 FBA65530:FBA65534 FBA131066:FBA131070 FBA196602:FBA196606 FBA262138:FBA262142 FBA327674:FBA327678 FBA393210:FBA393214 FBA458746:FBA458750 FBA524282:FBA524286 FBA589818:FBA589822 FBA655354:FBA655358 FBA720890:FBA720894 FBA786426:FBA786430 FBA851962:FBA851966 FBA917498:FBA917502 FBA983034:FBA983038 FBF5:FBF9 FBF65530:FBF65534 FBF131066:FBF131070 FBF196602:FBF196606 FBF262138:FBF262142 FBF327674:FBF327678 FBF393210:FBF393214 FBF458746:FBF458750 FBF524282:FBF524286 FBF589818:FBF589822 FBF655354:FBF655358 FBF720890:FBF720894 FBF786426:FBF786430 FBF851962:FBF851966 FBF917498:FBF917502 FBF983034:FBF983038 FKW5:FKW9 FKW65530:FKW65534 FKW131066:FKW131070 FKW196602:FKW196606 FKW262138:FKW262142 FKW327674:FKW327678 FKW393210:FKW393214 FKW458746:FKW458750 FKW524282:FKW524286 FKW589818:FKW589822 FKW655354:FKW655358 FKW720890:FKW720894 FKW786426:FKW786430 FKW851962:FKW851966 FKW917498:FKW917502 FKW983034:FKW983038 FLB5:FLB9 FLB65530:FLB65534 FLB131066:FLB131070 FLB196602:FLB196606 FLB262138:FLB262142 FLB327674:FLB327678 FLB393210:FLB393214 FLB458746:FLB458750 FLB524282:FLB524286 FLB589818:FLB589822 FLB655354:FLB655358 FLB720890:FLB720894 FLB786426:FLB786430 FLB851962:FLB851966 FLB917498:FLB917502 FLB983034:FLB983038 FUS5:FUS9 FUS65530:FUS65534 FUS131066:FUS131070 FUS196602:FUS196606 FUS262138:FUS262142 FUS327674:FUS327678 FUS393210:FUS393214 FUS458746:FUS458750 FUS524282:FUS524286 FUS589818:FUS589822 FUS655354:FUS655358 FUS720890:FUS720894 FUS786426:FUS786430 FUS851962:FUS851966 FUS917498:FUS917502 FUS983034:FUS983038 FUX5:FUX9 FUX65530:FUX65534 FUX131066:FUX131070 FUX196602:FUX196606 FUX262138:FUX262142 FUX327674:FUX327678 FUX393210:FUX393214 FUX458746:FUX458750 FUX524282:FUX524286 FUX589818:FUX589822 FUX655354:FUX655358 FUX720890:FUX720894 FUX786426:FUX786430 FUX851962:FUX851966 FUX917498:FUX917502 FUX983034:FUX983038 GEO5:GEO9 GEO65530:GEO65534 GEO131066:GEO131070 GEO196602:GEO196606 GEO262138:GEO262142 GEO327674:GEO327678 GEO393210:GEO393214 GEO458746:GEO458750 GEO524282:GEO524286 GEO589818:GEO589822 GEO655354:GEO655358 GEO720890:GEO720894 GEO786426:GEO786430 GEO851962:GEO851966 GEO917498:GEO917502 GEO983034:GEO983038 GET5:GET9 GET65530:GET65534 GET131066:GET131070 GET196602:GET196606 GET262138:GET262142 GET327674:GET327678 GET393210:GET393214 GET458746:GET458750 GET524282:GET524286 GET589818:GET589822 GET655354:GET655358 GET720890:GET720894 GET786426:GET786430 GET851962:GET851966 GET917498:GET917502 GET983034:GET983038 GOK5:GOK9 GOK65530:GOK65534 GOK131066:GOK131070 GOK196602:GOK196606 GOK262138:GOK262142 GOK327674:GOK327678 GOK393210:GOK393214 GOK458746:GOK458750 GOK524282:GOK524286 GOK589818:GOK589822 GOK655354:GOK655358 GOK720890:GOK720894 GOK786426:GOK786430 GOK851962:GOK851966 GOK917498:GOK917502 GOK983034:GOK983038 GOP5:GOP9 GOP65530:GOP65534 GOP131066:GOP131070 GOP196602:GOP196606 GOP262138:GOP262142 GOP327674:GOP327678 GOP393210:GOP393214 GOP458746:GOP458750 GOP524282:GOP524286 GOP589818:GOP589822 GOP655354:GOP655358 GOP720890:GOP720894 GOP786426:GOP786430 GOP851962:GOP851966 GOP917498:GOP917502 GOP983034:GOP983038 GYG5:GYG9 GYG65530:GYG65534 GYG131066:GYG131070 GYG196602:GYG196606 GYG262138:GYG262142 GYG327674:GYG327678 GYG393210:GYG393214 GYG458746:GYG458750 GYG524282:GYG524286 GYG589818:GYG589822 GYG655354:GYG655358 GYG720890:GYG720894 GYG786426:GYG786430 GYG851962:GYG851966 GYG917498:GYG917502 GYG983034:GYG983038 GYL5:GYL9 GYL65530:GYL65534 GYL131066:GYL131070 GYL196602:GYL196606 GYL262138:GYL262142 GYL327674:GYL327678 GYL393210:GYL393214 GYL458746:GYL458750 GYL524282:GYL524286 GYL589818:GYL589822 GYL655354:GYL655358 GYL720890:GYL720894 GYL786426:GYL786430 GYL851962:GYL851966 GYL917498:GYL917502 GYL983034:GYL983038 HIC5:HIC9 HIC65530:HIC65534 HIC131066:HIC131070 HIC196602:HIC196606 HIC262138:HIC262142 HIC327674:HIC327678 HIC393210:HIC393214 HIC458746:HIC458750 HIC524282:HIC524286 HIC589818:HIC589822 HIC655354:HIC655358 HIC720890:HIC720894 HIC786426:HIC786430 HIC851962:HIC851966 HIC917498:HIC917502 HIC983034:HIC983038 HIH5:HIH9 HIH65530:HIH65534 HIH131066:HIH131070 HIH196602:HIH196606 HIH262138:HIH262142 HIH327674:HIH327678 HIH393210:HIH393214 HIH458746:HIH458750 HIH524282:HIH524286 HIH589818:HIH589822 HIH655354:HIH655358 HIH720890:HIH720894 HIH786426:HIH786430 HIH851962:HIH851966 HIH917498:HIH917502 HIH983034:HIH983038 HRY5:HRY9 HRY65530:HRY65534 HRY131066:HRY131070 HRY196602:HRY196606 HRY262138:HRY262142 HRY327674:HRY327678 HRY393210:HRY393214 HRY458746:HRY458750 HRY524282:HRY524286 HRY589818:HRY589822 HRY655354:HRY655358 HRY720890:HRY720894 HRY786426:HRY786430 HRY851962:HRY851966 HRY917498:HRY917502 HRY983034:HRY983038 HSD5:HSD9 HSD65530:HSD65534 HSD131066:HSD131070 HSD196602:HSD196606 HSD262138:HSD262142 HSD327674:HSD327678 HSD393210:HSD393214 HSD458746:HSD458750 HSD524282:HSD524286 HSD589818:HSD589822 HSD655354:HSD655358 HSD720890:HSD720894 HSD786426:HSD786430 HSD851962:HSD851966 HSD917498:HSD917502 HSD983034:HSD983038 IBU5:IBU9 IBU65530:IBU65534 IBU131066:IBU131070 IBU196602:IBU196606 IBU262138:IBU262142 IBU327674:IBU327678 IBU393210:IBU393214 IBU458746:IBU458750 IBU524282:IBU524286 IBU589818:IBU589822 IBU655354:IBU655358 IBU720890:IBU720894 IBU786426:IBU786430 IBU851962:IBU851966 IBU917498:IBU917502 IBU983034:IBU983038 IBZ5:IBZ9 IBZ65530:IBZ65534 IBZ131066:IBZ131070 IBZ196602:IBZ196606 IBZ262138:IBZ262142 IBZ327674:IBZ327678 IBZ393210:IBZ393214 IBZ458746:IBZ458750 IBZ524282:IBZ524286 IBZ589818:IBZ589822 IBZ655354:IBZ655358 IBZ720890:IBZ720894 IBZ786426:IBZ786430 IBZ851962:IBZ851966 IBZ917498:IBZ917502 IBZ983034:IBZ983038 ILQ5:ILQ9 ILQ65530:ILQ65534 ILQ131066:ILQ131070 ILQ196602:ILQ196606 ILQ262138:ILQ262142 ILQ327674:ILQ327678 ILQ393210:ILQ393214 ILQ458746:ILQ458750 ILQ524282:ILQ524286 ILQ589818:ILQ589822 ILQ655354:ILQ655358 ILQ720890:ILQ720894 ILQ786426:ILQ786430 ILQ851962:ILQ851966 ILQ917498:ILQ917502 ILQ983034:ILQ983038 ILV5:ILV9 ILV65530:ILV65534 ILV131066:ILV131070 ILV196602:ILV196606 ILV262138:ILV262142 ILV327674:ILV327678 ILV393210:ILV393214 ILV458746:ILV458750 ILV524282:ILV524286 ILV589818:ILV589822 ILV655354:ILV655358 ILV720890:ILV720894 ILV786426:ILV786430 ILV851962:ILV851966 ILV917498:ILV917502 ILV983034:ILV983038 IVM5:IVM9 IVM65530:IVM65534 IVM131066:IVM131070 IVM196602:IVM196606 IVM262138:IVM262142 IVM327674:IVM327678 IVM393210:IVM393214 IVM458746:IVM458750 IVM524282:IVM524286 IVM589818:IVM589822 IVM655354:IVM655358 IVM720890:IVM720894 IVM786426:IVM786430 IVM851962:IVM851966 IVM917498:IVM917502 IVM983034:IVM983038 IVR5:IVR9 IVR65530:IVR65534 IVR131066:IVR131070 IVR196602:IVR196606 IVR262138:IVR262142 IVR327674:IVR327678 IVR393210:IVR393214 IVR458746:IVR458750 IVR524282:IVR524286 IVR589818:IVR589822 IVR655354:IVR655358 IVR720890:IVR720894 IVR786426:IVR786430 IVR851962:IVR851966 IVR917498:IVR917502 IVR983034:IVR983038 JFI5:JFI9 JFI65530:JFI65534 JFI131066:JFI131070 JFI196602:JFI196606 JFI262138:JFI262142 JFI327674:JFI327678 JFI393210:JFI393214 JFI458746:JFI458750 JFI524282:JFI524286 JFI589818:JFI589822 JFI655354:JFI655358 JFI720890:JFI720894 JFI786426:JFI786430 JFI851962:JFI851966 JFI917498:JFI917502 JFI983034:JFI983038 JFN5:JFN9 JFN65530:JFN65534 JFN131066:JFN131070 JFN196602:JFN196606 JFN262138:JFN262142 JFN327674:JFN327678 JFN393210:JFN393214 JFN458746:JFN458750 JFN524282:JFN524286 JFN589818:JFN589822 JFN655354:JFN655358 JFN720890:JFN720894 JFN786426:JFN786430 JFN851962:JFN851966 JFN917498:JFN917502 JFN983034:JFN983038 JPE5:JPE9 JPE65530:JPE65534 JPE131066:JPE131070 JPE196602:JPE196606 JPE262138:JPE262142 JPE327674:JPE327678 JPE393210:JPE393214 JPE458746:JPE458750 JPE524282:JPE524286 JPE589818:JPE589822 JPE655354:JPE655358 JPE720890:JPE720894 JPE786426:JPE786430 JPE851962:JPE851966 JPE917498:JPE917502 JPE983034:JPE983038 JPJ5:JPJ9 JPJ65530:JPJ65534 JPJ131066:JPJ131070 JPJ196602:JPJ196606 JPJ262138:JPJ262142 JPJ327674:JPJ327678 JPJ393210:JPJ393214 JPJ458746:JPJ458750 JPJ524282:JPJ524286 JPJ589818:JPJ589822 JPJ655354:JPJ655358 JPJ720890:JPJ720894 JPJ786426:JPJ786430 JPJ851962:JPJ851966 JPJ917498:JPJ917502 JPJ983034:JPJ983038 JZA5:JZA9 JZA65530:JZA65534 JZA131066:JZA131070 JZA196602:JZA196606 JZA262138:JZA262142 JZA327674:JZA327678 JZA393210:JZA393214 JZA458746:JZA458750 JZA524282:JZA524286 JZA589818:JZA589822 JZA655354:JZA655358 JZA720890:JZA720894 JZA786426:JZA786430 JZA851962:JZA851966 JZA917498:JZA917502 JZA983034:JZA983038 JZF5:JZF9 JZF65530:JZF65534 JZF131066:JZF131070 JZF196602:JZF196606 JZF262138:JZF262142 JZF327674:JZF327678 JZF393210:JZF393214 JZF458746:JZF458750 JZF524282:JZF524286 JZF589818:JZF589822 JZF655354:JZF655358 JZF720890:JZF720894 JZF786426:JZF786430 JZF851962:JZF851966 JZF917498:JZF917502 JZF983034:JZF983038 KIW5:KIW9 KIW65530:KIW65534 KIW131066:KIW131070 KIW196602:KIW196606 KIW262138:KIW262142 KIW327674:KIW327678 KIW393210:KIW393214 KIW458746:KIW458750 KIW524282:KIW524286 KIW589818:KIW589822 KIW655354:KIW655358 KIW720890:KIW720894 KIW786426:KIW786430 KIW851962:KIW851966 KIW917498:KIW917502 KIW983034:KIW983038 KJB5:KJB9 KJB65530:KJB65534 KJB131066:KJB131070 KJB196602:KJB196606 KJB262138:KJB262142 KJB327674:KJB327678 KJB393210:KJB393214 KJB458746:KJB458750 KJB524282:KJB524286 KJB589818:KJB589822 KJB655354:KJB655358 KJB720890:KJB720894 KJB786426:KJB786430 KJB851962:KJB851966 KJB917498:KJB917502 KJB983034:KJB983038 KSS5:KSS9 KSS65530:KSS65534 KSS131066:KSS131070 KSS196602:KSS196606 KSS262138:KSS262142 KSS327674:KSS327678 KSS393210:KSS393214 KSS458746:KSS458750 KSS524282:KSS524286 KSS589818:KSS589822 KSS655354:KSS655358 KSS720890:KSS720894 KSS786426:KSS786430 KSS851962:KSS851966 KSS917498:KSS917502 KSS983034:KSS983038 KSX5:KSX9 KSX65530:KSX65534 KSX131066:KSX131070 KSX196602:KSX196606 KSX262138:KSX262142 KSX327674:KSX327678 KSX393210:KSX393214 KSX458746:KSX458750 KSX524282:KSX524286 KSX589818:KSX589822 KSX655354:KSX655358 KSX720890:KSX720894 KSX786426:KSX786430 KSX851962:KSX851966 KSX917498:KSX917502 KSX983034:KSX983038 LCO5:LCO9 LCO65530:LCO65534 LCO131066:LCO131070 LCO196602:LCO196606 LCO262138:LCO262142 LCO327674:LCO327678 LCO393210:LCO393214 LCO458746:LCO458750 LCO524282:LCO524286 LCO589818:LCO589822 LCO655354:LCO655358 LCO720890:LCO720894 LCO786426:LCO786430 LCO851962:LCO851966 LCO917498:LCO917502 LCO983034:LCO983038 LCT5:LCT9 LCT65530:LCT65534 LCT131066:LCT131070 LCT196602:LCT196606 LCT262138:LCT262142 LCT327674:LCT327678 LCT393210:LCT393214 LCT458746:LCT458750 LCT524282:LCT524286 LCT589818:LCT589822 LCT655354:LCT655358 LCT720890:LCT720894 LCT786426:LCT786430 LCT851962:LCT851966 LCT917498:LCT917502 LCT983034:LCT983038 LMK5:LMK9 LMK65530:LMK65534 LMK131066:LMK131070 LMK196602:LMK196606 LMK262138:LMK262142 LMK327674:LMK327678 LMK393210:LMK393214 LMK458746:LMK458750 LMK524282:LMK524286 LMK589818:LMK589822 LMK655354:LMK655358 LMK720890:LMK720894 LMK786426:LMK786430 LMK851962:LMK851966 LMK917498:LMK917502 LMK983034:LMK983038 LMP5:LMP9 LMP65530:LMP65534 LMP131066:LMP131070 LMP196602:LMP196606 LMP262138:LMP262142 LMP327674:LMP327678 LMP393210:LMP393214 LMP458746:LMP458750 LMP524282:LMP524286 LMP589818:LMP589822 LMP655354:LMP655358 LMP720890:LMP720894 LMP786426:LMP786430 LMP851962:LMP851966 LMP917498:LMP917502 LMP983034:LMP983038 LWG5:LWG9 LWG65530:LWG65534 LWG131066:LWG131070 LWG196602:LWG196606 LWG262138:LWG262142 LWG327674:LWG327678 LWG393210:LWG393214 LWG458746:LWG458750 LWG524282:LWG524286 LWG589818:LWG589822 LWG655354:LWG655358 LWG720890:LWG720894 LWG786426:LWG786430 LWG851962:LWG851966 LWG917498:LWG917502 LWG983034:LWG983038 LWL5:LWL9 LWL65530:LWL65534 LWL131066:LWL131070 LWL196602:LWL196606 LWL262138:LWL262142 LWL327674:LWL327678 LWL393210:LWL393214 LWL458746:LWL458750 LWL524282:LWL524286 LWL589818:LWL589822 LWL655354:LWL655358 LWL720890:LWL720894 LWL786426:LWL786430 LWL851962:LWL851966 LWL917498:LWL917502 LWL983034:LWL983038 MGC5:MGC9 MGC65530:MGC65534 MGC131066:MGC131070 MGC196602:MGC196606 MGC262138:MGC262142 MGC327674:MGC327678 MGC393210:MGC393214 MGC458746:MGC458750 MGC524282:MGC524286 MGC589818:MGC589822 MGC655354:MGC655358 MGC720890:MGC720894 MGC786426:MGC786430 MGC851962:MGC851966 MGC917498:MGC917502 MGC983034:MGC983038 MGH5:MGH9 MGH65530:MGH65534 MGH131066:MGH131070 MGH196602:MGH196606 MGH262138:MGH262142 MGH327674:MGH327678 MGH393210:MGH393214 MGH458746:MGH458750 MGH524282:MGH524286 MGH589818:MGH589822 MGH655354:MGH655358 MGH720890:MGH720894 MGH786426:MGH786430 MGH851962:MGH851966 MGH917498:MGH917502 MGH983034:MGH983038 MPY5:MPY9 MPY65530:MPY65534 MPY131066:MPY131070 MPY196602:MPY196606 MPY262138:MPY262142 MPY327674:MPY327678 MPY393210:MPY393214 MPY458746:MPY458750 MPY524282:MPY524286 MPY589818:MPY589822 MPY655354:MPY655358 MPY720890:MPY720894 MPY786426:MPY786430 MPY851962:MPY851966 MPY917498:MPY917502 MPY983034:MPY983038 MQD5:MQD9 MQD65530:MQD65534 MQD131066:MQD131070 MQD196602:MQD196606 MQD262138:MQD262142 MQD327674:MQD327678 MQD393210:MQD393214 MQD458746:MQD458750 MQD524282:MQD524286 MQD589818:MQD589822 MQD655354:MQD655358 MQD720890:MQD720894 MQD786426:MQD786430 MQD851962:MQD851966 MQD917498:MQD917502 MQD983034:MQD983038 MZU5:MZU9 MZU65530:MZU65534 MZU131066:MZU131070 MZU196602:MZU196606 MZU262138:MZU262142 MZU327674:MZU327678 MZU393210:MZU393214 MZU458746:MZU458750 MZU524282:MZU524286 MZU589818:MZU589822 MZU655354:MZU655358 MZU720890:MZU720894 MZU786426:MZU786430 MZU851962:MZU851966 MZU917498:MZU917502 MZU983034:MZU983038 MZZ5:MZZ9 MZZ65530:MZZ65534 MZZ131066:MZZ131070 MZZ196602:MZZ196606 MZZ262138:MZZ262142 MZZ327674:MZZ327678 MZZ393210:MZZ393214 MZZ458746:MZZ458750 MZZ524282:MZZ524286 MZZ589818:MZZ589822 MZZ655354:MZZ655358 MZZ720890:MZZ720894 MZZ786426:MZZ786430 MZZ851962:MZZ851966 MZZ917498:MZZ917502 MZZ983034:MZZ983038 NJQ5:NJQ9 NJQ65530:NJQ65534 NJQ131066:NJQ131070 NJQ196602:NJQ196606 NJQ262138:NJQ262142 NJQ327674:NJQ327678 NJQ393210:NJQ393214 NJQ458746:NJQ458750 NJQ524282:NJQ524286 NJQ589818:NJQ589822 NJQ655354:NJQ655358 NJQ720890:NJQ720894 NJQ786426:NJQ786430 NJQ851962:NJQ851966 NJQ917498:NJQ917502 NJQ983034:NJQ983038 NJV5:NJV9 NJV65530:NJV65534 NJV131066:NJV131070 NJV196602:NJV196606 NJV262138:NJV262142 NJV327674:NJV327678 NJV393210:NJV393214 NJV458746:NJV458750 NJV524282:NJV524286 NJV589818:NJV589822 NJV655354:NJV655358 NJV720890:NJV720894 NJV786426:NJV786430 NJV851962:NJV851966 NJV917498:NJV917502 NJV983034:NJV983038 NTM5:NTM9 NTM65530:NTM65534 NTM131066:NTM131070 NTM196602:NTM196606 NTM262138:NTM262142 NTM327674:NTM327678 NTM393210:NTM393214 NTM458746:NTM458750 NTM524282:NTM524286 NTM589818:NTM589822 NTM655354:NTM655358 NTM720890:NTM720894 NTM786426:NTM786430 NTM851962:NTM851966 NTM917498:NTM917502 NTM983034:NTM983038 NTR5:NTR9 NTR65530:NTR65534 NTR131066:NTR131070 NTR196602:NTR196606 NTR262138:NTR262142 NTR327674:NTR327678 NTR393210:NTR393214 NTR458746:NTR458750 NTR524282:NTR524286 NTR589818:NTR589822 NTR655354:NTR655358 NTR720890:NTR720894 NTR786426:NTR786430 NTR851962:NTR851966 NTR917498:NTR917502 NTR983034:NTR983038 ODI5:ODI9 ODI65530:ODI65534 ODI131066:ODI131070 ODI196602:ODI196606 ODI262138:ODI262142 ODI327674:ODI327678 ODI393210:ODI393214 ODI458746:ODI458750 ODI524282:ODI524286 ODI589818:ODI589822 ODI655354:ODI655358 ODI720890:ODI720894 ODI786426:ODI786430 ODI851962:ODI851966 ODI917498:ODI917502 ODI983034:ODI983038 ODN5:ODN9 ODN65530:ODN65534 ODN131066:ODN131070 ODN196602:ODN196606 ODN262138:ODN262142 ODN327674:ODN327678 ODN393210:ODN393214 ODN458746:ODN458750 ODN524282:ODN524286 ODN589818:ODN589822 ODN655354:ODN655358 ODN720890:ODN720894 ODN786426:ODN786430 ODN851962:ODN851966 ODN917498:ODN917502 ODN983034:ODN983038 ONE5:ONE9 ONE65530:ONE65534 ONE131066:ONE131070 ONE196602:ONE196606 ONE262138:ONE262142 ONE327674:ONE327678 ONE393210:ONE393214 ONE458746:ONE458750 ONE524282:ONE524286 ONE589818:ONE589822 ONE655354:ONE655358 ONE720890:ONE720894 ONE786426:ONE786430 ONE851962:ONE851966 ONE917498:ONE917502 ONE983034:ONE983038 ONJ5:ONJ9 ONJ65530:ONJ65534 ONJ131066:ONJ131070 ONJ196602:ONJ196606 ONJ262138:ONJ262142 ONJ327674:ONJ327678 ONJ393210:ONJ393214 ONJ458746:ONJ458750 ONJ524282:ONJ524286 ONJ589818:ONJ589822 ONJ655354:ONJ655358 ONJ720890:ONJ720894 ONJ786426:ONJ786430 ONJ851962:ONJ851966 ONJ917498:ONJ917502 ONJ983034:ONJ983038 OXA5:OXA9 OXA65530:OXA65534 OXA131066:OXA131070 OXA196602:OXA196606 OXA262138:OXA262142 OXA327674:OXA327678 OXA393210:OXA393214 OXA458746:OXA458750 OXA524282:OXA524286 OXA589818:OXA589822 OXA655354:OXA655358 OXA720890:OXA720894 OXA786426:OXA786430 OXA851962:OXA851966 OXA917498:OXA917502 OXA983034:OXA983038 OXF5:OXF9 OXF65530:OXF65534 OXF131066:OXF131070 OXF196602:OXF196606 OXF262138:OXF262142 OXF327674:OXF327678 OXF393210:OXF393214 OXF458746:OXF458750 OXF524282:OXF524286 OXF589818:OXF589822 OXF655354:OXF655358 OXF720890:OXF720894 OXF786426:OXF786430 OXF851962:OXF851966 OXF917498:OXF917502 OXF983034:OXF983038 PGW5:PGW9 PGW65530:PGW65534 PGW131066:PGW131070 PGW196602:PGW196606 PGW262138:PGW262142 PGW327674:PGW327678 PGW393210:PGW393214 PGW458746:PGW458750 PGW524282:PGW524286 PGW589818:PGW589822 PGW655354:PGW655358 PGW720890:PGW720894 PGW786426:PGW786430 PGW851962:PGW851966 PGW917498:PGW917502 PGW983034:PGW983038 PHB5:PHB9 PHB65530:PHB65534 PHB131066:PHB131070 PHB196602:PHB196606 PHB262138:PHB262142 PHB327674:PHB327678 PHB393210:PHB393214 PHB458746:PHB458750 PHB524282:PHB524286 PHB589818:PHB589822 PHB655354:PHB655358 PHB720890:PHB720894 PHB786426:PHB786430 PHB851962:PHB851966 PHB917498:PHB917502 PHB983034:PHB983038 PQS5:PQS9 PQS65530:PQS65534 PQS131066:PQS131070 PQS196602:PQS196606 PQS262138:PQS262142 PQS327674:PQS327678 PQS393210:PQS393214 PQS458746:PQS458750 PQS524282:PQS524286 PQS589818:PQS589822 PQS655354:PQS655358 PQS720890:PQS720894 PQS786426:PQS786430 PQS851962:PQS851966 PQS917498:PQS917502 PQS983034:PQS983038 PQX5:PQX9 PQX65530:PQX65534 PQX131066:PQX131070 PQX196602:PQX196606 PQX262138:PQX262142 PQX327674:PQX327678 PQX393210:PQX393214 PQX458746:PQX458750 PQX524282:PQX524286 PQX589818:PQX589822 PQX655354:PQX655358 PQX720890:PQX720894 PQX786426:PQX786430 PQX851962:PQX851966 PQX917498:PQX917502 PQX983034:PQX983038 QAO5:QAO9 QAO65530:QAO65534 QAO131066:QAO131070 QAO196602:QAO196606 QAO262138:QAO262142 QAO327674:QAO327678 QAO393210:QAO393214 QAO458746:QAO458750 QAO524282:QAO524286 QAO589818:QAO589822 QAO655354:QAO655358 QAO720890:QAO720894 QAO786426:QAO786430 QAO851962:QAO851966 QAO917498:QAO917502 QAO983034:QAO983038 QAT5:QAT9 QAT65530:QAT65534 QAT131066:QAT131070 QAT196602:QAT196606 QAT262138:QAT262142 QAT327674:QAT327678 QAT393210:QAT393214 QAT458746:QAT458750 QAT524282:QAT524286 QAT589818:QAT589822 QAT655354:QAT655358 QAT720890:QAT720894 QAT786426:QAT786430 QAT851962:QAT851966 QAT917498:QAT917502 QAT983034:QAT983038 QKK5:QKK9 QKK65530:QKK65534 QKK131066:QKK131070 QKK196602:QKK196606 QKK262138:QKK262142 QKK327674:QKK327678 QKK393210:QKK393214 QKK458746:QKK458750 QKK524282:QKK524286 QKK589818:QKK589822 QKK655354:QKK655358 QKK720890:QKK720894 QKK786426:QKK786430 QKK851962:QKK851966 QKK917498:QKK917502 QKK983034:QKK983038 QKP5:QKP9 QKP65530:QKP65534 QKP131066:QKP131070 QKP196602:QKP196606 QKP262138:QKP262142 QKP327674:QKP327678 QKP393210:QKP393214 QKP458746:QKP458750 QKP524282:QKP524286 QKP589818:QKP589822 QKP655354:QKP655358 QKP720890:QKP720894 QKP786426:QKP786430 QKP851962:QKP851966 QKP917498:QKP917502 QKP983034:QKP983038 QUG5:QUG9 QUG65530:QUG65534 QUG131066:QUG131070 QUG196602:QUG196606 QUG262138:QUG262142 QUG327674:QUG327678 QUG393210:QUG393214 QUG458746:QUG458750 QUG524282:QUG524286 QUG589818:QUG589822 QUG655354:QUG655358 QUG720890:QUG720894 QUG786426:QUG786430 QUG851962:QUG851966 QUG917498:QUG917502 QUG983034:QUG983038 QUL5:QUL9 QUL65530:QUL65534 QUL131066:QUL131070 QUL196602:QUL196606 QUL262138:QUL262142 QUL327674:QUL327678 QUL393210:QUL393214 QUL458746:QUL458750 QUL524282:QUL524286 QUL589818:QUL589822 QUL655354:QUL655358 QUL720890:QUL720894 QUL786426:QUL786430 QUL851962:QUL851966 QUL917498:QUL917502 QUL983034:QUL983038 REC5:REC9 REC65530:REC65534 REC131066:REC131070 REC196602:REC196606 REC262138:REC262142 REC327674:REC327678 REC393210:REC393214 REC458746:REC458750 REC524282:REC524286 REC589818:REC589822 REC655354:REC655358 REC720890:REC720894 REC786426:REC786430 REC851962:REC851966 REC917498:REC917502 REC983034:REC983038 REH5:REH9 REH65530:REH65534 REH131066:REH131070 REH196602:REH196606 REH262138:REH262142 REH327674:REH327678 REH393210:REH393214 REH458746:REH458750 REH524282:REH524286 REH589818:REH589822 REH655354:REH655358 REH720890:REH720894 REH786426:REH786430 REH851962:REH851966 REH917498:REH917502 REH983034:REH983038 RNY5:RNY9 RNY65530:RNY65534 RNY131066:RNY131070 RNY196602:RNY196606 RNY262138:RNY262142 RNY327674:RNY327678 RNY393210:RNY393214 RNY458746:RNY458750 RNY524282:RNY524286 RNY589818:RNY589822 RNY655354:RNY655358 RNY720890:RNY720894 RNY786426:RNY786430 RNY851962:RNY851966 RNY917498:RNY917502 RNY983034:RNY983038 ROD5:ROD9 ROD65530:ROD65534 ROD131066:ROD131070 ROD196602:ROD196606 ROD262138:ROD262142 ROD327674:ROD327678 ROD393210:ROD393214 ROD458746:ROD458750 ROD524282:ROD524286 ROD589818:ROD589822 ROD655354:ROD655358 ROD720890:ROD720894 ROD786426:ROD786430 ROD851962:ROD851966 ROD917498:ROD917502 ROD983034:ROD983038 RXU5:RXU9 RXU65530:RXU65534 RXU131066:RXU131070 RXU196602:RXU196606 RXU262138:RXU262142 RXU327674:RXU327678 RXU393210:RXU393214 RXU458746:RXU458750 RXU524282:RXU524286 RXU589818:RXU589822 RXU655354:RXU655358 RXU720890:RXU720894 RXU786426:RXU786430 RXU851962:RXU851966 RXU917498:RXU917502 RXU983034:RXU983038 RXZ5:RXZ9 RXZ65530:RXZ65534 RXZ131066:RXZ131070 RXZ196602:RXZ196606 RXZ262138:RXZ262142 RXZ327674:RXZ327678 RXZ393210:RXZ393214 RXZ458746:RXZ458750 RXZ524282:RXZ524286 RXZ589818:RXZ589822 RXZ655354:RXZ655358 RXZ720890:RXZ720894 RXZ786426:RXZ786430 RXZ851962:RXZ851966 RXZ917498:RXZ917502 RXZ983034:RXZ983038 SHQ5:SHQ9 SHQ65530:SHQ65534 SHQ131066:SHQ131070 SHQ196602:SHQ196606 SHQ262138:SHQ262142 SHQ327674:SHQ327678 SHQ393210:SHQ393214 SHQ458746:SHQ458750 SHQ524282:SHQ524286 SHQ589818:SHQ589822 SHQ655354:SHQ655358 SHQ720890:SHQ720894 SHQ786426:SHQ786430 SHQ851962:SHQ851966 SHQ917498:SHQ917502 SHQ983034:SHQ983038 SHV5:SHV9 SHV65530:SHV65534 SHV131066:SHV131070 SHV196602:SHV196606 SHV262138:SHV262142 SHV327674:SHV327678 SHV393210:SHV393214 SHV458746:SHV458750 SHV524282:SHV524286 SHV589818:SHV589822 SHV655354:SHV655358 SHV720890:SHV720894 SHV786426:SHV786430 SHV851962:SHV851966 SHV917498:SHV917502 SHV983034:SHV983038 SRM5:SRM9 SRM65530:SRM65534 SRM131066:SRM131070 SRM196602:SRM196606 SRM262138:SRM262142 SRM327674:SRM327678 SRM393210:SRM393214 SRM458746:SRM458750 SRM524282:SRM524286 SRM589818:SRM589822 SRM655354:SRM655358 SRM720890:SRM720894 SRM786426:SRM786430 SRM851962:SRM851966 SRM917498:SRM917502 SRM983034:SRM983038 SRR5:SRR9 SRR65530:SRR65534 SRR131066:SRR131070 SRR196602:SRR196606 SRR262138:SRR262142 SRR327674:SRR327678 SRR393210:SRR393214 SRR458746:SRR458750 SRR524282:SRR524286 SRR589818:SRR589822 SRR655354:SRR655358 SRR720890:SRR720894 SRR786426:SRR786430 SRR851962:SRR851966 SRR917498:SRR917502 SRR983034:SRR983038 TBI5:TBI9 TBI65530:TBI65534 TBI131066:TBI131070 TBI196602:TBI196606 TBI262138:TBI262142 TBI327674:TBI327678 TBI393210:TBI393214 TBI458746:TBI458750 TBI524282:TBI524286 TBI589818:TBI589822 TBI655354:TBI655358 TBI720890:TBI720894 TBI786426:TBI786430 TBI851962:TBI851966 TBI917498:TBI917502 TBI983034:TBI983038 TBN5:TBN9 TBN65530:TBN65534 TBN131066:TBN131070 TBN196602:TBN196606 TBN262138:TBN262142 TBN327674:TBN327678 TBN393210:TBN393214 TBN458746:TBN458750 TBN524282:TBN524286 TBN589818:TBN589822 TBN655354:TBN655358 TBN720890:TBN720894 TBN786426:TBN786430 TBN851962:TBN851966 TBN917498:TBN917502 TBN983034:TBN983038 TLE5:TLE9 TLE65530:TLE65534 TLE131066:TLE131070 TLE196602:TLE196606 TLE262138:TLE262142 TLE327674:TLE327678 TLE393210:TLE393214 TLE458746:TLE458750 TLE524282:TLE524286 TLE589818:TLE589822 TLE655354:TLE655358 TLE720890:TLE720894 TLE786426:TLE786430 TLE851962:TLE851966 TLE917498:TLE917502 TLE983034:TLE983038 TLJ5:TLJ9 TLJ65530:TLJ65534 TLJ131066:TLJ131070 TLJ196602:TLJ196606 TLJ262138:TLJ262142 TLJ327674:TLJ327678 TLJ393210:TLJ393214 TLJ458746:TLJ458750 TLJ524282:TLJ524286 TLJ589818:TLJ589822 TLJ655354:TLJ655358 TLJ720890:TLJ720894 TLJ786426:TLJ786430 TLJ851962:TLJ851966 TLJ917498:TLJ917502 TLJ983034:TLJ983038 TVA5:TVA9 TVA65530:TVA65534 TVA131066:TVA131070 TVA196602:TVA196606 TVA262138:TVA262142 TVA327674:TVA327678 TVA393210:TVA393214 TVA458746:TVA458750 TVA524282:TVA524286 TVA589818:TVA589822 TVA655354:TVA655358 TVA720890:TVA720894 TVA786426:TVA786430 TVA851962:TVA851966 TVA917498:TVA917502 TVA983034:TVA983038 TVF5:TVF9 TVF65530:TVF65534 TVF131066:TVF131070 TVF196602:TVF196606 TVF262138:TVF262142 TVF327674:TVF327678 TVF393210:TVF393214 TVF458746:TVF458750 TVF524282:TVF524286 TVF589818:TVF589822 TVF655354:TVF655358 TVF720890:TVF720894 TVF786426:TVF786430 TVF851962:TVF851966 TVF917498:TVF917502 TVF983034:TVF983038 UEW5:UEW9 UEW65530:UEW65534 UEW131066:UEW131070 UEW196602:UEW196606 UEW262138:UEW262142 UEW327674:UEW327678 UEW393210:UEW393214 UEW458746:UEW458750 UEW524282:UEW524286 UEW589818:UEW589822 UEW655354:UEW655358 UEW720890:UEW720894 UEW786426:UEW786430 UEW851962:UEW851966 UEW917498:UEW917502 UEW983034:UEW983038 UFB5:UFB9 UFB65530:UFB65534 UFB131066:UFB131070 UFB196602:UFB196606 UFB262138:UFB262142 UFB327674:UFB327678 UFB393210:UFB393214 UFB458746:UFB458750 UFB524282:UFB524286 UFB589818:UFB589822 UFB655354:UFB655358 UFB720890:UFB720894 UFB786426:UFB786430 UFB851962:UFB851966 UFB917498:UFB917502 UFB983034:UFB983038 UOS5:UOS9 UOS65530:UOS65534 UOS131066:UOS131070 UOS196602:UOS196606 UOS262138:UOS262142 UOS327674:UOS327678 UOS393210:UOS393214 UOS458746:UOS458750 UOS524282:UOS524286 UOS589818:UOS589822 UOS655354:UOS655358 UOS720890:UOS720894 UOS786426:UOS786430 UOS851962:UOS851966 UOS917498:UOS917502 UOS983034:UOS983038 UOX5:UOX9 UOX65530:UOX65534 UOX131066:UOX131070 UOX196602:UOX196606 UOX262138:UOX262142 UOX327674:UOX327678 UOX393210:UOX393214 UOX458746:UOX458750 UOX524282:UOX524286 UOX589818:UOX589822 UOX655354:UOX655358 UOX720890:UOX720894 UOX786426:UOX786430 UOX851962:UOX851966 UOX917498:UOX917502 UOX983034:UOX983038 UYO5:UYO9 UYO65530:UYO65534 UYO131066:UYO131070 UYO196602:UYO196606 UYO262138:UYO262142 UYO327674:UYO327678 UYO393210:UYO393214 UYO458746:UYO458750 UYO524282:UYO524286 UYO589818:UYO589822 UYO655354:UYO655358 UYO720890:UYO720894 UYO786426:UYO786430 UYO851962:UYO851966 UYO917498:UYO917502 UYO983034:UYO983038 UYT5:UYT9 UYT65530:UYT65534 UYT131066:UYT131070 UYT196602:UYT196606 UYT262138:UYT262142 UYT327674:UYT327678 UYT393210:UYT393214 UYT458746:UYT458750 UYT524282:UYT524286 UYT589818:UYT589822 UYT655354:UYT655358 UYT720890:UYT720894 UYT786426:UYT786430 UYT851962:UYT851966 UYT917498:UYT917502 UYT983034:UYT983038 VIK5:VIK9 VIK65530:VIK65534 VIK131066:VIK131070 VIK196602:VIK196606 VIK262138:VIK262142 VIK327674:VIK327678 VIK393210:VIK393214 VIK458746:VIK458750 VIK524282:VIK524286 VIK589818:VIK589822 VIK655354:VIK655358 VIK720890:VIK720894 VIK786426:VIK786430 VIK851962:VIK851966 VIK917498:VIK917502 VIK983034:VIK983038 VIP5:VIP9 VIP65530:VIP65534 VIP131066:VIP131070 VIP196602:VIP196606 VIP262138:VIP262142 VIP327674:VIP327678 VIP393210:VIP393214 VIP458746:VIP458750 VIP524282:VIP524286 VIP589818:VIP589822 VIP655354:VIP655358 VIP720890:VIP720894 VIP786426:VIP786430 VIP851962:VIP851966 VIP917498:VIP917502 VIP983034:VIP983038 VSG5:VSG9 VSG65530:VSG65534 VSG131066:VSG131070 VSG196602:VSG196606 VSG262138:VSG262142 VSG327674:VSG327678 VSG393210:VSG393214 VSG458746:VSG458750 VSG524282:VSG524286 VSG589818:VSG589822 VSG655354:VSG655358 VSG720890:VSG720894 VSG786426:VSG786430 VSG851962:VSG851966 VSG917498:VSG917502 VSG983034:VSG983038 VSL5:VSL9 VSL65530:VSL65534 VSL131066:VSL131070 VSL196602:VSL196606 VSL262138:VSL262142 VSL327674:VSL327678 VSL393210:VSL393214 VSL458746:VSL458750 VSL524282:VSL524286 VSL589818:VSL589822 VSL655354:VSL655358 VSL720890:VSL720894 VSL786426:VSL786430 VSL851962:VSL851966 VSL917498:VSL917502 VSL983034:VSL983038 WCC5:WCC9 WCC65530:WCC65534 WCC131066:WCC131070 WCC196602:WCC196606 WCC262138:WCC262142 WCC327674:WCC327678 WCC393210:WCC393214 WCC458746:WCC458750 WCC524282:WCC524286 WCC589818:WCC589822 WCC655354:WCC655358 WCC720890:WCC720894 WCC786426:WCC786430 WCC851962:WCC851966 WCC917498:WCC917502 WCC983034:WCC983038 WCH5:WCH9 WCH65530:WCH65534 WCH131066:WCH131070 WCH196602:WCH196606 WCH262138:WCH262142 WCH327674:WCH327678 WCH393210:WCH393214 WCH458746:WCH458750 WCH524282:WCH524286 WCH589818:WCH589822 WCH655354:WCH655358 WCH720890:WCH720894 WCH786426:WCH786430 WCH851962:WCH851966 WCH917498:WCH917502 WCH983034:WCH983038 WLY5:WLY9 WLY65530:WLY65534 WLY131066:WLY131070 WLY196602:WLY196606 WLY262138:WLY262142 WLY327674:WLY327678 WLY393210:WLY393214 WLY458746:WLY458750 WLY524282:WLY524286 WLY589818:WLY589822 WLY655354:WLY655358 WLY720890:WLY720894 WLY786426:WLY786430 WLY851962:WLY851966 WLY917498:WLY917502 WLY983034:WLY983038 WMD5:WMD9 WMD65530:WMD65534 WMD131066:WMD131070 WMD196602:WMD196606 WMD262138:WMD262142 WMD327674:WMD327678 WMD393210:WMD393214 WMD458746:WMD458750 WMD524282:WMD524286 WMD589818:WMD589822 WMD655354:WMD655358 WMD720890:WMD720894 WMD786426:WMD786430 WMD851962:WMD851966 WMD917498:WMD917502 WMD983034:WMD983038 WVU5:WVU9 WVU65530:WVU65534 WVU131066:WVU131070 WVU196602:WVU196606 WVU262138:WVU262142 WVU327674:WVU327678 WVU393210:WVU393214 WVU458746:WVU458750 WVU524282:WVU524286 WVU589818:WVU589822 WVU655354:WVU655358 WVU720890:WVU720894 WVU786426:WVU786430 WVU851962:WVU851966 WVU917498:WVU917502 WVU983034:WVU983038 WVZ5:WVZ9 WVZ65530:WVZ65534 WVZ131066:WVZ131070 WVZ196602:WVZ196606 WVZ262138:WVZ262142 WVZ327674:WVZ327678 WVZ393210:WVZ393214 WVZ458746:WVZ458750 WVZ524282:WVZ524286 WVZ589818:WVZ589822 WVZ655354:WVZ655358 WVZ720890:WVZ720894 WVZ786426:WVZ786430 WVZ851962:WVZ851966 WVZ917498:WVZ917502 WVZ983034:WVZ983038"/>
  </dataValidations>
  <pageMargins left="0.69930555555555596" right="0.69930555555555596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workbookViewId="0">
      <selection activeCell="H6" sqref="H6"/>
    </sheetView>
  </sheetViews>
  <sheetFormatPr defaultColWidth="9" defaultRowHeight="16.5"/>
  <cols>
    <col min="1" max="1" width="2.625" style="1" customWidth="1"/>
    <col min="2" max="2" width="18.5" style="2" customWidth="1"/>
    <col min="3" max="3" width="18.25" style="1" customWidth="1"/>
    <col min="4" max="4" width="27.75" style="1" customWidth="1"/>
    <col min="5" max="5" width="6.75" style="1" customWidth="1"/>
    <col min="6" max="6" width="5.625" style="1" customWidth="1"/>
    <col min="7" max="7" width="7.875" style="1" customWidth="1"/>
    <col min="8" max="8" width="44.8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2:20" ht="17.25">
      <c r="B2" s="6" t="s">
        <v>111</v>
      </c>
      <c r="C2" s="7"/>
      <c r="D2" s="5"/>
      <c r="E2" s="5"/>
      <c r="F2" s="5"/>
      <c r="G2" s="5"/>
      <c r="H2" s="5"/>
      <c r="I2" s="5"/>
      <c r="J2" s="20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</row>
    <row r="3" spans="2:20" ht="17.25">
      <c r="B3" s="6" t="s">
        <v>114</v>
      </c>
      <c r="C3" s="8"/>
      <c r="D3" s="5"/>
      <c r="E3" s="5"/>
      <c r="F3" s="5"/>
      <c r="G3" s="5"/>
      <c r="H3" s="5"/>
      <c r="I3" s="5"/>
      <c r="J3" s="20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5"/>
      <c r="E4" s="5"/>
      <c r="F4" s="5"/>
      <c r="G4" s="5"/>
      <c r="H4" s="5"/>
      <c r="I4" s="5"/>
      <c r="J4" s="20"/>
      <c r="K4" s="383" t="s">
        <v>118</v>
      </c>
      <c r="L4" s="384"/>
      <c r="M4" s="8">
        <v>53</v>
      </c>
      <c r="N4" s="21" t="s">
        <v>119</v>
      </c>
      <c r="O4" s="22">
        <f>(M5+M6)/M4</f>
        <v>0.96226415094339623</v>
      </c>
      <c r="P4" s="383" t="s">
        <v>118</v>
      </c>
      <c r="Q4" s="384"/>
      <c r="R4" s="8">
        <f>COUNTA($B$11:$B$172)</f>
        <v>1</v>
      </c>
      <c r="S4" s="21" t="s">
        <v>119</v>
      </c>
      <c r="T4" s="22">
        <f>(R5+R6)/R4</f>
        <v>0</v>
      </c>
    </row>
    <row r="5" spans="2:20">
      <c r="B5" s="6" t="s">
        <v>120</v>
      </c>
      <c r="C5" s="8"/>
      <c r="D5" s="5"/>
      <c r="E5" s="5"/>
      <c r="F5" s="5"/>
      <c r="G5" s="5"/>
      <c r="H5" s="5"/>
      <c r="I5" s="5"/>
      <c r="J5" s="20"/>
      <c r="K5" s="383" t="s">
        <v>121</v>
      </c>
      <c r="L5" s="384"/>
      <c r="M5" s="23">
        <f>COUNTIF(K11:K$172,"通过")</f>
        <v>51</v>
      </c>
      <c r="N5" s="21" t="s">
        <v>119</v>
      </c>
      <c r="O5" s="22">
        <f>M5/M4</f>
        <v>0.96226415094339623</v>
      </c>
      <c r="P5" s="383" t="s">
        <v>121</v>
      </c>
      <c r="Q5" s="384"/>
      <c r="R5" s="23">
        <f>COUNTIF(P11:P$172,"通过")</f>
        <v>0</v>
      </c>
      <c r="S5" s="21" t="s">
        <v>119</v>
      </c>
      <c r="T5" s="22">
        <f>R5/R4</f>
        <v>0</v>
      </c>
    </row>
    <row r="6" spans="2:20">
      <c r="B6" s="6" t="s">
        <v>122</v>
      </c>
      <c r="C6" s="8"/>
      <c r="D6" s="5"/>
      <c r="E6" s="5"/>
      <c r="F6" s="5"/>
      <c r="G6" s="5"/>
      <c r="H6" s="5"/>
      <c r="I6" s="5"/>
      <c r="J6" s="20"/>
      <c r="K6" s="383" t="s">
        <v>123</v>
      </c>
      <c r="L6" s="384"/>
      <c r="M6" s="23">
        <f>COUNTIF(K11:K$171,"不通过")</f>
        <v>0</v>
      </c>
      <c r="N6" s="21" t="s">
        <v>119</v>
      </c>
      <c r="O6" s="22">
        <f>M6/M4</f>
        <v>0</v>
      </c>
      <c r="P6" s="383" t="s">
        <v>123</v>
      </c>
      <c r="Q6" s="384"/>
      <c r="R6" s="23">
        <f>COUNTIF(P11:P$171,"失败")</f>
        <v>0</v>
      </c>
      <c r="S6" s="21" t="s">
        <v>119</v>
      </c>
      <c r="T6" s="22">
        <f>R6/R4</f>
        <v>0</v>
      </c>
    </row>
    <row r="7" spans="2:20">
      <c r="B7" s="6" t="s">
        <v>124</v>
      </c>
      <c r="C7" s="8"/>
      <c r="D7" s="5"/>
      <c r="E7" s="5"/>
      <c r="F7" s="5"/>
      <c r="G7" s="5"/>
      <c r="H7" s="5"/>
      <c r="I7" s="5"/>
      <c r="J7" s="20"/>
      <c r="K7" s="383" t="s">
        <v>125</v>
      </c>
      <c r="L7" s="384"/>
      <c r="M7" s="23">
        <f>COUNTIF(K11:K$171,"阻碍")</f>
        <v>1</v>
      </c>
      <c r="N7" s="21" t="s">
        <v>119</v>
      </c>
      <c r="O7" s="22">
        <f>M7/M4</f>
        <v>1.8867924528301886E-2</v>
      </c>
      <c r="P7" s="383" t="s">
        <v>125</v>
      </c>
      <c r="Q7" s="384"/>
      <c r="R7" s="23">
        <f>COUNTIF(P11:P$171,"阻塞")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126</v>
      </c>
      <c r="L8" s="384"/>
      <c r="M8" s="23">
        <f>COUNTIF(K11:K$171,"无效")</f>
        <v>1</v>
      </c>
      <c r="N8" s="21" t="s">
        <v>119</v>
      </c>
      <c r="O8" s="22">
        <f>M8/M4</f>
        <v>1.8867924528301886E-2</v>
      </c>
      <c r="P8" s="383" t="s">
        <v>126</v>
      </c>
      <c r="Q8" s="384"/>
      <c r="R8" s="23">
        <f>COUNTIF(P11:P$171,"无效")</f>
        <v>0</v>
      </c>
      <c r="S8" s="21" t="s">
        <v>119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127</v>
      </c>
      <c r="L9" s="384"/>
      <c r="M9" s="23">
        <f>COUNTIF(K11:K$171,"未执行")</f>
        <v>0</v>
      </c>
      <c r="N9" s="21" t="s">
        <v>119</v>
      </c>
      <c r="O9" s="22">
        <f>M9/M4</f>
        <v>0</v>
      </c>
      <c r="P9" s="383" t="s">
        <v>127</v>
      </c>
      <c r="Q9" s="384"/>
      <c r="R9" s="23">
        <f>COUNTIF(P11:P$171,"未执行")</f>
        <v>0</v>
      </c>
      <c r="S9" s="21" t="s">
        <v>119</v>
      </c>
      <c r="T9" s="22">
        <f>R9/R4</f>
        <v>0</v>
      </c>
    </row>
    <row r="10" spans="2:20" ht="33">
      <c r="B10" s="9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4" t="s">
        <v>136</v>
      </c>
      <c r="K10" s="10" t="s">
        <v>137</v>
      </c>
      <c r="L10" s="10" t="s">
        <v>12</v>
      </c>
      <c r="M10" s="10" t="s">
        <v>138</v>
      </c>
      <c r="N10" s="10" t="s">
        <v>139</v>
      </c>
      <c r="O10" s="10" t="s">
        <v>140</v>
      </c>
      <c r="P10" s="10" t="s">
        <v>141</v>
      </c>
      <c r="Q10" s="10" t="s">
        <v>12</v>
      </c>
      <c r="R10" s="10" t="s">
        <v>138</v>
      </c>
      <c r="S10" s="10" t="s">
        <v>139</v>
      </c>
      <c r="T10" s="10" t="s">
        <v>140</v>
      </c>
    </row>
    <row r="11" spans="2:20">
      <c r="B11" s="29" t="s">
        <v>79</v>
      </c>
      <c r="C11" s="13"/>
      <c r="D11" s="362" t="s">
        <v>212</v>
      </c>
      <c r="E11" s="13" t="s">
        <v>145</v>
      </c>
      <c r="F11" s="13" t="s">
        <v>178</v>
      </c>
      <c r="G11" s="13" t="s">
        <v>157</v>
      </c>
      <c r="H11" s="362" t="s">
        <v>5376</v>
      </c>
      <c r="I11" s="25" t="s">
        <v>5377</v>
      </c>
      <c r="J11" s="25" t="s">
        <v>5378</v>
      </c>
      <c r="K11" s="26" t="s">
        <v>6</v>
      </c>
      <c r="L11" s="13"/>
      <c r="M11" s="13"/>
      <c r="N11" s="13"/>
      <c r="O11" s="13"/>
      <c r="P11" s="26"/>
      <c r="Q11" s="13"/>
      <c r="R11" s="13"/>
      <c r="S11" s="13"/>
      <c r="T11" s="13"/>
    </row>
    <row r="12" spans="2:20" ht="27">
      <c r="B12" s="31"/>
      <c r="C12" s="13"/>
      <c r="D12" s="363"/>
      <c r="E12" s="13" t="s">
        <v>145</v>
      </c>
      <c r="F12" s="13" t="s">
        <v>178</v>
      </c>
      <c r="G12" s="13" t="s">
        <v>157</v>
      </c>
      <c r="H12" s="363"/>
      <c r="I12" s="25" t="s">
        <v>5379</v>
      </c>
      <c r="J12" s="25" t="s">
        <v>5380</v>
      </c>
      <c r="K12" s="26" t="s">
        <v>6</v>
      </c>
      <c r="L12" s="13"/>
      <c r="M12" s="13"/>
      <c r="N12" s="13"/>
      <c r="O12" s="13"/>
      <c r="P12" s="13"/>
      <c r="Q12" s="13"/>
      <c r="R12" s="13"/>
      <c r="S12" s="13"/>
      <c r="T12" s="13"/>
    </row>
    <row r="13" spans="2:20" ht="27">
      <c r="B13" s="31"/>
      <c r="C13" s="13"/>
      <c r="D13" s="363"/>
      <c r="E13" s="13" t="s">
        <v>145</v>
      </c>
      <c r="F13" s="13" t="s">
        <v>178</v>
      </c>
      <c r="G13" s="13" t="s">
        <v>157</v>
      </c>
      <c r="H13" s="363"/>
      <c r="I13" s="25" t="s">
        <v>5381</v>
      </c>
      <c r="J13" s="25" t="s">
        <v>5380</v>
      </c>
      <c r="K13" s="26" t="s">
        <v>6</v>
      </c>
      <c r="L13" s="13"/>
      <c r="M13" s="13"/>
      <c r="N13" s="13"/>
      <c r="O13" s="13"/>
      <c r="P13" s="13"/>
      <c r="Q13" s="13"/>
      <c r="R13" s="13"/>
      <c r="S13" s="13"/>
      <c r="T13" s="13"/>
    </row>
    <row r="14" spans="2:20" ht="27">
      <c r="B14" s="31"/>
      <c r="C14" s="13"/>
      <c r="D14" s="363"/>
      <c r="E14" s="13" t="s">
        <v>145</v>
      </c>
      <c r="F14" s="13" t="s">
        <v>178</v>
      </c>
      <c r="G14" s="13" t="s">
        <v>157</v>
      </c>
      <c r="H14" s="363"/>
      <c r="I14" s="25" t="s">
        <v>5382</v>
      </c>
      <c r="J14" s="25" t="s">
        <v>5383</v>
      </c>
      <c r="K14" s="26" t="s">
        <v>6</v>
      </c>
      <c r="L14" s="13"/>
      <c r="M14" s="13"/>
      <c r="N14" s="13"/>
      <c r="O14" s="13"/>
      <c r="P14" s="13"/>
      <c r="Q14" s="13"/>
      <c r="R14" s="13"/>
      <c r="S14" s="13"/>
      <c r="T14" s="13"/>
    </row>
    <row r="15" spans="2:20" ht="27">
      <c r="B15" s="31"/>
      <c r="C15" s="13"/>
      <c r="D15" s="363"/>
      <c r="E15" s="13" t="s">
        <v>145</v>
      </c>
      <c r="F15" s="13" t="s">
        <v>178</v>
      </c>
      <c r="G15" s="13" t="s">
        <v>157</v>
      </c>
      <c r="H15" s="363"/>
      <c r="I15" s="25" t="s">
        <v>5384</v>
      </c>
      <c r="J15" s="25" t="s">
        <v>5385</v>
      </c>
      <c r="K15" s="26" t="s">
        <v>6</v>
      </c>
      <c r="L15" s="13"/>
      <c r="M15" s="13"/>
      <c r="N15" s="13"/>
      <c r="O15" s="13"/>
      <c r="P15" s="13"/>
      <c r="Q15" s="13"/>
      <c r="R15" s="13"/>
      <c r="S15" s="13"/>
      <c r="T15" s="13"/>
    </row>
    <row r="16" spans="2:20" ht="27">
      <c r="B16" s="31"/>
      <c r="C16" s="13"/>
      <c r="D16" s="363"/>
      <c r="E16" s="13" t="s">
        <v>145</v>
      </c>
      <c r="F16" s="13" t="s">
        <v>178</v>
      </c>
      <c r="G16" s="13" t="s">
        <v>157</v>
      </c>
      <c r="H16" s="363"/>
      <c r="I16" s="25" t="s">
        <v>5386</v>
      </c>
      <c r="J16" s="25" t="s">
        <v>5387</v>
      </c>
      <c r="K16" s="26" t="s">
        <v>6</v>
      </c>
      <c r="L16" s="13"/>
      <c r="M16" s="13"/>
      <c r="N16" s="13"/>
      <c r="O16" s="13"/>
      <c r="P16" s="13"/>
      <c r="Q16" s="13"/>
      <c r="R16" s="13"/>
      <c r="S16" s="13"/>
      <c r="T16" s="13"/>
    </row>
    <row r="17" spans="2:20" ht="27">
      <c r="B17" s="31"/>
      <c r="C17" s="13"/>
      <c r="D17" s="363"/>
      <c r="E17" s="13" t="s">
        <v>145</v>
      </c>
      <c r="F17" s="13" t="s">
        <v>178</v>
      </c>
      <c r="G17" s="13" t="s">
        <v>157</v>
      </c>
      <c r="H17" s="363"/>
      <c r="I17" s="25" t="s">
        <v>5388</v>
      </c>
      <c r="J17" s="25" t="s">
        <v>5389</v>
      </c>
      <c r="K17" s="26" t="s">
        <v>6</v>
      </c>
      <c r="L17" s="13"/>
      <c r="M17" s="13"/>
      <c r="N17" s="13"/>
      <c r="O17" s="13"/>
      <c r="P17" s="13"/>
      <c r="Q17" s="13"/>
      <c r="R17" s="13"/>
      <c r="S17" s="13"/>
      <c r="T17" s="13"/>
    </row>
    <row r="18" spans="2:20" ht="27">
      <c r="B18" s="31"/>
      <c r="C18" s="13"/>
      <c r="D18" s="363"/>
      <c r="E18" s="13" t="s">
        <v>145</v>
      </c>
      <c r="F18" s="13" t="s">
        <v>178</v>
      </c>
      <c r="G18" s="13" t="s">
        <v>157</v>
      </c>
      <c r="H18" s="363"/>
      <c r="I18" s="25" t="s">
        <v>5390</v>
      </c>
      <c r="J18" s="25" t="s">
        <v>5391</v>
      </c>
      <c r="K18" s="26" t="s">
        <v>6</v>
      </c>
      <c r="L18" s="13"/>
      <c r="M18" s="13"/>
      <c r="N18" s="13"/>
      <c r="O18" s="13"/>
      <c r="P18" s="13"/>
      <c r="Q18" s="13"/>
      <c r="R18" s="13"/>
      <c r="S18" s="13"/>
      <c r="T18" s="13"/>
    </row>
    <row r="19" spans="2:20">
      <c r="B19" s="31"/>
      <c r="C19" s="13"/>
      <c r="D19" s="363"/>
      <c r="E19" s="13" t="s">
        <v>145</v>
      </c>
      <c r="F19" s="13" t="s">
        <v>178</v>
      </c>
      <c r="G19" s="13" t="s">
        <v>157</v>
      </c>
      <c r="H19" s="363"/>
      <c r="I19" s="25" t="s">
        <v>5392</v>
      </c>
      <c r="J19" s="25" t="s">
        <v>5393</v>
      </c>
      <c r="K19" s="26" t="s">
        <v>6</v>
      </c>
      <c r="L19" s="13"/>
      <c r="M19" s="13"/>
      <c r="N19" s="13"/>
      <c r="O19" s="13"/>
      <c r="P19" s="13"/>
      <c r="Q19" s="13"/>
      <c r="R19" s="13"/>
      <c r="S19" s="13"/>
      <c r="T19" s="13"/>
    </row>
    <row r="20" spans="2:20" ht="27">
      <c r="B20" s="31"/>
      <c r="C20" s="13"/>
      <c r="D20" s="363"/>
      <c r="E20" s="13" t="s">
        <v>145</v>
      </c>
      <c r="F20" s="13" t="s">
        <v>178</v>
      </c>
      <c r="G20" s="13" t="s">
        <v>157</v>
      </c>
      <c r="H20" s="363"/>
      <c r="I20" s="25" t="s">
        <v>5394</v>
      </c>
      <c r="J20" s="25" t="s">
        <v>250</v>
      </c>
      <c r="K20" s="26" t="s">
        <v>6</v>
      </c>
      <c r="L20" s="13"/>
      <c r="M20" s="13"/>
      <c r="N20" s="13"/>
      <c r="O20" s="13"/>
      <c r="P20" s="13"/>
      <c r="Q20" s="13"/>
      <c r="R20" s="13"/>
      <c r="S20" s="13"/>
      <c r="T20" s="13"/>
    </row>
    <row r="21" spans="2:20">
      <c r="B21" s="31"/>
      <c r="C21" s="13"/>
      <c r="D21" s="363"/>
      <c r="E21" s="13" t="s">
        <v>145</v>
      </c>
      <c r="F21" s="13" t="s">
        <v>178</v>
      </c>
      <c r="G21" s="13" t="s">
        <v>157</v>
      </c>
      <c r="H21" s="363"/>
      <c r="I21" s="25" t="s">
        <v>239</v>
      </c>
      <c r="J21" s="25" t="s">
        <v>5395</v>
      </c>
      <c r="K21" s="26" t="s">
        <v>6</v>
      </c>
      <c r="L21" s="13"/>
      <c r="M21" s="13"/>
      <c r="N21" s="13"/>
      <c r="O21" s="13"/>
      <c r="P21" s="13"/>
      <c r="Q21" s="13"/>
      <c r="R21" s="13"/>
      <c r="S21" s="13"/>
      <c r="T21" s="13"/>
    </row>
    <row r="22" spans="2:20" ht="27">
      <c r="B22" s="31"/>
      <c r="C22" s="13"/>
      <c r="D22" s="363"/>
      <c r="E22" s="13" t="s">
        <v>145</v>
      </c>
      <c r="F22" s="13" t="s">
        <v>178</v>
      </c>
      <c r="G22" s="13" t="s">
        <v>157</v>
      </c>
      <c r="H22" s="363"/>
      <c r="I22" s="25" t="s">
        <v>5396</v>
      </c>
      <c r="J22" s="25" t="s">
        <v>5380</v>
      </c>
      <c r="K22" s="26" t="s">
        <v>6</v>
      </c>
      <c r="L22" s="13"/>
      <c r="M22" s="13"/>
      <c r="N22" s="13"/>
      <c r="O22" s="13"/>
      <c r="P22" s="13"/>
      <c r="Q22" s="13"/>
      <c r="R22" s="13"/>
      <c r="S22" s="13"/>
      <c r="T22" s="13"/>
    </row>
    <row r="23" spans="2:20" ht="27">
      <c r="B23" s="31"/>
      <c r="C23" s="13"/>
      <c r="D23" s="363"/>
      <c r="E23" s="13" t="s">
        <v>145</v>
      </c>
      <c r="F23" s="13" t="s">
        <v>178</v>
      </c>
      <c r="G23" s="13" t="s">
        <v>157</v>
      </c>
      <c r="H23" s="363"/>
      <c r="I23" s="25" t="s">
        <v>5397</v>
      </c>
      <c r="J23" s="25" t="s">
        <v>5380</v>
      </c>
      <c r="K23" s="26" t="s">
        <v>6</v>
      </c>
      <c r="L23" s="13"/>
      <c r="M23" s="13"/>
      <c r="N23" s="13"/>
      <c r="O23" s="13"/>
      <c r="P23" s="13"/>
      <c r="Q23" s="13"/>
      <c r="R23" s="13"/>
      <c r="S23" s="13"/>
      <c r="T23" s="13"/>
    </row>
    <row r="24" spans="2:20">
      <c r="B24" s="31"/>
      <c r="C24" s="13"/>
      <c r="D24" s="363"/>
      <c r="E24" s="13" t="s">
        <v>145</v>
      </c>
      <c r="F24" s="13" t="s">
        <v>178</v>
      </c>
      <c r="G24" s="13" t="s">
        <v>157</v>
      </c>
      <c r="H24" s="363"/>
      <c r="I24" s="25" t="s">
        <v>5398</v>
      </c>
      <c r="J24" s="25" t="s">
        <v>5383</v>
      </c>
      <c r="K24" s="26" t="s">
        <v>6</v>
      </c>
      <c r="L24" s="13"/>
      <c r="M24" s="13"/>
      <c r="N24" s="13"/>
      <c r="O24" s="13"/>
      <c r="P24" s="13"/>
      <c r="Q24" s="13"/>
      <c r="R24" s="13"/>
      <c r="S24" s="13"/>
      <c r="T24" s="13"/>
    </row>
    <row r="25" spans="2:20">
      <c r="B25" s="31"/>
      <c r="C25" s="13"/>
      <c r="D25" s="363"/>
      <c r="E25" s="13" t="s">
        <v>145</v>
      </c>
      <c r="F25" s="13" t="s">
        <v>178</v>
      </c>
      <c r="G25" s="13" t="s">
        <v>157</v>
      </c>
      <c r="H25" s="363"/>
      <c r="I25" s="25" t="s">
        <v>5399</v>
      </c>
      <c r="J25" s="25" t="s">
        <v>5385</v>
      </c>
      <c r="K25" s="26" t="s">
        <v>6</v>
      </c>
      <c r="L25" s="13"/>
      <c r="M25" s="13"/>
      <c r="N25" s="13"/>
      <c r="O25" s="13"/>
      <c r="P25" s="13"/>
      <c r="Q25" s="13"/>
      <c r="R25" s="13"/>
      <c r="S25" s="13"/>
      <c r="T25" s="13"/>
    </row>
    <row r="26" spans="2:20">
      <c r="B26" s="31"/>
      <c r="C26" s="13"/>
      <c r="D26" s="363"/>
      <c r="E26" s="13" t="s">
        <v>145</v>
      </c>
      <c r="F26" s="13" t="s">
        <v>178</v>
      </c>
      <c r="G26" s="13" t="s">
        <v>157</v>
      </c>
      <c r="H26" s="363"/>
      <c r="I26" s="25" t="s">
        <v>5400</v>
      </c>
      <c r="J26" s="25" t="s">
        <v>5387</v>
      </c>
      <c r="K26" s="26" t="s">
        <v>6</v>
      </c>
      <c r="L26" s="13"/>
      <c r="M26" s="13"/>
      <c r="N26" s="13"/>
      <c r="O26" s="13"/>
      <c r="P26" s="13"/>
      <c r="Q26" s="13"/>
      <c r="R26" s="13"/>
      <c r="S26" s="13"/>
      <c r="T26" s="13"/>
    </row>
    <row r="27" spans="2:20">
      <c r="B27" s="31"/>
      <c r="C27" s="13"/>
      <c r="D27" s="363"/>
      <c r="E27" s="13" t="s">
        <v>145</v>
      </c>
      <c r="F27" s="13" t="s">
        <v>178</v>
      </c>
      <c r="G27" s="13" t="s">
        <v>157</v>
      </c>
      <c r="H27" s="363"/>
      <c r="I27" s="25" t="s">
        <v>5401</v>
      </c>
      <c r="J27" s="25" t="s">
        <v>5389</v>
      </c>
      <c r="K27" s="26" t="s">
        <v>6</v>
      </c>
      <c r="L27" s="13"/>
      <c r="M27" s="13"/>
      <c r="N27" s="13"/>
      <c r="O27" s="13"/>
      <c r="P27" s="13"/>
      <c r="Q27" s="13"/>
      <c r="R27" s="13"/>
      <c r="S27" s="13"/>
      <c r="T27" s="13"/>
    </row>
    <row r="28" spans="2:20" ht="27">
      <c r="B28" s="31"/>
      <c r="C28" s="13"/>
      <c r="D28" s="363"/>
      <c r="E28" s="13" t="s">
        <v>145</v>
      </c>
      <c r="F28" s="13" t="s">
        <v>178</v>
      </c>
      <c r="G28" s="13" t="s">
        <v>157</v>
      </c>
      <c r="H28" s="363"/>
      <c r="I28" s="25" t="s">
        <v>5402</v>
      </c>
      <c r="J28" s="25" t="s">
        <v>5391</v>
      </c>
      <c r="K28" s="26" t="s">
        <v>6</v>
      </c>
      <c r="L28" s="13"/>
      <c r="M28" s="13"/>
      <c r="N28" s="13"/>
      <c r="O28" s="13"/>
      <c r="P28" s="13"/>
      <c r="Q28" s="13"/>
      <c r="R28" s="13"/>
      <c r="S28" s="13"/>
      <c r="T28" s="13"/>
    </row>
    <row r="29" spans="2:20">
      <c r="B29" s="31"/>
      <c r="C29" s="13"/>
      <c r="D29" s="363"/>
      <c r="E29" s="13" t="s">
        <v>145</v>
      </c>
      <c r="F29" s="13" t="s">
        <v>178</v>
      </c>
      <c r="G29" s="13" t="s">
        <v>157</v>
      </c>
      <c r="H29" s="363"/>
      <c r="I29" s="25" t="s">
        <v>5403</v>
      </c>
      <c r="J29" s="25" t="s">
        <v>5393</v>
      </c>
      <c r="K29" s="26" t="s">
        <v>6</v>
      </c>
      <c r="L29" s="13"/>
      <c r="M29" s="13"/>
      <c r="N29" s="13"/>
      <c r="O29" s="13"/>
      <c r="P29" s="13"/>
      <c r="Q29" s="13"/>
      <c r="R29" s="13"/>
      <c r="S29" s="13"/>
      <c r="T29" s="13"/>
    </row>
    <row r="30" spans="2:20" ht="27">
      <c r="B30" s="31"/>
      <c r="C30" s="13"/>
      <c r="D30" s="363"/>
      <c r="E30" s="13" t="s">
        <v>145</v>
      </c>
      <c r="F30" s="13" t="s">
        <v>178</v>
      </c>
      <c r="G30" s="13" t="s">
        <v>157</v>
      </c>
      <c r="H30" s="363"/>
      <c r="I30" s="25" t="s">
        <v>5404</v>
      </c>
      <c r="J30" s="25" t="s">
        <v>250</v>
      </c>
      <c r="K30" s="26" t="s">
        <v>6</v>
      </c>
      <c r="L30" s="13"/>
      <c r="M30" s="13"/>
      <c r="N30" s="13"/>
      <c r="O30" s="13"/>
      <c r="P30" s="13"/>
      <c r="Q30" s="13"/>
      <c r="R30" s="13"/>
      <c r="S30" s="13"/>
      <c r="T30" s="13"/>
    </row>
    <row r="31" spans="2:20" ht="27">
      <c r="B31" s="31"/>
      <c r="C31" s="13"/>
      <c r="D31" s="363"/>
      <c r="E31" s="13" t="s">
        <v>145</v>
      </c>
      <c r="F31" s="13" t="s">
        <v>178</v>
      </c>
      <c r="G31" s="13" t="s">
        <v>157</v>
      </c>
      <c r="H31" s="363"/>
      <c r="I31" s="25" t="s">
        <v>5405</v>
      </c>
      <c r="J31" s="25" t="s">
        <v>5406</v>
      </c>
      <c r="K31" s="26" t="s">
        <v>6</v>
      </c>
      <c r="L31" s="13"/>
      <c r="M31" s="13"/>
      <c r="N31" s="13"/>
      <c r="O31" s="13"/>
      <c r="P31" s="13"/>
      <c r="Q31" s="13"/>
      <c r="R31" s="13"/>
      <c r="S31" s="13"/>
      <c r="T31" s="13"/>
    </row>
    <row r="32" spans="2:20">
      <c r="B32" s="31"/>
      <c r="C32" s="13"/>
      <c r="D32" s="363"/>
      <c r="E32" s="13" t="s">
        <v>145</v>
      </c>
      <c r="F32" s="13" t="s">
        <v>178</v>
      </c>
      <c r="G32" s="13" t="s">
        <v>157</v>
      </c>
      <c r="H32" s="363"/>
      <c r="I32" s="25" t="s">
        <v>5326</v>
      </c>
      <c r="J32" s="25" t="s">
        <v>5407</v>
      </c>
      <c r="K32" s="26" t="s">
        <v>6</v>
      </c>
      <c r="L32" s="13"/>
      <c r="M32" s="13"/>
      <c r="N32" s="13"/>
      <c r="O32" s="13"/>
      <c r="P32" s="13"/>
      <c r="Q32" s="13"/>
      <c r="R32" s="13"/>
      <c r="S32" s="13"/>
      <c r="T32" s="13"/>
    </row>
    <row r="33" spans="2:20" ht="27">
      <c r="B33" s="31"/>
      <c r="C33" s="13"/>
      <c r="D33" s="363"/>
      <c r="E33" s="13" t="s">
        <v>145</v>
      </c>
      <c r="F33" s="13" t="s">
        <v>178</v>
      </c>
      <c r="G33" s="13" t="s">
        <v>157</v>
      </c>
      <c r="H33" s="363"/>
      <c r="I33" s="25" t="s">
        <v>5408</v>
      </c>
      <c r="J33" s="25" t="s">
        <v>215</v>
      </c>
      <c r="K33" s="26" t="s">
        <v>6</v>
      </c>
      <c r="L33" s="13"/>
      <c r="M33" s="13"/>
      <c r="N33" s="13"/>
      <c r="O33" s="13"/>
      <c r="P33" s="13"/>
      <c r="Q33" s="13"/>
      <c r="R33" s="13"/>
      <c r="S33" s="13"/>
      <c r="T33" s="13"/>
    </row>
    <row r="34" spans="2:20" ht="27">
      <c r="B34" s="31"/>
      <c r="C34" s="13"/>
      <c r="D34" s="363"/>
      <c r="E34" s="13" t="s">
        <v>145</v>
      </c>
      <c r="F34" s="13" t="s">
        <v>178</v>
      </c>
      <c r="G34" s="13" t="s">
        <v>157</v>
      </c>
      <c r="H34" s="363"/>
      <c r="I34" s="25" t="s">
        <v>5409</v>
      </c>
      <c r="J34" s="25" t="s">
        <v>5380</v>
      </c>
      <c r="K34" s="26" t="s">
        <v>6</v>
      </c>
      <c r="L34" s="13"/>
      <c r="M34" s="13"/>
      <c r="N34" s="13"/>
      <c r="O34" s="13"/>
      <c r="P34" s="13"/>
      <c r="Q34" s="13"/>
      <c r="R34" s="13"/>
      <c r="S34" s="13"/>
      <c r="T34" s="13"/>
    </row>
    <row r="35" spans="2:20" ht="27">
      <c r="B35" s="31"/>
      <c r="C35" s="13"/>
      <c r="D35" s="363"/>
      <c r="E35" s="13" t="s">
        <v>145</v>
      </c>
      <c r="F35" s="13" t="s">
        <v>178</v>
      </c>
      <c r="G35" s="13" t="s">
        <v>157</v>
      </c>
      <c r="H35" s="363"/>
      <c r="I35" s="25" t="s">
        <v>5410</v>
      </c>
      <c r="J35" s="25" t="s">
        <v>5380</v>
      </c>
      <c r="K35" s="26" t="s">
        <v>6</v>
      </c>
      <c r="L35" s="13"/>
      <c r="M35" s="13"/>
      <c r="N35" s="13"/>
      <c r="O35" s="13"/>
      <c r="P35" s="13"/>
      <c r="Q35" s="13"/>
      <c r="R35" s="13"/>
      <c r="S35" s="13"/>
      <c r="T35" s="13"/>
    </row>
    <row r="36" spans="2:20">
      <c r="B36" s="31"/>
      <c r="C36" s="13"/>
      <c r="D36" s="363"/>
      <c r="E36" s="13" t="s">
        <v>145</v>
      </c>
      <c r="F36" s="13" t="s">
        <v>146</v>
      </c>
      <c r="G36" s="13" t="s">
        <v>157</v>
      </c>
      <c r="H36" s="363"/>
      <c r="I36" s="25" t="s">
        <v>5411</v>
      </c>
      <c r="J36" s="25" t="s">
        <v>5383</v>
      </c>
      <c r="K36" s="26" t="s">
        <v>6</v>
      </c>
      <c r="L36" s="13"/>
      <c r="M36" s="13"/>
      <c r="N36" s="13"/>
      <c r="O36" s="13"/>
      <c r="P36" s="13"/>
      <c r="Q36" s="13"/>
      <c r="R36" s="13"/>
      <c r="S36" s="13"/>
      <c r="T36" s="13"/>
    </row>
    <row r="37" spans="2:20">
      <c r="B37" s="31"/>
      <c r="C37" s="13"/>
      <c r="D37" s="363"/>
      <c r="E37" s="13" t="s">
        <v>145</v>
      </c>
      <c r="F37" s="13" t="s">
        <v>146</v>
      </c>
      <c r="G37" s="13" t="s">
        <v>157</v>
      </c>
      <c r="H37" s="363"/>
      <c r="I37" s="25" t="s">
        <v>5412</v>
      </c>
      <c r="J37" s="25" t="s">
        <v>5385</v>
      </c>
      <c r="K37" s="26" t="s">
        <v>6</v>
      </c>
      <c r="L37" s="13"/>
      <c r="M37" s="13"/>
      <c r="N37" s="13"/>
      <c r="O37" s="13"/>
      <c r="P37" s="13"/>
      <c r="Q37" s="13"/>
      <c r="R37" s="13"/>
      <c r="S37" s="13"/>
      <c r="T37" s="13"/>
    </row>
    <row r="38" spans="2:20">
      <c r="B38" s="31"/>
      <c r="C38" s="13"/>
      <c r="D38" s="363"/>
      <c r="E38" s="13" t="s">
        <v>145</v>
      </c>
      <c r="F38" s="13" t="s">
        <v>146</v>
      </c>
      <c r="G38" s="13" t="s">
        <v>157</v>
      </c>
      <c r="H38" s="363"/>
      <c r="I38" s="25" t="s">
        <v>5413</v>
      </c>
      <c r="J38" s="25" t="s">
        <v>5387</v>
      </c>
      <c r="K38" s="26" t="s">
        <v>6</v>
      </c>
      <c r="L38" s="13"/>
      <c r="M38" s="13"/>
      <c r="N38" s="13"/>
      <c r="O38" s="13"/>
      <c r="P38" s="13"/>
      <c r="Q38" s="13"/>
      <c r="R38" s="13"/>
      <c r="S38" s="13"/>
      <c r="T38" s="13"/>
    </row>
    <row r="39" spans="2:20">
      <c r="B39" s="31"/>
      <c r="C39" s="13"/>
      <c r="D39" s="363"/>
      <c r="E39" s="13" t="s">
        <v>145</v>
      </c>
      <c r="F39" s="13" t="s">
        <v>146</v>
      </c>
      <c r="G39" s="13" t="s">
        <v>157</v>
      </c>
      <c r="H39" s="363"/>
      <c r="I39" s="25" t="s">
        <v>5414</v>
      </c>
      <c r="J39" s="25" t="s">
        <v>5389</v>
      </c>
      <c r="K39" s="26" t="s">
        <v>6</v>
      </c>
      <c r="L39" s="13"/>
      <c r="M39" s="13"/>
      <c r="N39" s="13"/>
      <c r="O39" s="13"/>
      <c r="P39" s="13"/>
      <c r="Q39" s="13"/>
      <c r="R39" s="13"/>
      <c r="S39" s="13"/>
      <c r="T39" s="13"/>
    </row>
    <row r="40" spans="2:20" ht="27">
      <c r="B40" s="31"/>
      <c r="C40" s="13"/>
      <c r="D40" s="363"/>
      <c r="E40" s="13" t="s">
        <v>145</v>
      </c>
      <c r="F40" s="13" t="s">
        <v>146</v>
      </c>
      <c r="G40" s="13" t="s">
        <v>157</v>
      </c>
      <c r="H40" s="363"/>
      <c r="I40" s="25" t="s">
        <v>5415</v>
      </c>
      <c r="J40" s="25" t="s">
        <v>5391</v>
      </c>
      <c r="K40" s="26" t="s">
        <v>6</v>
      </c>
      <c r="L40" s="13"/>
      <c r="M40" s="13"/>
      <c r="N40" s="13"/>
      <c r="O40" s="13"/>
      <c r="P40" s="13"/>
      <c r="Q40" s="13"/>
      <c r="R40" s="13"/>
      <c r="S40" s="13"/>
      <c r="T40" s="13"/>
    </row>
    <row r="41" spans="2:20">
      <c r="B41" s="31"/>
      <c r="C41" s="13"/>
      <c r="D41" s="363"/>
      <c r="E41" s="13" t="s">
        <v>145</v>
      </c>
      <c r="F41" s="13" t="s">
        <v>146</v>
      </c>
      <c r="G41" s="13" t="s">
        <v>157</v>
      </c>
      <c r="H41" s="363"/>
      <c r="I41" s="25" t="s">
        <v>5416</v>
      </c>
      <c r="J41" s="25" t="s">
        <v>5393</v>
      </c>
      <c r="K41" s="26" t="s">
        <v>6</v>
      </c>
      <c r="L41" s="13"/>
      <c r="M41" s="13"/>
      <c r="N41" s="13"/>
      <c r="O41" s="13"/>
      <c r="P41" s="13"/>
      <c r="Q41" s="13"/>
      <c r="R41" s="13"/>
      <c r="S41" s="13"/>
      <c r="T41" s="13"/>
    </row>
    <row r="42" spans="2:20" ht="27">
      <c r="B42" s="31"/>
      <c r="C42" s="13"/>
      <c r="D42" s="363"/>
      <c r="E42" s="13" t="s">
        <v>145</v>
      </c>
      <c r="F42" s="13" t="s">
        <v>178</v>
      </c>
      <c r="G42" s="13" t="s">
        <v>157</v>
      </c>
      <c r="H42" s="363"/>
      <c r="I42" s="25" t="s">
        <v>5417</v>
      </c>
      <c r="J42" s="25" t="s">
        <v>250</v>
      </c>
      <c r="K42" s="26" t="s">
        <v>6</v>
      </c>
      <c r="L42" s="13"/>
      <c r="M42" s="13"/>
      <c r="N42" s="13"/>
      <c r="O42" s="13"/>
      <c r="P42" s="13"/>
      <c r="Q42" s="13"/>
      <c r="R42" s="13"/>
      <c r="S42" s="13"/>
      <c r="T42" s="13"/>
    </row>
    <row r="43" spans="2:20" ht="27">
      <c r="B43" s="31"/>
      <c r="C43" s="13"/>
      <c r="D43" s="363"/>
      <c r="E43" s="13" t="s">
        <v>145</v>
      </c>
      <c r="F43" s="13" t="s">
        <v>178</v>
      </c>
      <c r="G43" s="13" t="s">
        <v>157</v>
      </c>
      <c r="H43" s="363"/>
      <c r="I43" s="25" t="s">
        <v>5418</v>
      </c>
      <c r="J43" s="25" t="s">
        <v>5406</v>
      </c>
      <c r="K43" s="26" t="s">
        <v>6</v>
      </c>
      <c r="L43" s="13"/>
      <c r="M43" s="13"/>
      <c r="N43" s="13"/>
      <c r="O43" s="13"/>
      <c r="P43" s="13"/>
      <c r="Q43" s="13"/>
      <c r="R43" s="13"/>
      <c r="S43" s="13"/>
      <c r="T43" s="13"/>
    </row>
    <row r="44" spans="2:20">
      <c r="B44" s="31"/>
      <c r="C44" s="13"/>
      <c r="D44" s="363"/>
      <c r="E44" s="13" t="s">
        <v>145</v>
      </c>
      <c r="F44" s="13" t="s">
        <v>178</v>
      </c>
      <c r="G44" s="13" t="s">
        <v>157</v>
      </c>
      <c r="H44" s="363"/>
      <c r="I44" s="25" t="s">
        <v>5336</v>
      </c>
      <c r="J44" s="25" t="s">
        <v>5419</v>
      </c>
      <c r="K44" s="26" t="s">
        <v>6</v>
      </c>
      <c r="L44" s="13"/>
      <c r="M44" s="13"/>
      <c r="N44" s="13"/>
      <c r="O44" s="13"/>
      <c r="P44" s="13"/>
      <c r="Q44" s="13"/>
      <c r="R44" s="13"/>
      <c r="S44" s="13"/>
      <c r="T44" s="13"/>
    </row>
    <row r="45" spans="2:20" ht="27">
      <c r="B45" s="31"/>
      <c r="C45" s="13"/>
      <c r="D45" s="363"/>
      <c r="E45" s="13" t="s">
        <v>145</v>
      </c>
      <c r="F45" s="13" t="s">
        <v>178</v>
      </c>
      <c r="G45" s="13" t="s">
        <v>157</v>
      </c>
      <c r="H45" s="363"/>
      <c r="I45" s="25" t="s">
        <v>5420</v>
      </c>
      <c r="J45" s="25" t="s">
        <v>5421</v>
      </c>
      <c r="K45" s="26" t="s">
        <v>6</v>
      </c>
      <c r="L45" s="13"/>
      <c r="M45" s="13"/>
      <c r="N45" s="13"/>
      <c r="O45" s="13"/>
      <c r="P45" s="13"/>
      <c r="Q45" s="13"/>
      <c r="R45" s="13"/>
      <c r="S45" s="13"/>
      <c r="T45" s="13"/>
    </row>
    <row r="46" spans="2:20">
      <c r="B46" s="31"/>
      <c r="C46" s="13"/>
      <c r="D46" s="363"/>
      <c r="E46" s="13" t="s">
        <v>145</v>
      </c>
      <c r="F46" s="13" t="s">
        <v>178</v>
      </c>
      <c r="G46" s="13" t="s">
        <v>157</v>
      </c>
      <c r="H46" s="363"/>
      <c r="I46" s="25" t="s">
        <v>5422</v>
      </c>
      <c r="J46" s="25" t="s">
        <v>384</v>
      </c>
      <c r="K46" s="26" t="s">
        <v>6</v>
      </c>
      <c r="L46" s="13"/>
      <c r="M46" s="13"/>
      <c r="N46" s="13"/>
      <c r="O46" s="13"/>
      <c r="P46" s="13"/>
      <c r="Q46" s="13"/>
      <c r="R46" s="13"/>
      <c r="S46" s="13"/>
      <c r="T46" s="13"/>
    </row>
    <row r="47" spans="2:20" ht="27">
      <c r="B47" s="31"/>
      <c r="C47" s="13"/>
      <c r="D47" s="363"/>
      <c r="E47" s="13" t="s">
        <v>145</v>
      </c>
      <c r="F47" s="13" t="s">
        <v>178</v>
      </c>
      <c r="G47" s="13" t="s">
        <v>157</v>
      </c>
      <c r="H47" s="363"/>
      <c r="I47" s="25" t="s">
        <v>5423</v>
      </c>
      <c r="J47" s="25" t="s">
        <v>5424</v>
      </c>
      <c r="K47" s="26" t="s">
        <v>6</v>
      </c>
      <c r="L47" s="13"/>
      <c r="M47" s="13"/>
      <c r="N47" s="13"/>
      <c r="O47" s="13"/>
      <c r="P47" s="13"/>
      <c r="Q47" s="13"/>
      <c r="R47" s="13"/>
      <c r="S47" s="13"/>
      <c r="T47" s="13"/>
    </row>
    <row r="48" spans="2:20">
      <c r="B48" s="31"/>
      <c r="C48" s="13"/>
      <c r="D48" s="363"/>
      <c r="E48" s="13" t="s">
        <v>145</v>
      </c>
      <c r="F48" s="13" t="s">
        <v>178</v>
      </c>
      <c r="G48" s="13" t="s">
        <v>157</v>
      </c>
      <c r="H48" s="363"/>
      <c r="I48" s="25" t="s">
        <v>5425</v>
      </c>
      <c r="J48" s="25" t="s">
        <v>384</v>
      </c>
      <c r="K48" s="26" t="s">
        <v>6</v>
      </c>
      <c r="L48" s="13"/>
      <c r="M48" s="13"/>
      <c r="N48" s="13"/>
      <c r="O48" s="13"/>
      <c r="P48" s="13"/>
      <c r="Q48" s="13"/>
      <c r="R48" s="13"/>
      <c r="S48" s="13"/>
      <c r="T48" s="13"/>
    </row>
    <row r="49" spans="1:20" ht="27">
      <c r="B49" s="31"/>
      <c r="C49" s="13"/>
      <c r="D49" s="363"/>
      <c r="E49" s="13" t="s">
        <v>145</v>
      </c>
      <c r="F49" s="13" t="s">
        <v>178</v>
      </c>
      <c r="G49" s="13" t="s">
        <v>157</v>
      </c>
      <c r="H49" s="363"/>
      <c r="I49" s="25" t="s">
        <v>5426</v>
      </c>
      <c r="J49" s="25" t="s">
        <v>5424</v>
      </c>
      <c r="K49" s="26" t="s">
        <v>6</v>
      </c>
      <c r="L49" s="13"/>
      <c r="M49" s="13"/>
      <c r="N49" s="13"/>
      <c r="O49" s="13"/>
      <c r="P49" s="13"/>
      <c r="Q49" s="13"/>
      <c r="R49" s="13"/>
      <c r="S49" s="13"/>
      <c r="T49" s="13"/>
    </row>
    <row r="50" spans="1:20" ht="40.5">
      <c r="B50" s="31"/>
      <c r="C50" s="13"/>
      <c r="D50" s="363"/>
      <c r="E50" s="13" t="s">
        <v>145</v>
      </c>
      <c r="F50" s="13" t="s">
        <v>178</v>
      </c>
      <c r="G50" s="13" t="s">
        <v>157</v>
      </c>
      <c r="H50" s="363"/>
      <c r="I50" s="25" t="s">
        <v>5427</v>
      </c>
      <c r="J50" s="25" t="s">
        <v>5424</v>
      </c>
      <c r="K50" s="26" t="s">
        <v>6</v>
      </c>
      <c r="L50" s="13"/>
      <c r="M50" s="13"/>
      <c r="N50" s="13"/>
      <c r="O50" s="13"/>
      <c r="P50" s="13"/>
      <c r="Q50" s="13"/>
      <c r="R50" s="13"/>
      <c r="S50" s="13"/>
      <c r="T50" s="13"/>
    </row>
    <row r="51" spans="1:20" ht="40.5">
      <c r="B51" s="31"/>
      <c r="C51" s="13"/>
      <c r="D51" s="363"/>
      <c r="E51" s="13" t="s">
        <v>145</v>
      </c>
      <c r="F51" s="13" t="s">
        <v>178</v>
      </c>
      <c r="G51" s="13" t="s">
        <v>157</v>
      </c>
      <c r="H51" s="363"/>
      <c r="I51" s="25" t="s">
        <v>5428</v>
      </c>
      <c r="J51" s="25" t="s">
        <v>5429</v>
      </c>
      <c r="K51" s="26" t="s">
        <v>6</v>
      </c>
      <c r="L51" s="13"/>
      <c r="M51" s="13"/>
      <c r="N51" s="13"/>
      <c r="O51" s="13"/>
      <c r="P51" s="13"/>
      <c r="Q51" s="13"/>
      <c r="R51" s="13"/>
      <c r="S51" s="13"/>
      <c r="T51" s="13"/>
    </row>
    <row r="52" spans="1:20" ht="27">
      <c r="B52" s="31"/>
      <c r="C52" s="13"/>
      <c r="D52" s="363" t="s">
        <v>5430</v>
      </c>
      <c r="E52" s="13" t="s">
        <v>145</v>
      </c>
      <c r="F52" s="13" t="s">
        <v>178</v>
      </c>
      <c r="G52" s="13" t="s">
        <v>157</v>
      </c>
      <c r="H52" s="363" t="s">
        <v>5376</v>
      </c>
      <c r="I52" s="25" t="s">
        <v>5431</v>
      </c>
      <c r="J52" s="25" t="s">
        <v>5432</v>
      </c>
      <c r="K52" s="26" t="s">
        <v>6</v>
      </c>
      <c r="L52" s="13"/>
      <c r="M52" s="13"/>
      <c r="N52" s="13"/>
      <c r="O52" s="13"/>
      <c r="P52" s="13"/>
      <c r="Q52" s="13"/>
      <c r="R52" s="13"/>
      <c r="S52" s="13"/>
      <c r="T52" s="13"/>
    </row>
    <row r="53" spans="1:20" ht="27">
      <c r="B53" s="31"/>
      <c r="C53" s="13"/>
      <c r="D53" s="363"/>
      <c r="E53" s="13" t="s">
        <v>145</v>
      </c>
      <c r="F53" s="13" t="s">
        <v>178</v>
      </c>
      <c r="G53" s="13" t="s">
        <v>157</v>
      </c>
      <c r="H53" s="363"/>
      <c r="I53" s="25" t="s">
        <v>5433</v>
      </c>
      <c r="J53" s="25" t="s">
        <v>5434</v>
      </c>
      <c r="K53" s="26" t="s">
        <v>10</v>
      </c>
      <c r="L53" s="13"/>
      <c r="M53" s="13"/>
      <c r="N53" s="13"/>
      <c r="O53" s="13"/>
      <c r="P53" s="13"/>
      <c r="Q53" s="13"/>
      <c r="R53" s="13"/>
      <c r="S53" s="13"/>
      <c r="T53" s="13"/>
    </row>
    <row r="54" spans="1:20" ht="27">
      <c r="B54" s="31"/>
      <c r="C54" s="13"/>
      <c r="D54" s="33" t="s">
        <v>5435</v>
      </c>
      <c r="E54" s="13" t="s">
        <v>145</v>
      </c>
      <c r="F54" s="13" t="s">
        <v>178</v>
      </c>
      <c r="G54" s="13" t="s">
        <v>157</v>
      </c>
      <c r="H54" s="33" t="s">
        <v>5228</v>
      </c>
      <c r="I54" s="25" t="s">
        <v>5436</v>
      </c>
      <c r="J54" s="25" t="s">
        <v>5437</v>
      </c>
      <c r="K54" s="26" t="s">
        <v>6</v>
      </c>
      <c r="L54" s="13"/>
      <c r="M54" s="13"/>
      <c r="N54" s="13"/>
      <c r="O54" s="13"/>
      <c r="P54" s="13"/>
      <c r="Q54" s="13"/>
      <c r="R54" s="13"/>
      <c r="S54" s="13"/>
      <c r="T54" s="13"/>
    </row>
    <row r="55" spans="1:20" ht="27">
      <c r="B55" s="31"/>
      <c r="C55" s="13"/>
      <c r="D55" s="33"/>
      <c r="E55" s="13" t="s">
        <v>145</v>
      </c>
      <c r="F55" s="13" t="s">
        <v>178</v>
      </c>
      <c r="G55" s="13" t="s">
        <v>157</v>
      </c>
      <c r="H55" s="33" t="s">
        <v>5438</v>
      </c>
      <c r="I55" s="25" t="s">
        <v>5439</v>
      </c>
      <c r="J55" s="25" t="s">
        <v>5437</v>
      </c>
      <c r="K55" s="26" t="s">
        <v>6</v>
      </c>
      <c r="L55" s="13"/>
      <c r="M55" s="13"/>
      <c r="N55" s="13"/>
      <c r="O55" s="13"/>
      <c r="P55" s="13"/>
      <c r="Q55" s="13"/>
      <c r="R55" s="13"/>
      <c r="S55" s="13"/>
      <c r="T55" s="13"/>
    </row>
    <row r="56" spans="1:20" ht="33">
      <c r="B56" s="31"/>
      <c r="C56" s="13"/>
      <c r="D56" s="33"/>
      <c r="E56" s="13" t="s">
        <v>145</v>
      </c>
      <c r="F56" s="13" t="s">
        <v>178</v>
      </c>
      <c r="G56" s="13" t="s">
        <v>157</v>
      </c>
      <c r="H56" s="33" t="s">
        <v>5440</v>
      </c>
      <c r="I56" s="25" t="s">
        <v>5441</v>
      </c>
      <c r="J56" s="25" t="s">
        <v>5437</v>
      </c>
      <c r="K56" s="26" t="s">
        <v>926</v>
      </c>
      <c r="L56" s="13" t="s">
        <v>5442</v>
      </c>
      <c r="M56" s="13"/>
      <c r="N56" s="13"/>
      <c r="O56" s="13"/>
      <c r="P56" s="13"/>
      <c r="Q56" s="13"/>
      <c r="R56" s="13"/>
      <c r="S56" s="13"/>
      <c r="T56" s="13"/>
    </row>
    <row r="57" spans="1:20" ht="27">
      <c r="B57" s="31"/>
      <c r="C57" s="13"/>
      <c r="D57" s="33"/>
      <c r="E57" s="13" t="s">
        <v>145</v>
      </c>
      <c r="F57" s="13" t="s">
        <v>178</v>
      </c>
      <c r="G57" s="13" t="s">
        <v>157</v>
      </c>
      <c r="H57" s="33" t="s">
        <v>5443</v>
      </c>
      <c r="I57" s="25" t="s">
        <v>5444</v>
      </c>
      <c r="J57" s="25" t="s">
        <v>5437</v>
      </c>
      <c r="K57" s="26" t="s">
        <v>6</v>
      </c>
      <c r="L57" s="13"/>
      <c r="M57" s="13"/>
      <c r="N57" s="13"/>
      <c r="O57" s="13"/>
      <c r="P57" s="13"/>
      <c r="Q57" s="13"/>
      <c r="R57" s="13"/>
      <c r="S57" s="13"/>
      <c r="T57" s="13"/>
    </row>
    <row r="58" spans="1:20" ht="27">
      <c r="B58" s="31"/>
      <c r="C58" s="13"/>
      <c r="D58" s="33"/>
      <c r="E58" s="13" t="s">
        <v>145</v>
      </c>
      <c r="F58" s="13" t="s">
        <v>178</v>
      </c>
      <c r="G58" s="13" t="s">
        <v>157</v>
      </c>
      <c r="H58" s="33" t="s">
        <v>5445</v>
      </c>
      <c r="I58" s="25" t="s">
        <v>5446</v>
      </c>
      <c r="J58" s="25" t="s">
        <v>5437</v>
      </c>
      <c r="K58" s="26" t="s">
        <v>6</v>
      </c>
      <c r="L58" s="13"/>
      <c r="M58" s="13"/>
      <c r="N58" s="13"/>
      <c r="O58" s="13"/>
      <c r="P58" s="13"/>
      <c r="Q58" s="13"/>
      <c r="R58" s="13"/>
      <c r="S58" s="13"/>
      <c r="T58" s="13"/>
    </row>
    <row r="59" spans="1:20" ht="27">
      <c r="B59" s="31"/>
      <c r="C59" s="13"/>
      <c r="D59" s="33"/>
      <c r="E59" s="13" t="s">
        <v>145</v>
      </c>
      <c r="F59" s="13" t="s">
        <v>178</v>
      </c>
      <c r="G59" s="13" t="s">
        <v>157</v>
      </c>
      <c r="H59" s="33" t="s">
        <v>5188</v>
      </c>
      <c r="I59" s="25" t="s">
        <v>5447</v>
      </c>
      <c r="J59" s="25" t="s">
        <v>5437</v>
      </c>
      <c r="K59" s="26" t="s">
        <v>6</v>
      </c>
      <c r="L59" s="13"/>
      <c r="M59" s="13"/>
      <c r="N59" s="13"/>
      <c r="O59" s="13"/>
      <c r="P59" s="13"/>
      <c r="Q59" s="13"/>
      <c r="R59" s="13"/>
      <c r="S59" s="13"/>
      <c r="T59" s="13"/>
    </row>
    <row r="60" spans="1:20" ht="27">
      <c r="B60" s="31"/>
      <c r="C60" s="13"/>
      <c r="D60" s="33"/>
      <c r="E60" s="13" t="s">
        <v>145</v>
      </c>
      <c r="F60" s="13" t="s">
        <v>178</v>
      </c>
      <c r="G60" s="13" t="s">
        <v>157</v>
      </c>
      <c r="H60" s="33" t="s">
        <v>1239</v>
      </c>
      <c r="I60" s="25" t="s">
        <v>5448</v>
      </c>
      <c r="J60" s="25" t="s">
        <v>5437</v>
      </c>
      <c r="K60" s="26" t="s">
        <v>6</v>
      </c>
      <c r="L60" s="13"/>
      <c r="M60" s="13"/>
      <c r="N60" s="13"/>
      <c r="O60" s="13"/>
      <c r="P60" s="13"/>
      <c r="Q60" s="13"/>
      <c r="R60" s="13"/>
      <c r="S60" s="13"/>
      <c r="T60" s="13"/>
    </row>
    <row r="61" spans="1:20" ht="27">
      <c r="B61" s="31"/>
      <c r="C61" s="13"/>
      <c r="D61" s="33"/>
      <c r="E61" s="13" t="s">
        <v>145</v>
      </c>
      <c r="F61" s="13" t="s">
        <v>178</v>
      </c>
      <c r="G61" s="13" t="s">
        <v>157</v>
      </c>
      <c r="H61" s="33" t="s">
        <v>1241</v>
      </c>
      <c r="I61" s="25" t="s">
        <v>5449</v>
      </c>
      <c r="J61" s="25" t="s">
        <v>5437</v>
      </c>
      <c r="K61" s="26" t="s">
        <v>6</v>
      </c>
      <c r="L61" s="13"/>
      <c r="M61" s="13"/>
      <c r="N61" s="13"/>
      <c r="O61" s="13"/>
      <c r="P61" s="13"/>
      <c r="Q61" s="13"/>
      <c r="R61" s="13"/>
      <c r="S61" s="13"/>
      <c r="T61" s="13"/>
    </row>
    <row r="62" spans="1:20" ht="27">
      <c r="B62" s="31"/>
      <c r="C62" s="13"/>
      <c r="D62" s="33"/>
      <c r="E62" s="13" t="s">
        <v>145</v>
      </c>
      <c r="F62" s="13" t="s">
        <v>178</v>
      </c>
      <c r="G62" s="13" t="s">
        <v>157</v>
      </c>
      <c r="H62" s="33" t="s">
        <v>5450</v>
      </c>
      <c r="I62" s="25" t="s">
        <v>5451</v>
      </c>
      <c r="J62" s="25" t="s">
        <v>5437</v>
      </c>
      <c r="K62" s="26" t="s">
        <v>6</v>
      </c>
      <c r="L62" s="13"/>
      <c r="M62" s="13"/>
      <c r="N62" s="13"/>
      <c r="O62" s="13"/>
      <c r="P62" s="13"/>
      <c r="Q62" s="13"/>
      <c r="R62" s="13"/>
      <c r="S62" s="13"/>
      <c r="T62" s="13"/>
    </row>
    <row r="63" spans="1:20" ht="40.5">
      <c r="B63" s="34"/>
      <c r="C63" s="13"/>
      <c r="D63" s="35"/>
      <c r="E63" s="13" t="s">
        <v>145</v>
      </c>
      <c r="F63" s="13" t="s">
        <v>178</v>
      </c>
      <c r="G63" s="13" t="s">
        <v>157</v>
      </c>
      <c r="H63" s="35" t="s">
        <v>5376</v>
      </c>
      <c r="I63" s="25" t="s">
        <v>5452</v>
      </c>
      <c r="J63" s="25" t="s">
        <v>5453</v>
      </c>
      <c r="K63" s="26" t="s">
        <v>6</v>
      </c>
      <c r="L63" s="13"/>
      <c r="M63" s="13"/>
      <c r="N63" s="13"/>
      <c r="O63" s="13"/>
      <c r="P63" s="13"/>
      <c r="Q63" s="13"/>
      <c r="R63" s="13"/>
      <c r="S63" s="13"/>
      <c r="T63" s="13"/>
    </row>
    <row r="64" spans="1:20">
      <c r="A64" s="5"/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1:20">
      <c r="A65" s="5"/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  <row r="66" spans="1:20">
      <c r="A66" s="5"/>
      <c r="B66" s="17"/>
      <c r="C66" s="18"/>
      <c r="D66" s="19"/>
      <c r="E66" s="18"/>
      <c r="F66" s="18"/>
      <c r="G66" s="18"/>
      <c r="H66" s="19"/>
      <c r="I66" s="27"/>
      <c r="J66" s="27"/>
      <c r="K66" s="28"/>
      <c r="L66" s="18"/>
      <c r="M66" s="18"/>
      <c r="N66" s="18"/>
      <c r="O66" s="18"/>
      <c r="P66" s="18"/>
      <c r="Q66" s="18"/>
      <c r="R66" s="18"/>
      <c r="S66" s="18"/>
      <c r="T66" s="18"/>
    </row>
    <row r="67" spans="1:20">
      <c r="A67" s="5"/>
      <c r="B67" s="17"/>
      <c r="C67" s="18"/>
      <c r="D67" s="19"/>
      <c r="E67" s="18"/>
      <c r="F67" s="18"/>
      <c r="G67" s="18"/>
      <c r="H67" s="19"/>
      <c r="I67" s="27"/>
      <c r="J67" s="27"/>
      <c r="K67" s="28"/>
      <c r="L67" s="18"/>
      <c r="M67" s="18"/>
      <c r="N67" s="18"/>
      <c r="O67" s="18"/>
      <c r="P67" s="18"/>
      <c r="Q67" s="18"/>
      <c r="R67" s="18"/>
      <c r="S67" s="18"/>
      <c r="T67" s="18"/>
    </row>
    <row r="68" spans="1:20">
      <c r="A68" s="5"/>
      <c r="B68" s="17"/>
      <c r="C68" s="18"/>
      <c r="D68" s="19"/>
      <c r="E68" s="18"/>
      <c r="F68" s="18"/>
      <c r="G68" s="18"/>
      <c r="H68" s="19"/>
      <c r="I68" s="27"/>
      <c r="J68" s="27"/>
      <c r="K68" s="28"/>
      <c r="L68" s="18"/>
      <c r="M68" s="18"/>
      <c r="N68" s="18"/>
      <c r="O68" s="18"/>
      <c r="P68" s="18"/>
      <c r="Q68" s="18"/>
      <c r="R68" s="18"/>
      <c r="S68" s="18"/>
      <c r="T68" s="18"/>
    </row>
    <row r="69" spans="1:20">
      <c r="A69" s="5"/>
      <c r="B69" s="17"/>
      <c r="C69" s="18"/>
      <c r="D69" s="19"/>
      <c r="E69" s="18"/>
      <c r="F69" s="18"/>
      <c r="G69" s="18"/>
      <c r="H69" s="19"/>
      <c r="I69" s="27"/>
      <c r="J69" s="27"/>
      <c r="K69" s="28"/>
      <c r="L69" s="18"/>
      <c r="M69" s="18"/>
      <c r="N69" s="18"/>
      <c r="O69" s="18"/>
      <c r="P69" s="18"/>
      <c r="Q69" s="18"/>
      <c r="R69" s="18"/>
      <c r="S69" s="18"/>
      <c r="T69" s="18"/>
    </row>
  </sheetData>
  <mergeCells count="22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P7:Q7"/>
    <mergeCell ref="K8:L8"/>
    <mergeCell ref="P8:Q8"/>
    <mergeCell ref="K9:L9"/>
    <mergeCell ref="P9:Q9"/>
    <mergeCell ref="D11:D51"/>
    <mergeCell ref="D52:D53"/>
    <mergeCell ref="H11:H51"/>
    <mergeCell ref="H52:H53"/>
    <mergeCell ref="K7:L7"/>
  </mergeCells>
  <phoneticPr fontId="31" type="noConversion"/>
  <dataValidations count="6">
    <dataValidation type="list" allowBlank="1" showInputMessage="1" showErrorMessage="1" sqref="E11:E69 E65543:E65587 E131079:E131123 E196615:E196659 E262151:E262195 E327687:E327731 E393223:E393267 E458759:E458803 E524295:E524339 E589831:E589875 E655367:E655411 E720903:E720947 E786439:E786483 E851975:E852019 E917511:E917555 E983047:E983091 JA11:JA50 JA65543:JA65587 JA131079:JA131123 JA196615:JA196659 JA262151:JA262195 JA327687:JA327731 JA393223:JA393267 JA458759:JA458803 JA524295:JA524339 JA589831:JA589875 JA655367:JA655411 JA720903:JA720947 JA786439:JA786483 JA851975:JA852019 JA917511:JA917555 JA983047:JA983091 SW11:SW50 SW65543:SW65587 SW131079:SW131123 SW196615:SW196659 SW262151:SW262195 SW327687:SW327731 SW393223:SW393267 SW458759:SW458803 SW524295:SW524339 SW589831:SW589875 SW655367:SW655411 SW720903:SW720947 SW786439:SW786483 SW851975:SW852019 SW917511:SW917555 SW983047:SW983091 ACS11:ACS50 ACS65543:ACS65587 ACS131079:ACS131123 ACS196615:ACS196659 ACS262151:ACS262195 ACS327687:ACS327731 ACS393223:ACS393267 ACS458759:ACS458803 ACS524295:ACS524339 ACS589831:ACS589875 ACS655367:ACS655411 ACS720903:ACS720947 ACS786439:ACS786483 ACS851975:ACS852019 ACS917511:ACS917555 ACS983047:ACS983091 AMO11:AMO50 AMO65543:AMO65587 AMO131079:AMO131123 AMO196615:AMO196659 AMO262151:AMO262195 AMO327687:AMO327731 AMO393223:AMO393267 AMO458759:AMO458803 AMO524295:AMO524339 AMO589831:AMO589875 AMO655367:AMO655411 AMO720903:AMO720947 AMO786439:AMO786483 AMO851975:AMO852019 AMO917511:AMO917555 AMO983047:AMO983091 AWK11:AWK50 AWK65543:AWK65587 AWK131079:AWK131123 AWK196615:AWK196659 AWK262151:AWK262195 AWK327687:AWK327731 AWK393223:AWK393267 AWK458759:AWK458803 AWK524295:AWK524339 AWK589831:AWK589875 AWK655367:AWK655411 AWK720903:AWK720947 AWK786439:AWK786483 AWK851975:AWK852019 AWK917511:AWK917555 AWK983047:AWK983091 BGG11:BGG50 BGG65543:BGG65587 BGG131079:BGG131123 BGG196615:BGG196659 BGG262151:BGG262195 BGG327687:BGG327731 BGG393223:BGG393267 BGG458759:BGG458803 BGG524295:BGG524339 BGG589831:BGG589875 BGG655367:BGG655411 BGG720903:BGG720947 BGG786439:BGG786483 BGG851975:BGG852019 BGG917511:BGG917555 BGG983047:BGG983091 BQC11:BQC50 BQC65543:BQC65587 BQC131079:BQC131123 BQC196615:BQC196659 BQC262151:BQC262195 BQC327687:BQC327731 BQC393223:BQC393267 BQC458759:BQC458803 BQC524295:BQC524339 BQC589831:BQC589875 BQC655367:BQC655411 BQC720903:BQC720947 BQC786439:BQC786483 BQC851975:BQC852019 BQC917511:BQC917555 BQC983047:BQC983091 BZY11:BZY50 BZY65543:BZY65587 BZY131079:BZY131123 BZY196615:BZY196659 BZY262151:BZY262195 BZY327687:BZY327731 BZY393223:BZY393267 BZY458759:BZY458803 BZY524295:BZY524339 BZY589831:BZY589875 BZY655367:BZY655411 BZY720903:BZY720947 BZY786439:BZY786483 BZY851975:BZY852019 BZY917511:BZY917555 BZY983047:BZY983091 CJU11:CJU50 CJU65543:CJU65587 CJU131079:CJU131123 CJU196615:CJU196659 CJU262151:CJU262195 CJU327687:CJU327731 CJU393223:CJU393267 CJU458759:CJU458803 CJU524295:CJU524339 CJU589831:CJU589875 CJU655367:CJU655411 CJU720903:CJU720947 CJU786439:CJU786483 CJU851975:CJU852019 CJU917511:CJU917555 CJU983047:CJU983091 CTQ11:CTQ50 CTQ65543:CTQ65587 CTQ131079:CTQ131123 CTQ196615:CTQ196659 CTQ262151:CTQ262195 CTQ327687:CTQ327731 CTQ393223:CTQ393267 CTQ458759:CTQ458803 CTQ524295:CTQ524339 CTQ589831:CTQ589875 CTQ655367:CTQ655411 CTQ720903:CTQ720947 CTQ786439:CTQ786483 CTQ851975:CTQ852019 CTQ917511:CTQ917555 CTQ983047:CTQ983091 DDM11:DDM50 DDM65543:DDM65587 DDM131079:DDM131123 DDM196615:DDM196659 DDM262151:DDM262195 DDM327687:DDM327731 DDM393223:DDM393267 DDM458759:DDM458803 DDM524295:DDM524339 DDM589831:DDM589875 DDM655367:DDM655411 DDM720903:DDM720947 DDM786439:DDM786483 DDM851975:DDM852019 DDM917511:DDM917555 DDM983047:DDM983091 DNI11:DNI50 DNI65543:DNI65587 DNI131079:DNI131123 DNI196615:DNI196659 DNI262151:DNI262195 DNI327687:DNI327731 DNI393223:DNI393267 DNI458759:DNI458803 DNI524295:DNI524339 DNI589831:DNI589875 DNI655367:DNI655411 DNI720903:DNI720947 DNI786439:DNI786483 DNI851975:DNI852019 DNI917511:DNI917555 DNI983047:DNI983091 DXE11:DXE50 DXE65543:DXE65587 DXE131079:DXE131123 DXE196615:DXE196659 DXE262151:DXE262195 DXE327687:DXE327731 DXE393223:DXE393267 DXE458759:DXE458803 DXE524295:DXE524339 DXE589831:DXE589875 DXE655367:DXE655411 DXE720903:DXE720947 DXE786439:DXE786483 DXE851975:DXE852019 DXE917511:DXE917555 DXE983047:DXE983091 EHA11:EHA50 EHA65543:EHA65587 EHA131079:EHA131123 EHA196615:EHA196659 EHA262151:EHA262195 EHA327687:EHA327731 EHA393223:EHA393267 EHA458759:EHA458803 EHA524295:EHA524339 EHA589831:EHA589875 EHA655367:EHA655411 EHA720903:EHA720947 EHA786439:EHA786483 EHA851975:EHA852019 EHA917511:EHA917555 EHA983047:EHA983091 EQW11:EQW50 EQW65543:EQW65587 EQW131079:EQW131123 EQW196615:EQW196659 EQW262151:EQW262195 EQW327687:EQW327731 EQW393223:EQW393267 EQW458759:EQW458803 EQW524295:EQW524339 EQW589831:EQW589875 EQW655367:EQW655411 EQW720903:EQW720947 EQW786439:EQW786483 EQW851975:EQW852019 EQW917511:EQW917555 EQW983047:EQW983091 FAS11:FAS50 FAS65543:FAS65587 FAS131079:FAS131123 FAS196615:FAS196659 FAS262151:FAS262195 FAS327687:FAS327731 FAS393223:FAS393267 FAS458759:FAS458803 FAS524295:FAS524339 FAS589831:FAS589875 FAS655367:FAS655411 FAS720903:FAS720947 FAS786439:FAS786483 FAS851975:FAS852019 FAS917511:FAS917555 FAS983047:FAS983091 FKO11:FKO50 FKO65543:FKO65587 FKO131079:FKO131123 FKO196615:FKO196659 FKO262151:FKO262195 FKO327687:FKO327731 FKO393223:FKO393267 FKO458759:FKO458803 FKO524295:FKO524339 FKO589831:FKO589875 FKO655367:FKO655411 FKO720903:FKO720947 FKO786439:FKO786483 FKO851975:FKO852019 FKO917511:FKO917555 FKO983047:FKO983091 FUK11:FUK50 FUK65543:FUK65587 FUK131079:FUK131123 FUK196615:FUK196659 FUK262151:FUK262195 FUK327687:FUK327731 FUK393223:FUK393267 FUK458759:FUK458803 FUK524295:FUK524339 FUK589831:FUK589875 FUK655367:FUK655411 FUK720903:FUK720947 FUK786439:FUK786483 FUK851975:FUK852019 FUK917511:FUK917555 FUK983047:FUK983091 GEG11:GEG50 GEG65543:GEG65587 GEG131079:GEG131123 GEG196615:GEG196659 GEG262151:GEG262195 GEG327687:GEG327731 GEG393223:GEG393267 GEG458759:GEG458803 GEG524295:GEG524339 GEG589831:GEG589875 GEG655367:GEG655411 GEG720903:GEG720947 GEG786439:GEG786483 GEG851975:GEG852019 GEG917511:GEG917555 GEG983047:GEG983091 GOC11:GOC50 GOC65543:GOC65587 GOC131079:GOC131123 GOC196615:GOC196659 GOC262151:GOC262195 GOC327687:GOC327731 GOC393223:GOC393267 GOC458759:GOC458803 GOC524295:GOC524339 GOC589831:GOC589875 GOC655367:GOC655411 GOC720903:GOC720947 GOC786439:GOC786483 GOC851975:GOC852019 GOC917511:GOC917555 GOC983047:GOC983091 GXY11:GXY50 GXY65543:GXY65587 GXY131079:GXY131123 GXY196615:GXY196659 GXY262151:GXY262195 GXY327687:GXY327731 GXY393223:GXY393267 GXY458759:GXY458803 GXY524295:GXY524339 GXY589831:GXY589875 GXY655367:GXY655411 GXY720903:GXY720947 GXY786439:GXY786483 GXY851975:GXY852019 GXY917511:GXY917555 GXY983047:GXY983091 HHU11:HHU50 HHU65543:HHU65587 HHU131079:HHU131123 HHU196615:HHU196659 HHU262151:HHU262195 HHU327687:HHU327731 HHU393223:HHU393267 HHU458759:HHU458803 HHU524295:HHU524339 HHU589831:HHU589875 HHU655367:HHU655411 HHU720903:HHU720947 HHU786439:HHU786483 HHU851975:HHU852019 HHU917511:HHU917555 HHU983047:HHU983091 HRQ11:HRQ50 HRQ65543:HRQ65587 HRQ131079:HRQ131123 HRQ196615:HRQ196659 HRQ262151:HRQ262195 HRQ327687:HRQ327731 HRQ393223:HRQ393267 HRQ458759:HRQ458803 HRQ524295:HRQ524339 HRQ589831:HRQ589875 HRQ655367:HRQ655411 HRQ720903:HRQ720947 HRQ786439:HRQ786483 HRQ851975:HRQ852019 HRQ917511:HRQ917555 HRQ983047:HRQ983091 IBM11:IBM50 IBM65543:IBM65587 IBM131079:IBM131123 IBM196615:IBM196659 IBM262151:IBM262195 IBM327687:IBM327731 IBM393223:IBM393267 IBM458759:IBM458803 IBM524295:IBM524339 IBM589831:IBM589875 IBM655367:IBM655411 IBM720903:IBM720947 IBM786439:IBM786483 IBM851975:IBM852019 IBM917511:IBM917555 IBM983047:IBM983091 ILI11:ILI50 ILI65543:ILI65587 ILI131079:ILI131123 ILI196615:ILI196659 ILI262151:ILI262195 ILI327687:ILI327731 ILI393223:ILI393267 ILI458759:ILI458803 ILI524295:ILI524339 ILI589831:ILI589875 ILI655367:ILI655411 ILI720903:ILI720947 ILI786439:ILI786483 ILI851975:ILI852019 ILI917511:ILI917555 ILI983047:ILI983091 IVE11:IVE50 IVE65543:IVE65587 IVE131079:IVE131123 IVE196615:IVE196659 IVE262151:IVE262195 IVE327687:IVE327731 IVE393223:IVE393267 IVE458759:IVE458803 IVE524295:IVE524339 IVE589831:IVE589875 IVE655367:IVE655411 IVE720903:IVE720947 IVE786439:IVE786483 IVE851975:IVE852019 IVE917511:IVE917555 IVE983047:IVE983091 JFA11:JFA50 JFA65543:JFA65587 JFA131079:JFA131123 JFA196615:JFA196659 JFA262151:JFA262195 JFA327687:JFA327731 JFA393223:JFA393267 JFA458759:JFA458803 JFA524295:JFA524339 JFA589831:JFA589875 JFA655367:JFA655411 JFA720903:JFA720947 JFA786439:JFA786483 JFA851975:JFA852019 JFA917511:JFA917555 JFA983047:JFA983091 JOW11:JOW50 JOW65543:JOW65587 JOW131079:JOW131123 JOW196615:JOW196659 JOW262151:JOW262195 JOW327687:JOW327731 JOW393223:JOW393267 JOW458759:JOW458803 JOW524295:JOW524339 JOW589831:JOW589875 JOW655367:JOW655411 JOW720903:JOW720947 JOW786439:JOW786483 JOW851975:JOW852019 JOW917511:JOW917555 JOW983047:JOW983091 JYS11:JYS50 JYS65543:JYS65587 JYS131079:JYS131123 JYS196615:JYS196659 JYS262151:JYS262195 JYS327687:JYS327731 JYS393223:JYS393267 JYS458759:JYS458803 JYS524295:JYS524339 JYS589831:JYS589875 JYS655367:JYS655411 JYS720903:JYS720947 JYS786439:JYS786483 JYS851975:JYS852019 JYS917511:JYS917555 JYS983047:JYS983091 KIO11:KIO50 KIO65543:KIO65587 KIO131079:KIO131123 KIO196615:KIO196659 KIO262151:KIO262195 KIO327687:KIO327731 KIO393223:KIO393267 KIO458759:KIO458803 KIO524295:KIO524339 KIO589831:KIO589875 KIO655367:KIO655411 KIO720903:KIO720947 KIO786439:KIO786483 KIO851975:KIO852019 KIO917511:KIO917555 KIO983047:KIO983091 KSK11:KSK50 KSK65543:KSK65587 KSK131079:KSK131123 KSK196615:KSK196659 KSK262151:KSK262195 KSK327687:KSK327731 KSK393223:KSK393267 KSK458759:KSK458803 KSK524295:KSK524339 KSK589831:KSK589875 KSK655367:KSK655411 KSK720903:KSK720947 KSK786439:KSK786483 KSK851975:KSK852019 KSK917511:KSK917555 KSK983047:KSK983091 LCG11:LCG50 LCG65543:LCG65587 LCG131079:LCG131123 LCG196615:LCG196659 LCG262151:LCG262195 LCG327687:LCG327731 LCG393223:LCG393267 LCG458759:LCG458803 LCG524295:LCG524339 LCG589831:LCG589875 LCG655367:LCG655411 LCG720903:LCG720947 LCG786439:LCG786483 LCG851975:LCG852019 LCG917511:LCG917555 LCG983047:LCG983091 LMC11:LMC50 LMC65543:LMC65587 LMC131079:LMC131123 LMC196615:LMC196659 LMC262151:LMC262195 LMC327687:LMC327731 LMC393223:LMC393267 LMC458759:LMC458803 LMC524295:LMC524339 LMC589831:LMC589875 LMC655367:LMC655411 LMC720903:LMC720947 LMC786439:LMC786483 LMC851975:LMC852019 LMC917511:LMC917555 LMC983047:LMC983091 LVY11:LVY50 LVY65543:LVY65587 LVY131079:LVY131123 LVY196615:LVY196659 LVY262151:LVY262195 LVY327687:LVY327731 LVY393223:LVY393267 LVY458759:LVY458803 LVY524295:LVY524339 LVY589831:LVY589875 LVY655367:LVY655411 LVY720903:LVY720947 LVY786439:LVY786483 LVY851975:LVY852019 LVY917511:LVY917555 LVY983047:LVY983091 MFU11:MFU50 MFU65543:MFU65587 MFU131079:MFU131123 MFU196615:MFU196659 MFU262151:MFU262195 MFU327687:MFU327731 MFU393223:MFU393267 MFU458759:MFU458803 MFU524295:MFU524339 MFU589831:MFU589875 MFU655367:MFU655411 MFU720903:MFU720947 MFU786439:MFU786483 MFU851975:MFU852019 MFU917511:MFU917555 MFU983047:MFU983091 MPQ11:MPQ50 MPQ65543:MPQ65587 MPQ131079:MPQ131123 MPQ196615:MPQ196659 MPQ262151:MPQ262195 MPQ327687:MPQ327731 MPQ393223:MPQ393267 MPQ458759:MPQ458803 MPQ524295:MPQ524339 MPQ589831:MPQ589875 MPQ655367:MPQ655411 MPQ720903:MPQ720947 MPQ786439:MPQ786483 MPQ851975:MPQ852019 MPQ917511:MPQ917555 MPQ983047:MPQ983091 MZM11:MZM50 MZM65543:MZM65587 MZM131079:MZM131123 MZM196615:MZM196659 MZM262151:MZM262195 MZM327687:MZM327731 MZM393223:MZM393267 MZM458759:MZM458803 MZM524295:MZM524339 MZM589831:MZM589875 MZM655367:MZM655411 MZM720903:MZM720947 MZM786439:MZM786483 MZM851975:MZM852019 MZM917511:MZM917555 MZM983047:MZM983091 NJI11:NJI50 NJI65543:NJI65587 NJI131079:NJI131123 NJI196615:NJI196659 NJI262151:NJI262195 NJI327687:NJI327731 NJI393223:NJI393267 NJI458759:NJI458803 NJI524295:NJI524339 NJI589831:NJI589875 NJI655367:NJI655411 NJI720903:NJI720947 NJI786439:NJI786483 NJI851975:NJI852019 NJI917511:NJI917555 NJI983047:NJI983091 NTE11:NTE50 NTE65543:NTE65587 NTE131079:NTE131123 NTE196615:NTE196659 NTE262151:NTE262195 NTE327687:NTE327731 NTE393223:NTE393267 NTE458759:NTE458803 NTE524295:NTE524339 NTE589831:NTE589875 NTE655367:NTE655411 NTE720903:NTE720947 NTE786439:NTE786483 NTE851975:NTE852019 NTE917511:NTE917555 NTE983047:NTE983091 ODA11:ODA50 ODA65543:ODA65587 ODA131079:ODA131123 ODA196615:ODA196659 ODA262151:ODA262195 ODA327687:ODA327731 ODA393223:ODA393267 ODA458759:ODA458803 ODA524295:ODA524339 ODA589831:ODA589875 ODA655367:ODA655411 ODA720903:ODA720947 ODA786439:ODA786483 ODA851975:ODA852019 ODA917511:ODA917555 ODA983047:ODA983091 OMW11:OMW50 OMW65543:OMW65587 OMW131079:OMW131123 OMW196615:OMW196659 OMW262151:OMW262195 OMW327687:OMW327731 OMW393223:OMW393267 OMW458759:OMW458803 OMW524295:OMW524339 OMW589831:OMW589875 OMW655367:OMW655411 OMW720903:OMW720947 OMW786439:OMW786483 OMW851975:OMW852019 OMW917511:OMW917555 OMW983047:OMW983091 OWS11:OWS50 OWS65543:OWS65587 OWS131079:OWS131123 OWS196615:OWS196659 OWS262151:OWS262195 OWS327687:OWS327731 OWS393223:OWS393267 OWS458759:OWS458803 OWS524295:OWS524339 OWS589831:OWS589875 OWS655367:OWS655411 OWS720903:OWS720947 OWS786439:OWS786483 OWS851975:OWS852019 OWS917511:OWS917555 OWS983047:OWS983091 PGO11:PGO50 PGO65543:PGO65587 PGO131079:PGO131123 PGO196615:PGO196659 PGO262151:PGO262195 PGO327687:PGO327731 PGO393223:PGO393267 PGO458759:PGO458803 PGO524295:PGO524339 PGO589831:PGO589875 PGO655367:PGO655411 PGO720903:PGO720947 PGO786439:PGO786483 PGO851975:PGO852019 PGO917511:PGO917555 PGO983047:PGO983091 PQK11:PQK50 PQK65543:PQK65587 PQK131079:PQK131123 PQK196615:PQK196659 PQK262151:PQK262195 PQK327687:PQK327731 PQK393223:PQK393267 PQK458759:PQK458803 PQK524295:PQK524339 PQK589831:PQK589875 PQK655367:PQK655411 PQK720903:PQK720947 PQK786439:PQK786483 PQK851975:PQK852019 PQK917511:PQK917555 PQK983047:PQK983091 QAG11:QAG50 QAG65543:QAG65587 QAG131079:QAG131123 QAG196615:QAG196659 QAG262151:QAG262195 QAG327687:QAG327731 QAG393223:QAG393267 QAG458759:QAG458803 QAG524295:QAG524339 QAG589831:QAG589875 QAG655367:QAG655411 QAG720903:QAG720947 QAG786439:QAG786483 QAG851975:QAG852019 QAG917511:QAG917555 QAG983047:QAG983091 QKC11:QKC50 QKC65543:QKC65587 QKC131079:QKC131123 QKC196615:QKC196659 QKC262151:QKC262195 QKC327687:QKC327731 QKC393223:QKC393267 QKC458759:QKC458803 QKC524295:QKC524339 QKC589831:QKC589875 QKC655367:QKC655411 QKC720903:QKC720947 QKC786439:QKC786483 QKC851975:QKC852019 QKC917511:QKC917555 QKC983047:QKC983091 QTY11:QTY50 QTY65543:QTY65587 QTY131079:QTY131123 QTY196615:QTY196659 QTY262151:QTY262195 QTY327687:QTY327731 QTY393223:QTY393267 QTY458759:QTY458803 QTY524295:QTY524339 QTY589831:QTY589875 QTY655367:QTY655411 QTY720903:QTY720947 QTY786439:QTY786483 QTY851975:QTY852019 QTY917511:QTY917555 QTY983047:QTY983091 RDU11:RDU50 RDU65543:RDU65587 RDU131079:RDU131123 RDU196615:RDU196659 RDU262151:RDU262195 RDU327687:RDU327731 RDU393223:RDU393267 RDU458759:RDU458803 RDU524295:RDU524339 RDU589831:RDU589875 RDU655367:RDU655411 RDU720903:RDU720947 RDU786439:RDU786483 RDU851975:RDU852019 RDU917511:RDU917555 RDU983047:RDU983091 RNQ11:RNQ50 RNQ65543:RNQ65587 RNQ131079:RNQ131123 RNQ196615:RNQ196659 RNQ262151:RNQ262195 RNQ327687:RNQ327731 RNQ393223:RNQ393267 RNQ458759:RNQ458803 RNQ524295:RNQ524339 RNQ589831:RNQ589875 RNQ655367:RNQ655411 RNQ720903:RNQ720947 RNQ786439:RNQ786483 RNQ851975:RNQ852019 RNQ917511:RNQ917555 RNQ983047:RNQ983091 RXM11:RXM50 RXM65543:RXM65587 RXM131079:RXM131123 RXM196615:RXM196659 RXM262151:RXM262195 RXM327687:RXM327731 RXM393223:RXM393267 RXM458759:RXM458803 RXM524295:RXM524339 RXM589831:RXM589875 RXM655367:RXM655411 RXM720903:RXM720947 RXM786439:RXM786483 RXM851975:RXM852019 RXM917511:RXM917555 RXM983047:RXM983091 SHI11:SHI50 SHI65543:SHI65587 SHI131079:SHI131123 SHI196615:SHI196659 SHI262151:SHI262195 SHI327687:SHI327731 SHI393223:SHI393267 SHI458759:SHI458803 SHI524295:SHI524339 SHI589831:SHI589875 SHI655367:SHI655411 SHI720903:SHI720947 SHI786439:SHI786483 SHI851975:SHI852019 SHI917511:SHI917555 SHI983047:SHI983091 SRE11:SRE50 SRE65543:SRE65587 SRE131079:SRE131123 SRE196615:SRE196659 SRE262151:SRE262195 SRE327687:SRE327731 SRE393223:SRE393267 SRE458759:SRE458803 SRE524295:SRE524339 SRE589831:SRE589875 SRE655367:SRE655411 SRE720903:SRE720947 SRE786439:SRE786483 SRE851975:SRE852019 SRE917511:SRE917555 SRE983047:SRE983091 TBA11:TBA50 TBA65543:TBA65587 TBA131079:TBA131123 TBA196615:TBA196659 TBA262151:TBA262195 TBA327687:TBA327731 TBA393223:TBA393267 TBA458759:TBA458803 TBA524295:TBA524339 TBA589831:TBA589875 TBA655367:TBA655411 TBA720903:TBA720947 TBA786439:TBA786483 TBA851975:TBA852019 TBA917511:TBA917555 TBA983047:TBA983091 TKW11:TKW50 TKW65543:TKW65587 TKW131079:TKW131123 TKW196615:TKW196659 TKW262151:TKW262195 TKW327687:TKW327731 TKW393223:TKW393267 TKW458759:TKW458803 TKW524295:TKW524339 TKW589831:TKW589875 TKW655367:TKW655411 TKW720903:TKW720947 TKW786439:TKW786483 TKW851975:TKW852019 TKW917511:TKW917555 TKW983047:TKW983091 TUS11:TUS50 TUS65543:TUS65587 TUS131079:TUS131123 TUS196615:TUS196659 TUS262151:TUS262195 TUS327687:TUS327731 TUS393223:TUS393267 TUS458759:TUS458803 TUS524295:TUS524339 TUS589831:TUS589875 TUS655367:TUS655411 TUS720903:TUS720947 TUS786439:TUS786483 TUS851975:TUS852019 TUS917511:TUS917555 TUS983047:TUS983091 UEO11:UEO50 UEO65543:UEO65587 UEO131079:UEO131123 UEO196615:UEO196659 UEO262151:UEO262195 UEO327687:UEO327731 UEO393223:UEO393267 UEO458759:UEO458803 UEO524295:UEO524339 UEO589831:UEO589875 UEO655367:UEO655411 UEO720903:UEO720947 UEO786439:UEO786483 UEO851975:UEO852019 UEO917511:UEO917555 UEO983047:UEO983091 UOK11:UOK50 UOK65543:UOK65587 UOK131079:UOK131123 UOK196615:UOK196659 UOK262151:UOK262195 UOK327687:UOK327731 UOK393223:UOK393267 UOK458759:UOK458803 UOK524295:UOK524339 UOK589831:UOK589875 UOK655367:UOK655411 UOK720903:UOK720947 UOK786439:UOK786483 UOK851975:UOK852019 UOK917511:UOK917555 UOK983047:UOK983091 UYG11:UYG50 UYG65543:UYG65587 UYG131079:UYG131123 UYG196615:UYG196659 UYG262151:UYG262195 UYG327687:UYG327731 UYG393223:UYG393267 UYG458759:UYG458803 UYG524295:UYG524339 UYG589831:UYG589875 UYG655367:UYG655411 UYG720903:UYG720947 UYG786439:UYG786483 UYG851975:UYG852019 UYG917511:UYG917555 UYG983047:UYG983091 VIC11:VIC50 VIC65543:VIC65587 VIC131079:VIC131123 VIC196615:VIC196659 VIC262151:VIC262195 VIC327687:VIC327731 VIC393223:VIC393267 VIC458759:VIC458803 VIC524295:VIC524339 VIC589831:VIC589875 VIC655367:VIC655411 VIC720903:VIC720947 VIC786439:VIC786483 VIC851975:VIC852019 VIC917511:VIC917555 VIC983047:VIC983091 VRY11:VRY50 VRY65543:VRY65587 VRY131079:VRY131123 VRY196615:VRY196659 VRY262151:VRY262195 VRY327687:VRY327731 VRY393223:VRY393267 VRY458759:VRY458803 VRY524295:VRY524339 VRY589831:VRY589875 VRY655367:VRY655411 VRY720903:VRY720947 VRY786439:VRY786483 VRY851975:VRY852019 VRY917511:VRY917555 VRY983047:VRY983091 WBU11:WBU50 WBU65543:WBU65587 WBU131079:WBU131123 WBU196615:WBU196659 WBU262151:WBU262195 WBU327687:WBU327731 WBU393223:WBU393267 WBU458759:WBU458803 WBU524295:WBU524339 WBU589831:WBU589875 WBU655367:WBU655411 WBU720903:WBU720947 WBU786439:WBU786483 WBU851975:WBU852019 WBU917511:WBU917555 WBU983047:WBU983091 WLQ11:WLQ50 WLQ65543:WLQ65587 WLQ131079:WLQ131123 WLQ196615:WLQ196659 WLQ262151:WLQ262195 WLQ327687:WLQ327731 WLQ393223:WLQ393267 WLQ458759:WLQ458803 WLQ524295:WLQ524339 WLQ589831:WLQ589875 WLQ655367:WLQ655411 WLQ720903:WLQ720947 WLQ786439:WLQ786483 WLQ851975:WLQ852019 WLQ917511:WLQ917555 WLQ983047:WLQ983091 WVM11:WVM50 WVM65543:WVM65587 WVM131079:WVM131123 WVM196615:WVM196659 WVM262151:WVM262195 WVM327687:WVM327731 WVM393223:WVM393267 WVM458759:WVM458803 WVM524295:WVM524339 WVM589831:WVM589875 WVM655367:WVM655411 WVM720903:WVM720947 WVM786439:WVM786483 WVM851975:WVM852019 WVM917511:WVM917555 WVM983047:WVM983091">
      <formula1>"正,反"</formula1>
    </dataValidation>
    <dataValidation type="list" allowBlank="1" showInputMessage="1" showErrorMessage="1" sqref="F11:F69 F65543:F65587 F131079:F131123 F196615:F196659 F262151:F262195 F327687:F327731 F393223:F393267 F458759:F458803 F524295:F524339 F589831:F589875 F655367:F655411 F720903:F720947 F786439:F786483 F851975:F852019 F917511:F917555 F983047:F983091 JB11:JB50 JB65543:JB65587 JB131079:JB131123 JB196615:JB196659 JB262151:JB262195 JB327687:JB327731 JB393223:JB393267 JB458759:JB458803 JB524295:JB524339 JB589831:JB589875 JB655367:JB655411 JB720903:JB720947 JB786439:JB786483 JB851975:JB852019 JB917511:JB917555 JB983047:JB983091 SX11:SX50 SX65543:SX65587 SX131079:SX131123 SX196615:SX196659 SX262151:SX262195 SX327687:SX327731 SX393223:SX393267 SX458759:SX458803 SX524295:SX524339 SX589831:SX589875 SX655367:SX655411 SX720903:SX720947 SX786439:SX786483 SX851975:SX852019 SX917511:SX917555 SX983047:SX983091 ACT11:ACT50 ACT65543:ACT65587 ACT131079:ACT131123 ACT196615:ACT196659 ACT262151:ACT262195 ACT327687:ACT327731 ACT393223:ACT393267 ACT458759:ACT458803 ACT524295:ACT524339 ACT589831:ACT589875 ACT655367:ACT655411 ACT720903:ACT720947 ACT786439:ACT786483 ACT851975:ACT852019 ACT917511:ACT917555 ACT983047:ACT983091 AMP11:AMP50 AMP65543:AMP65587 AMP131079:AMP131123 AMP196615:AMP196659 AMP262151:AMP262195 AMP327687:AMP327731 AMP393223:AMP393267 AMP458759:AMP458803 AMP524295:AMP524339 AMP589831:AMP589875 AMP655367:AMP655411 AMP720903:AMP720947 AMP786439:AMP786483 AMP851975:AMP852019 AMP917511:AMP917555 AMP983047:AMP983091 AWL11:AWL50 AWL65543:AWL65587 AWL131079:AWL131123 AWL196615:AWL196659 AWL262151:AWL262195 AWL327687:AWL327731 AWL393223:AWL393267 AWL458759:AWL458803 AWL524295:AWL524339 AWL589831:AWL589875 AWL655367:AWL655411 AWL720903:AWL720947 AWL786439:AWL786483 AWL851975:AWL852019 AWL917511:AWL917555 AWL983047:AWL983091 BGH11:BGH50 BGH65543:BGH65587 BGH131079:BGH131123 BGH196615:BGH196659 BGH262151:BGH262195 BGH327687:BGH327731 BGH393223:BGH393267 BGH458759:BGH458803 BGH524295:BGH524339 BGH589831:BGH589875 BGH655367:BGH655411 BGH720903:BGH720947 BGH786439:BGH786483 BGH851975:BGH852019 BGH917511:BGH917555 BGH983047:BGH983091 BQD11:BQD50 BQD65543:BQD65587 BQD131079:BQD131123 BQD196615:BQD196659 BQD262151:BQD262195 BQD327687:BQD327731 BQD393223:BQD393267 BQD458759:BQD458803 BQD524295:BQD524339 BQD589831:BQD589875 BQD655367:BQD655411 BQD720903:BQD720947 BQD786439:BQD786483 BQD851975:BQD852019 BQD917511:BQD917555 BQD983047:BQD983091 BZZ11:BZZ50 BZZ65543:BZZ65587 BZZ131079:BZZ131123 BZZ196615:BZZ196659 BZZ262151:BZZ262195 BZZ327687:BZZ327731 BZZ393223:BZZ393267 BZZ458759:BZZ458803 BZZ524295:BZZ524339 BZZ589831:BZZ589875 BZZ655367:BZZ655411 BZZ720903:BZZ720947 BZZ786439:BZZ786483 BZZ851975:BZZ852019 BZZ917511:BZZ917555 BZZ983047:BZZ983091 CJV11:CJV50 CJV65543:CJV65587 CJV131079:CJV131123 CJV196615:CJV196659 CJV262151:CJV262195 CJV327687:CJV327731 CJV393223:CJV393267 CJV458759:CJV458803 CJV524295:CJV524339 CJV589831:CJV589875 CJV655367:CJV655411 CJV720903:CJV720947 CJV786439:CJV786483 CJV851975:CJV852019 CJV917511:CJV917555 CJV983047:CJV983091 CTR11:CTR50 CTR65543:CTR65587 CTR131079:CTR131123 CTR196615:CTR196659 CTR262151:CTR262195 CTR327687:CTR327731 CTR393223:CTR393267 CTR458759:CTR458803 CTR524295:CTR524339 CTR589831:CTR589875 CTR655367:CTR655411 CTR720903:CTR720947 CTR786439:CTR786483 CTR851975:CTR852019 CTR917511:CTR917555 CTR983047:CTR983091 DDN11:DDN50 DDN65543:DDN65587 DDN131079:DDN131123 DDN196615:DDN196659 DDN262151:DDN262195 DDN327687:DDN327731 DDN393223:DDN393267 DDN458759:DDN458803 DDN524295:DDN524339 DDN589831:DDN589875 DDN655367:DDN655411 DDN720903:DDN720947 DDN786439:DDN786483 DDN851975:DDN852019 DDN917511:DDN917555 DDN983047:DDN983091 DNJ11:DNJ50 DNJ65543:DNJ65587 DNJ131079:DNJ131123 DNJ196615:DNJ196659 DNJ262151:DNJ262195 DNJ327687:DNJ327731 DNJ393223:DNJ393267 DNJ458759:DNJ458803 DNJ524295:DNJ524339 DNJ589831:DNJ589875 DNJ655367:DNJ655411 DNJ720903:DNJ720947 DNJ786439:DNJ786483 DNJ851975:DNJ852019 DNJ917511:DNJ917555 DNJ983047:DNJ983091 DXF11:DXF50 DXF65543:DXF65587 DXF131079:DXF131123 DXF196615:DXF196659 DXF262151:DXF262195 DXF327687:DXF327731 DXF393223:DXF393267 DXF458759:DXF458803 DXF524295:DXF524339 DXF589831:DXF589875 DXF655367:DXF655411 DXF720903:DXF720947 DXF786439:DXF786483 DXF851975:DXF852019 DXF917511:DXF917555 DXF983047:DXF983091 EHB11:EHB50 EHB65543:EHB65587 EHB131079:EHB131123 EHB196615:EHB196659 EHB262151:EHB262195 EHB327687:EHB327731 EHB393223:EHB393267 EHB458759:EHB458803 EHB524295:EHB524339 EHB589831:EHB589875 EHB655367:EHB655411 EHB720903:EHB720947 EHB786439:EHB786483 EHB851975:EHB852019 EHB917511:EHB917555 EHB983047:EHB983091 EQX11:EQX50 EQX65543:EQX65587 EQX131079:EQX131123 EQX196615:EQX196659 EQX262151:EQX262195 EQX327687:EQX327731 EQX393223:EQX393267 EQX458759:EQX458803 EQX524295:EQX524339 EQX589831:EQX589875 EQX655367:EQX655411 EQX720903:EQX720947 EQX786439:EQX786483 EQX851975:EQX852019 EQX917511:EQX917555 EQX983047:EQX983091 FAT11:FAT50 FAT65543:FAT65587 FAT131079:FAT131123 FAT196615:FAT196659 FAT262151:FAT262195 FAT327687:FAT327731 FAT393223:FAT393267 FAT458759:FAT458803 FAT524295:FAT524339 FAT589831:FAT589875 FAT655367:FAT655411 FAT720903:FAT720947 FAT786439:FAT786483 FAT851975:FAT852019 FAT917511:FAT917555 FAT983047:FAT983091 FKP11:FKP50 FKP65543:FKP65587 FKP131079:FKP131123 FKP196615:FKP196659 FKP262151:FKP262195 FKP327687:FKP327731 FKP393223:FKP393267 FKP458759:FKP458803 FKP524295:FKP524339 FKP589831:FKP589875 FKP655367:FKP655411 FKP720903:FKP720947 FKP786439:FKP786483 FKP851975:FKP852019 FKP917511:FKP917555 FKP983047:FKP983091 FUL11:FUL50 FUL65543:FUL65587 FUL131079:FUL131123 FUL196615:FUL196659 FUL262151:FUL262195 FUL327687:FUL327731 FUL393223:FUL393267 FUL458759:FUL458803 FUL524295:FUL524339 FUL589831:FUL589875 FUL655367:FUL655411 FUL720903:FUL720947 FUL786439:FUL786483 FUL851975:FUL852019 FUL917511:FUL917555 FUL983047:FUL983091 GEH11:GEH50 GEH65543:GEH65587 GEH131079:GEH131123 GEH196615:GEH196659 GEH262151:GEH262195 GEH327687:GEH327731 GEH393223:GEH393267 GEH458759:GEH458803 GEH524295:GEH524339 GEH589831:GEH589875 GEH655367:GEH655411 GEH720903:GEH720947 GEH786439:GEH786483 GEH851975:GEH852019 GEH917511:GEH917555 GEH983047:GEH983091 GOD11:GOD50 GOD65543:GOD65587 GOD131079:GOD131123 GOD196615:GOD196659 GOD262151:GOD262195 GOD327687:GOD327731 GOD393223:GOD393267 GOD458759:GOD458803 GOD524295:GOD524339 GOD589831:GOD589875 GOD655367:GOD655411 GOD720903:GOD720947 GOD786439:GOD786483 GOD851975:GOD852019 GOD917511:GOD917555 GOD983047:GOD983091 GXZ11:GXZ50 GXZ65543:GXZ65587 GXZ131079:GXZ131123 GXZ196615:GXZ196659 GXZ262151:GXZ262195 GXZ327687:GXZ327731 GXZ393223:GXZ393267 GXZ458759:GXZ458803 GXZ524295:GXZ524339 GXZ589831:GXZ589875 GXZ655367:GXZ655411 GXZ720903:GXZ720947 GXZ786439:GXZ786483 GXZ851975:GXZ852019 GXZ917511:GXZ917555 GXZ983047:GXZ983091 HHV11:HHV50 HHV65543:HHV65587 HHV131079:HHV131123 HHV196615:HHV196659 HHV262151:HHV262195 HHV327687:HHV327731 HHV393223:HHV393267 HHV458759:HHV458803 HHV524295:HHV524339 HHV589831:HHV589875 HHV655367:HHV655411 HHV720903:HHV720947 HHV786439:HHV786483 HHV851975:HHV852019 HHV917511:HHV917555 HHV983047:HHV983091 HRR11:HRR50 HRR65543:HRR65587 HRR131079:HRR131123 HRR196615:HRR196659 HRR262151:HRR262195 HRR327687:HRR327731 HRR393223:HRR393267 HRR458759:HRR458803 HRR524295:HRR524339 HRR589831:HRR589875 HRR655367:HRR655411 HRR720903:HRR720947 HRR786439:HRR786483 HRR851975:HRR852019 HRR917511:HRR917555 HRR983047:HRR983091 IBN11:IBN50 IBN65543:IBN65587 IBN131079:IBN131123 IBN196615:IBN196659 IBN262151:IBN262195 IBN327687:IBN327731 IBN393223:IBN393267 IBN458759:IBN458803 IBN524295:IBN524339 IBN589831:IBN589875 IBN655367:IBN655411 IBN720903:IBN720947 IBN786439:IBN786483 IBN851975:IBN852019 IBN917511:IBN917555 IBN983047:IBN983091 ILJ11:ILJ50 ILJ65543:ILJ65587 ILJ131079:ILJ131123 ILJ196615:ILJ196659 ILJ262151:ILJ262195 ILJ327687:ILJ327731 ILJ393223:ILJ393267 ILJ458759:ILJ458803 ILJ524295:ILJ524339 ILJ589831:ILJ589875 ILJ655367:ILJ655411 ILJ720903:ILJ720947 ILJ786439:ILJ786483 ILJ851975:ILJ852019 ILJ917511:ILJ917555 ILJ983047:ILJ983091 IVF11:IVF50 IVF65543:IVF65587 IVF131079:IVF131123 IVF196615:IVF196659 IVF262151:IVF262195 IVF327687:IVF327731 IVF393223:IVF393267 IVF458759:IVF458803 IVF524295:IVF524339 IVF589831:IVF589875 IVF655367:IVF655411 IVF720903:IVF720947 IVF786439:IVF786483 IVF851975:IVF852019 IVF917511:IVF917555 IVF983047:IVF983091 JFB11:JFB50 JFB65543:JFB65587 JFB131079:JFB131123 JFB196615:JFB196659 JFB262151:JFB262195 JFB327687:JFB327731 JFB393223:JFB393267 JFB458759:JFB458803 JFB524295:JFB524339 JFB589831:JFB589875 JFB655367:JFB655411 JFB720903:JFB720947 JFB786439:JFB786483 JFB851975:JFB852019 JFB917511:JFB917555 JFB983047:JFB983091 JOX11:JOX50 JOX65543:JOX65587 JOX131079:JOX131123 JOX196615:JOX196659 JOX262151:JOX262195 JOX327687:JOX327731 JOX393223:JOX393267 JOX458759:JOX458803 JOX524295:JOX524339 JOX589831:JOX589875 JOX655367:JOX655411 JOX720903:JOX720947 JOX786439:JOX786483 JOX851975:JOX852019 JOX917511:JOX917555 JOX983047:JOX983091 JYT11:JYT50 JYT65543:JYT65587 JYT131079:JYT131123 JYT196615:JYT196659 JYT262151:JYT262195 JYT327687:JYT327731 JYT393223:JYT393267 JYT458759:JYT458803 JYT524295:JYT524339 JYT589831:JYT589875 JYT655367:JYT655411 JYT720903:JYT720947 JYT786439:JYT786483 JYT851975:JYT852019 JYT917511:JYT917555 JYT983047:JYT983091 KIP11:KIP50 KIP65543:KIP65587 KIP131079:KIP131123 KIP196615:KIP196659 KIP262151:KIP262195 KIP327687:KIP327731 KIP393223:KIP393267 KIP458759:KIP458803 KIP524295:KIP524339 KIP589831:KIP589875 KIP655367:KIP655411 KIP720903:KIP720947 KIP786439:KIP786483 KIP851975:KIP852019 KIP917511:KIP917555 KIP983047:KIP983091 KSL11:KSL50 KSL65543:KSL65587 KSL131079:KSL131123 KSL196615:KSL196659 KSL262151:KSL262195 KSL327687:KSL327731 KSL393223:KSL393267 KSL458759:KSL458803 KSL524295:KSL524339 KSL589831:KSL589875 KSL655367:KSL655411 KSL720903:KSL720947 KSL786439:KSL786483 KSL851975:KSL852019 KSL917511:KSL917555 KSL983047:KSL983091 LCH11:LCH50 LCH65543:LCH65587 LCH131079:LCH131123 LCH196615:LCH196659 LCH262151:LCH262195 LCH327687:LCH327731 LCH393223:LCH393267 LCH458759:LCH458803 LCH524295:LCH524339 LCH589831:LCH589875 LCH655367:LCH655411 LCH720903:LCH720947 LCH786439:LCH786483 LCH851975:LCH852019 LCH917511:LCH917555 LCH983047:LCH983091 LMD11:LMD50 LMD65543:LMD65587 LMD131079:LMD131123 LMD196615:LMD196659 LMD262151:LMD262195 LMD327687:LMD327731 LMD393223:LMD393267 LMD458759:LMD458803 LMD524295:LMD524339 LMD589831:LMD589875 LMD655367:LMD655411 LMD720903:LMD720947 LMD786439:LMD786483 LMD851975:LMD852019 LMD917511:LMD917555 LMD983047:LMD983091 LVZ11:LVZ50 LVZ65543:LVZ65587 LVZ131079:LVZ131123 LVZ196615:LVZ196659 LVZ262151:LVZ262195 LVZ327687:LVZ327731 LVZ393223:LVZ393267 LVZ458759:LVZ458803 LVZ524295:LVZ524339 LVZ589831:LVZ589875 LVZ655367:LVZ655411 LVZ720903:LVZ720947 LVZ786439:LVZ786483 LVZ851975:LVZ852019 LVZ917511:LVZ917555 LVZ983047:LVZ983091 MFV11:MFV50 MFV65543:MFV65587 MFV131079:MFV131123 MFV196615:MFV196659 MFV262151:MFV262195 MFV327687:MFV327731 MFV393223:MFV393267 MFV458759:MFV458803 MFV524295:MFV524339 MFV589831:MFV589875 MFV655367:MFV655411 MFV720903:MFV720947 MFV786439:MFV786483 MFV851975:MFV852019 MFV917511:MFV917555 MFV983047:MFV983091 MPR11:MPR50 MPR65543:MPR65587 MPR131079:MPR131123 MPR196615:MPR196659 MPR262151:MPR262195 MPR327687:MPR327731 MPR393223:MPR393267 MPR458759:MPR458803 MPR524295:MPR524339 MPR589831:MPR589875 MPR655367:MPR655411 MPR720903:MPR720947 MPR786439:MPR786483 MPR851975:MPR852019 MPR917511:MPR917555 MPR983047:MPR983091 MZN11:MZN50 MZN65543:MZN65587 MZN131079:MZN131123 MZN196615:MZN196659 MZN262151:MZN262195 MZN327687:MZN327731 MZN393223:MZN393267 MZN458759:MZN458803 MZN524295:MZN524339 MZN589831:MZN589875 MZN655367:MZN655411 MZN720903:MZN720947 MZN786439:MZN786483 MZN851975:MZN852019 MZN917511:MZN917555 MZN983047:MZN983091 NJJ11:NJJ50 NJJ65543:NJJ65587 NJJ131079:NJJ131123 NJJ196615:NJJ196659 NJJ262151:NJJ262195 NJJ327687:NJJ327731 NJJ393223:NJJ393267 NJJ458759:NJJ458803 NJJ524295:NJJ524339 NJJ589831:NJJ589875 NJJ655367:NJJ655411 NJJ720903:NJJ720947 NJJ786439:NJJ786483 NJJ851975:NJJ852019 NJJ917511:NJJ917555 NJJ983047:NJJ983091 NTF11:NTF50 NTF65543:NTF65587 NTF131079:NTF131123 NTF196615:NTF196659 NTF262151:NTF262195 NTF327687:NTF327731 NTF393223:NTF393267 NTF458759:NTF458803 NTF524295:NTF524339 NTF589831:NTF589875 NTF655367:NTF655411 NTF720903:NTF720947 NTF786439:NTF786483 NTF851975:NTF852019 NTF917511:NTF917555 NTF983047:NTF983091 ODB11:ODB50 ODB65543:ODB65587 ODB131079:ODB131123 ODB196615:ODB196659 ODB262151:ODB262195 ODB327687:ODB327731 ODB393223:ODB393267 ODB458759:ODB458803 ODB524295:ODB524339 ODB589831:ODB589875 ODB655367:ODB655411 ODB720903:ODB720947 ODB786439:ODB786483 ODB851975:ODB852019 ODB917511:ODB917555 ODB983047:ODB983091 OMX11:OMX50 OMX65543:OMX65587 OMX131079:OMX131123 OMX196615:OMX196659 OMX262151:OMX262195 OMX327687:OMX327731 OMX393223:OMX393267 OMX458759:OMX458803 OMX524295:OMX524339 OMX589831:OMX589875 OMX655367:OMX655411 OMX720903:OMX720947 OMX786439:OMX786483 OMX851975:OMX852019 OMX917511:OMX917555 OMX983047:OMX983091 OWT11:OWT50 OWT65543:OWT65587 OWT131079:OWT131123 OWT196615:OWT196659 OWT262151:OWT262195 OWT327687:OWT327731 OWT393223:OWT393267 OWT458759:OWT458803 OWT524295:OWT524339 OWT589831:OWT589875 OWT655367:OWT655411 OWT720903:OWT720947 OWT786439:OWT786483 OWT851975:OWT852019 OWT917511:OWT917555 OWT983047:OWT983091 PGP11:PGP50 PGP65543:PGP65587 PGP131079:PGP131123 PGP196615:PGP196659 PGP262151:PGP262195 PGP327687:PGP327731 PGP393223:PGP393267 PGP458759:PGP458803 PGP524295:PGP524339 PGP589831:PGP589875 PGP655367:PGP655411 PGP720903:PGP720947 PGP786439:PGP786483 PGP851975:PGP852019 PGP917511:PGP917555 PGP983047:PGP983091 PQL11:PQL50 PQL65543:PQL65587 PQL131079:PQL131123 PQL196615:PQL196659 PQL262151:PQL262195 PQL327687:PQL327731 PQL393223:PQL393267 PQL458759:PQL458803 PQL524295:PQL524339 PQL589831:PQL589875 PQL655367:PQL655411 PQL720903:PQL720947 PQL786439:PQL786483 PQL851975:PQL852019 PQL917511:PQL917555 PQL983047:PQL983091 QAH11:QAH50 QAH65543:QAH65587 QAH131079:QAH131123 QAH196615:QAH196659 QAH262151:QAH262195 QAH327687:QAH327731 QAH393223:QAH393267 QAH458759:QAH458803 QAH524295:QAH524339 QAH589831:QAH589875 QAH655367:QAH655411 QAH720903:QAH720947 QAH786439:QAH786483 QAH851975:QAH852019 QAH917511:QAH917555 QAH983047:QAH983091 QKD11:QKD50 QKD65543:QKD65587 QKD131079:QKD131123 QKD196615:QKD196659 QKD262151:QKD262195 QKD327687:QKD327731 QKD393223:QKD393267 QKD458759:QKD458803 QKD524295:QKD524339 QKD589831:QKD589875 QKD655367:QKD655411 QKD720903:QKD720947 QKD786439:QKD786483 QKD851975:QKD852019 QKD917511:QKD917555 QKD983047:QKD983091 QTZ11:QTZ50 QTZ65543:QTZ65587 QTZ131079:QTZ131123 QTZ196615:QTZ196659 QTZ262151:QTZ262195 QTZ327687:QTZ327731 QTZ393223:QTZ393267 QTZ458759:QTZ458803 QTZ524295:QTZ524339 QTZ589831:QTZ589875 QTZ655367:QTZ655411 QTZ720903:QTZ720947 QTZ786439:QTZ786483 QTZ851975:QTZ852019 QTZ917511:QTZ917555 QTZ983047:QTZ983091 RDV11:RDV50 RDV65543:RDV65587 RDV131079:RDV131123 RDV196615:RDV196659 RDV262151:RDV262195 RDV327687:RDV327731 RDV393223:RDV393267 RDV458759:RDV458803 RDV524295:RDV524339 RDV589831:RDV589875 RDV655367:RDV655411 RDV720903:RDV720947 RDV786439:RDV786483 RDV851975:RDV852019 RDV917511:RDV917555 RDV983047:RDV983091 RNR11:RNR50 RNR65543:RNR65587 RNR131079:RNR131123 RNR196615:RNR196659 RNR262151:RNR262195 RNR327687:RNR327731 RNR393223:RNR393267 RNR458759:RNR458803 RNR524295:RNR524339 RNR589831:RNR589875 RNR655367:RNR655411 RNR720903:RNR720947 RNR786439:RNR786483 RNR851975:RNR852019 RNR917511:RNR917555 RNR983047:RNR983091 RXN11:RXN50 RXN65543:RXN65587 RXN131079:RXN131123 RXN196615:RXN196659 RXN262151:RXN262195 RXN327687:RXN327731 RXN393223:RXN393267 RXN458759:RXN458803 RXN524295:RXN524339 RXN589831:RXN589875 RXN655367:RXN655411 RXN720903:RXN720947 RXN786439:RXN786483 RXN851975:RXN852019 RXN917511:RXN917555 RXN983047:RXN983091 SHJ11:SHJ50 SHJ65543:SHJ65587 SHJ131079:SHJ131123 SHJ196615:SHJ196659 SHJ262151:SHJ262195 SHJ327687:SHJ327731 SHJ393223:SHJ393267 SHJ458759:SHJ458803 SHJ524295:SHJ524339 SHJ589831:SHJ589875 SHJ655367:SHJ655411 SHJ720903:SHJ720947 SHJ786439:SHJ786483 SHJ851975:SHJ852019 SHJ917511:SHJ917555 SHJ983047:SHJ983091 SRF11:SRF50 SRF65543:SRF65587 SRF131079:SRF131123 SRF196615:SRF196659 SRF262151:SRF262195 SRF327687:SRF327731 SRF393223:SRF393267 SRF458759:SRF458803 SRF524295:SRF524339 SRF589831:SRF589875 SRF655367:SRF655411 SRF720903:SRF720947 SRF786439:SRF786483 SRF851975:SRF852019 SRF917511:SRF917555 SRF983047:SRF983091 TBB11:TBB50 TBB65543:TBB65587 TBB131079:TBB131123 TBB196615:TBB196659 TBB262151:TBB262195 TBB327687:TBB327731 TBB393223:TBB393267 TBB458759:TBB458803 TBB524295:TBB524339 TBB589831:TBB589875 TBB655367:TBB655411 TBB720903:TBB720947 TBB786439:TBB786483 TBB851975:TBB852019 TBB917511:TBB917555 TBB983047:TBB983091 TKX11:TKX50 TKX65543:TKX65587 TKX131079:TKX131123 TKX196615:TKX196659 TKX262151:TKX262195 TKX327687:TKX327731 TKX393223:TKX393267 TKX458759:TKX458803 TKX524295:TKX524339 TKX589831:TKX589875 TKX655367:TKX655411 TKX720903:TKX720947 TKX786439:TKX786483 TKX851975:TKX852019 TKX917511:TKX917555 TKX983047:TKX983091 TUT11:TUT50 TUT65543:TUT65587 TUT131079:TUT131123 TUT196615:TUT196659 TUT262151:TUT262195 TUT327687:TUT327731 TUT393223:TUT393267 TUT458759:TUT458803 TUT524295:TUT524339 TUT589831:TUT589875 TUT655367:TUT655411 TUT720903:TUT720947 TUT786439:TUT786483 TUT851975:TUT852019 TUT917511:TUT917555 TUT983047:TUT983091 UEP11:UEP50 UEP65543:UEP65587 UEP131079:UEP131123 UEP196615:UEP196659 UEP262151:UEP262195 UEP327687:UEP327731 UEP393223:UEP393267 UEP458759:UEP458803 UEP524295:UEP524339 UEP589831:UEP589875 UEP655367:UEP655411 UEP720903:UEP720947 UEP786439:UEP786483 UEP851975:UEP852019 UEP917511:UEP917555 UEP983047:UEP983091 UOL11:UOL50 UOL65543:UOL65587 UOL131079:UOL131123 UOL196615:UOL196659 UOL262151:UOL262195 UOL327687:UOL327731 UOL393223:UOL393267 UOL458759:UOL458803 UOL524295:UOL524339 UOL589831:UOL589875 UOL655367:UOL655411 UOL720903:UOL720947 UOL786439:UOL786483 UOL851975:UOL852019 UOL917511:UOL917555 UOL983047:UOL983091 UYH11:UYH50 UYH65543:UYH65587 UYH131079:UYH131123 UYH196615:UYH196659 UYH262151:UYH262195 UYH327687:UYH327731 UYH393223:UYH393267 UYH458759:UYH458803 UYH524295:UYH524339 UYH589831:UYH589875 UYH655367:UYH655411 UYH720903:UYH720947 UYH786439:UYH786483 UYH851975:UYH852019 UYH917511:UYH917555 UYH983047:UYH983091 VID11:VID50 VID65543:VID65587 VID131079:VID131123 VID196615:VID196659 VID262151:VID262195 VID327687:VID327731 VID393223:VID393267 VID458759:VID458803 VID524295:VID524339 VID589831:VID589875 VID655367:VID655411 VID720903:VID720947 VID786439:VID786483 VID851975:VID852019 VID917511:VID917555 VID983047:VID983091 VRZ11:VRZ50 VRZ65543:VRZ65587 VRZ131079:VRZ131123 VRZ196615:VRZ196659 VRZ262151:VRZ262195 VRZ327687:VRZ327731 VRZ393223:VRZ393267 VRZ458759:VRZ458803 VRZ524295:VRZ524339 VRZ589831:VRZ589875 VRZ655367:VRZ655411 VRZ720903:VRZ720947 VRZ786439:VRZ786483 VRZ851975:VRZ852019 VRZ917511:VRZ917555 VRZ983047:VRZ983091 WBV11:WBV50 WBV65543:WBV65587 WBV131079:WBV131123 WBV196615:WBV196659 WBV262151:WBV262195 WBV327687:WBV327731 WBV393223:WBV393267 WBV458759:WBV458803 WBV524295:WBV524339 WBV589831:WBV589875 WBV655367:WBV655411 WBV720903:WBV720947 WBV786439:WBV786483 WBV851975:WBV852019 WBV917511:WBV917555 WBV983047:WBV983091 WLR11:WLR50 WLR65543:WLR65587 WLR131079:WLR131123 WLR196615:WLR196659 WLR262151:WLR262195 WLR327687:WLR327731 WLR393223:WLR393267 WLR458759:WLR458803 WLR524295:WLR524339 WLR589831:WLR589875 WLR655367:WLR655411 WLR720903:WLR720947 WLR786439:WLR786483 WLR851975:WLR852019 WLR917511:WLR917555 WLR983047:WLR983091 WVN11:WVN50 WVN65543:WVN65587 WVN131079:WVN131123 WVN196615:WVN196659 WVN262151:WVN262195 WVN327687:WVN327731 WVN393223:WVN393267 WVN458759:WVN458803 WVN524295:WVN524339 WVN589831:WVN589875 WVN655367:WVN655411 WVN720903:WVN720947 WVN786439:WVN786483 WVN851975:WVN852019 WVN917511:WVN917555 WVN983047:WVN983091">
      <formula1>"高,中,低"</formula1>
    </dataValidation>
    <dataValidation type="list" allowBlank="1" showInputMessage="1" showErrorMessage="1" sqref="G11:G69 G65543:G65587 G131079:G131123 G196615:G196659 G262151:G262195 G327687:G327731 G393223:G393267 G458759:G458803 G524295:G524339 G589831:G589875 G655367:G655411 G720903:G720947 G786439:G786483 G851975:G852019 G917511:G917555 G983047:G983091 JC11:JC50 JC65543:JC65587 JC131079:JC131123 JC196615:JC196659 JC262151:JC262195 JC327687:JC327731 JC393223:JC393267 JC458759:JC458803 JC524295:JC524339 JC589831:JC589875 JC655367:JC655411 JC720903:JC720947 JC786439:JC786483 JC851975:JC852019 JC917511:JC917555 JC983047:JC983091 SY11:SY50 SY65543:SY65587 SY131079:SY131123 SY196615:SY196659 SY262151:SY262195 SY327687:SY327731 SY393223:SY393267 SY458759:SY458803 SY524295:SY524339 SY589831:SY589875 SY655367:SY655411 SY720903:SY720947 SY786439:SY786483 SY851975:SY852019 SY917511:SY917555 SY983047:SY983091 ACU11:ACU50 ACU65543:ACU65587 ACU131079:ACU131123 ACU196615:ACU196659 ACU262151:ACU262195 ACU327687:ACU327731 ACU393223:ACU393267 ACU458759:ACU458803 ACU524295:ACU524339 ACU589831:ACU589875 ACU655367:ACU655411 ACU720903:ACU720947 ACU786439:ACU786483 ACU851975:ACU852019 ACU917511:ACU917555 ACU983047:ACU983091 AMQ11:AMQ50 AMQ65543:AMQ65587 AMQ131079:AMQ131123 AMQ196615:AMQ196659 AMQ262151:AMQ262195 AMQ327687:AMQ327731 AMQ393223:AMQ393267 AMQ458759:AMQ458803 AMQ524295:AMQ524339 AMQ589831:AMQ589875 AMQ655367:AMQ655411 AMQ720903:AMQ720947 AMQ786439:AMQ786483 AMQ851975:AMQ852019 AMQ917511:AMQ917555 AMQ983047:AMQ983091 AWM11:AWM50 AWM65543:AWM65587 AWM131079:AWM131123 AWM196615:AWM196659 AWM262151:AWM262195 AWM327687:AWM327731 AWM393223:AWM393267 AWM458759:AWM458803 AWM524295:AWM524339 AWM589831:AWM589875 AWM655367:AWM655411 AWM720903:AWM720947 AWM786439:AWM786483 AWM851975:AWM852019 AWM917511:AWM917555 AWM983047:AWM983091 BGI11:BGI50 BGI65543:BGI65587 BGI131079:BGI131123 BGI196615:BGI196659 BGI262151:BGI262195 BGI327687:BGI327731 BGI393223:BGI393267 BGI458759:BGI458803 BGI524295:BGI524339 BGI589831:BGI589875 BGI655367:BGI655411 BGI720903:BGI720947 BGI786439:BGI786483 BGI851975:BGI852019 BGI917511:BGI917555 BGI983047:BGI983091 BQE11:BQE50 BQE65543:BQE65587 BQE131079:BQE131123 BQE196615:BQE196659 BQE262151:BQE262195 BQE327687:BQE327731 BQE393223:BQE393267 BQE458759:BQE458803 BQE524295:BQE524339 BQE589831:BQE589875 BQE655367:BQE655411 BQE720903:BQE720947 BQE786439:BQE786483 BQE851975:BQE852019 BQE917511:BQE917555 BQE983047:BQE983091 CAA11:CAA50 CAA65543:CAA65587 CAA131079:CAA131123 CAA196615:CAA196659 CAA262151:CAA262195 CAA327687:CAA327731 CAA393223:CAA393267 CAA458759:CAA458803 CAA524295:CAA524339 CAA589831:CAA589875 CAA655367:CAA655411 CAA720903:CAA720947 CAA786439:CAA786483 CAA851975:CAA852019 CAA917511:CAA917555 CAA983047:CAA983091 CJW11:CJW50 CJW65543:CJW65587 CJW131079:CJW131123 CJW196615:CJW196659 CJW262151:CJW262195 CJW327687:CJW327731 CJW393223:CJW393267 CJW458759:CJW458803 CJW524295:CJW524339 CJW589831:CJW589875 CJW655367:CJW655411 CJW720903:CJW720947 CJW786439:CJW786483 CJW851975:CJW852019 CJW917511:CJW917555 CJW983047:CJW983091 CTS11:CTS50 CTS65543:CTS65587 CTS131079:CTS131123 CTS196615:CTS196659 CTS262151:CTS262195 CTS327687:CTS327731 CTS393223:CTS393267 CTS458759:CTS458803 CTS524295:CTS524339 CTS589831:CTS589875 CTS655367:CTS655411 CTS720903:CTS720947 CTS786439:CTS786483 CTS851975:CTS852019 CTS917511:CTS917555 CTS983047:CTS983091 DDO11:DDO50 DDO65543:DDO65587 DDO131079:DDO131123 DDO196615:DDO196659 DDO262151:DDO262195 DDO327687:DDO327731 DDO393223:DDO393267 DDO458759:DDO458803 DDO524295:DDO524339 DDO589831:DDO589875 DDO655367:DDO655411 DDO720903:DDO720947 DDO786439:DDO786483 DDO851975:DDO852019 DDO917511:DDO917555 DDO983047:DDO983091 DNK11:DNK50 DNK65543:DNK65587 DNK131079:DNK131123 DNK196615:DNK196659 DNK262151:DNK262195 DNK327687:DNK327731 DNK393223:DNK393267 DNK458759:DNK458803 DNK524295:DNK524339 DNK589831:DNK589875 DNK655367:DNK655411 DNK720903:DNK720947 DNK786439:DNK786483 DNK851975:DNK852019 DNK917511:DNK917555 DNK983047:DNK983091 DXG11:DXG50 DXG65543:DXG65587 DXG131079:DXG131123 DXG196615:DXG196659 DXG262151:DXG262195 DXG327687:DXG327731 DXG393223:DXG393267 DXG458759:DXG458803 DXG524295:DXG524339 DXG589831:DXG589875 DXG655367:DXG655411 DXG720903:DXG720947 DXG786439:DXG786483 DXG851975:DXG852019 DXG917511:DXG917555 DXG983047:DXG983091 EHC11:EHC50 EHC65543:EHC65587 EHC131079:EHC131123 EHC196615:EHC196659 EHC262151:EHC262195 EHC327687:EHC327731 EHC393223:EHC393267 EHC458759:EHC458803 EHC524295:EHC524339 EHC589831:EHC589875 EHC655367:EHC655411 EHC720903:EHC720947 EHC786439:EHC786483 EHC851975:EHC852019 EHC917511:EHC917555 EHC983047:EHC983091 EQY11:EQY50 EQY65543:EQY65587 EQY131079:EQY131123 EQY196615:EQY196659 EQY262151:EQY262195 EQY327687:EQY327731 EQY393223:EQY393267 EQY458759:EQY458803 EQY524295:EQY524339 EQY589831:EQY589875 EQY655367:EQY655411 EQY720903:EQY720947 EQY786439:EQY786483 EQY851975:EQY852019 EQY917511:EQY917555 EQY983047:EQY983091 FAU11:FAU50 FAU65543:FAU65587 FAU131079:FAU131123 FAU196615:FAU196659 FAU262151:FAU262195 FAU327687:FAU327731 FAU393223:FAU393267 FAU458759:FAU458803 FAU524295:FAU524339 FAU589831:FAU589875 FAU655367:FAU655411 FAU720903:FAU720947 FAU786439:FAU786483 FAU851975:FAU852019 FAU917511:FAU917555 FAU983047:FAU983091 FKQ11:FKQ50 FKQ65543:FKQ65587 FKQ131079:FKQ131123 FKQ196615:FKQ196659 FKQ262151:FKQ262195 FKQ327687:FKQ327731 FKQ393223:FKQ393267 FKQ458759:FKQ458803 FKQ524295:FKQ524339 FKQ589831:FKQ589875 FKQ655367:FKQ655411 FKQ720903:FKQ720947 FKQ786439:FKQ786483 FKQ851975:FKQ852019 FKQ917511:FKQ917555 FKQ983047:FKQ983091 FUM11:FUM50 FUM65543:FUM65587 FUM131079:FUM131123 FUM196615:FUM196659 FUM262151:FUM262195 FUM327687:FUM327731 FUM393223:FUM393267 FUM458759:FUM458803 FUM524295:FUM524339 FUM589831:FUM589875 FUM655367:FUM655411 FUM720903:FUM720947 FUM786439:FUM786483 FUM851975:FUM852019 FUM917511:FUM917555 FUM983047:FUM983091 GEI11:GEI50 GEI65543:GEI65587 GEI131079:GEI131123 GEI196615:GEI196659 GEI262151:GEI262195 GEI327687:GEI327731 GEI393223:GEI393267 GEI458759:GEI458803 GEI524295:GEI524339 GEI589831:GEI589875 GEI655367:GEI655411 GEI720903:GEI720947 GEI786439:GEI786483 GEI851975:GEI852019 GEI917511:GEI917555 GEI983047:GEI983091 GOE11:GOE50 GOE65543:GOE65587 GOE131079:GOE131123 GOE196615:GOE196659 GOE262151:GOE262195 GOE327687:GOE327731 GOE393223:GOE393267 GOE458759:GOE458803 GOE524295:GOE524339 GOE589831:GOE589875 GOE655367:GOE655411 GOE720903:GOE720947 GOE786439:GOE786483 GOE851975:GOE852019 GOE917511:GOE917555 GOE983047:GOE983091 GYA11:GYA50 GYA65543:GYA65587 GYA131079:GYA131123 GYA196615:GYA196659 GYA262151:GYA262195 GYA327687:GYA327731 GYA393223:GYA393267 GYA458759:GYA458803 GYA524295:GYA524339 GYA589831:GYA589875 GYA655367:GYA655411 GYA720903:GYA720947 GYA786439:GYA786483 GYA851975:GYA852019 GYA917511:GYA917555 GYA983047:GYA983091 HHW11:HHW50 HHW65543:HHW65587 HHW131079:HHW131123 HHW196615:HHW196659 HHW262151:HHW262195 HHW327687:HHW327731 HHW393223:HHW393267 HHW458759:HHW458803 HHW524295:HHW524339 HHW589831:HHW589875 HHW655367:HHW655411 HHW720903:HHW720947 HHW786439:HHW786483 HHW851975:HHW852019 HHW917511:HHW917555 HHW983047:HHW983091 HRS11:HRS50 HRS65543:HRS65587 HRS131079:HRS131123 HRS196615:HRS196659 HRS262151:HRS262195 HRS327687:HRS327731 HRS393223:HRS393267 HRS458759:HRS458803 HRS524295:HRS524339 HRS589831:HRS589875 HRS655367:HRS655411 HRS720903:HRS720947 HRS786439:HRS786483 HRS851975:HRS852019 HRS917511:HRS917555 HRS983047:HRS983091 IBO11:IBO50 IBO65543:IBO65587 IBO131079:IBO131123 IBO196615:IBO196659 IBO262151:IBO262195 IBO327687:IBO327731 IBO393223:IBO393267 IBO458759:IBO458803 IBO524295:IBO524339 IBO589831:IBO589875 IBO655367:IBO655411 IBO720903:IBO720947 IBO786439:IBO786483 IBO851975:IBO852019 IBO917511:IBO917555 IBO983047:IBO983091 ILK11:ILK50 ILK65543:ILK65587 ILK131079:ILK131123 ILK196615:ILK196659 ILK262151:ILK262195 ILK327687:ILK327731 ILK393223:ILK393267 ILK458759:ILK458803 ILK524295:ILK524339 ILK589831:ILK589875 ILK655367:ILK655411 ILK720903:ILK720947 ILK786439:ILK786483 ILK851975:ILK852019 ILK917511:ILK917555 ILK983047:ILK983091 IVG11:IVG50 IVG65543:IVG65587 IVG131079:IVG131123 IVG196615:IVG196659 IVG262151:IVG262195 IVG327687:IVG327731 IVG393223:IVG393267 IVG458759:IVG458803 IVG524295:IVG524339 IVG589831:IVG589875 IVG655367:IVG655411 IVG720903:IVG720947 IVG786439:IVG786483 IVG851975:IVG852019 IVG917511:IVG917555 IVG983047:IVG983091 JFC11:JFC50 JFC65543:JFC65587 JFC131079:JFC131123 JFC196615:JFC196659 JFC262151:JFC262195 JFC327687:JFC327731 JFC393223:JFC393267 JFC458759:JFC458803 JFC524295:JFC524339 JFC589831:JFC589875 JFC655367:JFC655411 JFC720903:JFC720947 JFC786439:JFC786483 JFC851975:JFC852019 JFC917511:JFC917555 JFC983047:JFC983091 JOY11:JOY50 JOY65543:JOY65587 JOY131079:JOY131123 JOY196615:JOY196659 JOY262151:JOY262195 JOY327687:JOY327731 JOY393223:JOY393267 JOY458759:JOY458803 JOY524295:JOY524339 JOY589831:JOY589875 JOY655367:JOY655411 JOY720903:JOY720947 JOY786439:JOY786483 JOY851975:JOY852019 JOY917511:JOY917555 JOY983047:JOY983091 JYU11:JYU50 JYU65543:JYU65587 JYU131079:JYU131123 JYU196615:JYU196659 JYU262151:JYU262195 JYU327687:JYU327731 JYU393223:JYU393267 JYU458759:JYU458803 JYU524295:JYU524339 JYU589831:JYU589875 JYU655367:JYU655411 JYU720903:JYU720947 JYU786439:JYU786483 JYU851975:JYU852019 JYU917511:JYU917555 JYU983047:JYU983091 KIQ11:KIQ50 KIQ65543:KIQ65587 KIQ131079:KIQ131123 KIQ196615:KIQ196659 KIQ262151:KIQ262195 KIQ327687:KIQ327731 KIQ393223:KIQ393267 KIQ458759:KIQ458803 KIQ524295:KIQ524339 KIQ589831:KIQ589875 KIQ655367:KIQ655411 KIQ720903:KIQ720947 KIQ786439:KIQ786483 KIQ851975:KIQ852019 KIQ917511:KIQ917555 KIQ983047:KIQ983091 KSM11:KSM50 KSM65543:KSM65587 KSM131079:KSM131123 KSM196615:KSM196659 KSM262151:KSM262195 KSM327687:KSM327731 KSM393223:KSM393267 KSM458759:KSM458803 KSM524295:KSM524339 KSM589831:KSM589875 KSM655367:KSM655411 KSM720903:KSM720947 KSM786439:KSM786483 KSM851975:KSM852019 KSM917511:KSM917555 KSM983047:KSM983091 LCI11:LCI50 LCI65543:LCI65587 LCI131079:LCI131123 LCI196615:LCI196659 LCI262151:LCI262195 LCI327687:LCI327731 LCI393223:LCI393267 LCI458759:LCI458803 LCI524295:LCI524339 LCI589831:LCI589875 LCI655367:LCI655411 LCI720903:LCI720947 LCI786439:LCI786483 LCI851975:LCI852019 LCI917511:LCI917555 LCI983047:LCI983091 LME11:LME50 LME65543:LME65587 LME131079:LME131123 LME196615:LME196659 LME262151:LME262195 LME327687:LME327731 LME393223:LME393267 LME458759:LME458803 LME524295:LME524339 LME589831:LME589875 LME655367:LME655411 LME720903:LME720947 LME786439:LME786483 LME851975:LME852019 LME917511:LME917555 LME983047:LME983091 LWA11:LWA50 LWA65543:LWA65587 LWA131079:LWA131123 LWA196615:LWA196659 LWA262151:LWA262195 LWA327687:LWA327731 LWA393223:LWA393267 LWA458759:LWA458803 LWA524295:LWA524339 LWA589831:LWA589875 LWA655367:LWA655411 LWA720903:LWA720947 LWA786439:LWA786483 LWA851975:LWA852019 LWA917511:LWA917555 LWA983047:LWA983091 MFW11:MFW50 MFW65543:MFW65587 MFW131079:MFW131123 MFW196615:MFW196659 MFW262151:MFW262195 MFW327687:MFW327731 MFW393223:MFW393267 MFW458759:MFW458803 MFW524295:MFW524339 MFW589831:MFW589875 MFW655367:MFW655411 MFW720903:MFW720947 MFW786439:MFW786483 MFW851975:MFW852019 MFW917511:MFW917555 MFW983047:MFW983091 MPS11:MPS50 MPS65543:MPS65587 MPS131079:MPS131123 MPS196615:MPS196659 MPS262151:MPS262195 MPS327687:MPS327731 MPS393223:MPS393267 MPS458759:MPS458803 MPS524295:MPS524339 MPS589831:MPS589875 MPS655367:MPS655411 MPS720903:MPS720947 MPS786439:MPS786483 MPS851975:MPS852019 MPS917511:MPS917555 MPS983047:MPS983091 MZO11:MZO50 MZO65543:MZO65587 MZO131079:MZO131123 MZO196615:MZO196659 MZO262151:MZO262195 MZO327687:MZO327731 MZO393223:MZO393267 MZO458759:MZO458803 MZO524295:MZO524339 MZO589831:MZO589875 MZO655367:MZO655411 MZO720903:MZO720947 MZO786439:MZO786483 MZO851975:MZO852019 MZO917511:MZO917555 MZO983047:MZO983091 NJK11:NJK50 NJK65543:NJK65587 NJK131079:NJK131123 NJK196615:NJK196659 NJK262151:NJK262195 NJK327687:NJK327731 NJK393223:NJK393267 NJK458759:NJK458803 NJK524295:NJK524339 NJK589831:NJK589875 NJK655367:NJK655411 NJK720903:NJK720947 NJK786439:NJK786483 NJK851975:NJK852019 NJK917511:NJK917555 NJK983047:NJK983091 NTG11:NTG50 NTG65543:NTG65587 NTG131079:NTG131123 NTG196615:NTG196659 NTG262151:NTG262195 NTG327687:NTG327731 NTG393223:NTG393267 NTG458759:NTG458803 NTG524295:NTG524339 NTG589831:NTG589875 NTG655367:NTG655411 NTG720903:NTG720947 NTG786439:NTG786483 NTG851975:NTG852019 NTG917511:NTG917555 NTG983047:NTG983091 ODC11:ODC50 ODC65543:ODC65587 ODC131079:ODC131123 ODC196615:ODC196659 ODC262151:ODC262195 ODC327687:ODC327731 ODC393223:ODC393267 ODC458759:ODC458803 ODC524295:ODC524339 ODC589831:ODC589875 ODC655367:ODC655411 ODC720903:ODC720947 ODC786439:ODC786483 ODC851975:ODC852019 ODC917511:ODC917555 ODC983047:ODC983091 OMY11:OMY50 OMY65543:OMY65587 OMY131079:OMY131123 OMY196615:OMY196659 OMY262151:OMY262195 OMY327687:OMY327731 OMY393223:OMY393267 OMY458759:OMY458803 OMY524295:OMY524339 OMY589831:OMY589875 OMY655367:OMY655411 OMY720903:OMY720947 OMY786439:OMY786483 OMY851975:OMY852019 OMY917511:OMY917555 OMY983047:OMY983091 OWU11:OWU50 OWU65543:OWU65587 OWU131079:OWU131123 OWU196615:OWU196659 OWU262151:OWU262195 OWU327687:OWU327731 OWU393223:OWU393267 OWU458759:OWU458803 OWU524295:OWU524339 OWU589831:OWU589875 OWU655367:OWU655411 OWU720903:OWU720947 OWU786439:OWU786483 OWU851975:OWU852019 OWU917511:OWU917555 OWU983047:OWU983091 PGQ11:PGQ50 PGQ65543:PGQ65587 PGQ131079:PGQ131123 PGQ196615:PGQ196659 PGQ262151:PGQ262195 PGQ327687:PGQ327731 PGQ393223:PGQ393267 PGQ458759:PGQ458803 PGQ524295:PGQ524339 PGQ589831:PGQ589875 PGQ655367:PGQ655411 PGQ720903:PGQ720947 PGQ786439:PGQ786483 PGQ851975:PGQ852019 PGQ917511:PGQ917555 PGQ983047:PGQ983091 PQM11:PQM50 PQM65543:PQM65587 PQM131079:PQM131123 PQM196615:PQM196659 PQM262151:PQM262195 PQM327687:PQM327731 PQM393223:PQM393267 PQM458759:PQM458803 PQM524295:PQM524339 PQM589831:PQM589875 PQM655367:PQM655411 PQM720903:PQM720947 PQM786439:PQM786483 PQM851975:PQM852019 PQM917511:PQM917555 PQM983047:PQM983091 QAI11:QAI50 QAI65543:QAI65587 QAI131079:QAI131123 QAI196615:QAI196659 QAI262151:QAI262195 QAI327687:QAI327731 QAI393223:QAI393267 QAI458759:QAI458803 QAI524295:QAI524339 QAI589831:QAI589875 QAI655367:QAI655411 QAI720903:QAI720947 QAI786439:QAI786483 QAI851975:QAI852019 QAI917511:QAI917555 QAI983047:QAI983091 QKE11:QKE50 QKE65543:QKE65587 QKE131079:QKE131123 QKE196615:QKE196659 QKE262151:QKE262195 QKE327687:QKE327731 QKE393223:QKE393267 QKE458759:QKE458803 QKE524295:QKE524339 QKE589831:QKE589875 QKE655367:QKE655411 QKE720903:QKE720947 QKE786439:QKE786483 QKE851975:QKE852019 QKE917511:QKE917555 QKE983047:QKE983091 QUA11:QUA50 QUA65543:QUA65587 QUA131079:QUA131123 QUA196615:QUA196659 QUA262151:QUA262195 QUA327687:QUA327731 QUA393223:QUA393267 QUA458759:QUA458803 QUA524295:QUA524339 QUA589831:QUA589875 QUA655367:QUA655411 QUA720903:QUA720947 QUA786439:QUA786483 QUA851975:QUA852019 QUA917511:QUA917555 QUA983047:QUA983091 RDW11:RDW50 RDW65543:RDW65587 RDW131079:RDW131123 RDW196615:RDW196659 RDW262151:RDW262195 RDW327687:RDW327731 RDW393223:RDW393267 RDW458759:RDW458803 RDW524295:RDW524339 RDW589831:RDW589875 RDW655367:RDW655411 RDW720903:RDW720947 RDW786439:RDW786483 RDW851975:RDW852019 RDW917511:RDW917555 RDW983047:RDW983091 RNS11:RNS50 RNS65543:RNS65587 RNS131079:RNS131123 RNS196615:RNS196659 RNS262151:RNS262195 RNS327687:RNS327731 RNS393223:RNS393267 RNS458759:RNS458803 RNS524295:RNS524339 RNS589831:RNS589875 RNS655367:RNS655411 RNS720903:RNS720947 RNS786439:RNS786483 RNS851975:RNS852019 RNS917511:RNS917555 RNS983047:RNS983091 RXO11:RXO50 RXO65543:RXO65587 RXO131079:RXO131123 RXO196615:RXO196659 RXO262151:RXO262195 RXO327687:RXO327731 RXO393223:RXO393267 RXO458759:RXO458803 RXO524295:RXO524339 RXO589831:RXO589875 RXO655367:RXO655411 RXO720903:RXO720947 RXO786439:RXO786483 RXO851975:RXO852019 RXO917511:RXO917555 RXO983047:RXO983091 SHK11:SHK50 SHK65543:SHK65587 SHK131079:SHK131123 SHK196615:SHK196659 SHK262151:SHK262195 SHK327687:SHK327731 SHK393223:SHK393267 SHK458759:SHK458803 SHK524295:SHK524339 SHK589831:SHK589875 SHK655367:SHK655411 SHK720903:SHK720947 SHK786439:SHK786483 SHK851975:SHK852019 SHK917511:SHK917555 SHK983047:SHK983091 SRG11:SRG50 SRG65543:SRG65587 SRG131079:SRG131123 SRG196615:SRG196659 SRG262151:SRG262195 SRG327687:SRG327731 SRG393223:SRG393267 SRG458759:SRG458803 SRG524295:SRG524339 SRG589831:SRG589875 SRG655367:SRG655411 SRG720903:SRG720947 SRG786439:SRG786483 SRG851975:SRG852019 SRG917511:SRG917555 SRG983047:SRG983091 TBC11:TBC50 TBC65543:TBC65587 TBC131079:TBC131123 TBC196615:TBC196659 TBC262151:TBC262195 TBC327687:TBC327731 TBC393223:TBC393267 TBC458759:TBC458803 TBC524295:TBC524339 TBC589831:TBC589875 TBC655367:TBC655411 TBC720903:TBC720947 TBC786439:TBC786483 TBC851975:TBC852019 TBC917511:TBC917555 TBC983047:TBC983091 TKY11:TKY50 TKY65543:TKY65587 TKY131079:TKY131123 TKY196615:TKY196659 TKY262151:TKY262195 TKY327687:TKY327731 TKY393223:TKY393267 TKY458759:TKY458803 TKY524295:TKY524339 TKY589831:TKY589875 TKY655367:TKY655411 TKY720903:TKY720947 TKY786439:TKY786483 TKY851975:TKY852019 TKY917511:TKY917555 TKY983047:TKY983091 TUU11:TUU50 TUU65543:TUU65587 TUU131079:TUU131123 TUU196615:TUU196659 TUU262151:TUU262195 TUU327687:TUU327731 TUU393223:TUU393267 TUU458759:TUU458803 TUU524295:TUU524339 TUU589831:TUU589875 TUU655367:TUU655411 TUU720903:TUU720947 TUU786439:TUU786483 TUU851975:TUU852019 TUU917511:TUU917555 TUU983047:TUU983091 UEQ11:UEQ50 UEQ65543:UEQ65587 UEQ131079:UEQ131123 UEQ196615:UEQ196659 UEQ262151:UEQ262195 UEQ327687:UEQ327731 UEQ393223:UEQ393267 UEQ458759:UEQ458803 UEQ524295:UEQ524339 UEQ589831:UEQ589875 UEQ655367:UEQ655411 UEQ720903:UEQ720947 UEQ786439:UEQ786483 UEQ851975:UEQ852019 UEQ917511:UEQ917555 UEQ983047:UEQ983091 UOM11:UOM50 UOM65543:UOM65587 UOM131079:UOM131123 UOM196615:UOM196659 UOM262151:UOM262195 UOM327687:UOM327731 UOM393223:UOM393267 UOM458759:UOM458803 UOM524295:UOM524339 UOM589831:UOM589875 UOM655367:UOM655411 UOM720903:UOM720947 UOM786439:UOM786483 UOM851975:UOM852019 UOM917511:UOM917555 UOM983047:UOM983091 UYI11:UYI50 UYI65543:UYI65587 UYI131079:UYI131123 UYI196615:UYI196659 UYI262151:UYI262195 UYI327687:UYI327731 UYI393223:UYI393267 UYI458759:UYI458803 UYI524295:UYI524339 UYI589831:UYI589875 UYI655367:UYI655411 UYI720903:UYI720947 UYI786439:UYI786483 UYI851975:UYI852019 UYI917511:UYI917555 UYI983047:UYI983091 VIE11:VIE50 VIE65543:VIE65587 VIE131079:VIE131123 VIE196615:VIE196659 VIE262151:VIE262195 VIE327687:VIE327731 VIE393223:VIE393267 VIE458759:VIE458803 VIE524295:VIE524339 VIE589831:VIE589875 VIE655367:VIE655411 VIE720903:VIE720947 VIE786439:VIE786483 VIE851975:VIE852019 VIE917511:VIE917555 VIE983047:VIE983091 VSA11:VSA50 VSA65543:VSA65587 VSA131079:VSA131123 VSA196615:VSA196659 VSA262151:VSA262195 VSA327687:VSA327731 VSA393223:VSA393267 VSA458759:VSA458803 VSA524295:VSA524339 VSA589831:VSA589875 VSA655367:VSA655411 VSA720903:VSA720947 VSA786439:VSA786483 VSA851975:VSA852019 VSA917511:VSA917555 VSA983047:VSA983091 WBW11:WBW50 WBW65543:WBW65587 WBW131079:WBW131123 WBW196615:WBW196659 WBW262151:WBW262195 WBW327687:WBW327731 WBW393223:WBW393267 WBW458759:WBW458803 WBW524295:WBW524339 WBW589831:WBW589875 WBW655367:WBW655411 WBW720903:WBW720947 WBW786439:WBW786483 WBW851975:WBW852019 WBW917511:WBW917555 WBW983047:WBW983091 WLS11:WLS50 WLS65543:WLS65587 WLS131079:WLS131123 WLS196615:WLS196659 WLS262151:WLS262195 WLS327687:WLS327731 WLS393223:WLS393267 WLS458759:WLS458803 WLS524295:WLS524339 WLS589831:WLS589875 WLS655367:WLS655411 WLS720903:WLS720947 WLS786439:WLS786483 WLS851975:WLS852019 WLS917511:WLS917555 WLS983047:WLS983091 WVO11:WVO50 WVO65543:WVO65587 WVO131079:WVO131123 WVO196615:WVO196659 WVO262151:WVO262195 WVO327687:WVO327731 WVO393223:WVO393267 WVO458759:WVO458803 WVO524295:WVO524339 WVO589831:WVO589875 WVO655367:WVO655411 WVO720903:WVO720947 WVO786439:WVO786483 WVO851975:WVO852019 WVO917511:WVO917555 WVO983047:WVO983091">
      <formula1>"是,否"</formula1>
    </dataValidation>
    <dataValidation type="list" allowBlank="1" showInputMessage="1" showErrorMessage="1" sqref="K11:K69 P11">
      <formula1>"通过,不通过,阻碍,无效,"</formula1>
    </dataValidation>
    <dataValidation type="list" allowBlank="1" showInputMessage="1" showErrorMessage="1" sqref="K65543:K65587 K131079:K131123 K196615:K196659 K262151:K262195 K327687:K327731 K393223:K393267 K458759:K458803 K524295:K524339 K589831:K589875 K655367:K655411 K720903:K720947 K786439:K786483 K851975:K852019 K917511:K917555 K983047:K983091 WVX983047:WVX983091 P65543:P65587 P131079:P131123 P196615:P196659 P262151:P262195 P327687:P327731 P393223:P393267 P458759:P458803 P524295:P524339 P589831:P589875 P655367:P655411 P720903:P720947 P786439:P786483 P851975:P852019 P917511:P917555 P983047:P983091 JG11:JG50 JG65543:JG65587 JG131079:JG131123 JG196615:JG196659 JG262151:JG262195 JG327687:JG327731 JG393223:JG393267 JG458759:JG458803 JG524295:JG524339 JG589831:JG589875 JG655367:JG655411 JG720903:JG720947 JG786439:JG786483 JG851975:JG852019 JG917511:JG917555 JG983047:JG983091 JL11:JL50 JL65543:JL65587 JL131079:JL131123 JL196615:JL196659 JL262151:JL262195 JL327687:JL327731 JL393223:JL393267 JL458759:JL458803 JL524295:JL524339 JL589831:JL589875 JL655367:JL655411 JL720903:JL720947 JL786439:JL786483 JL851975:JL852019 JL917511:JL917555 JL983047:JL983091 TC11:TC50 TC65543:TC65587 TC131079:TC131123 TC196615:TC196659 TC262151:TC262195 TC327687:TC327731 TC393223:TC393267 TC458759:TC458803 TC524295:TC524339 TC589831:TC589875 TC655367:TC655411 TC720903:TC720947 TC786439:TC786483 TC851975:TC852019 TC917511:TC917555 TC983047:TC983091 TH11:TH50 TH65543:TH65587 TH131079:TH131123 TH196615:TH196659 TH262151:TH262195 TH327687:TH327731 TH393223:TH393267 TH458759:TH458803 TH524295:TH524339 TH589831:TH589875 TH655367:TH655411 TH720903:TH720947 TH786439:TH786483 TH851975:TH852019 TH917511:TH917555 TH983047:TH983091 ACY11:ACY50 ACY65543:ACY65587 ACY131079:ACY131123 ACY196615:ACY196659 ACY262151:ACY262195 ACY327687:ACY327731 ACY393223:ACY393267 ACY458759:ACY458803 ACY524295:ACY524339 ACY589831:ACY589875 ACY655367:ACY655411 ACY720903:ACY720947 ACY786439:ACY786483 ACY851975:ACY852019 ACY917511:ACY917555 ACY983047:ACY983091 ADD11:ADD50 ADD65543:ADD65587 ADD131079:ADD131123 ADD196615:ADD196659 ADD262151:ADD262195 ADD327687:ADD327731 ADD393223:ADD393267 ADD458759:ADD458803 ADD524295:ADD524339 ADD589831:ADD589875 ADD655367:ADD655411 ADD720903:ADD720947 ADD786439:ADD786483 ADD851975:ADD852019 ADD917511:ADD917555 ADD983047:ADD983091 AMU11:AMU50 AMU65543:AMU65587 AMU131079:AMU131123 AMU196615:AMU196659 AMU262151:AMU262195 AMU327687:AMU327731 AMU393223:AMU393267 AMU458759:AMU458803 AMU524295:AMU524339 AMU589831:AMU589875 AMU655367:AMU655411 AMU720903:AMU720947 AMU786439:AMU786483 AMU851975:AMU852019 AMU917511:AMU917555 AMU983047:AMU983091 AMZ11:AMZ50 AMZ65543:AMZ65587 AMZ131079:AMZ131123 AMZ196615:AMZ196659 AMZ262151:AMZ262195 AMZ327687:AMZ327731 AMZ393223:AMZ393267 AMZ458759:AMZ458803 AMZ524295:AMZ524339 AMZ589831:AMZ589875 AMZ655367:AMZ655411 AMZ720903:AMZ720947 AMZ786439:AMZ786483 AMZ851975:AMZ852019 AMZ917511:AMZ917555 AMZ983047:AMZ983091 AWQ11:AWQ50 AWQ65543:AWQ65587 AWQ131079:AWQ131123 AWQ196615:AWQ196659 AWQ262151:AWQ262195 AWQ327687:AWQ327731 AWQ393223:AWQ393267 AWQ458759:AWQ458803 AWQ524295:AWQ524339 AWQ589831:AWQ589875 AWQ655367:AWQ655411 AWQ720903:AWQ720947 AWQ786439:AWQ786483 AWQ851975:AWQ852019 AWQ917511:AWQ917555 AWQ983047:AWQ983091 AWV11:AWV50 AWV65543:AWV65587 AWV131079:AWV131123 AWV196615:AWV196659 AWV262151:AWV262195 AWV327687:AWV327731 AWV393223:AWV393267 AWV458759:AWV458803 AWV524295:AWV524339 AWV589831:AWV589875 AWV655367:AWV655411 AWV720903:AWV720947 AWV786439:AWV786483 AWV851975:AWV852019 AWV917511:AWV917555 AWV983047:AWV983091 BGM11:BGM50 BGM65543:BGM65587 BGM131079:BGM131123 BGM196615:BGM196659 BGM262151:BGM262195 BGM327687:BGM327731 BGM393223:BGM393267 BGM458759:BGM458803 BGM524295:BGM524339 BGM589831:BGM589875 BGM655367:BGM655411 BGM720903:BGM720947 BGM786439:BGM786483 BGM851975:BGM852019 BGM917511:BGM917555 BGM983047:BGM983091 BGR11:BGR50 BGR65543:BGR65587 BGR131079:BGR131123 BGR196615:BGR196659 BGR262151:BGR262195 BGR327687:BGR327731 BGR393223:BGR393267 BGR458759:BGR458803 BGR524295:BGR524339 BGR589831:BGR589875 BGR655367:BGR655411 BGR720903:BGR720947 BGR786439:BGR786483 BGR851975:BGR852019 BGR917511:BGR917555 BGR983047:BGR983091 BQI11:BQI50 BQI65543:BQI65587 BQI131079:BQI131123 BQI196615:BQI196659 BQI262151:BQI262195 BQI327687:BQI327731 BQI393223:BQI393267 BQI458759:BQI458803 BQI524295:BQI524339 BQI589831:BQI589875 BQI655367:BQI655411 BQI720903:BQI720947 BQI786439:BQI786483 BQI851975:BQI852019 BQI917511:BQI917555 BQI983047:BQI983091 BQN11:BQN50 BQN65543:BQN65587 BQN131079:BQN131123 BQN196615:BQN196659 BQN262151:BQN262195 BQN327687:BQN327731 BQN393223:BQN393267 BQN458759:BQN458803 BQN524295:BQN524339 BQN589831:BQN589875 BQN655367:BQN655411 BQN720903:BQN720947 BQN786439:BQN786483 BQN851975:BQN852019 BQN917511:BQN917555 BQN983047:BQN983091 CAE11:CAE50 CAE65543:CAE65587 CAE131079:CAE131123 CAE196615:CAE196659 CAE262151:CAE262195 CAE327687:CAE327731 CAE393223:CAE393267 CAE458759:CAE458803 CAE524295:CAE524339 CAE589831:CAE589875 CAE655367:CAE655411 CAE720903:CAE720947 CAE786439:CAE786483 CAE851975:CAE852019 CAE917511:CAE917555 CAE983047:CAE983091 CAJ11:CAJ50 CAJ65543:CAJ65587 CAJ131079:CAJ131123 CAJ196615:CAJ196659 CAJ262151:CAJ262195 CAJ327687:CAJ327731 CAJ393223:CAJ393267 CAJ458759:CAJ458803 CAJ524295:CAJ524339 CAJ589831:CAJ589875 CAJ655367:CAJ655411 CAJ720903:CAJ720947 CAJ786439:CAJ786483 CAJ851975:CAJ852019 CAJ917511:CAJ917555 CAJ983047:CAJ983091 CKA11:CKA50 CKA65543:CKA65587 CKA131079:CKA131123 CKA196615:CKA196659 CKA262151:CKA262195 CKA327687:CKA327731 CKA393223:CKA393267 CKA458759:CKA458803 CKA524295:CKA524339 CKA589831:CKA589875 CKA655367:CKA655411 CKA720903:CKA720947 CKA786439:CKA786483 CKA851975:CKA852019 CKA917511:CKA917555 CKA983047:CKA983091 CKF11:CKF50 CKF65543:CKF65587 CKF131079:CKF131123 CKF196615:CKF196659 CKF262151:CKF262195 CKF327687:CKF327731 CKF393223:CKF393267 CKF458759:CKF458803 CKF524295:CKF524339 CKF589831:CKF589875 CKF655367:CKF655411 CKF720903:CKF720947 CKF786439:CKF786483 CKF851975:CKF852019 CKF917511:CKF917555 CKF983047:CKF983091 CTW11:CTW50 CTW65543:CTW65587 CTW131079:CTW131123 CTW196615:CTW196659 CTW262151:CTW262195 CTW327687:CTW327731 CTW393223:CTW393267 CTW458759:CTW458803 CTW524295:CTW524339 CTW589831:CTW589875 CTW655367:CTW655411 CTW720903:CTW720947 CTW786439:CTW786483 CTW851975:CTW852019 CTW917511:CTW917555 CTW983047:CTW983091 CUB11:CUB50 CUB65543:CUB65587 CUB131079:CUB131123 CUB196615:CUB196659 CUB262151:CUB262195 CUB327687:CUB327731 CUB393223:CUB393267 CUB458759:CUB458803 CUB524295:CUB524339 CUB589831:CUB589875 CUB655367:CUB655411 CUB720903:CUB720947 CUB786439:CUB786483 CUB851975:CUB852019 CUB917511:CUB917555 CUB983047:CUB983091 DDS11:DDS50 DDS65543:DDS65587 DDS131079:DDS131123 DDS196615:DDS196659 DDS262151:DDS262195 DDS327687:DDS327731 DDS393223:DDS393267 DDS458759:DDS458803 DDS524295:DDS524339 DDS589831:DDS589875 DDS655367:DDS655411 DDS720903:DDS720947 DDS786439:DDS786483 DDS851975:DDS852019 DDS917511:DDS917555 DDS983047:DDS983091 DDX11:DDX50 DDX65543:DDX65587 DDX131079:DDX131123 DDX196615:DDX196659 DDX262151:DDX262195 DDX327687:DDX327731 DDX393223:DDX393267 DDX458759:DDX458803 DDX524295:DDX524339 DDX589831:DDX589875 DDX655367:DDX655411 DDX720903:DDX720947 DDX786439:DDX786483 DDX851975:DDX852019 DDX917511:DDX917555 DDX983047:DDX983091 DNO11:DNO50 DNO65543:DNO65587 DNO131079:DNO131123 DNO196615:DNO196659 DNO262151:DNO262195 DNO327687:DNO327731 DNO393223:DNO393267 DNO458759:DNO458803 DNO524295:DNO524339 DNO589831:DNO589875 DNO655367:DNO655411 DNO720903:DNO720947 DNO786439:DNO786483 DNO851975:DNO852019 DNO917511:DNO917555 DNO983047:DNO983091 DNT11:DNT50 DNT65543:DNT65587 DNT131079:DNT131123 DNT196615:DNT196659 DNT262151:DNT262195 DNT327687:DNT327731 DNT393223:DNT393267 DNT458759:DNT458803 DNT524295:DNT524339 DNT589831:DNT589875 DNT655367:DNT655411 DNT720903:DNT720947 DNT786439:DNT786483 DNT851975:DNT852019 DNT917511:DNT917555 DNT983047:DNT983091 DXK11:DXK50 DXK65543:DXK65587 DXK131079:DXK131123 DXK196615:DXK196659 DXK262151:DXK262195 DXK327687:DXK327731 DXK393223:DXK393267 DXK458759:DXK458803 DXK524295:DXK524339 DXK589831:DXK589875 DXK655367:DXK655411 DXK720903:DXK720947 DXK786439:DXK786483 DXK851975:DXK852019 DXK917511:DXK917555 DXK983047:DXK983091 DXP11:DXP50 DXP65543:DXP65587 DXP131079:DXP131123 DXP196615:DXP196659 DXP262151:DXP262195 DXP327687:DXP327731 DXP393223:DXP393267 DXP458759:DXP458803 DXP524295:DXP524339 DXP589831:DXP589875 DXP655367:DXP655411 DXP720903:DXP720947 DXP786439:DXP786483 DXP851975:DXP852019 DXP917511:DXP917555 DXP983047:DXP983091 EHG11:EHG50 EHG65543:EHG65587 EHG131079:EHG131123 EHG196615:EHG196659 EHG262151:EHG262195 EHG327687:EHG327731 EHG393223:EHG393267 EHG458759:EHG458803 EHG524295:EHG524339 EHG589831:EHG589875 EHG655367:EHG655411 EHG720903:EHG720947 EHG786439:EHG786483 EHG851975:EHG852019 EHG917511:EHG917555 EHG983047:EHG983091 EHL11:EHL50 EHL65543:EHL65587 EHL131079:EHL131123 EHL196615:EHL196659 EHL262151:EHL262195 EHL327687:EHL327731 EHL393223:EHL393267 EHL458759:EHL458803 EHL524295:EHL524339 EHL589831:EHL589875 EHL655367:EHL655411 EHL720903:EHL720947 EHL786439:EHL786483 EHL851975:EHL852019 EHL917511:EHL917555 EHL983047:EHL983091 ERC11:ERC50 ERC65543:ERC65587 ERC131079:ERC131123 ERC196615:ERC196659 ERC262151:ERC262195 ERC327687:ERC327731 ERC393223:ERC393267 ERC458759:ERC458803 ERC524295:ERC524339 ERC589831:ERC589875 ERC655367:ERC655411 ERC720903:ERC720947 ERC786439:ERC786483 ERC851975:ERC852019 ERC917511:ERC917555 ERC983047:ERC983091 ERH11:ERH50 ERH65543:ERH65587 ERH131079:ERH131123 ERH196615:ERH196659 ERH262151:ERH262195 ERH327687:ERH327731 ERH393223:ERH393267 ERH458759:ERH458803 ERH524295:ERH524339 ERH589831:ERH589875 ERH655367:ERH655411 ERH720903:ERH720947 ERH786439:ERH786483 ERH851975:ERH852019 ERH917511:ERH917555 ERH983047:ERH983091 FAY11:FAY50 FAY65543:FAY65587 FAY131079:FAY131123 FAY196615:FAY196659 FAY262151:FAY262195 FAY327687:FAY327731 FAY393223:FAY393267 FAY458759:FAY458803 FAY524295:FAY524339 FAY589831:FAY589875 FAY655367:FAY655411 FAY720903:FAY720947 FAY786439:FAY786483 FAY851975:FAY852019 FAY917511:FAY917555 FAY983047:FAY983091 FBD11:FBD50 FBD65543:FBD65587 FBD131079:FBD131123 FBD196615:FBD196659 FBD262151:FBD262195 FBD327687:FBD327731 FBD393223:FBD393267 FBD458759:FBD458803 FBD524295:FBD524339 FBD589831:FBD589875 FBD655367:FBD655411 FBD720903:FBD720947 FBD786439:FBD786483 FBD851975:FBD852019 FBD917511:FBD917555 FBD983047:FBD983091 FKU11:FKU50 FKU65543:FKU65587 FKU131079:FKU131123 FKU196615:FKU196659 FKU262151:FKU262195 FKU327687:FKU327731 FKU393223:FKU393267 FKU458759:FKU458803 FKU524295:FKU524339 FKU589831:FKU589875 FKU655367:FKU655411 FKU720903:FKU720947 FKU786439:FKU786483 FKU851975:FKU852019 FKU917511:FKU917555 FKU983047:FKU983091 FKZ11:FKZ50 FKZ65543:FKZ65587 FKZ131079:FKZ131123 FKZ196615:FKZ196659 FKZ262151:FKZ262195 FKZ327687:FKZ327731 FKZ393223:FKZ393267 FKZ458759:FKZ458803 FKZ524295:FKZ524339 FKZ589831:FKZ589875 FKZ655367:FKZ655411 FKZ720903:FKZ720947 FKZ786439:FKZ786483 FKZ851975:FKZ852019 FKZ917511:FKZ917555 FKZ983047:FKZ983091 FUQ11:FUQ50 FUQ65543:FUQ65587 FUQ131079:FUQ131123 FUQ196615:FUQ196659 FUQ262151:FUQ262195 FUQ327687:FUQ327731 FUQ393223:FUQ393267 FUQ458759:FUQ458803 FUQ524295:FUQ524339 FUQ589831:FUQ589875 FUQ655367:FUQ655411 FUQ720903:FUQ720947 FUQ786439:FUQ786483 FUQ851975:FUQ852019 FUQ917511:FUQ917555 FUQ983047:FUQ983091 FUV11:FUV50 FUV65543:FUV65587 FUV131079:FUV131123 FUV196615:FUV196659 FUV262151:FUV262195 FUV327687:FUV327731 FUV393223:FUV393267 FUV458759:FUV458803 FUV524295:FUV524339 FUV589831:FUV589875 FUV655367:FUV655411 FUV720903:FUV720947 FUV786439:FUV786483 FUV851975:FUV852019 FUV917511:FUV917555 FUV983047:FUV983091 GEM11:GEM50 GEM65543:GEM65587 GEM131079:GEM131123 GEM196615:GEM196659 GEM262151:GEM262195 GEM327687:GEM327731 GEM393223:GEM393267 GEM458759:GEM458803 GEM524295:GEM524339 GEM589831:GEM589875 GEM655367:GEM655411 GEM720903:GEM720947 GEM786439:GEM786483 GEM851975:GEM852019 GEM917511:GEM917555 GEM983047:GEM983091 GER11:GER50 GER65543:GER65587 GER131079:GER131123 GER196615:GER196659 GER262151:GER262195 GER327687:GER327731 GER393223:GER393267 GER458759:GER458803 GER524295:GER524339 GER589831:GER589875 GER655367:GER655411 GER720903:GER720947 GER786439:GER786483 GER851975:GER852019 GER917511:GER917555 GER983047:GER983091 GOI11:GOI50 GOI65543:GOI65587 GOI131079:GOI131123 GOI196615:GOI196659 GOI262151:GOI262195 GOI327687:GOI327731 GOI393223:GOI393267 GOI458759:GOI458803 GOI524295:GOI524339 GOI589831:GOI589875 GOI655367:GOI655411 GOI720903:GOI720947 GOI786439:GOI786483 GOI851975:GOI852019 GOI917511:GOI917555 GOI983047:GOI983091 GON11:GON50 GON65543:GON65587 GON131079:GON131123 GON196615:GON196659 GON262151:GON262195 GON327687:GON327731 GON393223:GON393267 GON458759:GON458803 GON524295:GON524339 GON589831:GON589875 GON655367:GON655411 GON720903:GON720947 GON786439:GON786483 GON851975:GON852019 GON917511:GON917555 GON983047:GON983091 GYE11:GYE50 GYE65543:GYE65587 GYE131079:GYE131123 GYE196615:GYE196659 GYE262151:GYE262195 GYE327687:GYE327731 GYE393223:GYE393267 GYE458759:GYE458803 GYE524295:GYE524339 GYE589831:GYE589875 GYE655367:GYE655411 GYE720903:GYE720947 GYE786439:GYE786483 GYE851975:GYE852019 GYE917511:GYE917555 GYE983047:GYE983091 GYJ11:GYJ50 GYJ65543:GYJ65587 GYJ131079:GYJ131123 GYJ196615:GYJ196659 GYJ262151:GYJ262195 GYJ327687:GYJ327731 GYJ393223:GYJ393267 GYJ458759:GYJ458803 GYJ524295:GYJ524339 GYJ589831:GYJ589875 GYJ655367:GYJ655411 GYJ720903:GYJ720947 GYJ786439:GYJ786483 GYJ851975:GYJ852019 GYJ917511:GYJ917555 GYJ983047:GYJ983091 HIA11:HIA50 HIA65543:HIA65587 HIA131079:HIA131123 HIA196615:HIA196659 HIA262151:HIA262195 HIA327687:HIA327731 HIA393223:HIA393267 HIA458759:HIA458803 HIA524295:HIA524339 HIA589831:HIA589875 HIA655367:HIA655411 HIA720903:HIA720947 HIA786439:HIA786483 HIA851975:HIA852019 HIA917511:HIA917555 HIA983047:HIA983091 HIF11:HIF50 HIF65543:HIF65587 HIF131079:HIF131123 HIF196615:HIF196659 HIF262151:HIF262195 HIF327687:HIF327731 HIF393223:HIF393267 HIF458759:HIF458803 HIF524295:HIF524339 HIF589831:HIF589875 HIF655367:HIF655411 HIF720903:HIF720947 HIF786439:HIF786483 HIF851975:HIF852019 HIF917511:HIF917555 HIF983047:HIF983091 HRW11:HRW50 HRW65543:HRW65587 HRW131079:HRW131123 HRW196615:HRW196659 HRW262151:HRW262195 HRW327687:HRW327731 HRW393223:HRW393267 HRW458759:HRW458803 HRW524295:HRW524339 HRW589831:HRW589875 HRW655367:HRW655411 HRW720903:HRW720947 HRW786439:HRW786483 HRW851975:HRW852019 HRW917511:HRW917555 HRW983047:HRW983091 HSB11:HSB50 HSB65543:HSB65587 HSB131079:HSB131123 HSB196615:HSB196659 HSB262151:HSB262195 HSB327687:HSB327731 HSB393223:HSB393267 HSB458759:HSB458803 HSB524295:HSB524339 HSB589831:HSB589875 HSB655367:HSB655411 HSB720903:HSB720947 HSB786439:HSB786483 HSB851975:HSB852019 HSB917511:HSB917555 HSB983047:HSB983091 IBS11:IBS50 IBS65543:IBS65587 IBS131079:IBS131123 IBS196615:IBS196659 IBS262151:IBS262195 IBS327687:IBS327731 IBS393223:IBS393267 IBS458759:IBS458803 IBS524295:IBS524339 IBS589831:IBS589875 IBS655367:IBS655411 IBS720903:IBS720947 IBS786439:IBS786483 IBS851975:IBS852019 IBS917511:IBS917555 IBS983047:IBS983091 IBX11:IBX50 IBX65543:IBX65587 IBX131079:IBX131123 IBX196615:IBX196659 IBX262151:IBX262195 IBX327687:IBX327731 IBX393223:IBX393267 IBX458759:IBX458803 IBX524295:IBX524339 IBX589831:IBX589875 IBX655367:IBX655411 IBX720903:IBX720947 IBX786439:IBX786483 IBX851975:IBX852019 IBX917511:IBX917555 IBX983047:IBX983091 ILO11:ILO50 ILO65543:ILO65587 ILO131079:ILO131123 ILO196615:ILO196659 ILO262151:ILO262195 ILO327687:ILO327731 ILO393223:ILO393267 ILO458759:ILO458803 ILO524295:ILO524339 ILO589831:ILO589875 ILO655367:ILO655411 ILO720903:ILO720947 ILO786439:ILO786483 ILO851975:ILO852019 ILO917511:ILO917555 ILO983047:ILO983091 ILT11:ILT50 ILT65543:ILT65587 ILT131079:ILT131123 ILT196615:ILT196659 ILT262151:ILT262195 ILT327687:ILT327731 ILT393223:ILT393267 ILT458759:ILT458803 ILT524295:ILT524339 ILT589831:ILT589875 ILT655367:ILT655411 ILT720903:ILT720947 ILT786439:ILT786483 ILT851975:ILT852019 ILT917511:ILT917555 ILT983047:ILT983091 IVK11:IVK50 IVK65543:IVK65587 IVK131079:IVK131123 IVK196615:IVK196659 IVK262151:IVK262195 IVK327687:IVK327731 IVK393223:IVK393267 IVK458759:IVK458803 IVK524295:IVK524339 IVK589831:IVK589875 IVK655367:IVK655411 IVK720903:IVK720947 IVK786439:IVK786483 IVK851975:IVK852019 IVK917511:IVK917555 IVK983047:IVK983091 IVP11:IVP50 IVP65543:IVP65587 IVP131079:IVP131123 IVP196615:IVP196659 IVP262151:IVP262195 IVP327687:IVP327731 IVP393223:IVP393267 IVP458759:IVP458803 IVP524295:IVP524339 IVP589831:IVP589875 IVP655367:IVP655411 IVP720903:IVP720947 IVP786439:IVP786483 IVP851975:IVP852019 IVP917511:IVP917555 IVP983047:IVP983091 JFG11:JFG50 JFG65543:JFG65587 JFG131079:JFG131123 JFG196615:JFG196659 JFG262151:JFG262195 JFG327687:JFG327731 JFG393223:JFG393267 JFG458759:JFG458803 JFG524295:JFG524339 JFG589831:JFG589875 JFG655367:JFG655411 JFG720903:JFG720947 JFG786439:JFG786483 JFG851975:JFG852019 JFG917511:JFG917555 JFG983047:JFG983091 JFL11:JFL50 JFL65543:JFL65587 JFL131079:JFL131123 JFL196615:JFL196659 JFL262151:JFL262195 JFL327687:JFL327731 JFL393223:JFL393267 JFL458759:JFL458803 JFL524295:JFL524339 JFL589831:JFL589875 JFL655367:JFL655411 JFL720903:JFL720947 JFL786439:JFL786483 JFL851975:JFL852019 JFL917511:JFL917555 JFL983047:JFL983091 JPC11:JPC50 JPC65543:JPC65587 JPC131079:JPC131123 JPC196615:JPC196659 JPC262151:JPC262195 JPC327687:JPC327731 JPC393223:JPC393267 JPC458759:JPC458803 JPC524295:JPC524339 JPC589831:JPC589875 JPC655367:JPC655411 JPC720903:JPC720947 JPC786439:JPC786483 JPC851975:JPC852019 JPC917511:JPC917555 JPC983047:JPC983091 JPH11:JPH50 JPH65543:JPH65587 JPH131079:JPH131123 JPH196615:JPH196659 JPH262151:JPH262195 JPH327687:JPH327731 JPH393223:JPH393267 JPH458759:JPH458803 JPH524295:JPH524339 JPH589831:JPH589875 JPH655367:JPH655411 JPH720903:JPH720947 JPH786439:JPH786483 JPH851975:JPH852019 JPH917511:JPH917555 JPH983047:JPH983091 JYY11:JYY50 JYY65543:JYY65587 JYY131079:JYY131123 JYY196615:JYY196659 JYY262151:JYY262195 JYY327687:JYY327731 JYY393223:JYY393267 JYY458759:JYY458803 JYY524295:JYY524339 JYY589831:JYY589875 JYY655367:JYY655411 JYY720903:JYY720947 JYY786439:JYY786483 JYY851975:JYY852019 JYY917511:JYY917555 JYY983047:JYY983091 JZD11:JZD50 JZD65543:JZD65587 JZD131079:JZD131123 JZD196615:JZD196659 JZD262151:JZD262195 JZD327687:JZD327731 JZD393223:JZD393267 JZD458759:JZD458803 JZD524295:JZD524339 JZD589831:JZD589875 JZD655367:JZD655411 JZD720903:JZD720947 JZD786439:JZD786483 JZD851975:JZD852019 JZD917511:JZD917555 JZD983047:JZD983091 KIU11:KIU50 KIU65543:KIU65587 KIU131079:KIU131123 KIU196615:KIU196659 KIU262151:KIU262195 KIU327687:KIU327731 KIU393223:KIU393267 KIU458759:KIU458803 KIU524295:KIU524339 KIU589831:KIU589875 KIU655367:KIU655411 KIU720903:KIU720947 KIU786439:KIU786483 KIU851975:KIU852019 KIU917511:KIU917555 KIU983047:KIU983091 KIZ11:KIZ50 KIZ65543:KIZ65587 KIZ131079:KIZ131123 KIZ196615:KIZ196659 KIZ262151:KIZ262195 KIZ327687:KIZ327731 KIZ393223:KIZ393267 KIZ458759:KIZ458803 KIZ524295:KIZ524339 KIZ589831:KIZ589875 KIZ655367:KIZ655411 KIZ720903:KIZ720947 KIZ786439:KIZ786483 KIZ851975:KIZ852019 KIZ917511:KIZ917555 KIZ983047:KIZ983091 KSQ11:KSQ50 KSQ65543:KSQ65587 KSQ131079:KSQ131123 KSQ196615:KSQ196659 KSQ262151:KSQ262195 KSQ327687:KSQ327731 KSQ393223:KSQ393267 KSQ458759:KSQ458803 KSQ524295:KSQ524339 KSQ589831:KSQ589875 KSQ655367:KSQ655411 KSQ720903:KSQ720947 KSQ786439:KSQ786483 KSQ851975:KSQ852019 KSQ917511:KSQ917555 KSQ983047:KSQ983091 KSV11:KSV50 KSV65543:KSV65587 KSV131079:KSV131123 KSV196615:KSV196659 KSV262151:KSV262195 KSV327687:KSV327731 KSV393223:KSV393267 KSV458759:KSV458803 KSV524295:KSV524339 KSV589831:KSV589875 KSV655367:KSV655411 KSV720903:KSV720947 KSV786439:KSV786483 KSV851975:KSV852019 KSV917511:KSV917555 KSV983047:KSV983091 LCM11:LCM50 LCM65543:LCM65587 LCM131079:LCM131123 LCM196615:LCM196659 LCM262151:LCM262195 LCM327687:LCM327731 LCM393223:LCM393267 LCM458759:LCM458803 LCM524295:LCM524339 LCM589831:LCM589875 LCM655367:LCM655411 LCM720903:LCM720947 LCM786439:LCM786483 LCM851975:LCM852019 LCM917511:LCM917555 LCM983047:LCM983091 LCR11:LCR50 LCR65543:LCR65587 LCR131079:LCR131123 LCR196615:LCR196659 LCR262151:LCR262195 LCR327687:LCR327731 LCR393223:LCR393267 LCR458759:LCR458803 LCR524295:LCR524339 LCR589831:LCR589875 LCR655367:LCR655411 LCR720903:LCR720947 LCR786439:LCR786483 LCR851975:LCR852019 LCR917511:LCR917555 LCR983047:LCR983091 LMI11:LMI50 LMI65543:LMI65587 LMI131079:LMI131123 LMI196615:LMI196659 LMI262151:LMI262195 LMI327687:LMI327731 LMI393223:LMI393267 LMI458759:LMI458803 LMI524295:LMI524339 LMI589831:LMI589875 LMI655367:LMI655411 LMI720903:LMI720947 LMI786439:LMI786483 LMI851975:LMI852019 LMI917511:LMI917555 LMI983047:LMI983091 LMN11:LMN50 LMN65543:LMN65587 LMN131079:LMN131123 LMN196615:LMN196659 LMN262151:LMN262195 LMN327687:LMN327731 LMN393223:LMN393267 LMN458759:LMN458803 LMN524295:LMN524339 LMN589831:LMN589875 LMN655367:LMN655411 LMN720903:LMN720947 LMN786439:LMN786483 LMN851975:LMN852019 LMN917511:LMN917555 LMN983047:LMN983091 LWE11:LWE50 LWE65543:LWE65587 LWE131079:LWE131123 LWE196615:LWE196659 LWE262151:LWE262195 LWE327687:LWE327731 LWE393223:LWE393267 LWE458759:LWE458803 LWE524295:LWE524339 LWE589831:LWE589875 LWE655367:LWE655411 LWE720903:LWE720947 LWE786439:LWE786483 LWE851975:LWE852019 LWE917511:LWE917555 LWE983047:LWE983091 LWJ11:LWJ50 LWJ65543:LWJ65587 LWJ131079:LWJ131123 LWJ196615:LWJ196659 LWJ262151:LWJ262195 LWJ327687:LWJ327731 LWJ393223:LWJ393267 LWJ458759:LWJ458803 LWJ524295:LWJ524339 LWJ589831:LWJ589875 LWJ655367:LWJ655411 LWJ720903:LWJ720947 LWJ786439:LWJ786483 LWJ851975:LWJ852019 LWJ917511:LWJ917555 LWJ983047:LWJ983091 MGA11:MGA50 MGA65543:MGA65587 MGA131079:MGA131123 MGA196615:MGA196659 MGA262151:MGA262195 MGA327687:MGA327731 MGA393223:MGA393267 MGA458759:MGA458803 MGA524295:MGA524339 MGA589831:MGA589875 MGA655367:MGA655411 MGA720903:MGA720947 MGA786439:MGA786483 MGA851975:MGA852019 MGA917511:MGA917555 MGA983047:MGA983091 MGF11:MGF50 MGF65543:MGF65587 MGF131079:MGF131123 MGF196615:MGF196659 MGF262151:MGF262195 MGF327687:MGF327731 MGF393223:MGF393267 MGF458759:MGF458803 MGF524295:MGF524339 MGF589831:MGF589875 MGF655367:MGF655411 MGF720903:MGF720947 MGF786439:MGF786483 MGF851975:MGF852019 MGF917511:MGF917555 MGF983047:MGF983091 MPW11:MPW50 MPW65543:MPW65587 MPW131079:MPW131123 MPW196615:MPW196659 MPW262151:MPW262195 MPW327687:MPW327731 MPW393223:MPW393267 MPW458759:MPW458803 MPW524295:MPW524339 MPW589831:MPW589875 MPW655367:MPW655411 MPW720903:MPW720947 MPW786439:MPW786483 MPW851975:MPW852019 MPW917511:MPW917555 MPW983047:MPW983091 MQB11:MQB50 MQB65543:MQB65587 MQB131079:MQB131123 MQB196615:MQB196659 MQB262151:MQB262195 MQB327687:MQB327731 MQB393223:MQB393267 MQB458759:MQB458803 MQB524295:MQB524339 MQB589831:MQB589875 MQB655367:MQB655411 MQB720903:MQB720947 MQB786439:MQB786483 MQB851975:MQB852019 MQB917511:MQB917555 MQB983047:MQB983091 MZS11:MZS50 MZS65543:MZS65587 MZS131079:MZS131123 MZS196615:MZS196659 MZS262151:MZS262195 MZS327687:MZS327731 MZS393223:MZS393267 MZS458759:MZS458803 MZS524295:MZS524339 MZS589831:MZS589875 MZS655367:MZS655411 MZS720903:MZS720947 MZS786439:MZS786483 MZS851975:MZS852019 MZS917511:MZS917555 MZS983047:MZS983091 MZX11:MZX50 MZX65543:MZX65587 MZX131079:MZX131123 MZX196615:MZX196659 MZX262151:MZX262195 MZX327687:MZX327731 MZX393223:MZX393267 MZX458759:MZX458803 MZX524295:MZX524339 MZX589831:MZX589875 MZX655367:MZX655411 MZX720903:MZX720947 MZX786439:MZX786483 MZX851975:MZX852019 MZX917511:MZX917555 MZX983047:MZX983091 NJO11:NJO50 NJO65543:NJO65587 NJO131079:NJO131123 NJO196615:NJO196659 NJO262151:NJO262195 NJO327687:NJO327731 NJO393223:NJO393267 NJO458759:NJO458803 NJO524295:NJO524339 NJO589831:NJO589875 NJO655367:NJO655411 NJO720903:NJO720947 NJO786439:NJO786483 NJO851975:NJO852019 NJO917511:NJO917555 NJO983047:NJO983091 NJT11:NJT50 NJT65543:NJT65587 NJT131079:NJT131123 NJT196615:NJT196659 NJT262151:NJT262195 NJT327687:NJT327731 NJT393223:NJT393267 NJT458759:NJT458803 NJT524295:NJT524339 NJT589831:NJT589875 NJT655367:NJT655411 NJT720903:NJT720947 NJT786439:NJT786483 NJT851975:NJT852019 NJT917511:NJT917555 NJT983047:NJT983091 NTK11:NTK50 NTK65543:NTK65587 NTK131079:NTK131123 NTK196615:NTK196659 NTK262151:NTK262195 NTK327687:NTK327731 NTK393223:NTK393267 NTK458759:NTK458803 NTK524295:NTK524339 NTK589831:NTK589875 NTK655367:NTK655411 NTK720903:NTK720947 NTK786439:NTK786483 NTK851975:NTK852019 NTK917511:NTK917555 NTK983047:NTK983091 NTP11:NTP50 NTP65543:NTP65587 NTP131079:NTP131123 NTP196615:NTP196659 NTP262151:NTP262195 NTP327687:NTP327731 NTP393223:NTP393267 NTP458759:NTP458803 NTP524295:NTP524339 NTP589831:NTP589875 NTP655367:NTP655411 NTP720903:NTP720947 NTP786439:NTP786483 NTP851975:NTP852019 NTP917511:NTP917555 NTP983047:NTP983091 ODG11:ODG50 ODG65543:ODG65587 ODG131079:ODG131123 ODG196615:ODG196659 ODG262151:ODG262195 ODG327687:ODG327731 ODG393223:ODG393267 ODG458759:ODG458803 ODG524295:ODG524339 ODG589831:ODG589875 ODG655367:ODG655411 ODG720903:ODG720947 ODG786439:ODG786483 ODG851975:ODG852019 ODG917511:ODG917555 ODG983047:ODG983091 ODL11:ODL50 ODL65543:ODL65587 ODL131079:ODL131123 ODL196615:ODL196659 ODL262151:ODL262195 ODL327687:ODL327731 ODL393223:ODL393267 ODL458759:ODL458803 ODL524295:ODL524339 ODL589831:ODL589875 ODL655367:ODL655411 ODL720903:ODL720947 ODL786439:ODL786483 ODL851975:ODL852019 ODL917511:ODL917555 ODL983047:ODL983091 ONC11:ONC50 ONC65543:ONC65587 ONC131079:ONC131123 ONC196615:ONC196659 ONC262151:ONC262195 ONC327687:ONC327731 ONC393223:ONC393267 ONC458759:ONC458803 ONC524295:ONC524339 ONC589831:ONC589875 ONC655367:ONC655411 ONC720903:ONC720947 ONC786439:ONC786483 ONC851975:ONC852019 ONC917511:ONC917555 ONC983047:ONC983091 ONH11:ONH50 ONH65543:ONH65587 ONH131079:ONH131123 ONH196615:ONH196659 ONH262151:ONH262195 ONH327687:ONH327731 ONH393223:ONH393267 ONH458759:ONH458803 ONH524295:ONH524339 ONH589831:ONH589875 ONH655367:ONH655411 ONH720903:ONH720947 ONH786439:ONH786483 ONH851975:ONH852019 ONH917511:ONH917555 ONH983047:ONH983091 OWY11:OWY50 OWY65543:OWY65587 OWY131079:OWY131123 OWY196615:OWY196659 OWY262151:OWY262195 OWY327687:OWY327731 OWY393223:OWY393267 OWY458759:OWY458803 OWY524295:OWY524339 OWY589831:OWY589875 OWY655367:OWY655411 OWY720903:OWY720947 OWY786439:OWY786483 OWY851975:OWY852019 OWY917511:OWY917555 OWY983047:OWY983091 OXD11:OXD50 OXD65543:OXD65587 OXD131079:OXD131123 OXD196615:OXD196659 OXD262151:OXD262195 OXD327687:OXD327731 OXD393223:OXD393267 OXD458759:OXD458803 OXD524295:OXD524339 OXD589831:OXD589875 OXD655367:OXD655411 OXD720903:OXD720947 OXD786439:OXD786483 OXD851975:OXD852019 OXD917511:OXD917555 OXD983047:OXD983091 PGU11:PGU50 PGU65543:PGU65587 PGU131079:PGU131123 PGU196615:PGU196659 PGU262151:PGU262195 PGU327687:PGU327731 PGU393223:PGU393267 PGU458759:PGU458803 PGU524295:PGU524339 PGU589831:PGU589875 PGU655367:PGU655411 PGU720903:PGU720947 PGU786439:PGU786483 PGU851975:PGU852019 PGU917511:PGU917555 PGU983047:PGU983091 PGZ11:PGZ50 PGZ65543:PGZ65587 PGZ131079:PGZ131123 PGZ196615:PGZ196659 PGZ262151:PGZ262195 PGZ327687:PGZ327731 PGZ393223:PGZ393267 PGZ458759:PGZ458803 PGZ524295:PGZ524339 PGZ589831:PGZ589875 PGZ655367:PGZ655411 PGZ720903:PGZ720947 PGZ786439:PGZ786483 PGZ851975:PGZ852019 PGZ917511:PGZ917555 PGZ983047:PGZ983091 PQQ11:PQQ50 PQQ65543:PQQ65587 PQQ131079:PQQ131123 PQQ196615:PQQ196659 PQQ262151:PQQ262195 PQQ327687:PQQ327731 PQQ393223:PQQ393267 PQQ458759:PQQ458803 PQQ524295:PQQ524339 PQQ589831:PQQ589875 PQQ655367:PQQ655411 PQQ720903:PQQ720947 PQQ786439:PQQ786483 PQQ851975:PQQ852019 PQQ917511:PQQ917555 PQQ983047:PQQ983091 PQV11:PQV50 PQV65543:PQV65587 PQV131079:PQV131123 PQV196615:PQV196659 PQV262151:PQV262195 PQV327687:PQV327731 PQV393223:PQV393267 PQV458759:PQV458803 PQV524295:PQV524339 PQV589831:PQV589875 PQV655367:PQV655411 PQV720903:PQV720947 PQV786439:PQV786483 PQV851975:PQV852019 PQV917511:PQV917555 PQV983047:PQV983091 QAM11:QAM50 QAM65543:QAM65587 QAM131079:QAM131123 QAM196615:QAM196659 QAM262151:QAM262195 QAM327687:QAM327731 QAM393223:QAM393267 QAM458759:QAM458803 QAM524295:QAM524339 QAM589831:QAM589875 QAM655367:QAM655411 QAM720903:QAM720947 QAM786439:QAM786483 QAM851975:QAM852019 QAM917511:QAM917555 QAM983047:QAM983091 QAR11:QAR50 QAR65543:QAR65587 QAR131079:QAR131123 QAR196615:QAR196659 QAR262151:QAR262195 QAR327687:QAR327731 QAR393223:QAR393267 QAR458759:QAR458803 QAR524295:QAR524339 QAR589831:QAR589875 QAR655367:QAR655411 QAR720903:QAR720947 QAR786439:QAR786483 QAR851975:QAR852019 QAR917511:QAR917555 QAR983047:QAR983091 QKI11:QKI50 QKI65543:QKI65587 QKI131079:QKI131123 QKI196615:QKI196659 QKI262151:QKI262195 QKI327687:QKI327731 QKI393223:QKI393267 QKI458759:QKI458803 QKI524295:QKI524339 QKI589831:QKI589875 QKI655367:QKI655411 QKI720903:QKI720947 QKI786439:QKI786483 QKI851975:QKI852019 QKI917511:QKI917555 QKI983047:QKI983091 QKN11:QKN50 QKN65543:QKN65587 QKN131079:QKN131123 QKN196615:QKN196659 QKN262151:QKN262195 QKN327687:QKN327731 QKN393223:QKN393267 QKN458759:QKN458803 QKN524295:QKN524339 QKN589831:QKN589875 QKN655367:QKN655411 QKN720903:QKN720947 QKN786439:QKN786483 QKN851975:QKN852019 QKN917511:QKN917555 QKN983047:QKN983091 QUE11:QUE50 QUE65543:QUE65587 QUE131079:QUE131123 QUE196615:QUE196659 QUE262151:QUE262195 QUE327687:QUE327731 QUE393223:QUE393267 QUE458759:QUE458803 QUE524295:QUE524339 QUE589831:QUE589875 QUE655367:QUE655411 QUE720903:QUE720947 QUE786439:QUE786483 QUE851975:QUE852019 QUE917511:QUE917555 QUE983047:QUE983091 QUJ11:QUJ50 QUJ65543:QUJ65587 QUJ131079:QUJ131123 QUJ196615:QUJ196659 QUJ262151:QUJ262195 QUJ327687:QUJ327731 QUJ393223:QUJ393267 QUJ458759:QUJ458803 QUJ524295:QUJ524339 QUJ589831:QUJ589875 QUJ655367:QUJ655411 QUJ720903:QUJ720947 QUJ786439:QUJ786483 QUJ851975:QUJ852019 QUJ917511:QUJ917555 QUJ983047:QUJ983091 REA11:REA50 REA65543:REA65587 REA131079:REA131123 REA196615:REA196659 REA262151:REA262195 REA327687:REA327731 REA393223:REA393267 REA458759:REA458803 REA524295:REA524339 REA589831:REA589875 REA655367:REA655411 REA720903:REA720947 REA786439:REA786483 REA851975:REA852019 REA917511:REA917555 REA983047:REA983091 REF11:REF50 REF65543:REF65587 REF131079:REF131123 REF196615:REF196659 REF262151:REF262195 REF327687:REF327731 REF393223:REF393267 REF458759:REF458803 REF524295:REF524339 REF589831:REF589875 REF655367:REF655411 REF720903:REF720947 REF786439:REF786483 REF851975:REF852019 REF917511:REF917555 REF983047:REF983091 RNW11:RNW50 RNW65543:RNW65587 RNW131079:RNW131123 RNW196615:RNW196659 RNW262151:RNW262195 RNW327687:RNW327731 RNW393223:RNW393267 RNW458759:RNW458803 RNW524295:RNW524339 RNW589831:RNW589875 RNW655367:RNW655411 RNW720903:RNW720947 RNW786439:RNW786483 RNW851975:RNW852019 RNW917511:RNW917555 RNW983047:RNW983091 ROB11:ROB50 ROB65543:ROB65587 ROB131079:ROB131123 ROB196615:ROB196659 ROB262151:ROB262195 ROB327687:ROB327731 ROB393223:ROB393267 ROB458759:ROB458803 ROB524295:ROB524339 ROB589831:ROB589875 ROB655367:ROB655411 ROB720903:ROB720947 ROB786439:ROB786483 ROB851975:ROB852019 ROB917511:ROB917555 ROB983047:ROB983091 RXS11:RXS50 RXS65543:RXS65587 RXS131079:RXS131123 RXS196615:RXS196659 RXS262151:RXS262195 RXS327687:RXS327731 RXS393223:RXS393267 RXS458759:RXS458803 RXS524295:RXS524339 RXS589831:RXS589875 RXS655367:RXS655411 RXS720903:RXS720947 RXS786439:RXS786483 RXS851975:RXS852019 RXS917511:RXS917555 RXS983047:RXS983091 RXX11:RXX50 RXX65543:RXX65587 RXX131079:RXX131123 RXX196615:RXX196659 RXX262151:RXX262195 RXX327687:RXX327731 RXX393223:RXX393267 RXX458759:RXX458803 RXX524295:RXX524339 RXX589831:RXX589875 RXX655367:RXX655411 RXX720903:RXX720947 RXX786439:RXX786483 RXX851975:RXX852019 RXX917511:RXX917555 RXX983047:RXX983091 SHO11:SHO50 SHO65543:SHO65587 SHO131079:SHO131123 SHO196615:SHO196659 SHO262151:SHO262195 SHO327687:SHO327731 SHO393223:SHO393267 SHO458759:SHO458803 SHO524295:SHO524339 SHO589831:SHO589875 SHO655367:SHO655411 SHO720903:SHO720947 SHO786439:SHO786483 SHO851975:SHO852019 SHO917511:SHO917555 SHO983047:SHO983091 SHT11:SHT50 SHT65543:SHT65587 SHT131079:SHT131123 SHT196615:SHT196659 SHT262151:SHT262195 SHT327687:SHT327731 SHT393223:SHT393267 SHT458759:SHT458803 SHT524295:SHT524339 SHT589831:SHT589875 SHT655367:SHT655411 SHT720903:SHT720947 SHT786439:SHT786483 SHT851975:SHT852019 SHT917511:SHT917555 SHT983047:SHT983091 SRK11:SRK50 SRK65543:SRK65587 SRK131079:SRK131123 SRK196615:SRK196659 SRK262151:SRK262195 SRK327687:SRK327731 SRK393223:SRK393267 SRK458759:SRK458803 SRK524295:SRK524339 SRK589831:SRK589875 SRK655367:SRK655411 SRK720903:SRK720947 SRK786439:SRK786483 SRK851975:SRK852019 SRK917511:SRK917555 SRK983047:SRK983091 SRP11:SRP50 SRP65543:SRP65587 SRP131079:SRP131123 SRP196615:SRP196659 SRP262151:SRP262195 SRP327687:SRP327731 SRP393223:SRP393267 SRP458759:SRP458803 SRP524295:SRP524339 SRP589831:SRP589875 SRP655367:SRP655411 SRP720903:SRP720947 SRP786439:SRP786483 SRP851975:SRP852019 SRP917511:SRP917555 SRP983047:SRP983091 TBG11:TBG50 TBG65543:TBG65587 TBG131079:TBG131123 TBG196615:TBG196659 TBG262151:TBG262195 TBG327687:TBG327731 TBG393223:TBG393267 TBG458759:TBG458803 TBG524295:TBG524339 TBG589831:TBG589875 TBG655367:TBG655411 TBG720903:TBG720947 TBG786439:TBG786483 TBG851975:TBG852019 TBG917511:TBG917555 TBG983047:TBG983091 TBL11:TBL50 TBL65543:TBL65587 TBL131079:TBL131123 TBL196615:TBL196659 TBL262151:TBL262195 TBL327687:TBL327731 TBL393223:TBL393267 TBL458759:TBL458803 TBL524295:TBL524339 TBL589831:TBL589875 TBL655367:TBL655411 TBL720903:TBL720947 TBL786439:TBL786483 TBL851975:TBL852019 TBL917511:TBL917555 TBL983047:TBL983091 TLC11:TLC50 TLC65543:TLC65587 TLC131079:TLC131123 TLC196615:TLC196659 TLC262151:TLC262195 TLC327687:TLC327731 TLC393223:TLC393267 TLC458759:TLC458803 TLC524295:TLC524339 TLC589831:TLC589875 TLC655367:TLC655411 TLC720903:TLC720947 TLC786439:TLC786483 TLC851975:TLC852019 TLC917511:TLC917555 TLC983047:TLC983091 TLH11:TLH50 TLH65543:TLH65587 TLH131079:TLH131123 TLH196615:TLH196659 TLH262151:TLH262195 TLH327687:TLH327731 TLH393223:TLH393267 TLH458759:TLH458803 TLH524295:TLH524339 TLH589831:TLH589875 TLH655367:TLH655411 TLH720903:TLH720947 TLH786439:TLH786483 TLH851975:TLH852019 TLH917511:TLH917555 TLH983047:TLH983091 TUY11:TUY50 TUY65543:TUY65587 TUY131079:TUY131123 TUY196615:TUY196659 TUY262151:TUY262195 TUY327687:TUY327731 TUY393223:TUY393267 TUY458759:TUY458803 TUY524295:TUY524339 TUY589831:TUY589875 TUY655367:TUY655411 TUY720903:TUY720947 TUY786439:TUY786483 TUY851975:TUY852019 TUY917511:TUY917555 TUY983047:TUY983091 TVD11:TVD50 TVD65543:TVD65587 TVD131079:TVD131123 TVD196615:TVD196659 TVD262151:TVD262195 TVD327687:TVD327731 TVD393223:TVD393267 TVD458759:TVD458803 TVD524295:TVD524339 TVD589831:TVD589875 TVD655367:TVD655411 TVD720903:TVD720947 TVD786439:TVD786483 TVD851975:TVD852019 TVD917511:TVD917555 TVD983047:TVD983091 UEU11:UEU50 UEU65543:UEU65587 UEU131079:UEU131123 UEU196615:UEU196659 UEU262151:UEU262195 UEU327687:UEU327731 UEU393223:UEU393267 UEU458759:UEU458803 UEU524295:UEU524339 UEU589831:UEU589875 UEU655367:UEU655411 UEU720903:UEU720947 UEU786439:UEU786483 UEU851975:UEU852019 UEU917511:UEU917555 UEU983047:UEU983091 UEZ11:UEZ50 UEZ65543:UEZ65587 UEZ131079:UEZ131123 UEZ196615:UEZ196659 UEZ262151:UEZ262195 UEZ327687:UEZ327731 UEZ393223:UEZ393267 UEZ458759:UEZ458803 UEZ524295:UEZ524339 UEZ589831:UEZ589875 UEZ655367:UEZ655411 UEZ720903:UEZ720947 UEZ786439:UEZ786483 UEZ851975:UEZ852019 UEZ917511:UEZ917555 UEZ983047:UEZ983091 UOQ11:UOQ50 UOQ65543:UOQ65587 UOQ131079:UOQ131123 UOQ196615:UOQ196659 UOQ262151:UOQ262195 UOQ327687:UOQ327731 UOQ393223:UOQ393267 UOQ458759:UOQ458803 UOQ524295:UOQ524339 UOQ589831:UOQ589875 UOQ655367:UOQ655411 UOQ720903:UOQ720947 UOQ786439:UOQ786483 UOQ851975:UOQ852019 UOQ917511:UOQ917555 UOQ983047:UOQ983091 UOV11:UOV50 UOV65543:UOV65587 UOV131079:UOV131123 UOV196615:UOV196659 UOV262151:UOV262195 UOV327687:UOV327731 UOV393223:UOV393267 UOV458759:UOV458803 UOV524295:UOV524339 UOV589831:UOV589875 UOV655367:UOV655411 UOV720903:UOV720947 UOV786439:UOV786483 UOV851975:UOV852019 UOV917511:UOV917555 UOV983047:UOV983091 UYM11:UYM50 UYM65543:UYM65587 UYM131079:UYM131123 UYM196615:UYM196659 UYM262151:UYM262195 UYM327687:UYM327731 UYM393223:UYM393267 UYM458759:UYM458803 UYM524295:UYM524339 UYM589831:UYM589875 UYM655367:UYM655411 UYM720903:UYM720947 UYM786439:UYM786483 UYM851975:UYM852019 UYM917511:UYM917555 UYM983047:UYM983091 UYR11:UYR50 UYR65543:UYR65587 UYR131079:UYR131123 UYR196615:UYR196659 UYR262151:UYR262195 UYR327687:UYR327731 UYR393223:UYR393267 UYR458759:UYR458803 UYR524295:UYR524339 UYR589831:UYR589875 UYR655367:UYR655411 UYR720903:UYR720947 UYR786439:UYR786483 UYR851975:UYR852019 UYR917511:UYR917555 UYR983047:UYR983091 VII11:VII50 VII65543:VII65587 VII131079:VII131123 VII196615:VII196659 VII262151:VII262195 VII327687:VII327731 VII393223:VII393267 VII458759:VII458803 VII524295:VII524339 VII589831:VII589875 VII655367:VII655411 VII720903:VII720947 VII786439:VII786483 VII851975:VII852019 VII917511:VII917555 VII983047:VII983091 VIN11:VIN50 VIN65543:VIN65587 VIN131079:VIN131123 VIN196615:VIN196659 VIN262151:VIN262195 VIN327687:VIN327731 VIN393223:VIN393267 VIN458759:VIN458803 VIN524295:VIN524339 VIN589831:VIN589875 VIN655367:VIN655411 VIN720903:VIN720947 VIN786439:VIN786483 VIN851975:VIN852019 VIN917511:VIN917555 VIN983047:VIN983091 VSE11:VSE50 VSE65543:VSE65587 VSE131079:VSE131123 VSE196615:VSE196659 VSE262151:VSE262195 VSE327687:VSE327731 VSE393223:VSE393267 VSE458759:VSE458803 VSE524295:VSE524339 VSE589831:VSE589875 VSE655367:VSE655411 VSE720903:VSE720947 VSE786439:VSE786483 VSE851975:VSE852019 VSE917511:VSE917555 VSE983047:VSE983091 VSJ11:VSJ50 VSJ65543:VSJ65587 VSJ131079:VSJ131123 VSJ196615:VSJ196659 VSJ262151:VSJ262195 VSJ327687:VSJ327731 VSJ393223:VSJ393267 VSJ458759:VSJ458803 VSJ524295:VSJ524339 VSJ589831:VSJ589875 VSJ655367:VSJ655411 VSJ720903:VSJ720947 VSJ786439:VSJ786483 VSJ851975:VSJ852019 VSJ917511:VSJ917555 VSJ983047:VSJ983091 WCA11:WCA50 WCA65543:WCA65587 WCA131079:WCA131123 WCA196615:WCA196659 WCA262151:WCA262195 WCA327687:WCA327731 WCA393223:WCA393267 WCA458759:WCA458803 WCA524295:WCA524339 WCA589831:WCA589875 WCA655367:WCA655411 WCA720903:WCA720947 WCA786439:WCA786483 WCA851975:WCA852019 WCA917511:WCA917555 WCA983047:WCA983091 WCF11:WCF50 WCF65543:WCF65587 WCF131079:WCF131123 WCF196615:WCF196659 WCF262151:WCF262195 WCF327687:WCF327731 WCF393223:WCF393267 WCF458759:WCF458803 WCF524295:WCF524339 WCF589831:WCF589875 WCF655367:WCF655411 WCF720903:WCF720947 WCF786439:WCF786483 WCF851975:WCF852019 WCF917511:WCF917555 WCF983047:WCF983091 WLW11:WLW50 WLW65543:WLW65587 WLW131079:WLW131123 WLW196615:WLW196659 WLW262151:WLW262195 WLW327687:WLW327731 WLW393223:WLW393267 WLW458759:WLW458803 WLW524295:WLW524339 WLW589831:WLW589875 WLW655367:WLW655411 WLW720903:WLW720947 WLW786439:WLW786483 WLW851975:WLW852019 WLW917511:WLW917555 WLW983047:WLW983091 WMB11:WMB50 WMB65543:WMB65587 WMB131079:WMB131123 WMB196615:WMB196659 WMB262151:WMB262195 WMB327687:WMB327731 WMB393223:WMB393267 WMB458759:WMB458803 WMB524295:WMB524339 WMB589831:WMB589875 WMB655367:WMB655411 WMB720903:WMB720947 WMB786439:WMB786483 WMB851975:WMB852019 WMB917511:WMB917555 WMB983047:WMB983091 WVS11:WVS50 WVS65543:WVS65587 WVS131079:WVS131123 WVS196615:WVS196659 WVS262151:WVS262195 WVS327687:WVS327731 WVS393223:WVS393267 WVS458759:WVS458803 WVS524295:WVS524339 WVS589831:WVS589875 WVS655367:WVS655411 WVS720903:WVS720947 WVS786439:WVS786483 WVS851975:WVS852019 WVS917511:WVS917555 WVS983047:WVS983091 WVX11:WVX50 WVX65543:WVX65587 WVX131079:WVX131123 WVX196615:WVX196659 WVX262151:WVX262195 WVX327687:WVX327731 WVX393223:WVX393267 WVX458759:WVX458803 WVX524295:WVX524339 WVX589831:WVX589875 WVX655367:WVX655411 WVX720903:WVX720947 WVX786439:WVX786483 WVX851975:WVX852019 WVX917511:WVX917555 P12:P50">
      <formula1>"通过,失败,阻塞,无效,未执行"</formula1>
    </dataValidation>
    <dataValidation allowBlank="1" showInputMessage="1" showErrorMessage="1" promptTitle="Revision" sqref="M5:M9 M65537:M65541 M131073:M131077 M196609:M196613 M262145:M262149 M327681:M327685 M393217:M393221 M458753:M458757 M524289:M524293 M589825:M589829 M655361:M655365 M720897:M720901 M786433:M786437 M851969:M851973 M917505:M917509 M983041:M983045 R5:R9 R65537:R65541 R131073:R131077 R196609:R196613 R262145:R262149 R327681:R327685 R393217:R393221 R458753:R458757 R524289:R524293 R589825:R589829 R655361:R655365 R720897:R720901 R786433:R786437 R851969:R851973 R917505:R917509 R983041:R983045 JI5:JI9 JI65537:JI65541 JI131073:JI131077 JI196609:JI196613 JI262145:JI262149 JI327681:JI327685 JI393217:JI393221 JI458753:JI458757 JI524289:JI524293 JI589825:JI589829 JI655361:JI655365 JI720897:JI720901 JI786433:JI786437 JI851969:JI851973 JI917505:JI917509 JI983041:JI983045 JN5:JN9 JN65537:JN65541 JN131073:JN131077 JN196609:JN196613 JN262145:JN262149 JN327681:JN327685 JN393217:JN393221 JN458753:JN458757 JN524289:JN524293 JN589825:JN589829 JN655361:JN655365 JN720897:JN720901 JN786433:JN786437 JN851969:JN851973 JN917505:JN917509 JN983041:JN983045 TE5:TE9 TE65537:TE65541 TE131073:TE131077 TE196609:TE196613 TE262145:TE262149 TE327681:TE327685 TE393217:TE393221 TE458753:TE458757 TE524289:TE524293 TE589825:TE589829 TE655361:TE655365 TE720897:TE720901 TE786433:TE786437 TE851969:TE851973 TE917505:TE917509 TE983041:TE983045 TJ5:TJ9 TJ65537:TJ65541 TJ131073:TJ131077 TJ196609:TJ196613 TJ262145:TJ262149 TJ327681:TJ327685 TJ393217:TJ393221 TJ458753:TJ458757 TJ524289:TJ524293 TJ589825:TJ589829 TJ655361:TJ655365 TJ720897:TJ720901 TJ786433:TJ786437 TJ851969:TJ851973 TJ917505:TJ917509 TJ983041:TJ983045 ADA5:ADA9 ADA65537:ADA65541 ADA131073:ADA131077 ADA196609:ADA196613 ADA262145:ADA262149 ADA327681:ADA327685 ADA393217:ADA393221 ADA458753:ADA458757 ADA524289:ADA524293 ADA589825:ADA589829 ADA655361:ADA655365 ADA720897:ADA720901 ADA786433:ADA786437 ADA851969:ADA851973 ADA917505:ADA917509 ADA983041:ADA983045 ADF5:ADF9 ADF65537:ADF65541 ADF131073:ADF131077 ADF196609:ADF196613 ADF262145:ADF262149 ADF327681:ADF327685 ADF393217:ADF393221 ADF458753:ADF458757 ADF524289:ADF524293 ADF589825:ADF589829 ADF655361:ADF655365 ADF720897:ADF720901 ADF786433:ADF786437 ADF851969:ADF851973 ADF917505:ADF917509 ADF983041:ADF983045 AMW5:AMW9 AMW65537:AMW65541 AMW131073:AMW131077 AMW196609:AMW196613 AMW262145:AMW262149 AMW327681:AMW327685 AMW393217:AMW393221 AMW458753:AMW458757 AMW524289:AMW524293 AMW589825:AMW589829 AMW655361:AMW655365 AMW720897:AMW720901 AMW786433:AMW786437 AMW851969:AMW851973 AMW917505:AMW917509 AMW983041:AMW983045 ANB5:ANB9 ANB65537:ANB65541 ANB131073:ANB131077 ANB196609:ANB196613 ANB262145:ANB262149 ANB327681:ANB327685 ANB393217:ANB393221 ANB458753:ANB458757 ANB524289:ANB524293 ANB589825:ANB589829 ANB655361:ANB655365 ANB720897:ANB720901 ANB786433:ANB786437 ANB851969:ANB851973 ANB917505:ANB917509 ANB983041:ANB983045 AWS5:AWS9 AWS65537:AWS65541 AWS131073:AWS131077 AWS196609:AWS196613 AWS262145:AWS262149 AWS327681:AWS327685 AWS393217:AWS393221 AWS458753:AWS458757 AWS524289:AWS524293 AWS589825:AWS589829 AWS655361:AWS655365 AWS720897:AWS720901 AWS786433:AWS786437 AWS851969:AWS851973 AWS917505:AWS917509 AWS983041:AWS983045 AWX5:AWX9 AWX65537:AWX65541 AWX131073:AWX131077 AWX196609:AWX196613 AWX262145:AWX262149 AWX327681:AWX327685 AWX393217:AWX393221 AWX458753:AWX458757 AWX524289:AWX524293 AWX589825:AWX589829 AWX655361:AWX655365 AWX720897:AWX720901 AWX786433:AWX786437 AWX851969:AWX851973 AWX917505:AWX917509 AWX983041:AWX983045 BGO5:BGO9 BGO65537:BGO65541 BGO131073:BGO131077 BGO196609:BGO196613 BGO262145:BGO262149 BGO327681:BGO327685 BGO393217:BGO393221 BGO458753:BGO458757 BGO524289:BGO524293 BGO589825:BGO589829 BGO655361:BGO655365 BGO720897:BGO720901 BGO786433:BGO786437 BGO851969:BGO851973 BGO917505:BGO917509 BGO983041:BGO983045 BGT5:BGT9 BGT65537:BGT65541 BGT131073:BGT131077 BGT196609:BGT196613 BGT262145:BGT262149 BGT327681:BGT327685 BGT393217:BGT393221 BGT458753:BGT458757 BGT524289:BGT524293 BGT589825:BGT589829 BGT655361:BGT655365 BGT720897:BGT720901 BGT786433:BGT786437 BGT851969:BGT851973 BGT917505:BGT917509 BGT983041:BGT983045 BQK5:BQK9 BQK65537:BQK65541 BQK131073:BQK131077 BQK196609:BQK196613 BQK262145:BQK262149 BQK327681:BQK327685 BQK393217:BQK393221 BQK458753:BQK458757 BQK524289:BQK524293 BQK589825:BQK589829 BQK655361:BQK655365 BQK720897:BQK720901 BQK786433:BQK786437 BQK851969:BQK851973 BQK917505:BQK917509 BQK983041:BQK983045 BQP5:BQP9 BQP65537:BQP65541 BQP131073:BQP131077 BQP196609:BQP196613 BQP262145:BQP262149 BQP327681:BQP327685 BQP393217:BQP393221 BQP458753:BQP458757 BQP524289:BQP524293 BQP589825:BQP589829 BQP655361:BQP655365 BQP720897:BQP720901 BQP786433:BQP786437 BQP851969:BQP851973 BQP917505:BQP917509 BQP983041:BQP983045 CAG5:CAG9 CAG65537:CAG65541 CAG131073:CAG131077 CAG196609:CAG196613 CAG262145:CAG262149 CAG327681:CAG327685 CAG393217:CAG393221 CAG458753:CAG458757 CAG524289:CAG524293 CAG589825:CAG589829 CAG655361:CAG655365 CAG720897:CAG720901 CAG786433:CAG786437 CAG851969:CAG851973 CAG917505:CAG917509 CAG983041:CAG983045 CAL5:CAL9 CAL65537:CAL65541 CAL131073:CAL131077 CAL196609:CAL196613 CAL262145:CAL262149 CAL327681:CAL327685 CAL393217:CAL393221 CAL458753:CAL458757 CAL524289:CAL524293 CAL589825:CAL589829 CAL655361:CAL655365 CAL720897:CAL720901 CAL786433:CAL786437 CAL851969:CAL851973 CAL917505:CAL917509 CAL983041:CAL983045 CKC5:CKC9 CKC65537:CKC65541 CKC131073:CKC131077 CKC196609:CKC196613 CKC262145:CKC262149 CKC327681:CKC327685 CKC393217:CKC393221 CKC458753:CKC458757 CKC524289:CKC524293 CKC589825:CKC589829 CKC655361:CKC655365 CKC720897:CKC720901 CKC786433:CKC786437 CKC851969:CKC851973 CKC917505:CKC917509 CKC983041:CKC983045 CKH5:CKH9 CKH65537:CKH65541 CKH131073:CKH131077 CKH196609:CKH196613 CKH262145:CKH262149 CKH327681:CKH327685 CKH393217:CKH393221 CKH458753:CKH458757 CKH524289:CKH524293 CKH589825:CKH589829 CKH655361:CKH655365 CKH720897:CKH720901 CKH786433:CKH786437 CKH851969:CKH851973 CKH917505:CKH917509 CKH983041:CKH983045 CTY5:CTY9 CTY65537:CTY65541 CTY131073:CTY131077 CTY196609:CTY196613 CTY262145:CTY262149 CTY327681:CTY327685 CTY393217:CTY393221 CTY458753:CTY458757 CTY524289:CTY524293 CTY589825:CTY589829 CTY655361:CTY655365 CTY720897:CTY720901 CTY786433:CTY786437 CTY851969:CTY851973 CTY917505:CTY917509 CTY983041:CTY983045 CUD5:CUD9 CUD65537:CUD65541 CUD131073:CUD131077 CUD196609:CUD196613 CUD262145:CUD262149 CUD327681:CUD327685 CUD393217:CUD393221 CUD458753:CUD458757 CUD524289:CUD524293 CUD589825:CUD589829 CUD655361:CUD655365 CUD720897:CUD720901 CUD786433:CUD786437 CUD851969:CUD851973 CUD917505:CUD917509 CUD983041:CUD983045 DDU5:DDU9 DDU65537:DDU65541 DDU131073:DDU131077 DDU196609:DDU196613 DDU262145:DDU262149 DDU327681:DDU327685 DDU393217:DDU393221 DDU458753:DDU458757 DDU524289:DDU524293 DDU589825:DDU589829 DDU655361:DDU655365 DDU720897:DDU720901 DDU786433:DDU786437 DDU851969:DDU851973 DDU917505:DDU917509 DDU983041:DDU983045 DDZ5:DDZ9 DDZ65537:DDZ65541 DDZ131073:DDZ131077 DDZ196609:DDZ196613 DDZ262145:DDZ262149 DDZ327681:DDZ327685 DDZ393217:DDZ393221 DDZ458753:DDZ458757 DDZ524289:DDZ524293 DDZ589825:DDZ589829 DDZ655361:DDZ655365 DDZ720897:DDZ720901 DDZ786433:DDZ786437 DDZ851969:DDZ851973 DDZ917505:DDZ917509 DDZ983041:DDZ983045 DNQ5:DNQ9 DNQ65537:DNQ65541 DNQ131073:DNQ131077 DNQ196609:DNQ196613 DNQ262145:DNQ262149 DNQ327681:DNQ327685 DNQ393217:DNQ393221 DNQ458753:DNQ458757 DNQ524289:DNQ524293 DNQ589825:DNQ589829 DNQ655361:DNQ655365 DNQ720897:DNQ720901 DNQ786433:DNQ786437 DNQ851969:DNQ851973 DNQ917505:DNQ917509 DNQ983041:DNQ983045 DNV5:DNV9 DNV65537:DNV65541 DNV131073:DNV131077 DNV196609:DNV196613 DNV262145:DNV262149 DNV327681:DNV327685 DNV393217:DNV393221 DNV458753:DNV458757 DNV524289:DNV524293 DNV589825:DNV589829 DNV655361:DNV655365 DNV720897:DNV720901 DNV786433:DNV786437 DNV851969:DNV851973 DNV917505:DNV917509 DNV983041:DNV983045 DXM5:DXM9 DXM65537:DXM65541 DXM131073:DXM131077 DXM196609:DXM196613 DXM262145:DXM262149 DXM327681:DXM327685 DXM393217:DXM393221 DXM458753:DXM458757 DXM524289:DXM524293 DXM589825:DXM589829 DXM655361:DXM655365 DXM720897:DXM720901 DXM786433:DXM786437 DXM851969:DXM851973 DXM917505:DXM917509 DXM983041:DXM983045 DXR5:DXR9 DXR65537:DXR65541 DXR131073:DXR131077 DXR196609:DXR196613 DXR262145:DXR262149 DXR327681:DXR327685 DXR393217:DXR393221 DXR458753:DXR458757 DXR524289:DXR524293 DXR589825:DXR589829 DXR655361:DXR655365 DXR720897:DXR720901 DXR786433:DXR786437 DXR851969:DXR851973 DXR917505:DXR917509 DXR983041:DXR983045 EHI5:EHI9 EHI65537:EHI65541 EHI131073:EHI131077 EHI196609:EHI196613 EHI262145:EHI262149 EHI327681:EHI327685 EHI393217:EHI393221 EHI458753:EHI458757 EHI524289:EHI524293 EHI589825:EHI589829 EHI655361:EHI655365 EHI720897:EHI720901 EHI786433:EHI786437 EHI851969:EHI851973 EHI917505:EHI917509 EHI983041:EHI983045 EHN5:EHN9 EHN65537:EHN65541 EHN131073:EHN131077 EHN196609:EHN196613 EHN262145:EHN262149 EHN327681:EHN327685 EHN393217:EHN393221 EHN458753:EHN458757 EHN524289:EHN524293 EHN589825:EHN589829 EHN655361:EHN655365 EHN720897:EHN720901 EHN786433:EHN786437 EHN851969:EHN851973 EHN917505:EHN917509 EHN983041:EHN983045 ERE5:ERE9 ERE65537:ERE65541 ERE131073:ERE131077 ERE196609:ERE196613 ERE262145:ERE262149 ERE327681:ERE327685 ERE393217:ERE393221 ERE458753:ERE458757 ERE524289:ERE524293 ERE589825:ERE589829 ERE655361:ERE655365 ERE720897:ERE720901 ERE786433:ERE786437 ERE851969:ERE851973 ERE917505:ERE917509 ERE983041:ERE983045 ERJ5:ERJ9 ERJ65537:ERJ65541 ERJ131073:ERJ131077 ERJ196609:ERJ196613 ERJ262145:ERJ262149 ERJ327681:ERJ327685 ERJ393217:ERJ393221 ERJ458753:ERJ458757 ERJ524289:ERJ524293 ERJ589825:ERJ589829 ERJ655361:ERJ655365 ERJ720897:ERJ720901 ERJ786433:ERJ786437 ERJ851969:ERJ851973 ERJ917505:ERJ917509 ERJ983041:ERJ983045 FBA5:FBA9 FBA65537:FBA65541 FBA131073:FBA131077 FBA196609:FBA196613 FBA262145:FBA262149 FBA327681:FBA327685 FBA393217:FBA393221 FBA458753:FBA458757 FBA524289:FBA524293 FBA589825:FBA589829 FBA655361:FBA655365 FBA720897:FBA720901 FBA786433:FBA786437 FBA851969:FBA851973 FBA917505:FBA917509 FBA983041:FBA983045 FBF5:FBF9 FBF65537:FBF65541 FBF131073:FBF131077 FBF196609:FBF196613 FBF262145:FBF262149 FBF327681:FBF327685 FBF393217:FBF393221 FBF458753:FBF458757 FBF524289:FBF524293 FBF589825:FBF589829 FBF655361:FBF655365 FBF720897:FBF720901 FBF786433:FBF786437 FBF851969:FBF851973 FBF917505:FBF917509 FBF983041:FBF983045 FKW5:FKW9 FKW65537:FKW65541 FKW131073:FKW131077 FKW196609:FKW196613 FKW262145:FKW262149 FKW327681:FKW327685 FKW393217:FKW393221 FKW458753:FKW458757 FKW524289:FKW524293 FKW589825:FKW589829 FKW655361:FKW655365 FKW720897:FKW720901 FKW786433:FKW786437 FKW851969:FKW851973 FKW917505:FKW917509 FKW983041:FKW983045 FLB5:FLB9 FLB65537:FLB65541 FLB131073:FLB131077 FLB196609:FLB196613 FLB262145:FLB262149 FLB327681:FLB327685 FLB393217:FLB393221 FLB458753:FLB458757 FLB524289:FLB524293 FLB589825:FLB589829 FLB655361:FLB655365 FLB720897:FLB720901 FLB786433:FLB786437 FLB851969:FLB851973 FLB917505:FLB917509 FLB983041:FLB983045 FUS5:FUS9 FUS65537:FUS65541 FUS131073:FUS131077 FUS196609:FUS196613 FUS262145:FUS262149 FUS327681:FUS327685 FUS393217:FUS393221 FUS458753:FUS458757 FUS524289:FUS524293 FUS589825:FUS589829 FUS655361:FUS655365 FUS720897:FUS720901 FUS786433:FUS786437 FUS851969:FUS851973 FUS917505:FUS917509 FUS983041:FUS983045 FUX5:FUX9 FUX65537:FUX65541 FUX131073:FUX131077 FUX196609:FUX196613 FUX262145:FUX262149 FUX327681:FUX327685 FUX393217:FUX393221 FUX458753:FUX458757 FUX524289:FUX524293 FUX589825:FUX589829 FUX655361:FUX655365 FUX720897:FUX720901 FUX786433:FUX786437 FUX851969:FUX851973 FUX917505:FUX917509 FUX983041:FUX983045 GEO5:GEO9 GEO65537:GEO65541 GEO131073:GEO131077 GEO196609:GEO196613 GEO262145:GEO262149 GEO327681:GEO327685 GEO393217:GEO393221 GEO458753:GEO458757 GEO524289:GEO524293 GEO589825:GEO589829 GEO655361:GEO655365 GEO720897:GEO720901 GEO786433:GEO786437 GEO851969:GEO851973 GEO917505:GEO917509 GEO983041:GEO983045 GET5:GET9 GET65537:GET65541 GET131073:GET131077 GET196609:GET196613 GET262145:GET262149 GET327681:GET327685 GET393217:GET393221 GET458753:GET458757 GET524289:GET524293 GET589825:GET589829 GET655361:GET655365 GET720897:GET720901 GET786433:GET786437 GET851969:GET851973 GET917505:GET917509 GET983041:GET983045 GOK5:GOK9 GOK65537:GOK65541 GOK131073:GOK131077 GOK196609:GOK196613 GOK262145:GOK262149 GOK327681:GOK327685 GOK393217:GOK393221 GOK458753:GOK458757 GOK524289:GOK524293 GOK589825:GOK589829 GOK655361:GOK655365 GOK720897:GOK720901 GOK786433:GOK786437 GOK851969:GOK851973 GOK917505:GOK917509 GOK983041:GOK983045 GOP5:GOP9 GOP65537:GOP65541 GOP131073:GOP131077 GOP196609:GOP196613 GOP262145:GOP262149 GOP327681:GOP327685 GOP393217:GOP393221 GOP458753:GOP458757 GOP524289:GOP524293 GOP589825:GOP589829 GOP655361:GOP655365 GOP720897:GOP720901 GOP786433:GOP786437 GOP851969:GOP851973 GOP917505:GOP917509 GOP983041:GOP983045 GYG5:GYG9 GYG65537:GYG65541 GYG131073:GYG131077 GYG196609:GYG196613 GYG262145:GYG262149 GYG327681:GYG327685 GYG393217:GYG393221 GYG458753:GYG458757 GYG524289:GYG524293 GYG589825:GYG589829 GYG655361:GYG655365 GYG720897:GYG720901 GYG786433:GYG786437 GYG851969:GYG851973 GYG917505:GYG917509 GYG983041:GYG983045 GYL5:GYL9 GYL65537:GYL65541 GYL131073:GYL131077 GYL196609:GYL196613 GYL262145:GYL262149 GYL327681:GYL327685 GYL393217:GYL393221 GYL458753:GYL458757 GYL524289:GYL524293 GYL589825:GYL589829 GYL655361:GYL655365 GYL720897:GYL720901 GYL786433:GYL786437 GYL851969:GYL851973 GYL917505:GYL917509 GYL983041:GYL983045 HIC5:HIC9 HIC65537:HIC65541 HIC131073:HIC131077 HIC196609:HIC196613 HIC262145:HIC262149 HIC327681:HIC327685 HIC393217:HIC393221 HIC458753:HIC458757 HIC524289:HIC524293 HIC589825:HIC589829 HIC655361:HIC655365 HIC720897:HIC720901 HIC786433:HIC786437 HIC851969:HIC851973 HIC917505:HIC917509 HIC983041:HIC983045 HIH5:HIH9 HIH65537:HIH65541 HIH131073:HIH131077 HIH196609:HIH196613 HIH262145:HIH262149 HIH327681:HIH327685 HIH393217:HIH393221 HIH458753:HIH458757 HIH524289:HIH524293 HIH589825:HIH589829 HIH655361:HIH655365 HIH720897:HIH720901 HIH786433:HIH786437 HIH851969:HIH851973 HIH917505:HIH917509 HIH983041:HIH983045 HRY5:HRY9 HRY65537:HRY65541 HRY131073:HRY131077 HRY196609:HRY196613 HRY262145:HRY262149 HRY327681:HRY327685 HRY393217:HRY393221 HRY458753:HRY458757 HRY524289:HRY524293 HRY589825:HRY589829 HRY655361:HRY655365 HRY720897:HRY720901 HRY786433:HRY786437 HRY851969:HRY851973 HRY917505:HRY917509 HRY983041:HRY983045 HSD5:HSD9 HSD65537:HSD65541 HSD131073:HSD131077 HSD196609:HSD196613 HSD262145:HSD262149 HSD327681:HSD327685 HSD393217:HSD393221 HSD458753:HSD458757 HSD524289:HSD524293 HSD589825:HSD589829 HSD655361:HSD655365 HSD720897:HSD720901 HSD786433:HSD786437 HSD851969:HSD851973 HSD917505:HSD917509 HSD983041:HSD983045 IBU5:IBU9 IBU65537:IBU65541 IBU131073:IBU131077 IBU196609:IBU196613 IBU262145:IBU262149 IBU327681:IBU327685 IBU393217:IBU393221 IBU458753:IBU458757 IBU524289:IBU524293 IBU589825:IBU589829 IBU655361:IBU655365 IBU720897:IBU720901 IBU786433:IBU786437 IBU851969:IBU851973 IBU917505:IBU917509 IBU983041:IBU983045 IBZ5:IBZ9 IBZ65537:IBZ65541 IBZ131073:IBZ131077 IBZ196609:IBZ196613 IBZ262145:IBZ262149 IBZ327681:IBZ327685 IBZ393217:IBZ393221 IBZ458753:IBZ458757 IBZ524289:IBZ524293 IBZ589825:IBZ589829 IBZ655361:IBZ655365 IBZ720897:IBZ720901 IBZ786433:IBZ786437 IBZ851969:IBZ851973 IBZ917505:IBZ917509 IBZ983041:IBZ983045 ILQ5:ILQ9 ILQ65537:ILQ65541 ILQ131073:ILQ131077 ILQ196609:ILQ196613 ILQ262145:ILQ262149 ILQ327681:ILQ327685 ILQ393217:ILQ393221 ILQ458753:ILQ458757 ILQ524289:ILQ524293 ILQ589825:ILQ589829 ILQ655361:ILQ655365 ILQ720897:ILQ720901 ILQ786433:ILQ786437 ILQ851969:ILQ851973 ILQ917505:ILQ917509 ILQ983041:ILQ983045 ILV5:ILV9 ILV65537:ILV65541 ILV131073:ILV131077 ILV196609:ILV196613 ILV262145:ILV262149 ILV327681:ILV327685 ILV393217:ILV393221 ILV458753:ILV458757 ILV524289:ILV524293 ILV589825:ILV589829 ILV655361:ILV655365 ILV720897:ILV720901 ILV786433:ILV786437 ILV851969:ILV851973 ILV917505:ILV917509 ILV983041:ILV983045 IVM5:IVM9 IVM65537:IVM65541 IVM131073:IVM131077 IVM196609:IVM196613 IVM262145:IVM262149 IVM327681:IVM327685 IVM393217:IVM393221 IVM458753:IVM458757 IVM524289:IVM524293 IVM589825:IVM589829 IVM655361:IVM655365 IVM720897:IVM720901 IVM786433:IVM786437 IVM851969:IVM851973 IVM917505:IVM917509 IVM983041:IVM983045 IVR5:IVR9 IVR65537:IVR65541 IVR131073:IVR131077 IVR196609:IVR196613 IVR262145:IVR262149 IVR327681:IVR327685 IVR393217:IVR393221 IVR458753:IVR458757 IVR524289:IVR524293 IVR589825:IVR589829 IVR655361:IVR655365 IVR720897:IVR720901 IVR786433:IVR786437 IVR851969:IVR851973 IVR917505:IVR917509 IVR983041:IVR983045 JFI5:JFI9 JFI65537:JFI65541 JFI131073:JFI131077 JFI196609:JFI196613 JFI262145:JFI262149 JFI327681:JFI327685 JFI393217:JFI393221 JFI458753:JFI458757 JFI524289:JFI524293 JFI589825:JFI589829 JFI655361:JFI655365 JFI720897:JFI720901 JFI786433:JFI786437 JFI851969:JFI851973 JFI917505:JFI917509 JFI983041:JFI983045 JFN5:JFN9 JFN65537:JFN65541 JFN131073:JFN131077 JFN196609:JFN196613 JFN262145:JFN262149 JFN327681:JFN327685 JFN393217:JFN393221 JFN458753:JFN458757 JFN524289:JFN524293 JFN589825:JFN589829 JFN655361:JFN655365 JFN720897:JFN720901 JFN786433:JFN786437 JFN851969:JFN851973 JFN917505:JFN917509 JFN983041:JFN983045 JPE5:JPE9 JPE65537:JPE65541 JPE131073:JPE131077 JPE196609:JPE196613 JPE262145:JPE262149 JPE327681:JPE327685 JPE393217:JPE393221 JPE458753:JPE458757 JPE524289:JPE524293 JPE589825:JPE589829 JPE655361:JPE655365 JPE720897:JPE720901 JPE786433:JPE786437 JPE851969:JPE851973 JPE917505:JPE917509 JPE983041:JPE983045 JPJ5:JPJ9 JPJ65537:JPJ65541 JPJ131073:JPJ131077 JPJ196609:JPJ196613 JPJ262145:JPJ262149 JPJ327681:JPJ327685 JPJ393217:JPJ393221 JPJ458753:JPJ458757 JPJ524289:JPJ524293 JPJ589825:JPJ589829 JPJ655361:JPJ655365 JPJ720897:JPJ720901 JPJ786433:JPJ786437 JPJ851969:JPJ851973 JPJ917505:JPJ917509 JPJ983041:JPJ983045 JZA5:JZA9 JZA65537:JZA65541 JZA131073:JZA131077 JZA196609:JZA196613 JZA262145:JZA262149 JZA327681:JZA327685 JZA393217:JZA393221 JZA458753:JZA458757 JZA524289:JZA524293 JZA589825:JZA589829 JZA655361:JZA655365 JZA720897:JZA720901 JZA786433:JZA786437 JZA851969:JZA851973 JZA917505:JZA917509 JZA983041:JZA983045 JZF5:JZF9 JZF65537:JZF65541 JZF131073:JZF131077 JZF196609:JZF196613 JZF262145:JZF262149 JZF327681:JZF327685 JZF393217:JZF393221 JZF458753:JZF458757 JZF524289:JZF524293 JZF589825:JZF589829 JZF655361:JZF655365 JZF720897:JZF720901 JZF786433:JZF786437 JZF851969:JZF851973 JZF917505:JZF917509 JZF983041:JZF983045 KIW5:KIW9 KIW65537:KIW65541 KIW131073:KIW131077 KIW196609:KIW196613 KIW262145:KIW262149 KIW327681:KIW327685 KIW393217:KIW393221 KIW458753:KIW458757 KIW524289:KIW524293 KIW589825:KIW589829 KIW655361:KIW655365 KIW720897:KIW720901 KIW786433:KIW786437 KIW851969:KIW851973 KIW917505:KIW917509 KIW983041:KIW983045 KJB5:KJB9 KJB65537:KJB65541 KJB131073:KJB131077 KJB196609:KJB196613 KJB262145:KJB262149 KJB327681:KJB327685 KJB393217:KJB393221 KJB458753:KJB458757 KJB524289:KJB524293 KJB589825:KJB589829 KJB655361:KJB655365 KJB720897:KJB720901 KJB786433:KJB786437 KJB851969:KJB851973 KJB917505:KJB917509 KJB983041:KJB983045 KSS5:KSS9 KSS65537:KSS65541 KSS131073:KSS131077 KSS196609:KSS196613 KSS262145:KSS262149 KSS327681:KSS327685 KSS393217:KSS393221 KSS458753:KSS458757 KSS524289:KSS524293 KSS589825:KSS589829 KSS655361:KSS655365 KSS720897:KSS720901 KSS786433:KSS786437 KSS851969:KSS851973 KSS917505:KSS917509 KSS983041:KSS983045 KSX5:KSX9 KSX65537:KSX65541 KSX131073:KSX131077 KSX196609:KSX196613 KSX262145:KSX262149 KSX327681:KSX327685 KSX393217:KSX393221 KSX458753:KSX458757 KSX524289:KSX524293 KSX589825:KSX589829 KSX655361:KSX655365 KSX720897:KSX720901 KSX786433:KSX786437 KSX851969:KSX851973 KSX917505:KSX917509 KSX983041:KSX983045 LCO5:LCO9 LCO65537:LCO65541 LCO131073:LCO131077 LCO196609:LCO196613 LCO262145:LCO262149 LCO327681:LCO327685 LCO393217:LCO393221 LCO458753:LCO458757 LCO524289:LCO524293 LCO589825:LCO589829 LCO655361:LCO655365 LCO720897:LCO720901 LCO786433:LCO786437 LCO851969:LCO851973 LCO917505:LCO917509 LCO983041:LCO983045 LCT5:LCT9 LCT65537:LCT65541 LCT131073:LCT131077 LCT196609:LCT196613 LCT262145:LCT262149 LCT327681:LCT327685 LCT393217:LCT393221 LCT458753:LCT458757 LCT524289:LCT524293 LCT589825:LCT589829 LCT655361:LCT655365 LCT720897:LCT720901 LCT786433:LCT786437 LCT851969:LCT851973 LCT917505:LCT917509 LCT983041:LCT983045 LMK5:LMK9 LMK65537:LMK65541 LMK131073:LMK131077 LMK196609:LMK196613 LMK262145:LMK262149 LMK327681:LMK327685 LMK393217:LMK393221 LMK458753:LMK458757 LMK524289:LMK524293 LMK589825:LMK589829 LMK655361:LMK655365 LMK720897:LMK720901 LMK786433:LMK786437 LMK851969:LMK851973 LMK917505:LMK917509 LMK983041:LMK983045 LMP5:LMP9 LMP65537:LMP65541 LMP131073:LMP131077 LMP196609:LMP196613 LMP262145:LMP262149 LMP327681:LMP327685 LMP393217:LMP393221 LMP458753:LMP458757 LMP524289:LMP524293 LMP589825:LMP589829 LMP655361:LMP655365 LMP720897:LMP720901 LMP786433:LMP786437 LMP851969:LMP851973 LMP917505:LMP917509 LMP983041:LMP983045 LWG5:LWG9 LWG65537:LWG65541 LWG131073:LWG131077 LWG196609:LWG196613 LWG262145:LWG262149 LWG327681:LWG327685 LWG393217:LWG393221 LWG458753:LWG458757 LWG524289:LWG524293 LWG589825:LWG589829 LWG655361:LWG655365 LWG720897:LWG720901 LWG786433:LWG786437 LWG851969:LWG851973 LWG917505:LWG917509 LWG983041:LWG983045 LWL5:LWL9 LWL65537:LWL65541 LWL131073:LWL131077 LWL196609:LWL196613 LWL262145:LWL262149 LWL327681:LWL327685 LWL393217:LWL393221 LWL458753:LWL458757 LWL524289:LWL524293 LWL589825:LWL589829 LWL655361:LWL655365 LWL720897:LWL720901 LWL786433:LWL786437 LWL851969:LWL851973 LWL917505:LWL917509 LWL983041:LWL983045 MGC5:MGC9 MGC65537:MGC65541 MGC131073:MGC131077 MGC196609:MGC196613 MGC262145:MGC262149 MGC327681:MGC327685 MGC393217:MGC393221 MGC458753:MGC458757 MGC524289:MGC524293 MGC589825:MGC589829 MGC655361:MGC655365 MGC720897:MGC720901 MGC786433:MGC786437 MGC851969:MGC851973 MGC917505:MGC917509 MGC983041:MGC983045 MGH5:MGH9 MGH65537:MGH65541 MGH131073:MGH131077 MGH196609:MGH196613 MGH262145:MGH262149 MGH327681:MGH327685 MGH393217:MGH393221 MGH458753:MGH458757 MGH524289:MGH524293 MGH589825:MGH589829 MGH655361:MGH655365 MGH720897:MGH720901 MGH786433:MGH786437 MGH851969:MGH851973 MGH917505:MGH917509 MGH983041:MGH983045 MPY5:MPY9 MPY65537:MPY65541 MPY131073:MPY131077 MPY196609:MPY196613 MPY262145:MPY262149 MPY327681:MPY327685 MPY393217:MPY393221 MPY458753:MPY458757 MPY524289:MPY524293 MPY589825:MPY589829 MPY655361:MPY655365 MPY720897:MPY720901 MPY786433:MPY786437 MPY851969:MPY851973 MPY917505:MPY917509 MPY983041:MPY983045 MQD5:MQD9 MQD65537:MQD65541 MQD131073:MQD131077 MQD196609:MQD196613 MQD262145:MQD262149 MQD327681:MQD327685 MQD393217:MQD393221 MQD458753:MQD458757 MQD524289:MQD524293 MQD589825:MQD589829 MQD655361:MQD655365 MQD720897:MQD720901 MQD786433:MQD786437 MQD851969:MQD851973 MQD917505:MQD917509 MQD983041:MQD983045 MZU5:MZU9 MZU65537:MZU65541 MZU131073:MZU131077 MZU196609:MZU196613 MZU262145:MZU262149 MZU327681:MZU327685 MZU393217:MZU393221 MZU458753:MZU458757 MZU524289:MZU524293 MZU589825:MZU589829 MZU655361:MZU655365 MZU720897:MZU720901 MZU786433:MZU786437 MZU851969:MZU851973 MZU917505:MZU917509 MZU983041:MZU983045 MZZ5:MZZ9 MZZ65537:MZZ65541 MZZ131073:MZZ131077 MZZ196609:MZZ196613 MZZ262145:MZZ262149 MZZ327681:MZZ327685 MZZ393217:MZZ393221 MZZ458753:MZZ458757 MZZ524289:MZZ524293 MZZ589825:MZZ589829 MZZ655361:MZZ655365 MZZ720897:MZZ720901 MZZ786433:MZZ786437 MZZ851969:MZZ851973 MZZ917505:MZZ917509 MZZ983041:MZZ983045 NJQ5:NJQ9 NJQ65537:NJQ65541 NJQ131073:NJQ131077 NJQ196609:NJQ196613 NJQ262145:NJQ262149 NJQ327681:NJQ327685 NJQ393217:NJQ393221 NJQ458753:NJQ458757 NJQ524289:NJQ524293 NJQ589825:NJQ589829 NJQ655361:NJQ655365 NJQ720897:NJQ720901 NJQ786433:NJQ786437 NJQ851969:NJQ851973 NJQ917505:NJQ917509 NJQ983041:NJQ983045 NJV5:NJV9 NJV65537:NJV65541 NJV131073:NJV131077 NJV196609:NJV196613 NJV262145:NJV262149 NJV327681:NJV327685 NJV393217:NJV393221 NJV458753:NJV458757 NJV524289:NJV524293 NJV589825:NJV589829 NJV655361:NJV655365 NJV720897:NJV720901 NJV786433:NJV786437 NJV851969:NJV851973 NJV917505:NJV917509 NJV983041:NJV983045 NTM5:NTM9 NTM65537:NTM65541 NTM131073:NTM131077 NTM196609:NTM196613 NTM262145:NTM262149 NTM327681:NTM327685 NTM393217:NTM393221 NTM458753:NTM458757 NTM524289:NTM524293 NTM589825:NTM589829 NTM655361:NTM655365 NTM720897:NTM720901 NTM786433:NTM786437 NTM851969:NTM851973 NTM917505:NTM917509 NTM983041:NTM983045 NTR5:NTR9 NTR65537:NTR65541 NTR131073:NTR131077 NTR196609:NTR196613 NTR262145:NTR262149 NTR327681:NTR327685 NTR393217:NTR393221 NTR458753:NTR458757 NTR524289:NTR524293 NTR589825:NTR589829 NTR655361:NTR655365 NTR720897:NTR720901 NTR786433:NTR786437 NTR851969:NTR851973 NTR917505:NTR917509 NTR983041:NTR983045 ODI5:ODI9 ODI65537:ODI65541 ODI131073:ODI131077 ODI196609:ODI196613 ODI262145:ODI262149 ODI327681:ODI327685 ODI393217:ODI393221 ODI458753:ODI458757 ODI524289:ODI524293 ODI589825:ODI589829 ODI655361:ODI655365 ODI720897:ODI720901 ODI786433:ODI786437 ODI851969:ODI851973 ODI917505:ODI917509 ODI983041:ODI983045 ODN5:ODN9 ODN65537:ODN65541 ODN131073:ODN131077 ODN196609:ODN196613 ODN262145:ODN262149 ODN327681:ODN327685 ODN393217:ODN393221 ODN458753:ODN458757 ODN524289:ODN524293 ODN589825:ODN589829 ODN655361:ODN655365 ODN720897:ODN720901 ODN786433:ODN786437 ODN851969:ODN851973 ODN917505:ODN917509 ODN983041:ODN983045 ONE5:ONE9 ONE65537:ONE65541 ONE131073:ONE131077 ONE196609:ONE196613 ONE262145:ONE262149 ONE327681:ONE327685 ONE393217:ONE393221 ONE458753:ONE458757 ONE524289:ONE524293 ONE589825:ONE589829 ONE655361:ONE655365 ONE720897:ONE720901 ONE786433:ONE786437 ONE851969:ONE851973 ONE917505:ONE917509 ONE983041:ONE983045 ONJ5:ONJ9 ONJ65537:ONJ65541 ONJ131073:ONJ131077 ONJ196609:ONJ196613 ONJ262145:ONJ262149 ONJ327681:ONJ327685 ONJ393217:ONJ393221 ONJ458753:ONJ458757 ONJ524289:ONJ524293 ONJ589825:ONJ589829 ONJ655361:ONJ655365 ONJ720897:ONJ720901 ONJ786433:ONJ786437 ONJ851969:ONJ851973 ONJ917505:ONJ917509 ONJ983041:ONJ983045 OXA5:OXA9 OXA65537:OXA65541 OXA131073:OXA131077 OXA196609:OXA196613 OXA262145:OXA262149 OXA327681:OXA327685 OXA393217:OXA393221 OXA458753:OXA458757 OXA524289:OXA524293 OXA589825:OXA589829 OXA655361:OXA655365 OXA720897:OXA720901 OXA786433:OXA786437 OXA851969:OXA851973 OXA917505:OXA917509 OXA983041:OXA983045 OXF5:OXF9 OXF65537:OXF65541 OXF131073:OXF131077 OXF196609:OXF196613 OXF262145:OXF262149 OXF327681:OXF327685 OXF393217:OXF393221 OXF458753:OXF458757 OXF524289:OXF524293 OXF589825:OXF589829 OXF655361:OXF655365 OXF720897:OXF720901 OXF786433:OXF786437 OXF851969:OXF851973 OXF917505:OXF917509 OXF983041:OXF983045 PGW5:PGW9 PGW65537:PGW65541 PGW131073:PGW131077 PGW196609:PGW196613 PGW262145:PGW262149 PGW327681:PGW327685 PGW393217:PGW393221 PGW458753:PGW458757 PGW524289:PGW524293 PGW589825:PGW589829 PGW655361:PGW655365 PGW720897:PGW720901 PGW786433:PGW786437 PGW851969:PGW851973 PGW917505:PGW917509 PGW983041:PGW983045 PHB5:PHB9 PHB65537:PHB65541 PHB131073:PHB131077 PHB196609:PHB196613 PHB262145:PHB262149 PHB327681:PHB327685 PHB393217:PHB393221 PHB458753:PHB458757 PHB524289:PHB524293 PHB589825:PHB589829 PHB655361:PHB655365 PHB720897:PHB720901 PHB786433:PHB786437 PHB851969:PHB851973 PHB917505:PHB917509 PHB983041:PHB983045 PQS5:PQS9 PQS65537:PQS65541 PQS131073:PQS131077 PQS196609:PQS196613 PQS262145:PQS262149 PQS327681:PQS327685 PQS393217:PQS393221 PQS458753:PQS458757 PQS524289:PQS524293 PQS589825:PQS589829 PQS655361:PQS655365 PQS720897:PQS720901 PQS786433:PQS786437 PQS851969:PQS851973 PQS917505:PQS917509 PQS983041:PQS983045 PQX5:PQX9 PQX65537:PQX65541 PQX131073:PQX131077 PQX196609:PQX196613 PQX262145:PQX262149 PQX327681:PQX327685 PQX393217:PQX393221 PQX458753:PQX458757 PQX524289:PQX524293 PQX589825:PQX589829 PQX655361:PQX655365 PQX720897:PQX720901 PQX786433:PQX786437 PQX851969:PQX851973 PQX917505:PQX917509 PQX983041:PQX983045 QAO5:QAO9 QAO65537:QAO65541 QAO131073:QAO131077 QAO196609:QAO196613 QAO262145:QAO262149 QAO327681:QAO327685 QAO393217:QAO393221 QAO458753:QAO458757 QAO524289:QAO524293 QAO589825:QAO589829 QAO655361:QAO655365 QAO720897:QAO720901 QAO786433:QAO786437 QAO851969:QAO851973 QAO917505:QAO917509 QAO983041:QAO983045 QAT5:QAT9 QAT65537:QAT65541 QAT131073:QAT131077 QAT196609:QAT196613 QAT262145:QAT262149 QAT327681:QAT327685 QAT393217:QAT393221 QAT458753:QAT458757 QAT524289:QAT524293 QAT589825:QAT589829 QAT655361:QAT655365 QAT720897:QAT720901 QAT786433:QAT786437 QAT851969:QAT851973 QAT917505:QAT917509 QAT983041:QAT983045 QKK5:QKK9 QKK65537:QKK65541 QKK131073:QKK131077 QKK196609:QKK196613 QKK262145:QKK262149 QKK327681:QKK327685 QKK393217:QKK393221 QKK458753:QKK458757 QKK524289:QKK524293 QKK589825:QKK589829 QKK655361:QKK655365 QKK720897:QKK720901 QKK786433:QKK786437 QKK851969:QKK851973 QKK917505:QKK917509 QKK983041:QKK983045 QKP5:QKP9 QKP65537:QKP65541 QKP131073:QKP131077 QKP196609:QKP196613 QKP262145:QKP262149 QKP327681:QKP327685 QKP393217:QKP393221 QKP458753:QKP458757 QKP524289:QKP524293 QKP589825:QKP589829 QKP655361:QKP655365 QKP720897:QKP720901 QKP786433:QKP786437 QKP851969:QKP851973 QKP917505:QKP917509 QKP983041:QKP983045 QUG5:QUG9 QUG65537:QUG65541 QUG131073:QUG131077 QUG196609:QUG196613 QUG262145:QUG262149 QUG327681:QUG327685 QUG393217:QUG393221 QUG458753:QUG458757 QUG524289:QUG524293 QUG589825:QUG589829 QUG655361:QUG655365 QUG720897:QUG720901 QUG786433:QUG786437 QUG851969:QUG851973 QUG917505:QUG917509 QUG983041:QUG983045 QUL5:QUL9 QUL65537:QUL65541 QUL131073:QUL131077 QUL196609:QUL196613 QUL262145:QUL262149 QUL327681:QUL327685 QUL393217:QUL393221 QUL458753:QUL458757 QUL524289:QUL524293 QUL589825:QUL589829 QUL655361:QUL655365 QUL720897:QUL720901 QUL786433:QUL786437 QUL851969:QUL851973 QUL917505:QUL917509 QUL983041:QUL983045 REC5:REC9 REC65537:REC65541 REC131073:REC131077 REC196609:REC196613 REC262145:REC262149 REC327681:REC327685 REC393217:REC393221 REC458753:REC458757 REC524289:REC524293 REC589825:REC589829 REC655361:REC655365 REC720897:REC720901 REC786433:REC786437 REC851969:REC851973 REC917505:REC917509 REC983041:REC983045 REH5:REH9 REH65537:REH65541 REH131073:REH131077 REH196609:REH196613 REH262145:REH262149 REH327681:REH327685 REH393217:REH393221 REH458753:REH458757 REH524289:REH524293 REH589825:REH589829 REH655361:REH655365 REH720897:REH720901 REH786433:REH786437 REH851969:REH851973 REH917505:REH917509 REH983041:REH983045 RNY5:RNY9 RNY65537:RNY65541 RNY131073:RNY131077 RNY196609:RNY196613 RNY262145:RNY262149 RNY327681:RNY327685 RNY393217:RNY393221 RNY458753:RNY458757 RNY524289:RNY524293 RNY589825:RNY589829 RNY655361:RNY655365 RNY720897:RNY720901 RNY786433:RNY786437 RNY851969:RNY851973 RNY917505:RNY917509 RNY983041:RNY983045 ROD5:ROD9 ROD65537:ROD65541 ROD131073:ROD131077 ROD196609:ROD196613 ROD262145:ROD262149 ROD327681:ROD327685 ROD393217:ROD393221 ROD458753:ROD458757 ROD524289:ROD524293 ROD589825:ROD589829 ROD655361:ROD655365 ROD720897:ROD720901 ROD786433:ROD786437 ROD851969:ROD851973 ROD917505:ROD917509 ROD983041:ROD983045 RXU5:RXU9 RXU65537:RXU65541 RXU131073:RXU131077 RXU196609:RXU196613 RXU262145:RXU262149 RXU327681:RXU327685 RXU393217:RXU393221 RXU458753:RXU458757 RXU524289:RXU524293 RXU589825:RXU589829 RXU655361:RXU655365 RXU720897:RXU720901 RXU786433:RXU786437 RXU851969:RXU851973 RXU917505:RXU917509 RXU983041:RXU983045 RXZ5:RXZ9 RXZ65537:RXZ65541 RXZ131073:RXZ131077 RXZ196609:RXZ196613 RXZ262145:RXZ262149 RXZ327681:RXZ327685 RXZ393217:RXZ393221 RXZ458753:RXZ458757 RXZ524289:RXZ524293 RXZ589825:RXZ589829 RXZ655361:RXZ655365 RXZ720897:RXZ720901 RXZ786433:RXZ786437 RXZ851969:RXZ851973 RXZ917505:RXZ917509 RXZ983041:RXZ983045 SHQ5:SHQ9 SHQ65537:SHQ65541 SHQ131073:SHQ131077 SHQ196609:SHQ196613 SHQ262145:SHQ262149 SHQ327681:SHQ327685 SHQ393217:SHQ393221 SHQ458753:SHQ458757 SHQ524289:SHQ524293 SHQ589825:SHQ589829 SHQ655361:SHQ655365 SHQ720897:SHQ720901 SHQ786433:SHQ786437 SHQ851969:SHQ851973 SHQ917505:SHQ917509 SHQ983041:SHQ983045 SHV5:SHV9 SHV65537:SHV65541 SHV131073:SHV131077 SHV196609:SHV196613 SHV262145:SHV262149 SHV327681:SHV327685 SHV393217:SHV393221 SHV458753:SHV458757 SHV524289:SHV524293 SHV589825:SHV589829 SHV655361:SHV655365 SHV720897:SHV720901 SHV786433:SHV786437 SHV851969:SHV851973 SHV917505:SHV917509 SHV983041:SHV983045 SRM5:SRM9 SRM65537:SRM65541 SRM131073:SRM131077 SRM196609:SRM196613 SRM262145:SRM262149 SRM327681:SRM327685 SRM393217:SRM393221 SRM458753:SRM458757 SRM524289:SRM524293 SRM589825:SRM589829 SRM655361:SRM655365 SRM720897:SRM720901 SRM786433:SRM786437 SRM851969:SRM851973 SRM917505:SRM917509 SRM983041:SRM983045 SRR5:SRR9 SRR65537:SRR65541 SRR131073:SRR131077 SRR196609:SRR196613 SRR262145:SRR262149 SRR327681:SRR327685 SRR393217:SRR393221 SRR458753:SRR458757 SRR524289:SRR524293 SRR589825:SRR589829 SRR655361:SRR655365 SRR720897:SRR720901 SRR786433:SRR786437 SRR851969:SRR851973 SRR917505:SRR917509 SRR983041:SRR983045 TBI5:TBI9 TBI65537:TBI65541 TBI131073:TBI131077 TBI196609:TBI196613 TBI262145:TBI262149 TBI327681:TBI327685 TBI393217:TBI393221 TBI458753:TBI458757 TBI524289:TBI524293 TBI589825:TBI589829 TBI655361:TBI655365 TBI720897:TBI720901 TBI786433:TBI786437 TBI851969:TBI851973 TBI917505:TBI917509 TBI983041:TBI983045 TBN5:TBN9 TBN65537:TBN65541 TBN131073:TBN131077 TBN196609:TBN196613 TBN262145:TBN262149 TBN327681:TBN327685 TBN393217:TBN393221 TBN458753:TBN458757 TBN524289:TBN524293 TBN589825:TBN589829 TBN655361:TBN655365 TBN720897:TBN720901 TBN786433:TBN786437 TBN851969:TBN851973 TBN917505:TBN917509 TBN983041:TBN983045 TLE5:TLE9 TLE65537:TLE65541 TLE131073:TLE131077 TLE196609:TLE196613 TLE262145:TLE262149 TLE327681:TLE327685 TLE393217:TLE393221 TLE458753:TLE458757 TLE524289:TLE524293 TLE589825:TLE589829 TLE655361:TLE655365 TLE720897:TLE720901 TLE786433:TLE786437 TLE851969:TLE851973 TLE917505:TLE917509 TLE983041:TLE983045 TLJ5:TLJ9 TLJ65537:TLJ65541 TLJ131073:TLJ131077 TLJ196609:TLJ196613 TLJ262145:TLJ262149 TLJ327681:TLJ327685 TLJ393217:TLJ393221 TLJ458753:TLJ458757 TLJ524289:TLJ524293 TLJ589825:TLJ589829 TLJ655361:TLJ655365 TLJ720897:TLJ720901 TLJ786433:TLJ786437 TLJ851969:TLJ851973 TLJ917505:TLJ917509 TLJ983041:TLJ983045 TVA5:TVA9 TVA65537:TVA65541 TVA131073:TVA131077 TVA196609:TVA196613 TVA262145:TVA262149 TVA327681:TVA327685 TVA393217:TVA393221 TVA458753:TVA458757 TVA524289:TVA524293 TVA589825:TVA589829 TVA655361:TVA655365 TVA720897:TVA720901 TVA786433:TVA786437 TVA851969:TVA851973 TVA917505:TVA917509 TVA983041:TVA983045 TVF5:TVF9 TVF65537:TVF65541 TVF131073:TVF131077 TVF196609:TVF196613 TVF262145:TVF262149 TVF327681:TVF327685 TVF393217:TVF393221 TVF458753:TVF458757 TVF524289:TVF524293 TVF589825:TVF589829 TVF655361:TVF655365 TVF720897:TVF720901 TVF786433:TVF786437 TVF851969:TVF851973 TVF917505:TVF917509 TVF983041:TVF983045 UEW5:UEW9 UEW65537:UEW65541 UEW131073:UEW131077 UEW196609:UEW196613 UEW262145:UEW262149 UEW327681:UEW327685 UEW393217:UEW393221 UEW458753:UEW458757 UEW524289:UEW524293 UEW589825:UEW589829 UEW655361:UEW655365 UEW720897:UEW720901 UEW786433:UEW786437 UEW851969:UEW851973 UEW917505:UEW917509 UEW983041:UEW983045 UFB5:UFB9 UFB65537:UFB65541 UFB131073:UFB131077 UFB196609:UFB196613 UFB262145:UFB262149 UFB327681:UFB327685 UFB393217:UFB393221 UFB458753:UFB458757 UFB524289:UFB524293 UFB589825:UFB589829 UFB655361:UFB655365 UFB720897:UFB720901 UFB786433:UFB786437 UFB851969:UFB851973 UFB917505:UFB917509 UFB983041:UFB983045 UOS5:UOS9 UOS65537:UOS65541 UOS131073:UOS131077 UOS196609:UOS196613 UOS262145:UOS262149 UOS327681:UOS327685 UOS393217:UOS393221 UOS458753:UOS458757 UOS524289:UOS524293 UOS589825:UOS589829 UOS655361:UOS655365 UOS720897:UOS720901 UOS786433:UOS786437 UOS851969:UOS851973 UOS917505:UOS917509 UOS983041:UOS983045 UOX5:UOX9 UOX65537:UOX65541 UOX131073:UOX131077 UOX196609:UOX196613 UOX262145:UOX262149 UOX327681:UOX327685 UOX393217:UOX393221 UOX458753:UOX458757 UOX524289:UOX524293 UOX589825:UOX589829 UOX655361:UOX655365 UOX720897:UOX720901 UOX786433:UOX786437 UOX851969:UOX851973 UOX917505:UOX917509 UOX983041:UOX983045 UYO5:UYO9 UYO65537:UYO65541 UYO131073:UYO131077 UYO196609:UYO196613 UYO262145:UYO262149 UYO327681:UYO327685 UYO393217:UYO393221 UYO458753:UYO458757 UYO524289:UYO524293 UYO589825:UYO589829 UYO655361:UYO655365 UYO720897:UYO720901 UYO786433:UYO786437 UYO851969:UYO851973 UYO917505:UYO917509 UYO983041:UYO983045 UYT5:UYT9 UYT65537:UYT65541 UYT131073:UYT131077 UYT196609:UYT196613 UYT262145:UYT262149 UYT327681:UYT327685 UYT393217:UYT393221 UYT458753:UYT458757 UYT524289:UYT524293 UYT589825:UYT589829 UYT655361:UYT655365 UYT720897:UYT720901 UYT786433:UYT786437 UYT851969:UYT851973 UYT917505:UYT917509 UYT983041:UYT983045 VIK5:VIK9 VIK65537:VIK65541 VIK131073:VIK131077 VIK196609:VIK196613 VIK262145:VIK262149 VIK327681:VIK327685 VIK393217:VIK393221 VIK458753:VIK458757 VIK524289:VIK524293 VIK589825:VIK589829 VIK655361:VIK655365 VIK720897:VIK720901 VIK786433:VIK786437 VIK851969:VIK851973 VIK917505:VIK917509 VIK983041:VIK983045 VIP5:VIP9 VIP65537:VIP65541 VIP131073:VIP131077 VIP196609:VIP196613 VIP262145:VIP262149 VIP327681:VIP327685 VIP393217:VIP393221 VIP458753:VIP458757 VIP524289:VIP524293 VIP589825:VIP589829 VIP655361:VIP655365 VIP720897:VIP720901 VIP786433:VIP786437 VIP851969:VIP851973 VIP917505:VIP917509 VIP983041:VIP983045 VSG5:VSG9 VSG65537:VSG65541 VSG131073:VSG131077 VSG196609:VSG196613 VSG262145:VSG262149 VSG327681:VSG327685 VSG393217:VSG393221 VSG458753:VSG458757 VSG524289:VSG524293 VSG589825:VSG589829 VSG655361:VSG655365 VSG720897:VSG720901 VSG786433:VSG786437 VSG851969:VSG851973 VSG917505:VSG917509 VSG983041:VSG983045 VSL5:VSL9 VSL65537:VSL65541 VSL131073:VSL131077 VSL196609:VSL196613 VSL262145:VSL262149 VSL327681:VSL327685 VSL393217:VSL393221 VSL458753:VSL458757 VSL524289:VSL524293 VSL589825:VSL589829 VSL655361:VSL655365 VSL720897:VSL720901 VSL786433:VSL786437 VSL851969:VSL851973 VSL917505:VSL917509 VSL983041:VSL983045 WCC5:WCC9 WCC65537:WCC65541 WCC131073:WCC131077 WCC196609:WCC196613 WCC262145:WCC262149 WCC327681:WCC327685 WCC393217:WCC393221 WCC458753:WCC458757 WCC524289:WCC524293 WCC589825:WCC589829 WCC655361:WCC655365 WCC720897:WCC720901 WCC786433:WCC786437 WCC851969:WCC851973 WCC917505:WCC917509 WCC983041:WCC983045 WCH5:WCH9 WCH65537:WCH65541 WCH131073:WCH131077 WCH196609:WCH196613 WCH262145:WCH262149 WCH327681:WCH327685 WCH393217:WCH393221 WCH458753:WCH458757 WCH524289:WCH524293 WCH589825:WCH589829 WCH655361:WCH655365 WCH720897:WCH720901 WCH786433:WCH786437 WCH851969:WCH851973 WCH917505:WCH917509 WCH983041:WCH983045 WLY5:WLY9 WLY65537:WLY65541 WLY131073:WLY131077 WLY196609:WLY196613 WLY262145:WLY262149 WLY327681:WLY327685 WLY393217:WLY393221 WLY458753:WLY458757 WLY524289:WLY524293 WLY589825:WLY589829 WLY655361:WLY655365 WLY720897:WLY720901 WLY786433:WLY786437 WLY851969:WLY851973 WLY917505:WLY917509 WLY983041:WLY983045 WMD5:WMD9 WMD65537:WMD65541 WMD131073:WMD131077 WMD196609:WMD196613 WMD262145:WMD262149 WMD327681:WMD327685 WMD393217:WMD393221 WMD458753:WMD458757 WMD524289:WMD524293 WMD589825:WMD589829 WMD655361:WMD655365 WMD720897:WMD720901 WMD786433:WMD786437 WMD851969:WMD851973 WMD917505:WMD917509 WMD983041:WMD983045 WVU5:WVU9 WVU65537:WVU65541 WVU131073:WVU131077 WVU196609:WVU196613 WVU262145:WVU262149 WVU327681:WVU327685 WVU393217:WVU393221 WVU458753:WVU458757 WVU524289:WVU524293 WVU589825:WVU589829 WVU655361:WVU655365 WVU720897:WVU720901 WVU786433:WVU786437 WVU851969:WVU851973 WVU917505:WVU917509 WVU983041:WVU983045 WVZ5:WVZ9 WVZ65537:WVZ65541 WVZ131073:WVZ131077 WVZ196609:WVZ196613 WVZ262145:WVZ262149 WVZ327681:WVZ327685 WVZ393217:WVZ393221 WVZ458753:WVZ458757 WVZ524289:WVZ524293 WVZ589825:WVZ589829 WVZ655361:WVZ655365 WVZ720897:WVZ720901 WVZ786433:WVZ786437 WVZ851969:WVZ851973 WVZ917505:WVZ917509 WVZ983041:WVZ983045"/>
  </dataValidations>
  <pageMargins left="0.69930555555555596" right="0.69930555555555596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7"/>
  <sheetViews>
    <sheetView workbookViewId="0">
      <selection activeCell="G11" sqref="G11"/>
    </sheetView>
  </sheetViews>
  <sheetFormatPr defaultRowHeight="16.5"/>
  <cols>
    <col min="1" max="1" width="2.625" style="37" customWidth="1"/>
    <col min="2" max="2" width="19.375" style="37" customWidth="1"/>
    <col min="3" max="3" width="11.5" style="37" customWidth="1"/>
    <col min="4" max="4" width="70.25" style="37" customWidth="1"/>
    <col min="5" max="5" width="10.625" style="37" customWidth="1"/>
    <col min="6" max="6" width="6.375" style="37" customWidth="1"/>
    <col min="7" max="7" width="8.375" style="37" customWidth="1"/>
    <col min="8" max="8" width="25.125" style="37" customWidth="1"/>
    <col min="9" max="9" width="46.625" style="37" customWidth="1"/>
    <col min="10" max="10" width="57.125" style="38" customWidth="1"/>
    <col min="11" max="11" width="9.375" style="37" customWidth="1"/>
    <col min="12" max="15" width="9" style="37"/>
    <col min="16" max="16" width="9.375" style="37" customWidth="1"/>
    <col min="17" max="256" width="9" style="37"/>
    <col min="257" max="257" width="2.625" style="37" customWidth="1"/>
    <col min="258" max="258" width="19.375" style="37" customWidth="1"/>
    <col min="259" max="259" width="22.5" style="37" customWidth="1"/>
    <col min="260" max="260" width="70.25" style="37" customWidth="1"/>
    <col min="261" max="261" width="10.625" style="37" customWidth="1"/>
    <col min="262" max="262" width="6.375" style="37" customWidth="1"/>
    <col min="263" max="263" width="8.375" style="37" customWidth="1"/>
    <col min="264" max="264" width="25.125" style="37" customWidth="1"/>
    <col min="265" max="265" width="46.625" style="37" customWidth="1"/>
    <col min="266" max="266" width="57.125" style="37" customWidth="1"/>
    <col min="267" max="267" width="9.375" style="37" customWidth="1"/>
    <col min="268" max="271" width="9" style="37"/>
    <col min="272" max="272" width="9.375" style="37" customWidth="1"/>
    <col min="273" max="512" width="9" style="37"/>
    <col min="513" max="513" width="2.625" style="37" customWidth="1"/>
    <col min="514" max="514" width="19.375" style="37" customWidth="1"/>
    <col min="515" max="515" width="22.5" style="37" customWidth="1"/>
    <col min="516" max="516" width="70.25" style="37" customWidth="1"/>
    <col min="517" max="517" width="10.625" style="37" customWidth="1"/>
    <col min="518" max="518" width="6.375" style="37" customWidth="1"/>
    <col min="519" max="519" width="8.375" style="37" customWidth="1"/>
    <col min="520" max="520" width="25.125" style="37" customWidth="1"/>
    <col min="521" max="521" width="46.625" style="37" customWidth="1"/>
    <col min="522" max="522" width="57.125" style="37" customWidth="1"/>
    <col min="523" max="523" width="9.375" style="37" customWidth="1"/>
    <col min="524" max="527" width="9" style="37"/>
    <col min="528" max="528" width="9.375" style="37" customWidth="1"/>
    <col min="529" max="768" width="9" style="37"/>
    <col min="769" max="769" width="2.625" style="37" customWidth="1"/>
    <col min="770" max="770" width="19.375" style="37" customWidth="1"/>
    <col min="771" max="771" width="22.5" style="37" customWidth="1"/>
    <col min="772" max="772" width="70.25" style="37" customWidth="1"/>
    <col min="773" max="773" width="10.625" style="37" customWidth="1"/>
    <col min="774" max="774" width="6.375" style="37" customWidth="1"/>
    <col min="775" max="775" width="8.375" style="37" customWidth="1"/>
    <col min="776" max="776" width="25.125" style="37" customWidth="1"/>
    <col min="777" max="777" width="46.625" style="37" customWidth="1"/>
    <col min="778" max="778" width="57.125" style="37" customWidth="1"/>
    <col min="779" max="779" width="9.375" style="37" customWidth="1"/>
    <col min="780" max="783" width="9" style="37"/>
    <col min="784" max="784" width="9.375" style="37" customWidth="1"/>
    <col min="785" max="1024" width="9" style="37"/>
    <col min="1025" max="1025" width="2.625" style="37" customWidth="1"/>
    <col min="1026" max="1026" width="19.375" style="37" customWidth="1"/>
    <col min="1027" max="1027" width="22.5" style="37" customWidth="1"/>
    <col min="1028" max="1028" width="70.25" style="37" customWidth="1"/>
    <col min="1029" max="1029" width="10.625" style="37" customWidth="1"/>
    <col min="1030" max="1030" width="6.375" style="37" customWidth="1"/>
    <col min="1031" max="1031" width="8.375" style="37" customWidth="1"/>
    <col min="1032" max="1032" width="25.125" style="37" customWidth="1"/>
    <col min="1033" max="1033" width="46.625" style="37" customWidth="1"/>
    <col min="1034" max="1034" width="57.125" style="37" customWidth="1"/>
    <col min="1035" max="1035" width="9.375" style="37" customWidth="1"/>
    <col min="1036" max="1039" width="9" style="37"/>
    <col min="1040" max="1040" width="9.375" style="37" customWidth="1"/>
    <col min="1041" max="1280" width="9" style="37"/>
    <col min="1281" max="1281" width="2.625" style="37" customWidth="1"/>
    <col min="1282" max="1282" width="19.375" style="37" customWidth="1"/>
    <col min="1283" max="1283" width="22.5" style="37" customWidth="1"/>
    <col min="1284" max="1284" width="70.25" style="37" customWidth="1"/>
    <col min="1285" max="1285" width="10.625" style="37" customWidth="1"/>
    <col min="1286" max="1286" width="6.375" style="37" customWidth="1"/>
    <col min="1287" max="1287" width="8.375" style="37" customWidth="1"/>
    <col min="1288" max="1288" width="25.125" style="37" customWidth="1"/>
    <col min="1289" max="1289" width="46.625" style="37" customWidth="1"/>
    <col min="1290" max="1290" width="57.125" style="37" customWidth="1"/>
    <col min="1291" max="1291" width="9.375" style="37" customWidth="1"/>
    <col min="1292" max="1295" width="9" style="37"/>
    <col min="1296" max="1296" width="9.375" style="37" customWidth="1"/>
    <col min="1297" max="1536" width="9" style="37"/>
    <col min="1537" max="1537" width="2.625" style="37" customWidth="1"/>
    <col min="1538" max="1538" width="19.375" style="37" customWidth="1"/>
    <col min="1539" max="1539" width="22.5" style="37" customWidth="1"/>
    <col min="1540" max="1540" width="70.25" style="37" customWidth="1"/>
    <col min="1541" max="1541" width="10.625" style="37" customWidth="1"/>
    <col min="1542" max="1542" width="6.375" style="37" customWidth="1"/>
    <col min="1543" max="1543" width="8.375" style="37" customWidth="1"/>
    <col min="1544" max="1544" width="25.125" style="37" customWidth="1"/>
    <col min="1545" max="1545" width="46.625" style="37" customWidth="1"/>
    <col min="1546" max="1546" width="57.125" style="37" customWidth="1"/>
    <col min="1547" max="1547" width="9.375" style="37" customWidth="1"/>
    <col min="1548" max="1551" width="9" style="37"/>
    <col min="1552" max="1552" width="9.375" style="37" customWidth="1"/>
    <col min="1553" max="1792" width="9" style="37"/>
    <col min="1793" max="1793" width="2.625" style="37" customWidth="1"/>
    <col min="1794" max="1794" width="19.375" style="37" customWidth="1"/>
    <col min="1795" max="1795" width="22.5" style="37" customWidth="1"/>
    <col min="1796" max="1796" width="70.25" style="37" customWidth="1"/>
    <col min="1797" max="1797" width="10.625" style="37" customWidth="1"/>
    <col min="1798" max="1798" width="6.375" style="37" customWidth="1"/>
    <col min="1799" max="1799" width="8.375" style="37" customWidth="1"/>
    <col min="1800" max="1800" width="25.125" style="37" customWidth="1"/>
    <col min="1801" max="1801" width="46.625" style="37" customWidth="1"/>
    <col min="1802" max="1802" width="57.125" style="37" customWidth="1"/>
    <col min="1803" max="1803" width="9.375" style="37" customWidth="1"/>
    <col min="1804" max="1807" width="9" style="37"/>
    <col min="1808" max="1808" width="9.375" style="37" customWidth="1"/>
    <col min="1809" max="2048" width="9" style="37"/>
    <col min="2049" max="2049" width="2.625" style="37" customWidth="1"/>
    <col min="2050" max="2050" width="19.375" style="37" customWidth="1"/>
    <col min="2051" max="2051" width="22.5" style="37" customWidth="1"/>
    <col min="2052" max="2052" width="70.25" style="37" customWidth="1"/>
    <col min="2053" max="2053" width="10.625" style="37" customWidth="1"/>
    <col min="2054" max="2054" width="6.375" style="37" customWidth="1"/>
    <col min="2055" max="2055" width="8.375" style="37" customWidth="1"/>
    <col min="2056" max="2056" width="25.125" style="37" customWidth="1"/>
    <col min="2057" max="2057" width="46.625" style="37" customWidth="1"/>
    <col min="2058" max="2058" width="57.125" style="37" customWidth="1"/>
    <col min="2059" max="2059" width="9.375" style="37" customWidth="1"/>
    <col min="2060" max="2063" width="9" style="37"/>
    <col min="2064" max="2064" width="9.375" style="37" customWidth="1"/>
    <col min="2065" max="2304" width="9" style="37"/>
    <col min="2305" max="2305" width="2.625" style="37" customWidth="1"/>
    <col min="2306" max="2306" width="19.375" style="37" customWidth="1"/>
    <col min="2307" max="2307" width="22.5" style="37" customWidth="1"/>
    <col min="2308" max="2308" width="70.25" style="37" customWidth="1"/>
    <col min="2309" max="2309" width="10.625" style="37" customWidth="1"/>
    <col min="2310" max="2310" width="6.375" style="37" customWidth="1"/>
    <col min="2311" max="2311" width="8.375" style="37" customWidth="1"/>
    <col min="2312" max="2312" width="25.125" style="37" customWidth="1"/>
    <col min="2313" max="2313" width="46.625" style="37" customWidth="1"/>
    <col min="2314" max="2314" width="57.125" style="37" customWidth="1"/>
    <col min="2315" max="2315" width="9.375" style="37" customWidth="1"/>
    <col min="2316" max="2319" width="9" style="37"/>
    <col min="2320" max="2320" width="9.375" style="37" customWidth="1"/>
    <col min="2321" max="2560" width="9" style="37"/>
    <col min="2561" max="2561" width="2.625" style="37" customWidth="1"/>
    <col min="2562" max="2562" width="19.375" style="37" customWidth="1"/>
    <col min="2563" max="2563" width="22.5" style="37" customWidth="1"/>
    <col min="2564" max="2564" width="70.25" style="37" customWidth="1"/>
    <col min="2565" max="2565" width="10.625" style="37" customWidth="1"/>
    <col min="2566" max="2566" width="6.375" style="37" customWidth="1"/>
    <col min="2567" max="2567" width="8.375" style="37" customWidth="1"/>
    <col min="2568" max="2568" width="25.125" style="37" customWidth="1"/>
    <col min="2569" max="2569" width="46.625" style="37" customWidth="1"/>
    <col min="2570" max="2570" width="57.125" style="37" customWidth="1"/>
    <col min="2571" max="2571" width="9.375" style="37" customWidth="1"/>
    <col min="2572" max="2575" width="9" style="37"/>
    <col min="2576" max="2576" width="9.375" style="37" customWidth="1"/>
    <col min="2577" max="2816" width="9" style="37"/>
    <col min="2817" max="2817" width="2.625" style="37" customWidth="1"/>
    <col min="2818" max="2818" width="19.375" style="37" customWidth="1"/>
    <col min="2819" max="2819" width="22.5" style="37" customWidth="1"/>
    <col min="2820" max="2820" width="70.25" style="37" customWidth="1"/>
    <col min="2821" max="2821" width="10.625" style="37" customWidth="1"/>
    <col min="2822" max="2822" width="6.375" style="37" customWidth="1"/>
    <col min="2823" max="2823" width="8.375" style="37" customWidth="1"/>
    <col min="2824" max="2824" width="25.125" style="37" customWidth="1"/>
    <col min="2825" max="2825" width="46.625" style="37" customWidth="1"/>
    <col min="2826" max="2826" width="57.125" style="37" customWidth="1"/>
    <col min="2827" max="2827" width="9.375" style="37" customWidth="1"/>
    <col min="2828" max="2831" width="9" style="37"/>
    <col min="2832" max="2832" width="9.375" style="37" customWidth="1"/>
    <col min="2833" max="3072" width="9" style="37"/>
    <col min="3073" max="3073" width="2.625" style="37" customWidth="1"/>
    <col min="3074" max="3074" width="19.375" style="37" customWidth="1"/>
    <col min="3075" max="3075" width="22.5" style="37" customWidth="1"/>
    <col min="3076" max="3076" width="70.25" style="37" customWidth="1"/>
    <col min="3077" max="3077" width="10.625" style="37" customWidth="1"/>
    <col min="3078" max="3078" width="6.375" style="37" customWidth="1"/>
    <col min="3079" max="3079" width="8.375" style="37" customWidth="1"/>
    <col min="3080" max="3080" width="25.125" style="37" customWidth="1"/>
    <col min="3081" max="3081" width="46.625" style="37" customWidth="1"/>
    <col min="3082" max="3082" width="57.125" style="37" customWidth="1"/>
    <col min="3083" max="3083" width="9.375" style="37" customWidth="1"/>
    <col min="3084" max="3087" width="9" style="37"/>
    <col min="3088" max="3088" width="9.375" style="37" customWidth="1"/>
    <col min="3089" max="3328" width="9" style="37"/>
    <col min="3329" max="3329" width="2.625" style="37" customWidth="1"/>
    <col min="3330" max="3330" width="19.375" style="37" customWidth="1"/>
    <col min="3331" max="3331" width="22.5" style="37" customWidth="1"/>
    <col min="3332" max="3332" width="70.25" style="37" customWidth="1"/>
    <col min="3333" max="3333" width="10.625" style="37" customWidth="1"/>
    <col min="3334" max="3334" width="6.375" style="37" customWidth="1"/>
    <col min="3335" max="3335" width="8.375" style="37" customWidth="1"/>
    <col min="3336" max="3336" width="25.125" style="37" customWidth="1"/>
    <col min="3337" max="3337" width="46.625" style="37" customWidth="1"/>
    <col min="3338" max="3338" width="57.125" style="37" customWidth="1"/>
    <col min="3339" max="3339" width="9.375" style="37" customWidth="1"/>
    <col min="3340" max="3343" width="9" style="37"/>
    <col min="3344" max="3344" width="9.375" style="37" customWidth="1"/>
    <col min="3345" max="3584" width="9" style="37"/>
    <col min="3585" max="3585" width="2.625" style="37" customWidth="1"/>
    <col min="3586" max="3586" width="19.375" style="37" customWidth="1"/>
    <col min="3587" max="3587" width="22.5" style="37" customWidth="1"/>
    <col min="3588" max="3588" width="70.25" style="37" customWidth="1"/>
    <col min="3589" max="3589" width="10.625" style="37" customWidth="1"/>
    <col min="3590" max="3590" width="6.375" style="37" customWidth="1"/>
    <col min="3591" max="3591" width="8.375" style="37" customWidth="1"/>
    <col min="3592" max="3592" width="25.125" style="37" customWidth="1"/>
    <col min="3593" max="3593" width="46.625" style="37" customWidth="1"/>
    <col min="3594" max="3594" width="57.125" style="37" customWidth="1"/>
    <col min="3595" max="3595" width="9.375" style="37" customWidth="1"/>
    <col min="3596" max="3599" width="9" style="37"/>
    <col min="3600" max="3600" width="9.375" style="37" customWidth="1"/>
    <col min="3601" max="3840" width="9" style="37"/>
    <col min="3841" max="3841" width="2.625" style="37" customWidth="1"/>
    <col min="3842" max="3842" width="19.375" style="37" customWidth="1"/>
    <col min="3843" max="3843" width="22.5" style="37" customWidth="1"/>
    <col min="3844" max="3844" width="70.25" style="37" customWidth="1"/>
    <col min="3845" max="3845" width="10.625" style="37" customWidth="1"/>
    <col min="3846" max="3846" width="6.375" style="37" customWidth="1"/>
    <col min="3847" max="3847" width="8.375" style="37" customWidth="1"/>
    <col min="3848" max="3848" width="25.125" style="37" customWidth="1"/>
    <col min="3849" max="3849" width="46.625" style="37" customWidth="1"/>
    <col min="3850" max="3850" width="57.125" style="37" customWidth="1"/>
    <col min="3851" max="3851" width="9.375" style="37" customWidth="1"/>
    <col min="3852" max="3855" width="9" style="37"/>
    <col min="3856" max="3856" width="9.375" style="37" customWidth="1"/>
    <col min="3857" max="4096" width="9" style="37"/>
    <col min="4097" max="4097" width="2.625" style="37" customWidth="1"/>
    <col min="4098" max="4098" width="19.375" style="37" customWidth="1"/>
    <col min="4099" max="4099" width="22.5" style="37" customWidth="1"/>
    <col min="4100" max="4100" width="70.25" style="37" customWidth="1"/>
    <col min="4101" max="4101" width="10.625" style="37" customWidth="1"/>
    <col min="4102" max="4102" width="6.375" style="37" customWidth="1"/>
    <col min="4103" max="4103" width="8.375" style="37" customWidth="1"/>
    <col min="4104" max="4104" width="25.125" style="37" customWidth="1"/>
    <col min="4105" max="4105" width="46.625" style="37" customWidth="1"/>
    <col min="4106" max="4106" width="57.125" style="37" customWidth="1"/>
    <col min="4107" max="4107" width="9.375" style="37" customWidth="1"/>
    <col min="4108" max="4111" width="9" style="37"/>
    <col min="4112" max="4112" width="9.375" style="37" customWidth="1"/>
    <col min="4113" max="4352" width="9" style="37"/>
    <col min="4353" max="4353" width="2.625" style="37" customWidth="1"/>
    <col min="4354" max="4354" width="19.375" style="37" customWidth="1"/>
    <col min="4355" max="4355" width="22.5" style="37" customWidth="1"/>
    <col min="4356" max="4356" width="70.25" style="37" customWidth="1"/>
    <col min="4357" max="4357" width="10.625" style="37" customWidth="1"/>
    <col min="4358" max="4358" width="6.375" style="37" customWidth="1"/>
    <col min="4359" max="4359" width="8.375" style="37" customWidth="1"/>
    <col min="4360" max="4360" width="25.125" style="37" customWidth="1"/>
    <col min="4361" max="4361" width="46.625" style="37" customWidth="1"/>
    <col min="4362" max="4362" width="57.125" style="37" customWidth="1"/>
    <col min="4363" max="4363" width="9.375" style="37" customWidth="1"/>
    <col min="4364" max="4367" width="9" style="37"/>
    <col min="4368" max="4368" width="9.375" style="37" customWidth="1"/>
    <col min="4369" max="4608" width="9" style="37"/>
    <col min="4609" max="4609" width="2.625" style="37" customWidth="1"/>
    <col min="4610" max="4610" width="19.375" style="37" customWidth="1"/>
    <col min="4611" max="4611" width="22.5" style="37" customWidth="1"/>
    <col min="4612" max="4612" width="70.25" style="37" customWidth="1"/>
    <col min="4613" max="4613" width="10.625" style="37" customWidth="1"/>
    <col min="4614" max="4614" width="6.375" style="37" customWidth="1"/>
    <col min="4615" max="4615" width="8.375" style="37" customWidth="1"/>
    <col min="4616" max="4616" width="25.125" style="37" customWidth="1"/>
    <col min="4617" max="4617" width="46.625" style="37" customWidth="1"/>
    <col min="4618" max="4618" width="57.125" style="37" customWidth="1"/>
    <col min="4619" max="4619" width="9.375" style="37" customWidth="1"/>
    <col min="4620" max="4623" width="9" style="37"/>
    <col min="4624" max="4624" width="9.375" style="37" customWidth="1"/>
    <col min="4625" max="4864" width="9" style="37"/>
    <col min="4865" max="4865" width="2.625" style="37" customWidth="1"/>
    <col min="4866" max="4866" width="19.375" style="37" customWidth="1"/>
    <col min="4867" max="4867" width="22.5" style="37" customWidth="1"/>
    <col min="4868" max="4868" width="70.25" style="37" customWidth="1"/>
    <col min="4869" max="4869" width="10.625" style="37" customWidth="1"/>
    <col min="4870" max="4870" width="6.375" style="37" customWidth="1"/>
    <col min="4871" max="4871" width="8.375" style="37" customWidth="1"/>
    <col min="4872" max="4872" width="25.125" style="37" customWidth="1"/>
    <col min="4873" max="4873" width="46.625" style="37" customWidth="1"/>
    <col min="4874" max="4874" width="57.125" style="37" customWidth="1"/>
    <col min="4875" max="4875" width="9.375" style="37" customWidth="1"/>
    <col min="4876" max="4879" width="9" style="37"/>
    <col min="4880" max="4880" width="9.375" style="37" customWidth="1"/>
    <col min="4881" max="5120" width="9" style="37"/>
    <col min="5121" max="5121" width="2.625" style="37" customWidth="1"/>
    <col min="5122" max="5122" width="19.375" style="37" customWidth="1"/>
    <col min="5123" max="5123" width="22.5" style="37" customWidth="1"/>
    <col min="5124" max="5124" width="70.25" style="37" customWidth="1"/>
    <col min="5125" max="5125" width="10.625" style="37" customWidth="1"/>
    <col min="5126" max="5126" width="6.375" style="37" customWidth="1"/>
    <col min="5127" max="5127" width="8.375" style="37" customWidth="1"/>
    <col min="5128" max="5128" width="25.125" style="37" customWidth="1"/>
    <col min="5129" max="5129" width="46.625" style="37" customWidth="1"/>
    <col min="5130" max="5130" width="57.125" style="37" customWidth="1"/>
    <col min="5131" max="5131" width="9.375" style="37" customWidth="1"/>
    <col min="5132" max="5135" width="9" style="37"/>
    <col min="5136" max="5136" width="9.375" style="37" customWidth="1"/>
    <col min="5137" max="5376" width="9" style="37"/>
    <col min="5377" max="5377" width="2.625" style="37" customWidth="1"/>
    <col min="5378" max="5378" width="19.375" style="37" customWidth="1"/>
    <col min="5379" max="5379" width="22.5" style="37" customWidth="1"/>
    <col min="5380" max="5380" width="70.25" style="37" customWidth="1"/>
    <col min="5381" max="5381" width="10.625" style="37" customWidth="1"/>
    <col min="5382" max="5382" width="6.375" style="37" customWidth="1"/>
    <col min="5383" max="5383" width="8.375" style="37" customWidth="1"/>
    <col min="5384" max="5384" width="25.125" style="37" customWidth="1"/>
    <col min="5385" max="5385" width="46.625" style="37" customWidth="1"/>
    <col min="5386" max="5386" width="57.125" style="37" customWidth="1"/>
    <col min="5387" max="5387" width="9.375" style="37" customWidth="1"/>
    <col min="5388" max="5391" width="9" style="37"/>
    <col min="5392" max="5392" width="9.375" style="37" customWidth="1"/>
    <col min="5393" max="5632" width="9" style="37"/>
    <col min="5633" max="5633" width="2.625" style="37" customWidth="1"/>
    <col min="5634" max="5634" width="19.375" style="37" customWidth="1"/>
    <col min="5635" max="5635" width="22.5" style="37" customWidth="1"/>
    <col min="5636" max="5636" width="70.25" style="37" customWidth="1"/>
    <col min="5637" max="5637" width="10.625" style="37" customWidth="1"/>
    <col min="5638" max="5638" width="6.375" style="37" customWidth="1"/>
    <col min="5639" max="5639" width="8.375" style="37" customWidth="1"/>
    <col min="5640" max="5640" width="25.125" style="37" customWidth="1"/>
    <col min="5641" max="5641" width="46.625" style="37" customWidth="1"/>
    <col min="5642" max="5642" width="57.125" style="37" customWidth="1"/>
    <col min="5643" max="5643" width="9.375" style="37" customWidth="1"/>
    <col min="5644" max="5647" width="9" style="37"/>
    <col min="5648" max="5648" width="9.375" style="37" customWidth="1"/>
    <col min="5649" max="5888" width="9" style="37"/>
    <col min="5889" max="5889" width="2.625" style="37" customWidth="1"/>
    <col min="5890" max="5890" width="19.375" style="37" customWidth="1"/>
    <col min="5891" max="5891" width="22.5" style="37" customWidth="1"/>
    <col min="5892" max="5892" width="70.25" style="37" customWidth="1"/>
    <col min="5893" max="5893" width="10.625" style="37" customWidth="1"/>
    <col min="5894" max="5894" width="6.375" style="37" customWidth="1"/>
    <col min="5895" max="5895" width="8.375" style="37" customWidth="1"/>
    <col min="5896" max="5896" width="25.125" style="37" customWidth="1"/>
    <col min="5897" max="5897" width="46.625" style="37" customWidth="1"/>
    <col min="5898" max="5898" width="57.125" style="37" customWidth="1"/>
    <col min="5899" max="5899" width="9.375" style="37" customWidth="1"/>
    <col min="5900" max="5903" width="9" style="37"/>
    <col min="5904" max="5904" width="9.375" style="37" customWidth="1"/>
    <col min="5905" max="6144" width="9" style="37"/>
    <col min="6145" max="6145" width="2.625" style="37" customWidth="1"/>
    <col min="6146" max="6146" width="19.375" style="37" customWidth="1"/>
    <col min="6147" max="6147" width="22.5" style="37" customWidth="1"/>
    <col min="6148" max="6148" width="70.25" style="37" customWidth="1"/>
    <col min="6149" max="6149" width="10.625" style="37" customWidth="1"/>
    <col min="6150" max="6150" width="6.375" style="37" customWidth="1"/>
    <col min="6151" max="6151" width="8.375" style="37" customWidth="1"/>
    <col min="6152" max="6152" width="25.125" style="37" customWidth="1"/>
    <col min="6153" max="6153" width="46.625" style="37" customWidth="1"/>
    <col min="6154" max="6154" width="57.125" style="37" customWidth="1"/>
    <col min="6155" max="6155" width="9.375" style="37" customWidth="1"/>
    <col min="6156" max="6159" width="9" style="37"/>
    <col min="6160" max="6160" width="9.375" style="37" customWidth="1"/>
    <col min="6161" max="6400" width="9" style="37"/>
    <col min="6401" max="6401" width="2.625" style="37" customWidth="1"/>
    <col min="6402" max="6402" width="19.375" style="37" customWidth="1"/>
    <col min="6403" max="6403" width="22.5" style="37" customWidth="1"/>
    <col min="6404" max="6404" width="70.25" style="37" customWidth="1"/>
    <col min="6405" max="6405" width="10.625" style="37" customWidth="1"/>
    <col min="6406" max="6406" width="6.375" style="37" customWidth="1"/>
    <col min="6407" max="6407" width="8.375" style="37" customWidth="1"/>
    <col min="6408" max="6408" width="25.125" style="37" customWidth="1"/>
    <col min="6409" max="6409" width="46.625" style="37" customWidth="1"/>
    <col min="6410" max="6410" width="57.125" style="37" customWidth="1"/>
    <col min="6411" max="6411" width="9.375" style="37" customWidth="1"/>
    <col min="6412" max="6415" width="9" style="37"/>
    <col min="6416" max="6416" width="9.375" style="37" customWidth="1"/>
    <col min="6417" max="6656" width="9" style="37"/>
    <col min="6657" max="6657" width="2.625" style="37" customWidth="1"/>
    <col min="6658" max="6658" width="19.375" style="37" customWidth="1"/>
    <col min="6659" max="6659" width="22.5" style="37" customWidth="1"/>
    <col min="6660" max="6660" width="70.25" style="37" customWidth="1"/>
    <col min="6661" max="6661" width="10.625" style="37" customWidth="1"/>
    <col min="6662" max="6662" width="6.375" style="37" customWidth="1"/>
    <col min="6663" max="6663" width="8.375" style="37" customWidth="1"/>
    <col min="6664" max="6664" width="25.125" style="37" customWidth="1"/>
    <col min="6665" max="6665" width="46.625" style="37" customWidth="1"/>
    <col min="6666" max="6666" width="57.125" style="37" customWidth="1"/>
    <col min="6667" max="6667" width="9.375" style="37" customWidth="1"/>
    <col min="6668" max="6671" width="9" style="37"/>
    <col min="6672" max="6672" width="9.375" style="37" customWidth="1"/>
    <col min="6673" max="6912" width="9" style="37"/>
    <col min="6913" max="6913" width="2.625" style="37" customWidth="1"/>
    <col min="6914" max="6914" width="19.375" style="37" customWidth="1"/>
    <col min="6915" max="6915" width="22.5" style="37" customWidth="1"/>
    <col min="6916" max="6916" width="70.25" style="37" customWidth="1"/>
    <col min="6917" max="6917" width="10.625" style="37" customWidth="1"/>
    <col min="6918" max="6918" width="6.375" style="37" customWidth="1"/>
    <col min="6919" max="6919" width="8.375" style="37" customWidth="1"/>
    <col min="6920" max="6920" width="25.125" style="37" customWidth="1"/>
    <col min="6921" max="6921" width="46.625" style="37" customWidth="1"/>
    <col min="6922" max="6922" width="57.125" style="37" customWidth="1"/>
    <col min="6923" max="6923" width="9.375" style="37" customWidth="1"/>
    <col min="6924" max="6927" width="9" style="37"/>
    <col min="6928" max="6928" width="9.375" style="37" customWidth="1"/>
    <col min="6929" max="7168" width="9" style="37"/>
    <col min="7169" max="7169" width="2.625" style="37" customWidth="1"/>
    <col min="7170" max="7170" width="19.375" style="37" customWidth="1"/>
    <col min="7171" max="7171" width="22.5" style="37" customWidth="1"/>
    <col min="7172" max="7172" width="70.25" style="37" customWidth="1"/>
    <col min="7173" max="7173" width="10.625" style="37" customWidth="1"/>
    <col min="7174" max="7174" width="6.375" style="37" customWidth="1"/>
    <col min="7175" max="7175" width="8.375" style="37" customWidth="1"/>
    <col min="7176" max="7176" width="25.125" style="37" customWidth="1"/>
    <col min="7177" max="7177" width="46.625" style="37" customWidth="1"/>
    <col min="7178" max="7178" width="57.125" style="37" customWidth="1"/>
    <col min="7179" max="7179" width="9.375" style="37" customWidth="1"/>
    <col min="7180" max="7183" width="9" style="37"/>
    <col min="7184" max="7184" width="9.375" style="37" customWidth="1"/>
    <col min="7185" max="7424" width="9" style="37"/>
    <col min="7425" max="7425" width="2.625" style="37" customWidth="1"/>
    <col min="7426" max="7426" width="19.375" style="37" customWidth="1"/>
    <col min="7427" max="7427" width="22.5" style="37" customWidth="1"/>
    <col min="7428" max="7428" width="70.25" style="37" customWidth="1"/>
    <col min="7429" max="7429" width="10.625" style="37" customWidth="1"/>
    <col min="7430" max="7430" width="6.375" style="37" customWidth="1"/>
    <col min="7431" max="7431" width="8.375" style="37" customWidth="1"/>
    <col min="7432" max="7432" width="25.125" style="37" customWidth="1"/>
    <col min="7433" max="7433" width="46.625" style="37" customWidth="1"/>
    <col min="7434" max="7434" width="57.125" style="37" customWidth="1"/>
    <col min="7435" max="7435" width="9.375" style="37" customWidth="1"/>
    <col min="7436" max="7439" width="9" style="37"/>
    <col min="7440" max="7440" width="9.375" style="37" customWidth="1"/>
    <col min="7441" max="7680" width="9" style="37"/>
    <col min="7681" max="7681" width="2.625" style="37" customWidth="1"/>
    <col min="7682" max="7682" width="19.375" style="37" customWidth="1"/>
    <col min="7683" max="7683" width="22.5" style="37" customWidth="1"/>
    <col min="7684" max="7684" width="70.25" style="37" customWidth="1"/>
    <col min="7685" max="7685" width="10.625" style="37" customWidth="1"/>
    <col min="7686" max="7686" width="6.375" style="37" customWidth="1"/>
    <col min="7687" max="7687" width="8.375" style="37" customWidth="1"/>
    <col min="7688" max="7688" width="25.125" style="37" customWidth="1"/>
    <col min="7689" max="7689" width="46.625" style="37" customWidth="1"/>
    <col min="7690" max="7690" width="57.125" style="37" customWidth="1"/>
    <col min="7691" max="7691" width="9.375" style="37" customWidth="1"/>
    <col min="7692" max="7695" width="9" style="37"/>
    <col min="7696" max="7696" width="9.375" style="37" customWidth="1"/>
    <col min="7697" max="7936" width="9" style="37"/>
    <col min="7937" max="7937" width="2.625" style="37" customWidth="1"/>
    <col min="7938" max="7938" width="19.375" style="37" customWidth="1"/>
    <col min="7939" max="7939" width="22.5" style="37" customWidth="1"/>
    <col min="7940" max="7940" width="70.25" style="37" customWidth="1"/>
    <col min="7941" max="7941" width="10.625" style="37" customWidth="1"/>
    <col min="7942" max="7942" width="6.375" style="37" customWidth="1"/>
    <col min="7943" max="7943" width="8.375" style="37" customWidth="1"/>
    <col min="7944" max="7944" width="25.125" style="37" customWidth="1"/>
    <col min="7945" max="7945" width="46.625" style="37" customWidth="1"/>
    <col min="7946" max="7946" width="57.125" style="37" customWidth="1"/>
    <col min="7947" max="7947" width="9.375" style="37" customWidth="1"/>
    <col min="7948" max="7951" width="9" style="37"/>
    <col min="7952" max="7952" width="9.375" style="37" customWidth="1"/>
    <col min="7953" max="8192" width="9" style="37"/>
    <col min="8193" max="8193" width="2.625" style="37" customWidth="1"/>
    <col min="8194" max="8194" width="19.375" style="37" customWidth="1"/>
    <col min="8195" max="8195" width="22.5" style="37" customWidth="1"/>
    <col min="8196" max="8196" width="70.25" style="37" customWidth="1"/>
    <col min="8197" max="8197" width="10.625" style="37" customWidth="1"/>
    <col min="8198" max="8198" width="6.375" style="37" customWidth="1"/>
    <col min="8199" max="8199" width="8.375" style="37" customWidth="1"/>
    <col min="8200" max="8200" width="25.125" style="37" customWidth="1"/>
    <col min="8201" max="8201" width="46.625" style="37" customWidth="1"/>
    <col min="8202" max="8202" width="57.125" style="37" customWidth="1"/>
    <col min="8203" max="8203" width="9.375" style="37" customWidth="1"/>
    <col min="8204" max="8207" width="9" style="37"/>
    <col min="8208" max="8208" width="9.375" style="37" customWidth="1"/>
    <col min="8209" max="8448" width="9" style="37"/>
    <col min="8449" max="8449" width="2.625" style="37" customWidth="1"/>
    <col min="8450" max="8450" width="19.375" style="37" customWidth="1"/>
    <col min="8451" max="8451" width="22.5" style="37" customWidth="1"/>
    <col min="8452" max="8452" width="70.25" style="37" customWidth="1"/>
    <col min="8453" max="8453" width="10.625" style="37" customWidth="1"/>
    <col min="8454" max="8454" width="6.375" style="37" customWidth="1"/>
    <col min="8455" max="8455" width="8.375" style="37" customWidth="1"/>
    <col min="8456" max="8456" width="25.125" style="37" customWidth="1"/>
    <col min="8457" max="8457" width="46.625" style="37" customWidth="1"/>
    <col min="8458" max="8458" width="57.125" style="37" customWidth="1"/>
    <col min="8459" max="8459" width="9.375" style="37" customWidth="1"/>
    <col min="8460" max="8463" width="9" style="37"/>
    <col min="8464" max="8464" width="9.375" style="37" customWidth="1"/>
    <col min="8465" max="8704" width="9" style="37"/>
    <col min="8705" max="8705" width="2.625" style="37" customWidth="1"/>
    <col min="8706" max="8706" width="19.375" style="37" customWidth="1"/>
    <col min="8707" max="8707" width="22.5" style="37" customWidth="1"/>
    <col min="8708" max="8708" width="70.25" style="37" customWidth="1"/>
    <col min="8709" max="8709" width="10.625" style="37" customWidth="1"/>
    <col min="8710" max="8710" width="6.375" style="37" customWidth="1"/>
    <col min="8711" max="8711" width="8.375" style="37" customWidth="1"/>
    <col min="8712" max="8712" width="25.125" style="37" customWidth="1"/>
    <col min="8713" max="8713" width="46.625" style="37" customWidth="1"/>
    <col min="8714" max="8714" width="57.125" style="37" customWidth="1"/>
    <col min="8715" max="8715" width="9.375" style="37" customWidth="1"/>
    <col min="8716" max="8719" width="9" style="37"/>
    <col min="8720" max="8720" width="9.375" style="37" customWidth="1"/>
    <col min="8721" max="8960" width="9" style="37"/>
    <col min="8961" max="8961" width="2.625" style="37" customWidth="1"/>
    <col min="8962" max="8962" width="19.375" style="37" customWidth="1"/>
    <col min="8963" max="8963" width="22.5" style="37" customWidth="1"/>
    <col min="8964" max="8964" width="70.25" style="37" customWidth="1"/>
    <col min="8965" max="8965" width="10.625" style="37" customWidth="1"/>
    <col min="8966" max="8966" width="6.375" style="37" customWidth="1"/>
    <col min="8967" max="8967" width="8.375" style="37" customWidth="1"/>
    <col min="8968" max="8968" width="25.125" style="37" customWidth="1"/>
    <col min="8969" max="8969" width="46.625" style="37" customWidth="1"/>
    <col min="8970" max="8970" width="57.125" style="37" customWidth="1"/>
    <col min="8971" max="8971" width="9.375" style="37" customWidth="1"/>
    <col min="8972" max="8975" width="9" style="37"/>
    <col min="8976" max="8976" width="9.375" style="37" customWidth="1"/>
    <col min="8977" max="9216" width="9" style="37"/>
    <col min="9217" max="9217" width="2.625" style="37" customWidth="1"/>
    <col min="9218" max="9218" width="19.375" style="37" customWidth="1"/>
    <col min="9219" max="9219" width="22.5" style="37" customWidth="1"/>
    <col min="9220" max="9220" width="70.25" style="37" customWidth="1"/>
    <col min="9221" max="9221" width="10.625" style="37" customWidth="1"/>
    <col min="9222" max="9222" width="6.375" style="37" customWidth="1"/>
    <col min="9223" max="9223" width="8.375" style="37" customWidth="1"/>
    <col min="9224" max="9224" width="25.125" style="37" customWidth="1"/>
    <col min="9225" max="9225" width="46.625" style="37" customWidth="1"/>
    <col min="9226" max="9226" width="57.125" style="37" customWidth="1"/>
    <col min="9227" max="9227" width="9.375" style="37" customWidth="1"/>
    <col min="9228" max="9231" width="9" style="37"/>
    <col min="9232" max="9232" width="9.375" style="37" customWidth="1"/>
    <col min="9233" max="9472" width="9" style="37"/>
    <col min="9473" max="9473" width="2.625" style="37" customWidth="1"/>
    <col min="9474" max="9474" width="19.375" style="37" customWidth="1"/>
    <col min="9475" max="9475" width="22.5" style="37" customWidth="1"/>
    <col min="9476" max="9476" width="70.25" style="37" customWidth="1"/>
    <col min="9477" max="9477" width="10.625" style="37" customWidth="1"/>
    <col min="9478" max="9478" width="6.375" style="37" customWidth="1"/>
    <col min="9479" max="9479" width="8.375" style="37" customWidth="1"/>
    <col min="9480" max="9480" width="25.125" style="37" customWidth="1"/>
    <col min="9481" max="9481" width="46.625" style="37" customWidth="1"/>
    <col min="9482" max="9482" width="57.125" style="37" customWidth="1"/>
    <col min="9483" max="9483" width="9.375" style="37" customWidth="1"/>
    <col min="9484" max="9487" width="9" style="37"/>
    <col min="9488" max="9488" width="9.375" style="37" customWidth="1"/>
    <col min="9489" max="9728" width="9" style="37"/>
    <col min="9729" max="9729" width="2.625" style="37" customWidth="1"/>
    <col min="9730" max="9730" width="19.375" style="37" customWidth="1"/>
    <col min="9731" max="9731" width="22.5" style="37" customWidth="1"/>
    <col min="9732" max="9732" width="70.25" style="37" customWidth="1"/>
    <col min="9733" max="9733" width="10.625" style="37" customWidth="1"/>
    <col min="9734" max="9734" width="6.375" style="37" customWidth="1"/>
    <col min="9735" max="9735" width="8.375" style="37" customWidth="1"/>
    <col min="9736" max="9736" width="25.125" style="37" customWidth="1"/>
    <col min="9737" max="9737" width="46.625" style="37" customWidth="1"/>
    <col min="9738" max="9738" width="57.125" style="37" customWidth="1"/>
    <col min="9739" max="9739" width="9.375" style="37" customWidth="1"/>
    <col min="9740" max="9743" width="9" style="37"/>
    <col min="9744" max="9744" width="9.375" style="37" customWidth="1"/>
    <col min="9745" max="9984" width="9" style="37"/>
    <col min="9985" max="9985" width="2.625" style="37" customWidth="1"/>
    <col min="9986" max="9986" width="19.375" style="37" customWidth="1"/>
    <col min="9987" max="9987" width="22.5" style="37" customWidth="1"/>
    <col min="9988" max="9988" width="70.25" style="37" customWidth="1"/>
    <col min="9989" max="9989" width="10.625" style="37" customWidth="1"/>
    <col min="9990" max="9990" width="6.375" style="37" customWidth="1"/>
    <col min="9991" max="9991" width="8.375" style="37" customWidth="1"/>
    <col min="9992" max="9992" width="25.125" style="37" customWidth="1"/>
    <col min="9993" max="9993" width="46.625" style="37" customWidth="1"/>
    <col min="9994" max="9994" width="57.125" style="37" customWidth="1"/>
    <col min="9995" max="9995" width="9.375" style="37" customWidth="1"/>
    <col min="9996" max="9999" width="9" style="37"/>
    <col min="10000" max="10000" width="9.375" style="37" customWidth="1"/>
    <col min="10001" max="10240" width="9" style="37"/>
    <col min="10241" max="10241" width="2.625" style="37" customWidth="1"/>
    <col min="10242" max="10242" width="19.375" style="37" customWidth="1"/>
    <col min="10243" max="10243" width="22.5" style="37" customWidth="1"/>
    <col min="10244" max="10244" width="70.25" style="37" customWidth="1"/>
    <col min="10245" max="10245" width="10.625" style="37" customWidth="1"/>
    <col min="10246" max="10246" width="6.375" style="37" customWidth="1"/>
    <col min="10247" max="10247" width="8.375" style="37" customWidth="1"/>
    <col min="10248" max="10248" width="25.125" style="37" customWidth="1"/>
    <col min="10249" max="10249" width="46.625" style="37" customWidth="1"/>
    <col min="10250" max="10250" width="57.125" style="37" customWidth="1"/>
    <col min="10251" max="10251" width="9.375" style="37" customWidth="1"/>
    <col min="10252" max="10255" width="9" style="37"/>
    <col min="10256" max="10256" width="9.375" style="37" customWidth="1"/>
    <col min="10257" max="10496" width="9" style="37"/>
    <col min="10497" max="10497" width="2.625" style="37" customWidth="1"/>
    <col min="10498" max="10498" width="19.375" style="37" customWidth="1"/>
    <col min="10499" max="10499" width="22.5" style="37" customWidth="1"/>
    <col min="10500" max="10500" width="70.25" style="37" customWidth="1"/>
    <col min="10501" max="10501" width="10.625" style="37" customWidth="1"/>
    <col min="10502" max="10502" width="6.375" style="37" customWidth="1"/>
    <col min="10503" max="10503" width="8.375" style="37" customWidth="1"/>
    <col min="10504" max="10504" width="25.125" style="37" customWidth="1"/>
    <col min="10505" max="10505" width="46.625" style="37" customWidth="1"/>
    <col min="10506" max="10506" width="57.125" style="37" customWidth="1"/>
    <col min="10507" max="10507" width="9.375" style="37" customWidth="1"/>
    <col min="10508" max="10511" width="9" style="37"/>
    <col min="10512" max="10512" width="9.375" style="37" customWidth="1"/>
    <col min="10513" max="10752" width="9" style="37"/>
    <col min="10753" max="10753" width="2.625" style="37" customWidth="1"/>
    <col min="10754" max="10754" width="19.375" style="37" customWidth="1"/>
    <col min="10755" max="10755" width="22.5" style="37" customWidth="1"/>
    <col min="10756" max="10756" width="70.25" style="37" customWidth="1"/>
    <col min="10757" max="10757" width="10.625" style="37" customWidth="1"/>
    <col min="10758" max="10758" width="6.375" style="37" customWidth="1"/>
    <col min="10759" max="10759" width="8.375" style="37" customWidth="1"/>
    <col min="10760" max="10760" width="25.125" style="37" customWidth="1"/>
    <col min="10761" max="10761" width="46.625" style="37" customWidth="1"/>
    <col min="10762" max="10762" width="57.125" style="37" customWidth="1"/>
    <col min="10763" max="10763" width="9.375" style="37" customWidth="1"/>
    <col min="10764" max="10767" width="9" style="37"/>
    <col min="10768" max="10768" width="9.375" style="37" customWidth="1"/>
    <col min="10769" max="11008" width="9" style="37"/>
    <col min="11009" max="11009" width="2.625" style="37" customWidth="1"/>
    <col min="11010" max="11010" width="19.375" style="37" customWidth="1"/>
    <col min="11011" max="11011" width="22.5" style="37" customWidth="1"/>
    <col min="11012" max="11012" width="70.25" style="37" customWidth="1"/>
    <col min="11013" max="11013" width="10.625" style="37" customWidth="1"/>
    <col min="11014" max="11014" width="6.375" style="37" customWidth="1"/>
    <col min="11015" max="11015" width="8.375" style="37" customWidth="1"/>
    <col min="11016" max="11016" width="25.125" style="37" customWidth="1"/>
    <col min="11017" max="11017" width="46.625" style="37" customWidth="1"/>
    <col min="11018" max="11018" width="57.125" style="37" customWidth="1"/>
    <col min="11019" max="11019" width="9.375" style="37" customWidth="1"/>
    <col min="11020" max="11023" width="9" style="37"/>
    <col min="11024" max="11024" width="9.375" style="37" customWidth="1"/>
    <col min="11025" max="11264" width="9" style="37"/>
    <col min="11265" max="11265" width="2.625" style="37" customWidth="1"/>
    <col min="11266" max="11266" width="19.375" style="37" customWidth="1"/>
    <col min="11267" max="11267" width="22.5" style="37" customWidth="1"/>
    <col min="11268" max="11268" width="70.25" style="37" customWidth="1"/>
    <col min="11269" max="11269" width="10.625" style="37" customWidth="1"/>
    <col min="11270" max="11270" width="6.375" style="37" customWidth="1"/>
    <col min="11271" max="11271" width="8.375" style="37" customWidth="1"/>
    <col min="11272" max="11272" width="25.125" style="37" customWidth="1"/>
    <col min="11273" max="11273" width="46.625" style="37" customWidth="1"/>
    <col min="11274" max="11274" width="57.125" style="37" customWidth="1"/>
    <col min="11275" max="11275" width="9.375" style="37" customWidth="1"/>
    <col min="11276" max="11279" width="9" style="37"/>
    <col min="11280" max="11280" width="9.375" style="37" customWidth="1"/>
    <col min="11281" max="11520" width="9" style="37"/>
    <col min="11521" max="11521" width="2.625" style="37" customWidth="1"/>
    <col min="11522" max="11522" width="19.375" style="37" customWidth="1"/>
    <col min="11523" max="11523" width="22.5" style="37" customWidth="1"/>
    <col min="11524" max="11524" width="70.25" style="37" customWidth="1"/>
    <col min="11525" max="11525" width="10.625" style="37" customWidth="1"/>
    <col min="11526" max="11526" width="6.375" style="37" customWidth="1"/>
    <col min="11527" max="11527" width="8.375" style="37" customWidth="1"/>
    <col min="11528" max="11528" width="25.125" style="37" customWidth="1"/>
    <col min="11529" max="11529" width="46.625" style="37" customWidth="1"/>
    <col min="11530" max="11530" width="57.125" style="37" customWidth="1"/>
    <col min="11531" max="11531" width="9.375" style="37" customWidth="1"/>
    <col min="11532" max="11535" width="9" style="37"/>
    <col min="11536" max="11536" width="9.375" style="37" customWidth="1"/>
    <col min="11537" max="11776" width="9" style="37"/>
    <col min="11777" max="11777" width="2.625" style="37" customWidth="1"/>
    <col min="11778" max="11778" width="19.375" style="37" customWidth="1"/>
    <col min="11779" max="11779" width="22.5" style="37" customWidth="1"/>
    <col min="11780" max="11780" width="70.25" style="37" customWidth="1"/>
    <col min="11781" max="11781" width="10.625" style="37" customWidth="1"/>
    <col min="11782" max="11782" width="6.375" style="37" customWidth="1"/>
    <col min="11783" max="11783" width="8.375" style="37" customWidth="1"/>
    <col min="11784" max="11784" width="25.125" style="37" customWidth="1"/>
    <col min="11785" max="11785" width="46.625" style="37" customWidth="1"/>
    <col min="11786" max="11786" width="57.125" style="37" customWidth="1"/>
    <col min="11787" max="11787" width="9.375" style="37" customWidth="1"/>
    <col min="11788" max="11791" width="9" style="37"/>
    <col min="11792" max="11792" width="9.375" style="37" customWidth="1"/>
    <col min="11793" max="12032" width="9" style="37"/>
    <col min="12033" max="12033" width="2.625" style="37" customWidth="1"/>
    <col min="12034" max="12034" width="19.375" style="37" customWidth="1"/>
    <col min="12035" max="12035" width="22.5" style="37" customWidth="1"/>
    <col min="12036" max="12036" width="70.25" style="37" customWidth="1"/>
    <col min="12037" max="12037" width="10.625" style="37" customWidth="1"/>
    <col min="12038" max="12038" width="6.375" style="37" customWidth="1"/>
    <col min="12039" max="12039" width="8.375" style="37" customWidth="1"/>
    <col min="12040" max="12040" width="25.125" style="37" customWidth="1"/>
    <col min="12041" max="12041" width="46.625" style="37" customWidth="1"/>
    <col min="12042" max="12042" width="57.125" style="37" customWidth="1"/>
    <col min="12043" max="12043" width="9.375" style="37" customWidth="1"/>
    <col min="12044" max="12047" width="9" style="37"/>
    <col min="12048" max="12048" width="9.375" style="37" customWidth="1"/>
    <col min="12049" max="12288" width="9" style="37"/>
    <col min="12289" max="12289" width="2.625" style="37" customWidth="1"/>
    <col min="12290" max="12290" width="19.375" style="37" customWidth="1"/>
    <col min="12291" max="12291" width="22.5" style="37" customWidth="1"/>
    <col min="12292" max="12292" width="70.25" style="37" customWidth="1"/>
    <col min="12293" max="12293" width="10.625" style="37" customWidth="1"/>
    <col min="12294" max="12294" width="6.375" style="37" customWidth="1"/>
    <col min="12295" max="12295" width="8.375" style="37" customWidth="1"/>
    <col min="12296" max="12296" width="25.125" style="37" customWidth="1"/>
    <col min="12297" max="12297" width="46.625" style="37" customWidth="1"/>
    <col min="12298" max="12298" width="57.125" style="37" customWidth="1"/>
    <col min="12299" max="12299" width="9.375" style="37" customWidth="1"/>
    <col min="12300" max="12303" width="9" style="37"/>
    <col min="12304" max="12304" width="9.375" style="37" customWidth="1"/>
    <col min="12305" max="12544" width="9" style="37"/>
    <col min="12545" max="12545" width="2.625" style="37" customWidth="1"/>
    <col min="12546" max="12546" width="19.375" style="37" customWidth="1"/>
    <col min="12547" max="12547" width="22.5" style="37" customWidth="1"/>
    <col min="12548" max="12548" width="70.25" style="37" customWidth="1"/>
    <col min="12549" max="12549" width="10.625" style="37" customWidth="1"/>
    <col min="12550" max="12550" width="6.375" style="37" customWidth="1"/>
    <col min="12551" max="12551" width="8.375" style="37" customWidth="1"/>
    <col min="12552" max="12552" width="25.125" style="37" customWidth="1"/>
    <col min="12553" max="12553" width="46.625" style="37" customWidth="1"/>
    <col min="12554" max="12554" width="57.125" style="37" customWidth="1"/>
    <col min="12555" max="12555" width="9.375" style="37" customWidth="1"/>
    <col min="12556" max="12559" width="9" style="37"/>
    <col min="12560" max="12560" width="9.375" style="37" customWidth="1"/>
    <col min="12561" max="12800" width="9" style="37"/>
    <col min="12801" max="12801" width="2.625" style="37" customWidth="1"/>
    <col min="12802" max="12802" width="19.375" style="37" customWidth="1"/>
    <col min="12803" max="12803" width="22.5" style="37" customWidth="1"/>
    <col min="12804" max="12804" width="70.25" style="37" customWidth="1"/>
    <col min="12805" max="12805" width="10.625" style="37" customWidth="1"/>
    <col min="12806" max="12806" width="6.375" style="37" customWidth="1"/>
    <col min="12807" max="12807" width="8.375" style="37" customWidth="1"/>
    <col min="12808" max="12808" width="25.125" style="37" customWidth="1"/>
    <col min="12809" max="12809" width="46.625" style="37" customWidth="1"/>
    <col min="12810" max="12810" width="57.125" style="37" customWidth="1"/>
    <col min="12811" max="12811" width="9.375" style="37" customWidth="1"/>
    <col min="12812" max="12815" width="9" style="37"/>
    <col min="12816" max="12816" width="9.375" style="37" customWidth="1"/>
    <col min="12817" max="13056" width="9" style="37"/>
    <col min="13057" max="13057" width="2.625" style="37" customWidth="1"/>
    <col min="13058" max="13058" width="19.375" style="37" customWidth="1"/>
    <col min="13059" max="13059" width="22.5" style="37" customWidth="1"/>
    <col min="13060" max="13060" width="70.25" style="37" customWidth="1"/>
    <col min="13061" max="13061" width="10.625" style="37" customWidth="1"/>
    <col min="13062" max="13062" width="6.375" style="37" customWidth="1"/>
    <col min="13063" max="13063" width="8.375" style="37" customWidth="1"/>
    <col min="13064" max="13064" width="25.125" style="37" customWidth="1"/>
    <col min="13065" max="13065" width="46.625" style="37" customWidth="1"/>
    <col min="13066" max="13066" width="57.125" style="37" customWidth="1"/>
    <col min="13067" max="13067" width="9.375" style="37" customWidth="1"/>
    <col min="13068" max="13071" width="9" style="37"/>
    <col min="13072" max="13072" width="9.375" style="37" customWidth="1"/>
    <col min="13073" max="13312" width="9" style="37"/>
    <col min="13313" max="13313" width="2.625" style="37" customWidth="1"/>
    <col min="13314" max="13314" width="19.375" style="37" customWidth="1"/>
    <col min="13315" max="13315" width="22.5" style="37" customWidth="1"/>
    <col min="13316" max="13316" width="70.25" style="37" customWidth="1"/>
    <col min="13317" max="13317" width="10.625" style="37" customWidth="1"/>
    <col min="13318" max="13318" width="6.375" style="37" customWidth="1"/>
    <col min="13319" max="13319" width="8.375" style="37" customWidth="1"/>
    <col min="13320" max="13320" width="25.125" style="37" customWidth="1"/>
    <col min="13321" max="13321" width="46.625" style="37" customWidth="1"/>
    <col min="13322" max="13322" width="57.125" style="37" customWidth="1"/>
    <col min="13323" max="13323" width="9.375" style="37" customWidth="1"/>
    <col min="13324" max="13327" width="9" style="37"/>
    <col min="13328" max="13328" width="9.375" style="37" customWidth="1"/>
    <col min="13329" max="13568" width="9" style="37"/>
    <col min="13569" max="13569" width="2.625" style="37" customWidth="1"/>
    <col min="13570" max="13570" width="19.375" style="37" customWidth="1"/>
    <col min="13571" max="13571" width="22.5" style="37" customWidth="1"/>
    <col min="13572" max="13572" width="70.25" style="37" customWidth="1"/>
    <col min="13573" max="13573" width="10.625" style="37" customWidth="1"/>
    <col min="13574" max="13574" width="6.375" style="37" customWidth="1"/>
    <col min="13575" max="13575" width="8.375" style="37" customWidth="1"/>
    <col min="13576" max="13576" width="25.125" style="37" customWidth="1"/>
    <col min="13577" max="13577" width="46.625" style="37" customWidth="1"/>
    <col min="13578" max="13578" width="57.125" style="37" customWidth="1"/>
    <col min="13579" max="13579" width="9.375" style="37" customWidth="1"/>
    <col min="13580" max="13583" width="9" style="37"/>
    <col min="13584" max="13584" width="9.375" style="37" customWidth="1"/>
    <col min="13585" max="13824" width="9" style="37"/>
    <col min="13825" max="13825" width="2.625" style="37" customWidth="1"/>
    <col min="13826" max="13826" width="19.375" style="37" customWidth="1"/>
    <col min="13827" max="13827" width="22.5" style="37" customWidth="1"/>
    <col min="13828" max="13828" width="70.25" style="37" customWidth="1"/>
    <col min="13829" max="13829" width="10.625" style="37" customWidth="1"/>
    <col min="13830" max="13830" width="6.375" style="37" customWidth="1"/>
    <col min="13831" max="13831" width="8.375" style="37" customWidth="1"/>
    <col min="13832" max="13832" width="25.125" style="37" customWidth="1"/>
    <col min="13833" max="13833" width="46.625" style="37" customWidth="1"/>
    <col min="13834" max="13834" width="57.125" style="37" customWidth="1"/>
    <col min="13835" max="13835" width="9.375" style="37" customWidth="1"/>
    <col min="13836" max="13839" width="9" style="37"/>
    <col min="13840" max="13840" width="9.375" style="37" customWidth="1"/>
    <col min="13841" max="14080" width="9" style="37"/>
    <col min="14081" max="14081" width="2.625" style="37" customWidth="1"/>
    <col min="14082" max="14082" width="19.375" style="37" customWidth="1"/>
    <col min="14083" max="14083" width="22.5" style="37" customWidth="1"/>
    <col min="14084" max="14084" width="70.25" style="37" customWidth="1"/>
    <col min="14085" max="14085" width="10.625" style="37" customWidth="1"/>
    <col min="14086" max="14086" width="6.375" style="37" customWidth="1"/>
    <col min="14087" max="14087" width="8.375" style="37" customWidth="1"/>
    <col min="14088" max="14088" width="25.125" style="37" customWidth="1"/>
    <col min="14089" max="14089" width="46.625" style="37" customWidth="1"/>
    <col min="14090" max="14090" width="57.125" style="37" customWidth="1"/>
    <col min="14091" max="14091" width="9.375" style="37" customWidth="1"/>
    <col min="14092" max="14095" width="9" style="37"/>
    <col min="14096" max="14096" width="9.375" style="37" customWidth="1"/>
    <col min="14097" max="14336" width="9" style="37"/>
    <col min="14337" max="14337" width="2.625" style="37" customWidth="1"/>
    <col min="14338" max="14338" width="19.375" style="37" customWidth="1"/>
    <col min="14339" max="14339" width="22.5" style="37" customWidth="1"/>
    <col min="14340" max="14340" width="70.25" style="37" customWidth="1"/>
    <col min="14341" max="14341" width="10.625" style="37" customWidth="1"/>
    <col min="14342" max="14342" width="6.375" style="37" customWidth="1"/>
    <col min="14343" max="14343" width="8.375" style="37" customWidth="1"/>
    <col min="14344" max="14344" width="25.125" style="37" customWidth="1"/>
    <col min="14345" max="14345" width="46.625" style="37" customWidth="1"/>
    <col min="14346" max="14346" width="57.125" style="37" customWidth="1"/>
    <col min="14347" max="14347" width="9.375" style="37" customWidth="1"/>
    <col min="14348" max="14351" width="9" style="37"/>
    <col min="14352" max="14352" width="9.375" style="37" customWidth="1"/>
    <col min="14353" max="14592" width="9" style="37"/>
    <col min="14593" max="14593" width="2.625" style="37" customWidth="1"/>
    <col min="14594" max="14594" width="19.375" style="37" customWidth="1"/>
    <col min="14595" max="14595" width="22.5" style="37" customWidth="1"/>
    <col min="14596" max="14596" width="70.25" style="37" customWidth="1"/>
    <col min="14597" max="14597" width="10.625" style="37" customWidth="1"/>
    <col min="14598" max="14598" width="6.375" style="37" customWidth="1"/>
    <col min="14599" max="14599" width="8.375" style="37" customWidth="1"/>
    <col min="14600" max="14600" width="25.125" style="37" customWidth="1"/>
    <col min="14601" max="14601" width="46.625" style="37" customWidth="1"/>
    <col min="14602" max="14602" width="57.125" style="37" customWidth="1"/>
    <col min="14603" max="14603" width="9.375" style="37" customWidth="1"/>
    <col min="14604" max="14607" width="9" style="37"/>
    <col min="14608" max="14608" width="9.375" style="37" customWidth="1"/>
    <col min="14609" max="14848" width="9" style="37"/>
    <col min="14849" max="14849" width="2.625" style="37" customWidth="1"/>
    <col min="14850" max="14850" width="19.375" style="37" customWidth="1"/>
    <col min="14851" max="14851" width="22.5" style="37" customWidth="1"/>
    <col min="14852" max="14852" width="70.25" style="37" customWidth="1"/>
    <col min="14853" max="14853" width="10.625" style="37" customWidth="1"/>
    <col min="14854" max="14854" width="6.375" style="37" customWidth="1"/>
    <col min="14855" max="14855" width="8.375" style="37" customWidth="1"/>
    <col min="14856" max="14856" width="25.125" style="37" customWidth="1"/>
    <col min="14857" max="14857" width="46.625" style="37" customWidth="1"/>
    <col min="14858" max="14858" width="57.125" style="37" customWidth="1"/>
    <col min="14859" max="14859" width="9.375" style="37" customWidth="1"/>
    <col min="14860" max="14863" width="9" style="37"/>
    <col min="14864" max="14864" width="9.375" style="37" customWidth="1"/>
    <col min="14865" max="15104" width="9" style="37"/>
    <col min="15105" max="15105" width="2.625" style="37" customWidth="1"/>
    <col min="15106" max="15106" width="19.375" style="37" customWidth="1"/>
    <col min="15107" max="15107" width="22.5" style="37" customWidth="1"/>
    <col min="15108" max="15108" width="70.25" style="37" customWidth="1"/>
    <col min="15109" max="15109" width="10.625" style="37" customWidth="1"/>
    <col min="15110" max="15110" width="6.375" style="37" customWidth="1"/>
    <col min="15111" max="15111" width="8.375" style="37" customWidth="1"/>
    <col min="15112" max="15112" width="25.125" style="37" customWidth="1"/>
    <col min="15113" max="15113" width="46.625" style="37" customWidth="1"/>
    <col min="15114" max="15114" width="57.125" style="37" customWidth="1"/>
    <col min="15115" max="15115" width="9.375" style="37" customWidth="1"/>
    <col min="15116" max="15119" width="9" style="37"/>
    <col min="15120" max="15120" width="9.375" style="37" customWidth="1"/>
    <col min="15121" max="15360" width="9" style="37"/>
    <col min="15361" max="15361" width="2.625" style="37" customWidth="1"/>
    <col min="15362" max="15362" width="19.375" style="37" customWidth="1"/>
    <col min="15363" max="15363" width="22.5" style="37" customWidth="1"/>
    <col min="15364" max="15364" width="70.25" style="37" customWidth="1"/>
    <col min="15365" max="15365" width="10.625" style="37" customWidth="1"/>
    <col min="15366" max="15366" width="6.375" style="37" customWidth="1"/>
    <col min="15367" max="15367" width="8.375" style="37" customWidth="1"/>
    <col min="15368" max="15368" width="25.125" style="37" customWidth="1"/>
    <col min="15369" max="15369" width="46.625" style="37" customWidth="1"/>
    <col min="15370" max="15370" width="57.125" style="37" customWidth="1"/>
    <col min="15371" max="15371" width="9.375" style="37" customWidth="1"/>
    <col min="15372" max="15375" width="9" style="37"/>
    <col min="15376" max="15376" width="9.375" style="37" customWidth="1"/>
    <col min="15377" max="15616" width="9" style="37"/>
    <col min="15617" max="15617" width="2.625" style="37" customWidth="1"/>
    <col min="15618" max="15618" width="19.375" style="37" customWidth="1"/>
    <col min="15619" max="15619" width="22.5" style="37" customWidth="1"/>
    <col min="15620" max="15620" width="70.25" style="37" customWidth="1"/>
    <col min="15621" max="15621" width="10.625" style="37" customWidth="1"/>
    <col min="15622" max="15622" width="6.375" style="37" customWidth="1"/>
    <col min="15623" max="15623" width="8.375" style="37" customWidth="1"/>
    <col min="15624" max="15624" width="25.125" style="37" customWidth="1"/>
    <col min="15625" max="15625" width="46.625" style="37" customWidth="1"/>
    <col min="15626" max="15626" width="57.125" style="37" customWidth="1"/>
    <col min="15627" max="15627" width="9.375" style="37" customWidth="1"/>
    <col min="15628" max="15631" width="9" style="37"/>
    <col min="15632" max="15632" width="9.375" style="37" customWidth="1"/>
    <col min="15633" max="15872" width="9" style="37"/>
    <col min="15873" max="15873" width="2.625" style="37" customWidth="1"/>
    <col min="15874" max="15874" width="19.375" style="37" customWidth="1"/>
    <col min="15875" max="15875" width="22.5" style="37" customWidth="1"/>
    <col min="15876" max="15876" width="70.25" style="37" customWidth="1"/>
    <col min="15877" max="15877" width="10.625" style="37" customWidth="1"/>
    <col min="15878" max="15878" width="6.375" style="37" customWidth="1"/>
    <col min="15879" max="15879" width="8.375" style="37" customWidth="1"/>
    <col min="15880" max="15880" width="25.125" style="37" customWidth="1"/>
    <col min="15881" max="15881" width="46.625" style="37" customWidth="1"/>
    <col min="15882" max="15882" width="57.125" style="37" customWidth="1"/>
    <col min="15883" max="15883" width="9.375" style="37" customWidth="1"/>
    <col min="15884" max="15887" width="9" style="37"/>
    <col min="15888" max="15888" width="9.375" style="37" customWidth="1"/>
    <col min="15889" max="16128" width="9" style="37"/>
    <col min="16129" max="16129" width="2.625" style="37" customWidth="1"/>
    <col min="16130" max="16130" width="19.375" style="37" customWidth="1"/>
    <col min="16131" max="16131" width="22.5" style="37" customWidth="1"/>
    <col min="16132" max="16132" width="70.25" style="37" customWidth="1"/>
    <col min="16133" max="16133" width="10.625" style="37" customWidth="1"/>
    <col min="16134" max="16134" width="6.375" style="37" customWidth="1"/>
    <col min="16135" max="16135" width="8.375" style="37" customWidth="1"/>
    <col min="16136" max="16136" width="25.125" style="37" customWidth="1"/>
    <col min="16137" max="16137" width="46.625" style="37" customWidth="1"/>
    <col min="16138" max="16138" width="57.125" style="37" customWidth="1"/>
    <col min="16139" max="16139" width="9.375" style="37" customWidth="1"/>
    <col min="16140" max="16143" width="9" style="37"/>
    <col min="16144" max="16144" width="9.375" style="37" customWidth="1"/>
    <col min="16145" max="16384" width="9" style="37"/>
  </cols>
  <sheetData>
    <row r="1" spans="2:20" ht="17.25">
      <c r="B1" s="39"/>
      <c r="C1" s="40"/>
      <c r="D1" s="40"/>
      <c r="E1" s="40"/>
      <c r="F1" s="40"/>
      <c r="G1" s="40"/>
      <c r="H1" s="40"/>
      <c r="I1" s="40"/>
      <c r="J1" s="48"/>
      <c r="K1" s="385" t="s">
        <v>5471</v>
      </c>
      <c r="L1" s="386"/>
      <c r="M1" s="386"/>
      <c r="N1" s="387"/>
      <c r="O1" s="388"/>
      <c r="P1" s="405" t="s">
        <v>5472</v>
      </c>
      <c r="Q1" s="406"/>
      <c r="R1" s="406"/>
      <c r="S1" s="407"/>
      <c r="T1" s="408"/>
    </row>
    <row r="2" spans="2:20" ht="17.25">
      <c r="B2" s="41" t="s">
        <v>5473</v>
      </c>
      <c r="C2" s="42"/>
      <c r="D2" s="40"/>
      <c r="E2" s="40"/>
      <c r="F2" s="40"/>
      <c r="G2" s="40"/>
      <c r="H2" s="40"/>
      <c r="I2" s="40"/>
      <c r="J2" s="48"/>
      <c r="K2" s="383" t="s">
        <v>5474</v>
      </c>
      <c r="L2" s="389"/>
      <c r="M2" s="389"/>
      <c r="N2" s="390"/>
      <c r="O2" s="391"/>
      <c r="P2" s="403" t="s">
        <v>5475</v>
      </c>
      <c r="Q2" s="409"/>
      <c r="R2" s="409"/>
      <c r="S2" s="410"/>
      <c r="T2" s="411"/>
    </row>
    <row r="3" spans="2:20" ht="17.25">
      <c r="B3" s="41" t="s">
        <v>5476</v>
      </c>
      <c r="C3" s="43"/>
      <c r="D3" s="40"/>
      <c r="E3" s="40"/>
      <c r="F3" s="40"/>
      <c r="G3" s="40"/>
      <c r="H3" s="40"/>
      <c r="I3" s="40"/>
      <c r="J3" s="48"/>
      <c r="K3" s="383" t="s">
        <v>5477</v>
      </c>
      <c r="L3" s="389"/>
      <c r="M3" s="389"/>
      <c r="N3" s="390"/>
      <c r="O3" s="391"/>
      <c r="P3" s="403" t="s">
        <v>5478</v>
      </c>
      <c r="Q3" s="409"/>
      <c r="R3" s="409"/>
      <c r="S3" s="410"/>
      <c r="T3" s="411"/>
    </row>
    <row r="4" spans="2:20">
      <c r="B4" s="41" t="s">
        <v>5479</v>
      </c>
      <c r="C4" s="43"/>
      <c r="D4" s="40"/>
      <c r="E4" s="40"/>
      <c r="F4" s="40"/>
      <c r="G4" s="40"/>
      <c r="H4" s="40"/>
      <c r="I4" s="40"/>
      <c r="J4" s="48"/>
      <c r="K4" s="383" t="s">
        <v>5480</v>
      </c>
      <c r="L4" s="384"/>
      <c r="M4" s="8">
        <v>27</v>
      </c>
      <c r="N4" s="21" t="s">
        <v>5481</v>
      </c>
      <c r="O4" s="22">
        <f>(M5+M6)/M4</f>
        <v>0</v>
      </c>
      <c r="P4" s="403" t="s">
        <v>5482</v>
      </c>
      <c r="Q4" s="404"/>
      <c r="R4" s="43">
        <v>1</v>
      </c>
      <c r="S4" s="49" t="s">
        <v>5483</v>
      </c>
      <c r="T4" s="50">
        <f>(R5+R6)/R4</f>
        <v>0</v>
      </c>
    </row>
    <row r="5" spans="2:20">
      <c r="B5" s="41" t="s">
        <v>5484</v>
      </c>
      <c r="C5" s="43"/>
      <c r="D5" s="40"/>
      <c r="E5" s="40"/>
      <c r="F5" s="40"/>
      <c r="G5" s="40"/>
      <c r="H5" s="40"/>
      <c r="I5" s="40"/>
      <c r="J5" s="48"/>
      <c r="K5" s="383" t="s">
        <v>5485</v>
      </c>
      <c r="L5" s="384"/>
      <c r="M5" s="23">
        <f>COUNTIF(K11:K$172,"通过")</f>
        <v>0</v>
      </c>
      <c r="N5" s="21" t="s">
        <v>5483</v>
      </c>
      <c r="O5" s="22">
        <f>M5/M4</f>
        <v>0</v>
      </c>
      <c r="P5" s="403" t="s">
        <v>5486</v>
      </c>
      <c r="Q5" s="404"/>
      <c r="R5" s="23">
        <f>COUNTIF(P11:P$196,"通过")</f>
        <v>0</v>
      </c>
      <c r="S5" s="49" t="s">
        <v>5483</v>
      </c>
      <c r="T5" s="50">
        <f>R5/R4</f>
        <v>0</v>
      </c>
    </row>
    <row r="6" spans="2:20">
      <c r="B6" s="41" t="s">
        <v>5487</v>
      </c>
      <c r="C6" s="43"/>
      <c r="D6" s="40"/>
      <c r="E6" s="40"/>
      <c r="F6" s="40"/>
      <c r="G6" s="40"/>
      <c r="H6" s="40"/>
      <c r="I6" s="40"/>
      <c r="J6" s="48"/>
      <c r="K6" s="383" t="s">
        <v>5488</v>
      </c>
      <c r="L6" s="384"/>
      <c r="M6" s="23">
        <f>COUNTIF(K11:K$171,"不通过")</f>
        <v>0</v>
      </c>
      <c r="N6" s="21" t="s">
        <v>5481</v>
      </c>
      <c r="O6" s="22">
        <f>M6/M4</f>
        <v>0</v>
      </c>
      <c r="P6" s="403" t="s">
        <v>5489</v>
      </c>
      <c r="Q6" s="404"/>
      <c r="R6" s="23">
        <f>COUNTIF(P11:P$195,"失败")</f>
        <v>0</v>
      </c>
      <c r="S6" s="49" t="s">
        <v>5483</v>
      </c>
      <c r="T6" s="50">
        <f>R6/R4</f>
        <v>0</v>
      </c>
    </row>
    <row r="7" spans="2:20">
      <c r="B7" s="41" t="s">
        <v>5490</v>
      </c>
      <c r="C7" s="43"/>
      <c r="D7" s="40"/>
      <c r="E7" s="40"/>
      <c r="F7" s="40"/>
      <c r="G7" s="40"/>
      <c r="H7" s="40"/>
      <c r="I7" s="40"/>
      <c r="J7" s="48"/>
      <c r="K7" s="383" t="s">
        <v>5491</v>
      </c>
      <c r="L7" s="384"/>
      <c r="M7" s="23">
        <f>COUNTIF(K11:K$171,"阻碍")</f>
        <v>0</v>
      </c>
      <c r="N7" s="21" t="s">
        <v>5483</v>
      </c>
      <c r="O7" s="22">
        <f>M7/M4</f>
        <v>0</v>
      </c>
      <c r="P7" s="403" t="s">
        <v>5492</v>
      </c>
      <c r="Q7" s="404"/>
      <c r="R7" s="23">
        <f>COUNTIF(P11:P$195,"阻塞")</f>
        <v>0</v>
      </c>
      <c r="S7" s="49" t="s">
        <v>5483</v>
      </c>
      <c r="T7" s="50">
        <f>R7/R4</f>
        <v>0</v>
      </c>
    </row>
    <row r="8" spans="2:20">
      <c r="B8" s="39"/>
      <c r="C8" s="40"/>
      <c r="D8" s="40"/>
      <c r="E8" s="40"/>
      <c r="F8" s="40"/>
      <c r="G8" s="40"/>
      <c r="H8" s="40"/>
      <c r="I8" s="40"/>
      <c r="J8" s="48"/>
      <c r="K8" s="383" t="s">
        <v>5493</v>
      </c>
      <c r="L8" s="384"/>
      <c r="M8" s="23">
        <f>COUNTIF(K11:K$171,"无效")</f>
        <v>0</v>
      </c>
      <c r="N8" s="21" t="s">
        <v>5481</v>
      </c>
      <c r="O8" s="22">
        <f>M8/M4</f>
        <v>0</v>
      </c>
      <c r="P8" s="403" t="s">
        <v>5493</v>
      </c>
      <c r="Q8" s="404"/>
      <c r="R8" s="23">
        <f>COUNTIF(P11:P$195,"无效")</f>
        <v>0</v>
      </c>
      <c r="S8" s="49" t="s">
        <v>5483</v>
      </c>
      <c r="T8" s="50">
        <f>R8/R4</f>
        <v>0</v>
      </c>
    </row>
    <row r="9" spans="2:20">
      <c r="B9" s="39"/>
      <c r="C9" s="40"/>
      <c r="D9" s="40"/>
      <c r="E9" s="40"/>
      <c r="F9" s="40"/>
      <c r="G9" s="40"/>
      <c r="H9" s="40"/>
      <c r="I9" s="40"/>
      <c r="J9" s="48"/>
      <c r="K9" s="383" t="s">
        <v>5494</v>
      </c>
      <c r="L9" s="384"/>
      <c r="M9" s="23">
        <f>COUNTIF(K11:K$171,"未执行")</f>
        <v>0</v>
      </c>
      <c r="N9" s="21" t="s">
        <v>5481</v>
      </c>
      <c r="O9" s="22">
        <f>M9/M4</f>
        <v>0</v>
      </c>
      <c r="P9" s="403" t="s">
        <v>5494</v>
      </c>
      <c r="Q9" s="404"/>
      <c r="R9" s="23">
        <f>COUNTIF(P11:P$195,"未执行")</f>
        <v>0</v>
      </c>
      <c r="S9" s="49" t="s">
        <v>5483</v>
      </c>
      <c r="T9" s="50">
        <f>R9/R4</f>
        <v>0</v>
      </c>
    </row>
    <row r="10" spans="2:20" ht="33">
      <c r="B10" s="44" t="s">
        <v>5495</v>
      </c>
      <c r="C10" s="44" t="s">
        <v>5496</v>
      </c>
      <c r="D10" s="44" t="s">
        <v>5497</v>
      </c>
      <c r="E10" s="44" t="s">
        <v>5498</v>
      </c>
      <c r="F10" s="44" t="s">
        <v>5499</v>
      </c>
      <c r="G10" s="45" t="s">
        <v>5500</v>
      </c>
      <c r="H10" s="44" t="s">
        <v>5501</v>
      </c>
      <c r="I10" s="44" t="s">
        <v>5502</v>
      </c>
      <c r="J10" s="51" t="s">
        <v>5503</v>
      </c>
      <c r="K10" s="52" t="s">
        <v>5504</v>
      </c>
      <c r="L10" s="44" t="s">
        <v>5505</v>
      </c>
      <c r="M10" s="44" t="s">
        <v>5506</v>
      </c>
      <c r="N10" s="53" t="s">
        <v>5507</v>
      </c>
      <c r="O10" s="54" t="s">
        <v>5508</v>
      </c>
      <c r="P10" s="52" t="s">
        <v>5509</v>
      </c>
      <c r="Q10" s="44" t="s">
        <v>5505</v>
      </c>
      <c r="R10" s="44" t="s">
        <v>5506</v>
      </c>
      <c r="S10" s="53" t="s">
        <v>5507</v>
      </c>
      <c r="T10" s="54" t="s">
        <v>5508</v>
      </c>
    </row>
    <row r="11" spans="2:20" s="36" customFormat="1" ht="33">
      <c r="B11" s="371" t="s">
        <v>5510</v>
      </c>
      <c r="C11" s="8"/>
      <c r="D11" s="47" t="s">
        <v>5511</v>
      </c>
      <c r="E11" s="47" t="s">
        <v>145</v>
      </c>
      <c r="F11" s="47" t="s">
        <v>178</v>
      </c>
      <c r="G11" s="47" t="s">
        <v>157</v>
      </c>
      <c r="H11" s="47"/>
      <c r="I11" s="13" t="s">
        <v>5512</v>
      </c>
      <c r="J11" s="55" t="s">
        <v>5513</v>
      </c>
      <c r="K11" s="47"/>
      <c r="L11" s="47"/>
      <c r="M11" s="47"/>
      <c r="N11" s="47"/>
      <c r="O11" s="47"/>
      <c r="P11" s="47"/>
      <c r="Q11" s="47"/>
      <c r="R11" s="47"/>
      <c r="S11" s="47"/>
      <c r="T11" s="47"/>
    </row>
    <row r="12" spans="2:20" s="36" customFormat="1" ht="33">
      <c r="B12" s="371"/>
      <c r="C12" s="8"/>
      <c r="D12" s="47" t="s">
        <v>5514</v>
      </c>
      <c r="E12" s="47" t="s">
        <v>145</v>
      </c>
      <c r="F12" s="47" t="s">
        <v>178</v>
      </c>
      <c r="G12" s="47" t="s">
        <v>157</v>
      </c>
      <c r="H12" s="47"/>
      <c r="I12" s="13" t="s">
        <v>5515</v>
      </c>
      <c r="J12" s="55" t="s">
        <v>5513</v>
      </c>
      <c r="K12" s="47"/>
      <c r="L12" s="47"/>
      <c r="M12" s="47"/>
      <c r="N12" s="47"/>
      <c r="O12" s="47"/>
      <c r="P12" s="47"/>
      <c r="Q12" s="47"/>
      <c r="R12" s="47"/>
      <c r="S12" s="47"/>
      <c r="T12" s="47"/>
    </row>
    <row r="13" spans="2:20" s="36" customFormat="1">
      <c r="B13" s="371"/>
      <c r="C13" s="8"/>
      <c r="D13" s="47" t="s">
        <v>5516</v>
      </c>
      <c r="E13" s="47" t="s">
        <v>145</v>
      </c>
      <c r="F13" s="47" t="s">
        <v>178</v>
      </c>
      <c r="G13" s="47" t="s">
        <v>157</v>
      </c>
      <c r="H13" s="47"/>
      <c r="I13" s="13"/>
      <c r="J13" s="55"/>
      <c r="K13" s="47"/>
      <c r="L13" s="47"/>
      <c r="M13" s="47"/>
      <c r="N13" s="47"/>
      <c r="O13" s="47"/>
      <c r="P13" s="47"/>
      <c r="Q13" s="47"/>
      <c r="R13" s="47"/>
      <c r="S13" s="47"/>
      <c r="T13" s="47"/>
    </row>
    <row r="14" spans="2:20" s="36" customFormat="1">
      <c r="B14" s="371"/>
      <c r="C14" s="8"/>
      <c r="D14" s="47" t="s">
        <v>5517</v>
      </c>
      <c r="E14" s="47" t="s">
        <v>145</v>
      </c>
      <c r="F14" s="47" t="s">
        <v>178</v>
      </c>
      <c r="G14" s="47" t="s">
        <v>157</v>
      </c>
      <c r="H14" s="47"/>
      <c r="I14" s="13"/>
      <c r="J14" s="55"/>
      <c r="K14" s="47"/>
      <c r="L14" s="47"/>
      <c r="M14" s="47"/>
      <c r="N14" s="47"/>
      <c r="O14" s="47"/>
      <c r="P14" s="47"/>
      <c r="Q14" s="47"/>
      <c r="R14" s="47"/>
      <c r="S14" s="47"/>
      <c r="T14" s="47"/>
    </row>
    <row r="15" spans="2:20" s="36" customFormat="1">
      <c r="B15" s="371"/>
      <c r="C15" s="8"/>
      <c r="D15" s="47" t="s">
        <v>5518</v>
      </c>
      <c r="E15" s="47" t="s">
        <v>145</v>
      </c>
      <c r="F15" s="47" t="s">
        <v>178</v>
      </c>
      <c r="G15" s="47" t="s">
        <v>157</v>
      </c>
      <c r="H15" s="47"/>
      <c r="I15" s="13"/>
      <c r="J15" s="55"/>
      <c r="K15" s="47"/>
      <c r="L15" s="47"/>
      <c r="M15" s="47"/>
      <c r="N15" s="47"/>
      <c r="O15" s="47"/>
      <c r="P15" s="47"/>
      <c r="Q15" s="47"/>
      <c r="R15" s="47"/>
      <c r="S15" s="47"/>
      <c r="T15" s="47"/>
    </row>
    <row r="16" spans="2:20" s="36" customFormat="1">
      <c r="B16" s="371"/>
      <c r="C16" s="8"/>
      <c r="D16" s="47" t="s">
        <v>5519</v>
      </c>
      <c r="E16" s="47" t="s">
        <v>145</v>
      </c>
      <c r="F16" s="47" t="s">
        <v>178</v>
      </c>
      <c r="G16" s="47" t="s">
        <v>157</v>
      </c>
      <c r="H16" s="47"/>
      <c r="I16" s="13"/>
      <c r="J16" s="55"/>
      <c r="K16" s="47"/>
      <c r="L16" s="47"/>
      <c r="M16" s="47"/>
      <c r="N16" s="47"/>
      <c r="O16" s="47"/>
      <c r="P16" s="47"/>
      <c r="Q16" s="47"/>
      <c r="R16" s="47"/>
      <c r="S16" s="47"/>
      <c r="T16" s="47"/>
    </row>
    <row r="17" spans="2:20" s="36" customFormat="1">
      <c r="B17" s="371"/>
      <c r="C17" s="8"/>
      <c r="D17" s="47" t="s">
        <v>5520</v>
      </c>
      <c r="E17" s="47" t="s">
        <v>145</v>
      </c>
      <c r="F17" s="47" t="s">
        <v>178</v>
      </c>
      <c r="G17" s="47" t="s">
        <v>157</v>
      </c>
      <c r="H17" s="47"/>
      <c r="I17" s="13"/>
      <c r="J17" s="55"/>
      <c r="K17" s="47"/>
      <c r="L17" s="47"/>
      <c r="M17" s="47"/>
      <c r="N17" s="47"/>
      <c r="O17" s="47"/>
      <c r="P17" s="47"/>
      <c r="Q17" s="47"/>
      <c r="R17" s="47"/>
      <c r="S17" s="47"/>
      <c r="T17" s="47"/>
    </row>
    <row r="18" spans="2:20" s="36" customFormat="1" ht="33">
      <c r="B18" s="371"/>
      <c r="C18" s="8"/>
      <c r="D18" s="13" t="s">
        <v>5521</v>
      </c>
      <c r="E18" s="47" t="s">
        <v>145</v>
      </c>
      <c r="F18" s="47" t="s">
        <v>178</v>
      </c>
      <c r="G18" s="47" t="s">
        <v>157</v>
      </c>
      <c r="H18" s="47"/>
      <c r="I18" s="13"/>
      <c r="J18" s="55"/>
      <c r="K18" s="47"/>
      <c r="L18" s="47"/>
      <c r="M18" s="47"/>
      <c r="N18" s="47"/>
      <c r="O18" s="47"/>
      <c r="P18" s="47"/>
      <c r="Q18" s="47"/>
      <c r="R18" s="47"/>
      <c r="S18" s="47"/>
      <c r="T18" s="47"/>
    </row>
    <row r="19" spans="2:20" s="36" customFormat="1" ht="33">
      <c r="B19" s="371"/>
      <c r="C19" s="8"/>
      <c r="D19" s="13" t="s">
        <v>5522</v>
      </c>
      <c r="E19" s="47" t="s">
        <v>145</v>
      </c>
      <c r="F19" s="47" t="s">
        <v>178</v>
      </c>
      <c r="G19" s="47" t="s">
        <v>157</v>
      </c>
      <c r="H19" s="47"/>
      <c r="I19" s="13"/>
      <c r="J19" s="55"/>
      <c r="K19" s="47"/>
      <c r="L19" s="47"/>
      <c r="M19" s="47"/>
      <c r="N19" s="47"/>
      <c r="O19" s="47"/>
      <c r="P19" s="47"/>
      <c r="Q19" s="47"/>
      <c r="R19" s="47"/>
      <c r="S19" s="47"/>
      <c r="T19" s="47"/>
    </row>
    <row r="20" spans="2:20" s="36" customFormat="1" ht="33">
      <c r="B20" s="371"/>
      <c r="C20" s="8"/>
      <c r="D20" s="13" t="s">
        <v>5523</v>
      </c>
      <c r="E20" s="47" t="s">
        <v>145</v>
      </c>
      <c r="F20" s="47" t="s">
        <v>178</v>
      </c>
      <c r="G20" s="47" t="s">
        <v>157</v>
      </c>
      <c r="H20" s="47"/>
      <c r="I20" s="13"/>
      <c r="J20" s="55"/>
      <c r="K20" s="47"/>
      <c r="L20" s="47"/>
      <c r="M20" s="47"/>
      <c r="N20" s="47"/>
      <c r="O20" s="47"/>
      <c r="P20" s="47"/>
      <c r="Q20" s="47"/>
      <c r="R20" s="47"/>
      <c r="S20" s="47"/>
      <c r="T20" s="47"/>
    </row>
    <row r="21" spans="2:20" s="36" customFormat="1" ht="33">
      <c r="B21" s="371"/>
      <c r="C21" s="8"/>
      <c r="D21" s="13" t="s">
        <v>5524</v>
      </c>
      <c r="E21" s="47" t="s">
        <v>145</v>
      </c>
      <c r="F21" s="47" t="s">
        <v>178</v>
      </c>
      <c r="G21" s="47" t="s">
        <v>157</v>
      </c>
      <c r="H21" s="47"/>
      <c r="I21" s="13"/>
      <c r="J21" s="55"/>
      <c r="K21" s="47"/>
      <c r="L21" s="47"/>
      <c r="M21" s="47"/>
      <c r="N21" s="47"/>
      <c r="O21" s="47"/>
      <c r="P21" s="47"/>
      <c r="Q21" s="47"/>
      <c r="R21" s="47"/>
      <c r="S21" s="47"/>
      <c r="T21" s="47"/>
    </row>
    <row r="22" spans="2:20" s="36" customFormat="1" ht="33">
      <c r="B22" s="371"/>
      <c r="C22" s="8"/>
      <c r="D22" s="13" t="s">
        <v>5525</v>
      </c>
      <c r="E22" s="47" t="s">
        <v>145</v>
      </c>
      <c r="F22" s="47" t="s">
        <v>178</v>
      </c>
      <c r="G22" s="47" t="s">
        <v>157</v>
      </c>
      <c r="H22" s="47"/>
      <c r="I22" s="13"/>
      <c r="J22" s="55"/>
      <c r="K22" s="47"/>
      <c r="L22" s="47"/>
      <c r="M22" s="47"/>
      <c r="N22" s="47"/>
      <c r="O22" s="47"/>
      <c r="P22" s="47"/>
      <c r="Q22" s="47"/>
      <c r="R22" s="47"/>
      <c r="S22" s="47"/>
      <c r="T22" s="47"/>
    </row>
    <row r="23" spans="2:20" s="36" customFormat="1" ht="33">
      <c r="B23" s="371"/>
      <c r="C23" s="8"/>
      <c r="D23" s="13" t="s">
        <v>5526</v>
      </c>
      <c r="E23" s="47" t="s">
        <v>145</v>
      </c>
      <c r="F23" s="47" t="s">
        <v>178</v>
      </c>
      <c r="G23" s="47" t="s">
        <v>157</v>
      </c>
      <c r="H23" s="47"/>
      <c r="I23" s="13"/>
      <c r="J23" s="55"/>
      <c r="K23" s="47"/>
      <c r="L23" s="47"/>
      <c r="M23" s="47"/>
      <c r="N23" s="47"/>
      <c r="O23" s="47"/>
      <c r="P23" s="47"/>
      <c r="Q23" s="47"/>
      <c r="R23" s="47"/>
      <c r="S23" s="47"/>
      <c r="T23" s="47"/>
    </row>
    <row r="24" spans="2:20" s="36" customFormat="1" ht="33">
      <c r="B24" s="371"/>
      <c r="C24" s="8"/>
      <c r="D24" s="13" t="s">
        <v>5527</v>
      </c>
      <c r="E24" s="47" t="s">
        <v>145</v>
      </c>
      <c r="F24" s="47" t="s">
        <v>178</v>
      </c>
      <c r="G24" s="47" t="s">
        <v>157</v>
      </c>
      <c r="H24" s="47"/>
      <c r="I24" s="13"/>
      <c r="J24" s="55"/>
      <c r="K24" s="47"/>
      <c r="L24" s="47"/>
      <c r="M24" s="47"/>
      <c r="N24" s="47"/>
      <c r="O24" s="47"/>
      <c r="P24" s="47"/>
      <c r="Q24" s="47"/>
      <c r="R24" s="47"/>
      <c r="S24" s="47"/>
      <c r="T24" s="47"/>
    </row>
    <row r="25" spans="2:20" s="36" customFormat="1" ht="33">
      <c r="B25" s="371"/>
      <c r="C25" s="8"/>
      <c r="D25" s="13" t="s">
        <v>5528</v>
      </c>
      <c r="E25" s="47" t="s">
        <v>145</v>
      </c>
      <c r="F25" s="47" t="s">
        <v>178</v>
      </c>
      <c r="G25" s="47" t="s">
        <v>157</v>
      </c>
      <c r="H25" s="47"/>
      <c r="I25" s="13"/>
      <c r="J25" s="55"/>
      <c r="K25" s="47"/>
      <c r="L25" s="47"/>
      <c r="M25" s="47"/>
      <c r="N25" s="47"/>
      <c r="O25" s="47"/>
      <c r="P25" s="47"/>
      <c r="Q25" s="47"/>
      <c r="R25" s="47"/>
      <c r="S25" s="47"/>
      <c r="T25" s="47"/>
    </row>
    <row r="26" spans="2:20" s="36" customFormat="1" ht="33">
      <c r="B26" s="371"/>
      <c r="C26" s="8"/>
      <c r="D26" s="13" t="s">
        <v>5529</v>
      </c>
      <c r="E26" s="47" t="s">
        <v>145</v>
      </c>
      <c r="F26" s="47" t="s">
        <v>178</v>
      </c>
      <c r="G26" s="47" t="s">
        <v>157</v>
      </c>
      <c r="H26" s="47"/>
      <c r="I26" s="13"/>
      <c r="J26" s="55"/>
      <c r="K26" s="47"/>
      <c r="L26" s="47"/>
      <c r="M26" s="47"/>
      <c r="N26" s="47"/>
      <c r="O26" s="47"/>
      <c r="P26" s="47"/>
      <c r="Q26" s="47"/>
      <c r="R26" s="47"/>
      <c r="S26" s="47"/>
      <c r="T26" s="47"/>
    </row>
    <row r="27" spans="2:20" s="36" customFormat="1" ht="33">
      <c r="B27" s="371"/>
      <c r="C27" s="8"/>
      <c r="D27" s="13" t="s">
        <v>5530</v>
      </c>
      <c r="E27" s="47" t="s">
        <v>145</v>
      </c>
      <c r="F27" s="47" t="s">
        <v>178</v>
      </c>
      <c r="G27" s="47" t="s">
        <v>157</v>
      </c>
      <c r="H27" s="47"/>
      <c r="I27" s="13"/>
      <c r="J27" s="55"/>
      <c r="K27" s="47"/>
      <c r="L27" s="47"/>
      <c r="M27" s="47"/>
      <c r="N27" s="47"/>
      <c r="O27" s="47"/>
      <c r="P27" s="47"/>
      <c r="Q27" s="47"/>
      <c r="R27" s="47"/>
      <c r="S27" s="47"/>
      <c r="T27" s="47"/>
    </row>
    <row r="28" spans="2:20" s="36" customFormat="1" ht="33">
      <c r="B28" s="371"/>
      <c r="C28" s="8"/>
      <c r="D28" s="13" t="s">
        <v>5531</v>
      </c>
      <c r="E28" s="47" t="s">
        <v>145</v>
      </c>
      <c r="F28" s="47" t="s">
        <v>178</v>
      </c>
      <c r="G28" s="47" t="s">
        <v>157</v>
      </c>
      <c r="H28" s="47"/>
      <c r="I28" s="13"/>
      <c r="J28" s="55"/>
      <c r="K28" s="47"/>
      <c r="L28" s="47"/>
      <c r="M28" s="47"/>
      <c r="N28" s="47"/>
      <c r="O28" s="47"/>
      <c r="P28" s="47"/>
      <c r="Q28" s="47"/>
      <c r="R28" s="47"/>
      <c r="S28" s="47"/>
      <c r="T28" s="47"/>
    </row>
    <row r="29" spans="2:20" s="36" customFormat="1" ht="33">
      <c r="B29" s="371"/>
      <c r="C29" s="8"/>
      <c r="D29" s="13" t="s">
        <v>5532</v>
      </c>
      <c r="E29" s="47" t="s">
        <v>145</v>
      </c>
      <c r="F29" s="47" t="s">
        <v>178</v>
      </c>
      <c r="G29" s="47" t="s">
        <v>157</v>
      </c>
      <c r="H29" s="47"/>
      <c r="I29" s="13"/>
      <c r="J29" s="55"/>
      <c r="K29" s="47"/>
      <c r="L29" s="47"/>
      <c r="M29" s="47"/>
      <c r="N29" s="47"/>
      <c r="O29" s="47"/>
      <c r="P29" s="47"/>
      <c r="Q29" s="47"/>
      <c r="R29" s="47"/>
      <c r="S29" s="47"/>
      <c r="T29" s="47"/>
    </row>
    <row r="30" spans="2:20" s="36" customFormat="1" ht="33">
      <c r="B30" s="371"/>
      <c r="C30" s="8"/>
      <c r="D30" s="13" t="s">
        <v>5533</v>
      </c>
      <c r="E30" s="47" t="s">
        <v>145</v>
      </c>
      <c r="F30" s="47" t="s">
        <v>178</v>
      </c>
      <c r="G30" s="47" t="s">
        <v>157</v>
      </c>
      <c r="H30" s="47"/>
      <c r="I30" s="13"/>
      <c r="J30" s="55"/>
      <c r="K30" s="47"/>
      <c r="L30" s="47"/>
      <c r="M30" s="47"/>
      <c r="N30" s="47"/>
      <c r="O30" s="47"/>
      <c r="P30" s="47"/>
      <c r="Q30" s="47"/>
      <c r="R30" s="47"/>
      <c r="S30" s="47"/>
      <c r="T30" s="47"/>
    </row>
    <row r="31" spans="2:20" s="36" customFormat="1" ht="33">
      <c r="B31" s="371"/>
      <c r="C31" s="8"/>
      <c r="D31" s="13" t="s">
        <v>5534</v>
      </c>
      <c r="E31" s="47" t="s">
        <v>145</v>
      </c>
      <c r="F31" s="47" t="s">
        <v>178</v>
      </c>
      <c r="G31" s="47" t="s">
        <v>157</v>
      </c>
      <c r="H31" s="47"/>
      <c r="I31" s="13"/>
      <c r="J31" s="55"/>
      <c r="K31" s="47"/>
      <c r="L31" s="47"/>
      <c r="M31" s="47"/>
      <c r="N31" s="47"/>
      <c r="O31" s="47"/>
      <c r="P31" s="47"/>
      <c r="Q31" s="47"/>
      <c r="R31" s="47"/>
      <c r="S31" s="47"/>
      <c r="T31" s="47"/>
    </row>
    <row r="32" spans="2:20" s="36" customFormat="1" ht="49.5">
      <c r="B32" s="371"/>
      <c r="C32" s="8"/>
      <c r="D32" s="13" t="s">
        <v>5535</v>
      </c>
      <c r="E32" s="47" t="s">
        <v>145</v>
      </c>
      <c r="F32" s="47" t="s">
        <v>178</v>
      </c>
      <c r="G32" s="47" t="s">
        <v>157</v>
      </c>
      <c r="H32" s="47"/>
      <c r="I32" s="13"/>
      <c r="J32" s="55"/>
      <c r="K32" s="47"/>
      <c r="L32" s="47"/>
      <c r="M32" s="47"/>
      <c r="N32" s="47"/>
      <c r="O32" s="47"/>
      <c r="P32" s="47"/>
      <c r="Q32" s="47"/>
      <c r="R32" s="47"/>
      <c r="S32" s="47"/>
      <c r="T32" s="47"/>
    </row>
    <row r="33" spans="2:20" s="36" customFormat="1" ht="49.5">
      <c r="B33" s="371"/>
      <c r="C33" s="8"/>
      <c r="D33" s="13" t="s">
        <v>5373</v>
      </c>
      <c r="E33" s="47" t="s">
        <v>145</v>
      </c>
      <c r="F33" s="47" t="s">
        <v>178</v>
      </c>
      <c r="G33" s="47" t="s">
        <v>157</v>
      </c>
      <c r="H33" s="47"/>
      <c r="I33" s="13"/>
      <c r="J33" s="55"/>
      <c r="K33" s="47"/>
      <c r="L33" s="47"/>
      <c r="M33" s="47"/>
      <c r="N33" s="47"/>
      <c r="O33" s="47"/>
      <c r="P33" s="47"/>
      <c r="Q33" s="47"/>
      <c r="R33" s="47"/>
      <c r="S33" s="47"/>
      <c r="T33" s="47"/>
    </row>
    <row r="34" spans="2:20" s="36" customFormat="1">
      <c r="B34" s="371"/>
      <c r="C34" s="8"/>
      <c r="D34" s="47" t="s">
        <v>5536</v>
      </c>
      <c r="E34" s="47" t="s">
        <v>145</v>
      </c>
      <c r="F34" s="47" t="s">
        <v>178</v>
      </c>
      <c r="G34" s="47" t="s">
        <v>157</v>
      </c>
      <c r="H34" s="47"/>
      <c r="I34" s="13"/>
      <c r="J34" s="55"/>
      <c r="K34" s="47"/>
      <c r="L34" s="47"/>
      <c r="M34" s="47"/>
      <c r="N34" s="47"/>
      <c r="O34" s="47"/>
      <c r="P34" s="47"/>
      <c r="Q34" s="47"/>
      <c r="R34" s="47"/>
      <c r="S34" s="47"/>
      <c r="T34" s="47"/>
    </row>
    <row r="35" spans="2:20" s="36" customFormat="1">
      <c r="B35" s="371"/>
      <c r="C35" s="8"/>
      <c r="D35" s="47" t="s">
        <v>5537</v>
      </c>
      <c r="E35" s="47" t="s">
        <v>145</v>
      </c>
      <c r="F35" s="47" t="s">
        <v>178</v>
      </c>
      <c r="G35" s="47" t="s">
        <v>157</v>
      </c>
      <c r="H35" s="47"/>
      <c r="I35" s="13"/>
      <c r="J35" s="55"/>
      <c r="K35" s="47"/>
      <c r="L35" s="47"/>
      <c r="M35" s="47"/>
      <c r="N35" s="47"/>
      <c r="O35" s="47"/>
      <c r="P35" s="47"/>
      <c r="Q35" s="47"/>
      <c r="R35" s="47"/>
      <c r="S35" s="47"/>
      <c r="T35" s="47"/>
    </row>
    <row r="36" spans="2:20" s="36" customFormat="1">
      <c r="B36" s="371"/>
      <c r="C36" s="8"/>
      <c r="D36" s="47" t="s">
        <v>5538</v>
      </c>
      <c r="E36" s="47" t="s">
        <v>145</v>
      </c>
      <c r="F36" s="47" t="s">
        <v>178</v>
      </c>
      <c r="G36" s="47" t="s">
        <v>157</v>
      </c>
      <c r="H36" s="47"/>
      <c r="I36" s="13" t="s">
        <v>5539</v>
      </c>
      <c r="J36" s="55" t="s">
        <v>5540</v>
      </c>
      <c r="K36" s="47"/>
      <c r="L36" s="47"/>
      <c r="M36" s="47"/>
      <c r="N36" s="47"/>
      <c r="O36" s="47"/>
      <c r="P36" s="47"/>
      <c r="Q36" s="47"/>
      <c r="R36" s="47"/>
      <c r="S36" s="47"/>
      <c r="T36" s="47"/>
    </row>
    <row r="37" spans="2:20" s="36" customFormat="1">
      <c r="B37" s="371"/>
      <c r="C37" s="8"/>
      <c r="D37" s="47" t="s">
        <v>5541</v>
      </c>
      <c r="E37" s="47"/>
      <c r="F37" s="47"/>
      <c r="G37" s="47"/>
      <c r="H37" s="47"/>
      <c r="I37" s="13"/>
      <c r="J37" s="55"/>
      <c r="K37" s="47"/>
      <c r="L37" s="47"/>
      <c r="M37" s="47"/>
      <c r="N37" s="47"/>
      <c r="O37" s="47"/>
      <c r="P37" s="47"/>
      <c r="Q37" s="47"/>
      <c r="R37" s="47"/>
      <c r="S37" s="47"/>
      <c r="T37" s="47"/>
    </row>
    <row r="38" spans="2:20" s="1" customFormat="1" ht="33">
      <c r="B38" s="371"/>
      <c r="C38" s="8"/>
      <c r="D38" s="47" t="s">
        <v>5542</v>
      </c>
      <c r="E38" s="8" t="s">
        <v>145</v>
      </c>
      <c r="F38" s="8" t="s">
        <v>178</v>
      </c>
      <c r="G38" s="8" t="s">
        <v>157</v>
      </c>
      <c r="H38" s="47"/>
      <c r="I38" s="13" t="s">
        <v>5543</v>
      </c>
      <c r="J38" s="56" t="s">
        <v>5544</v>
      </c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2:20" s="1" customFormat="1" ht="82.5">
      <c r="B39" s="371"/>
      <c r="C39" s="8"/>
      <c r="D39" s="47" t="s">
        <v>5545</v>
      </c>
      <c r="E39" s="8" t="s">
        <v>145</v>
      </c>
      <c r="F39" s="8" t="s">
        <v>178</v>
      </c>
      <c r="G39" s="8" t="s">
        <v>157</v>
      </c>
      <c r="H39" s="47"/>
      <c r="I39" s="13" t="s">
        <v>5546</v>
      </c>
      <c r="J39" s="56" t="s">
        <v>5547</v>
      </c>
      <c r="K39" s="8"/>
      <c r="L39" s="8"/>
      <c r="M39" s="8"/>
      <c r="N39" s="8"/>
      <c r="O39" s="8"/>
      <c r="P39" s="8"/>
      <c r="Q39" s="8"/>
      <c r="R39" s="8"/>
      <c r="S39" s="8"/>
      <c r="T39" s="8"/>
    </row>
    <row r="40" spans="2:20" s="1" customFormat="1" ht="49.5">
      <c r="B40" s="371"/>
      <c r="C40" s="8"/>
      <c r="D40" s="47" t="s">
        <v>5548</v>
      </c>
      <c r="E40" s="8" t="s">
        <v>145</v>
      </c>
      <c r="F40" s="8" t="s">
        <v>178</v>
      </c>
      <c r="G40" s="8" t="s">
        <v>157</v>
      </c>
      <c r="H40" s="47"/>
      <c r="I40" s="13" t="s">
        <v>5549</v>
      </c>
      <c r="J40" s="56" t="s">
        <v>5550</v>
      </c>
      <c r="K40" s="8"/>
      <c r="L40" s="8"/>
      <c r="M40" s="8"/>
      <c r="N40" s="8"/>
      <c r="O40" s="8"/>
      <c r="P40" s="8"/>
      <c r="Q40" s="8"/>
      <c r="R40" s="8"/>
      <c r="S40" s="8"/>
      <c r="T40" s="8"/>
    </row>
    <row r="41" spans="2:20" s="1" customFormat="1" ht="49.5">
      <c r="B41" s="371"/>
      <c r="C41" s="8"/>
      <c r="D41" s="47" t="s">
        <v>5551</v>
      </c>
      <c r="E41" s="8" t="s">
        <v>145</v>
      </c>
      <c r="F41" s="8" t="s">
        <v>178</v>
      </c>
      <c r="G41" s="8" t="s">
        <v>157</v>
      </c>
      <c r="H41" s="47"/>
      <c r="I41" s="13" t="s">
        <v>5552</v>
      </c>
      <c r="J41" s="56" t="s">
        <v>5553</v>
      </c>
      <c r="K41" s="8"/>
      <c r="L41" s="8"/>
      <c r="M41" s="8"/>
      <c r="N41" s="8"/>
      <c r="O41" s="8"/>
      <c r="P41" s="8"/>
      <c r="Q41" s="8"/>
      <c r="R41" s="8"/>
      <c r="S41" s="8"/>
      <c r="T41" s="8"/>
    </row>
    <row r="42" spans="2:20" s="1" customFormat="1">
      <c r="B42" s="371"/>
      <c r="C42" s="8"/>
      <c r="D42" s="47" t="s">
        <v>5554</v>
      </c>
      <c r="E42" s="8" t="s">
        <v>145</v>
      </c>
      <c r="F42" s="8" t="s">
        <v>146</v>
      </c>
      <c r="G42" s="8" t="s">
        <v>157</v>
      </c>
      <c r="H42" s="47"/>
      <c r="I42" s="13" t="s">
        <v>5555</v>
      </c>
      <c r="J42" s="56" t="s">
        <v>5556</v>
      </c>
      <c r="K42" s="8"/>
      <c r="L42" s="8"/>
      <c r="M42" s="8"/>
      <c r="N42" s="8"/>
      <c r="O42" s="8"/>
      <c r="P42" s="8"/>
      <c r="Q42" s="8"/>
      <c r="R42" s="8"/>
      <c r="S42" s="8"/>
      <c r="T42" s="8"/>
    </row>
    <row r="43" spans="2:20" s="1" customFormat="1" ht="66">
      <c r="B43" s="371"/>
      <c r="C43" s="8"/>
      <c r="D43" s="47" t="s">
        <v>5557</v>
      </c>
      <c r="E43" s="8" t="s">
        <v>145</v>
      </c>
      <c r="F43" s="8" t="s">
        <v>178</v>
      </c>
      <c r="G43" s="8" t="s">
        <v>157</v>
      </c>
      <c r="H43" s="47"/>
      <c r="I43" s="13" t="s">
        <v>5558</v>
      </c>
      <c r="J43" s="56" t="s">
        <v>5559</v>
      </c>
      <c r="K43" s="8"/>
      <c r="L43" s="8"/>
      <c r="M43" s="8"/>
      <c r="N43" s="8"/>
      <c r="O43" s="8"/>
      <c r="P43" s="8"/>
      <c r="Q43" s="8"/>
      <c r="R43" s="8"/>
      <c r="S43" s="8"/>
      <c r="T43" s="8"/>
    </row>
    <row r="44" spans="2:20" s="1" customFormat="1">
      <c r="B44" s="371"/>
      <c r="C44" s="8"/>
      <c r="D44" s="47" t="s">
        <v>5560</v>
      </c>
      <c r="E44" s="8" t="s">
        <v>145</v>
      </c>
      <c r="F44" s="8" t="s">
        <v>178</v>
      </c>
      <c r="G44" s="8" t="s">
        <v>157</v>
      </c>
      <c r="H44" s="47"/>
      <c r="I44" s="13"/>
      <c r="J44" s="56"/>
      <c r="K44" s="8"/>
      <c r="L44" s="8"/>
      <c r="M44" s="8"/>
      <c r="N44" s="8"/>
      <c r="O44" s="8"/>
      <c r="P44" s="8"/>
      <c r="Q44" s="8"/>
      <c r="R44" s="8"/>
      <c r="S44" s="8"/>
      <c r="T44" s="8"/>
    </row>
    <row r="45" spans="2:20" s="1" customFormat="1" ht="66">
      <c r="B45" s="371"/>
      <c r="C45" s="8"/>
      <c r="D45" s="47" t="s">
        <v>5561</v>
      </c>
      <c r="E45" s="8" t="s">
        <v>145</v>
      </c>
      <c r="F45" s="8" t="s">
        <v>178</v>
      </c>
      <c r="G45" s="8" t="s">
        <v>157</v>
      </c>
      <c r="H45" s="47"/>
      <c r="I45" s="13" t="s">
        <v>5558</v>
      </c>
      <c r="J45" s="56" t="s">
        <v>5559</v>
      </c>
      <c r="K45" s="8"/>
      <c r="L45" s="8"/>
      <c r="M45" s="8"/>
      <c r="N45" s="8"/>
      <c r="O45" s="8"/>
      <c r="P45" s="8"/>
      <c r="Q45" s="8"/>
      <c r="R45" s="8"/>
      <c r="S45" s="8"/>
      <c r="T45" s="8"/>
    </row>
    <row r="46" spans="2:20" s="1" customFormat="1">
      <c r="B46" s="371"/>
      <c r="C46" s="8"/>
      <c r="D46" s="47" t="s">
        <v>5562</v>
      </c>
      <c r="E46" s="8" t="s">
        <v>145</v>
      </c>
      <c r="F46" s="8" t="s">
        <v>178</v>
      </c>
      <c r="G46" s="8" t="s">
        <v>157</v>
      </c>
      <c r="H46" s="47"/>
      <c r="I46" s="13"/>
      <c r="J46" s="56"/>
      <c r="K46" s="8"/>
      <c r="L46" s="8"/>
      <c r="M46" s="8"/>
      <c r="N46" s="8"/>
      <c r="O46" s="8"/>
      <c r="P46" s="8"/>
      <c r="Q46" s="8"/>
      <c r="R46" s="8"/>
      <c r="S46" s="8"/>
      <c r="T46" s="8"/>
    </row>
    <row r="47" spans="2:20" s="1" customFormat="1" ht="66">
      <c r="B47" s="371"/>
      <c r="C47" s="8"/>
      <c r="D47" s="47" t="s">
        <v>5563</v>
      </c>
      <c r="E47" s="8" t="s">
        <v>145</v>
      </c>
      <c r="F47" s="8" t="s">
        <v>178</v>
      </c>
      <c r="G47" s="8" t="s">
        <v>157</v>
      </c>
      <c r="H47" s="47"/>
      <c r="I47" s="13" t="s">
        <v>5564</v>
      </c>
      <c r="J47" s="56" t="s">
        <v>5565</v>
      </c>
      <c r="K47" s="8"/>
      <c r="L47" s="8"/>
      <c r="M47" s="8"/>
      <c r="N47" s="8"/>
      <c r="O47" s="8"/>
      <c r="P47" s="8"/>
      <c r="Q47" s="8"/>
      <c r="R47" s="8"/>
      <c r="S47" s="8"/>
      <c r="T47" s="8"/>
    </row>
  </sheetData>
  <mergeCells count="19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B11:B47"/>
    <mergeCell ref="K7:L7"/>
    <mergeCell ref="P7:Q7"/>
    <mergeCell ref="K8:L8"/>
    <mergeCell ref="P8:Q8"/>
    <mergeCell ref="K9:L9"/>
    <mergeCell ref="P9:Q9"/>
  </mergeCells>
  <phoneticPr fontId="31" type="noConversion"/>
  <dataValidations count="5">
    <dataValidation allowBlank="1" showInputMessage="1" showErrorMessage="1" promptTitle="Revision" sqref="WVZ983045:WVZ98304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541:M65545 JI65541:JI65545 TE65541:TE65545 ADA65541:ADA65545 AMW65541:AMW65545 AWS65541:AWS65545 BGO65541:BGO65545 BQK65541:BQK65545 CAG65541:CAG65545 CKC65541:CKC65545 CTY65541:CTY65545 DDU65541:DDU65545 DNQ65541:DNQ65545 DXM65541:DXM65545 EHI65541:EHI65545 ERE65541:ERE65545 FBA65541:FBA65545 FKW65541:FKW65545 FUS65541:FUS65545 GEO65541:GEO65545 GOK65541:GOK65545 GYG65541:GYG65545 HIC65541:HIC65545 HRY65541:HRY65545 IBU65541:IBU65545 ILQ65541:ILQ65545 IVM65541:IVM65545 JFI65541:JFI65545 JPE65541:JPE65545 JZA65541:JZA65545 KIW65541:KIW65545 KSS65541:KSS65545 LCO65541:LCO65545 LMK65541:LMK65545 LWG65541:LWG65545 MGC65541:MGC65545 MPY65541:MPY65545 MZU65541:MZU65545 NJQ65541:NJQ65545 NTM65541:NTM65545 ODI65541:ODI65545 ONE65541:ONE65545 OXA65541:OXA65545 PGW65541:PGW65545 PQS65541:PQS65545 QAO65541:QAO65545 QKK65541:QKK65545 QUG65541:QUG65545 REC65541:REC65545 RNY65541:RNY65545 RXU65541:RXU65545 SHQ65541:SHQ65545 SRM65541:SRM65545 TBI65541:TBI65545 TLE65541:TLE65545 TVA65541:TVA65545 UEW65541:UEW65545 UOS65541:UOS65545 UYO65541:UYO65545 VIK65541:VIK65545 VSG65541:VSG65545 WCC65541:WCC65545 WLY65541:WLY65545 WVU65541:WVU65545 M131077:M131081 JI131077:JI131081 TE131077:TE131081 ADA131077:ADA131081 AMW131077:AMW131081 AWS131077:AWS131081 BGO131077:BGO131081 BQK131077:BQK131081 CAG131077:CAG131081 CKC131077:CKC131081 CTY131077:CTY131081 DDU131077:DDU131081 DNQ131077:DNQ131081 DXM131077:DXM131081 EHI131077:EHI131081 ERE131077:ERE131081 FBA131077:FBA131081 FKW131077:FKW131081 FUS131077:FUS131081 GEO131077:GEO131081 GOK131077:GOK131081 GYG131077:GYG131081 HIC131077:HIC131081 HRY131077:HRY131081 IBU131077:IBU131081 ILQ131077:ILQ131081 IVM131077:IVM131081 JFI131077:JFI131081 JPE131077:JPE131081 JZA131077:JZA131081 KIW131077:KIW131081 KSS131077:KSS131081 LCO131077:LCO131081 LMK131077:LMK131081 LWG131077:LWG131081 MGC131077:MGC131081 MPY131077:MPY131081 MZU131077:MZU131081 NJQ131077:NJQ131081 NTM131077:NTM131081 ODI131077:ODI131081 ONE131077:ONE131081 OXA131077:OXA131081 PGW131077:PGW131081 PQS131077:PQS131081 QAO131077:QAO131081 QKK131077:QKK131081 QUG131077:QUG131081 REC131077:REC131081 RNY131077:RNY131081 RXU131077:RXU131081 SHQ131077:SHQ131081 SRM131077:SRM131081 TBI131077:TBI131081 TLE131077:TLE131081 TVA131077:TVA131081 UEW131077:UEW131081 UOS131077:UOS131081 UYO131077:UYO131081 VIK131077:VIK131081 VSG131077:VSG131081 WCC131077:WCC131081 WLY131077:WLY131081 WVU131077:WVU131081 M196613:M196617 JI196613:JI196617 TE196613:TE196617 ADA196613:ADA196617 AMW196613:AMW196617 AWS196613:AWS196617 BGO196613:BGO196617 BQK196613:BQK196617 CAG196613:CAG196617 CKC196613:CKC196617 CTY196613:CTY196617 DDU196613:DDU196617 DNQ196613:DNQ196617 DXM196613:DXM196617 EHI196613:EHI196617 ERE196613:ERE196617 FBA196613:FBA196617 FKW196613:FKW196617 FUS196613:FUS196617 GEO196613:GEO196617 GOK196613:GOK196617 GYG196613:GYG196617 HIC196613:HIC196617 HRY196613:HRY196617 IBU196613:IBU196617 ILQ196613:ILQ196617 IVM196613:IVM196617 JFI196613:JFI196617 JPE196613:JPE196617 JZA196613:JZA196617 KIW196613:KIW196617 KSS196613:KSS196617 LCO196613:LCO196617 LMK196613:LMK196617 LWG196613:LWG196617 MGC196613:MGC196617 MPY196613:MPY196617 MZU196613:MZU196617 NJQ196613:NJQ196617 NTM196613:NTM196617 ODI196613:ODI196617 ONE196613:ONE196617 OXA196613:OXA196617 PGW196613:PGW196617 PQS196613:PQS196617 QAO196613:QAO196617 QKK196613:QKK196617 QUG196613:QUG196617 REC196613:REC196617 RNY196613:RNY196617 RXU196613:RXU196617 SHQ196613:SHQ196617 SRM196613:SRM196617 TBI196613:TBI196617 TLE196613:TLE196617 TVA196613:TVA196617 UEW196613:UEW196617 UOS196613:UOS196617 UYO196613:UYO196617 VIK196613:VIK196617 VSG196613:VSG196617 WCC196613:WCC196617 WLY196613:WLY196617 WVU196613:WVU196617 M262149:M262153 JI262149:JI262153 TE262149:TE262153 ADA262149:ADA262153 AMW262149:AMW262153 AWS262149:AWS262153 BGO262149:BGO262153 BQK262149:BQK262153 CAG262149:CAG262153 CKC262149:CKC262153 CTY262149:CTY262153 DDU262149:DDU262153 DNQ262149:DNQ262153 DXM262149:DXM262153 EHI262149:EHI262153 ERE262149:ERE262153 FBA262149:FBA262153 FKW262149:FKW262153 FUS262149:FUS262153 GEO262149:GEO262153 GOK262149:GOK262153 GYG262149:GYG262153 HIC262149:HIC262153 HRY262149:HRY262153 IBU262149:IBU262153 ILQ262149:ILQ262153 IVM262149:IVM262153 JFI262149:JFI262153 JPE262149:JPE262153 JZA262149:JZA262153 KIW262149:KIW262153 KSS262149:KSS262153 LCO262149:LCO262153 LMK262149:LMK262153 LWG262149:LWG262153 MGC262149:MGC262153 MPY262149:MPY262153 MZU262149:MZU262153 NJQ262149:NJQ262153 NTM262149:NTM262153 ODI262149:ODI262153 ONE262149:ONE262153 OXA262149:OXA262153 PGW262149:PGW262153 PQS262149:PQS262153 QAO262149:QAO262153 QKK262149:QKK262153 QUG262149:QUG262153 REC262149:REC262153 RNY262149:RNY262153 RXU262149:RXU262153 SHQ262149:SHQ262153 SRM262149:SRM262153 TBI262149:TBI262153 TLE262149:TLE262153 TVA262149:TVA262153 UEW262149:UEW262153 UOS262149:UOS262153 UYO262149:UYO262153 VIK262149:VIK262153 VSG262149:VSG262153 WCC262149:WCC262153 WLY262149:WLY262153 WVU262149:WVU262153 M327685:M327689 JI327685:JI327689 TE327685:TE327689 ADA327685:ADA327689 AMW327685:AMW327689 AWS327685:AWS327689 BGO327685:BGO327689 BQK327685:BQK327689 CAG327685:CAG327689 CKC327685:CKC327689 CTY327685:CTY327689 DDU327685:DDU327689 DNQ327685:DNQ327689 DXM327685:DXM327689 EHI327685:EHI327689 ERE327685:ERE327689 FBA327685:FBA327689 FKW327685:FKW327689 FUS327685:FUS327689 GEO327685:GEO327689 GOK327685:GOK327689 GYG327685:GYG327689 HIC327685:HIC327689 HRY327685:HRY327689 IBU327685:IBU327689 ILQ327685:ILQ327689 IVM327685:IVM327689 JFI327685:JFI327689 JPE327685:JPE327689 JZA327685:JZA327689 KIW327685:KIW327689 KSS327685:KSS327689 LCO327685:LCO327689 LMK327685:LMK327689 LWG327685:LWG327689 MGC327685:MGC327689 MPY327685:MPY327689 MZU327685:MZU327689 NJQ327685:NJQ327689 NTM327685:NTM327689 ODI327685:ODI327689 ONE327685:ONE327689 OXA327685:OXA327689 PGW327685:PGW327689 PQS327685:PQS327689 QAO327685:QAO327689 QKK327685:QKK327689 QUG327685:QUG327689 REC327685:REC327689 RNY327685:RNY327689 RXU327685:RXU327689 SHQ327685:SHQ327689 SRM327685:SRM327689 TBI327685:TBI327689 TLE327685:TLE327689 TVA327685:TVA327689 UEW327685:UEW327689 UOS327685:UOS327689 UYO327685:UYO327689 VIK327685:VIK327689 VSG327685:VSG327689 WCC327685:WCC327689 WLY327685:WLY327689 WVU327685:WVU327689 M393221:M393225 JI393221:JI393225 TE393221:TE393225 ADA393221:ADA393225 AMW393221:AMW393225 AWS393221:AWS393225 BGO393221:BGO393225 BQK393221:BQK393225 CAG393221:CAG393225 CKC393221:CKC393225 CTY393221:CTY393225 DDU393221:DDU393225 DNQ393221:DNQ393225 DXM393221:DXM393225 EHI393221:EHI393225 ERE393221:ERE393225 FBA393221:FBA393225 FKW393221:FKW393225 FUS393221:FUS393225 GEO393221:GEO393225 GOK393221:GOK393225 GYG393221:GYG393225 HIC393221:HIC393225 HRY393221:HRY393225 IBU393221:IBU393225 ILQ393221:ILQ393225 IVM393221:IVM393225 JFI393221:JFI393225 JPE393221:JPE393225 JZA393221:JZA393225 KIW393221:KIW393225 KSS393221:KSS393225 LCO393221:LCO393225 LMK393221:LMK393225 LWG393221:LWG393225 MGC393221:MGC393225 MPY393221:MPY393225 MZU393221:MZU393225 NJQ393221:NJQ393225 NTM393221:NTM393225 ODI393221:ODI393225 ONE393221:ONE393225 OXA393221:OXA393225 PGW393221:PGW393225 PQS393221:PQS393225 QAO393221:QAO393225 QKK393221:QKK393225 QUG393221:QUG393225 REC393221:REC393225 RNY393221:RNY393225 RXU393221:RXU393225 SHQ393221:SHQ393225 SRM393221:SRM393225 TBI393221:TBI393225 TLE393221:TLE393225 TVA393221:TVA393225 UEW393221:UEW393225 UOS393221:UOS393225 UYO393221:UYO393225 VIK393221:VIK393225 VSG393221:VSG393225 WCC393221:WCC393225 WLY393221:WLY393225 WVU393221:WVU393225 M458757:M458761 JI458757:JI458761 TE458757:TE458761 ADA458757:ADA458761 AMW458757:AMW458761 AWS458757:AWS458761 BGO458757:BGO458761 BQK458757:BQK458761 CAG458757:CAG458761 CKC458757:CKC458761 CTY458757:CTY458761 DDU458757:DDU458761 DNQ458757:DNQ458761 DXM458757:DXM458761 EHI458757:EHI458761 ERE458757:ERE458761 FBA458757:FBA458761 FKW458757:FKW458761 FUS458757:FUS458761 GEO458757:GEO458761 GOK458757:GOK458761 GYG458757:GYG458761 HIC458757:HIC458761 HRY458757:HRY458761 IBU458757:IBU458761 ILQ458757:ILQ458761 IVM458757:IVM458761 JFI458757:JFI458761 JPE458757:JPE458761 JZA458757:JZA458761 KIW458757:KIW458761 KSS458757:KSS458761 LCO458757:LCO458761 LMK458757:LMK458761 LWG458757:LWG458761 MGC458757:MGC458761 MPY458757:MPY458761 MZU458757:MZU458761 NJQ458757:NJQ458761 NTM458757:NTM458761 ODI458757:ODI458761 ONE458757:ONE458761 OXA458757:OXA458761 PGW458757:PGW458761 PQS458757:PQS458761 QAO458757:QAO458761 QKK458757:QKK458761 QUG458757:QUG458761 REC458757:REC458761 RNY458757:RNY458761 RXU458757:RXU458761 SHQ458757:SHQ458761 SRM458757:SRM458761 TBI458757:TBI458761 TLE458757:TLE458761 TVA458757:TVA458761 UEW458757:UEW458761 UOS458757:UOS458761 UYO458757:UYO458761 VIK458757:VIK458761 VSG458757:VSG458761 WCC458757:WCC458761 WLY458757:WLY458761 WVU458757:WVU458761 M524293:M524297 JI524293:JI524297 TE524293:TE524297 ADA524293:ADA524297 AMW524293:AMW524297 AWS524293:AWS524297 BGO524293:BGO524297 BQK524293:BQK524297 CAG524293:CAG524297 CKC524293:CKC524297 CTY524293:CTY524297 DDU524293:DDU524297 DNQ524293:DNQ524297 DXM524293:DXM524297 EHI524293:EHI524297 ERE524293:ERE524297 FBA524293:FBA524297 FKW524293:FKW524297 FUS524293:FUS524297 GEO524293:GEO524297 GOK524293:GOK524297 GYG524293:GYG524297 HIC524293:HIC524297 HRY524293:HRY524297 IBU524293:IBU524297 ILQ524293:ILQ524297 IVM524293:IVM524297 JFI524293:JFI524297 JPE524293:JPE524297 JZA524293:JZA524297 KIW524293:KIW524297 KSS524293:KSS524297 LCO524293:LCO524297 LMK524293:LMK524297 LWG524293:LWG524297 MGC524293:MGC524297 MPY524293:MPY524297 MZU524293:MZU524297 NJQ524293:NJQ524297 NTM524293:NTM524297 ODI524293:ODI524297 ONE524293:ONE524297 OXA524293:OXA524297 PGW524293:PGW524297 PQS524293:PQS524297 QAO524293:QAO524297 QKK524293:QKK524297 QUG524293:QUG524297 REC524293:REC524297 RNY524293:RNY524297 RXU524293:RXU524297 SHQ524293:SHQ524297 SRM524293:SRM524297 TBI524293:TBI524297 TLE524293:TLE524297 TVA524293:TVA524297 UEW524293:UEW524297 UOS524293:UOS524297 UYO524293:UYO524297 VIK524293:VIK524297 VSG524293:VSG524297 WCC524293:WCC524297 WLY524293:WLY524297 WVU524293:WVU524297 M589829:M589833 JI589829:JI589833 TE589829:TE589833 ADA589829:ADA589833 AMW589829:AMW589833 AWS589829:AWS589833 BGO589829:BGO589833 BQK589829:BQK589833 CAG589829:CAG589833 CKC589829:CKC589833 CTY589829:CTY589833 DDU589829:DDU589833 DNQ589829:DNQ589833 DXM589829:DXM589833 EHI589829:EHI589833 ERE589829:ERE589833 FBA589829:FBA589833 FKW589829:FKW589833 FUS589829:FUS589833 GEO589829:GEO589833 GOK589829:GOK589833 GYG589829:GYG589833 HIC589829:HIC589833 HRY589829:HRY589833 IBU589829:IBU589833 ILQ589829:ILQ589833 IVM589829:IVM589833 JFI589829:JFI589833 JPE589829:JPE589833 JZA589829:JZA589833 KIW589829:KIW589833 KSS589829:KSS589833 LCO589829:LCO589833 LMK589829:LMK589833 LWG589829:LWG589833 MGC589829:MGC589833 MPY589829:MPY589833 MZU589829:MZU589833 NJQ589829:NJQ589833 NTM589829:NTM589833 ODI589829:ODI589833 ONE589829:ONE589833 OXA589829:OXA589833 PGW589829:PGW589833 PQS589829:PQS589833 QAO589829:QAO589833 QKK589829:QKK589833 QUG589829:QUG589833 REC589829:REC589833 RNY589829:RNY589833 RXU589829:RXU589833 SHQ589829:SHQ589833 SRM589829:SRM589833 TBI589829:TBI589833 TLE589829:TLE589833 TVA589829:TVA589833 UEW589829:UEW589833 UOS589829:UOS589833 UYO589829:UYO589833 VIK589829:VIK589833 VSG589829:VSG589833 WCC589829:WCC589833 WLY589829:WLY589833 WVU589829:WVU589833 M655365:M655369 JI655365:JI655369 TE655365:TE655369 ADA655365:ADA655369 AMW655365:AMW655369 AWS655365:AWS655369 BGO655365:BGO655369 BQK655365:BQK655369 CAG655365:CAG655369 CKC655365:CKC655369 CTY655365:CTY655369 DDU655365:DDU655369 DNQ655365:DNQ655369 DXM655365:DXM655369 EHI655365:EHI655369 ERE655365:ERE655369 FBA655365:FBA655369 FKW655365:FKW655369 FUS655365:FUS655369 GEO655365:GEO655369 GOK655365:GOK655369 GYG655365:GYG655369 HIC655365:HIC655369 HRY655365:HRY655369 IBU655365:IBU655369 ILQ655365:ILQ655369 IVM655365:IVM655369 JFI655365:JFI655369 JPE655365:JPE655369 JZA655365:JZA655369 KIW655365:KIW655369 KSS655365:KSS655369 LCO655365:LCO655369 LMK655365:LMK655369 LWG655365:LWG655369 MGC655365:MGC655369 MPY655365:MPY655369 MZU655365:MZU655369 NJQ655365:NJQ655369 NTM655365:NTM655369 ODI655365:ODI655369 ONE655365:ONE655369 OXA655365:OXA655369 PGW655365:PGW655369 PQS655365:PQS655369 QAO655365:QAO655369 QKK655365:QKK655369 QUG655365:QUG655369 REC655365:REC655369 RNY655365:RNY655369 RXU655365:RXU655369 SHQ655365:SHQ655369 SRM655365:SRM655369 TBI655365:TBI655369 TLE655365:TLE655369 TVA655365:TVA655369 UEW655365:UEW655369 UOS655365:UOS655369 UYO655365:UYO655369 VIK655365:VIK655369 VSG655365:VSG655369 WCC655365:WCC655369 WLY655365:WLY655369 WVU655365:WVU655369 M720901:M720905 JI720901:JI720905 TE720901:TE720905 ADA720901:ADA720905 AMW720901:AMW720905 AWS720901:AWS720905 BGO720901:BGO720905 BQK720901:BQK720905 CAG720901:CAG720905 CKC720901:CKC720905 CTY720901:CTY720905 DDU720901:DDU720905 DNQ720901:DNQ720905 DXM720901:DXM720905 EHI720901:EHI720905 ERE720901:ERE720905 FBA720901:FBA720905 FKW720901:FKW720905 FUS720901:FUS720905 GEO720901:GEO720905 GOK720901:GOK720905 GYG720901:GYG720905 HIC720901:HIC720905 HRY720901:HRY720905 IBU720901:IBU720905 ILQ720901:ILQ720905 IVM720901:IVM720905 JFI720901:JFI720905 JPE720901:JPE720905 JZA720901:JZA720905 KIW720901:KIW720905 KSS720901:KSS720905 LCO720901:LCO720905 LMK720901:LMK720905 LWG720901:LWG720905 MGC720901:MGC720905 MPY720901:MPY720905 MZU720901:MZU720905 NJQ720901:NJQ720905 NTM720901:NTM720905 ODI720901:ODI720905 ONE720901:ONE720905 OXA720901:OXA720905 PGW720901:PGW720905 PQS720901:PQS720905 QAO720901:QAO720905 QKK720901:QKK720905 QUG720901:QUG720905 REC720901:REC720905 RNY720901:RNY720905 RXU720901:RXU720905 SHQ720901:SHQ720905 SRM720901:SRM720905 TBI720901:TBI720905 TLE720901:TLE720905 TVA720901:TVA720905 UEW720901:UEW720905 UOS720901:UOS720905 UYO720901:UYO720905 VIK720901:VIK720905 VSG720901:VSG720905 WCC720901:WCC720905 WLY720901:WLY720905 WVU720901:WVU720905 M786437:M786441 JI786437:JI786441 TE786437:TE786441 ADA786437:ADA786441 AMW786437:AMW786441 AWS786437:AWS786441 BGO786437:BGO786441 BQK786437:BQK786441 CAG786437:CAG786441 CKC786437:CKC786441 CTY786437:CTY786441 DDU786437:DDU786441 DNQ786437:DNQ786441 DXM786437:DXM786441 EHI786437:EHI786441 ERE786437:ERE786441 FBA786437:FBA786441 FKW786437:FKW786441 FUS786437:FUS786441 GEO786437:GEO786441 GOK786437:GOK786441 GYG786437:GYG786441 HIC786437:HIC786441 HRY786437:HRY786441 IBU786437:IBU786441 ILQ786437:ILQ786441 IVM786437:IVM786441 JFI786437:JFI786441 JPE786437:JPE786441 JZA786437:JZA786441 KIW786437:KIW786441 KSS786437:KSS786441 LCO786437:LCO786441 LMK786437:LMK786441 LWG786437:LWG786441 MGC786437:MGC786441 MPY786437:MPY786441 MZU786437:MZU786441 NJQ786437:NJQ786441 NTM786437:NTM786441 ODI786437:ODI786441 ONE786437:ONE786441 OXA786437:OXA786441 PGW786437:PGW786441 PQS786437:PQS786441 QAO786437:QAO786441 QKK786437:QKK786441 QUG786437:QUG786441 REC786437:REC786441 RNY786437:RNY786441 RXU786437:RXU786441 SHQ786437:SHQ786441 SRM786437:SRM786441 TBI786437:TBI786441 TLE786437:TLE786441 TVA786437:TVA786441 UEW786437:UEW786441 UOS786437:UOS786441 UYO786437:UYO786441 VIK786437:VIK786441 VSG786437:VSG786441 WCC786437:WCC786441 WLY786437:WLY786441 WVU786437:WVU786441 M851973:M851977 JI851973:JI851977 TE851973:TE851977 ADA851973:ADA851977 AMW851973:AMW851977 AWS851973:AWS851977 BGO851973:BGO851977 BQK851973:BQK851977 CAG851973:CAG851977 CKC851973:CKC851977 CTY851973:CTY851977 DDU851973:DDU851977 DNQ851973:DNQ851977 DXM851973:DXM851977 EHI851973:EHI851977 ERE851973:ERE851977 FBA851973:FBA851977 FKW851973:FKW851977 FUS851973:FUS851977 GEO851973:GEO851977 GOK851973:GOK851977 GYG851973:GYG851977 HIC851973:HIC851977 HRY851973:HRY851977 IBU851973:IBU851977 ILQ851973:ILQ851977 IVM851973:IVM851977 JFI851973:JFI851977 JPE851973:JPE851977 JZA851973:JZA851977 KIW851973:KIW851977 KSS851973:KSS851977 LCO851973:LCO851977 LMK851973:LMK851977 LWG851973:LWG851977 MGC851973:MGC851977 MPY851973:MPY851977 MZU851973:MZU851977 NJQ851973:NJQ851977 NTM851973:NTM851977 ODI851973:ODI851977 ONE851973:ONE851977 OXA851973:OXA851977 PGW851973:PGW851977 PQS851973:PQS851977 QAO851973:QAO851977 QKK851973:QKK851977 QUG851973:QUG851977 REC851973:REC851977 RNY851973:RNY851977 RXU851973:RXU851977 SHQ851973:SHQ851977 SRM851973:SRM851977 TBI851973:TBI851977 TLE851973:TLE851977 TVA851973:TVA851977 UEW851973:UEW851977 UOS851973:UOS851977 UYO851973:UYO851977 VIK851973:VIK851977 VSG851973:VSG851977 WCC851973:WCC851977 WLY851973:WLY851977 WVU851973:WVU851977 M917509:M917513 JI917509:JI917513 TE917509:TE917513 ADA917509:ADA917513 AMW917509:AMW917513 AWS917509:AWS917513 BGO917509:BGO917513 BQK917509:BQK917513 CAG917509:CAG917513 CKC917509:CKC917513 CTY917509:CTY917513 DDU917509:DDU917513 DNQ917509:DNQ917513 DXM917509:DXM917513 EHI917509:EHI917513 ERE917509:ERE917513 FBA917509:FBA917513 FKW917509:FKW917513 FUS917509:FUS917513 GEO917509:GEO917513 GOK917509:GOK917513 GYG917509:GYG917513 HIC917509:HIC917513 HRY917509:HRY917513 IBU917509:IBU917513 ILQ917509:ILQ917513 IVM917509:IVM917513 JFI917509:JFI917513 JPE917509:JPE917513 JZA917509:JZA917513 KIW917509:KIW917513 KSS917509:KSS917513 LCO917509:LCO917513 LMK917509:LMK917513 LWG917509:LWG917513 MGC917509:MGC917513 MPY917509:MPY917513 MZU917509:MZU917513 NJQ917509:NJQ917513 NTM917509:NTM917513 ODI917509:ODI917513 ONE917509:ONE917513 OXA917509:OXA917513 PGW917509:PGW917513 PQS917509:PQS917513 QAO917509:QAO917513 QKK917509:QKK917513 QUG917509:QUG917513 REC917509:REC917513 RNY917509:RNY917513 RXU917509:RXU917513 SHQ917509:SHQ917513 SRM917509:SRM917513 TBI917509:TBI917513 TLE917509:TLE917513 TVA917509:TVA917513 UEW917509:UEW917513 UOS917509:UOS917513 UYO917509:UYO917513 VIK917509:VIK917513 VSG917509:VSG917513 WCC917509:WCC917513 WLY917509:WLY917513 WVU917509:WVU917513 M983045:M983049 JI983045:JI983049 TE983045:TE983049 ADA983045:ADA983049 AMW983045:AMW983049 AWS983045:AWS983049 BGO983045:BGO983049 BQK983045:BQK983049 CAG983045:CAG983049 CKC983045:CKC983049 CTY983045:CTY983049 DDU983045:DDU983049 DNQ983045:DNQ983049 DXM983045:DXM983049 EHI983045:EHI983049 ERE983045:ERE983049 FBA983045:FBA983049 FKW983045:FKW983049 FUS983045:FUS983049 GEO983045:GEO983049 GOK983045:GOK983049 GYG983045:GYG983049 HIC983045:HIC983049 HRY983045:HRY983049 IBU983045:IBU983049 ILQ983045:ILQ983049 IVM983045:IVM983049 JFI983045:JFI983049 JPE983045:JPE983049 JZA983045:JZA983049 KIW983045:KIW983049 KSS983045:KSS983049 LCO983045:LCO983049 LMK983045:LMK983049 LWG983045:LWG983049 MGC983045:MGC983049 MPY983045:MPY983049 MZU983045:MZU983049 NJQ983045:NJQ983049 NTM983045:NTM983049 ODI983045:ODI983049 ONE983045:ONE983049 OXA983045:OXA983049 PGW983045:PGW983049 PQS983045:PQS983049 QAO983045:QAO983049 QKK983045:QKK983049 QUG983045:QUG983049 REC983045:REC983049 RNY983045:RNY983049 RXU983045:RXU983049 SHQ983045:SHQ983049 SRM983045:SRM983049 TBI983045:TBI983049 TLE983045:TLE983049 TVA983045:TVA983049 UEW983045:UEW983049 UOS983045:UOS983049 UYO983045:UYO983049 VIK983045:VIK983049 VSG983045:VSG983049 WCC983045:WCC983049 WLY983045:WLY983049 WVU983045:WVU983049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541:R65545 JN65541:JN65545 TJ65541:TJ65545 ADF65541:ADF65545 ANB65541:ANB65545 AWX65541:AWX65545 BGT65541:BGT65545 BQP65541:BQP65545 CAL65541:CAL65545 CKH65541:CKH65545 CUD65541:CUD65545 DDZ65541:DDZ65545 DNV65541:DNV65545 DXR65541:DXR65545 EHN65541:EHN65545 ERJ65541:ERJ65545 FBF65541:FBF65545 FLB65541:FLB65545 FUX65541:FUX65545 GET65541:GET65545 GOP65541:GOP65545 GYL65541:GYL65545 HIH65541:HIH65545 HSD65541:HSD65545 IBZ65541:IBZ65545 ILV65541:ILV65545 IVR65541:IVR65545 JFN65541:JFN65545 JPJ65541:JPJ65545 JZF65541:JZF65545 KJB65541:KJB65545 KSX65541:KSX65545 LCT65541:LCT65545 LMP65541:LMP65545 LWL65541:LWL65545 MGH65541:MGH65545 MQD65541:MQD65545 MZZ65541:MZZ65545 NJV65541:NJV65545 NTR65541:NTR65545 ODN65541:ODN65545 ONJ65541:ONJ65545 OXF65541:OXF65545 PHB65541:PHB65545 PQX65541:PQX65545 QAT65541:QAT65545 QKP65541:QKP65545 QUL65541:QUL65545 REH65541:REH65545 ROD65541:ROD65545 RXZ65541:RXZ65545 SHV65541:SHV65545 SRR65541:SRR65545 TBN65541:TBN65545 TLJ65541:TLJ65545 TVF65541:TVF65545 UFB65541:UFB65545 UOX65541:UOX65545 UYT65541:UYT65545 VIP65541:VIP65545 VSL65541:VSL65545 WCH65541:WCH65545 WMD65541:WMD65545 WVZ65541:WVZ65545 R131077:R131081 JN131077:JN131081 TJ131077:TJ131081 ADF131077:ADF131081 ANB131077:ANB131081 AWX131077:AWX131081 BGT131077:BGT131081 BQP131077:BQP131081 CAL131077:CAL131081 CKH131077:CKH131081 CUD131077:CUD131081 DDZ131077:DDZ131081 DNV131077:DNV131081 DXR131077:DXR131081 EHN131077:EHN131081 ERJ131077:ERJ131081 FBF131077:FBF131081 FLB131077:FLB131081 FUX131077:FUX131081 GET131077:GET131081 GOP131077:GOP131081 GYL131077:GYL131081 HIH131077:HIH131081 HSD131077:HSD131081 IBZ131077:IBZ131081 ILV131077:ILV131081 IVR131077:IVR131081 JFN131077:JFN131081 JPJ131077:JPJ131081 JZF131077:JZF131081 KJB131077:KJB131081 KSX131077:KSX131081 LCT131077:LCT131081 LMP131077:LMP131081 LWL131077:LWL131081 MGH131077:MGH131081 MQD131077:MQD131081 MZZ131077:MZZ131081 NJV131077:NJV131081 NTR131077:NTR131081 ODN131077:ODN131081 ONJ131077:ONJ131081 OXF131077:OXF131081 PHB131077:PHB131081 PQX131077:PQX131081 QAT131077:QAT131081 QKP131077:QKP131081 QUL131077:QUL131081 REH131077:REH131081 ROD131077:ROD131081 RXZ131077:RXZ131081 SHV131077:SHV131081 SRR131077:SRR131081 TBN131077:TBN131081 TLJ131077:TLJ131081 TVF131077:TVF131081 UFB131077:UFB131081 UOX131077:UOX131081 UYT131077:UYT131081 VIP131077:VIP131081 VSL131077:VSL131081 WCH131077:WCH131081 WMD131077:WMD131081 WVZ131077:WVZ131081 R196613:R196617 JN196613:JN196617 TJ196613:TJ196617 ADF196613:ADF196617 ANB196613:ANB196617 AWX196613:AWX196617 BGT196613:BGT196617 BQP196613:BQP196617 CAL196613:CAL196617 CKH196613:CKH196617 CUD196613:CUD196617 DDZ196613:DDZ196617 DNV196613:DNV196617 DXR196613:DXR196617 EHN196613:EHN196617 ERJ196613:ERJ196617 FBF196613:FBF196617 FLB196613:FLB196617 FUX196613:FUX196617 GET196613:GET196617 GOP196613:GOP196617 GYL196613:GYL196617 HIH196613:HIH196617 HSD196613:HSD196617 IBZ196613:IBZ196617 ILV196613:ILV196617 IVR196613:IVR196617 JFN196613:JFN196617 JPJ196613:JPJ196617 JZF196613:JZF196617 KJB196613:KJB196617 KSX196613:KSX196617 LCT196613:LCT196617 LMP196613:LMP196617 LWL196613:LWL196617 MGH196613:MGH196617 MQD196613:MQD196617 MZZ196613:MZZ196617 NJV196613:NJV196617 NTR196613:NTR196617 ODN196613:ODN196617 ONJ196613:ONJ196617 OXF196613:OXF196617 PHB196613:PHB196617 PQX196613:PQX196617 QAT196613:QAT196617 QKP196613:QKP196617 QUL196613:QUL196617 REH196613:REH196617 ROD196613:ROD196617 RXZ196613:RXZ196617 SHV196613:SHV196617 SRR196613:SRR196617 TBN196613:TBN196617 TLJ196613:TLJ196617 TVF196613:TVF196617 UFB196613:UFB196617 UOX196613:UOX196617 UYT196613:UYT196617 VIP196613:VIP196617 VSL196613:VSL196617 WCH196613:WCH196617 WMD196613:WMD196617 WVZ196613:WVZ196617 R262149:R262153 JN262149:JN262153 TJ262149:TJ262153 ADF262149:ADF262153 ANB262149:ANB262153 AWX262149:AWX262153 BGT262149:BGT262153 BQP262149:BQP262153 CAL262149:CAL262153 CKH262149:CKH262153 CUD262149:CUD262153 DDZ262149:DDZ262153 DNV262149:DNV262153 DXR262149:DXR262153 EHN262149:EHN262153 ERJ262149:ERJ262153 FBF262149:FBF262153 FLB262149:FLB262153 FUX262149:FUX262153 GET262149:GET262153 GOP262149:GOP262153 GYL262149:GYL262153 HIH262149:HIH262153 HSD262149:HSD262153 IBZ262149:IBZ262153 ILV262149:ILV262153 IVR262149:IVR262153 JFN262149:JFN262153 JPJ262149:JPJ262153 JZF262149:JZF262153 KJB262149:KJB262153 KSX262149:KSX262153 LCT262149:LCT262153 LMP262149:LMP262153 LWL262149:LWL262153 MGH262149:MGH262153 MQD262149:MQD262153 MZZ262149:MZZ262153 NJV262149:NJV262153 NTR262149:NTR262153 ODN262149:ODN262153 ONJ262149:ONJ262153 OXF262149:OXF262153 PHB262149:PHB262153 PQX262149:PQX262153 QAT262149:QAT262153 QKP262149:QKP262153 QUL262149:QUL262153 REH262149:REH262153 ROD262149:ROD262153 RXZ262149:RXZ262153 SHV262149:SHV262153 SRR262149:SRR262153 TBN262149:TBN262153 TLJ262149:TLJ262153 TVF262149:TVF262153 UFB262149:UFB262153 UOX262149:UOX262153 UYT262149:UYT262153 VIP262149:VIP262153 VSL262149:VSL262153 WCH262149:WCH262153 WMD262149:WMD262153 WVZ262149:WVZ262153 R327685:R327689 JN327685:JN327689 TJ327685:TJ327689 ADF327685:ADF327689 ANB327685:ANB327689 AWX327685:AWX327689 BGT327685:BGT327689 BQP327685:BQP327689 CAL327685:CAL327689 CKH327685:CKH327689 CUD327685:CUD327689 DDZ327685:DDZ327689 DNV327685:DNV327689 DXR327685:DXR327689 EHN327685:EHN327689 ERJ327685:ERJ327689 FBF327685:FBF327689 FLB327685:FLB327689 FUX327685:FUX327689 GET327685:GET327689 GOP327685:GOP327689 GYL327685:GYL327689 HIH327685:HIH327689 HSD327685:HSD327689 IBZ327685:IBZ327689 ILV327685:ILV327689 IVR327685:IVR327689 JFN327685:JFN327689 JPJ327685:JPJ327689 JZF327685:JZF327689 KJB327685:KJB327689 KSX327685:KSX327689 LCT327685:LCT327689 LMP327685:LMP327689 LWL327685:LWL327689 MGH327685:MGH327689 MQD327685:MQD327689 MZZ327685:MZZ327689 NJV327685:NJV327689 NTR327685:NTR327689 ODN327685:ODN327689 ONJ327685:ONJ327689 OXF327685:OXF327689 PHB327685:PHB327689 PQX327685:PQX327689 QAT327685:QAT327689 QKP327685:QKP327689 QUL327685:QUL327689 REH327685:REH327689 ROD327685:ROD327689 RXZ327685:RXZ327689 SHV327685:SHV327689 SRR327685:SRR327689 TBN327685:TBN327689 TLJ327685:TLJ327689 TVF327685:TVF327689 UFB327685:UFB327689 UOX327685:UOX327689 UYT327685:UYT327689 VIP327685:VIP327689 VSL327685:VSL327689 WCH327685:WCH327689 WMD327685:WMD327689 WVZ327685:WVZ327689 R393221:R393225 JN393221:JN393225 TJ393221:TJ393225 ADF393221:ADF393225 ANB393221:ANB393225 AWX393221:AWX393225 BGT393221:BGT393225 BQP393221:BQP393225 CAL393221:CAL393225 CKH393221:CKH393225 CUD393221:CUD393225 DDZ393221:DDZ393225 DNV393221:DNV393225 DXR393221:DXR393225 EHN393221:EHN393225 ERJ393221:ERJ393225 FBF393221:FBF393225 FLB393221:FLB393225 FUX393221:FUX393225 GET393221:GET393225 GOP393221:GOP393225 GYL393221:GYL393225 HIH393221:HIH393225 HSD393221:HSD393225 IBZ393221:IBZ393225 ILV393221:ILV393225 IVR393221:IVR393225 JFN393221:JFN393225 JPJ393221:JPJ393225 JZF393221:JZF393225 KJB393221:KJB393225 KSX393221:KSX393225 LCT393221:LCT393225 LMP393221:LMP393225 LWL393221:LWL393225 MGH393221:MGH393225 MQD393221:MQD393225 MZZ393221:MZZ393225 NJV393221:NJV393225 NTR393221:NTR393225 ODN393221:ODN393225 ONJ393221:ONJ393225 OXF393221:OXF393225 PHB393221:PHB393225 PQX393221:PQX393225 QAT393221:QAT393225 QKP393221:QKP393225 QUL393221:QUL393225 REH393221:REH393225 ROD393221:ROD393225 RXZ393221:RXZ393225 SHV393221:SHV393225 SRR393221:SRR393225 TBN393221:TBN393225 TLJ393221:TLJ393225 TVF393221:TVF393225 UFB393221:UFB393225 UOX393221:UOX393225 UYT393221:UYT393225 VIP393221:VIP393225 VSL393221:VSL393225 WCH393221:WCH393225 WMD393221:WMD393225 WVZ393221:WVZ393225 R458757:R458761 JN458757:JN458761 TJ458757:TJ458761 ADF458757:ADF458761 ANB458757:ANB458761 AWX458757:AWX458761 BGT458757:BGT458761 BQP458757:BQP458761 CAL458757:CAL458761 CKH458757:CKH458761 CUD458757:CUD458761 DDZ458757:DDZ458761 DNV458757:DNV458761 DXR458757:DXR458761 EHN458757:EHN458761 ERJ458757:ERJ458761 FBF458757:FBF458761 FLB458757:FLB458761 FUX458757:FUX458761 GET458757:GET458761 GOP458757:GOP458761 GYL458757:GYL458761 HIH458757:HIH458761 HSD458757:HSD458761 IBZ458757:IBZ458761 ILV458757:ILV458761 IVR458757:IVR458761 JFN458757:JFN458761 JPJ458757:JPJ458761 JZF458757:JZF458761 KJB458757:KJB458761 KSX458757:KSX458761 LCT458757:LCT458761 LMP458757:LMP458761 LWL458757:LWL458761 MGH458757:MGH458761 MQD458757:MQD458761 MZZ458757:MZZ458761 NJV458757:NJV458761 NTR458757:NTR458761 ODN458757:ODN458761 ONJ458757:ONJ458761 OXF458757:OXF458761 PHB458757:PHB458761 PQX458757:PQX458761 QAT458757:QAT458761 QKP458757:QKP458761 QUL458757:QUL458761 REH458757:REH458761 ROD458757:ROD458761 RXZ458757:RXZ458761 SHV458757:SHV458761 SRR458757:SRR458761 TBN458757:TBN458761 TLJ458757:TLJ458761 TVF458757:TVF458761 UFB458757:UFB458761 UOX458757:UOX458761 UYT458757:UYT458761 VIP458757:VIP458761 VSL458757:VSL458761 WCH458757:WCH458761 WMD458757:WMD458761 WVZ458757:WVZ458761 R524293:R524297 JN524293:JN524297 TJ524293:TJ524297 ADF524293:ADF524297 ANB524293:ANB524297 AWX524293:AWX524297 BGT524293:BGT524297 BQP524293:BQP524297 CAL524293:CAL524297 CKH524293:CKH524297 CUD524293:CUD524297 DDZ524293:DDZ524297 DNV524293:DNV524297 DXR524293:DXR524297 EHN524293:EHN524297 ERJ524293:ERJ524297 FBF524293:FBF524297 FLB524293:FLB524297 FUX524293:FUX524297 GET524293:GET524297 GOP524293:GOP524297 GYL524293:GYL524297 HIH524293:HIH524297 HSD524293:HSD524297 IBZ524293:IBZ524297 ILV524293:ILV524297 IVR524293:IVR524297 JFN524293:JFN524297 JPJ524293:JPJ524297 JZF524293:JZF524297 KJB524293:KJB524297 KSX524293:KSX524297 LCT524293:LCT524297 LMP524293:LMP524297 LWL524293:LWL524297 MGH524293:MGH524297 MQD524293:MQD524297 MZZ524293:MZZ524297 NJV524293:NJV524297 NTR524293:NTR524297 ODN524293:ODN524297 ONJ524293:ONJ524297 OXF524293:OXF524297 PHB524293:PHB524297 PQX524293:PQX524297 QAT524293:QAT524297 QKP524293:QKP524297 QUL524293:QUL524297 REH524293:REH524297 ROD524293:ROD524297 RXZ524293:RXZ524297 SHV524293:SHV524297 SRR524293:SRR524297 TBN524293:TBN524297 TLJ524293:TLJ524297 TVF524293:TVF524297 UFB524293:UFB524297 UOX524293:UOX524297 UYT524293:UYT524297 VIP524293:VIP524297 VSL524293:VSL524297 WCH524293:WCH524297 WMD524293:WMD524297 WVZ524293:WVZ524297 R589829:R589833 JN589829:JN589833 TJ589829:TJ589833 ADF589829:ADF589833 ANB589829:ANB589833 AWX589829:AWX589833 BGT589829:BGT589833 BQP589829:BQP589833 CAL589829:CAL589833 CKH589829:CKH589833 CUD589829:CUD589833 DDZ589829:DDZ589833 DNV589829:DNV589833 DXR589829:DXR589833 EHN589829:EHN589833 ERJ589829:ERJ589833 FBF589829:FBF589833 FLB589829:FLB589833 FUX589829:FUX589833 GET589829:GET589833 GOP589829:GOP589833 GYL589829:GYL589833 HIH589829:HIH589833 HSD589829:HSD589833 IBZ589829:IBZ589833 ILV589829:ILV589833 IVR589829:IVR589833 JFN589829:JFN589833 JPJ589829:JPJ589833 JZF589829:JZF589833 KJB589829:KJB589833 KSX589829:KSX589833 LCT589829:LCT589833 LMP589829:LMP589833 LWL589829:LWL589833 MGH589829:MGH589833 MQD589829:MQD589833 MZZ589829:MZZ589833 NJV589829:NJV589833 NTR589829:NTR589833 ODN589829:ODN589833 ONJ589829:ONJ589833 OXF589829:OXF589833 PHB589829:PHB589833 PQX589829:PQX589833 QAT589829:QAT589833 QKP589829:QKP589833 QUL589829:QUL589833 REH589829:REH589833 ROD589829:ROD589833 RXZ589829:RXZ589833 SHV589829:SHV589833 SRR589829:SRR589833 TBN589829:TBN589833 TLJ589829:TLJ589833 TVF589829:TVF589833 UFB589829:UFB589833 UOX589829:UOX589833 UYT589829:UYT589833 VIP589829:VIP589833 VSL589829:VSL589833 WCH589829:WCH589833 WMD589829:WMD589833 WVZ589829:WVZ589833 R655365:R655369 JN655365:JN655369 TJ655365:TJ655369 ADF655365:ADF655369 ANB655365:ANB655369 AWX655365:AWX655369 BGT655365:BGT655369 BQP655365:BQP655369 CAL655365:CAL655369 CKH655365:CKH655369 CUD655365:CUD655369 DDZ655365:DDZ655369 DNV655365:DNV655369 DXR655365:DXR655369 EHN655365:EHN655369 ERJ655365:ERJ655369 FBF655365:FBF655369 FLB655365:FLB655369 FUX655365:FUX655369 GET655365:GET655369 GOP655365:GOP655369 GYL655365:GYL655369 HIH655365:HIH655369 HSD655365:HSD655369 IBZ655365:IBZ655369 ILV655365:ILV655369 IVR655365:IVR655369 JFN655365:JFN655369 JPJ655365:JPJ655369 JZF655365:JZF655369 KJB655365:KJB655369 KSX655365:KSX655369 LCT655365:LCT655369 LMP655365:LMP655369 LWL655365:LWL655369 MGH655365:MGH655369 MQD655365:MQD655369 MZZ655365:MZZ655369 NJV655365:NJV655369 NTR655365:NTR655369 ODN655365:ODN655369 ONJ655365:ONJ655369 OXF655365:OXF655369 PHB655365:PHB655369 PQX655365:PQX655369 QAT655365:QAT655369 QKP655365:QKP655369 QUL655365:QUL655369 REH655365:REH655369 ROD655365:ROD655369 RXZ655365:RXZ655369 SHV655365:SHV655369 SRR655365:SRR655369 TBN655365:TBN655369 TLJ655365:TLJ655369 TVF655365:TVF655369 UFB655365:UFB655369 UOX655365:UOX655369 UYT655365:UYT655369 VIP655365:VIP655369 VSL655365:VSL655369 WCH655365:WCH655369 WMD655365:WMD655369 WVZ655365:WVZ655369 R720901:R720905 JN720901:JN720905 TJ720901:TJ720905 ADF720901:ADF720905 ANB720901:ANB720905 AWX720901:AWX720905 BGT720901:BGT720905 BQP720901:BQP720905 CAL720901:CAL720905 CKH720901:CKH720905 CUD720901:CUD720905 DDZ720901:DDZ720905 DNV720901:DNV720905 DXR720901:DXR720905 EHN720901:EHN720905 ERJ720901:ERJ720905 FBF720901:FBF720905 FLB720901:FLB720905 FUX720901:FUX720905 GET720901:GET720905 GOP720901:GOP720905 GYL720901:GYL720905 HIH720901:HIH720905 HSD720901:HSD720905 IBZ720901:IBZ720905 ILV720901:ILV720905 IVR720901:IVR720905 JFN720901:JFN720905 JPJ720901:JPJ720905 JZF720901:JZF720905 KJB720901:KJB720905 KSX720901:KSX720905 LCT720901:LCT720905 LMP720901:LMP720905 LWL720901:LWL720905 MGH720901:MGH720905 MQD720901:MQD720905 MZZ720901:MZZ720905 NJV720901:NJV720905 NTR720901:NTR720905 ODN720901:ODN720905 ONJ720901:ONJ720905 OXF720901:OXF720905 PHB720901:PHB720905 PQX720901:PQX720905 QAT720901:QAT720905 QKP720901:QKP720905 QUL720901:QUL720905 REH720901:REH720905 ROD720901:ROD720905 RXZ720901:RXZ720905 SHV720901:SHV720905 SRR720901:SRR720905 TBN720901:TBN720905 TLJ720901:TLJ720905 TVF720901:TVF720905 UFB720901:UFB720905 UOX720901:UOX720905 UYT720901:UYT720905 VIP720901:VIP720905 VSL720901:VSL720905 WCH720901:WCH720905 WMD720901:WMD720905 WVZ720901:WVZ720905 R786437:R786441 JN786437:JN786441 TJ786437:TJ786441 ADF786437:ADF786441 ANB786437:ANB786441 AWX786437:AWX786441 BGT786437:BGT786441 BQP786437:BQP786441 CAL786437:CAL786441 CKH786437:CKH786441 CUD786437:CUD786441 DDZ786437:DDZ786441 DNV786437:DNV786441 DXR786437:DXR786441 EHN786437:EHN786441 ERJ786437:ERJ786441 FBF786437:FBF786441 FLB786437:FLB786441 FUX786437:FUX786441 GET786437:GET786441 GOP786437:GOP786441 GYL786437:GYL786441 HIH786437:HIH786441 HSD786437:HSD786441 IBZ786437:IBZ786441 ILV786437:ILV786441 IVR786437:IVR786441 JFN786437:JFN786441 JPJ786437:JPJ786441 JZF786437:JZF786441 KJB786437:KJB786441 KSX786437:KSX786441 LCT786437:LCT786441 LMP786437:LMP786441 LWL786437:LWL786441 MGH786437:MGH786441 MQD786437:MQD786441 MZZ786437:MZZ786441 NJV786437:NJV786441 NTR786437:NTR786441 ODN786437:ODN786441 ONJ786437:ONJ786441 OXF786437:OXF786441 PHB786437:PHB786441 PQX786437:PQX786441 QAT786437:QAT786441 QKP786437:QKP786441 QUL786437:QUL786441 REH786437:REH786441 ROD786437:ROD786441 RXZ786437:RXZ786441 SHV786437:SHV786441 SRR786437:SRR786441 TBN786437:TBN786441 TLJ786437:TLJ786441 TVF786437:TVF786441 UFB786437:UFB786441 UOX786437:UOX786441 UYT786437:UYT786441 VIP786437:VIP786441 VSL786437:VSL786441 WCH786437:WCH786441 WMD786437:WMD786441 WVZ786437:WVZ786441 R851973:R851977 JN851973:JN851977 TJ851973:TJ851977 ADF851973:ADF851977 ANB851973:ANB851977 AWX851973:AWX851977 BGT851973:BGT851977 BQP851973:BQP851977 CAL851973:CAL851977 CKH851973:CKH851977 CUD851973:CUD851977 DDZ851973:DDZ851977 DNV851973:DNV851977 DXR851973:DXR851977 EHN851973:EHN851977 ERJ851973:ERJ851977 FBF851973:FBF851977 FLB851973:FLB851977 FUX851973:FUX851977 GET851973:GET851977 GOP851973:GOP851977 GYL851973:GYL851977 HIH851973:HIH851977 HSD851973:HSD851977 IBZ851973:IBZ851977 ILV851973:ILV851977 IVR851973:IVR851977 JFN851973:JFN851977 JPJ851973:JPJ851977 JZF851973:JZF851977 KJB851973:KJB851977 KSX851973:KSX851977 LCT851973:LCT851977 LMP851973:LMP851977 LWL851973:LWL851977 MGH851973:MGH851977 MQD851973:MQD851977 MZZ851973:MZZ851977 NJV851973:NJV851977 NTR851973:NTR851977 ODN851973:ODN851977 ONJ851973:ONJ851977 OXF851973:OXF851977 PHB851973:PHB851977 PQX851973:PQX851977 QAT851973:QAT851977 QKP851973:QKP851977 QUL851973:QUL851977 REH851973:REH851977 ROD851973:ROD851977 RXZ851973:RXZ851977 SHV851973:SHV851977 SRR851973:SRR851977 TBN851973:TBN851977 TLJ851973:TLJ851977 TVF851973:TVF851977 UFB851973:UFB851977 UOX851973:UOX851977 UYT851973:UYT851977 VIP851973:VIP851977 VSL851973:VSL851977 WCH851973:WCH851977 WMD851973:WMD851977 WVZ851973:WVZ851977 R917509:R917513 JN917509:JN917513 TJ917509:TJ917513 ADF917509:ADF917513 ANB917509:ANB917513 AWX917509:AWX917513 BGT917509:BGT917513 BQP917509:BQP917513 CAL917509:CAL917513 CKH917509:CKH917513 CUD917509:CUD917513 DDZ917509:DDZ917513 DNV917509:DNV917513 DXR917509:DXR917513 EHN917509:EHN917513 ERJ917509:ERJ917513 FBF917509:FBF917513 FLB917509:FLB917513 FUX917509:FUX917513 GET917509:GET917513 GOP917509:GOP917513 GYL917509:GYL917513 HIH917509:HIH917513 HSD917509:HSD917513 IBZ917509:IBZ917513 ILV917509:ILV917513 IVR917509:IVR917513 JFN917509:JFN917513 JPJ917509:JPJ917513 JZF917509:JZF917513 KJB917509:KJB917513 KSX917509:KSX917513 LCT917509:LCT917513 LMP917509:LMP917513 LWL917509:LWL917513 MGH917509:MGH917513 MQD917509:MQD917513 MZZ917509:MZZ917513 NJV917509:NJV917513 NTR917509:NTR917513 ODN917509:ODN917513 ONJ917509:ONJ917513 OXF917509:OXF917513 PHB917509:PHB917513 PQX917509:PQX917513 QAT917509:QAT917513 QKP917509:QKP917513 QUL917509:QUL917513 REH917509:REH917513 ROD917509:ROD917513 RXZ917509:RXZ917513 SHV917509:SHV917513 SRR917509:SRR917513 TBN917509:TBN917513 TLJ917509:TLJ917513 TVF917509:TVF917513 UFB917509:UFB917513 UOX917509:UOX917513 UYT917509:UYT917513 VIP917509:VIP917513 VSL917509:VSL917513 WCH917509:WCH917513 WMD917509:WMD917513 WVZ917509:WVZ917513 R983045:R983049 JN983045:JN983049 TJ983045:TJ983049 ADF983045:ADF983049 ANB983045:ANB983049 AWX983045:AWX983049 BGT983045:BGT983049 BQP983045:BQP983049 CAL983045:CAL983049 CKH983045:CKH983049 CUD983045:CUD983049 DDZ983045:DDZ983049 DNV983045:DNV983049 DXR983045:DXR983049 EHN983045:EHN983049 ERJ983045:ERJ983049 FBF983045:FBF983049 FLB983045:FLB983049 FUX983045:FUX983049 GET983045:GET983049 GOP983045:GOP983049 GYL983045:GYL983049 HIH983045:HIH983049 HSD983045:HSD983049 IBZ983045:IBZ983049 ILV983045:ILV983049 IVR983045:IVR983049 JFN983045:JFN983049 JPJ983045:JPJ983049 JZF983045:JZF983049 KJB983045:KJB983049 KSX983045:KSX983049 LCT983045:LCT983049 LMP983045:LMP983049 LWL983045:LWL983049 MGH983045:MGH983049 MQD983045:MQD983049 MZZ983045:MZZ983049 NJV983045:NJV983049 NTR983045:NTR983049 ODN983045:ODN983049 ONJ983045:ONJ983049 OXF983045:OXF983049 PHB983045:PHB983049 PQX983045:PQX983049 QAT983045:QAT983049 QKP983045:QKP983049 QUL983045:QUL983049 REH983045:REH983049 ROD983045:ROD983049 RXZ983045:RXZ983049 SHV983045:SHV983049 SRR983045:SRR983049 TBN983045:TBN983049 TLJ983045:TLJ983049 TVF983045:TVF983049 UFB983045:UFB983049 UOX983045:UOX983049 UYT983045:UYT983049 VIP983045:VIP983049 VSL983045:VSL983049 WCH983045:WCH983049 WMD983045:WMD983049 M5:M9"/>
    <dataValidation type="list" allowBlank="1" showInputMessage="1" showErrorMessage="1" sqref="WVO983051:WVO983087 JC11:JC47 SY11:SY47 ACU11:ACU47 AMQ11:AMQ47 AWM11:AWM47 BGI11:BGI47 BQE11:BQE47 CAA11:CAA47 CJW11:CJW47 CTS11:CTS47 DDO11:DDO47 DNK11:DNK47 DXG11:DXG47 EHC11:EHC47 EQY11:EQY47 FAU11:FAU47 FKQ11:FKQ47 FUM11:FUM47 GEI11:GEI47 GOE11:GOE47 GYA11:GYA47 HHW11:HHW47 HRS11:HRS47 IBO11:IBO47 ILK11:ILK47 IVG11:IVG47 JFC11:JFC47 JOY11:JOY47 JYU11:JYU47 KIQ11:KIQ47 KSM11:KSM47 LCI11:LCI47 LME11:LME47 LWA11:LWA47 MFW11:MFW47 MPS11:MPS47 MZO11:MZO47 NJK11:NJK47 NTG11:NTG47 ODC11:ODC47 OMY11:OMY47 OWU11:OWU47 PGQ11:PGQ47 PQM11:PQM47 QAI11:QAI47 QKE11:QKE47 QUA11:QUA47 RDW11:RDW47 RNS11:RNS47 RXO11:RXO47 SHK11:SHK47 SRG11:SRG47 TBC11:TBC47 TKY11:TKY47 TUU11:TUU47 UEQ11:UEQ47 UOM11:UOM47 UYI11:UYI47 VIE11:VIE47 VSA11:VSA47 WBW11:WBW47 WLS11:WLS47 WVO11:WVO47 G65547:G65583 JC65547:JC65583 SY65547:SY65583 ACU65547:ACU65583 AMQ65547:AMQ65583 AWM65547:AWM65583 BGI65547:BGI65583 BQE65547:BQE65583 CAA65547:CAA65583 CJW65547:CJW65583 CTS65547:CTS65583 DDO65547:DDO65583 DNK65547:DNK65583 DXG65547:DXG65583 EHC65547:EHC65583 EQY65547:EQY65583 FAU65547:FAU65583 FKQ65547:FKQ65583 FUM65547:FUM65583 GEI65547:GEI65583 GOE65547:GOE65583 GYA65547:GYA65583 HHW65547:HHW65583 HRS65547:HRS65583 IBO65547:IBO65583 ILK65547:ILK65583 IVG65547:IVG65583 JFC65547:JFC65583 JOY65547:JOY65583 JYU65547:JYU65583 KIQ65547:KIQ65583 KSM65547:KSM65583 LCI65547:LCI65583 LME65547:LME65583 LWA65547:LWA65583 MFW65547:MFW65583 MPS65547:MPS65583 MZO65547:MZO65583 NJK65547:NJK65583 NTG65547:NTG65583 ODC65547:ODC65583 OMY65547:OMY65583 OWU65547:OWU65583 PGQ65547:PGQ65583 PQM65547:PQM65583 QAI65547:QAI65583 QKE65547:QKE65583 QUA65547:QUA65583 RDW65547:RDW65583 RNS65547:RNS65583 RXO65547:RXO65583 SHK65547:SHK65583 SRG65547:SRG65583 TBC65547:TBC65583 TKY65547:TKY65583 TUU65547:TUU65583 UEQ65547:UEQ65583 UOM65547:UOM65583 UYI65547:UYI65583 VIE65547:VIE65583 VSA65547:VSA65583 WBW65547:WBW65583 WLS65547:WLS65583 WVO65547:WVO65583 G131083:G131119 JC131083:JC131119 SY131083:SY131119 ACU131083:ACU131119 AMQ131083:AMQ131119 AWM131083:AWM131119 BGI131083:BGI131119 BQE131083:BQE131119 CAA131083:CAA131119 CJW131083:CJW131119 CTS131083:CTS131119 DDO131083:DDO131119 DNK131083:DNK131119 DXG131083:DXG131119 EHC131083:EHC131119 EQY131083:EQY131119 FAU131083:FAU131119 FKQ131083:FKQ131119 FUM131083:FUM131119 GEI131083:GEI131119 GOE131083:GOE131119 GYA131083:GYA131119 HHW131083:HHW131119 HRS131083:HRS131119 IBO131083:IBO131119 ILK131083:ILK131119 IVG131083:IVG131119 JFC131083:JFC131119 JOY131083:JOY131119 JYU131083:JYU131119 KIQ131083:KIQ131119 KSM131083:KSM131119 LCI131083:LCI131119 LME131083:LME131119 LWA131083:LWA131119 MFW131083:MFW131119 MPS131083:MPS131119 MZO131083:MZO131119 NJK131083:NJK131119 NTG131083:NTG131119 ODC131083:ODC131119 OMY131083:OMY131119 OWU131083:OWU131119 PGQ131083:PGQ131119 PQM131083:PQM131119 QAI131083:QAI131119 QKE131083:QKE131119 QUA131083:QUA131119 RDW131083:RDW131119 RNS131083:RNS131119 RXO131083:RXO131119 SHK131083:SHK131119 SRG131083:SRG131119 TBC131083:TBC131119 TKY131083:TKY131119 TUU131083:TUU131119 UEQ131083:UEQ131119 UOM131083:UOM131119 UYI131083:UYI131119 VIE131083:VIE131119 VSA131083:VSA131119 WBW131083:WBW131119 WLS131083:WLS131119 WVO131083:WVO131119 G196619:G196655 JC196619:JC196655 SY196619:SY196655 ACU196619:ACU196655 AMQ196619:AMQ196655 AWM196619:AWM196655 BGI196619:BGI196655 BQE196619:BQE196655 CAA196619:CAA196655 CJW196619:CJW196655 CTS196619:CTS196655 DDO196619:DDO196655 DNK196619:DNK196655 DXG196619:DXG196655 EHC196619:EHC196655 EQY196619:EQY196655 FAU196619:FAU196655 FKQ196619:FKQ196655 FUM196619:FUM196655 GEI196619:GEI196655 GOE196619:GOE196655 GYA196619:GYA196655 HHW196619:HHW196655 HRS196619:HRS196655 IBO196619:IBO196655 ILK196619:ILK196655 IVG196619:IVG196655 JFC196619:JFC196655 JOY196619:JOY196655 JYU196619:JYU196655 KIQ196619:KIQ196655 KSM196619:KSM196655 LCI196619:LCI196655 LME196619:LME196655 LWA196619:LWA196655 MFW196619:MFW196655 MPS196619:MPS196655 MZO196619:MZO196655 NJK196619:NJK196655 NTG196619:NTG196655 ODC196619:ODC196655 OMY196619:OMY196655 OWU196619:OWU196655 PGQ196619:PGQ196655 PQM196619:PQM196655 QAI196619:QAI196655 QKE196619:QKE196655 QUA196619:QUA196655 RDW196619:RDW196655 RNS196619:RNS196655 RXO196619:RXO196655 SHK196619:SHK196655 SRG196619:SRG196655 TBC196619:TBC196655 TKY196619:TKY196655 TUU196619:TUU196655 UEQ196619:UEQ196655 UOM196619:UOM196655 UYI196619:UYI196655 VIE196619:VIE196655 VSA196619:VSA196655 WBW196619:WBW196655 WLS196619:WLS196655 WVO196619:WVO196655 G262155:G262191 JC262155:JC262191 SY262155:SY262191 ACU262155:ACU262191 AMQ262155:AMQ262191 AWM262155:AWM262191 BGI262155:BGI262191 BQE262155:BQE262191 CAA262155:CAA262191 CJW262155:CJW262191 CTS262155:CTS262191 DDO262155:DDO262191 DNK262155:DNK262191 DXG262155:DXG262191 EHC262155:EHC262191 EQY262155:EQY262191 FAU262155:FAU262191 FKQ262155:FKQ262191 FUM262155:FUM262191 GEI262155:GEI262191 GOE262155:GOE262191 GYA262155:GYA262191 HHW262155:HHW262191 HRS262155:HRS262191 IBO262155:IBO262191 ILK262155:ILK262191 IVG262155:IVG262191 JFC262155:JFC262191 JOY262155:JOY262191 JYU262155:JYU262191 KIQ262155:KIQ262191 KSM262155:KSM262191 LCI262155:LCI262191 LME262155:LME262191 LWA262155:LWA262191 MFW262155:MFW262191 MPS262155:MPS262191 MZO262155:MZO262191 NJK262155:NJK262191 NTG262155:NTG262191 ODC262155:ODC262191 OMY262155:OMY262191 OWU262155:OWU262191 PGQ262155:PGQ262191 PQM262155:PQM262191 QAI262155:QAI262191 QKE262155:QKE262191 QUA262155:QUA262191 RDW262155:RDW262191 RNS262155:RNS262191 RXO262155:RXO262191 SHK262155:SHK262191 SRG262155:SRG262191 TBC262155:TBC262191 TKY262155:TKY262191 TUU262155:TUU262191 UEQ262155:UEQ262191 UOM262155:UOM262191 UYI262155:UYI262191 VIE262155:VIE262191 VSA262155:VSA262191 WBW262155:WBW262191 WLS262155:WLS262191 WVO262155:WVO262191 G327691:G327727 JC327691:JC327727 SY327691:SY327727 ACU327691:ACU327727 AMQ327691:AMQ327727 AWM327691:AWM327727 BGI327691:BGI327727 BQE327691:BQE327727 CAA327691:CAA327727 CJW327691:CJW327727 CTS327691:CTS327727 DDO327691:DDO327727 DNK327691:DNK327727 DXG327691:DXG327727 EHC327691:EHC327727 EQY327691:EQY327727 FAU327691:FAU327727 FKQ327691:FKQ327727 FUM327691:FUM327727 GEI327691:GEI327727 GOE327691:GOE327727 GYA327691:GYA327727 HHW327691:HHW327727 HRS327691:HRS327727 IBO327691:IBO327727 ILK327691:ILK327727 IVG327691:IVG327727 JFC327691:JFC327727 JOY327691:JOY327727 JYU327691:JYU327727 KIQ327691:KIQ327727 KSM327691:KSM327727 LCI327691:LCI327727 LME327691:LME327727 LWA327691:LWA327727 MFW327691:MFW327727 MPS327691:MPS327727 MZO327691:MZO327727 NJK327691:NJK327727 NTG327691:NTG327727 ODC327691:ODC327727 OMY327691:OMY327727 OWU327691:OWU327727 PGQ327691:PGQ327727 PQM327691:PQM327727 QAI327691:QAI327727 QKE327691:QKE327727 QUA327691:QUA327727 RDW327691:RDW327727 RNS327691:RNS327727 RXO327691:RXO327727 SHK327691:SHK327727 SRG327691:SRG327727 TBC327691:TBC327727 TKY327691:TKY327727 TUU327691:TUU327727 UEQ327691:UEQ327727 UOM327691:UOM327727 UYI327691:UYI327727 VIE327691:VIE327727 VSA327691:VSA327727 WBW327691:WBW327727 WLS327691:WLS327727 WVO327691:WVO327727 G393227:G393263 JC393227:JC393263 SY393227:SY393263 ACU393227:ACU393263 AMQ393227:AMQ393263 AWM393227:AWM393263 BGI393227:BGI393263 BQE393227:BQE393263 CAA393227:CAA393263 CJW393227:CJW393263 CTS393227:CTS393263 DDO393227:DDO393263 DNK393227:DNK393263 DXG393227:DXG393263 EHC393227:EHC393263 EQY393227:EQY393263 FAU393227:FAU393263 FKQ393227:FKQ393263 FUM393227:FUM393263 GEI393227:GEI393263 GOE393227:GOE393263 GYA393227:GYA393263 HHW393227:HHW393263 HRS393227:HRS393263 IBO393227:IBO393263 ILK393227:ILK393263 IVG393227:IVG393263 JFC393227:JFC393263 JOY393227:JOY393263 JYU393227:JYU393263 KIQ393227:KIQ393263 KSM393227:KSM393263 LCI393227:LCI393263 LME393227:LME393263 LWA393227:LWA393263 MFW393227:MFW393263 MPS393227:MPS393263 MZO393227:MZO393263 NJK393227:NJK393263 NTG393227:NTG393263 ODC393227:ODC393263 OMY393227:OMY393263 OWU393227:OWU393263 PGQ393227:PGQ393263 PQM393227:PQM393263 QAI393227:QAI393263 QKE393227:QKE393263 QUA393227:QUA393263 RDW393227:RDW393263 RNS393227:RNS393263 RXO393227:RXO393263 SHK393227:SHK393263 SRG393227:SRG393263 TBC393227:TBC393263 TKY393227:TKY393263 TUU393227:TUU393263 UEQ393227:UEQ393263 UOM393227:UOM393263 UYI393227:UYI393263 VIE393227:VIE393263 VSA393227:VSA393263 WBW393227:WBW393263 WLS393227:WLS393263 WVO393227:WVO393263 G458763:G458799 JC458763:JC458799 SY458763:SY458799 ACU458763:ACU458799 AMQ458763:AMQ458799 AWM458763:AWM458799 BGI458763:BGI458799 BQE458763:BQE458799 CAA458763:CAA458799 CJW458763:CJW458799 CTS458763:CTS458799 DDO458763:DDO458799 DNK458763:DNK458799 DXG458763:DXG458799 EHC458763:EHC458799 EQY458763:EQY458799 FAU458763:FAU458799 FKQ458763:FKQ458799 FUM458763:FUM458799 GEI458763:GEI458799 GOE458763:GOE458799 GYA458763:GYA458799 HHW458763:HHW458799 HRS458763:HRS458799 IBO458763:IBO458799 ILK458763:ILK458799 IVG458763:IVG458799 JFC458763:JFC458799 JOY458763:JOY458799 JYU458763:JYU458799 KIQ458763:KIQ458799 KSM458763:KSM458799 LCI458763:LCI458799 LME458763:LME458799 LWA458763:LWA458799 MFW458763:MFW458799 MPS458763:MPS458799 MZO458763:MZO458799 NJK458763:NJK458799 NTG458763:NTG458799 ODC458763:ODC458799 OMY458763:OMY458799 OWU458763:OWU458799 PGQ458763:PGQ458799 PQM458763:PQM458799 QAI458763:QAI458799 QKE458763:QKE458799 QUA458763:QUA458799 RDW458763:RDW458799 RNS458763:RNS458799 RXO458763:RXO458799 SHK458763:SHK458799 SRG458763:SRG458799 TBC458763:TBC458799 TKY458763:TKY458799 TUU458763:TUU458799 UEQ458763:UEQ458799 UOM458763:UOM458799 UYI458763:UYI458799 VIE458763:VIE458799 VSA458763:VSA458799 WBW458763:WBW458799 WLS458763:WLS458799 WVO458763:WVO458799 G524299:G524335 JC524299:JC524335 SY524299:SY524335 ACU524299:ACU524335 AMQ524299:AMQ524335 AWM524299:AWM524335 BGI524299:BGI524335 BQE524299:BQE524335 CAA524299:CAA524335 CJW524299:CJW524335 CTS524299:CTS524335 DDO524299:DDO524335 DNK524299:DNK524335 DXG524299:DXG524335 EHC524299:EHC524335 EQY524299:EQY524335 FAU524299:FAU524335 FKQ524299:FKQ524335 FUM524299:FUM524335 GEI524299:GEI524335 GOE524299:GOE524335 GYA524299:GYA524335 HHW524299:HHW524335 HRS524299:HRS524335 IBO524299:IBO524335 ILK524299:ILK524335 IVG524299:IVG524335 JFC524299:JFC524335 JOY524299:JOY524335 JYU524299:JYU524335 KIQ524299:KIQ524335 KSM524299:KSM524335 LCI524299:LCI524335 LME524299:LME524335 LWA524299:LWA524335 MFW524299:MFW524335 MPS524299:MPS524335 MZO524299:MZO524335 NJK524299:NJK524335 NTG524299:NTG524335 ODC524299:ODC524335 OMY524299:OMY524335 OWU524299:OWU524335 PGQ524299:PGQ524335 PQM524299:PQM524335 QAI524299:QAI524335 QKE524299:QKE524335 QUA524299:QUA524335 RDW524299:RDW524335 RNS524299:RNS524335 RXO524299:RXO524335 SHK524299:SHK524335 SRG524299:SRG524335 TBC524299:TBC524335 TKY524299:TKY524335 TUU524299:TUU524335 UEQ524299:UEQ524335 UOM524299:UOM524335 UYI524299:UYI524335 VIE524299:VIE524335 VSA524299:VSA524335 WBW524299:WBW524335 WLS524299:WLS524335 WVO524299:WVO524335 G589835:G589871 JC589835:JC589871 SY589835:SY589871 ACU589835:ACU589871 AMQ589835:AMQ589871 AWM589835:AWM589871 BGI589835:BGI589871 BQE589835:BQE589871 CAA589835:CAA589871 CJW589835:CJW589871 CTS589835:CTS589871 DDO589835:DDO589871 DNK589835:DNK589871 DXG589835:DXG589871 EHC589835:EHC589871 EQY589835:EQY589871 FAU589835:FAU589871 FKQ589835:FKQ589871 FUM589835:FUM589871 GEI589835:GEI589871 GOE589835:GOE589871 GYA589835:GYA589871 HHW589835:HHW589871 HRS589835:HRS589871 IBO589835:IBO589871 ILK589835:ILK589871 IVG589835:IVG589871 JFC589835:JFC589871 JOY589835:JOY589871 JYU589835:JYU589871 KIQ589835:KIQ589871 KSM589835:KSM589871 LCI589835:LCI589871 LME589835:LME589871 LWA589835:LWA589871 MFW589835:MFW589871 MPS589835:MPS589871 MZO589835:MZO589871 NJK589835:NJK589871 NTG589835:NTG589871 ODC589835:ODC589871 OMY589835:OMY589871 OWU589835:OWU589871 PGQ589835:PGQ589871 PQM589835:PQM589871 QAI589835:QAI589871 QKE589835:QKE589871 QUA589835:QUA589871 RDW589835:RDW589871 RNS589835:RNS589871 RXO589835:RXO589871 SHK589835:SHK589871 SRG589835:SRG589871 TBC589835:TBC589871 TKY589835:TKY589871 TUU589835:TUU589871 UEQ589835:UEQ589871 UOM589835:UOM589871 UYI589835:UYI589871 VIE589835:VIE589871 VSA589835:VSA589871 WBW589835:WBW589871 WLS589835:WLS589871 WVO589835:WVO589871 G655371:G655407 JC655371:JC655407 SY655371:SY655407 ACU655371:ACU655407 AMQ655371:AMQ655407 AWM655371:AWM655407 BGI655371:BGI655407 BQE655371:BQE655407 CAA655371:CAA655407 CJW655371:CJW655407 CTS655371:CTS655407 DDO655371:DDO655407 DNK655371:DNK655407 DXG655371:DXG655407 EHC655371:EHC655407 EQY655371:EQY655407 FAU655371:FAU655407 FKQ655371:FKQ655407 FUM655371:FUM655407 GEI655371:GEI655407 GOE655371:GOE655407 GYA655371:GYA655407 HHW655371:HHW655407 HRS655371:HRS655407 IBO655371:IBO655407 ILK655371:ILK655407 IVG655371:IVG655407 JFC655371:JFC655407 JOY655371:JOY655407 JYU655371:JYU655407 KIQ655371:KIQ655407 KSM655371:KSM655407 LCI655371:LCI655407 LME655371:LME655407 LWA655371:LWA655407 MFW655371:MFW655407 MPS655371:MPS655407 MZO655371:MZO655407 NJK655371:NJK655407 NTG655371:NTG655407 ODC655371:ODC655407 OMY655371:OMY655407 OWU655371:OWU655407 PGQ655371:PGQ655407 PQM655371:PQM655407 QAI655371:QAI655407 QKE655371:QKE655407 QUA655371:QUA655407 RDW655371:RDW655407 RNS655371:RNS655407 RXO655371:RXO655407 SHK655371:SHK655407 SRG655371:SRG655407 TBC655371:TBC655407 TKY655371:TKY655407 TUU655371:TUU655407 UEQ655371:UEQ655407 UOM655371:UOM655407 UYI655371:UYI655407 VIE655371:VIE655407 VSA655371:VSA655407 WBW655371:WBW655407 WLS655371:WLS655407 WVO655371:WVO655407 G720907:G720943 JC720907:JC720943 SY720907:SY720943 ACU720907:ACU720943 AMQ720907:AMQ720943 AWM720907:AWM720943 BGI720907:BGI720943 BQE720907:BQE720943 CAA720907:CAA720943 CJW720907:CJW720943 CTS720907:CTS720943 DDO720907:DDO720943 DNK720907:DNK720943 DXG720907:DXG720943 EHC720907:EHC720943 EQY720907:EQY720943 FAU720907:FAU720943 FKQ720907:FKQ720943 FUM720907:FUM720943 GEI720907:GEI720943 GOE720907:GOE720943 GYA720907:GYA720943 HHW720907:HHW720943 HRS720907:HRS720943 IBO720907:IBO720943 ILK720907:ILK720943 IVG720907:IVG720943 JFC720907:JFC720943 JOY720907:JOY720943 JYU720907:JYU720943 KIQ720907:KIQ720943 KSM720907:KSM720943 LCI720907:LCI720943 LME720907:LME720943 LWA720907:LWA720943 MFW720907:MFW720943 MPS720907:MPS720943 MZO720907:MZO720943 NJK720907:NJK720943 NTG720907:NTG720943 ODC720907:ODC720943 OMY720907:OMY720943 OWU720907:OWU720943 PGQ720907:PGQ720943 PQM720907:PQM720943 QAI720907:QAI720943 QKE720907:QKE720943 QUA720907:QUA720943 RDW720907:RDW720943 RNS720907:RNS720943 RXO720907:RXO720943 SHK720907:SHK720943 SRG720907:SRG720943 TBC720907:TBC720943 TKY720907:TKY720943 TUU720907:TUU720943 UEQ720907:UEQ720943 UOM720907:UOM720943 UYI720907:UYI720943 VIE720907:VIE720943 VSA720907:VSA720943 WBW720907:WBW720943 WLS720907:WLS720943 WVO720907:WVO720943 G786443:G786479 JC786443:JC786479 SY786443:SY786479 ACU786443:ACU786479 AMQ786443:AMQ786479 AWM786443:AWM786479 BGI786443:BGI786479 BQE786443:BQE786479 CAA786443:CAA786479 CJW786443:CJW786479 CTS786443:CTS786479 DDO786443:DDO786479 DNK786443:DNK786479 DXG786443:DXG786479 EHC786443:EHC786479 EQY786443:EQY786479 FAU786443:FAU786479 FKQ786443:FKQ786479 FUM786443:FUM786479 GEI786443:GEI786479 GOE786443:GOE786479 GYA786443:GYA786479 HHW786443:HHW786479 HRS786443:HRS786479 IBO786443:IBO786479 ILK786443:ILK786479 IVG786443:IVG786479 JFC786443:JFC786479 JOY786443:JOY786479 JYU786443:JYU786479 KIQ786443:KIQ786479 KSM786443:KSM786479 LCI786443:LCI786479 LME786443:LME786479 LWA786443:LWA786479 MFW786443:MFW786479 MPS786443:MPS786479 MZO786443:MZO786479 NJK786443:NJK786479 NTG786443:NTG786479 ODC786443:ODC786479 OMY786443:OMY786479 OWU786443:OWU786479 PGQ786443:PGQ786479 PQM786443:PQM786479 QAI786443:QAI786479 QKE786443:QKE786479 QUA786443:QUA786479 RDW786443:RDW786479 RNS786443:RNS786479 RXO786443:RXO786479 SHK786443:SHK786479 SRG786443:SRG786479 TBC786443:TBC786479 TKY786443:TKY786479 TUU786443:TUU786479 UEQ786443:UEQ786479 UOM786443:UOM786479 UYI786443:UYI786479 VIE786443:VIE786479 VSA786443:VSA786479 WBW786443:WBW786479 WLS786443:WLS786479 WVO786443:WVO786479 G851979:G852015 JC851979:JC852015 SY851979:SY852015 ACU851979:ACU852015 AMQ851979:AMQ852015 AWM851979:AWM852015 BGI851979:BGI852015 BQE851979:BQE852015 CAA851979:CAA852015 CJW851979:CJW852015 CTS851979:CTS852015 DDO851979:DDO852015 DNK851979:DNK852015 DXG851979:DXG852015 EHC851979:EHC852015 EQY851979:EQY852015 FAU851979:FAU852015 FKQ851979:FKQ852015 FUM851979:FUM852015 GEI851979:GEI852015 GOE851979:GOE852015 GYA851979:GYA852015 HHW851979:HHW852015 HRS851979:HRS852015 IBO851979:IBO852015 ILK851979:ILK852015 IVG851979:IVG852015 JFC851979:JFC852015 JOY851979:JOY852015 JYU851979:JYU852015 KIQ851979:KIQ852015 KSM851979:KSM852015 LCI851979:LCI852015 LME851979:LME852015 LWA851979:LWA852015 MFW851979:MFW852015 MPS851979:MPS852015 MZO851979:MZO852015 NJK851979:NJK852015 NTG851979:NTG852015 ODC851979:ODC852015 OMY851979:OMY852015 OWU851979:OWU852015 PGQ851979:PGQ852015 PQM851979:PQM852015 QAI851979:QAI852015 QKE851979:QKE852015 QUA851979:QUA852015 RDW851979:RDW852015 RNS851979:RNS852015 RXO851979:RXO852015 SHK851979:SHK852015 SRG851979:SRG852015 TBC851979:TBC852015 TKY851979:TKY852015 TUU851979:TUU852015 UEQ851979:UEQ852015 UOM851979:UOM852015 UYI851979:UYI852015 VIE851979:VIE852015 VSA851979:VSA852015 WBW851979:WBW852015 WLS851979:WLS852015 WVO851979:WVO852015 G917515:G917551 JC917515:JC917551 SY917515:SY917551 ACU917515:ACU917551 AMQ917515:AMQ917551 AWM917515:AWM917551 BGI917515:BGI917551 BQE917515:BQE917551 CAA917515:CAA917551 CJW917515:CJW917551 CTS917515:CTS917551 DDO917515:DDO917551 DNK917515:DNK917551 DXG917515:DXG917551 EHC917515:EHC917551 EQY917515:EQY917551 FAU917515:FAU917551 FKQ917515:FKQ917551 FUM917515:FUM917551 GEI917515:GEI917551 GOE917515:GOE917551 GYA917515:GYA917551 HHW917515:HHW917551 HRS917515:HRS917551 IBO917515:IBO917551 ILK917515:ILK917551 IVG917515:IVG917551 JFC917515:JFC917551 JOY917515:JOY917551 JYU917515:JYU917551 KIQ917515:KIQ917551 KSM917515:KSM917551 LCI917515:LCI917551 LME917515:LME917551 LWA917515:LWA917551 MFW917515:MFW917551 MPS917515:MPS917551 MZO917515:MZO917551 NJK917515:NJK917551 NTG917515:NTG917551 ODC917515:ODC917551 OMY917515:OMY917551 OWU917515:OWU917551 PGQ917515:PGQ917551 PQM917515:PQM917551 QAI917515:QAI917551 QKE917515:QKE917551 QUA917515:QUA917551 RDW917515:RDW917551 RNS917515:RNS917551 RXO917515:RXO917551 SHK917515:SHK917551 SRG917515:SRG917551 TBC917515:TBC917551 TKY917515:TKY917551 TUU917515:TUU917551 UEQ917515:UEQ917551 UOM917515:UOM917551 UYI917515:UYI917551 VIE917515:VIE917551 VSA917515:VSA917551 WBW917515:WBW917551 WLS917515:WLS917551 WVO917515:WVO917551 G983051:G983087 JC983051:JC983087 SY983051:SY983087 ACU983051:ACU983087 AMQ983051:AMQ983087 AWM983051:AWM983087 BGI983051:BGI983087 BQE983051:BQE983087 CAA983051:CAA983087 CJW983051:CJW983087 CTS983051:CTS983087 DDO983051:DDO983087 DNK983051:DNK983087 DXG983051:DXG983087 EHC983051:EHC983087 EQY983051:EQY983087 FAU983051:FAU983087 FKQ983051:FKQ983087 FUM983051:FUM983087 GEI983051:GEI983087 GOE983051:GOE983087 GYA983051:GYA983087 HHW983051:HHW983087 HRS983051:HRS983087 IBO983051:IBO983087 ILK983051:ILK983087 IVG983051:IVG983087 JFC983051:JFC983087 JOY983051:JOY983087 JYU983051:JYU983087 KIQ983051:KIQ983087 KSM983051:KSM983087 LCI983051:LCI983087 LME983051:LME983087 LWA983051:LWA983087 MFW983051:MFW983087 MPS983051:MPS983087 MZO983051:MZO983087 NJK983051:NJK983087 NTG983051:NTG983087 ODC983051:ODC983087 OMY983051:OMY983087 OWU983051:OWU983087 PGQ983051:PGQ983087 PQM983051:PQM983087 QAI983051:QAI983087 QKE983051:QKE983087 QUA983051:QUA983087 RDW983051:RDW983087 RNS983051:RNS983087 RXO983051:RXO983087 SHK983051:SHK983087 SRG983051:SRG983087 TBC983051:TBC983087 TKY983051:TKY983087 TUU983051:TUU983087 UEQ983051:UEQ983087 UOM983051:UOM983087 UYI983051:UYI983087 VIE983051:VIE983087 VSA983051:VSA983087 WBW983051:WBW983087 WLS983051:WLS983087 G11:G47">
      <formula1>"是,否"</formula1>
    </dataValidation>
    <dataValidation type="list" allowBlank="1" showInputMessage="1" showErrorMessage="1" sqref="WVN983051:WVN983087 JB11:JB47 SX11:SX47 ACT11:ACT47 AMP11:AMP47 AWL11:AWL47 BGH11:BGH47 BQD11:BQD47 BZZ11:BZZ47 CJV11:CJV47 CTR11:CTR47 DDN11:DDN47 DNJ11:DNJ47 DXF11:DXF47 EHB11:EHB47 EQX11:EQX47 FAT11:FAT47 FKP11:FKP47 FUL11:FUL47 GEH11:GEH47 GOD11:GOD47 GXZ11:GXZ47 HHV11:HHV47 HRR11:HRR47 IBN11:IBN47 ILJ11:ILJ47 IVF11:IVF47 JFB11:JFB47 JOX11:JOX47 JYT11:JYT47 KIP11:KIP47 KSL11:KSL47 LCH11:LCH47 LMD11:LMD47 LVZ11:LVZ47 MFV11:MFV47 MPR11:MPR47 MZN11:MZN47 NJJ11:NJJ47 NTF11:NTF47 ODB11:ODB47 OMX11:OMX47 OWT11:OWT47 PGP11:PGP47 PQL11:PQL47 QAH11:QAH47 QKD11:QKD47 QTZ11:QTZ47 RDV11:RDV47 RNR11:RNR47 RXN11:RXN47 SHJ11:SHJ47 SRF11:SRF47 TBB11:TBB47 TKX11:TKX47 TUT11:TUT47 UEP11:UEP47 UOL11:UOL47 UYH11:UYH47 VID11:VID47 VRZ11:VRZ47 WBV11:WBV47 WLR11:WLR47 WVN11:WVN47 F65547:F65583 JB65547:JB65583 SX65547:SX65583 ACT65547:ACT65583 AMP65547:AMP65583 AWL65547:AWL65583 BGH65547:BGH65583 BQD65547:BQD65583 BZZ65547:BZZ65583 CJV65547:CJV65583 CTR65547:CTR65583 DDN65547:DDN65583 DNJ65547:DNJ65583 DXF65547:DXF65583 EHB65547:EHB65583 EQX65547:EQX65583 FAT65547:FAT65583 FKP65547:FKP65583 FUL65547:FUL65583 GEH65547:GEH65583 GOD65547:GOD65583 GXZ65547:GXZ65583 HHV65547:HHV65583 HRR65547:HRR65583 IBN65547:IBN65583 ILJ65547:ILJ65583 IVF65547:IVF65583 JFB65547:JFB65583 JOX65547:JOX65583 JYT65547:JYT65583 KIP65547:KIP65583 KSL65547:KSL65583 LCH65547:LCH65583 LMD65547:LMD65583 LVZ65547:LVZ65583 MFV65547:MFV65583 MPR65547:MPR65583 MZN65547:MZN65583 NJJ65547:NJJ65583 NTF65547:NTF65583 ODB65547:ODB65583 OMX65547:OMX65583 OWT65547:OWT65583 PGP65547:PGP65583 PQL65547:PQL65583 QAH65547:QAH65583 QKD65547:QKD65583 QTZ65547:QTZ65583 RDV65547:RDV65583 RNR65547:RNR65583 RXN65547:RXN65583 SHJ65547:SHJ65583 SRF65547:SRF65583 TBB65547:TBB65583 TKX65547:TKX65583 TUT65547:TUT65583 UEP65547:UEP65583 UOL65547:UOL65583 UYH65547:UYH65583 VID65547:VID65583 VRZ65547:VRZ65583 WBV65547:WBV65583 WLR65547:WLR65583 WVN65547:WVN65583 F131083:F131119 JB131083:JB131119 SX131083:SX131119 ACT131083:ACT131119 AMP131083:AMP131119 AWL131083:AWL131119 BGH131083:BGH131119 BQD131083:BQD131119 BZZ131083:BZZ131119 CJV131083:CJV131119 CTR131083:CTR131119 DDN131083:DDN131119 DNJ131083:DNJ131119 DXF131083:DXF131119 EHB131083:EHB131119 EQX131083:EQX131119 FAT131083:FAT131119 FKP131083:FKP131119 FUL131083:FUL131119 GEH131083:GEH131119 GOD131083:GOD131119 GXZ131083:GXZ131119 HHV131083:HHV131119 HRR131083:HRR131119 IBN131083:IBN131119 ILJ131083:ILJ131119 IVF131083:IVF131119 JFB131083:JFB131119 JOX131083:JOX131119 JYT131083:JYT131119 KIP131083:KIP131119 KSL131083:KSL131119 LCH131083:LCH131119 LMD131083:LMD131119 LVZ131083:LVZ131119 MFV131083:MFV131119 MPR131083:MPR131119 MZN131083:MZN131119 NJJ131083:NJJ131119 NTF131083:NTF131119 ODB131083:ODB131119 OMX131083:OMX131119 OWT131083:OWT131119 PGP131083:PGP131119 PQL131083:PQL131119 QAH131083:QAH131119 QKD131083:QKD131119 QTZ131083:QTZ131119 RDV131083:RDV131119 RNR131083:RNR131119 RXN131083:RXN131119 SHJ131083:SHJ131119 SRF131083:SRF131119 TBB131083:TBB131119 TKX131083:TKX131119 TUT131083:TUT131119 UEP131083:UEP131119 UOL131083:UOL131119 UYH131083:UYH131119 VID131083:VID131119 VRZ131083:VRZ131119 WBV131083:WBV131119 WLR131083:WLR131119 WVN131083:WVN131119 F196619:F196655 JB196619:JB196655 SX196619:SX196655 ACT196619:ACT196655 AMP196619:AMP196655 AWL196619:AWL196655 BGH196619:BGH196655 BQD196619:BQD196655 BZZ196619:BZZ196655 CJV196619:CJV196655 CTR196619:CTR196655 DDN196619:DDN196655 DNJ196619:DNJ196655 DXF196619:DXF196655 EHB196619:EHB196655 EQX196619:EQX196655 FAT196619:FAT196655 FKP196619:FKP196655 FUL196619:FUL196655 GEH196619:GEH196655 GOD196619:GOD196655 GXZ196619:GXZ196655 HHV196619:HHV196655 HRR196619:HRR196655 IBN196619:IBN196655 ILJ196619:ILJ196655 IVF196619:IVF196655 JFB196619:JFB196655 JOX196619:JOX196655 JYT196619:JYT196655 KIP196619:KIP196655 KSL196619:KSL196655 LCH196619:LCH196655 LMD196619:LMD196655 LVZ196619:LVZ196655 MFV196619:MFV196655 MPR196619:MPR196655 MZN196619:MZN196655 NJJ196619:NJJ196655 NTF196619:NTF196655 ODB196619:ODB196655 OMX196619:OMX196655 OWT196619:OWT196655 PGP196619:PGP196655 PQL196619:PQL196655 QAH196619:QAH196655 QKD196619:QKD196655 QTZ196619:QTZ196655 RDV196619:RDV196655 RNR196619:RNR196655 RXN196619:RXN196655 SHJ196619:SHJ196655 SRF196619:SRF196655 TBB196619:TBB196655 TKX196619:TKX196655 TUT196619:TUT196655 UEP196619:UEP196655 UOL196619:UOL196655 UYH196619:UYH196655 VID196619:VID196655 VRZ196619:VRZ196655 WBV196619:WBV196655 WLR196619:WLR196655 WVN196619:WVN196655 F262155:F262191 JB262155:JB262191 SX262155:SX262191 ACT262155:ACT262191 AMP262155:AMP262191 AWL262155:AWL262191 BGH262155:BGH262191 BQD262155:BQD262191 BZZ262155:BZZ262191 CJV262155:CJV262191 CTR262155:CTR262191 DDN262155:DDN262191 DNJ262155:DNJ262191 DXF262155:DXF262191 EHB262155:EHB262191 EQX262155:EQX262191 FAT262155:FAT262191 FKP262155:FKP262191 FUL262155:FUL262191 GEH262155:GEH262191 GOD262155:GOD262191 GXZ262155:GXZ262191 HHV262155:HHV262191 HRR262155:HRR262191 IBN262155:IBN262191 ILJ262155:ILJ262191 IVF262155:IVF262191 JFB262155:JFB262191 JOX262155:JOX262191 JYT262155:JYT262191 KIP262155:KIP262191 KSL262155:KSL262191 LCH262155:LCH262191 LMD262155:LMD262191 LVZ262155:LVZ262191 MFV262155:MFV262191 MPR262155:MPR262191 MZN262155:MZN262191 NJJ262155:NJJ262191 NTF262155:NTF262191 ODB262155:ODB262191 OMX262155:OMX262191 OWT262155:OWT262191 PGP262155:PGP262191 PQL262155:PQL262191 QAH262155:QAH262191 QKD262155:QKD262191 QTZ262155:QTZ262191 RDV262155:RDV262191 RNR262155:RNR262191 RXN262155:RXN262191 SHJ262155:SHJ262191 SRF262155:SRF262191 TBB262155:TBB262191 TKX262155:TKX262191 TUT262155:TUT262191 UEP262155:UEP262191 UOL262155:UOL262191 UYH262155:UYH262191 VID262155:VID262191 VRZ262155:VRZ262191 WBV262155:WBV262191 WLR262155:WLR262191 WVN262155:WVN262191 F327691:F327727 JB327691:JB327727 SX327691:SX327727 ACT327691:ACT327727 AMP327691:AMP327727 AWL327691:AWL327727 BGH327691:BGH327727 BQD327691:BQD327727 BZZ327691:BZZ327727 CJV327691:CJV327727 CTR327691:CTR327727 DDN327691:DDN327727 DNJ327691:DNJ327727 DXF327691:DXF327727 EHB327691:EHB327727 EQX327691:EQX327727 FAT327691:FAT327727 FKP327691:FKP327727 FUL327691:FUL327727 GEH327691:GEH327727 GOD327691:GOD327727 GXZ327691:GXZ327727 HHV327691:HHV327727 HRR327691:HRR327727 IBN327691:IBN327727 ILJ327691:ILJ327727 IVF327691:IVF327727 JFB327691:JFB327727 JOX327691:JOX327727 JYT327691:JYT327727 KIP327691:KIP327727 KSL327691:KSL327727 LCH327691:LCH327727 LMD327691:LMD327727 LVZ327691:LVZ327727 MFV327691:MFV327727 MPR327691:MPR327727 MZN327691:MZN327727 NJJ327691:NJJ327727 NTF327691:NTF327727 ODB327691:ODB327727 OMX327691:OMX327727 OWT327691:OWT327727 PGP327691:PGP327727 PQL327691:PQL327727 QAH327691:QAH327727 QKD327691:QKD327727 QTZ327691:QTZ327727 RDV327691:RDV327727 RNR327691:RNR327727 RXN327691:RXN327727 SHJ327691:SHJ327727 SRF327691:SRF327727 TBB327691:TBB327727 TKX327691:TKX327727 TUT327691:TUT327727 UEP327691:UEP327727 UOL327691:UOL327727 UYH327691:UYH327727 VID327691:VID327727 VRZ327691:VRZ327727 WBV327691:WBV327727 WLR327691:WLR327727 WVN327691:WVN327727 F393227:F393263 JB393227:JB393263 SX393227:SX393263 ACT393227:ACT393263 AMP393227:AMP393263 AWL393227:AWL393263 BGH393227:BGH393263 BQD393227:BQD393263 BZZ393227:BZZ393263 CJV393227:CJV393263 CTR393227:CTR393263 DDN393227:DDN393263 DNJ393227:DNJ393263 DXF393227:DXF393263 EHB393227:EHB393263 EQX393227:EQX393263 FAT393227:FAT393263 FKP393227:FKP393263 FUL393227:FUL393263 GEH393227:GEH393263 GOD393227:GOD393263 GXZ393227:GXZ393263 HHV393227:HHV393263 HRR393227:HRR393263 IBN393227:IBN393263 ILJ393227:ILJ393263 IVF393227:IVF393263 JFB393227:JFB393263 JOX393227:JOX393263 JYT393227:JYT393263 KIP393227:KIP393263 KSL393227:KSL393263 LCH393227:LCH393263 LMD393227:LMD393263 LVZ393227:LVZ393263 MFV393227:MFV393263 MPR393227:MPR393263 MZN393227:MZN393263 NJJ393227:NJJ393263 NTF393227:NTF393263 ODB393227:ODB393263 OMX393227:OMX393263 OWT393227:OWT393263 PGP393227:PGP393263 PQL393227:PQL393263 QAH393227:QAH393263 QKD393227:QKD393263 QTZ393227:QTZ393263 RDV393227:RDV393263 RNR393227:RNR393263 RXN393227:RXN393263 SHJ393227:SHJ393263 SRF393227:SRF393263 TBB393227:TBB393263 TKX393227:TKX393263 TUT393227:TUT393263 UEP393227:UEP393263 UOL393227:UOL393263 UYH393227:UYH393263 VID393227:VID393263 VRZ393227:VRZ393263 WBV393227:WBV393263 WLR393227:WLR393263 WVN393227:WVN393263 F458763:F458799 JB458763:JB458799 SX458763:SX458799 ACT458763:ACT458799 AMP458763:AMP458799 AWL458763:AWL458799 BGH458763:BGH458799 BQD458763:BQD458799 BZZ458763:BZZ458799 CJV458763:CJV458799 CTR458763:CTR458799 DDN458763:DDN458799 DNJ458763:DNJ458799 DXF458763:DXF458799 EHB458763:EHB458799 EQX458763:EQX458799 FAT458763:FAT458799 FKP458763:FKP458799 FUL458763:FUL458799 GEH458763:GEH458799 GOD458763:GOD458799 GXZ458763:GXZ458799 HHV458763:HHV458799 HRR458763:HRR458799 IBN458763:IBN458799 ILJ458763:ILJ458799 IVF458763:IVF458799 JFB458763:JFB458799 JOX458763:JOX458799 JYT458763:JYT458799 KIP458763:KIP458799 KSL458763:KSL458799 LCH458763:LCH458799 LMD458763:LMD458799 LVZ458763:LVZ458799 MFV458763:MFV458799 MPR458763:MPR458799 MZN458763:MZN458799 NJJ458763:NJJ458799 NTF458763:NTF458799 ODB458763:ODB458799 OMX458763:OMX458799 OWT458763:OWT458799 PGP458763:PGP458799 PQL458763:PQL458799 QAH458763:QAH458799 QKD458763:QKD458799 QTZ458763:QTZ458799 RDV458763:RDV458799 RNR458763:RNR458799 RXN458763:RXN458799 SHJ458763:SHJ458799 SRF458763:SRF458799 TBB458763:TBB458799 TKX458763:TKX458799 TUT458763:TUT458799 UEP458763:UEP458799 UOL458763:UOL458799 UYH458763:UYH458799 VID458763:VID458799 VRZ458763:VRZ458799 WBV458763:WBV458799 WLR458763:WLR458799 WVN458763:WVN458799 F524299:F524335 JB524299:JB524335 SX524299:SX524335 ACT524299:ACT524335 AMP524299:AMP524335 AWL524299:AWL524335 BGH524299:BGH524335 BQD524299:BQD524335 BZZ524299:BZZ524335 CJV524299:CJV524335 CTR524299:CTR524335 DDN524299:DDN524335 DNJ524299:DNJ524335 DXF524299:DXF524335 EHB524299:EHB524335 EQX524299:EQX524335 FAT524299:FAT524335 FKP524299:FKP524335 FUL524299:FUL524335 GEH524299:GEH524335 GOD524299:GOD524335 GXZ524299:GXZ524335 HHV524299:HHV524335 HRR524299:HRR524335 IBN524299:IBN524335 ILJ524299:ILJ524335 IVF524299:IVF524335 JFB524299:JFB524335 JOX524299:JOX524335 JYT524299:JYT524335 KIP524299:KIP524335 KSL524299:KSL524335 LCH524299:LCH524335 LMD524299:LMD524335 LVZ524299:LVZ524335 MFV524299:MFV524335 MPR524299:MPR524335 MZN524299:MZN524335 NJJ524299:NJJ524335 NTF524299:NTF524335 ODB524299:ODB524335 OMX524299:OMX524335 OWT524299:OWT524335 PGP524299:PGP524335 PQL524299:PQL524335 QAH524299:QAH524335 QKD524299:QKD524335 QTZ524299:QTZ524335 RDV524299:RDV524335 RNR524299:RNR524335 RXN524299:RXN524335 SHJ524299:SHJ524335 SRF524299:SRF524335 TBB524299:TBB524335 TKX524299:TKX524335 TUT524299:TUT524335 UEP524299:UEP524335 UOL524299:UOL524335 UYH524299:UYH524335 VID524299:VID524335 VRZ524299:VRZ524335 WBV524299:WBV524335 WLR524299:WLR524335 WVN524299:WVN524335 F589835:F589871 JB589835:JB589871 SX589835:SX589871 ACT589835:ACT589871 AMP589835:AMP589871 AWL589835:AWL589871 BGH589835:BGH589871 BQD589835:BQD589871 BZZ589835:BZZ589871 CJV589835:CJV589871 CTR589835:CTR589871 DDN589835:DDN589871 DNJ589835:DNJ589871 DXF589835:DXF589871 EHB589835:EHB589871 EQX589835:EQX589871 FAT589835:FAT589871 FKP589835:FKP589871 FUL589835:FUL589871 GEH589835:GEH589871 GOD589835:GOD589871 GXZ589835:GXZ589871 HHV589835:HHV589871 HRR589835:HRR589871 IBN589835:IBN589871 ILJ589835:ILJ589871 IVF589835:IVF589871 JFB589835:JFB589871 JOX589835:JOX589871 JYT589835:JYT589871 KIP589835:KIP589871 KSL589835:KSL589871 LCH589835:LCH589871 LMD589835:LMD589871 LVZ589835:LVZ589871 MFV589835:MFV589871 MPR589835:MPR589871 MZN589835:MZN589871 NJJ589835:NJJ589871 NTF589835:NTF589871 ODB589835:ODB589871 OMX589835:OMX589871 OWT589835:OWT589871 PGP589835:PGP589871 PQL589835:PQL589871 QAH589835:QAH589871 QKD589835:QKD589871 QTZ589835:QTZ589871 RDV589835:RDV589871 RNR589835:RNR589871 RXN589835:RXN589871 SHJ589835:SHJ589871 SRF589835:SRF589871 TBB589835:TBB589871 TKX589835:TKX589871 TUT589835:TUT589871 UEP589835:UEP589871 UOL589835:UOL589871 UYH589835:UYH589871 VID589835:VID589871 VRZ589835:VRZ589871 WBV589835:WBV589871 WLR589835:WLR589871 WVN589835:WVN589871 F655371:F655407 JB655371:JB655407 SX655371:SX655407 ACT655371:ACT655407 AMP655371:AMP655407 AWL655371:AWL655407 BGH655371:BGH655407 BQD655371:BQD655407 BZZ655371:BZZ655407 CJV655371:CJV655407 CTR655371:CTR655407 DDN655371:DDN655407 DNJ655371:DNJ655407 DXF655371:DXF655407 EHB655371:EHB655407 EQX655371:EQX655407 FAT655371:FAT655407 FKP655371:FKP655407 FUL655371:FUL655407 GEH655371:GEH655407 GOD655371:GOD655407 GXZ655371:GXZ655407 HHV655371:HHV655407 HRR655371:HRR655407 IBN655371:IBN655407 ILJ655371:ILJ655407 IVF655371:IVF655407 JFB655371:JFB655407 JOX655371:JOX655407 JYT655371:JYT655407 KIP655371:KIP655407 KSL655371:KSL655407 LCH655371:LCH655407 LMD655371:LMD655407 LVZ655371:LVZ655407 MFV655371:MFV655407 MPR655371:MPR655407 MZN655371:MZN655407 NJJ655371:NJJ655407 NTF655371:NTF655407 ODB655371:ODB655407 OMX655371:OMX655407 OWT655371:OWT655407 PGP655371:PGP655407 PQL655371:PQL655407 QAH655371:QAH655407 QKD655371:QKD655407 QTZ655371:QTZ655407 RDV655371:RDV655407 RNR655371:RNR655407 RXN655371:RXN655407 SHJ655371:SHJ655407 SRF655371:SRF655407 TBB655371:TBB655407 TKX655371:TKX655407 TUT655371:TUT655407 UEP655371:UEP655407 UOL655371:UOL655407 UYH655371:UYH655407 VID655371:VID655407 VRZ655371:VRZ655407 WBV655371:WBV655407 WLR655371:WLR655407 WVN655371:WVN655407 F720907:F720943 JB720907:JB720943 SX720907:SX720943 ACT720907:ACT720943 AMP720907:AMP720943 AWL720907:AWL720943 BGH720907:BGH720943 BQD720907:BQD720943 BZZ720907:BZZ720943 CJV720907:CJV720943 CTR720907:CTR720943 DDN720907:DDN720943 DNJ720907:DNJ720943 DXF720907:DXF720943 EHB720907:EHB720943 EQX720907:EQX720943 FAT720907:FAT720943 FKP720907:FKP720943 FUL720907:FUL720943 GEH720907:GEH720943 GOD720907:GOD720943 GXZ720907:GXZ720943 HHV720907:HHV720943 HRR720907:HRR720943 IBN720907:IBN720943 ILJ720907:ILJ720943 IVF720907:IVF720943 JFB720907:JFB720943 JOX720907:JOX720943 JYT720907:JYT720943 KIP720907:KIP720943 KSL720907:KSL720943 LCH720907:LCH720943 LMD720907:LMD720943 LVZ720907:LVZ720943 MFV720907:MFV720943 MPR720907:MPR720943 MZN720907:MZN720943 NJJ720907:NJJ720943 NTF720907:NTF720943 ODB720907:ODB720943 OMX720907:OMX720943 OWT720907:OWT720943 PGP720907:PGP720943 PQL720907:PQL720943 QAH720907:QAH720943 QKD720907:QKD720943 QTZ720907:QTZ720943 RDV720907:RDV720943 RNR720907:RNR720943 RXN720907:RXN720943 SHJ720907:SHJ720943 SRF720907:SRF720943 TBB720907:TBB720943 TKX720907:TKX720943 TUT720907:TUT720943 UEP720907:UEP720943 UOL720907:UOL720943 UYH720907:UYH720943 VID720907:VID720943 VRZ720907:VRZ720943 WBV720907:WBV720943 WLR720907:WLR720943 WVN720907:WVN720943 F786443:F786479 JB786443:JB786479 SX786443:SX786479 ACT786443:ACT786479 AMP786443:AMP786479 AWL786443:AWL786479 BGH786443:BGH786479 BQD786443:BQD786479 BZZ786443:BZZ786479 CJV786443:CJV786479 CTR786443:CTR786479 DDN786443:DDN786479 DNJ786443:DNJ786479 DXF786443:DXF786479 EHB786443:EHB786479 EQX786443:EQX786479 FAT786443:FAT786479 FKP786443:FKP786479 FUL786443:FUL786479 GEH786443:GEH786479 GOD786443:GOD786479 GXZ786443:GXZ786479 HHV786443:HHV786479 HRR786443:HRR786479 IBN786443:IBN786479 ILJ786443:ILJ786479 IVF786443:IVF786479 JFB786443:JFB786479 JOX786443:JOX786479 JYT786443:JYT786479 KIP786443:KIP786479 KSL786443:KSL786479 LCH786443:LCH786479 LMD786443:LMD786479 LVZ786443:LVZ786479 MFV786443:MFV786479 MPR786443:MPR786479 MZN786443:MZN786479 NJJ786443:NJJ786479 NTF786443:NTF786479 ODB786443:ODB786479 OMX786443:OMX786479 OWT786443:OWT786479 PGP786443:PGP786479 PQL786443:PQL786479 QAH786443:QAH786479 QKD786443:QKD786479 QTZ786443:QTZ786479 RDV786443:RDV786479 RNR786443:RNR786479 RXN786443:RXN786479 SHJ786443:SHJ786479 SRF786443:SRF786479 TBB786443:TBB786479 TKX786443:TKX786479 TUT786443:TUT786479 UEP786443:UEP786479 UOL786443:UOL786479 UYH786443:UYH786479 VID786443:VID786479 VRZ786443:VRZ786479 WBV786443:WBV786479 WLR786443:WLR786479 WVN786443:WVN786479 F851979:F852015 JB851979:JB852015 SX851979:SX852015 ACT851979:ACT852015 AMP851979:AMP852015 AWL851979:AWL852015 BGH851979:BGH852015 BQD851979:BQD852015 BZZ851979:BZZ852015 CJV851979:CJV852015 CTR851979:CTR852015 DDN851979:DDN852015 DNJ851979:DNJ852015 DXF851979:DXF852015 EHB851979:EHB852015 EQX851979:EQX852015 FAT851979:FAT852015 FKP851979:FKP852015 FUL851979:FUL852015 GEH851979:GEH852015 GOD851979:GOD852015 GXZ851979:GXZ852015 HHV851979:HHV852015 HRR851979:HRR852015 IBN851979:IBN852015 ILJ851979:ILJ852015 IVF851979:IVF852015 JFB851979:JFB852015 JOX851979:JOX852015 JYT851979:JYT852015 KIP851979:KIP852015 KSL851979:KSL852015 LCH851979:LCH852015 LMD851979:LMD852015 LVZ851979:LVZ852015 MFV851979:MFV852015 MPR851979:MPR852015 MZN851979:MZN852015 NJJ851979:NJJ852015 NTF851979:NTF852015 ODB851979:ODB852015 OMX851979:OMX852015 OWT851979:OWT852015 PGP851979:PGP852015 PQL851979:PQL852015 QAH851979:QAH852015 QKD851979:QKD852015 QTZ851979:QTZ852015 RDV851979:RDV852015 RNR851979:RNR852015 RXN851979:RXN852015 SHJ851979:SHJ852015 SRF851979:SRF852015 TBB851979:TBB852015 TKX851979:TKX852015 TUT851979:TUT852015 UEP851979:UEP852015 UOL851979:UOL852015 UYH851979:UYH852015 VID851979:VID852015 VRZ851979:VRZ852015 WBV851979:WBV852015 WLR851979:WLR852015 WVN851979:WVN852015 F917515:F917551 JB917515:JB917551 SX917515:SX917551 ACT917515:ACT917551 AMP917515:AMP917551 AWL917515:AWL917551 BGH917515:BGH917551 BQD917515:BQD917551 BZZ917515:BZZ917551 CJV917515:CJV917551 CTR917515:CTR917551 DDN917515:DDN917551 DNJ917515:DNJ917551 DXF917515:DXF917551 EHB917515:EHB917551 EQX917515:EQX917551 FAT917515:FAT917551 FKP917515:FKP917551 FUL917515:FUL917551 GEH917515:GEH917551 GOD917515:GOD917551 GXZ917515:GXZ917551 HHV917515:HHV917551 HRR917515:HRR917551 IBN917515:IBN917551 ILJ917515:ILJ917551 IVF917515:IVF917551 JFB917515:JFB917551 JOX917515:JOX917551 JYT917515:JYT917551 KIP917515:KIP917551 KSL917515:KSL917551 LCH917515:LCH917551 LMD917515:LMD917551 LVZ917515:LVZ917551 MFV917515:MFV917551 MPR917515:MPR917551 MZN917515:MZN917551 NJJ917515:NJJ917551 NTF917515:NTF917551 ODB917515:ODB917551 OMX917515:OMX917551 OWT917515:OWT917551 PGP917515:PGP917551 PQL917515:PQL917551 QAH917515:QAH917551 QKD917515:QKD917551 QTZ917515:QTZ917551 RDV917515:RDV917551 RNR917515:RNR917551 RXN917515:RXN917551 SHJ917515:SHJ917551 SRF917515:SRF917551 TBB917515:TBB917551 TKX917515:TKX917551 TUT917515:TUT917551 UEP917515:UEP917551 UOL917515:UOL917551 UYH917515:UYH917551 VID917515:VID917551 VRZ917515:VRZ917551 WBV917515:WBV917551 WLR917515:WLR917551 WVN917515:WVN917551 F983051:F983087 JB983051:JB983087 SX983051:SX983087 ACT983051:ACT983087 AMP983051:AMP983087 AWL983051:AWL983087 BGH983051:BGH983087 BQD983051:BQD983087 BZZ983051:BZZ983087 CJV983051:CJV983087 CTR983051:CTR983087 DDN983051:DDN983087 DNJ983051:DNJ983087 DXF983051:DXF983087 EHB983051:EHB983087 EQX983051:EQX983087 FAT983051:FAT983087 FKP983051:FKP983087 FUL983051:FUL983087 GEH983051:GEH983087 GOD983051:GOD983087 GXZ983051:GXZ983087 HHV983051:HHV983087 HRR983051:HRR983087 IBN983051:IBN983087 ILJ983051:ILJ983087 IVF983051:IVF983087 JFB983051:JFB983087 JOX983051:JOX983087 JYT983051:JYT983087 KIP983051:KIP983087 KSL983051:KSL983087 LCH983051:LCH983087 LMD983051:LMD983087 LVZ983051:LVZ983087 MFV983051:MFV983087 MPR983051:MPR983087 MZN983051:MZN983087 NJJ983051:NJJ983087 NTF983051:NTF983087 ODB983051:ODB983087 OMX983051:OMX983087 OWT983051:OWT983087 PGP983051:PGP983087 PQL983051:PQL983087 QAH983051:QAH983087 QKD983051:QKD983087 QTZ983051:QTZ983087 RDV983051:RDV983087 RNR983051:RNR983087 RXN983051:RXN983087 SHJ983051:SHJ983087 SRF983051:SRF983087 TBB983051:TBB983087 TKX983051:TKX983087 TUT983051:TUT983087 UEP983051:UEP983087 UOL983051:UOL983087 UYH983051:UYH983087 VID983051:VID983087 VRZ983051:VRZ983087 WBV983051:WBV983087 WLR983051:WLR983087 F11:F47">
      <formula1>"高,中,低"</formula1>
    </dataValidation>
    <dataValidation type="list" allowBlank="1" showInputMessage="1" showErrorMessage="1" sqref="WVM983051:WVM983087 JA11:JA47 SW11:SW47 ACS11:ACS47 AMO11:AMO47 AWK11:AWK47 BGG11:BGG47 BQC11:BQC47 BZY11:BZY47 CJU11:CJU47 CTQ11:CTQ47 DDM11:DDM47 DNI11:DNI47 DXE11:DXE47 EHA11:EHA47 EQW11:EQW47 FAS11:FAS47 FKO11:FKO47 FUK11:FUK47 GEG11:GEG47 GOC11:GOC47 GXY11:GXY47 HHU11:HHU47 HRQ11:HRQ47 IBM11:IBM47 ILI11:ILI47 IVE11:IVE47 JFA11:JFA47 JOW11:JOW47 JYS11:JYS47 KIO11:KIO47 KSK11:KSK47 LCG11:LCG47 LMC11:LMC47 LVY11:LVY47 MFU11:MFU47 MPQ11:MPQ47 MZM11:MZM47 NJI11:NJI47 NTE11:NTE47 ODA11:ODA47 OMW11:OMW47 OWS11:OWS47 PGO11:PGO47 PQK11:PQK47 QAG11:QAG47 QKC11:QKC47 QTY11:QTY47 RDU11:RDU47 RNQ11:RNQ47 RXM11:RXM47 SHI11:SHI47 SRE11:SRE47 TBA11:TBA47 TKW11:TKW47 TUS11:TUS47 UEO11:UEO47 UOK11:UOK47 UYG11:UYG47 VIC11:VIC47 VRY11:VRY47 WBU11:WBU47 WLQ11:WLQ47 WVM11:WVM47 E65547:E65583 JA65547:JA65583 SW65547:SW65583 ACS65547:ACS65583 AMO65547:AMO65583 AWK65547:AWK65583 BGG65547:BGG65583 BQC65547:BQC65583 BZY65547:BZY65583 CJU65547:CJU65583 CTQ65547:CTQ65583 DDM65547:DDM65583 DNI65547:DNI65583 DXE65547:DXE65583 EHA65547:EHA65583 EQW65547:EQW65583 FAS65547:FAS65583 FKO65547:FKO65583 FUK65547:FUK65583 GEG65547:GEG65583 GOC65547:GOC65583 GXY65547:GXY65583 HHU65547:HHU65583 HRQ65547:HRQ65583 IBM65547:IBM65583 ILI65547:ILI65583 IVE65547:IVE65583 JFA65547:JFA65583 JOW65547:JOW65583 JYS65547:JYS65583 KIO65547:KIO65583 KSK65547:KSK65583 LCG65547:LCG65583 LMC65547:LMC65583 LVY65547:LVY65583 MFU65547:MFU65583 MPQ65547:MPQ65583 MZM65547:MZM65583 NJI65547:NJI65583 NTE65547:NTE65583 ODA65547:ODA65583 OMW65547:OMW65583 OWS65547:OWS65583 PGO65547:PGO65583 PQK65547:PQK65583 QAG65547:QAG65583 QKC65547:QKC65583 QTY65547:QTY65583 RDU65547:RDU65583 RNQ65547:RNQ65583 RXM65547:RXM65583 SHI65547:SHI65583 SRE65547:SRE65583 TBA65547:TBA65583 TKW65547:TKW65583 TUS65547:TUS65583 UEO65547:UEO65583 UOK65547:UOK65583 UYG65547:UYG65583 VIC65547:VIC65583 VRY65547:VRY65583 WBU65547:WBU65583 WLQ65547:WLQ65583 WVM65547:WVM65583 E131083:E131119 JA131083:JA131119 SW131083:SW131119 ACS131083:ACS131119 AMO131083:AMO131119 AWK131083:AWK131119 BGG131083:BGG131119 BQC131083:BQC131119 BZY131083:BZY131119 CJU131083:CJU131119 CTQ131083:CTQ131119 DDM131083:DDM131119 DNI131083:DNI131119 DXE131083:DXE131119 EHA131083:EHA131119 EQW131083:EQW131119 FAS131083:FAS131119 FKO131083:FKO131119 FUK131083:FUK131119 GEG131083:GEG131119 GOC131083:GOC131119 GXY131083:GXY131119 HHU131083:HHU131119 HRQ131083:HRQ131119 IBM131083:IBM131119 ILI131083:ILI131119 IVE131083:IVE131119 JFA131083:JFA131119 JOW131083:JOW131119 JYS131083:JYS131119 KIO131083:KIO131119 KSK131083:KSK131119 LCG131083:LCG131119 LMC131083:LMC131119 LVY131083:LVY131119 MFU131083:MFU131119 MPQ131083:MPQ131119 MZM131083:MZM131119 NJI131083:NJI131119 NTE131083:NTE131119 ODA131083:ODA131119 OMW131083:OMW131119 OWS131083:OWS131119 PGO131083:PGO131119 PQK131083:PQK131119 QAG131083:QAG131119 QKC131083:QKC131119 QTY131083:QTY131119 RDU131083:RDU131119 RNQ131083:RNQ131119 RXM131083:RXM131119 SHI131083:SHI131119 SRE131083:SRE131119 TBA131083:TBA131119 TKW131083:TKW131119 TUS131083:TUS131119 UEO131083:UEO131119 UOK131083:UOK131119 UYG131083:UYG131119 VIC131083:VIC131119 VRY131083:VRY131119 WBU131083:WBU131119 WLQ131083:WLQ131119 WVM131083:WVM131119 E196619:E196655 JA196619:JA196655 SW196619:SW196655 ACS196619:ACS196655 AMO196619:AMO196655 AWK196619:AWK196655 BGG196619:BGG196655 BQC196619:BQC196655 BZY196619:BZY196655 CJU196619:CJU196655 CTQ196619:CTQ196655 DDM196619:DDM196655 DNI196619:DNI196655 DXE196619:DXE196655 EHA196619:EHA196655 EQW196619:EQW196655 FAS196619:FAS196655 FKO196619:FKO196655 FUK196619:FUK196655 GEG196619:GEG196655 GOC196619:GOC196655 GXY196619:GXY196655 HHU196619:HHU196655 HRQ196619:HRQ196655 IBM196619:IBM196655 ILI196619:ILI196655 IVE196619:IVE196655 JFA196619:JFA196655 JOW196619:JOW196655 JYS196619:JYS196655 KIO196619:KIO196655 KSK196619:KSK196655 LCG196619:LCG196655 LMC196619:LMC196655 LVY196619:LVY196655 MFU196619:MFU196655 MPQ196619:MPQ196655 MZM196619:MZM196655 NJI196619:NJI196655 NTE196619:NTE196655 ODA196619:ODA196655 OMW196619:OMW196655 OWS196619:OWS196655 PGO196619:PGO196655 PQK196619:PQK196655 QAG196619:QAG196655 QKC196619:QKC196655 QTY196619:QTY196655 RDU196619:RDU196655 RNQ196619:RNQ196655 RXM196619:RXM196655 SHI196619:SHI196655 SRE196619:SRE196655 TBA196619:TBA196655 TKW196619:TKW196655 TUS196619:TUS196655 UEO196619:UEO196655 UOK196619:UOK196655 UYG196619:UYG196655 VIC196619:VIC196655 VRY196619:VRY196655 WBU196619:WBU196655 WLQ196619:WLQ196655 WVM196619:WVM196655 E262155:E262191 JA262155:JA262191 SW262155:SW262191 ACS262155:ACS262191 AMO262155:AMO262191 AWK262155:AWK262191 BGG262155:BGG262191 BQC262155:BQC262191 BZY262155:BZY262191 CJU262155:CJU262191 CTQ262155:CTQ262191 DDM262155:DDM262191 DNI262155:DNI262191 DXE262155:DXE262191 EHA262155:EHA262191 EQW262155:EQW262191 FAS262155:FAS262191 FKO262155:FKO262191 FUK262155:FUK262191 GEG262155:GEG262191 GOC262155:GOC262191 GXY262155:GXY262191 HHU262155:HHU262191 HRQ262155:HRQ262191 IBM262155:IBM262191 ILI262155:ILI262191 IVE262155:IVE262191 JFA262155:JFA262191 JOW262155:JOW262191 JYS262155:JYS262191 KIO262155:KIO262191 KSK262155:KSK262191 LCG262155:LCG262191 LMC262155:LMC262191 LVY262155:LVY262191 MFU262155:MFU262191 MPQ262155:MPQ262191 MZM262155:MZM262191 NJI262155:NJI262191 NTE262155:NTE262191 ODA262155:ODA262191 OMW262155:OMW262191 OWS262155:OWS262191 PGO262155:PGO262191 PQK262155:PQK262191 QAG262155:QAG262191 QKC262155:QKC262191 QTY262155:QTY262191 RDU262155:RDU262191 RNQ262155:RNQ262191 RXM262155:RXM262191 SHI262155:SHI262191 SRE262155:SRE262191 TBA262155:TBA262191 TKW262155:TKW262191 TUS262155:TUS262191 UEO262155:UEO262191 UOK262155:UOK262191 UYG262155:UYG262191 VIC262155:VIC262191 VRY262155:VRY262191 WBU262155:WBU262191 WLQ262155:WLQ262191 WVM262155:WVM262191 E327691:E327727 JA327691:JA327727 SW327691:SW327727 ACS327691:ACS327727 AMO327691:AMO327727 AWK327691:AWK327727 BGG327691:BGG327727 BQC327691:BQC327727 BZY327691:BZY327727 CJU327691:CJU327727 CTQ327691:CTQ327727 DDM327691:DDM327727 DNI327691:DNI327727 DXE327691:DXE327727 EHA327691:EHA327727 EQW327691:EQW327727 FAS327691:FAS327727 FKO327691:FKO327727 FUK327691:FUK327727 GEG327691:GEG327727 GOC327691:GOC327727 GXY327691:GXY327727 HHU327691:HHU327727 HRQ327691:HRQ327727 IBM327691:IBM327727 ILI327691:ILI327727 IVE327691:IVE327727 JFA327691:JFA327727 JOW327691:JOW327727 JYS327691:JYS327727 KIO327691:KIO327727 KSK327691:KSK327727 LCG327691:LCG327727 LMC327691:LMC327727 LVY327691:LVY327727 MFU327691:MFU327727 MPQ327691:MPQ327727 MZM327691:MZM327727 NJI327691:NJI327727 NTE327691:NTE327727 ODA327691:ODA327727 OMW327691:OMW327727 OWS327691:OWS327727 PGO327691:PGO327727 PQK327691:PQK327727 QAG327691:QAG327727 QKC327691:QKC327727 QTY327691:QTY327727 RDU327691:RDU327727 RNQ327691:RNQ327727 RXM327691:RXM327727 SHI327691:SHI327727 SRE327691:SRE327727 TBA327691:TBA327727 TKW327691:TKW327727 TUS327691:TUS327727 UEO327691:UEO327727 UOK327691:UOK327727 UYG327691:UYG327727 VIC327691:VIC327727 VRY327691:VRY327727 WBU327691:WBU327727 WLQ327691:WLQ327727 WVM327691:WVM327727 E393227:E393263 JA393227:JA393263 SW393227:SW393263 ACS393227:ACS393263 AMO393227:AMO393263 AWK393227:AWK393263 BGG393227:BGG393263 BQC393227:BQC393263 BZY393227:BZY393263 CJU393227:CJU393263 CTQ393227:CTQ393263 DDM393227:DDM393263 DNI393227:DNI393263 DXE393227:DXE393263 EHA393227:EHA393263 EQW393227:EQW393263 FAS393227:FAS393263 FKO393227:FKO393263 FUK393227:FUK393263 GEG393227:GEG393263 GOC393227:GOC393263 GXY393227:GXY393263 HHU393227:HHU393263 HRQ393227:HRQ393263 IBM393227:IBM393263 ILI393227:ILI393263 IVE393227:IVE393263 JFA393227:JFA393263 JOW393227:JOW393263 JYS393227:JYS393263 KIO393227:KIO393263 KSK393227:KSK393263 LCG393227:LCG393263 LMC393227:LMC393263 LVY393227:LVY393263 MFU393227:MFU393263 MPQ393227:MPQ393263 MZM393227:MZM393263 NJI393227:NJI393263 NTE393227:NTE393263 ODA393227:ODA393263 OMW393227:OMW393263 OWS393227:OWS393263 PGO393227:PGO393263 PQK393227:PQK393263 QAG393227:QAG393263 QKC393227:QKC393263 QTY393227:QTY393263 RDU393227:RDU393263 RNQ393227:RNQ393263 RXM393227:RXM393263 SHI393227:SHI393263 SRE393227:SRE393263 TBA393227:TBA393263 TKW393227:TKW393263 TUS393227:TUS393263 UEO393227:UEO393263 UOK393227:UOK393263 UYG393227:UYG393263 VIC393227:VIC393263 VRY393227:VRY393263 WBU393227:WBU393263 WLQ393227:WLQ393263 WVM393227:WVM393263 E458763:E458799 JA458763:JA458799 SW458763:SW458799 ACS458763:ACS458799 AMO458763:AMO458799 AWK458763:AWK458799 BGG458763:BGG458799 BQC458763:BQC458799 BZY458763:BZY458799 CJU458763:CJU458799 CTQ458763:CTQ458799 DDM458763:DDM458799 DNI458763:DNI458799 DXE458763:DXE458799 EHA458763:EHA458799 EQW458763:EQW458799 FAS458763:FAS458799 FKO458763:FKO458799 FUK458763:FUK458799 GEG458763:GEG458799 GOC458763:GOC458799 GXY458763:GXY458799 HHU458763:HHU458799 HRQ458763:HRQ458799 IBM458763:IBM458799 ILI458763:ILI458799 IVE458763:IVE458799 JFA458763:JFA458799 JOW458763:JOW458799 JYS458763:JYS458799 KIO458763:KIO458799 KSK458763:KSK458799 LCG458763:LCG458799 LMC458763:LMC458799 LVY458763:LVY458799 MFU458763:MFU458799 MPQ458763:MPQ458799 MZM458763:MZM458799 NJI458763:NJI458799 NTE458763:NTE458799 ODA458763:ODA458799 OMW458763:OMW458799 OWS458763:OWS458799 PGO458763:PGO458799 PQK458763:PQK458799 QAG458763:QAG458799 QKC458763:QKC458799 QTY458763:QTY458799 RDU458763:RDU458799 RNQ458763:RNQ458799 RXM458763:RXM458799 SHI458763:SHI458799 SRE458763:SRE458799 TBA458763:TBA458799 TKW458763:TKW458799 TUS458763:TUS458799 UEO458763:UEO458799 UOK458763:UOK458799 UYG458763:UYG458799 VIC458763:VIC458799 VRY458763:VRY458799 WBU458763:WBU458799 WLQ458763:WLQ458799 WVM458763:WVM458799 E524299:E524335 JA524299:JA524335 SW524299:SW524335 ACS524299:ACS524335 AMO524299:AMO524335 AWK524299:AWK524335 BGG524299:BGG524335 BQC524299:BQC524335 BZY524299:BZY524335 CJU524299:CJU524335 CTQ524299:CTQ524335 DDM524299:DDM524335 DNI524299:DNI524335 DXE524299:DXE524335 EHA524299:EHA524335 EQW524299:EQW524335 FAS524299:FAS524335 FKO524299:FKO524335 FUK524299:FUK524335 GEG524299:GEG524335 GOC524299:GOC524335 GXY524299:GXY524335 HHU524299:HHU524335 HRQ524299:HRQ524335 IBM524299:IBM524335 ILI524299:ILI524335 IVE524299:IVE524335 JFA524299:JFA524335 JOW524299:JOW524335 JYS524299:JYS524335 KIO524299:KIO524335 KSK524299:KSK524335 LCG524299:LCG524335 LMC524299:LMC524335 LVY524299:LVY524335 MFU524299:MFU524335 MPQ524299:MPQ524335 MZM524299:MZM524335 NJI524299:NJI524335 NTE524299:NTE524335 ODA524299:ODA524335 OMW524299:OMW524335 OWS524299:OWS524335 PGO524299:PGO524335 PQK524299:PQK524335 QAG524299:QAG524335 QKC524299:QKC524335 QTY524299:QTY524335 RDU524299:RDU524335 RNQ524299:RNQ524335 RXM524299:RXM524335 SHI524299:SHI524335 SRE524299:SRE524335 TBA524299:TBA524335 TKW524299:TKW524335 TUS524299:TUS524335 UEO524299:UEO524335 UOK524299:UOK524335 UYG524299:UYG524335 VIC524299:VIC524335 VRY524299:VRY524335 WBU524299:WBU524335 WLQ524299:WLQ524335 WVM524299:WVM524335 E589835:E589871 JA589835:JA589871 SW589835:SW589871 ACS589835:ACS589871 AMO589835:AMO589871 AWK589835:AWK589871 BGG589835:BGG589871 BQC589835:BQC589871 BZY589835:BZY589871 CJU589835:CJU589871 CTQ589835:CTQ589871 DDM589835:DDM589871 DNI589835:DNI589871 DXE589835:DXE589871 EHA589835:EHA589871 EQW589835:EQW589871 FAS589835:FAS589871 FKO589835:FKO589871 FUK589835:FUK589871 GEG589835:GEG589871 GOC589835:GOC589871 GXY589835:GXY589871 HHU589835:HHU589871 HRQ589835:HRQ589871 IBM589835:IBM589871 ILI589835:ILI589871 IVE589835:IVE589871 JFA589835:JFA589871 JOW589835:JOW589871 JYS589835:JYS589871 KIO589835:KIO589871 KSK589835:KSK589871 LCG589835:LCG589871 LMC589835:LMC589871 LVY589835:LVY589871 MFU589835:MFU589871 MPQ589835:MPQ589871 MZM589835:MZM589871 NJI589835:NJI589871 NTE589835:NTE589871 ODA589835:ODA589871 OMW589835:OMW589871 OWS589835:OWS589871 PGO589835:PGO589871 PQK589835:PQK589871 QAG589835:QAG589871 QKC589835:QKC589871 QTY589835:QTY589871 RDU589835:RDU589871 RNQ589835:RNQ589871 RXM589835:RXM589871 SHI589835:SHI589871 SRE589835:SRE589871 TBA589835:TBA589871 TKW589835:TKW589871 TUS589835:TUS589871 UEO589835:UEO589871 UOK589835:UOK589871 UYG589835:UYG589871 VIC589835:VIC589871 VRY589835:VRY589871 WBU589835:WBU589871 WLQ589835:WLQ589871 WVM589835:WVM589871 E655371:E655407 JA655371:JA655407 SW655371:SW655407 ACS655371:ACS655407 AMO655371:AMO655407 AWK655371:AWK655407 BGG655371:BGG655407 BQC655371:BQC655407 BZY655371:BZY655407 CJU655371:CJU655407 CTQ655371:CTQ655407 DDM655371:DDM655407 DNI655371:DNI655407 DXE655371:DXE655407 EHA655371:EHA655407 EQW655371:EQW655407 FAS655371:FAS655407 FKO655371:FKO655407 FUK655371:FUK655407 GEG655371:GEG655407 GOC655371:GOC655407 GXY655371:GXY655407 HHU655371:HHU655407 HRQ655371:HRQ655407 IBM655371:IBM655407 ILI655371:ILI655407 IVE655371:IVE655407 JFA655371:JFA655407 JOW655371:JOW655407 JYS655371:JYS655407 KIO655371:KIO655407 KSK655371:KSK655407 LCG655371:LCG655407 LMC655371:LMC655407 LVY655371:LVY655407 MFU655371:MFU655407 MPQ655371:MPQ655407 MZM655371:MZM655407 NJI655371:NJI655407 NTE655371:NTE655407 ODA655371:ODA655407 OMW655371:OMW655407 OWS655371:OWS655407 PGO655371:PGO655407 PQK655371:PQK655407 QAG655371:QAG655407 QKC655371:QKC655407 QTY655371:QTY655407 RDU655371:RDU655407 RNQ655371:RNQ655407 RXM655371:RXM655407 SHI655371:SHI655407 SRE655371:SRE655407 TBA655371:TBA655407 TKW655371:TKW655407 TUS655371:TUS655407 UEO655371:UEO655407 UOK655371:UOK655407 UYG655371:UYG655407 VIC655371:VIC655407 VRY655371:VRY655407 WBU655371:WBU655407 WLQ655371:WLQ655407 WVM655371:WVM655407 E720907:E720943 JA720907:JA720943 SW720907:SW720943 ACS720907:ACS720943 AMO720907:AMO720943 AWK720907:AWK720943 BGG720907:BGG720943 BQC720907:BQC720943 BZY720907:BZY720943 CJU720907:CJU720943 CTQ720907:CTQ720943 DDM720907:DDM720943 DNI720907:DNI720943 DXE720907:DXE720943 EHA720907:EHA720943 EQW720907:EQW720943 FAS720907:FAS720943 FKO720907:FKO720943 FUK720907:FUK720943 GEG720907:GEG720943 GOC720907:GOC720943 GXY720907:GXY720943 HHU720907:HHU720943 HRQ720907:HRQ720943 IBM720907:IBM720943 ILI720907:ILI720943 IVE720907:IVE720943 JFA720907:JFA720943 JOW720907:JOW720943 JYS720907:JYS720943 KIO720907:KIO720943 KSK720907:KSK720943 LCG720907:LCG720943 LMC720907:LMC720943 LVY720907:LVY720943 MFU720907:MFU720943 MPQ720907:MPQ720943 MZM720907:MZM720943 NJI720907:NJI720943 NTE720907:NTE720943 ODA720907:ODA720943 OMW720907:OMW720943 OWS720907:OWS720943 PGO720907:PGO720943 PQK720907:PQK720943 QAG720907:QAG720943 QKC720907:QKC720943 QTY720907:QTY720943 RDU720907:RDU720943 RNQ720907:RNQ720943 RXM720907:RXM720943 SHI720907:SHI720943 SRE720907:SRE720943 TBA720907:TBA720943 TKW720907:TKW720943 TUS720907:TUS720943 UEO720907:UEO720943 UOK720907:UOK720943 UYG720907:UYG720943 VIC720907:VIC720943 VRY720907:VRY720943 WBU720907:WBU720943 WLQ720907:WLQ720943 WVM720907:WVM720943 E786443:E786479 JA786443:JA786479 SW786443:SW786479 ACS786443:ACS786479 AMO786443:AMO786479 AWK786443:AWK786479 BGG786443:BGG786479 BQC786443:BQC786479 BZY786443:BZY786479 CJU786443:CJU786479 CTQ786443:CTQ786479 DDM786443:DDM786479 DNI786443:DNI786479 DXE786443:DXE786479 EHA786443:EHA786479 EQW786443:EQW786479 FAS786443:FAS786479 FKO786443:FKO786479 FUK786443:FUK786479 GEG786443:GEG786479 GOC786443:GOC786479 GXY786443:GXY786479 HHU786443:HHU786479 HRQ786443:HRQ786479 IBM786443:IBM786479 ILI786443:ILI786479 IVE786443:IVE786479 JFA786443:JFA786479 JOW786443:JOW786479 JYS786443:JYS786479 KIO786443:KIO786479 KSK786443:KSK786479 LCG786443:LCG786479 LMC786443:LMC786479 LVY786443:LVY786479 MFU786443:MFU786479 MPQ786443:MPQ786479 MZM786443:MZM786479 NJI786443:NJI786479 NTE786443:NTE786479 ODA786443:ODA786479 OMW786443:OMW786479 OWS786443:OWS786479 PGO786443:PGO786479 PQK786443:PQK786479 QAG786443:QAG786479 QKC786443:QKC786479 QTY786443:QTY786479 RDU786443:RDU786479 RNQ786443:RNQ786479 RXM786443:RXM786479 SHI786443:SHI786479 SRE786443:SRE786479 TBA786443:TBA786479 TKW786443:TKW786479 TUS786443:TUS786479 UEO786443:UEO786479 UOK786443:UOK786479 UYG786443:UYG786479 VIC786443:VIC786479 VRY786443:VRY786479 WBU786443:WBU786479 WLQ786443:WLQ786479 WVM786443:WVM786479 E851979:E852015 JA851979:JA852015 SW851979:SW852015 ACS851979:ACS852015 AMO851979:AMO852015 AWK851979:AWK852015 BGG851979:BGG852015 BQC851979:BQC852015 BZY851979:BZY852015 CJU851979:CJU852015 CTQ851979:CTQ852015 DDM851979:DDM852015 DNI851979:DNI852015 DXE851979:DXE852015 EHA851979:EHA852015 EQW851979:EQW852015 FAS851979:FAS852015 FKO851979:FKO852015 FUK851979:FUK852015 GEG851979:GEG852015 GOC851979:GOC852015 GXY851979:GXY852015 HHU851979:HHU852015 HRQ851979:HRQ852015 IBM851979:IBM852015 ILI851979:ILI852015 IVE851979:IVE852015 JFA851979:JFA852015 JOW851979:JOW852015 JYS851979:JYS852015 KIO851979:KIO852015 KSK851979:KSK852015 LCG851979:LCG852015 LMC851979:LMC852015 LVY851979:LVY852015 MFU851979:MFU852015 MPQ851979:MPQ852015 MZM851979:MZM852015 NJI851979:NJI852015 NTE851979:NTE852015 ODA851979:ODA852015 OMW851979:OMW852015 OWS851979:OWS852015 PGO851979:PGO852015 PQK851979:PQK852015 QAG851979:QAG852015 QKC851979:QKC852015 QTY851979:QTY852015 RDU851979:RDU852015 RNQ851979:RNQ852015 RXM851979:RXM852015 SHI851979:SHI852015 SRE851979:SRE852015 TBA851979:TBA852015 TKW851979:TKW852015 TUS851979:TUS852015 UEO851979:UEO852015 UOK851979:UOK852015 UYG851979:UYG852015 VIC851979:VIC852015 VRY851979:VRY852015 WBU851979:WBU852015 WLQ851979:WLQ852015 WVM851979:WVM852015 E917515:E917551 JA917515:JA917551 SW917515:SW917551 ACS917515:ACS917551 AMO917515:AMO917551 AWK917515:AWK917551 BGG917515:BGG917551 BQC917515:BQC917551 BZY917515:BZY917551 CJU917515:CJU917551 CTQ917515:CTQ917551 DDM917515:DDM917551 DNI917515:DNI917551 DXE917515:DXE917551 EHA917515:EHA917551 EQW917515:EQW917551 FAS917515:FAS917551 FKO917515:FKO917551 FUK917515:FUK917551 GEG917515:GEG917551 GOC917515:GOC917551 GXY917515:GXY917551 HHU917515:HHU917551 HRQ917515:HRQ917551 IBM917515:IBM917551 ILI917515:ILI917551 IVE917515:IVE917551 JFA917515:JFA917551 JOW917515:JOW917551 JYS917515:JYS917551 KIO917515:KIO917551 KSK917515:KSK917551 LCG917515:LCG917551 LMC917515:LMC917551 LVY917515:LVY917551 MFU917515:MFU917551 MPQ917515:MPQ917551 MZM917515:MZM917551 NJI917515:NJI917551 NTE917515:NTE917551 ODA917515:ODA917551 OMW917515:OMW917551 OWS917515:OWS917551 PGO917515:PGO917551 PQK917515:PQK917551 QAG917515:QAG917551 QKC917515:QKC917551 QTY917515:QTY917551 RDU917515:RDU917551 RNQ917515:RNQ917551 RXM917515:RXM917551 SHI917515:SHI917551 SRE917515:SRE917551 TBA917515:TBA917551 TKW917515:TKW917551 TUS917515:TUS917551 UEO917515:UEO917551 UOK917515:UOK917551 UYG917515:UYG917551 VIC917515:VIC917551 VRY917515:VRY917551 WBU917515:WBU917551 WLQ917515:WLQ917551 WVM917515:WVM917551 E983051:E983087 JA983051:JA983087 SW983051:SW983087 ACS983051:ACS983087 AMO983051:AMO983087 AWK983051:AWK983087 BGG983051:BGG983087 BQC983051:BQC983087 BZY983051:BZY983087 CJU983051:CJU983087 CTQ983051:CTQ983087 DDM983051:DDM983087 DNI983051:DNI983087 DXE983051:DXE983087 EHA983051:EHA983087 EQW983051:EQW983087 FAS983051:FAS983087 FKO983051:FKO983087 FUK983051:FUK983087 GEG983051:GEG983087 GOC983051:GOC983087 GXY983051:GXY983087 HHU983051:HHU983087 HRQ983051:HRQ983087 IBM983051:IBM983087 ILI983051:ILI983087 IVE983051:IVE983087 JFA983051:JFA983087 JOW983051:JOW983087 JYS983051:JYS983087 KIO983051:KIO983087 KSK983051:KSK983087 LCG983051:LCG983087 LMC983051:LMC983087 LVY983051:LVY983087 MFU983051:MFU983087 MPQ983051:MPQ983087 MZM983051:MZM983087 NJI983051:NJI983087 NTE983051:NTE983087 ODA983051:ODA983087 OMW983051:OMW983087 OWS983051:OWS983087 PGO983051:PGO983087 PQK983051:PQK983087 QAG983051:QAG983087 QKC983051:QKC983087 QTY983051:QTY983087 RDU983051:RDU983087 RNQ983051:RNQ983087 RXM983051:RXM983087 SHI983051:SHI983087 SRE983051:SRE983087 TBA983051:TBA983087 TKW983051:TKW983087 TUS983051:TUS983087 UEO983051:UEO983087 UOK983051:UOK983087 UYG983051:UYG983087 VIC983051:VIC983087 VRY983051:VRY983087 WBU983051:WBU983087 WLQ983051:WLQ983087 E11:E47">
      <formula1>"正,反"</formula1>
    </dataValidation>
    <dataValidation type="list" allowBlank="1" showInputMessage="1" showErrorMessage="1" sqref="P11:P47 JL11:JL47 TH11:TH47 ADD11:ADD47 AMZ11:AMZ47 AWV11:AWV47 BGR11:BGR47 BQN11:BQN47 CAJ11:CAJ47 CKF11:CKF47 CUB11:CUB47 DDX11:DDX47 DNT11:DNT47 DXP11:DXP47 EHL11:EHL47 ERH11:ERH47 FBD11:FBD47 FKZ11:FKZ47 FUV11:FUV47 GER11:GER47 GON11:GON47 GYJ11:GYJ47 HIF11:HIF47 HSB11:HSB47 IBX11:IBX47 ILT11:ILT47 IVP11:IVP47 JFL11:JFL47 JPH11:JPH47 JZD11:JZD47 KIZ11:KIZ47 KSV11:KSV47 LCR11:LCR47 LMN11:LMN47 LWJ11:LWJ47 MGF11:MGF47 MQB11:MQB47 MZX11:MZX47 NJT11:NJT47 NTP11:NTP47 ODL11:ODL47 ONH11:ONH47 OXD11:OXD47 PGZ11:PGZ47 PQV11:PQV47 QAR11:QAR47 QKN11:QKN47 QUJ11:QUJ47 REF11:REF47 ROB11:ROB47 RXX11:RXX47 SHT11:SHT47 SRP11:SRP47 TBL11:TBL47 TLH11:TLH47 TVD11:TVD47 UEZ11:UEZ47 UOV11:UOV47 UYR11:UYR47 VIN11:VIN47 VSJ11:VSJ47 WCF11:WCF47 WMB11:WMB47 WVX11:WVX47 P65547:P65583 JL65547:JL65583 TH65547:TH65583 ADD65547:ADD65583 AMZ65547:AMZ65583 AWV65547:AWV65583 BGR65547:BGR65583 BQN65547:BQN65583 CAJ65547:CAJ65583 CKF65547:CKF65583 CUB65547:CUB65583 DDX65547:DDX65583 DNT65547:DNT65583 DXP65547:DXP65583 EHL65547:EHL65583 ERH65547:ERH65583 FBD65547:FBD65583 FKZ65547:FKZ65583 FUV65547:FUV65583 GER65547:GER65583 GON65547:GON65583 GYJ65547:GYJ65583 HIF65547:HIF65583 HSB65547:HSB65583 IBX65547:IBX65583 ILT65547:ILT65583 IVP65547:IVP65583 JFL65547:JFL65583 JPH65547:JPH65583 JZD65547:JZD65583 KIZ65547:KIZ65583 KSV65547:KSV65583 LCR65547:LCR65583 LMN65547:LMN65583 LWJ65547:LWJ65583 MGF65547:MGF65583 MQB65547:MQB65583 MZX65547:MZX65583 NJT65547:NJT65583 NTP65547:NTP65583 ODL65547:ODL65583 ONH65547:ONH65583 OXD65547:OXD65583 PGZ65547:PGZ65583 PQV65547:PQV65583 QAR65547:QAR65583 QKN65547:QKN65583 QUJ65547:QUJ65583 REF65547:REF65583 ROB65547:ROB65583 RXX65547:RXX65583 SHT65547:SHT65583 SRP65547:SRP65583 TBL65547:TBL65583 TLH65547:TLH65583 TVD65547:TVD65583 UEZ65547:UEZ65583 UOV65547:UOV65583 UYR65547:UYR65583 VIN65547:VIN65583 VSJ65547:VSJ65583 WCF65547:WCF65583 WMB65547:WMB65583 WVX65547:WVX65583 P131083:P131119 JL131083:JL131119 TH131083:TH131119 ADD131083:ADD131119 AMZ131083:AMZ131119 AWV131083:AWV131119 BGR131083:BGR131119 BQN131083:BQN131119 CAJ131083:CAJ131119 CKF131083:CKF131119 CUB131083:CUB131119 DDX131083:DDX131119 DNT131083:DNT131119 DXP131083:DXP131119 EHL131083:EHL131119 ERH131083:ERH131119 FBD131083:FBD131119 FKZ131083:FKZ131119 FUV131083:FUV131119 GER131083:GER131119 GON131083:GON131119 GYJ131083:GYJ131119 HIF131083:HIF131119 HSB131083:HSB131119 IBX131083:IBX131119 ILT131083:ILT131119 IVP131083:IVP131119 JFL131083:JFL131119 JPH131083:JPH131119 JZD131083:JZD131119 KIZ131083:KIZ131119 KSV131083:KSV131119 LCR131083:LCR131119 LMN131083:LMN131119 LWJ131083:LWJ131119 MGF131083:MGF131119 MQB131083:MQB131119 MZX131083:MZX131119 NJT131083:NJT131119 NTP131083:NTP131119 ODL131083:ODL131119 ONH131083:ONH131119 OXD131083:OXD131119 PGZ131083:PGZ131119 PQV131083:PQV131119 QAR131083:QAR131119 QKN131083:QKN131119 QUJ131083:QUJ131119 REF131083:REF131119 ROB131083:ROB131119 RXX131083:RXX131119 SHT131083:SHT131119 SRP131083:SRP131119 TBL131083:TBL131119 TLH131083:TLH131119 TVD131083:TVD131119 UEZ131083:UEZ131119 UOV131083:UOV131119 UYR131083:UYR131119 VIN131083:VIN131119 VSJ131083:VSJ131119 WCF131083:WCF131119 WMB131083:WMB131119 WVX131083:WVX131119 P196619:P196655 JL196619:JL196655 TH196619:TH196655 ADD196619:ADD196655 AMZ196619:AMZ196655 AWV196619:AWV196655 BGR196619:BGR196655 BQN196619:BQN196655 CAJ196619:CAJ196655 CKF196619:CKF196655 CUB196619:CUB196655 DDX196619:DDX196655 DNT196619:DNT196655 DXP196619:DXP196655 EHL196619:EHL196655 ERH196619:ERH196655 FBD196619:FBD196655 FKZ196619:FKZ196655 FUV196619:FUV196655 GER196619:GER196655 GON196619:GON196655 GYJ196619:GYJ196655 HIF196619:HIF196655 HSB196619:HSB196655 IBX196619:IBX196655 ILT196619:ILT196655 IVP196619:IVP196655 JFL196619:JFL196655 JPH196619:JPH196655 JZD196619:JZD196655 KIZ196619:KIZ196655 KSV196619:KSV196655 LCR196619:LCR196655 LMN196619:LMN196655 LWJ196619:LWJ196655 MGF196619:MGF196655 MQB196619:MQB196655 MZX196619:MZX196655 NJT196619:NJT196655 NTP196619:NTP196655 ODL196619:ODL196655 ONH196619:ONH196655 OXD196619:OXD196655 PGZ196619:PGZ196655 PQV196619:PQV196655 QAR196619:QAR196655 QKN196619:QKN196655 QUJ196619:QUJ196655 REF196619:REF196655 ROB196619:ROB196655 RXX196619:RXX196655 SHT196619:SHT196655 SRP196619:SRP196655 TBL196619:TBL196655 TLH196619:TLH196655 TVD196619:TVD196655 UEZ196619:UEZ196655 UOV196619:UOV196655 UYR196619:UYR196655 VIN196619:VIN196655 VSJ196619:VSJ196655 WCF196619:WCF196655 WMB196619:WMB196655 WVX196619:WVX196655 P262155:P262191 JL262155:JL262191 TH262155:TH262191 ADD262155:ADD262191 AMZ262155:AMZ262191 AWV262155:AWV262191 BGR262155:BGR262191 BQN262155:BQN262191 CAJ262155:CAJ262191 CKF262155:CKF262191 CUB262155:CUB262191 DDX262155:DDX262191 DNT262155:DNT262191 DXP262155:DXP262191 EHL262155:EHL262191 ERH262155:ERH262191 FBD262155:FBD262191 FKZ262155:FKZ262191 FUV262155:FUV262191 GER262155:GER262191 GON262155:GON262191 GYJ262155:GYJ262191 HIF262155:HIF262191 HSB262155:HSB262191 IBX262155:IBX262191 ILT262155:ILT262191 IVP262155:IVP262191 JFL262155:JFL262191 JPH262155:JPH262191 JZD262155:JZD262191 KIZ262155:KIZ262191 KSV262155:KSV262191 LCR262155:LCR262191 LMN262155:LMN262191 LWJ262155:LWJ262191 MGF262155:MGF262191 MQB262155:MQB262191 MZX262155:MZX262191 NJT262155:NJT262191 NTP262155:NTP262191 ODL262155:ODL262191 ONH262155:ONH262191 OXD262155:OXD262191 PGZ262155:PGZ262191 PQV262155:PQV262191 QAR262155:QAR262191 QKN262155:QKN262191 QUJ262155:QUJ262191 REF262155:REF262191 ROB262155:ROB262191 RXX262155:RXX262191 SHT262155:SHT262191 SRP262155:SRP262191 TBL262155:TBL262191 TLH262155:TLH262191 TVD262155:TVD262191 UEZ262155:UEZ262191 UOV262155:UOV262191 UYR262155:UYR262191 VIN262155:VIN262191 VSJ262155:VSJ262191 WCF262155:WCF262191 WMB262155:WMB262191 WVX262155:WVX262191 P327691:P327727 JL327691:JL327727 TH327691:TH327727 ADD327691:ADD327727 AMZ327691:AMZ327727 AWV327691:AWV327727 BGR327691:BGR327727 BQN327691:BQN327727 CAJ327691:CAJ327727 CKF327691:CKF327727 CUB327691:CUB327727 DDX327691:DDX327727 DNT327691:DNT327727 DXP327691:DXP327727 EHL327691:EHL327727 ERH327691:ERH327727 FBD327691:FBD327727 FKZ327691:FKZ327727 FUV327691:FUV327727 GER327691:GER327727 GON327691:GON327727 GYJ327691:GYJ327727 HIF327691:HIF327727 HSB327691:HSB327727 IBX327691:IBX327727 ILT327691:ILT327727 IVP327691:IVP327727 JFL327691:JFL327727 JPH327691:JPH327727 JZD327691:JZD327727 KIZ327691:KIZ327727 KSV327691:KSV327727 LCR327691:LCR327727 LMN327691:LMN327727 LWJ327691:LWJ327727 MGF327691:MGF327727 MQB327691:MQB327727 MZX327691:MZX327727 NJT327691:NJT327727 NTP327691:NTP327727 ODL327691:ODL327727 ONH327691:ONH327727 OXD327691:OXD327727 PGZ327691:PGZ327727 PQV327691:PQV327727 QAR327691:QAR327727 QKN327691:QKN327727 QUJ327691:QUJ327727 REF327691:REF327727 ROB327691:ROB327727 RXX327691:RXX327727 SHT327691:SHT327727 SRP327691:SRP327727 TBL327691:TBL327727 TLH327691:TLH327727 TVD327691:TVD327727 UEZ327691:UEZ327727 UOV327691:UOV327727 UYR327691:UYR327727 VIN327691:VIN327727 VSJ327691:VSJ327727 WCF327691:WCF327727 WMB327691:WMB327727 WVX327691:WVX327727 P393227:P393263 JL393227:JL393263 TH393227:TH393263 ADD393227:ADD393263 AMZ393227:AMZ393263 AWV393227:AWV393263 BGR393227:BGR393263 BQN393227:BQN393263 CAJ393227:CAJ393263 CKF393227:CKF393263 CUB393227:CUB393263 DDX393227:DDX393263 DNT393227:DNT393263 DXP393227:DXP393263 EHL393227:EHL393263 ERH393227:ERH393263 FBD393227:FBD393263 FKZ393227:FKZ393263 FUV393227:FUV393263 GER393227:GER393263 GON393227:GON393263 GYJ393227:GYJ393263 HIF393227:HIF393263 HSB393227:HSB393263 IBX393227:IBX393263 ILT393227:ILT393263 IVP393227:IVP393263 JFL393227:JFL393263 JPH393227:JPH393263 JZD393227:JZD393263 KIZ393227:KIZ393263 KSV393227:KSV393263 LCR393227:LCR393263 LMN393227:LMN393263 LWJ393227:LWJ393263 MGF393227:MGF393263 MQB393227:MQB393263 MZX393227:MZX393263 NJT393227:NJT393263 NTP393227:NTP393263 ODL393227:ODL393263 ONH393227:ONH393263 OXD393227:OXD393263 PGZ393227:PGZ393263 PQV393227:PQV393263 QAR393227:QAR393263 QKN393227:QKN393263 QUJ393227:QUJ393263 REF393227:REF393263 ROB393227:ROB393263 RXX393227:RXX393263 SHT393227:SHT393263 SRP393227:SRP393263 TBL393227:TBL393263 TLH393227:TLH393263 TVD393227:TVD393263 UEZ393227:UEZ393263 UOV393227:UOV393263 UYR393227:UYR393263 VIN393227:VIN393263 VSJ393227:VSJ393263 WCF393227:WCF393263 WMB393227:WMB393263 WVX393227:WVX393263 P458763:P458799 JL458763:JL458799 TH458763:TH458799 ADD458763:ADD458799 AMZ458763:AMZ458799 AWV458763:AWV458799 BGR458763:BGR458799 BQN458763:BQN458799 CAJ458763:CAJ458799 CKF458763:CKF458799 CUB458763:CUB458799 DDX458763:DDX458799 DNT458763:DNT458799 DXP458763:DXP458799 EHL458763:EHL458799 ERH458763:ERH458799 FBD458763:FBD458799 FKZ458763:FKZ458799 FUV458763:FUV458799 GER458763:GER458799 GON458763:GON458799 GYJ458763:GYJ458799 HIF458763:HIF458799 HSB458763:HSB458799 IBX458763:IBX458799 ILT458763:ILT458799 IVP458763:IVP458799 JFL458763:JFL458799 JPH458763:JPH458799 JZD458763:JZD458799 KIZ458763:KIZ458799 KSV458763:KSV458799 LCR458763:LCR458799 LMN458763:LMN458799 LWJ458763:LWJ458799 MGF458763:MGF458799 MQB458763:MQB458799 MZX458763:MZX458799 NJT458763:NJT458799 NTP458763:NTP458799 ODL458763:ODL458799 ONH458763:ONH458799 OXD458763:OXD458799 PGZ458763:PGZ458799 PQV458763:PQV458799 QAR458763:QAR458799 QKN458763:QKN458799 QUJ458763:QUJ458799 REF458763:REF458799 ROB458763:ROB458799 RXX458763:RXX458799 SHT458763:SHT458799 SRP458763:SRP458799 TBL458763:TBL458799 TLH458763:TLH458799 TVD458763:TVD458799 UEZ458763:UEZ458799 UOV458763:UOV458799 UYR458763:UYR458799 VIN458763:VIN458799 VSJ458763:VSJ458799 WCF458763:WCF458799 WMB458763:WMB458799 WVX458763:WVX458799 P524299:P524335 JL524299:JL524335 TH524299:TH524335 ADD524299:ADD524335 AMZ524299:AMZ524335 AWV524299:AWV524335 BGR524299:BGR524335 BQN524299:BQN524335 CAJ524299:CAJ524335 CKF524299:CKF524335 CUB524299:CUB524335 DDX524299:DDX524335 DNT524299:DNT524335 DXP524299:DXP524335 EHL524299:EHL524335 ERH524299:ERH524335 FBD524299:FBD524335 FKZ524299:FKZ524335 FUV524299:FUV524335 GER524299:GER524335 GON524299:GON524335 GYJ524299:GYJ524335 HIF524299:HIF524335 HSB524299:HSB524335 IBX524299:IBX524335 ILT524299:ILT524335 IVP524299:IVP524335 JFL524299:JFL524335 JPH524299:JPH524335 JZD524299:JZD524335 KIZ524299:KIZ524335 KSV524299:KSV524335 LCR524299:LCR524335 LMN524299:LMN524335 LWJ524299:LWJ524335 MGF524299:MGF524335 MQB524299:MQB524335 MZX524299:MZX524335 NJT524299:NJT524335 NTP524299:NTP524335 ODL524299:ODL524335 ONH524299:ONH524335 OXD524299:OXD524335 PGZ524299:PGZ524335 PQV524299:PQV524335 QAR524299:QAR524335 QKN524299:QKN524335 QUJ524299:QUJ524335 REF524299:REF524335 ROB524299:ROB524335 RXX524299:RXX524335 SHT524299:SHT524335 SRP524299:SRP524335 TBL524299:TBL524335 TLH524299:TLH524335 TVD524299:TVD524335 UEZ524299:UEZ524335 UOV524299:UOV524335 UYR524299:UYR524335 VIN524299:VIN524335 VSJ524299:VSJ524335 WCF524299:WCF524335 WMB524299:WMB524335 WVX524299:WVX524335 P589835:P589871 JL589835:JL589871 TH589835:TH589871 ADD589835:ADD589871 AMZ589835:AMZ589871 AWV589835:AWV589871 BGR589835:BGR589871 BQN589835:BQN589871 CAJ589835:CAJ589871 CKF589835:CKF589871 CUB589835:CUB589871 DDX589835:DDX589871 DNT589835:DNT589871 DXP589835:DXP589871 EHL589835:EHL589871 ERH589835:ERH589871 FBD589835:FBD589871 FKZ589835:FKZ589871 FUV589835:FUV589871 GER589835:GER589871 GON589835:GON589871 GYJ589835:GYJ589871 HIF589835:HIF589871 HSB589835:HSB589871 IBX589835:IBX589871 ILT589835:ILT589871 IVP589835:IVP589871 JFL589835:JFL589871 JPH589835:JPH589871 JZD589835:JZD589871 KIZ589835:KIZ589871 KSV589835:KSV589871 LCR589835:LCR589871 LMN589835:LMN589871 LWJ589835:LWJ589871 MGF589835:MGF589871 MQB589835:MQB589871 MZX589835:MZX589871 NJT589835:NJT589871 NTP589835:NTP589871 ODL589835:ODL589871 ONH589835:ONH589871 OXD589835:OXD589871 PGZ589835:PGZ589871 PQV589835:PQV589871 QAR589835:QAR589871 QKN589835:QKN589871 QUJ589835:QUJ589871 REF589835:REF589871 ROB589835:ROB589871 RXX589835:RXX589871 SHT589835:SHT589871 SRP589835:SRP589871 TBL589835:TBL589871 TLH589835:TLH589871 TVD589835:TVD589871 UEZ589835:UEZ589871 UOV589835:UOV589871 UYR589835:UYR589871 VIN589835:VIN589871 VSJ589835:VSJ589871 WCF589835:WCF589871 WMB589835:WMB589871 WVX589835:WVX589871 P655371:P655407 JL655371:JL655407 TH655371:TH655407 ADD655371:ADD655407 AMZ655371:AMZ655407 AWV655371:AWV655407 BGR655371:BGR655407 BQN655371:BQN655407 CAJ655371:CAJ655407 CKF655371:CKF655407 CUB655371:CUB655407 DDX655371:DDX655407 DNT655371:DNT655407 DXP655371:DXP655407 EHL655371:EHL655407 ERH655371:ERH655407 FBD655371:FBD655407 FKZ655371:FKZ655407 FUV655371:FUV655407 GER655371:GER655407 GON655371:GON655407 GYJ655371:GYJ655407 HIF655371:HIF655407 HSB655371:HSB655407 IBX655371:IBX655407 ILT655371:ILT655407 IVP655371:IVP655407 JFL655371:JFL655407 JPH655371:JPH655407 JZD655371:JZD655407 KIZ655371:KIZ655407 KSV655371:KSV655407 LCR655371:LCR655407 LMN655371:LMN655407 LWJ655371:LWJ655407 MGF655371:MGF655407 MQB655371:MQB655407 MZX655371:MZX655407 NJT655371:NJT655407 NTP655371:NTP655407 ODL655371:ODL655407 ONH655371:ONH655407 OXD655371:OXD655407 PGZ655371:PGZ655407 PQV655371:PQV655407 QAR655371:QAR655407 QKN655371:QKN655407 QUJ655371:QUJ655407 REF655371:REF655407 ROB655371:ROB655407 RXX655371:RXX655407 SHT655371:SHT655407 SRP655371:SRP655407 TBL655371:TBL655407 TLH655371:TLH655407 TVD655371:TVD655407 UEZ655371:UEZ655407 UOV655371:UOV655407 UYR655371:UYR655407 VIN655371:VIN655407 VSJ655371:VSJ655407 WCF655371:WCF655407 WMB655371:WMB655407 WVX655371:WVX655407 P720907:P720943 JL720907:JL720943 TH720907:TH720943 ADD720907:ADD720943 AMZ720907:AMZ720943 AWV720907:AWV720943 BGR720907:BGR720943 BQN720907:BQN720943 CAJ720907:CAJ720943 CKF720907:CKF720943 CUB720907:CUB720943 DDX720907:DDX720943 DNT720907:DNT720943 DXP720907:DXP720943 EHL720907:EHL720943 ERH720907:ERH720943 FBD720907:FBD720943 FKZ720907:FKZ720943 FUV720907:FUV720943 GER720907:GER720943 GON720907:GON720943 GYJ720907:GYJ720943 HIF720907:HIF720943 HSB720907:HSB720943 IBX720907:IBX720943 ILT720907:ILT720943 IVP720907:IVP720943 JFL720907:JFL720943 JPH720907:JPH720943 JZD720907:JZD720943 KIZ720907:KIZ720943 KSV720907:KSV720943 LCR720907:LCR720943 LMN720907:LMN720943 LWJ720907:LWJ720943 MGF720907:MGF720943 MQB720907:MQB720943 MZX720907:MZX720943 NJT720907:NJT720943 NTP720907:NTP720943 ODL720907:ODL720943 ONH720907:ONH720943 OXD720907:OXD720943 PGZ720907:PGZ720943 PQV720907:PQV720943 QAR720907:QAR720943 QKN720907:QKN720943 QUJ720907:QUJ720943 REF720907:REF720943 ROB720907:ROB720943 RXX720907:RXX720943 SHT720907:SHT720943 SRP720907:SRP720943 TBL720907:TBL720943 TLH720907:TLH720943 TVD720907:TVD720943 UEZ720907:UEZ720943 UOV720907:UOV720943 UYR720907:UYR720943 VIN720907:VIN720943 VSJ720907:VSJ720943 WCF720907:WCF720943 WMB720907:WMB720943 WVX720907:WVX720943 P786443:P786479 JL786443:JL786479 TH786443:TH786479 ADD786443:ADD786479 AMZ786443:AMZ786479 AWV786443:AWV786479 BGR786443:BGR786479 BQN786443:BQN786479 CAJ786443:CAJ786479 CKF786443:CKF786479 CUB786443:CUB786479 DDX786443:DDX786479 DNT786443:DNT786479 DXP786443:DXP786479 EHL786443:EHL786479 ERH786443:ERH786479 FBD786443:FBD786479 FKZ786443:FKZ786479 FUV786443:FUV786479 GER786443:GER786479 GON786443:GON786479 GYJ786443:GYJ786479 HIF786443:HIF786479 HSB786443:HSB786479 IBX786443:IBX786479 ILT786443:ILT786479 IVP786443:IVP786479 JFL786443:JFL786479 JPH786443:JPH786479 JZD786443:JZD786479 KIZ786443:KIZ786479 KSV786443:KSV786479 LCR786443:LCR786479 LMN786443:LMN786479 LWJ786443:LWJ786479 MGF786443:MGF786479 MQB786443:MQB786479 MZX786443:MZX786479 NJT786443:NJT786479 NTP786443:NTP786479 ODL786443:ODL786479 ONH786443:ONH786479 OXD786443:OXD786479 PGZ786443:PGZ786479 PQV786443:PQV786479 QAR786443:QAR786479 QKN786443:QKN786479 QUJ786443:QUJ786479 REF786443:REF786479 ROB786443:ROB786479 RXX786443:RXX786479 SHT786443:SHT786479 SRP786443:SRP786479 TBL786443:TBL786479 TLH786443:TLH786479 TVD786443:TVD786479 UEZ786443:UEZ786479 UOV786443:UOV786479 UYR786443:UYR786479 VIN786443:VIN786479 VSJ786443:VSJ786479 WCF786443:WCF786479 WMB786443:WMB786479 WVX786443:WVX786479 P851979:P852015 JL851979:JL852015 TH851979:TH852015 ADD851979:ADD852015 AMZ851979:AMZ852015 AWV851979:AWV852015 BGR851979:BGR852015 BQN851979:BQN852015 CAJ851979:CAJ852015 CKF851979:CKF852015 CUB851979:CUB852015 DDX851979:DDX852015 DNT851979:DNT852015 DXP851979:DXP852015 EHL851979:EHL852015 ERH851979:ERH852015 FBD851979:FBD852015 FKZ851979:FKZ852015 FUV851979:FUV852015 GER851979:GER852015 GON851979:GON852015 GYJ851979:GYJ852015 HIF851979:HIF852015 HSB851979:HSB852015 IBX851979:IBX852015 ILT851979:ILT852015 IVP851979:IVP852015 JFL851979:JFL852015 JPH851979:JPH852015 JZD851979:JZD852015 KIZ851979:KIZ852015 KSV851979:KSV852015 LCR851979:LCR852015 LMN851979:LMN852015 LWJ851979:LWJ852015 MGF851979:MGF852015 MQB851979:MQB852015 MZX851979:MZX852015 NJT851979:NJT852015 NTP851979:NTP852015 ODL851979:ODL852015 ONH851979:ONH852015 OXD851979:OXD852015 PGZ851979:PGZ852015 PQV851979:PQV852015 QAR851979:QAR852015 QKN851979:QKN852015 QUJ851979:QUJ852015 REF851979:REF852015 ROB851979:ROB852015 RXX851979:RXX852015 SHT851979:SHT852015 SRP851979:SRP852015 TBL851979:TBL852015 TLH851979:TLH852015 TVD851979:TVD852015 UEZ851979:UEZ852015 UOV851979:UOV852015 UYR851979:UYR852015 VIN851979:VIN852015 VSJ851979:VSJ852015 WCF851979:WCF852015 WMB851979:WMB852015 WVX851979:WVX852015 P917515:P917551 JL917515:JL917551 TH917515:TH917551 ADD917515:ADD917551 AMZ917515:AMZ917551 AWV917515:AWV917551 BGR917515:BGR917551 BQN917515:BQN917551 CAJ917515:CAJ917551 CKF917515:CKF917551 CUB917515:CUB917551 DDX917515:DDX917551 DNT917515:DNT917551 DXP917515:DXP917551 EHL917515:EHL917551 ERH917515:ERH917551 FBD917515:FBD917551 FKZ917515:FKZ917551 FUV917515:FUV917551 GER917515:GER917551 GON917515:GON917551 GYJ917515:GYJ917551 HIF917515:HIF917551 HSB917515:HSB917551 IBX917515:IBX917551 ILT917515:ILT917551 IVP917515:IVP917551 JFL917515:JFL917551 JPH917515:JPH917551 JZD917515:JZD917551 KIZ917515:KIZ917551 KSV917515:KSV917551 LCR917515:LCR917551 LMN917515:LMN917551 LWJ917515:LWJ917551 MGF917515:MGF917551 MQB917515:MQB917551 MZX917515:MZX917551 NJT917515:NJT917551 NTP917515:NTP917551 ODL917515:ODL917551 ONH917515:ONH917551 OXD917515:OXD917551 PGZ917515:PGZ917551 PQV917515:PQV917551 QAR917515:QAR917551 QKN917515:QKN917551 QUJ917515:QUJ917551 REF917515:REF917551 ROB917515:ROB917551 RXX917515:RXX917551 SHT917515:SHT917551 SRP917515:SRP917551 TBL917515:TBL917551 TLH917515:TLH917551 TVD917515:TVD917551 UEZ917515:UEZ917551 UOV917515:UOV917551 UYR917515:UYR917551 VIN917515:VIN917551 VSJ917515:VSJ917551 WCF917515:WCF917551 WMB917515:WMB917551 WVX917515:WVX917551 P983051:P983087 JL983051:JL983087 TH983051:TH983087 ADD983051:ADD983087 AMZ983051:AMZ983087 AWV983051:AWV983087 BGR983051:BGR983087 BQN983051:BQN983087 CAJ983051:CAJ983087 CKF983051:CKF983087 CUB983051:CUB983087 DDX983051:DDX983087 DNT983051:DNT983087 DXP983051:DXP983087 EHL983051:EHL983087 ERH983051:ERH983087 FBD983051:FBD983087 FKZ983051:FKZ983087 FUV983051:FUV983087 GER983051:GER983087 GON983051:GON983087 GYJ983051:GYJ983087 HIF983051:HIF983087 HSB983051:HSB983087 IBX983051:IBX983087 ILT983051:ILT983087 IVP983051:IVP983087 JFL983051:JFL983087 JPH983051:JPH983087 JZD983051:JZD983087 KIZ983051:KIZ983087 KSV983051:KSV983087 LCR983051:LCR983087 LMN983051:LMN983087 LWJ983051:LWJ983087 MGF983051:MGF983087 MQB983051:MQB983087 MZX983051:MZX983087 NJT983051:NJT983087 NTP983051:NTP983087 ODL983051:ODL983087 ONH983051:ONH983087 OXD983051:OXD983087 PGZ983051:PGZ983087 PQV983051:PQV983087 QAR983051:QAR983087 QKN983051:QKN983087 QUJ983051:QUJ983087 REF983051:REF983087 ROB983051:ROB983087 RXX983051:RXX983087 SHT983051:SHT983087 SRP983051:SRP983087 TBL983051:TBL983087 TLH983051:TLH983087 TVD983051:TVD983087 UEZ983051:UEZ983087 UOV983051:UOV983087 UYR983051:UYR983087 VIN983051:VIN983087 VSJ983051:VSJ983087 WCF983051:WCF983087 WMB983051:WMB983087 WVX983051:WVX983087 K11:K47 JG11:JG47 TC11:TC47 ACY11:ACY47 AMU11:AMU47 AWQ11:AWQ47 BGM11:BGM47 BQI11:BQI47 CAE11:CAE47 CKA11:CKA47 CTW11:CTW47 DDS11:DDS47 DNO11:DNO47 DXK11:DXK47 EHG11:EHG47 ERC11:ERC47 FAY11:FAY47 FKU11:FKU47 FUQ11:FUQ47 GEM11:GEM47 GOI11:GOI47 GYE11:GYE47 HIA11:HIA47 HRW11:HRW47 IBS11:IBS47 ILO11:ILO47 IVK11:IVK47 JFG11:JFG47 JPC11:JPC47 JYY11:JYY47 KIU11:KIU47 KSQ11:KSQ47 LCM11:LCM47 LMI11:LMI47 LWE11:LWE47 MGA11:MGA47 MPW11:MPW47 MZS11:MZS47 NJO11:NJO47 NTK11:NTK47 ODG11:ODG47 ONC11:ONC47 OWY11:OWY47 PGU11:PGU47 PQQ11:PQQ47 QAM11:QAM47 QKI11:QKI47 QUE11:QUE47 REA11:REA47 RNW11:RNW47 RXS11:RXS47 SHO11:SHO47 SRK11:SRK47 TBG11:TBG47 TLC11:TLC47 TUY11:TUY47 UEU11:UEU47 UOQ11:UOQ47 UYM11:UYM47 VII11:VII47 VSE11:VSE47 WCA11:WCA47 WLW11:WLW47 WVS11:WVS47 K65547:K65583 JG65547:JG65583 TC65547:TC65583 ACY65547:ACY65583 AMU65547:AMU65583 AWQ65547:AWQ65583 BGM65547:BGM65583 BQI65547:BQI65583 CAE65547:CAE65583 CKA65547:CKA65583 CTW65547:CTW65583 DDS65547:DDS65583 DNO65547:DNO65583 DXK65547:DXK65583 EHG65547:EHG65583 ERC65547:ERC65583 FAY65547:FAY65583 FKU65547:FKU65583 FUQ65547:FUQ65583 GEM65547:GEM65583 GOI65547:GOI65583 GYE65547:GYE65583 HIA65547:HIA65583 HRW65547:HRW65583 IBS65547:IBS65583 ILO65547:ILO65583 IVK65547:IVK65583 JFG65547:JFG65583 JPC65547:JPC65583 JYY65547:JYY65583 KIU65547:KIU65583 KSQ65547:KSQ65583 LCM65547:LCM65583 LMI65547:LMI65583 LWE65547:LWE65583 MGA65547:MGA65583 MPW65547:MPW65583 MZS65547:MZS65583 NJO65547:NJO65583 NTK65547:NTK65583 ODG65547:ODG65583 ONC65547:ONC65583 OWY65547:OWY65583 PGU65547:PGU65583 PQQ65547:PQQ65583 QAM65547:QAM65583 QKI65547:QKI65583 QUE65547:QUE65583 REA65547:REA65583 RNW65547:RNW65583 RXS65547:RXS65583 SHO65547:SHO65583 SRK65547:SRK65583 TBG65547:TBG65583 TLC65547:TLC65583 TUY65547:TUY65583 UEU65547:UEU65583 UOQ65547:UOQ65583 UYM65547:UYM65583 VII65547:VII65583 VSE65547:VSE65583 WCA65547:WCA65583 WLW65547:WLW65583 WVS65547:WVS65583 K131083:K131119 JG131083:JG131119 TC131083:TC131119 ACY131083:ACY131119 AMU131083:AMU131119 AWQ131083:AWQ131119 BGM131083:BGM131119 BQI131083:BQI131119 CAE131083:CAE131119 CKA131083:CKA131119 CTW131083:CTW131119 DDS131083:DDS131119 DNO131083:DNO131119 DXK131083:DXK131119 EHG131083:EHG131119 ERC131083:ERC131119 FAY131083:FAY131119 FKU131083:FKU131119 FUQ131083:FUQ131119 GEM131083:GEM131119 GOI131083:GOI131119 GYE131083:GYE131119 HIA131083:HIA131119 HRW131083:HRW131119 IBS131083:IBS131119 ILO131083:ILO131119 IVK131083:IVK131119 JFG131083:JFG131119 JPC131083:JPC131119 JYY131083:JYY131119 KIU131083:KIU131119 KSQ131083:KSQ131119 LCM131083:LCM131119 LMI131083:LMI131119 LWE131083:LWE131119 MGA131083:MGA131119 MPW131083:MPW131119 MZS131083:MZS131119 NJO131083:NJO131119 NTK131083:NTK131119 ODG131083:ODG131119 ONC131083:ONC131119 OWY131083:OWY131119 PGU131083:PGU131119 PQQ131083:PQQ131119 QAM131083:QAM131119 QKI131083:QKI131119 QUE131083:QUE131119 REA131083:REA131119 RNW131083:RNW131119 RXS131083:RXS131119 SHO131083:SHO131119 SRK131083:SRK131119 TBG131083:TBG131119 TLC131083:TLC131119 TUY131083:TUY131119 UEU131083:UEU131119 UOQ131083:UOQ131119 UYM131083:UYM131119 VII131083:VII131119 VSE131083:VSE131119 WCA131083:WCA131119 WLW131083:WLW131119 WVS131083:WVS131119 K196619:K196655 JG196619:JG196655 TC196619:TC196655 ACY196619:ACY196655 AMU196619:AMU196655 AWQ196619:AWQ196655 BGM196619:BGM196655 BQI196619:BQI196655 CAE196619:CAE196655 CKA196619:CKA196655 CTW196619:CTW196655 DDS196619:DDS196655 DNO196619:DNO196655 DXK196619:DXK196655 EHG196619:EHG196655 ERC196619:ERC196655 FAY196619:FAY196655 FKU196619:FKU196655 FUQ196619:FUQ196655 GEM196619:GEM196655 GOI196619:GOI196655 GYE196619:GYE196655 HIA196619:HIA196655 HRW196619:HRW196655 IBS196619:IBS196655 ILO196619:ILO196655 IVK196619:IVK196655 JFG196619:JFG196655 JPC196619:JPC196655 JYY196619:JYY196655 KIU196619:KIU196655 KSQ196619:KSQ196655 LCM196619:LCM196655 LMI196619:LMI196655 LWE196619:LWE196655 MGA196619:MGA196655 MPW196619:MPW196655 MZS196619:MZS196655 NJO196619:NJO196655 NTK196619:NTK196655 ODG196619:ODG196655 ONC196619:ONC196655 OWY196619:OWY196655 PGU196619:PGU196655 PQQ196619:PQQ196655 QAM196619:QAM196655 QKI196619:QKI196655 QUE196619:QUE196655 REA196619:REA196655 RNW196619:RNW196655 RXS196619:RXS196655 SHO196619:SHO196655 SRK196619:SRK196655 TBG196619:TBG196655 TLC196619:TLC196655 TUY196619:TUY196655 UEU196619:UEU196655 UOQ196619:UOQ196655 UYM196619:UYM196655 VII196619:VII196655 VSE196619:VSE196655 WCA196619:WCA196655 WLW196619:WLW196655 WVS196619:WVS196655 K262155:K262191 JG262155:JG262191 TC262155:TC262191 ACY262155:ACY262191 AMU262155:AMU262191 AWQ262155:AWQ262191 BGM262155:BGM262191 BQI262155:BQI262191 CAE262155:CAE262191 CKA262155:CKA262191 CTW262155:CTW262191 DDS262155:DDS262191 DNO262155:DNO262191 DXK262155:DXK262191 EHG262155:EHG262191 ERC262155:ERC262191 FAY262155:FAY262191 FKU262155:FKU262191 FUQ262155:FUQ262191 GEM262155:GEM262191 GOI262155:GOI262191 GYE262155:GYE262191 HIA262155:HIA262191 HRW262155:HRW262191 IBS262155:IBS262191 ILO262155:ILO262191 IVK262155:IVK262191 JFG262155:JFG262191 JPC262155:JPC262191 JYY262155:JYY262191 KIU262155:KIU262191 KSQ262155:KSQ262191 LCM262155:LCM262191 LMI262155:LMI262191 LWE262155:LWE262191 MGA262155:MGA262191 MPW262155:MPW262191 MZS262155:MZS262191 NJO262155:NJO262191 NTK262155:NTK262191 ODG262155:ODG262191 ONC262155:ONC262191 OWY262155:OWY262191 PGU262155:PGU262191 PQQ262155:PQQ262191 QAM262155:QAM262191 QKI262155:QKI262191 QUE262155:QUE262191 REA262155:REA262191 RNW262155:RNW262191 RXS262155:RXS262191 SHO262155:SHO262191 SRK262155:SRK262191 TBG262155:TBG262191 TLC262155:TLC262191 TUY262155:TUY262191 UEU262155:UEU262191 UOQ262155:UOQ262191 UYM262155:UYM262191 VII262155:VII262191 VSE262155:VSE262191 WCA262155:WCA262191 WLW262155:WLW262191 WVS262155:WVS262191 K327691:K327727 JG327691:JG327727 TC327691:TC327727 ACY327691:ACY327727 AMU327691:AMU327727 AWQ327691:AWQ327727 BGM327691:BGM327727 BQI327691:BQI327727 CAE327691:CAE327727 CKA327691:CKA327727 CTW327691:CTW327727 DDS327691:DDS327727 DNO327691:DNO327727 DXK327691:DXK327727 EHG327691:EHG327727 ERC327691:ERC327727 FAY327691:FAY327727 FKU327691:FKU327727 FUQ327691:FUQ327727 GEM327691:GEM327727 GOI327691:GOI327727 GYE327691:GYE327727 HIA327691:HIA327727 HRW327691:HRW327727 IBS327691:IBS327727 ILO327691:ILO327727 IVK327691:IVK327727 JFG327691:JFG327727 JPC327691:JPC327727 JYY327691:JYY327727 KIU327691:KIU327727 KSQ327691:KSQ327727 LCM327691:LCM327727 LMI327691:LMI327727 LWE327691:LWE327727 MGA327691:MGA327727 MPW327691:MPW327727 MZS327691:MZS327727 NJO327691:NJO327727 NTK327691:NTK327727 ODG327691:ODG327727 ONC327691:ONC327727 OWY327691:OWY327727 PGU327691:PGU327727 PQQ327691:PQQ327727 QAM327691:QAM327727 QKI327691:QKI327727 QUE327691:QUE327727 REA327691:REA327727 RNW327691:RNW327727 RXS327691:RXS327727 SHO327691:SHO327727 SRK327691:SRK327727 TBG327691:TBG327727 TLC327691:TLC327727 TUY327691:TUY327727 UEU327691:UEU327727 UOQ327691:UOQ327727 UYM327691:UYM327727 VII327691:VII327727 VSE327691:VSE327727 WCA327691:WCA327727 WLW327691:WLW327727 WVS327691:WVS327727 K393227:K393263 JG393227:JG393263 TC393227:TC393263 ACY393227:ACY393263 AMU393227:AMU393263 AWQ393227:AWQ393263 BGM393227:BGM393263 BQI393227:BQI393263 CAE393227:CAE393263 CKA393227:CKA393263 CTW393227:CTW393263 DDS393227:DDS393263 DNO393227:DNO393263 DXK393227:DXK393263 EHG393227:EHG393263 ERC393227:ERC393263 FAY393227:FAY393263 FKU393227:FKU393263 FUQ393227:FUQ393263 GEM393227:GEM393263 GOI393227:GOI393263 GYE393227:GYE393263 HIA393227:HIA393263 HRW393227:HRW393263 IBS393227:IBS393263 ILO393227:ILO393263 IVK393227:IVK393263 JFG393227:JFG393263 JPC393227:JPC393263 JYY393227:JYY393263 KIU393227:KIU393263 KSQ393227:KSQ393263 LCM393227:LCM393263 LMI393227:LMI393263 LWE393227:LWE393263 MGA393227:MGA393263 MPW393227:MPW393263 MZS393227:MZS393263 NJO393227:NJO393263 NTK393227:NTK393263 ODG393227:ODG393263 ONC393227:ONC393263 OWY393227:OWY393263 PGU393227:PGU393263 PQQ393227:PQQ393263 QAM393227:QAM393263 QKI393227:QKI393263 QUE393227:QUE393263 REA393227:REA393263 RNW393227:RNW393263 RXS393227:RXS393263 SHO393227:SHO393263 SRK393227:SRK393263 TBG393227:TBG393263 TLC393227:TLC393263 TUY393227:TUY393263 UEU393227:UEU393263 UOQ393227:UOQ393263 UYM393227:UYM393263 VII393227:VII393263 VSE393227:VSE393263 WCA393227:WCA393263 WLW393227:WLW393263 WVS393227:WVS393263 K458763:K458799 JG458763:JG458799 TC458763:TC458799 ACY458763:ACY458799 AMU458763:AMU458799 AWQ458763:AWQ458799 BGM458763:BGM458799 BQI458763:BQI458799 CAE458763:CAE458799 CKA458763:CKA458799 CTW458763:CTW458799 DDS458763:DDS458799 DNO458763:DNO458799 DXK458763:DXK458799 EHG458763:EHG458799 ERC458763:ERC458799 FAY458763:FAY458799 FKU458763:FKU458799 FUQ458763:FUQ458799 GEM458763:GEM458799 GOI458763:GOI458799 GYE458763:GYE458799 HIA458763:HIA458799 HRW458763:HRW458799 IBS458763:IBS458799 ILO458763:ILO458799 IVK458763:IVK458799 JFG458763:JFG458799 JPC458763:JPC458799 JYY458763:JYY458799 KIU458763:KIU458799 KSQ458763:KSQ458799 LCM458763:LCM458799 LMI458763:LMI458799 LWE458763:LWE458799 MGA458763:MGA458799 MPW458763:MPW458799 MZS458763:MZS458799 NJO458763:NJO458799 NTK458763:NTK458799 ODG458763:ODG458799 ONC458763:ONC458799 OWY458763:OWY458799 PGU458763:PGU458799 PQQ458763:PQQ458799 QAM458763:QAM458799 QKI458763:QKI458799 QUE458763:QUE458799 REA458763:REA458799 RNW458763:RNW458799 RXS458763:RXS458799 SHO458763:SHO458799 SRK458763:SRK458799 TBG458763:TBG458799 TLC458763:TLC458799 TUY458763:TUY458799 UEU458763:UEU458799 UOQ458763:UOQ458799 UYM458763:UYM458799 VII458763:VII458799 VSE458763:VSE458799 WCA458763:WCA458799 WLW458763:WLW458799 WVS458763:WVS458799 K524299:K524335 JG524299:JG524335 TC524299:TC524335 ACY524299:ACY524335 AMU524299:AMU524335 AWQ524299:AWQ524335 BGM524299:BGM524335 BQI524299:BQI524335 CAE524299:CAE524335 CKA524299:CKA524335 CTW524299:CTW524335 DDS524299:DDS524335 DNO524299:DNO524335 DXK524299:DXK524335 EHG524299:EHG524335 ERC524299:ERC524335 FAY524299:FAY524335 FKU524299:FKU524335 FUQ524299:FUQ524335 GEM524299:GEM524335 GOI524299:GOI524335 GYE524299:GYE524335 HIA524299:HIA524335 HRW524299:HRW524335 IBS524299:IBS524335 ILO524299:ILO524335 IVK524299:IVK524335 JFG524299:JFG524335 JPC524299:JPC524335 JYY524299:JYY524335 KIU524299:KIU524335 KSQ524299:KSQ524335 LCM524299:LCM524335 LMI524299:LMI524335 LWE524299:LWE524335 MGA524299:MGA524335 MPW524299:MPW524335 MZS524299:MZS524335 NJO524299:NJO524335 NTK524299:NTK524335 ODG524299:ODG524335 ONC524299:ONC524335 OWY524299:OWY524335 PGU524299:PGU524335 PQQ524299:PQQ524335 QAM524299:QAM524335 QKI524299:QKI524335 QUE524299:QUE524335 REA524299:REA524335 RNW524299:RNW524335 RXS524299:RXS524335 SHO524299:SHO524335 SRK524299:SRK524335 TBG524299:TBG524335 TLC524299:TLC524335 TUY524299:TUY524335 UEU524299:UEU524335 UOQ524299:UOQ524335 UYM524299:UYM524335 VII524299:VII524335 VSE524299:VSE524335 WCA524299:WCA524335 WLW524299:WLW524335 WVS524299:WVS524335 K589835:K589871 JG589835:JG589871 TC589835:TC589871 ACY589835:ACY589871 AMU589835:AMU589871 AWQ589835:AWQ589871 BGM589835:BGM589871 BQI589835:BQI589871 CAE589835:CAE589871 CKA589835:CKA589871 CTW589835:CTW589871 DDS589835:DDS589871 DNO589835:DNO589871 DXK589835:DXK589871 EHG589835:EHG589871 ERC589835:ERC589871 FAY589835:FAY589871 FKU589835:FKU589871 FUQ589835:FUQ589871 GEM589835:GEM589871 GOI589835:GOI589871 GYE589835:GYE589871 HIA589835:HIA589871 HRW589835:HRW589871 IBS589835:IBS589871 ILO589835:ILO589871 IVK589835:IVK589871 JFG589835:JFG589871 JPC589835:JPC589871 JYY589835:JYY589871 KIU589835:KIU589871 KSQ589835:KSQ589871 LCM589835:LCM589871 LMI589835:LMI589871 LWE589835:LWE589871 MGA589835:MGA589871 MPW589835:MPW589871 MZS589835:MZS589871 NJO589835:NJO589871 NTK589835:NTK589871 ODG589835:ODG589871 ONC589835:ONC589871 OWY589835:OWY589871 PGU589835:PGU589871 PQQ589835:PQQ589871 QAM589835:QAM589871 QKI589835:QKI589871 QUE589835:QUE589871 REA589835:REA589871 RNW589835:RNW589871 RXS589835:RXS589871 SHO589835:SHO589871 SRK589835:SRK589871 TBG589835:TBG589871 TLC589835:TLC589871 TUY589835:TUY589871 UEU589835:UEU589871 UOQ589835:UOQ589871 UYM589835:UYM589871 VII589835:VII589871 VSE589835:VSE589871 WCA589835:WCA589871 WLW589835:WLW589871 WVS589835:WVS589871 K655371:K655407 JG655371:JG655407 TC655371:TC655407 ACY655371:ACY655407 AMU655371:AMU655407 AWQ655371:AWQ655407 BGM655371:BGM655407 BQI655371:BQI655407 CAE655371:CAE655407 CKA655371:CKA655407 CTW655371:CTW655407 DDS655371:DDS655407 DNO655371:DNO655407 DXK655371:DXK655407 EHG655371:EHG655407 ERC655371:ERC655407 FAY655371:FAY655407 FKU655371:FKU655407 FUQ655371:FUQ655407 GEM655371:GEM655407 GOI655371:GOI655407 GYE655371:GYE655407 HIA655371:HIA655407 HRW655371:HRW655407 IBS655371:IBS655407 ILO655371:ILO655407 IVK655371:IVK655407 JFG655371:JFG655407 JPC655371:JPC655407 JYY655371:JYY655407 KIU655371:KIU655407 KSQ655371:KSQ655407 LCM655371:LCM655407 LMI655371:LMI655407 LWE655371:LWE655407 MGA655371:MGA655407 MPW655371:MPW655407 MZS655371:MZS655407 NJO655371:NJO655407 NTK655371:NTK655407 ODG655371:ODG655407 ONC655371:ONC655407 OWY655371:OWY655407 PGU655371:PGU655407 PQQ655371:PQQ655407 QAM655371:QAM655407 QKI655371:QKI655407 QUE655371:QUE655407 REA655371:REA655407 RNW655371:RNW655407 RXS655371:RXS655407 SHO655371:SHO655407 SRK655371:SRK655407 TBG655371:TBG655407 TLC655371:TLC655407 TUY655371:TUY655407 UEU655371:UEU655407 UOQ655371:UOQ655407 UYM655371:UYM655407 VII655371:VII655407 VSE655371:VSE655407 WCA655371:WCA655407 WLW655371:WLW655407 WVS655371:WVS655407 K720907:K720943 JG720907:JG720943 TC720907:TC720943 ACY720907:ACY720943 AMU720907:AMU720943 AWQ720907:AWQ720943 BGM720907:BGM720943 BQI720907:BQI720943 CAE720907:CAE720943 CKA720907:CKA720943 CTW720907:CTW720943 DDS720907:DDS720943 DNO720907:DNO720943 DXK720907:DXK720943 EHG720907:EHG720943 ERC720907:ERC720943 FAY720907:FAY720943 FKU720907:FKU720943 FUQ720907:FUQ720943 GEM720907:GEM720943 GOI720907:GOI720943 GYE720907:GYE720943 HIA720907:HIA720943 HRW720907:HRW720943 IBS720907:IBS720943 ILO720907:ILO720943 IVK720907:IVK720943 JFG720907:JFG720943 JPC720907:JPC720943 JYY720907:JYY720943 KIU720907:KIU720943 KSQ720907:KSQ720943 LCM720907:LCM720943 LMI720907:LMI720943 LWE720907:LWE720943 MGA720907:MGA720943 MPW720907:MPW720943 MZS720907:MZS720943 NJO720907:NJO720943 NTK720907:NTK720943 ODG720907:ODG720943 ONC720907:ONC720943 OWY720907:OWY720943 PGU720907:PGU720943 PQQ720907:PQQ720943 QAM720907:QAM720943 QKI720907:QKI720943 QUE720907:QUE720943 REA720907:REA720943 RNW720907:RNW720943 RXS720907:RXS720943 SHO720907:SHO720943 SRK720907:SRK720943 TBG720907:TBG720943 TLC720907:TLC720943 TUY720907:TUY720943 UEU720907:UEU720943 UOQ720907:UOQ720943 UYM720907:UYM720943 VII720907:VII720943 VSE720907:VSE720943 WCA720907:WCA720943 WLW720907:WLW720943 WVS720907:WVS720943 K786443:K786479 JG786443:JG786479 TC786443:TC786479 ACY786443:ACY786479 AMU786443:AMU786479 AWQ786443:AWQ786479 BGM786443:BGM786479 BQI786443:BQI786479 CAE786443:CAE786479 CKA786443:CKA786479 CTW786443:CTW786479 DDS786443:DDS786479 DNO786443:DNO786479 DXK786443:DXK786479 EHG786443:EHG786479 ERC786443:ERC786479 FAY786443:FAY786479 FKU786443:FKU786479 FUQ786443:FUQ786479 GEM786443:GEM786479 GOI786443:GOI786479 GYE786443:GYE786479 HIA786443:HIA786479 HRW786443:HRW786479 IBS786443:IBS786479 ILO786443:ILO786479 IVK786443:IVK786479 JFG786443:JFG786479 JPC786443:JPC786479 JYY786443:JYY786479 KIU786443:KIU786479 KSQ786443:KSQ786479 LCM786443:LCM786479 LMI786443:LMI786479 LWE786443:LWE786479 MGA786443:MGA786479 MPW786443:MPW786479 MZS786443:MZS786479 NJO786443:NJO786479 NTK786443:NTK786479 ODG786443:ODG786479 ONC786443:ONC786479 OWY786443:OWY786479 PGU786443:PGU786479 PQQ786443:PQQ786479 QAM786443:QAM786479 QKI786443:QKI786479 QUE786443:QUE786479 REA786443:REA786479 RNW786443:RNW786479 RXS786443:RXS786479 SHO786443:SHO786479 SRK786443:SRK786479 TBG786443:TBG786479 TLC786443:TLC786479 TUY786443:TUY786479 UEU786443:UEU786479 UOQ786443:UOQ786479 UYM786443:UYM786479 VII786443:VII786479 VSE786443:VSE786479 WCA786443:WCA786479 WLW786443:WLW786479 WVS786443:WVS786479 K851979:K852015 JG851979:JG852015 TC851979:TC852015 ACY851979:ACY852015 AMU851979:AMU852015 AWQ851979:AWQ852015 BGM851979:BGM852015 BQI851979:BQI852015 CAE851979:CAE852015 CKA851979:CKA852015 CTW851979:CTW852015 DDS851979:DDS852015 DNO851979:DNO852015 DXK851979:DXK852015 EHG851979:EHG852015 ERC851979:ERC852015 FAY851979:FAY852015 FKU851979:FKU852015 FUQ851979:FUQ852015 GEM851979:GEM852015 GOI851979:GOI852015 GYE851979:GYE852015 HIA851979:HIA852015 HRW851979:HRW852015 IBS851979:IBS852015 ILO851979:ILO852015 IVK851979:IVK852015 JFG851979:JFG852015 JPC851979:JPC852015 JYY851979:JYY852015 KIU851979:KIU852015 KSQ851979:KSQ852015 LCM851979:LCM852015 LMI851979:LMI852015 LWE851979:LWE852015 MGA851979:MGA852015 MPW851979:MPW852015 MZS851979:MZS852015 NJO851979:NJO852015 NTK851979:NTK852015 ODG851979:ODG852015 ONC851979:ONC852015 OWY851979:OWY852015 PGU851979:PGU852015 PQQ851979:PQQ852015 QAM851979:QAM852015 QKI851979:QKI852015 QUE851979:QUE852015 REA851979:REA852015 RNW851979:RNW852015 RXS851979:RXS852015 SHO851979:SHO852015 SRK851979:SRK852015 TBG851979:TBG852015 TLC851979:TLC852015 TUY851979:TUY852015 UEU851979:UEU852015 UOQ851979:UOQ852015 UYM851979:UYM852015 VII851979:VII852015 VSE851979:VSE852015 WCA851979:WCA852015 WLW851979:WLW852015 WVS851979:WVS852015 K917515:K917551 JG917515:JG917551 TC917515:TC917551 ACY917515:ACY917551 AMU917515:AMU917551 AWQ917515:AWQ917551 BGM917515:BGM917551 BQI917515:BQI917551 CAE917515:CAE917551 CKA917515:CKA917551 CTW917515:CTW917551 DDS917515:DDS917551 DNO917515:DNO917551 DXK917515:DXK917551 EHG917515:EHG917551 ERC917515:ERC917551 FAY917515:FAY917551 FKU917515:FKU917551 FUQ917515:FUQ917551 GEM917515:GEM917551 GOI917515:GOI917551 GYE917515:GYE917551 HIA917515:HIA917551 HRW917515:HRW917551 IBS917515:IBS917551 ILO917515:ILO917551 IVK917515:IVK917551 JFG917515:JFG917551 JPC917515:JPC917551 JYY917515:JYY917551 KIU917515:KIU917551 KSQ917515:KSQ917551 LCM917515:LCM917551 LMI917515:LMI917551 LWE917515:LWE917551 MGA917515:MGA917551 MPW917515:MPW917551 MZS917515:MZS917551 NJO917515:NJO917551 NTK917515:NTK917551 ODG917515:ODG917551 ONC917515:ONC917551 OWY917515:OWY917551 PGU917515:PGU917551 PQQ917515:PQQ917551 QAM917515:QAM917551 QKI917515:QKI917551 QUE917515:QUE917551 REA917515:REA917551 RNW917515:RNW917551 RXS917515:RXS917551 SHO917515:SHO917551 SRK917515:SRK917551 TBG917515:TBG917551 TLC917515:TLC917551 TUY917515:TUY917551 UEU917515:UEU917551 UOQ917515:UOQ917551 UYM917515:UYM917551 VII917515:VII917551 VSE917515:VSE917551 WCA917515:WCA917551 WLW917515:WLW917551 WVS917515:WVS917551 K983051:K983087 JG983051:JG983087 TC983051:TC983087 ACY983051:ACY983087 AMU983051:AMU983087 AWQ983051:AWQ983087 BGM983051:BGM983087 BQI983051:BQI983087 CAE983051:CAE983087 CKA983051:CKA983087 CTW983051:CTW983087 DDS983051:DDS983087 DNO983051:DNO983087 DXK983051:DXK983087 EHG983051:EHG983087 ERC983051:ERC983087 FAY983051:FAY983087 FKU983051:FKU983087 FUQ983051:FUQ983087 GEM983051:GEM983087 GOI983051:GOI983087 GYE983051:GYE983087 HIA983051:HIA983087 HRW983051:HRW983087 IBS983051:IBS983087 ILO983051:ILO983087 IVK983051:IVK983087 JFG983051:JFG983087 JPC983051:JPC983087 JYY983051:JYY983087 KIU983051:KIU983087 KSQ983051:KSQ983087 LCM983051:LCM983087 LMI983051:LMI983087 LWE983051:LWE983087 MGA983051:MGA983087 MPW983051:MPW983087 MZS983051:MZS983087 NJO983051:NJO983087 NTK983051:NTK983087 ODG983051:ODG983087 ONC983051:ONC983087 OWY983051:OWY983087 PGU983051:PGU983087 PQQ983051:PQQ983087 QAM983051:QAM983087 QKI983051:QKI983087 QUE983051:QUE983087 REA983051:REA983087 RNW983051:RNW983087 RXS983051:RXS983087 SHO983051:SHO983087 SRK983051:SRK983087 TBG983051:TBG983087 TLC983051:TLC983087 TUY983051:TUY983087 UEU983051:UEU983087 UOQ983051:UOQ983087 UYM983051:UYM983087 VII983051:VII983087 VSE983051:VSE983087 WCA983051:WCA983087 WLW983051:WLW983087 WVS983051:WVS983087">
      <formula1>"通过,失败,阻塞,无效,未执行"</formula1>
    </dataValidation>
  </dataValidation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"/>
  <sheetViews>
    <sheetView topLeftCell="I1" workbookViewId="0">
      <selection activeCell="S13" sqref="S13"/>
    </sheetView>
  </sheetViews>
  <sheetFormatPr defaultColWidth="9" defaultRowHeight="16.5"/>
  <cols>
    <col min="1" max="1" width="2.625" style="1" customWidth="1"/>
    <col min="2" max="2" width="18.5" style="2" customWidth="1"/>
    <col min="3" max="3" width="18.25" style="1" customWidth="1"/>
    <col min="4" max="4" width="27.75" style="1" customWidth="1"/>
    <col min="5" max="5" width="6.75" style="1" customWidth="1"/>
    <col min="6" max="6" width="5.625" style="1" customWidth="1"/>
    <col min="7" max="7" width="7.875" style="1" customWidth="1"/>
    <col min="8" max="8" width="44.8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109</v>
      </c>
      <c r="L1" s="386"/>
      <c r="M1" s="386"/>
      <c r="N1" s="387"/>
      <c r="O1" s="388"/>
      <c r="P1" s="385" t="s">
        <v>110</v>
      </c>
      <c r="Q1" s="386"/>
      <c r="R1" s="386"/>
      <c r="S1" s="387"/>
      <c r="T1" s="388"/>
    </row>
    <row r="2" spans="2:20" ht="17.25">
      <c r="B2" s="6" t="s">
        <v>111</v>
      </c>
      <c r="C2" s="7"/>
      <c r="D2" s="5"/>
      <c r="E2" s="5"/>
      <c r="F2" s="5"/>
      <c r="G2" s="5"/>
      <c r="H2" s="5"/>
      <c r="I2" s="5"/>
      <c r="J2" s="20"/>
      <c r="K2" s="383" t="s">
        <v>209</v>
      </c>
      <c r="L2" s="389"/>
      <c r="M2" s="389"/>
      <c r="N2" s="390"/>
      <c r="O2" s="391"/>
      <c r="P2" s="383" t="s">
        <v>210</v>
      </c>
      <c r="Q2" s="389"/>
      <c r="R2" s="389"/>
      <c r="S2" s="390"/>
      <c r="T2" s="391"/>
    </row>
    <row r="3" spans="2:20" ht="17.25">
      <c r="B3" s="6" t="s">
        <v>114</v>
      </c>
      <c r="C3" s="8"/>
      <c r="D3" s="5"/>
      <c r="E3" s="5"/>
      <c r="F3" s="5"/>
      <c r="G3" s="5"/>
      <c r="H3" s="5"/>
      <c r="I3" s="5"/>
      <c r="J3" s="20"/>
      <c r="K3" s="383" t="s">
        <v>115</v>
      </c>
      <c r="L3" s="389"/>
      <c r="M3" s="389"/>
      <c r="N3" s="390"/>
      <c r="O3" s="391"/>
      <c r="P3" s="383" t="s">
        <v>116</v>
      </c>
      <c r="Q3" s="389"/>
      <c r="R3" s="389"/>
      <c r="S3" s="390"/>
      <c r="T3" s="391"/>
    </row>
    <row r="4" spans="2:20">
      <c r="B4" s="6" t="s">
        <v>117</v>
      </c>
      <c r="C4" s="8"/>
      <c r="D4" s="5"/>
      <c r="E4" s="5"/>
      <c r="F4" s="5"/>
      <c r="G4" s="5"/>
      <c r="H4" s="5"/>
      <c r="I4" s="5"/>
      <c r="J4" s="20"/>
      <c r="K4" s="383" t="s">
        <v>118</v>
      </c>
      <c r="L4" s="384"/>
      <c r="M4" s="8">
        <v>16</v>
      </c>
      <c r="N4" s="21" t="s">
        <v>119</v>
      </c>
      <c r="O4" s="22">
        <f>(M5+M6)/M4</f>
        <v>0.875</v>
      </c>
      <c r="P4" s="383" t="s">
        <v>118</v>
      </c>
      <c r="Q4" s="384"/>
      <c r="R4" s="8">
        <f>COUNTA($B$11:$B$168)</f>
        <v>1</v>
      </c>
      <c r="S4" s="21" t="s">
        <v>119</v>
      </c>
      <c r="T4" s="22">
        <f>(R5+R6)/R4</f>
        <v>0</v>
      </c>
    </row>
    <row r="5" spans="2:20">
      <c r="B5" s="6" t="s">
        <v>120</v>
      </c>
      <c r="C5" s="8"/>
      <c r="D5" s="5"/>
      <c r="E5" s="5"/>
      <c r="F5" s="5"/>
      <c r="G5" s="5"/>
      <c r="H5" s="5"/>
      <c r="I5" s="5"/>
      <c r="J5" s="20"/>
      <c r="K5" s="383" t="s">
        <v>121</v>
      </c>
      <c r="L5" s="384"/>
      <c r="M5" s="23">
        <f>COUNTIF(K11:K$168,"通过")</f>
        <v>14</v>
      </c>
      <c r="N5" s="21" t="s">
        <v>119</v>
      </c>
      <c r="O5" s="22">
        <f>M5/M4</f>
        <v>0.875</v>
      </c>
      <c r="P5" s="383" t="s">
        <v>121</v>
      </c>
      <c r="Q5" s="384"/>
      <c r="R5" s="23">
        <f>COUNTIF(P11:P$168,"通过")</f>
        <v>0</v>
      </c>
      <c r="S5" s="21" t="s">
        <v>119</v>
      </c>
      <c r="T5" s="22">
        <f>R5/R4</f>
        <v>0</v>
      </c>
    </row>
    <row r="6" spans="2:20">
      <c r="B6" s="6" t="s">
        <v>122</v>
      </c>
      <c r="C6" s="8"/>
      <c r="D6" s="5"/>
      <c r="E6" s="5"/>
      <c r="F6" s="5"/>
      <c r="G6" s="5"/>
      <c r="H6" s="5"/>
      <c r="I6" s="5"/>
      <c r="J6" s="20"/>
      <c r="K6" s="383" t="s">
        <v>123</v>
      </c>
      <c r="L6" s="384"/>
      <c r="M6" s="23">
        <f>COUNTIF(K11:K$167,"不通过")</f>
        <v>0</v>
      </c>
      <c r="N6" s="21" t="s">
        <v>119</v>
      </c>
      <c r="O6" s="22">
        <f>M6/M4</f>
        <v>0</v>
      </c>
      <c r="P6" s="383" t="s">
        <v>123</v>
      </c>
      <c r="Q6" s="384"/>
      <c r="R6" s="23">
        <f>COUNTIF(P11:P$167,"失败")</f>
        <v>0</v>
      </c>
      <c r="S6" s="21" t="s">
        <v>119</v>
      </c>
      <c r="T6" s="22">
        <f>R6/R4</f>
        <v>0</v>
      </c>
    </row>
    <row r="7" spans="2:20">
      <c r="B7" s="6" t="s">
        <v>124</v>
      </c>
      <c r="C7" s="8"/>
      <c r="D7" s="5"/>
      <c r="E7" s="5"/>
      <c r="F7" s="5"/>
      <c r="G7" s="5"/>
      <c r="H7" s="5"/>
      <c r="I7" s="5"/>
      <c r="J7" s="20"/>
      <c r="K7" s="383" t="s">
        <v>125</v>
      </c>
      <c r="L7" s="384"/>
      <c r="M7" s="23">
        <f>COUNTIF(K11:K$167,"阻碍")</f>
        <v>0</v>
      </c>
      <c r="N7" s="21" t="s">
        <v>119</v>
      </c>
      <c r="O7" s="22">
        <f>M7/M4</f>
        <v>0</v>
      </c>
      <c r="P7" s="383" t="s">
        <v>125</v>
      </c>
      <c r="Q7" s="384"/>
      <c r="R7" s="23">
        <f>COUNTIF(P11:P$167,"阻塞")</f>
        <v>0</v>
      </c>
      <c r="S7" s="21" t="s">
        <v>119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126</v>
      </c>
      <c r="L8" s="384"/>
      <c r="M8" s="23">
        <f>COUNTIF(K11:K$167,"无效")</f>
        <v>2</v>
      </c>
      <c r="N8" s="21" t="s">
        <v>119</v>
      </c>
      <c r="O8" s="22">
        <f>M8/M4</f>
        <v>0.125</v>
      </c>
      <c r="P8" s="383" t="s">
        <v>126</v>
      </c>
      <c r="Q8" s="384"/>
      <c r="R8" s="23">
        <f>COUNTIF(P11:P$167,"无效")</f>
        <v>0</v>
      </c>
      <c r="S8" s="21" t="s">
        <v>119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127</v>
      </c>
      <c r="L9" s="384"/>
      <c r="M9" s="23">
        <f>COUNTIF(K11:K$167,"未执行")</f>
        <v>0</v>
      </c>
      <c r="N9" s="21" t="s">
        <v>119</v>
      </c>
      <c r="O9" s="22">
        <f>M9/M4</f>
        <v>0</v>
      </c>
      <c r="P9" s="383" t="s">
        <v>127</v>
      </c>
      <c r="Q9" s="384"/>
      <c r="R9" s="23">
        <f>COUNTIF(P11:P$167,"未执行")</f>
        <v>0</v>
      </c>
      <c r="S9" s="21" t="s">
        <v>119</v>
      </c>
      <c r="T9" s="22">
        <f>R9/R4</f>
        <v>0</v>
      </c>
    </row>
    <row r="10" spans="2:20" ht="33">
      <c r="B10" s="9" t="s">
        <v>128</v>
      </c>
      <c r="C10" s="10" t="s">
        <v>129</v>
      </c>
      <c r="D10" s="10" t="s">
        <v>130</v>
      </c>
      <c r="E10" s="10" t="s">
        <v>131</v>
      </c>
      <c r="F10" s="10" t="s">
        <v>132</v>
      </c>
      <c r="G10" s="11" t="s">
        <v>133</v>
      </c>
      <c r="H10" s="10" t="s">
        <v>134</v>
      </c>
      <c r="I10" s="10" t="s">
        <v>135</v>
      </c>
      <c r="J10" s="24" t="s">
        <v>136</v>
      </c>
      <c r="K10" s="10" t="s">
        <v>137</v>
      </c>
      <c r="L10" s="10" t="s">
        <v>12</v>
      </c>
      <c r="M10" s="10" t="s">
        <v>138</v>
      </c>
      <c r="N10" s="10" t="s">
        <v>139</v>
      </c>
      <c r="O10" s="10" t="s">
        <v>140</v>
      </c>
      <c r="P10" s="10" t="s">
        <v>141</v>
      </c>
      <c r="Q10" s="10" t="s">
        <v>12</v>
      </c>
      <c r="R10" s="10" t="s">
        <v>138</v>
      </c>
      <c r="S10" s="10" t="s">
        <v>139</v>
      </c>
      <c r="T10" s="10" t="s">
        <v>140</v>
      </c>
    </row>
    <row r="11" spans="2:20">
      <c r="B11" s="12" t="s">
        <v>81</v>
      </c>
      <c r="C11" s="13"/>
      <c r="D11" s="364" t="s">
        <v>212</v>
      </c>
      <c r="E11" s="13" t="s">
        <v>145</v>
      </c>
      <c r="F11" s="13" t="s">
        <v>178</v>
      </c>
      <c r="G11" s="13" t="s">
        <v>157</v>
      </c>
      <c r="H11" s="364" t="s">
        <v>5454</v>
      </c>
      <c r="I11" s="25" t="s">
        <v>5455</v>
      </c>
      <c r="J11" s="25" t="s">
        <v>5456</v>
      </c>
      <c r="K11" s="26" t="s">
        <v>6</v>
      </c>
      <c r="L11" s="13"/>
      <c r="M11" s="13"/>
      <c r="N11" s="13"/>
      <c r="O11" s="13"/>
      <c r="P11" s="13"/>
      <c r="Q11" s="13"/>
      <c r="R11" s="13"/>
      <c r="S11" s="13"/>
      <c r="T11" s="13"/>
    </row>
    <row r="12" spans="2:20" ht="27">
      <c r="B12" s="15"/>
      <c r="C12" s="13"/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5457</v>
      </c>
      <c r="J12" s="25" t="s">
        <v>5380</v>
      </c>
      <c r="K12" s="26" t="s">
        <v>6</v>
      </c>
      <c r="L12" s="13"/>
      <c r="M12" s="13"/>
      <c r="N12" s="13"/>
      <c r="O12" s="13"/>
      <c r="P12" s="13"/>
      <c r="Q12" s="13"/>
      <c r="R12" s="13"/>
      <c r="S12" s="13"/>
      <c r="T12" s="13"/>
    </row>
    <row r="13" spans="2:20" ht="27">
      <c r="B13" s="15"/>
      <c r="C13" s="13"/>
      <c r="D13" s="364"/>
      <c r="E13" s="13" t="s">
        <v>145</v>
      </c>
      <c r="F13" s="13" t="s">
        <v>178</v>
      </c>
      <c r="G13" s="13" t="s">
        <v>157</v>
      </c>
      <c r="H13" s="364"/>
      <c r="I13" s="25" t="s">
        <v>5458</v>
      </c>
      <c r="J13" s="25" t="s">
        <v>5380</v>
      </c>
      <c r="K13" s="26" t="s">
        <v>6</v>
      </c>
      <c r="L13" s="13"/>
      <c r="M13" s="13"/>
      <c r="N13" s="13"/>
      <c r="O13" s="13"/>
      <c r="P13" s="13"/>
      <c r="Q13" s="13"/>
      <c r="R13" s="13"/>
      <c r="S13" s="13"/>
      <c r="T13" s="13"/>
    </row>
    <row r="14" spans="2:20">
      <c r="B14" s="15"/>
      <c r="C14" s="13"/>
      <c r="D14" s="364"/>
      <c r="E14" s="13" t="s">
        <v>145</v>
      </c>
      <c r="F14" s="13" t="s">
        <v>146</v>
      </c>
      <c r="G14" s="13" t="s">
        <v>157</v>
      </c>
      <c r="H14" s="364"/>
      <c r="I14" s="25" t="s">
        <v>5459</v>
      </c>
      <c r="J14" s="25" t="s">
        <v>5383</v>
      </c>
      <c r="K14" s="26" t="s">
        <v>6</v>
      </c>
      <c r="L14" s="13"/>
      <c r="M14" s="13"/>
      <c r="N14" s="13"/>
      <c r="O14" s="13"/>
      <c r="P14" s="13"/>
      <c r="Q14" s="13"/>
      <c r="R14" s="13"/>
      <c r="S14" s="13"/>
      <c r="T14" s="13"/>
    </row>
    <row r="15" spans="2:20">
      <c r="B15" s="15"/>
      <c r="C15" s="13"/>
      <c r="D15" s="364"/>
      <c r="E15" s="13" t="s">
        <v>145</v>
      </c>
      <c r="F15" s="13" t="s">
        <v>146</v>
      </c>
      <c r="G15" s="13" t="s">
        <v>157</v>
      </c>
      <c r="H15" s="364"/>
      <c r="I15" s="25" t="s">
        <v>5460</v>
      </c>
      <c r="J15" s="25" t="s">
        <v>5385</v>
      </c>
      <c r="K15" s="26" t="s">
        <v>6</v>
      </c>
      <c r="L15" s="13"/>
      <c r="M15" s="13"/>
      <c r="N15" s="13"/>
      <c r="O15" s="13"/>
      <c r="P15" s="13"/>
      <c r="Q15" s="13"/>
      <c r="R15" s="13"/>
      <c r="S15" s="13"/>
      <c r="T15" s="13"/>
    </row>
    <row r="16" spans="2:20">
      <c r="B16" s="15"/>
      <c r="C16" s="13"/>
      <c r="D16" s="364"/>
      <c r="E16" s="13" t="s">
        <v>145</v>
      </c>
      <c r="F16" s="13" t="s">
        <v>146</v>
      </c>
      <c r="G16" s="13" t="s">
        <v>157</v>
      </c>
      <c r="H16" s="364"/>
      <c r="I16" s="25" t="s">
        <v>5461</v>
      </c>
      <c r="J16" s="25" t="s">
        <v>5387</v>
      </c>
      <c r="K16" s="26" t="s">
        <v>6</v>
      </c>
      <c r="L16" s="13"/>
      <c r="M16" s="13"/>
      <c r="N16" s="13"/>
      <c r="O16" s="13"/>
      <c r="P16" s="13"/>
      <c r="Q16" s="13"/>
      <c r="R16" s="13"/>
      <c r="S16" s="13"/>
      <c r="T16" s="13"/>
    </row>
    <row r="17" spans="1:20">
      <c r="B17" s="15"/>
      <c r="C17" s="13"/>
      <c r="D17" s="364"/>
      <c r="E17" s="13" t="s">
        <v>145</v>
      </c>
      <c r="F17" s="13" t="s">
        <v>146</v>
      </c>
      <c r="G17" s="13" t="s">
        <v>157</v>
      </c>
      <c r="H17" s="364"/>
      <c r="I17" s="25" t="s">
        <v>5462</v>
      </c>
      <c r="J17" s="25" t="s">
        <v>5389</v>
      </c>
      <c r="K17" s="26" t="s">
        <v>6</v>
      </c>
      <c r="L17" s="13"/>
      <c r="M17" s="13"/>
      <c r="N17" s="13"/>
      <c r="O17" s="13"/>
      <c r="P17" s="13"/>
      <c r="Q17" s="13"/>
      <c r="R17" s="13"/>
      <c r="S17" s="13"/>
      <c r="T17" s="13"/>
    </row>
    <row r="18" spans="1:20" ht="27">
      <c r="B18" s="15"/>
      <c r="C18" s="13"/>
      <c r="D18" s="364"/>
      <c r="E18" s="13" t="s">
        <v>145</v>
      </c>
      <c r="F18" s="13" t="s">
        <v>178</v>
      </c>
      <c r="G18" s="13" t="s">
        <v>157</v>
      </c>
      <c r="H18" s="364"/>
      <c r="I18" s="25" t="s">
        <v>5463</v>
      </c>
      <c r="J18" s="25" t="s">
        <v>5391</v>
      </c>
      <c r="K18" s="26" t="s">
        <v>6</v>
      </c>
      <c r="L18" s="13"/>
      <c r="M18" s="13"/>
      <c r="N18" s="13"/>
      <c r="O18" s="13"/>
      <c r="P18" s="13"/>
      <c r="Q18" s="13"/>
      <c r="R18" s="13"/>
      <c r="S18" s="13"/>
      <c r="T18" s="13"/>
    </row>
    <row r="19" spans="1:20">
      <c r="B19" s="15"/>
      <c r="C19" s="13"/>
      <c r="D19" s="364"/>
      <c r="E19" s="13" t="s">
        <v>145</v>
      </c>
      <c r="F19" s="13" t="s">
        <v>178</v>
      </c>
      <c r="G19" s="13" t="s">
        <v>157</v>
      </c>
      <c r="H19" s="364"/>
      <c r="I19" s="25" t="s">
        <v>5464</v>
      </c>
      <c r="J19" s="25" t="s">
        <v>5393</v>
      </c>
      <c r="K19" s="26" t="s">
        <v>6</v>
      </c>
      <c r="L19" s="13"/>
      <c r="M19" s="13"/>
      <c r="N19" s="13"/>
      <c r="O19" s="13"/>
      <c r="P19" s="13"/>
      <c r="Q19" s="13"/>
      <c r="R19" s="13"/>
      <c r="S19" s="13"/>
      <c r="T19" s="13"/>
    </row>
    <row r="20" spans="1:20" ht="27">
      <c r="B20" s="15"/>
      <c r="C20" s="13"/>
      <c r="D20" s="364"/>
      <c r="E20" s="13" t="s">
        <v>145</v>
      </c>
      <c r="F20" s="13" t="s">
        <v>178</v>
      </c>
      <c r="G20" s="13" t="s">
        <v>157</v>
      </c>
      <c r="H20" s="364"/>
      <c r="I20" s="25" t="s">
        <v>5465</v>
      </c>
      <c r="J20" s="25" t="s">
        <v>250</v>
      </c>
      <c r="K20" s="26" t="s">
        <v>6</v>
      </c>
      <c r="L20" s="13"/>
      <c r="M20" s="13"/>
      <c r="N20" s="13"/>
      <c r="O20" s="13"/>
      <c r="P20" s="13"/>
      <c r="Q20" s="13"/>
      <c r="R20" s="13"/>
      <c r="S20" s="13"/>
      <c r="T20" s="13"/>
    </row>
    <row r="21" spans="1:20">
      <c r="B21" s="15"/>
      <c r="C21" s="13"/>
      <c r="D21" s="364"/>
      <c r="E21" s="13" t="s">
        <v>145</v>
      </c>
      <c r="F21" s="13" t="s">
        <v>178</v>
      </c>
      <c r="G21" s="13" t="s">
        <v>157</v>
      </c>
      <c r="H21" s="364"/>
      <c r="I21" s="25" t="s">
        <v>5466</v>
      </c>
      <c r="J21" s="25" t="s">
        <v>5467</v>
      </c>
      <c r="K21" s="26" t="s">
        <v>6</v>
      </c>
      <c r="L21" s="13"/>
      <c r="M21" s="13"/>
      <c r="N21" s="13"/>
      <c r="O21" s="13"/>
      <c r="P21" s="13"/>
      <c r="Q21" s="13"/>
      <c r="R21" s="13"/>
      <c r="S21" s="13"/>
      <c r="T21" s="13"/>
    </row>
    <row r="22" spans="1:20" ht="27">
      <c r="B22" s="15"/>
      <c r="C22" s="13"/>
      <c r="D22" s="364"/>
      <c r="E22" s="13" t="s">
        <v>145</v>
      </c>
      <c r="F22" s="13" t="s">
        <v>178</v>
      </c>
      <c r="G22" s="13" t="s">
        <v>157</v>
      </c>
      <c r="H22" s="364"/>
      <c r="I22" s="25" t="s">
        <v>5306</v>
      </c>
      <c r="J22" s="25" t="s">
        <v>250</v>
      </c>
      <c r="K22" s="26" t="s">
        <v>6</v>
      </c>
      <c r="L22" s="13"/>
      <c r="M22" s="13"/>
      <c r="N22" s="13"/>
      <c r="O22" s="13"/>
      <c r="P22" s="13"/>
      <c r="Q22" s="13"/>
      <c r="R22" s="13"/>
      <c r="S22" s="13"/>
      <c r="T22" s="13"/>
    </row>
    <row r="23" spans="1:20" ht="27">
      <c r="B23" s="15"/>
      <c r="C23" s="13"/>
      <c r="D23" s="364" t="s">
        <v>5430</v>
      </c>
      <c r="E23" s="13" t="s">
        <v>145</v>
      </c>
      <c r="F23" s="13" t="s">
        <v>178</v>
      </c>
      <c r="G23" s="13" t="s">
        <v>157</v>
      </c>
      <c r="H23" s="364"/>
      <c r="I23" s="25" t="s">
        <v>5431</v>
      </c>
      <c r="J23" s="25" t="s">
        <v>5432</v>
      </c>
      <c r="K23" s="26" t="s">
        <v>6</v>
      </c>
      <c r="L23" s="13"/>
      <c r="M23" s="13"/>
      <c r="N23" s="13"/>
      <c r="O23" s="13"/>
      <c r="P23" s="13"/>
      <c r="Q23" s="13"/>
      <c r="R23" s="13"/>
      <c r="S23" s="13"/>
      <c r="T23" s="13"/>
    </row>
    <row r="24" spans="1:20" ht="27">
      <c r="B24" s="15"/>
      <c r="C24" s="13"/>
      <c r="D24" s="364"/>
      <c r="E24" s="13" t="s">
        <v>145</v>
      </c>
      <c r="F24" s="13" t="s">
        <v>146</v>
      </c>
      <c r="G24" s="13" t="s">
        <v>157</v>
      </c>
      <c r="H24" s="364"/>
      <c r="I24" s="25" t="s">
        <v>5433</v>
      </c>
      <c r="J24" s="25" t="s">
        <v>5434</v>
      </c>
      <c r="K24" s="26" t="s">
        <v>10</v>
      </c>
      <c r="L24" s="13"/>
      <c r="M24" s="13"/>
      <c r="N24" s="13"/>
      <c r="O24" s="13"/>
      <c r="P24" s="13"/>
      <c r="Q24" s="13"/>
      <c r="R24" s="13"/>
      <c r="S24" s="13"/>
      <c r="T24" s="13"/>
    </row>
    <row r="25" spans="1:20" ht="27">
      <c r="B25" s="15"/>
      <c r="C25" s="13"/>
      <c r="D25" s="364"/>
      <c r="E25" s="13" t="s">
        <v>145</v>
      </c>
      <c r="F25" s="13" t="s">
        <v>178</v>
      </c>
      <c r="G25" s="13" t="s">
        <v>157</v>
      </c>
      <c r="H25" s="16" t="s">
        <v>5228</v>
      </c>
      <c r="I25" s="25" t="s">
        <v>5436</v>
      </c>
      <c r="J25" s="25" t="s">
        <v>5437</v>
      </c>
      <c r="K25" s="26" t="s">
        <v>6</v>
      </c>
      <c r="L25" s="13"/>
      <c r="M25" s="13"/>
      <c r="N25" s="13"/>
      <c r="O25" s="13"/>
      <c r="P25" s="13"/>
      <c r="Q25" s="13"/>
      <c r="R25" s="13"/>
      <c r="S25" s="13"/>
      <c r="T25" s="13"/>
    </row>
    <row r="26" spans="1:20" ht="27">
      <c r="B26" s="15"/>
      <c r="C26" s="13"/>
      <c r="D26" s="364"/>
      <c r="E26" s="13" t="s">
        <v>145</v>
      </c>
      <c r="F26" s="13" t="s">
        <v>178</v>
      </c>
      <c r="G26" s="13" t="s">
        <v>157</v>
      </c>
      <c r="H26" s="16" t="s">
        <v>5468</v>
      </c>
      <c r="I26" s="25" t="s">
        <v>5441</v>
      </c>
      <c r="J26" s="25" t="s">
        <v>5437</v>
      </c>
      <c r="K26" s="26" t="s">
        <v>10</v>
      </c>
      <c r="L26" s="13"/>
      <c r="M26" s="13"/>
      <c r="N26" s="13"/>
      <c r="O26" s="13"/>
      <c r="P26" s="13"/>
      <c r="Q26" s="13"/>
      <c r="R26" s="13"/>
      <c r="S26" s="13"/>
      <c r="T26" s="13"/>
    </row>
    <row r="27" spans="1:20">
      <c r="A27" s="5"/>
      <c r="B27" s="17"/>
      <c r="C27" s="18"/>
      <c r="D27" s="19"/>
      <c r="E27" s="18"/>
      <c r="F27" s="18"/>
      <c r="G27" s="18"/>
      <c r="H27" s="19"/>
      <c r="I27" s="27"/>
      <c r="J27" s="27"/>
      <c r="K27" s="28"/>
      <c r="L27" s="18"/>
      <c r="M27" s="18"/>
      <c r="N27" s="18"/>
      <c r="O27" s="18"/>
      <c r="P27" s="18"/>
      <c r="Q27" s="18"/>
      <c r="R27" s="18"/>
      <c r="S27" s="18"/>
      <c r="T27" s="18"/>
    </row>
    <row r="28" spans="1:20">
      <c r="A28" s="5"/>
      <c r="B28" s="17"/>
      <c r="C28" s="18"/>
      <c r="D28" s="19"/>
      <c r="E28" s="18"/>
      <c r="F28" s="18"/>
      <c r="G28" s="18"/>
      <c r="H28" s="19"/>
      <c r="I28" s="27"/>
      <c r="J28" s="27"/>
      <c r="K28" s="28"/>
      <c r="L28" s="18"/>
      <c r="M28" s="18"/>
      <c r="N28" s="18"/>
      <c r="O28" s="18"/>
      <c r="P28" s="18"/>
      <c r="Q28" s="18"/>
      <c r="R28" s="18"/>
      <c r="S28" s="18"/>
      <c r="T28" s="18"/>
    </row>
    <row r="29" spans="1:20">
      <c r="A29" s="5"/>
      <c r="B29" s="17"/>
      <c r="C29" s="18"/>
      <c r="D29" s="19"/>
      <c r="E29" s="18"/>
      <c r="F29" s="18"/>
      <c r="G29" s="18"/>
      <c r="H29" s="19"/>
      <c r="I29" s="27"/>
      <c r="J29" s="27"/>
      <c r="K29" s="28"/>
      <c r="L29" s="18"/>
      <c r="M29" s="18"/>
      <c r="N29" s="18"/>
      <c r="O29" s="18"/>
      <c r="P29" s="18"/>
      <c r="Q29" s="18"/>
      <c r="R29" s="18"/>
      <c r="S29" s="18"/>
      <c r="T29" s="18"/>
    </row>
    <row r="30" spans="1:20">
      <c r="A30" s="5"/>
      <c r="B30" s="17"/>
      <c r="C30" s="18"/>
      <c r="D30" s="19"/>
      <c r="E30" s="18"/>
      <c r="F30" s="18"/>
      <c r="G30" s="18"/>
      <c r="H30" s="19"/>
      <c r="I30" s="27"/>
      <c r="J30" s="27"/>
      <c r="K30" s="28"/>
      <c r="L30" s="18"/>
      <c r="M30" s="18"/>
      <c r="N30" s="18"/>
      <c r="O30" s="18"/>
      <c r="P30" s="18"/>
      <c r="Q30" s="18"/>
      <c r="R30" s="18"/>
      <c r="S30" s="18"/>
      <c r="T30" s="18"/>
    </row>
    <row r="31" spans="1:20">
      <c r="A31" s="5"/>
      <c r="B31" s="17"/>
      <c r="C31" s="18"/>
      <c r="D31" s="19"/>
      <c r="E31" s="18"/>
      <c r="F31" s="18"/>
      <c r="G31" s="18"/>
      <c r="H31" s="19"/>
      <c r="I31" s="27"/>
      <c r="J31" s="27"/>
      <c r="K31" s="28"/>
      <c r="L31" s="18"/>
      <c r="M31" s="18"/>
      <c r="N31" s="18"/>
      <c r="O31" s="18"/>
      <c r="P31" s="18"/>
      <c r="Q31" s="18"/>
      <c r="R31" s="18"/>
      <c r="S31" s="18"/>
      <c r="T31" s="18"/>
    </row>
    <row r="32" spans="1:20">
      <c r="A32" s="5"/>
      <c r="B32" s="17"/>
      <c r="C32" s="18"/>
      <c r="D32" s="19"/>
      <c r="E32" s="18"/>
      <c r="F32" s="18"/>
      <c r="G32" s="18"/>
      <c r="H32" s="19"/>
      <c r="I32" s="27"/>
      <c r="J32" s="27"/>
      <c r="K32" s="28"/>
      <c r="L32" s="18"/>
      <c r="M32" s="18"/>
      <c r="N32" s="18"/>
      <c r="O32" s="18"/>
      <c r="P32" s="18"/>
      <c r="Q32" s="18"/>
      <c r="R32" s="18"/>
      <c r="S32" s="18"/>
      <c r="T32" s="18"/>
    </row>
    <row r="33" spans="1:20">
      <c r="A33" s="5"/>
      <c r="B33" s="17"/>
      <c r="C33" s="18"/>
      <c r="D33" s="19"/>
      <c r="E33" s="18"/>
      <c r="F33" s="18"/>
      <c r="G33" s="18"/>
      <c r="H33" s="19"/>
      <c r="I33" s="27"/>
      <c r="J33" s="27"/>
      <c r="K33" s="28"/>
      <c r="L33" s="18"/>
      <c r="M33" s="18"/>
      <c r="N33" s="18"/>
      <c r="O33" s="18"/>
      <c r="P33" s="18"/>
      <c r="Q33" s="18"/>
      <c r="R33" s="18"/>
      <c r="S33" s="18"/>
      <c r="T33" s="18"/>
    </row>
    <row r="34" spans="1:20">
      <c r="A34" s="5"/>
      <c r="B34" s="17"/>
      <c r="C34" s="18"/>
      <c r="D34" s="19"/>
      <c r="E34" s="18"/>
      <c r="F34" s="18"/>
      <c r="G34" s="18"/>
      <c r="H34" s="19"/>
      <c r="I34" s="27"/>
      <c r="J34" s="27"/>
      <c r="K34" s="28"/>
      <c r="L34" s="18"/>
      <c r="M34" s="18"/>
      <c r="N34" s="18"/>
      <c r="O34" s="18"/>
      <c r="P34" s="18"/>
      <c r="Q34" s="18"/>
      <c r="R34" s="18"/>
      <c r="S34" s="18"/>
      <c r="T34" s="18"/>
    </row>
    <row r="35" spans="1:20">
      <c r="A35" s="5"/>
      <c r="B35" s="17"/>
      <c r="C35" s="18"/>
      <c r="D35" s="19"/>
      <c r="E35" s="18"/>
      <c r="F35" s="18"/>
      <c r="G35" s="18"/>
      <c r="H35" s="19"/>
      <c r="I35" s="27"/>
      <c r="J35" s="27"/>
      <c r="K35" s="28"/>
      <c r="L35" s="18"/>
      <c r="M35" s="18"/>
      <c r="N35" s="18"/>
      <c r="O35" s="18"/>
      <c r="P35" s="18"/>
      <c r="Q35" s="18"/>
      <c r="R35" s="18"/>
      <c r="S35" s="18"/>
      <c r="T35" s="18"/>
    </row>
    <row r="36" spans="1:20">
      <c r="A36" s="5"/>
      <c r="B36" s="17"/>
      <c r="C36" s="18"/>
      <c r="D36" s="19"/>
      <c r="E36" s="18"/>
      <c r="F36" s="18"/>
      <c r="G36" s="18"/>
      <c r="H36" s="19"/>
      <c r="I36" s="27"/>
      <c r="J36" s="27"/>
      <c r="K36" s="28"/>
      <c r="L36" s="18"/>
      <c r="M36" s="18"/>
      <c r="N36" s="18"/>
      <c r="O36" s="18"/>
      <c r="P36" s="18"/>
      <c r="Q36" s="18"/>
      <c r="R36" s="18"/>
      <c r="S36" s="18"/>
      <c r="T36" s="18"/>
    </row>
    <row r="37" spans="1:20">
      <c r="A37" s="5"/>
      <c r="B37" s="17"/>
      <c r="C37" s="18"/>
      <c r="D37" s="19"/>
      <c r="E37" s="18"/>
      <c r="F37" s="18"/>
      <c r="G37" s="18"/>
      <c r="H37" s="19"/>
      <c r="I37" s="27"/>
      <c r="J37" s="27"/>
      <c r="K37" s="28"/>
      <c r="L37" s="18"/>
      <c r="M37" s="18"/>
      <c r="N37" s="18"/>
      <c r="O37" s="18"/>
      <c r="P37" s="18"/>
      <c r="Q37" s="18"/>
      <c r="R37" s="18"/>
      <c r="S37" s="18"/>
      <c r="T37" s="18"/>
    </row>
    <row r="38" spans="1:20">
      <c r="A38" s="5"/>
      <c r="B38" s="17"/>
      <c r="C38" s="18"/>
      <c r="D38" s="19"/>
      <c r="E38" s="18"/>
      <c r="F38" s="18"/>
      <c r="G38" s="18"/>
      <c r="H38" s="19"/>
      <c r="I38" s="27"/>
      <c r="J38" s="27"/>
      <c r="K38" s="28"/>
      <c r="L38" s="18"/>
      <c r="M38" s="18"/>
      <c r="N38" s="18"/>
      <c r="O38" s="18"/>
      <c r="P38" s="18"/>
      <c r="Q38" s="18"/>
      <c r="R38" s="18"/>
      <c r="S38" s="18"/>
      <c r="T38" s="18"/>
    </row>
    <row r="39" spans="1:20">
      <c r="A39" s="5"/>
      <c r="B39" s="17"/>
      <c r="C39" s="18"/>
      <c r="D39" s="19"/>
      <c r="E39" s="18"/>
      <c r="F39" s="18"/>
      <c r="G39" s="18"/>
      <c r="H39" s="19"/>
      <c r="I39" s="27"/>
      <c r="J39" s="27"/>
      <c r="K39" s="28"/>
      <c r="L39" s="18"/>
      <c r="M39" s="18"/>
      <c r="N39" s="18"/>
      <c r="O39" s="18"/>
      <c r="P39" s="18"/>
      <c r="Q39" s="18"/>
      <c r="R39" s="18"/>
      <c r="S39" s="18"/>
      <c r="T39" s="18"/>
    </row>
    <row r="40" spans="1:20">
      <c r="A40" s="5"/>
      <c r="B40" s="17"/>
      <c r="C40" s="18"/>
      <c r="D40" s="19"/>
      <c r="E40" s="18"/>
      <c r="F40" s="18"/>
      <c r="G40" s="18"/>
      <c r="H40" s="19"/>
      <c r="I40" s="27"/>
      <c r="J40" s="27"/>
      <c r="K40" s="28"/>
      <c r="L40" s="18"/>
      <c r="M40" s="18"/>
      <c r="N40" s="18"/>
      <c r="O40" s="18"/>
      <c r="P40" s="18"/>
      <c r="Q40" s="18"/>
      <c r="R40" s="18"/>
      <c r="S40" s="18"/>
      <c r="T40" s="18"/>
    </row>
    <row r="41" spans="1:20">
      <c r="A41" s="5"/>
      <c r="B41" s="17"/>
      <c r="C41" s="18"/>
      <c r="D41" s="19"/>
      <c r="E41" s="18"/>
      <c r="F41" s="18"/>
      <c r="G41" s="18"/>
      <c r="H41" s="19"/>
      <c r="I41" s="27"/>
      <c r="J41" s="27"/>
      <c r="K41" s="28"/>
      <c r="L41" s="18"/>
      <c r="M41" s="18"/>
      <c r="N41" s="18"/>
      <c r="O41" s="18"/>
      <c r="P41" s="18"/>
      <c r="Q41" s="18"/>
      <c r="R41" s="18"/>
      <c r="S41" s="18"/>
      <c r="T41" s="18"/>
    </row>
    <row r="42" spans="1:20">
      <c r="A42" s="5"/>
      <c r="B42" s="17"/>
      <c r="C42" s="18"/>
      <c r="D42" s="19"/>
      <c r="E42" s="18"/>
      <c r="F42" s="18"/>
      <c r="G42" s="18"/>
      <c r="H42" s="19"/>
      <c r="I42" s="27"/>
      <c r="J42" s="27"/>
      <c r="K42" s="28"/>
      <c r="L42" s="18"/>
      <c r="M42" s="18"/>
      <c r="N42" s="18"/>
      <c r="O42" s="18"/>
      <c r="P42" s="18"/>
      <c r="Q42" s="18"/>
      <c r="R42" s="18"/>
      <c r="S42" s="18"/>
      <c r="T42" s="18"/>
    </row>
    <row r="43" spans="1:20">
      <c r="A43" s="5"/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  <row r="44" spans="1:20">
      <c r="A44" s="5"/>
      <c r="B44" s="17"/>
      <c r="C44" s="18"/>
      <c r="D44" s="19"/>
      <c r="E44" s="18"/>
      <c r="F44" s="18"/>
      <c r="G44" s="18"/>
      <c r="H44" s="19"/>
      <c r="I44" s="27"/>
      <c r="J44" s="27"/>
      <c r="K44" s="28"/>
      <c r="L44" s="18"/>
      <c r="M44" s="18"/>
      <c r="N44" s="18"/>
      <c r="O44" s="18"/>
      <c r="P44" s="18"/>
      <c r="Q44" s="18"/>
      <c r="R44" s="18"/>
      <c r="S44" s="18"/>
      <c r="T44" s="18"/>
    </row>
    <row r="45" spans="1:20">
      <c r="A45" s="5"/>
      <c r="B45" s="17"/>
      <c r="C45" s="18"/>
      <c r="D45" s="19"/>
      <c r="E45" s="18"/>
      <c r="F45" s="18"/>
      <c r="G45" s="18"/>
      <c r="H45" s="19"/>
      <c r="I45" s="27"/>
      <c r="J45" s="27"/>
      <c r="K45" s="28"/>
      <c r="L45" s="18"/>
      <c r="M45" s="18"/>
      <c r="N45" s="18"/>
      <c r="O45" s="18"/>
      <c r="P45" s="18"/>
      <c r="Q45" s="18"/>
      <c r="R45" s="18"/>
      <c r="S45" s="18"/>
      <c r="T45" s="18"/>
    </row>
    <row r="46" spans="1:20">
      <c r="A46" s="5"/>
      <c r="B46" s="17"/>
      <c r="C46" s="18"/>
      <c r="D46" s="19"/>
      <c r="E46" s="18"/>
      <c r="F46" s="18"/>
      <c r="G46" s="18"/>
      <c r="H46" s="19"/>
      <c r="I46" s="27"/>
      <c r="J46" s="27"/>
      <c r="K46" s="28"/>
      <c r="L46" s="18"/>
      <c r="M46" s="18"/>
      <c r="N46" s="18"/>
      <c r="O46" s="18"/>
      <c r="P46" s="18"/>
      <c r="Q46" s="18"/>
      <c r="R46" s="18"/>
      <c r="S46" s="18"/>
      <c r="T46" s="18"/>
    </row>
    <row r="47" spans="1:20">
      <c r="A47" s="5"/>
      <c r="B47" s="17"/>
      <c r="C47" s="18"/>
      <c r="D47" s="19"/>
      <c r="E47" s="18"/>
      <c r="F47" s="18"/>
      <c r="G47" s="18"/>
      <c r="H47" s="19"/>
      <c r="I47" s="27"/>
      <c r="J47" s="27"/>
      <c r="K47" s="28"/>
      <c r="L47" s="18"/>
      <c r="M47" s="18"/>
      <c r="N47" s="18"/>
      <c r="O47" s="18"/>
      <c r="P47" s="18"/>
      <c r="Q47" s="18"/>
      <c r="R47" s="18"/>
      <c r="S47" s="18"/>
      <c r="T47" s="18"/>
    </row>
    <row r="48" spans="1:20">
      <c r="A48" s="5"/>
      <c r="B48" s="17"/>
      <c r="C48" s="18"/>
      <c r="D48" s="19"/>
      <c r="E48" s="18"/>
      <c r="F48" s="18"/>
      <c r="G48" s="18"/>
      <c r="H48" s="19"/>
      <c r="I48" s="27"/>
      <c r="J48" s="27"/>
      <c r="K48" s="28"/>
      <c r="L48" s="18"/>
      <c r="M48" s="18"/>
      <c r="N48" s="18"/>
      <c r="O48" s="18"/>
      <c r="P48" s="18"/>
      <c r="Q48" s="18"/>
      <c r="R48" s="18"/>
      <c r="S48" s="18"/>
      <c r="T48" s="18"/>
    </row>
    <row r="49" spans="1:20">
      <c r="A49" s="5"/>
      <c r="B49" s="17"/>
      <c r="C49" s="18"/>
      <c r="D49" s="19"/>
      <c r="E49" s="18"/>
      <c r="F49" s="18"/>
      <c r="G49" s="18"/>
      <c r="H49" s="19" t="s">
        <v>5376</v>
      </c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1:20">
      <c r="A50" s="5"/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1:20">
      <c r="A51" s="5"/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1:20">
      <c r="A52" s="5"/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1:20">
      <c r="A53" s="5"/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1:20">
      <c r="A54" s="5"/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1:20">
      <c r="A55" s="5"/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1:20">
      <c r="A56" s="5"/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1:20">
      <c r="A57" s="5"/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1:20">
      <c r="A58" s="5"/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1:20">
      <c r="A59" s="5"/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1:20">
      <c r="A60" s="5"/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1:20">
      <c r="A61" s="5"/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1:20">
      <c r="A62" s="5"/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1:20">
      <c r="A63" s="5"/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1:20">
      <c r="A64" s="5"/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1:20">
      <c r="A65" s="5"/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</sheetData>
  <mergeCells count="21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D11:D22"/>
    <mergeCell ref="D23:D26"/>
    <mergeCell ref="H11:H24"/>
    <mergeCell ref="K7:L7"/>
    <mergeCell ref="P7:Q7"/>
    <mergeCell ref="K8:L8"/>
    <mergeCell ref="P8:Q8"/>
    <mergeCell ref="K9:L9"/>
    <mergeCell ref="P9:Q9"/>
  </mergeCells>
  <phoneticPr fontId="31" type="noConversion"/>
  <dataValidations count="6">
    <dataValidation type="list" allowBlank="1" showInputMessage="1" showErrorMessage="1" sqref="E11:E65 E65539:E65583 E131075:E131119 E196611:E196655 E262147:E262191 E327683:E327727 E393219:E393263 E458755:E458799 E524291:E524335 E589827:E589871 E655363:E655407 E720899:E720943 E786435:E786479 E851971:E852015 E917507:E917551 E983043:E983087 JA11:JA47 JA65539:JA65583 JA131075:JA131119 JA196611:JA196655 JA262147:JA262191 JA327683:JA327727 JA393219:JA393263 JA458755:JA458799 JA524291:JA524335 JA589827:JA589871 JA655363:JA655407 JA720899:JA720943 JA786435:JA786479 JA851971:JA852015 JA917507:JA917551 JA983043:JA983087 SW11:SW47 SW65539:SW65583 SW131075:SW131119 SW196611:SW196655 SW262147:SW262191 SW327683:SW327727 SW393219:SW393263 SW458755:SW458799 SW524291:SW524335 SW589827:SW589871 SW655363:SW655407 SW720899:SW720943 SW786435:SW786479 SW851971:SW852015 SW917507:SW917551 SW983043:SW983087 ACS11:ACS47 ACS65539:ACS65583 ACS131075:ACS131119 ACS196611:ACS196655 ACS262147:ACS262191 ACS327683:ACS327727 ACS393219:ACS393263 ACS458755:ACS458799 ACS524291:ACS524335 ACS589827:ACS589871 ACS655363:ACS655407 ACS720899:ACS720943 ACS786435:ACS786479 ACS851971:ACS852015 ACS917507:ACS917551 ACS983043:ACS983087 AMO11:AMO47 AMO65539:AMO65583 AMO131075:AMO131119 AMO196611:AMO196655 AMO262147:AMO262191 AMO327683:AMO327727 AMO393219:AMO393263 AMO458755:AMO458799 AMO524291:AMO524335 AMO589827:AMO589871 AMO655363:AMO655407 AMO720899:AMO720943 AMO786435:AMO786479 AMO851971:AMO852015 AMO917507:AMO917551 AMO983043:AMO983087 AWK11:AWK47 AWK65539:AWK65583 AWK131075:AWK131119 AWK196611:AWK196655 AWK262147:AWK262191 AWK327683:AWK327727 AWK393219:AWK393263 AWK458755:AWK458799 AWK524291:AWK524335 AWK589827:AWK589871 AWK655363:AWK655407 AWK720899:AWK720943 AWK786435:AWK786479 AWK851971:AWK852015 AWK917507:AWK917551 AWK983043:AWK983087 BGG11:BGG47 BGG65539:BGG65583 BGG131075:BGG131119 BGG196611:BGG196655 BGG262147:BGG262191 BGG327683:BGG327727 BGG393219:BGG393263 BGG458755:BGG458799 BGG524291:BGG524335 BGG589827:BGG589871 BGG655363:BGG655407 BGG720899:BGG720943 BGG786435:BGG786479 BGG851971:BGG852015 BGG917507:BGG917551 BGG983043:BGG983087 BQC11:BQC47 BQC65539:BQC65583 BQC131075:BQC131119 BQC196611:BQC196655 BQC262147:BQC262191 BQC327683:BQC327727 BQC393219:BQC393263 BQC458755:BQC458799 BQC524291:BQC524335 BQC589827:BQC589871 BQC655363:BQC655407 BQC720899:BQC720943 BQC786435:BQC786479 BQC851971:BQC852015 BQC917507:BQC917551 BQC983043:BQC983087 BZY11:BZY47 BZY65539:BZY65583 BZY131075:BZY131119 BZY196611:BZY196655 BZY262147:BZY262191 BZY327683:BZY327727 BZY393219:BZY393263 BZY458755:BZY458799 BZY524291:BZY524335 BZY589827:BZY589871 BZY655363:BZY655407 BZY720899:BZY720943 BZY786435:BZY786479 BZY851971:BZY852015 BZY917507:BZY917551 BZY983043:BZY983087 CJU11:CJU47 CJU65539:CJU65583 CJU131075:CJU131119 CJU196611:CJU196655 CJU262147:CJU262191 CJU327683:CJU327727 CJU393219:CJU393263 CJU458755:CJU458799 CJU524291:CJU524335 CJU589827:CJU589871 CJU655363:CJU655407 CJU720899:CJU720943 CJU786435:CJU786479 CJU851971:CJU852015 CJU917507:CJU917551 CJU983043:CJU983087 CTQ11:CTQ47 CTQ65539:CTQ65583 CTQ131075:CTQ131119 CTQ196611:CTQ196655 CTQ262147:CTQ262191 CTQ327683:CTQ327727 CTQ393219:CTQ393263 CTQ458755:CTQ458799 CTQ524291:CTQ524335 CTQ589827:CTQ589871 CTQ655363:CTQ655407 CTQ720899:CTQ720943 CTQ786435:CTQ786479 CTQ851971:CTQ852015 CTQ917507:CTQ917551 CTQ983043:CTQ983087 DDM11:DDM47 DDM65539:DDM65583 DDM131075:DDM131119 DDM196611:DDM196655 DDM262147:DDM262191 DDM327683:DDM327727 DDM393219:DDM393263 DDM458755:DDM458799 DDM524291:DDM524335 DDM589827:DDM589871 DDM655363:DDM655407 DDM720899:DDM720943 DDM786435:DDM786479 DDM851971:DDM852015 DDM917507:DDM917551 DDM983043:DDM983087 DNI11:DNI47 DNI65539:DNI65583 DNI131075:DNI131119 DNI196611:DNI196655 DNI262147:DNI262191 DNI327683:DNI327727 DNI393219:DNI393263 DNI458755:DNI458799 DNI524291:DNI524335 DNI589827:DNI589871 DNI655363:DNI655407 DNI720899:DNI720943 DNI786435:DNI786479 DNI851971:DNI852015 DNI917507:DNI917551 DNI983043:DNI983087 DXE11:DXE47 DXE65539:DXE65583 DXE131075:DXE131119 DXE196611:DXE196655 DXE262147:DXE262191 DXE327683:DXE327727 DXE393219:DXE393263 DXE458755:DXE458799 DXE524291:DXE524335 DXE589827:DXE589871 DXE655363:DXE655407 DXE720899:DXE720943 DXE786435:DXE786479 DXE851971:DXE852015 DXE917507:DXE917551 DXE983043:DXE983087 EHA11:EHA47 EHA65539:EHA65583 EHA131075:EHA131119 EHA196611:EHA196655 EHA262147:EHA262191 EHA327683:EHA327727 EHA393219:EHA393263 EHA458755:EHA458799 EHA524291:EHA524335 EHA589827:EHA589871 EHA655363:EHA655407 EHA720899:EHA720943 EHA786435:EHA786479 EHA851971:EHA852015 EHA917507:EHA917551 EHA983043:EHA983087 EQW11:EQW47 EQW65539:EQW65583 EQW131075:EQW131119 EQW196611:EQW196655 EQW262147:EQW262191 EQW327683:EQW327727 EQW393219:EQW393263 EQW458755:EQW458799 EQW524291:EQW524335 EQW589827:EQW589871 EQW655363:EQW655407 EQW720899:EQW720943 EQW786435:EQW786479 EQW851971:EQW852015 EQW917507:EQW917551 EQW983043:EQW983087 FAS11:FAS47 FAS65539:FAS65583 FAS131075:FAS131119 FAS196611:FAS196655 FAS262147:FAS262191 FAS327683:FAS327727 FAS393219:FAS393263 FAS458755:FAS458799 FAS524291:FAS524335 FAS589827:FAS589871 FAS655363:FAS655407 FAS720899:FAS720943 FAS786435:FAS786479 FAS851971:FAS852015 FAS917507:FAS917551 FAS983043:FAS983087 FKO11:FKO47 FKO65539:FKO65583 FKO131075:FKO131119 FKO196611:FKO196655 FKO262147:FKO262191 FKO327683:FKO327727 FKO393219:FKO393263 FKO458755:FKO458799 FKO524291:FKO524335 FKO589827:FKO589871 FKO655363:FKO655407 FKO720899:FKO720943 FKO786435:FKO786479 FKO851971:FKO852015 FKO917507:FKO917551 FKO983043:FKO983087 FUK11:FUK47 FUK65539:FUK65583 FUK131075:FUK131119 FUK196611:FUK196655 FUK262147:FUK262191 FUK327683:FUK327727 FUK393219:FUK393263 FUK458755:FUK458799 FUK524291:FUK524335 FUK589827:FUK589871 FUK655363:FUK655407 FUK720899:FUK720943 FUK786435:FUK786479 FUK851971:FUK852015 FUK917507:FUK917551 FUK983043:FUK983087 GEG11:GEG47 GEG65539:GEG65583 GEG131075:GEG131119 GEG196611:GEG196655 GEG262147:GEG262191 GEG327683:GEG327727 GEG393219:GEG393263 GEG458755:GEG458799 GEG524291:GEG524335 GEG589827:GEG589871 GEG655363:GEG655407 GEG720899:GEG720943 GEG786435:GEG786479 GEG851971:GEG852015 GEG917507:GEG917551 GEG983043:GEG983087 GOC11:GOC47 GOC65539:GOC65583 GOC131075:GOC131119 GOC196611:GOC196655 GOC262147:GOC262191 GOC327683:GOC327727 GOC393219:GOC393263 GOC458755:GOC458799 GOC524291:GOC524335 GOC589827:GOC589871 GOC655363:GOC655407 GOC720899:GOC720943 GOC786435:GOC786479 GOC851971:GOC852015 GOC917507:GOC917551 GOC983043:GOC983087 GXY11:GXY47 GXY65539:GXY65583 GXY131075:GXY131119 GXY196611:GXY196655 GXY262147:GXY262191 GXY327683:GXY327727 GXY393219:GXY393263 GXY458755:GXY458799 GXY524291:GXY524335 GXY589827:GXY589871 GXY655363:GXY655407 GXY720899:GXY720943 GXY786435:GXY786479 GXY851971:GXY852015 GXY917507:GXY917551 GXY983043:GXY983087 HHU11:HHU47 HHU65539:HHU65583 HHU131075:HHU131119 HHU196611:HHU196655 HHU262147:HHU262191 HHU327683:HHU327727 HHU393219:HHU393263 HHU458755:HHU458799 HHU524291:HHU524335 HHU589827:HHU589871 HHU655363:HHU655407 HHU720899:HHU720943 HHU786435:HHU786479 HHU851971:HHU852015 HHU917507:HHU917551 HHU983043:HHU983087 HRQ11:HRQ47 HRQ65539:HRQ65583 HRQ131075:HRQ131119 HRQ196611:HRQ196655 HRQ262147:HRQ262191 HRQ327683:HRQ327727 HRQ393219:HRQ393263 HRQ458755:HRQ458799 HRQ524291:HRQ524335 HRQ589827:HRQ589871 HRQ655363:HRQ655407 HRQ720899:HRQ720943 HRQ786435:HRQ786479 HRQ851971:HRQ852015 HRQ917507:HRQ917551 HRQ983043:HRQ983087 IBM11:IBM47 IBM65539:IBM65583 IBM131075:IBM131119 IBM196611:IBM196655 IBM262147:IBM262191 IBM327683:IBM327727 IBM393219:IBM393263 IBM458755:IBM458799 IBM524291:IBM524335 IBM589827:IBM589871 IBM655363:IBM655407 IBM720899:IBM720943 IBM786435:IBM786479 IBM851971:IBM852015 IBM917507:IBM917551 IBM983043:IBM983087 ILI11:ILI47 ILI65539:ILI65583 ILI131075:ILI131119 ILI196611:ILI196655 ILI262147:ILI262191 ILI327683:ILI327727 ILI393219:ILI393263 ILI458755:ILI458799 ILI524291:ILI524335 ILI589827:ILI589871 ILI655363:ILI655407 ILI720899:ILI720943 ILI786435:ILI786479 ILI851971:ILI852015 ILI917507:ILI917551 ILI983043:ILI983087 IVE11:IVE47 IVE65539:IVE65583 IVE131075:IVE131119 IVE196611:IVE196655 IVE262147:IVE262191 IVE327683:IVE327727 IVE393219:IVE393263 IVE458755:IVE458799 IVE524291:IVE524335 IVE589827:IVE589871 IVE655363:IVE655407 IVE720899:IVE720943 IVE786435:IVE786479 IVE851971:IVE852015 IVE917507:IVE917551 IVE983043:IVE983087 JFA11:JFA47 JFA65539:JFA65583 JFA131075:JFA131119 JFA196611:JFA196655 JFA262147:JFA262191 JFA327683:JFA327727 JFA393219:JFA393263 JFA458755:JFA458799 JFA524291:JFA524335 JFA589827:JFA589871 JFA655363:JFA655407 JFA720899:JFA720943 JFA786435:JFA786479 JFA851971:JFA852015 JFA917507:JFA917551 JFA983043:JFA983087 JOW11:JOW47 JOW65539:JOW65583 JOW131075:JOW131119 JOW196611:JOW196655 JOW262147:JOW262191 JOW327683:JOW327727 JOW393219:JOW393263 JOW458755:JOW458799 JOW524291:JOW524335 JOW589827:JOW589871 JOW655363:JOW655407 JOW720899:JOW720943 JOW786435:JOW786479 JOW851971:JOW852015 JOW917507:JOW917551 JOW983043:JOW983087 JYS11:JYS47 JYS65539:JYS65583 JYS131075:JYS131119 JYS196611:JYS196655 JYS262147:JYS262191 JYS327683:JYS327727 JYS393219:JYS393263 JYS458755:JYS458799 JYS524291:JYS524335 JYS589827:JYS589871 JYS655363:JYS655407 JYS720899:JYS720943 JYS786435:JYS786479 JYS851971:JYS852015 JYS917507:JYS917551 JYS983043:JYS983087 KIO11:KIO47 KIO65539:KIO65583 KIO131075:KIO131119 KIO196611:KIO196655 KIO262147:KIO262191 KIO327683:KIO327727 KIO393219:KIO393263 KIO458755:KIO458799 KIO524291:KIO524335 KIO589827:KIO589871 KIO655363:KIO655407 KIO720899:KIO720943 KIO786435:KIO786479 KIO851971:KIO852015 KIO917507:KIO917551 KIO983043:KIO983087 KSK11:KSK47 KSK65539:KSK65583 KSK131075:KSK131119 KSK196611:KSK196655 KSK262147:KSK262191 KSK327683:KSK327727 KSK393219:KSK393263 KSK458755:KSK458799 KSK524291:KSK524335 KSK589827:KSK589871 KSK655363:KSK655407 KSK720899:KSK720943 KSK786435:KSK786479 KSK851971:KSK852015 KSK917507:KSK917551 KSK983043:KSK983087 LCG11:LCG47 LCG65539:LCG65583 LCG131075:LCG131119 LCG196611:LCG196655 LCG262147:LCG262191 LCG327683:LCG327727 LCG393219:LCG393263 LCG458755:LCG458799 LCG524291:LCG524335 LCG589827:LCG589871 LCG655363:LCG655407 LCG720899:LCG720943 LCG786435:LCG786479 LCG851971:LCG852015 LCG917507:LCG917551 LCG983043:LCG983087 LMC11:LMC47 LMC65539:LMC65583 LMC131075:LMC131119 LMC196611:LMC196655 LMC262147:LMC262191 LMC327683:LMC327727 LMC393219:LMC393263 LMC458755:LMC458799 LMC524291:LMC524335 LMC589827:LMC589871 LMC655363:LMC655407 LMC720899:LMC720943 LMC786435:LMC786479 LMC851971:LMC852015 LMC917507:LMC917551 LMC983043:LMC983087 LVY11:LVY47 LVY65539:LVY65583 LVY131075:LVY131119 LVY196611:LVY196655 LVY262147:LVY262191 LVY327683:LVY327727 LVY393219:LVY393263 LVY458755:LVY458799 LVY524291:LVY524335 LVY589827:LVY589871 LVY655363:LVY655407 LVY720899:LVY720943 LVY786435:LVY786479 LVY851971:LVY852015 LVY917507:LVY917551 LVY983043:LVY983087 MFU11:MFU47 MFU65539:MFU65583 MFU131075:MFU131119 MFU196611:MFU196655 MFU262147:MFU262191 MFU327683:MFU327727 MFU393219:MFU393263 MFU458755:MFU458799 MFU524291:MFU524335 MFU589827:MFU589871 MFU655363:MFU655407 MFU720899:MFU720943 MFU786435:MFU786479 MFU851971:MFU852015 MFU917507:MFU917551 MFU983043:MFU983087 MPQ11:MPQ47 MPQ65539:MPQ65583 MPQ131075:MPQ131119 MPQ196611:MPQ196655 MPQ262147:MPQ262191 MPQ327683:MPQ327727 MPQ393219:MPQ393263 MPQ458755:MPQ458799 MPQ524291:MPQ524335 MPQ589827:MPQ589871 MPQ655363:MPQ655407 MPQ720899:MPQ720943 MPQ786435:MPQ786479 MPQ851971:MPQ852015 MPQ917507:MPQ917551 MPQ983043:MPQ983087 MZM11:MZM47 MZM65539:MZM65583 MZM131075:MZM131119 MZM196611:MZM196655 MZM262147:MZM262191 MZM327683:MZM327727 MZM393219:MZM393263 MZM458755:MZM458799 MZM524291:MZM524335 MZM589827:MZM589871 MZM655363:MZM655407 MZM720899:MZM720943 MZM786435:MZM786479 MZM851971:MZM852015 MZM917507:MZM917551 MZM983043:MZM983087 NJI11:NJI47 NJI65539:NJI65583 NJI131075:NJI131119 NJI196611:NJI196655 NJI262147:NJI262191 NJI327683:NJI327727 NJI393219:NJI393263 NJI458755:NJI458799 NJI524291:NJI524335 NJI589827:NJI589871 NJI655363:NJI655407 NJI720899:NJI720943 NJI786435:NJI786479 NJI851971:NJI852015 NJI917507:NJI917551 NJI983043:NJI983087 NTE11:NTE47 NTE65539:NTE65583 NTE131075:NTE131119 NTE196611:NTE196655 NTE262147:NTE262191 NTE327683:NTE327727 NTE393219:NTE393263 NTE458755:NTE458799 NTE524291:NTE524335 NTE589827:NTE589871 NTE655363:NTE655407 NTE720899:NTE720943 NTE786435:NTE786479 NTE851971:NTE852015 NTE917507:NTE917551 NTE983043:NTE983087 ODA11:ODA47 ODA65539:ODA65583 ODA131075:ODA131119 ODA196611:ODA196655 ODA262147:ODA262191 ODA327683:ODA327727 ODA393219:ODA393263 ODA458755:ODA458799 ODA524291:ODA524335 ODA589827:ODA589871 ODA655363:ODA655407 ODA720899:ODA720943 ODA786435:ODA786479 ODA851971:ODA852015 ODA917507:ODA917551 ODA983043:ODA983087 OMW11:OMW47 OMW65539:OMW65583 OMW131075:OMW131119 OMW196611:OMW196655 OMW262147:OMW262191 OMW327683:OMW327727 OMW393219:OMW393263 OMW458755:OMW458799 OMW524291:OMW524335 OMW589827:OMW589871 OMW655363:OMW655407 OMW720899:OMW720943 OMW786435:OMW786479 OMW851971:OMW852015 OMW917507:OMW917551 OMW983043:OMW983087 OWS11:OWS47 OWS65539:OWS65583 OWS131075:OWS131119 OWS196611:OWS196655 OWS262147:OWS262191 OWS327683:OWS327727 OWS393219:OWS393263 OWS458755:OWS458799 OWS524291:OWS524335 OWS589827:OWS589871 OWS655363:OWS655407 OWS720899:OWS720943 OWS786435:OWS786479 OWS851971:OWS852015 OWS917507:OWS917551 OWS983043:OWS983087 PGO11:PGO47 PGO65539:PGO65583 PGO131075:PGO131119 PGO196611:PGO196655 PGO262147:PGO262191 PGO327683:PGO327727 PGO393219:PGO393263 PGO458755:PGO458799 PGO524291:PGO524335 PGO589827:PGO589871 PGO655363:PGO655407 PGO720899:PGO720943 PGO786435:PGO786479 PGO851971:PGO852015 PGO917507:PGO917551 PGO983043:PGO983087 PQK11:PQK47 PQK65539:PQK65583 PQK131075:PQK131119 PQK196611:PQK196655 PQK262147:PQK262191 PQK327683:PQK327727 PQK393219:PQK393263 PQK458755:PQK458799 PQK524291:PQK524335 PQK589827:PQK589871 PQK655363:PQK655407 PQK720899:PQK720943 PQK786435:PQK786479 PQK851971:PQK852015 PQK917507:PQK917551 PQK983043:PQK983087 QAG11:QAG47 QAG65539:QAG65583 QAG131075:QAG131119 QAG196611:QAG196655 QAG262147:QAG262191 QAG327683:QAG327727 QAG393219:QAG393263 QAG458755:QAG458799 QAG524291:QAG524335 QAG589827:QAG589871 QAG655363:QAG655407 QAG720899:QAG720943 QAG786435:QAG786479 QAG851971:QAG852015 QAG917507:QAG917551 QAG983043:QAG983087 QKC11:QKC47 QKC65539:QKC65583 QKC131075:QKC131119 QKC196611:QKC196655 QKC262147:QKC262191 QKC327683:QKC327727 QKC393219:QKC393263 QKC458755:QKC458799 QKC524291:QKC524335 QKC589827:QKC589871 QKC655363:QKC655407 QKC720899:QKC720943 QKC786435:QKC786479 QKC851971:QKC852015 QKC917507:QKC917551 QKC983043:QKC983087 QTY11:QTY47 QTY65539:QTY65583 QTY131075:QTY131119 QTY196611:QTY196655 QTY262147:QTY262191 QTY327683:QTY327727 QTY393219:QTY393263 QTY458755:QTY458799 QTY524291:QTY524335 QTY589827:QTY589871 QTY655363:QTY655407 QTY720899:QTY720943 QTY786435:QTY786479 QTY851971:QTY852015 QTY917507:QTY917551 QTY983043:QTY983087 RDU11:RDU47 RDU65539:RDU65583 RDU131075:RDU131119 RDU196611:RDU196655 RDU262147:RDU262191 RDU327683:RDU327727 RDU393219:RDU393263 RDU458755:RDU458799 RDU524291:RDU524335 RDU589827:RDU589871 RDU655363:RDU655407 RDU720899:RDU720943 RDU786435:RDU786479 RDU851971:RDU852015 RDU917507:RDU917551 RDU983043:RDU983087 RNQ11:RNQ47 RNQ65539:RNQ65583 RNQ131075:RNQ131119 RNQ196611:RNQ196655 RNQ262147:RNQ262191 RNQ327683:RNQ327727 RNQ393219:RNQ393263 RNQ458755:RNQ458799 RNQ524291:RNQ524335 RNQ589827:RNQ589871 RNQ655363:RNQ655407 RNQ720899:RNQ720943 RNQ786435:RNQ786479 RNQ851971:RNQ852015 RNQ917507:RNQ917551 RNQ983043:RNQ983087 RXM11:RXM47 RXM65539:RXM65583 RXM131075:RXM131119 RXM196611:RXM196655 RXM262147:RXM262191 RXM327683:RXM327727 RXM393219:RXM393263 RXM458755:RXM458799 RXM524291:RXM524335 RXM589827:RXM589871 RXM655363:RXM655407 RXM720899:RXM720943 RXM786435:RXM786479 RXM851971:RXM852015 RXM917507:RXM917551 RXM983043:RXM983087 SHI11:SHI47 SHI65539:SHI65583 SHI131075:SHI131119 SHI196611:SHI196655 SHI262147:SHI262191 SHI327683:SHI327727 SHI393219:SHI393263 SHI458755:SHI458799 SHI524291:SHI524335 SHI589827:SHI589871 SHI655363:SHI655407 SHI720899:SHI720943 SHI786435:SHI786479 SHI851971:SHI852015 SHI917507:SHI917551 SHI983043:SHI983087 SRE11:SRE47 SRE65539:SRE65583 SRE131075:SRE131119 SRE196611:SRE196655 SRE262147:SRE262191 SRE327683:SRE327727 SRE393219:SRE393263 SRE458755:SRE458799 SRE524291:SRE524335 SRE589827:SRE589871 SRE655363:SRE655407 SRE720899:SRE720943 SRE786435:SRE786479 SRE851971:SRE852015 SRE917507:SRE917551 SRE983043:SRE983087 TBA11:TBA47 TBA65539:TBA65583 TBA131075:TBA131119 TBA196611:TBA196655 TBA262147:TBA262191 TBA327683:TBA327727 TBA393219:TBA393263 TBA458755:TBA458799 TBA524291:TBA524335 TBA589827:TBA589871 TBA655363:TBA655407 TBA720899:TBA720943 TBA786435:TBA786479 TBA851971:TBA852015 TBA917507:TBA917551 TBA983043:TBA983087 TKW11:TKW47 TKW65539:TKW65583 TKW131075:TKW131119 TKW196611:TKW196655 TKW262147:TKW262191 TKW327683:TKW327727 TKW393219:TKW393263 TKW458755:TKW458799 TKW524291:TKW524335 TKW589827:TKW589871 TKW655363:TKW655407 TKW720899:TKW720943 TKW786435:TKW786479 TKW851971:TKW852015 TKW917507:TKW917551 TKW983043:TKW983087 TUS11:TUS47 TUS65539:TUS65583 TUS131075:TUS131119 TUS196611:TUS196655 TUS262147:TUS262191 TUS327683:TUS327727 TUS393219:TUS393263 TUS458755:TUS458799 TUS524291:TUS524335 TUS589827:TUS589871 TUS655363:TUS655407 TUS720899:TUS720943 TUS786435:TUS786479 TUS851971:TUS852015 TUS917507:TUS917551 TUS983043:TUS983087 UEO11:UEO47 UEO65539:UEO65583 UEO131075:UEO131119 UEO196611:UEO196655 UEO262147:UEO262191 UEO327683:UEO327727 UEO393219:UEO393263 UEO458755:UEO458799 UEO524291:UEO524335 UEO589827:UEO589871 UEO655363:UEO655407 UEO720899:UEO720943 UEO786435:UEO786479 UEO851971:UEO852015 UEO917507:UEO917551 UEO983043:UEO983087 UOK11:UOK47 UOK65539:UOK65583 UOK131075:UOK131119 UOK196611:UOK196655 UOK262147:UOK262191 UOK327683:UOK327727 UOK393219:UOK393263 UOK458755:UOK458799 UOK524291:UOK524335 UOK589827:UOK589871 UOK655363:UOK655407 UOK720899:UOK720943 UOK786435:UOK786479 UOK851971:UOK852015 UOK917507:UOK917551 UOK983043:UOK983087 UYG11:UYG47 UYG65539:UYG65583 UYG131075:UYG131119 UYG196611:UYG196655 UYG262147:UYG262191 UYG327683:UYG327727 UYG393219:UYG393263 UYG458755:UYG458799 UYG524291:UYG524335 UYG589827:UYG589871 UYG655363:UYG655407 UYG720899:UYG720943 UYG786435:UYG786479 UYG851971:UYG852015 UYG917507:UYG917551 UYG983043:UYG983087 VIC11:VIC47 VIC65539:VIC65583 VIC131075:VIC131119 VIC196611:VIC196655 VIC262147:VIC262191 VIC327683:VIC327727 VIC393219:VIC393263 VIC458755:VIC458799 VIC524291:VIC524335 VIC589827:VIC589871 VIC655363:VIC655407 VIC720899:VIC720943 VIC786435:VIC786479 VIC851971:VIC852015 VIC917507:VIC917551 VIC983043:VIC983087 VRY11:VRY47 VRY65539:VRY65583 VRY131075:VRY131119 VRY196611:VRY196655 VRY262147:VRY262191 VRY327683:VRY327727 VRY393219:VRY393263 VRY458755:VRY458799 VRY524291:VRY524335 VRY589827:VRY589871 VRY655363:VRY655407 VRY720899:VRY720943 VRY786435:VRY786479 VRY851971:VRY852015 VRY917507:VRY917551 VRY983043:VRY983087 WBU11:WBU47 WBU65539:WBU65583 WBU131075:WBU131119 WBU196611:WBU196655 WBU262147:WBU262191 WBU327683:WBU327727 WBU393219:WBU393263 WBU458755:WBU458799 WBU524291:WBU524335 WBU589827:WBU589871 WBU655363:WBU655407 WBU720899:WBU720943 WBU786435:WBU786479 WBU851971:WBU852015 WBU917507:WBU917551 WBU983043:WBU983087 WLQ11:WLQ47 WLQ65539:WLQ65583 WLQ131075:WLQ131119 WLQ196611:WLQ196655 WLQ262147:WLQ262191 WLQ327683:WLQ327727 WLQ393219:WLQ393263 WLQ458755:WLQ458799 WLQ524291:WLQ524335 WLQ589827:WLQ589871 WLQ655363:WLQ655407 WLQ720899:WLQ720943 WLQ786435:WLQ786479 WLQ851971:WLQ852015 WLQ917507:WLQ917551 WLQ983043:WLQ983087 WVM11:WVM47 WVM65539:WVM65583 WVM131075:WVM131119 WVM196611:WVM196655 WVM262147:WVM262191 WVM327683:WVM327727 WVM393219:WVM393263 WVM458755:WVM458799 WVM524291:WVM524335 WVM589827:WVM589871 WVM655363:WVM655407 WVM720899:WVM720943 WVM786435:WVM786479 WVM851971:WVM852015 WVM917507:WVM917551 WVM983043:WVM983087">
      <formula1>"正,反"</formula1>
    </dataValidation>
    <dataValidation type="list" allowBlank="1" showInputMessage="1" showErrorMessage="1" sqref="F11:F65 F65539:F65583 F131075:F131119 F196611:F196655 F262147:F262191 F327683:F327727 F393219:F393263 F458755:F458799 F524291:F524335 F589827:F589871 F655363:F655407 F720899:F720943 F786435:F786479 F851971:F852015 F917507:F917551 F983043:F983087 JB11:JB47 JB65539:JB65583 JB131075:JB131119 JB196611:JB196655 JB262147:JB262191 JB327683:JB327727 JB393219:JB393263 JB458755:JB458799 JB524291:JB524335 JB589827:JB589871 JB655363:JB655407 JB720899:JB720943 JB786435:JB786479 JB851971:JB852015 JB917507:JB917551 JB983043:JB983087 SX11:SX47 SX65539:SX65583 SX131075:SX131119 SX196611:SX196655 SX262147:SX262191 SX327683:SX327727 SX393219:SX393263 SX458755:SX458799 SX524291:SX524335 SX589827:SX589871 SX655363:SX655407 SX720899:SX720943 SX786435:SX786479 SX851971:SX852015 SX917507:SX917551 SX983043:SX983087 ACT11:ACT47 ACT65539:ACT65583 ACT131075:ACT131119 ACT196611:ACT196655 ACT262147:ACT262191 ACT327683:ACT327727 ACT393219:ACT393263 ACT458755:ACT458799 ACT524291:ACT524335 ACT589827:ACT589871 ACT655363:ACT655407 ACT720899:ACT720943 ACT786435:ACT786479 ACT851971:ACT852015 ACT917507:ACT917551 ACT983043:ACT983087 AMP11:AMP47 AMP65539:AMP65583 AMP131075:AMP131119 AMP196611:AMP196655 AMP262147:AMP262191 AMP327683:AMP327727 AMP393219:AMP393263 AMP458755:AMP458799 AMP524291:AMP524335 AMP589827:AMP589871 AMP655363:AMP655407 AMP720899:AMP720943 AMP786435:AMP786479 AMP851971:AMP852015 AMP917507:AMP917551 AMP983043:AMP983087 AWL11:AWL47 AWL65539:AWL65583 AWL131075:AWL131119 AWL196611:AWL196655 AWL262147:AWL262191 AWL327683:AWL327727 AWL393219:AWL393263 AWL458755:AWL458799 AWL524291:AWL524335 AWL589827:AWL589871 AWL655363:AWL655407 AWL720899:AWL720943 AWL786435:AWL786479 AWL851971:AWL852015 AWL917507:AWL917551 AWL983043:AWL983087 BGH11:BGH47 BGH65539:BGH65583 BGH131075:BGH131119 BGH196611:BGH196655 BGH262147:BGH262191 BGH327683:BGH327727 BGH393219:BGH393263 BGH458755:BGH458799 BGH524291:BGH524335 BGH589827:BGH589871 BGH655363:BGH655407 BGH720899:BGH720943 BGH786435:BGH786479 BGH851971:BGH852015 BGH917507:BGH917551 BGH983043:BGH983087 BQD11:BQD47 BQD65539:BQD65583 BQD131075:BQD131119 BQD196611:BQD196655 BQD262147:BQD262191 BQD327683:BQD327727 BQD393219:BQD393263 BQD458755:BQD458799 BQD524291:BQD524335 BQD589827:BQD589871 BQD655363:BQD655407 BQD720899:BQD720943 BQD786435:BQD786479 BQD851971:BQD852015 BQD917507:BQD917551 BQD983043:BQD983087 BZZ11:BZZ47 BZZ65539:BZZ65583 BZZ131075:BZZ131119 BZZ196611:BZZ196655 BZZ262147:BZZ262191 BZZ327683:BZZ327727 BZZ393219:BZZ393263 BZZ458755:BZZ458799 BZZ524291:BZZ524335 BZZ589827:BZZ589871 BZZ655363:BZZ655407 BZZ720899:BZZ720943 BZZ786435:BZZ786479 BZZ851971:BZZ852015 BZZ917507:BZZ917551 BZZ983043:BZZ983087 CJV11:CJV47 CJV65539:CJV65583 CJV131075:CJV131119 CJV196611:CJV196655 CJV262147:CJV262191 CJV327683:CJV327727 CJV393219:CJV393263 CJV458755:CJV458799 CJV524291:CJV524335 CJV589827:CJV589871 CJV655363:CJV655407 CJV720899:CJV720943 CJV786435:CJV786479 CJV851971:CJV852015 CJV917507:CJV917551 CJV983043:CJV983087 CTR11:CTR47 CTR65539:CTR65583 CTR131075:CTR131119 CTR196611:CTR196655 CTR262147:CTR262191 CTR327683:CTR327727 CTR393219:CTR393263 CTR458755:CTR458799 CTR524291:CTR524335 CTR589827:CTR589871 CTR655363:CTR655407 CTR720899:CTR720943 CTR786435:CTR786479 CTR851971:CTR852015 CTR917507:CTR917551 CTR983043:CTR983087 DDN11:DDN47 DDN65539:DDN65583 DDN131075:DDN131119 DDN196611:DDN196655 DDN262147:DDN262191 DDN327683:DDN327727 DDN393219:DDN393263 DDN458755:DDN458799 DDN524291:DDN524335 DDN589827:DDN589871 DDN655363:DDN655407 DDN720899:DDN720943 DDN786435:DDN786479 DDN851971:DDN852015 DDN917507:DDN917551 DDN983043:DDN983087 DNJ11:DNJ47 DNJ65539:DNJ65583 DNJ131075:DNJ131119 DNJ196611:DNJ196655 DNJ262147:DNJ262191 DNJ327683:DNJ327727 DNJ393219:DNJ393263 DNJ458755:DNJ458799 DNJ524291:DNJ524335 DNJ589827:DNJ589871 DNJ655363:DNJ655407 DNJ720899:DNJ720943 DNJ786435:DNJ786479 DNJ851971:DNJ852015 DNJ917507:DNJ917551 DNJ983043:DNJ983087 DXF11:DXF47 DXF65539:DXF65583 DXF131075:DXF131119 DXF196611:DXF196655 DXF262147:DXF262191 DXF327683:DXF327727 DXF393219:DXF393263 DXF458755:DXF458799 DXF524291:DXF524335 DXF589827:DXF589871 DXF655363:DXF655407 DXF720899:DXF720943 DXF786435:DXF786479 DXF851971:DXF852015 DXF917507:DXF917551 DXF983043:DXF983087 EHB11:EHB47 EHB65539:EHB65583 EHB131075:EHB131119 EHB196611:EHB196655 EHB262147:EHB262191 EHB327683:EHB327727 EHB393219:EHB393263 EHB458755:EHB458799 EHB524291:EHB524335 EHB589827:EHB589871 EHB655363:EHB655407 EHB720899:EHB720943 EHB786435:EHB786479 EHB851971:EHB852015 EHB917507:EHB917551 EHB983043:EHB983087 EQX11:EQX47 EQX65539:EQX65583 EQX131075:EQX131119 EQX196611:EQX196655 EQX262147:EQX262191 EQX327683:EQX327727 EQX393219:EQX393263 EQX458755:EQX458799 EQX524291:EQX524335 EQX589827:EQX589871 EQX655363:EQX655407 EQX720899:EQX720943 EQX786435:EQX786479 EQX851971:EQX852015 EQX917507:EQX917551 EQX983043:EQX983087 FAT11:FAT47 FAT65539:FAT65583 FAT131075:FAT131119 FAT196611:FAT196655 FAT262147:FAT262191 FAT327683:FAT327727 FAT393219:FAT393263 FAT458755:FAT458799 FAT524291:FAT524335 FAT589827:FAT589871 FAT655363:FAT655407 FAT720899:FAT720943 FAT786435:FAT786479 FAT851971:FAT852015 FAT917507:FAT917551 FAT983043:FAT983087 FKP11:FKP47 FKP65539:FKP65583 FKP131075:FKP131119 FKP196611:FKP196655 FKP262147:FKP262191 FKP327683:FKP327727 FKP393219:FKP393263 FKP458755:FKP458799 FKP524291:FKP524335 FKP589827:FKP589871 FKP655363:FKP655407 FKP720899:FKP720943 FKP786435:FKP786479 FKP851971:FKP852015 FKP917507:FKP917551 FKP983043:FKP983087 FUL11:FUL47 FUL65539:FUL65583 FUL131075:FUL131119 FUL196611:FUL196655 FUL262147:FUL262191 FUL327683:FUL327727 FUL393219:FUL393263 FUL458755:FUL458799 FUL524291:FUL524335 FUL589827:FUL589871 FUL655363:FUL655407 FUL720899:FUL720943 FUL786435:FUL786479 FUL851971:FUL852015 FUL917507:FUL917551 FUL983043:FUL983087 GEH11:GEH47 GEH65539:GEH65583 GEH131075:GEH131119 GEH196611:GEH196655 GEH262147:GEH262191 GEH327683:GEH327727 GEH393219:GEH393263 GEH458755:GEH458799 GEH524291:GEH524335 GEH589827:GEH589871 GEH655363:GEH655407 GEH720899:GEH720943 GEH786435:GEH786479 GEH851971:GEH852015 GEH917507:GEH917551 GEH983043:GEH983087 GOD11:GOD47 GOD65539:GOD65583 GOD131075:GOD131119 GOD196611:GOD196655 GOD262147:GOD262191 GOD327683:GOD327727 GOD393219:GOD393263 GOD458755:GOD458799 GOD524291:GOD524335 GOD589827:GOD589871 GOD655363:GOD655407 GOD720899:GOD720943 GOD786435:GOD786479 GOD851971:GOD852015 GOD917507:GOD917551 GOD983043:GOD983087 GXZ11:GXZ47 GXZ65539:GXZ65583 GXZ131075:GXZ131119 GXZ196611:GXZ196655 GXZ262147:GXZ262191 GXZ327683:GXZ327727 GXZ393219:GXZ393263 GXZ458755:GXZ458799 GXZ524291:GXZ524335 GXZ589827:GXZ589871 GXZ655363:GXZ655407 GXZ720899:GXZ720943 GXZ786435:GXZ786479 GXZ851971:GXZ852015 GXZ917507:GXZ917551 GXZ983043:GXZ983087 HHV11:HHV47 HHV65539:HHV65583 HHV131075:HHV131119 HHV196611:HHV196655 HHV262147:HHV262191 HHV327683:HHV327727 HHV393219:HHV393263 HHV458755:HHV458799 HHV524291:HHV524335 HHV589827:HHV589871 HHV655363:HHV655407 HHV720899:HHV720943 HHV786435:HHV786479 HHV851971:HHV852015 HHV917507:HHV917551 HHV983043:HHV983087 HRR11:HRR47 HRR65539:HRR65583 HRR131075:HRR131119 HRR196611:HRR196655 HRR262147:HRR262191 HRR327683:HRR327727 HRR393219:HRR393263 HRR458755:HRR458799 HRR524291:HRR524335 HRR589827:HRR589871 HRR655363:HRR655407 HRR720899:HRR720943 HRR786435:HRR786479 HRR851971:HRR852015 HRR917507:HRR917551 HRR983043:HRR983087 IBN11:IBN47 IBN65539:IBN65583 IBN131075:IBN131119 IBN196611:IBN196655 IBN262147:IBN262191 IBN327683:IBN327727 IBN393219:IBN393263 IBN458755:IBN458799 IBN524291:IBN524335 IBN589827:IBN589871 IBN655363:IBN655407 IBN720899:IBN720943 IBN786435:IBN786479 IBN851971:IBN852015 IBN917507:IBN917551 IBN983043:IBN983087 ILJ11:ILJ47 ILJ65539:ILJ65583 ILJ131075:ILJ131119 ILJ196611:ILJ196655 ILJ262147:ILJ262191 ILJ327683:ILJ327727 ILJ393219:ILJ393263 ILJ458755:ILJ458799 ILJ524291:ILJ524335 ILJ589827:ILJ589871 ILJ655363:ILJ655407 ILJ720899:ILJ720943 ILJ786435:ILJ786479 ILJ851971:ILJ852015 ILJ917507:ILJ917551 ILJ983043:ILJ983087 IVF11:IVF47 IVF65539:IVF65583 IVF131075:IVF131119 IVF196611:IVF196655 IVF262147:IVF262191 IVF327683:IVF327727 IVF393219:IVF393263 IVF458755:IVF458799 IVF524291:IVF524335 IVF589827:IVF589871 IVF655363:IVF655407 IVF720899:IVF720943 IVF786435:IVF786479 IVF851971:IVF852015 IVF917507:IVF917551 IVF983043:IVF983087 JFB11:JFB47 JFB65539:JFB65583 JFB131075:JFB131119 JFB196611:JFB196655 JFB262147:JFB262191 JFB327683:JFB327727 JFB393219:JFB393263 JFB458755:JFB458799 JFB524291:JFB524335 JFB589827:JFB589871 JFB655363:JFB655407 JFB720899:JFB720943 JFB786435:JFB786479 JFB851971:JFB852015 JFB917507:JFB917551 JFB983043:JFB983087 JOX11:JOX47 JOX65539:JOX65583 JOX131075:JOX131119 JOX196611:JOX196655 JOX262147:JOX262191 JOX327683:JOX327727 JOX393219:JOX393263 JOX458755:JOX458799 JOX524291:JOX524335 JOX589827:JOX589871 JOX655363:JOX655407 JOX720899:JOX720943 JOX786435:JOX786479 JOX851971:JOX852015 JOX917507:JOX917551 JOX983043:JOX983087 JYT11:JYT47 JYT65539:JYT65583 JYT131075:JYT131119 JYT196611:JYT196655 JYT262147:JYT262191 JYT327683:JYT327727 JYT393219:JYT393263 JYT458755:JYT458799 JYT524291:JYT524335 JYT589827:JYT589871 JYT655363:JYT655407 JYT720899:JYT720943 JYT786435:JYT786479 JYT851971:JYT852015 JYT917507:JYT917551 JYT983043:JYT983087 KIP11:KIP47 KIP65539:KIP65583 KIP131075:KIP131119 KIP196611:KIP196655 KIP262147:KIP262191 KIP327683:KIP327727 KIP393219:KIP393263 KIP458755:KIP458799 KIP524291:KIP524335 KIP589827:KIP589871 KIP655363:KIP655407 KIP720899:KIP720943 KIP786435:KIP786479 KIP851971:KIP852015 KIP917507:KIP917551 KIP983043:KIP983087 KSL11:KSL47 KSL65539:KSL65583 KSL131075:KSL131119 KSL196611:KSL196655 KSL262147:KSL262191 KSL327683:KSL327727 KSL393219:KSL393263 KSL458755:KSL458799 KSL524291:KSL524335 KSL589827:KSL589871 KSL655363:KSL655407 KSL720899:KSL720943 KSL786435:KSL786479 KSL851971:KSL852015 KSL917507:KSL917551 KSL983043:KSL983087 LCH11:LCH47 LCH65539:LCH65583 LCH131075:LCH131119 LCH196611:LCH196655 LCH262147:LCH262191 LCH327683:LCH327727 LCH393219:LCH393263 LCH458755:LCH458799 LCH524291:LCH524335 LCH589827:LCH589871 LCH655363:LCH655407 LCH720899:LCH720943 LCH786435:LCH786479 LCH851971:LCH852015 LCH917507:LCH917551 LCH983043:LCH983087 LMD11:LMD47 LMD65539:LMD65583 LMD131075:LMD131119 LMD196611:LMD196655 LMD262147:LMD262191 LMD327683:LMD327727 LMD393219:LMD393263 LMD458755:LMD458799 LMD524291:LMD524335 LMD589827:LMD589871 LMD655363:LMD655407 LMD720899:LMD720943 LMD786435:LMD786479 LMD851971:LMD852015 LMD917507:LMD917551 LMD983043:LMD983087 LVZ11:LVZ47 LVZ65539:LVZ65583 LVZ131075:LVZ131119 LVZ196611:LVZ196655 LVZ262147:LVZ262191 LVZ327683:LVZ327727 LVZ393219:LVZ393263 LVZ458755:LVZ458799 LVZ524291:LVZ524335 LVZ589827:LVZ589871 LVZ655363:LVZ655407 LVZ720899:LVZ720943 LVZ786435:LVZ786479 LVZ851971:LVZ852015 LVZ917507:LVZ917551 LVZ983043:LVZ983087 MFV11:MFV47 MFV65539:MFV65583 MFV131075:MFV131119 MFV196611:MFV196655 MFV262147:MFV262191 MFV327683:MFV327727 MFV393219:MFV393263 MFV458755:MFV458799 MFV524291:MFV524335 MFV589827:MFV589871 MFV655363:MFV655407 MFV720899:MFV720943 MFV786435:MFV786479 MFV851971:MFV852015 MFV917507:MFV917551 MFV983043:MFV983087 MPR11:MPR47 MPR65539:MPR65583 MPR131075:MPR131119 MPR196611:MPR196655 MPR262147:MPR262191 MPR327683:MPR327727 MPR393219:MPR393263 MPR458755:MPR458799 MPR524291:MPR524335 MPR589827:MPR589871 MPR655363:MPR655407 MPR720899:MPR720943 MPR786435:MPR786479 MPR851971:MPR852015 MPR917507:MPR917551 MPR983043:MPR983087 MZN11:MZN47 MZN65539:MZN65583 MZN131075:MZN131119 MZN196611:MZN196655 MZN262147:MZN262191 MZN327683:MZN327727 MZN393219:MZN393263 MZN458755:MZN458799 MZN524291:MZN524335 MZN589827:MZN589871 MZN655363:MZN655407 MZN720899:MZN720943 MZN786435:MZN786479 MZN851971:MZN852015 MZN917507:MZN917551 MZN983043:MZN983087 NJJ11:NJJ47 NJJ65539:NJJ65583 NJJ131075:NJJ131119 NJJ196611:NJJ196655 NJJ262147:NJJ262191 NJJ327683:NJJ327727 NJJ393219:NJJ393263 NJJ458755:NJJ458799 NJJ524291:NJJ524335 NJJ589827:NJJ589871 NJJ655363:NJJ655407 NJJ720899:NJJ720943 NJJ786435:NJJ786479 NJJ851971:NJJ852015 NJJ917507:NJJ917551 NJJ983043:NJJ983087 NTF11:NTF47 NTF65539:NTF65583 NTF131075:NTF131119 NTF196611:NTF196655 NTF262147:NTF262191 NTF327683:NTF327727 NTF393219:NTF393263 NTF458755:NTF458799 NTF524291:NTF524335 NTF589827:NTF589871 NTF655363:NTF655407 NTF720899:NTF720943 NTF786435:NTF786479 NTF851971:NTF852015 NTF917507:NTF917551 NTF983043:NTF983087 ODB11:ODB47 ODB65539:ODB65583 ODB131075:ODB131119 ODB196611:ODB196655 ODB262147:ODB262191 ODB327683:ODB327727 ODB393219:ODB393263 ODB458755:ODB458799 ODB524291:ODB524335 ODB589827:ODB589871 ODB655363:ODB655407 ODB720899:ODB720943 ODB786435:ODB786479 ODB851971:ODB852015 ODB917507:ODB917551 ODB983043:ODB983087 OMX11:OMX47 OMX65539:OMX65583 OMX131075:OMX131119 OMX196611:OMX196655 OMX262147:OMX262191 OMX327683:OMX327727 OMX393219:OMX393263 OMX458755:OMX458799 OMX524291:OMX524335 OMX589827:OMX589871 OMX655363:OMX655407 OMX720899:OMX720943 OMX786435:OMX786479 OMX851971:OMX852015 OMX917507:OMX917551 OMX983043:OMX983087 OWT11:OWT47 OWT65539:OWT65583 OWT131075:OWT131119 OWT196611:OWT196655 OWT262147:OWT262191 OWT327683:OWT327727 OWT393219:OWT393263 OWT458755:OWT458799 OWT524291:OWT524335 OWT589827:OWT589871 OWT655363:OWT655407 OWT720899:OWT720943 OWT786435:OWT786479 OWT851971:OWT852015 OWT917507:OWT917551 OWT983043:OWT983087 PGP11:PGP47 PGP65539:PGP65583 PGP131075:PGP131119 PGP196611:PGP196655 PGP262147:PGP262191 PGP327683:PGP327727 PGP393219:PGP393263 PGP458755:PGP458799 PGP524291:PGP524335 PGP589827:PGP589871 PGP655363:PGP655407 PGP720899:PGP720943 PGP786435:PGP786479 PGP851971:PGP852015 PGP917507:PGP917551 PGP983043:PGP983087 PQL11:PQL47 PQL65539:PQL65583 PQL131075:PQL131119 PQL196611:PQL196655 PQL262147:PQL262191 PQL327683:PQL327727 PQL393219:PQL393263 PQL458755:PQL458799 PQL524291:PQL524335 PQL589827:PQL589871 PQL655363:PQL655407 PQL720899:PQL720943 PQL786435:PQL786479 PQL851971:PQL852015 PQL917507:PQL917551 PQL983043:PQL983087 QAH11:QAH47 QAH65539:QAH65583 QAH131075:QAH131119 QAH196611:QAH196655 QAH262147:QAH262191 QAH327683:QAH327727 QAH393219:QAH393263 QAH458755:QAH458799 QAH524291:QAH524335 QAH589827:QAH589871 QAH655363:QAH655407 QAH720899:QAH720943 QAH786435:QAH786479 QAH851971:QAH852015 QAH917507:QAH917551 QAH983043:QAH983087 QKD11:QKD47 QKD65539:QKD65583 QKD131075:QKD131119 QKD196611:QKD196655 QKD262147:QKD262191 QKD327683:QKD327727 QKD393219:QKD393263 QKD458755:QKD458799 QKD524291:QKD524335 QKD589827:QKD589871 QKD655363:QKD655407 QKD720899:QKD720943 QKD786435:QKD786479 QKD851971:QKD852015 QKD917507:QKD917551 QKD983043:QKD983087 QTZ11:QTZ47 QTZ65539:QTZ65583 QTZ131075:QTZ131119 QTZ196611:QTZ196655 QTZ262147:QTZ262191 QTZ327683:QTZ327727 QTZ393219:QTZ393263 QTZ458755:QTZ458799 QTZ524291:QTZ524335 QTZ589827:QTZ589871 QTZ655363:QTZ655407 QTZ720899:QTZ720943 QTZ786435:QTZ786479 QTZ851971:QTZ852015 QTZ917507:QTZ917551 QTZ983043:QTZ983087 RDV11:RDV47 RDV65539:RDV65583 RDV131075:RDV131119 RDV196611:RDV196655 RDV262147:RDV262191 RDV327683:RDV327727 RDV393219:RDV393263 RDV458755:RDV458799 RDV524291:RDV524335 RDV589827:RDV589871 RDV655363:RDV655407 RDV720899:RDV720943 RDV786435:RDV786479 RDV851971:RDV852015 RDV917507:RDV917551 RDV983043:RDV983087 RNR11:RNR47 RNR65539:RNR65583 RNR131075:RNR131119 RNR196611:RNR196655 RNR262147:RNR262191 RNR327683:RNR327727 RNR393219:RNR393263 RNR458755:RNR458799 RNR524291:RNR524335 RNR589827:RNR589871 RNR655363:RNR655407 RNR720899:RNR720943 RNR786435:RNR786479 RNR851971:RNR852015 RNR917507:RNR917551 RNR983043:RNR983087 RXN11:RXN47 RXN65539:RXN65583 RXN131075:RXN131119 RXN196611:RXN196655 RXN262147:RXN262191 RXN327683:RXN327727 RXN393219:RXN393263 RXN458755:RXN458799 RXN524291:RXN524335 RXN589827:RXN589871 RXN655363:RXN655407 RXN720899:RXN720943 RXN786435:RXN786479 RXN851971:RXN852015 RXN917507:RXN917551 RXN983043:RXN983087 SHJ11:SHJ47 SHJ65539:SHJ65583 SHJ131075:SHJ131119 SHJ196611:SHJ196655 SHJ262147:SHJ262191 SHJ327683:SHJ327727 SHJ393219:SHJ393263 SHJ458755:SHJ458799 SHJ524291:SHJ524335 SHJ589827:SHJ589871 SHJ655363:SHJ655407 SHJ720899:SHJ720943 SHJ786435:SHJ786479 SHJ851971:SHJ852015 SHJ917507:SHJ917551 SHJ983043:SHJ983087 SRF11:SRF47 SRF65539:SRF65583 SRF131075:SRF131119 SRF196611:SRF196655 SRF262147:SRF262191 SRF327683:SRF327727 SRF393219:SRF393263 SRF458755:SRF458799 SRF524291:SRF524335 SRF589827:SRF589871 SRF655363:SRF655407 SRF720899:SRF720943 SRF786435:SRF786479 SRF851971:SRF852015 SRF917507:SRF917551 SRF983043:SRF983087 TBB11:TBB47 TBB65539:TBB65583 TBB131075:TBB131119 TBB196611:TBB196655 TBB262147:TBB262191 TBB327683:TBB327727 TBB393219:TBB393263 TBB458755:TBB458799 TBB524291:TBB524335 TBB589827:TBB589871 TBB655363:TBB655407 TBB720899:TBB720943 TBB786435:TBB786479 TBB851971:TBB852015 TBB917507:TBB917551 TBB983043:TBB983087 TKX11:TKX47 TKX65539:TKX65583 TKX131075:TKX131119 TKX196611:TKX196655 TKX262147:TKX262191 TKX327683:TKX327727 TKX393219:TKX393263 TKX458755:TKX458799 TKX524291:TKX524335 TKX589827:TKX589871 TKX655363:TKX655407 TKX720899:TKX720943 TKX786435:TKX786479 TKX851971:TKX852015 TKX917507:TKX917551 TKX983043:TKX983087 TUT11:TUT47 TUT65539:TUT65583 TUT131075:TUT131119 TUT196611:TUT196655 TUT262147:TUT262191 TUT327683:TUT327727 TUT393219:TUT393263 TUT458755:TUT458799 TUT524291:TUT524335 TUT589827:TUT589871 TUT655363:TUT655407 TUT720899:TUT720943 TUT786435:TUT786479 TUT851971:TUT852015 TUT917507:TUT917551 TUT983043:TUT983087 UEP11:UEP47 UEP65539:UEP65583 UEP131075:UEP131119 UEP196611:UEP196655 UEP262147:UEP262191 UEP327683:UEP327727 UEP393219:UEP393263 UEP458755:UEP458799 UEP524291:UEP524335 UEP589827:UEP589871 UEP655363:UEP655407 UEP720899:UEP720943 UEP786435:UEP786479 UEP851971:UEP852015 UEP917507:UEP917551 UEP983043:UEP983087 UOL11:UOL47 UOL65539:UOL65583 UOL131075:UOL131119 UOL196611:UOL196655 UOL262147:UOL262191 UOL327683:UOL327727 UOL393219:UOL393263 UOL458755:UOL458799 UOL524291:UOL524335 UOL589827:UOL589871 UOL655363:UOL655407 UOL720899:UOL720943 UOL786435:UOL786479 UOL851971:UOL852015 UOL917507:UOL917551 UOL983043:UOL983087 UYH11:UYH47 UYH65539:UYH65583 UYH131075:UYH131119 UYH196611:UYH196655 UYH262147:UYH262191 UYH327683:UYH327727 UYH393219:UYH393263 UYH458755:UYH458799 UYH524291:UYH524335 UYH589827:UYH589871 UYH655363:UYH655407 UYH720899:UYH720943 UYH786435:UYH786479 UYH851971:UYH852015 UYH917507:UYH917551 UYH983043:UYH983087 VID11:VID47 VID65539:VID65583 VID131075:VID131119 VID196611:VID196655 VID262147:VID262191 VID327683:VID327727 VID393219:VID393263 VID458755:VID458799 VID524291:VID524335 VID589827:VID589871 VID655363:VID655407 VID720899:VID720943 VID786435:VID786479 VID851971:VID852015 VID917507:VID917551 VID983043:VID983087 VRZ11:VRZ47 VRZ65539:VRZ65583 VRZ131075:VRZ131119 VRZ196611:VRZ196655 VRZ262147:VRZ262191 VRZ327683:VRZ327727 VRZ393219:VRZ393263 VRZ458755:VRZ458799 VRZ524291:VRZ524335 VRZ589827:VRZ589871 VRZ655363:VRZ655407 VRZ720899:VRZ720943 VRZ786435:VRZ786479 VRZ851971:VRZ852015 VRZ917507:VRZ917551 VRZ983043:VRZ983087 WBV11:WBV47 WBV65539:WBV65583 WBV131075:WBV131119 WBV196611:WBV196655 WBV262147:WBV262191 WBV327683:WBV327727 WBV393219:WBV393263 WBV458755:WBV458799 WBV524291:WBV524335 WBV589827:WBV589871 WBV655363:WBV655407 WBV720899:WBV720943 WBV786435:WBV786479 WBV851971:WBV852015 WBV917507:WBV917551 WBV983043:WBV983087 WLR11:WLR47 WLR65539:WLR65583 WLR131075:WLR131119 WLR196611:WLR196655 WLR262147:WLR262191 WLR327683:WLR327727 WLR393219:WLR393263 WLR458755:WLR458799 WLR524291:WLR524335 WLR589827:WLR589871 WLR655363:WLR655407 WLR720899:WLR720943 WLR786435:WLR786479 WLR851971:WLR852015 WLR917507:WLR917551 WLR983043:WLR983087 WVN11:WVN47 WVN65539:WVN65583 WVN131075:WVN131119 WVN196611:WVN196655 WVN262147:WVN262191 WVN327683:WVN327727 WVN393219:WVN393263 WVN458755:WVN458799 WVN524291:WVN524335 WVN589827:WVN589871 WVN655363:WVN655407 WVN720899:WVN720943 WVN786435:WVN786479 WVN851971:WVN852015 WVN917507:WVN917551 WVN983043:WVN983087">
      <formula1>"高,中,低"</formula1>
    </dataValidation>
    <dataValidation type="list" allowBlank="1" showInputMessage="1" showErrorMessage="1" sqref="G11:G65 G65539:G65583 G131075:G131119 G196611:G196655 G262147:G262191 G327683:G327727 G393219:G393263 G458755:G458799 G524291:G524335 G589827:G589871 G655363:G655407 G720899:G720943 G786435:G786479 G851971:G852015 G917507:G917551 G983043:G983087 JC11:JC47 JC65539:JC65583 JC131075:JC131119 JC196611:JC196655 JC262147:JC262191 JC327683:JC327727 JC393219:JC393263 JC458755:JC458799 JC524291:JC524335 JC589827:JC589871 JC655363:JC655407 JC720899:JC720943 JC786435:JC786479 JC851971:JC852015 JC917507:JC917551 JC983043:JC983087 SY11:SY47 SY65539:SY65583 SY131075:SY131119 SY196611:SY196655 SY262147:SY262191 SY327683:SY327727 SY393219:SY393263 SY458755:SY458799 SY524291:SY524335 SY589827:SY589871 SY655363:SY655407 SY720899:SY720943 SY786435:SY786479 SY851971:SY852015 SY917507:SY917551 SY983043:SY983087 ACU11:ACU47 ACU65539:ACU65583 ACU131075:ACU131119 ACU196611:ACU196655 ACU262147:ACU262191 ACU327683:ACU327727 ACU393219:ACU393263 ACU458755:ACU458799 ACU524291:ACU524335 ACU589827:ACU589871 ACU655363:ACU655407 ACU720899:ACU720943 ACU786435:ACU786479 ACU851971:ACU852015 ACU917507:ACU917551 ACU983043:ACU983087 AMQ11:AMQ47 AMQ65539:AMQ65583 AMQ131075:AMQ131119 AMQ196611:AMQ196655 AMQ262147:AMQ262191 AMQ327683:AMQ327727 AMQ393219:AMQ393263 AMQ458755:AMQ458799 AMQ524291:AMQ524335 AMQ589827:AMQ589871 AMQ655363:AMQ655407 AMQ720899:AMQ720943 AMQ786435:AMQ786479 AMQ851971:AMQ852015 AMQ917507:AMQ917551 AMQ983043:AMQ983087 AWM11:AWM47 AWM65539:AWM65583 AWM131075:AWM131119 AWM196611:AWM196655 AWM262147:AWM262191 AWM327683:AWM327727 AWM393219:AWM393263 AWM458755:AWM458799 AWM524291:AWM524335 AWM589827:AWM589871 AWM655363:AWM655407 AWM720899:AWM720943 AWM786435:AWM786479 AWM851971:AWM852015 AWM917507:AWM917551 AWM983043:AWM983087 BGI11:BGI47 BGI65539:BGI65583 BGI131075:BGI131119 BGI196611:BGI196655 BGI262147:BGI262191 BGI327683:BGI327727 BGI393219:BGI393263 BGI458755:BGI458799 BGI524291:BGI524335 BGI589827:BGI589871 BGI655363:BGI655407 BGI720899:BGI720943 BGI786435:BGI786479 BGI851971:BGI852015 BGI917507:BGI917551 BGI983043:BGI983087 BQE11:BQE47 BQE65539:BQE65583 BQE131075:BQE131119 BQE196611:BQE196655 BQE262147:BQE262191 BQE327683:BQE327727 BQE393219:BQE393263 BQE458755:BQE458799 BQE524291:BQE524335 BQE589827:BQE589871 BQE655363:BQE655407 BQE720899:BQE720943 BQE786435:BQE786479 BQE851971:BQE852015 BQE917507:BQE917551 BQE983043:BQE983087 CAA11:CAA47 CAA65539:CAA65583 CAA131075:CAA131119 CAA196611:CAA196655 CAA262147:CAA262191 CAA327683:CAA327727 CAA393219:CAA393263 CAA458755:CAA458799 CAA524291:CAA524335 CAA589827:CAA589871 CAA655363:CAA655407 CAA720899:CAA720943 CAA786435:CAA786479 CAA851971:CAA852015 CAA917507:CAA917551 CAA983043:CAA983087 CJW11:CJW47 CJW65539:CJW65583 CJW131075:CJW131119 CJW196611:CJW196655 CJW262147:CJW262191 CJW327683:CJW327727 CJW393219:CJW393263 CJW458755:CJW458799 CJW524291:CJW524335 CJW589827:CJW589871 CJW655363:CJW655407 CJW720899:CJW720943 CJW786435:CJW786479 CJW851971:CJW852015 CJW917507:CJW917551 CJW983043:CJW983087 CTS11:CTS47 CTS65539:CTS65583 CTS131075:CTS131119 CTS196611:CTS196655 CTS262147:CTS262191 CTS327683:CTS327727 CTS393219:CTS393263 CTS458755:CTS458799 CTS524291:CTS524335 CTS589827:CTS589871 CTS655363:CTS655407 CTS720899:CTS720943 CTS786435:CTS786479 CTS851971:CTS852015 CTS917507:CTS917551 CTS983043:CTS983087 DDO11:DDO47 DDO65539:DDO65583 DDO131075:DDO131119 DDO196611:DDO196655 DDO262147:DDO262191 DDO327683:DDO327727 DDO393219:DDO393263 DDO458755:DDO458799 DDO524291:DDO524335 DDO589827:DDO589871 DDO655363:DDO655407 DDO720899:DDO720943 DDO786435:DDO786479 DDO851971:DDO852015 DDO917507:DDO917551 DDO983043:DDO983087 DNK11:DNK47 DNK65539:DNK65583 DNK131075:DNK131119 DNK196611:DNK196655 DNK262147:DNK262191 DNK327683:DNK327727 DNK393219:DNK393263 DNK458755:DNK458799 DNK524291:DNK524335 DNK589827:DNK589871 DNK655363:DNK655407 DNK720899:DNK720943 DNK786435:DNK786479 DNK851971:DNK852015 DNK917507:DNK917551 DNK983043:DNK983087 DXG11:DXG47 DXG65539:DXG65583 DXG131075:DXG131119 DXG196611:DXG196655 DXG262147:DXG262191 DXG327683:DXG327727 DXG393219:DXG393263 DXG458755:DXG458799 DXG524291:DXG524335 DXG589827:DXG589871 DXG655363:DXG655407 DXG720899:DXG720943 DXG786435:DXG786479 DXG851971:DXG852015 DXG917507:DXG917551 DXG983043:DXG983087 EHC11:EHC47 EHC65539:EHC65583 EHC131075:EHC131119 EHC196611:EHC196655 EHC262147:EHC262191 EHC327683:EHC327727 EHC393219:EHC393263 EHC458755:EHC458799 EHC524291:EHC524335 EHC589827:EHC589871 EHC655363:EHC655407 EHC720899:EHC720943 EHC786435:EHC786479 EHC851971:EHC852015 EHC917507:EHC917551 EHC983043:EHC983087 EQY11:EQY47 EQY65539:EQY65583 EQY131075:EQY131119 EQY196611:EQY196655 EQY262147:EQY262191 EQY327683:EQY327727 EQY393219:EQY393263 EQY458755:EQY458799 EQY524291:EQY524335 EQY589827:EQY589871 EQY655363:EQY655407 EQY720899:EQY720943 EQY786435:EQY786479 EQY851971:EQY852015 EQY917507:EQY917551 EQY983043:EQY983087 FAU11:FAU47 FAU65539:FAU65583 FAU131075:FAU131119 FAU196611:FAU196655 FAU262147:FAU262191 FAU327683:FAU327727 FAU393219:FAU393263 FAU458755:FAU458799 FAU524291:FAU524335 FAU589827:FAU589871 FAU655363:FAU655407 FAU720899:FAU720943 FAU786435:FAU786479 FAU851971:FAU852015 FAU917507:FAU917551 FAU983043:FAU983087 FKQ11:FKQ47 FKQ65539:FKQ65583 FKQ131075:FKQ131119 FKQ196611:FKQ196655 FKQ262147:FKQ262191 FKQ327683:FKQ327727 FKQ393219:FKQ393263 FKQ458755:FKQ458799 FKQ524291:FKQ524335 FKQ589827:FKQ589871 FKQ655363:FKQ655407 FKQ720899:FKQ720943 FKQ786435:FKQ786479 FKQ851971:FKQ852015 FKQ917507:FKQ917551 FKQ983043:FKQ983087 FUM11:FUM47 FUM65539:FUM65583 FUM131075:FUM131119 FUM196611:FUM196655 FUM262147:FUM262191 FUM327683:FUM327727 FUM393219:FUM393263 FUM458755:FUM458799 FUM524291:FUM524335 FUM589827:FUM589871 FUM655363:FUM655407 FUM720899:FUM720943 FUM786435:FUM786479 FUM851971:FUM852015 FUM917507:FUM917551 FUM983043:FUM983087 GEI11:GEI47 GEI65539:GEI65583 GEI131075:GEI131119 GEI196611:GEI196655 GEI262147:GEI262191 GEI327683:GEI327727 GEI393219:GEI393263 GEI458755:GEI458799 GEI524291:GEI524335 GEI589827:GEI589871 GEI655363:GEI655407 GEI720899:GEI720943 GEI786435:GEI786479 GEI851971:GEI852015 GEI917507:GEI917551 GEI983043:GEI983087 GOE11:GOE47 GOE65539:GOE65583 GOE131075:GOE131119 GOE196611:GOE196655 GOE262147:GOE262191 GOE327683:GOE327727 GOE393219:GOE393263 GOE458755:GOE458799 GOE524291:GOE524335 GOE589827:GOE589871 GOE655363:GOE655407 GOE720899:GOE720943 GOE786435:GOE786479 GOE851971:GOE852015 GOE917507:GOE917551 GOE983043:GOE983087 GYA11:GYA47 GYA65539:GYA65583 GYA131075:GYA131119 GYA196611:GYA196655 GYA262147:GYA262191 GYA327683:GYA327727 GYA393219:GYA393263 GYA458755:GYA458799 GYA524291:GYA524335 GYA589827:GYA589871 GYA655363:GYA655407 GYA720899:GYA720943 GYA786435:GYA786479 GYA851971:GYA852015 GYA917507:GYA917551 GYA983043:GYA983087 HHW11:HHW47 HHW65539:HHW65583 HHW131075:HHW131119 HHW196611:HHW196655 HHW262147:HHW262191 HHW327683:HHW327727 HHW393219:HHW393263 HHW458755:HHW458799 HHW524291:HHW524335 HHW589827:HHW589871 HHW655363:HHW655407 HHW720899:HHW720943 HHW786435:HHW786479 HHW851971:HHW852015 HHW917507:HHW917551 HHW983043:HHW983087 HRS11:HRS47 HRS65539:HRS65583 HRS131075:HRS131119 HRS196611:HRS196655 HRS262147:HRS262191 HRS327683:HRS327727 HRS393219:HRS393263 HRS458755:HRS458799 HRS524291:HRS524335 HRS589827:HRS589871 HRS655363:HRS655407 HRS720899:HRS720943 HRS786435:HRS786479 HRS851971:HRS852015 HRS917507:HRS917551 HRS983043:HRS983087 IBO11:IBO47 IBO65539:IBO65583 IBO131075:IBO131119 IBO196611:IBO196655 IBO262147:IBO262191 IBO327683:IBO327727 IBO393219:IBO393263 IBO458755:IBO458799 IBO524291:IBO524335 IBO589827:IBO589871 IBO655363:IBO655407 IBO720899:IBO720943 IBO786435:IBO786479 IBO851971:IBO852015 IBO917507:IBO917551 IBO983043:IBO983087 ILK11:ILK47 ILK65539:ILK65583 ILK131075:ILK131119 ILK196611:ILK196655 ILK262147:ILK262191 ILK327683:ILK327727 ILK393219:ILK393263 ILK458755:ILK458799 ILK524291:ILK524335 ILK589827:ILK589871 ILK655363:ILK655407 ILK720899:ILK720943 ILK786435:ILK786479 ILK851971:ILK852015 ILK917507:ILK917551 ILK983043:ILK983087 IVG11:IVG47 IVG65539:IVG65583 IVG131075:IVG131119 IVG196611:IVG196655 IVG262147:IVG262191 IVG327683:IVG327727 IVG393219:IVG393263 IVG458755:IVG458799 IVG524291:IVG524335 IVG589827:IVG589871 IVG655363:IVG655407 IVG720899:IVG720943 IVG786435:IVG786479 IVG851971:IVG852015 IVG917507:IVG917551 IVG983043:IVG983087 JFC11:JFC47 JFC65539:JFC65583 JFC131075:JFC131119 JFC196611:JFC196655 JFC262147:JFC262191 JFC327683:JFC327727 JFC393219:JFC393263 JFC458755:JFC458799 JFC524291:JFC524335 JFC589827:JFC589871 JFC655363:JFC655407 JFC720899:JFC720943 JFC786435:JFC786479 JFC851971:JFC852015 JFC917507:JFC917551 JFC983043:JFC983087 JOY11:JOY47 JOY65539:JOY65583 JOY131075:JOY131119 JOY196611:JOY196655 JOY262147:JOY262191 JOY327683:JOY327727 JOY393219:JOY393263 JOY458755:JOY458799 JOY524291:JOY524335 JOY589827:JOY589871 JOY655363:JOY655407 JOY720899:JOY720943 JOY786435:JOY786479 JOY851971:JOY852015 JOY917507:JOY917551 JOY983043:JOY983087 JYU11:JYU47 JYU65539:JYU65583 JYU131075:JYU131119 JYU196611:JYU196655 JYU262147:JYU262191 JYU327683:JYU327727 JYU393219:JYU393263 JYU458755:JYU458799 JYU524291:JYU524335 JYU589827:JYU589871 JYU655363:JYU655407 JYU720899:JYU720943 JYU786435:JYU786479 JYU851971:JYU852015 JYU917507:JYU917551 JYU983043:JYU983087 KIQ11:KIQ47 KIQ65539:KIQ65583 KIQ131075:KIQ131119 KIQ196611:KIQ196655 KIQ262147:KIQ262191 KIQ327683:KIQ327727 KIQ393219:KIQ393263 KIQ458755:KIQ458799 KIQ524291:KIQ524335 KIQ589827:KIQ589871 KIQ655363:KIQ655407 KIQ720899:KIQ720943 KIQ786435:KIQ786479 KIQ851971:KIQ852015 KIQ917507:KIQ917551 KIQ983043:KIQ983087 KSM11:KSM47 KSM65539:KSM65583 KSM131075:KSM131119 KSM196611:KSM196655 KSM262147:KSM262191 KSM327683:KSM327727 KSM393219:KSM393263 KSM458755:KSM458799 KSM524291:KSM524335 KSM589827:KSM589871 KSM655363:KSM655407 KSM720899:KSM720943 KSM786435:KSM786479 KSM851971:KSM852015 KSM917507:KSM917551 KSM983043:KSM983087 LCI11:LCI47 LCI65539:LCI65583 LCI131075:LCI131119 LCI196611:LCI196655 LCI262147:LCI262191 LCI327683:LCI327727 LCI393219:LCI393263 LCI458755:LCI458799 LCI524291:LCI524335 LCI589827:LCI589871 LCI655363:LCI655407 LCI720899:LCI720943 LCI786435:LCI786479 LCI851971:LCI852015 LCI917507:LCI917551 LCI983043:LCI983087 LME11:LME47 LME65539:LME65583 LME131075:LME131119 LME196611:LME196655 LME262147:LME262191 LME327683:LME327727 LME393219:LME393263 LME458755:LME458799 LME524291:LME524335 LME589827:LME589871 LME655363:LME655407 LME720899:LME720943 LME786435:LME786479 LME851971:LME852015 LME917507:LME917551 LME983043:LME983087 LWA11:LWA47 LWA65539:LWA65583 LWA131075:LWA131119 LWA196611:LWA196655 LWA262147:LWA262191 LWA327683:LWA327727 LWA393219:LWA393263 LWA458755:LWA458799 LWA524291:LWA524335 LWA589827:LWA589871 LWA655363:LWA655407 LWA720899:LWA720943 LWA786435:LWA786479 LWA851971:LWA852015 LWA917507:LWA917551 LWA983043:LWA983087 MFW11:MFW47 MFW65539:MFW65583 MFW131075:MFW131119 MFW196611:MFW196655 MFW262147:MFW262191 MFW327683:MFW327727 MFW393219:MFW393263 MFW458755:MFW458799 MFW524291:MFW524335 MFW589827:MFW589871 MFW655363:MFW655407 MFW720899:MFW720943 MFW786435:MFW786479 MFW851971:MFW852015 MFW917507:MFW917551 MFW983043:MFW983087 MPS11:MPS47 MPS65539:MPS65583 MPS131075:MPS131119 MPS196611:MPS196655 MPS262147:MPS262191 MPS327683:MPS327727 MPS393219:MPS393263 MPS458755:MPS458799 MPS524291:MPS524335 MPS589827:MPS589871 MPS655363:MPS655407 MPS720899:MPS720943 MPS786435:MPS786479 MPS851971:MPS852015 MPS917507:MPS917551 MPS983043:MPS983087 MZO11:MZO47 MZO65539:MZO65583 MZO131075:MZO131119 MZO196611:MZO196655 MZO262147:MZO262191 MZO327683:MZO327727 MZO393219:MZO393263 MZO458755:MZO458799 MZO524291:MZO524335 MZO589827:MZO589871 MZO655363:MZO655407 MZO720899:MZO720943 MZO786435:MZO786479 MZO851971:MZO852015 MZO917507:MZO917551 MZO983043:MZO983087 NJK11:NJK47 NJK65539:NJK65583 NJK131075:NJK131119 NJK196611:NJK196655 NJK262147:NJK262191 NJK327683:NJK327727 NJK393219:NJK393263 NJK458755:NJK458799 NJK524291:NJK524335 NJK589827:NJK589871 NJK655363:NJK655407 NJK720899:NJK720943 NJK786435:NJK786479 NJK851971:NJK852015 NJK917507:NJK917551 NJK983043:NJK983087 NTG11:NTG47 NTG65539:NTG65583 NTG131075:NTG131119 NTG196611:NTG196655 NTG262147:NTG262191 NTG327683:NTG327727 NTG393219:NTG393263 NTG458755:NTG458799 NTG524291:NTG524335 NTG589827:NTG589871 NTG655363:NTG655407 NTG720899:NTG720943 NTG786435:NTG786479 NTG851971:NTG852015 NTG917507:NTG917551 NTG983043:NTG983087 ODC11:ODC47 ODC65539:ODC65583 ODC131075:ODC131119 ODC196611:ODC196655 ODC262147:ODC262191 ODC327683:ODC327727 ODC393219:ODC393263 ODC458755:ODC458799 ODC524291:ODC524335 ODC589827:ODC589871 ODC655363:ODC655407 ODC720899:ODC720943 ODC786435:ODC786479 ODC851971:ODC852015 ODC917507:ODC917551 ODC983043:ODC983087 OMY11:OMY47 OMY65539:OMY65583 OMY131075:OMY131119 OMY196611:OMY196655 OMY262147:OMY262191 OMY327683:OMY327727 OMY393219:OMY393263 OMY458755:OMY458799 OMY524291:OMY524335 OMY589827:OMY589871 OMY655363:OMY655407 OMY720899:OMY720943 OMY786435:OMY786479 OMY851971:OMY852015 OMY917507:OMY917551 OMY983043:OMY983087 OWU11:OWU47 OWU65539:OWU65583 OWU131075:OWU131119 OWU196611:OWU196655 OWU262147:OWU262191 OWU327683:OWU327727 OWU393219:OWU393263 OWU458755:OWU458799 OWU524291:OWU524335 OWU589827:OWU589871 OWU655363:OWU655407 OWU720899:OWU720943 OWU786435:OWU786479 OWU851971:OWU852015 OWU917507:OWU917551 OWU983043:OWU983087 PGQ11:PGQ47 PGQ65539:PGQ65583 PGQ131075:PGQ131119 PGQ196611:PGQ196655 PGQ262147:PGQ262191 PGQ327683:PGQ327727 PGQ393219:PGQ393263 PGQ458755:PGQ458799 PGQ524291:PGQ524335 PGQ589827:PGQ589871 PGQ655363:PGQ655407 PGQ720899:PGQ720943 PGQ786435:PGQ786479 PGQ851971:PGQ852015 PGQ917507:PGQ917551 PGQ983043:PGQ983087 PQM11:PQM47 PQM65539:PQM65583 PQM131075:PQM131119 PQM196611:PQM196655 PQM262147:PQM262191 PQM327683:PQM327727 PQM393219:PQM393263 PQM458755:PQM458799 PQM524291:PQM524335 PQM589827:PQM589871 PQM655363:PQM655407 PQM720899:PQM720943 PQM786435:PQM786479 PQM851971:PQM852015 PQM917507:PQM917551 PQM983043:PQM983087 QAI11:QAI47 QAI65539:QAI65583 QAI131075:QAI131119 QAI196611:QAI196655 QAI262147:QAI262191 QAI327683:QAI327727 QAI393219:QAI393263 QAI458755:QAI458799 QAI524291:QAI524335 QAI589827:QAI589871 QAI655363:QAI655407 QAI720899:QAI720943 QAI786435:QAI786479 QAI851971:QAI852015 QAI917507:QAI917551 QAI983043:QAI983087 QKE11:QKE47 QKE65539:QKE65583 QKE131075:QKE131119 QKE196611:QKE196655 QKE262147:QKE262191 QKE327683:QKE327727 QKE393219:QKE393263 QKE458755:QKE458799 QKE524291:QKE524335 QKE589827:QKE589871 QKE655363:QKE655407 QKE720899:QKE720943 QKE786435:QKE786479 QKE851971:QKE852015 QKE917507:QKE917551 QKE983043:QKE983087 QUA11:QUA47 QUA65539:QUA65583 QUA131075:QUA131119 QUA196611:QUA196655 QUA262147:QUA262191 QUA327683:QUA327727 QUA393219:QUA393263 QUA458755:QUA458799 QUA524291:QUA524335 QUA589827:QUA589871 QUA655363:QUA655407 QUA720899:QUA720943 QUA786435:QUA786479 QUA851971:QUA852015 QUA917507:QUA917551 QUA983043:QUA983087 RDW11:RDW47 RDW65539:RDW65583 RDW131075:RDW131119 RDW196611:RDW196655 RDW262147:RDW262191 RDW327683:RDW327727 RDW393219:RDW393263 RDW458755:RDW458799 RDW524291:RDW524335 RDW589827:RDW589871 RDW655363:RDW655407 RDW720899:RDW720943 RDW786435:RDW786479 RDW851971:RDW852015 RDW917507:RDW917551 RDW983043:RDW983087 RNS11:RNS47 RNS65539:RNS65583 RNS131075:RNS131119 RNS196611:RNS196655 RNS262147:RNS262191 RNS327683:RNS327727 RNS393219:RNS393263 RNS458755:RNS458799 RNS524291:RNS524335 RNS589827:RNS589871 RNS655363:RNS655407 RNS720899:RNS720943 RNS786435:RNS786479 RNS851971:RNS852015 RNS917507:RNS917551 RNS983043:RNS983087 RXO11:RXO47 RXO65539:RXO65583 RXO131075:RXO131119 RXO196611:RXO196655 RXO262147:RXO262191 RXO327683:RXO327727 RXO393219:RXO393263 RXO458755:RXO458799 RXO524291:RXO524335 RXO589827:RXO589871 RXO655363:RXO655407 RXO720899:RXO720943 RXO786435:RXO786479 RXO851971:RXO852015 RXO917507:RXO917551 RXO983043:RXO983087 SHK11:SHK47 SHK65539:SHK65583 SHK131075:SHK131119 SHK196611:SHK196655 SHK262147:SHK262191 SHK327683:SHK327727 SHK393219:SHK393263 SHK458755:SHK458799 SHK524291:SHK524335 SHK589827:SHK589871 SHK655363:SHK655407 SHK720899:SHK720943 SHK786435:SHK786479 SHK851971:SHK852015 SHK917507:SHK917551 SHK983043:SHK983087 SRG11:SRG47 SRG65539:SRG65583 SRG131075:SRG131119 SRG196611:SRG196655 SRG262147:SRG262191 SRG327683:SRG327727 SRG393219:SRG393263 SRG458755:SRG458799 SRG524291:SRG524335 SRG589827:SRG589871 SRG655363:SRG655407 SRG720899:SRG720943 SRG786435:SRG786479 SRG851971:SRG852015 SRG917507:SRG917551 SRG983043:SRG983087 TBC11:TBC47 TBC65539:TBC65583 TBC131075:TBC131119 TBC196611:TBC196655 TBC262147:TBC262191 TBC327683:TBC327727 TBC393219:TBC393263 TBC458755:TBC458799 TBC524291:TBC524335 TBC589827:TBC589871 TBC655363:TBC655407 TBC720899:TBC720943 TBC786435:TBC786479 TBC851971:TBC852015 TBC917507:TBC917551 TBC983043:TBC983087 TKY11:TKY47 TKY65539:TKY65583 TKY131075:TKY131119 TKY196611:TKY196655 TKY262147:TKY262191 TKY327683:TKY327727 TKY393219:TKY393263 TKY458755:TKY458799 TKY524291:TKY524335 TKY589827:TKY589871 TKY655363:TKY655407 TKY720899:TKY720943 TKY786435:TKY786479 TKY851971:TKY852015 TKY917507:TKY917551 TKY983043:TKY983087 TUU11:TUU47 TUU65539:TUU65583 TUU131075:TUU131119 TUU196611:TUU196655 TUU262147:TUU262191 TUU327683:TUU327727 TUU393219:TUU393263 TUU458755:TUU458799 TUU524291:TUU524335 TUU589827:TUU589871 TUU655363:TUU655407 TUU720899:TUU720943 TUU786435:TUU786479 TUU851971:TUU852015 TUU917507:TUU917551 TUU983043:TUU983087 UEQ11:UEQ47 UEQ65539:UEQ65583 UEQ131075:UEQ131119 UEQ196611:UEQ196655 UEQ262147:UEQ262191 UEQ327683:UEQ327727 UEQ393219:UEQ393263 UEQ458755:UEQ458799 UEQ524291:UEQ524335 UEQ589827:UEQ589871 UEQ655363:UEQ655407 UEQ720899:UEQ720943 UEQ786435:UEQ786479 UEQ851971:UEQ852015 UEQ917507:UEQ917551 UEQ983043:UEQ983087 UOM11:UOM47 UOM65539:UOM65583 UOM131075:UOM131119 UOM196611:UOM196655 UOM262147:UOM262191 UOM327683:UOM327727 UOM393219:UOM393263 UOM458755:UOM458799 UOM524291:UOM524335 UOM589827:UOM589871 UOM655363:UOM655407 UOM720899:UOM720943 UOM786435:UOM786479 UOM851971:UOM852015 UOM917507:UOM917551 UOM983043:UOM983087 UYI11:UYI47 UYI65539:UYI65583 UYI131075:UYI131119 UYI196611:UYI196655 UYI262147:UYI262191 UYI327683:UYI327727 UYI393219:UYI393263 UYI458755:UYI458799 UYI524291:UYI524335 UYI589827:UYI589871 UYI655363:UYI655407 UYI720899:UYI720943 UYI786435:UYI786479 UYI851971:UYI852015 UYI917507:UYI917551 UYI983043:UYI983087 VIE11:VIE47 VIE65539:VIE65583 VIE131075:VIE131119 VIE196611:VIE196655 VIE262147:VIE262191 VIE327683:VIE327727 VIE393219:VIE393263 VIE458755:VIE458799 VIE524291:VIE524335 VIE589827:VIE589871 VIE655363:VIE655407 VIE720899:VIE720943 VIE786435:VIE786479 VIE851971:VIE852015 VIE917507:VIE917551 VIE983043:VIE983087 VSA11:VSA47 VSA65539:VSA65583 VSA131075:VSA131119 VSA196611:VSA196655 VSA262147:VSA262191 VSA327683:VSA327727 VSA393219:VSA393263 VSA458755:VSA458799 VSA524291:VSA524335 VSA589827:VSA589871 VSA655363:VSA655407 VSA720899:VSA720943 VSA786435:VSA786479 VSA851971:VSA852015 VSA917507:VSA917551 VSA983043:VSA983087 WBW11:WBW47 WBW65539:WBW65583 WBW131075:WBW131119 WBW196611:WBW196655 WBW262147:WBW262191 WBW327683:WBW327727 WBW393219:WBW393263 WBW458755:WBW458799 WBW524291:WBW524335 WBW589827:WBW589871 WBW655363:WBW655407 WBW720899:WBW720943 WBW786435:WBW786479 WBW851971:WBW852015 WBW917507:WBW917551 WBW983043:WBW983087 WLS11:WLS47 WLS65539:WLS65583 WLS131075:WLS131119 WLS196611:WLS196655 WLS262147:WLS262191 WLS327683:WLS327727 WLS393219:WLS393263 WLS458755:WLS458799 WLS524291:WLS524335 WLS589827:WLS589871 WLS655363:WLS655407 WLS720899:WLS720943 WLS786435:WLS786479 WLS851971:WLS852015 WLS917507:WLS917551 WLS983043:WLS983087 WVO11:WVO47 WVO65539:WVO65583 WVO131075:WVO131119 WVO196611:WVO196655 WVO262147:WVO262191 WVO327683:WVO327727 WVO393219:WVO393263 WVO458755:WVO458799 WVO524291:WVO524335 WVO589827:WVO589871 WVO655363:WVO655407 WVO720899:WVO720943 WVO786435:WVO786479 WVO851971:WVO852015 WVO917507:WVO917551 WVO983043:WVO983087">
      <formula1>"是,否"</formula1>
    </dataValidation>
    <dataValidation type="list" allowBlank="1" showInputMessage="1" showErrorMessage="1" sqref="K11:K65">
      <formula1>"通过,不通过,阻碍,无效,"</formula1>
    </dataValidation>
    <dataValidation type="list" allowBlank="1" showInputMessage="1" showErrorMessage="1" sqref="K65539:K65583 K131075:K131119 K196611:K196655 K262147:K262191 K327683:K327727 K393219:K393263 K458755:K458799 K524291:K524335 K589827:K589871 K655363:K655407 K720899:K720943 K786435:K786479 K851971:K852015 K917507:K917551 K983043:K983087 P11:P47 P65539:P65583 P131075:P131119 P196611:P196655 P262147:P262191 P327683:P327727 P393219:P393263 P458755:P458799 P524291:P524335 P589827:P589871 P655363:P655407 P720899:P720943 P786435:P786479 P851971:P852015 P917507:P917551 P983043:P983087 JG11:JG47 JG65539:JG65583 JG131075:JG131119 JG196611:JG196655 JG262147:JG262191 JG327683:JG327727 JG393219:JG393263 JG458755:JG458799 JG524291:JG524335 JG589827:JG589871 JG655363:JG655407 JG720899:JG720943 JG786435:JG786479 JG851971:JG852015 JG917507:JG917551 JG983043:JG983087 JL11:JL47 JL65539:JL65583 JL131075:JL131119 JL196611:JL196655 JL262147:JL262191 JL327683:JL327727 JL393219:JL393263 JL458755:JL458799 JL524291:JL524335 JL589827:JL589871 JL655363:JL655407 JL720899:JL720943 JL786435:JL786479 JL851971:JL852015 JL917507:JL917551 JL983043:JL983087 TC11:TC47 TC65539:TC65583 TC131075:TC131119 TC196611:TC196655 TC262147:TC262191 TC327683:TC327727 TC393219:TC393263 TC458755:TC458799 TC524291:TC524335 TC589827:TC589871 TC655363:TC655407 TC720899:TC720943 TC786435:TC786479 TC851971:TC852015 TC917507:TC917551 TC983043:TC983087 TH11:TH47 TH65539:TH65583 TH131075:TH131119 TH196611:TH196655 TH262147:TH262191 TH327683:TH327727 TH393219:TH393263 TH458755:TH458799 TH524291:TH524335 TH589827:TH589871 TH655363:TH655407 TH720899:TH720943 TH786435:TH786479 TH851971:TH852015 TH917507:TH917551 TH983043:TH983087 ACY11:ACY47 ACY65539:ACY65583 ACY131075:ACY131119 ACY196611:ACY196655 ACY262147:ACY262191 ACY327683:ACY327727 ACY393219:ACY393263 ACY458755:ACY458799 ACY524291:ACY524335 ACY589827:ACY589871 ACY655363:ACY655407 ACY720899:ACY720943 ACY786435:ACY786479 ACY851971:ACY852015 ACY917507:ACY917551 ACY983043:ACY983087 ADD11:ADD47 ADD65539:ADD65583 ADD131075:ADD131119 ADD196611:ADD196655 ADD262147:ADD262191 ADD327683:ADD327727 ADD393219:ADD393263 ADD458755:ADD458799 ADD524291:ADD524335 ADD589827:ADD589871 ADD655363:ADD655407 ADD720899:ADD720943 ADD786435:ADD786479 ADD851971:ADD852015 ADD917507:ADD917551 ADD983043:ADD983087 AMU11:AMU47 AMU65539:AMU65583 AMU131075:AMU131119 AMU196611:AMU196655 AMU262147:AMU262191 AMU327683:AMU327727 AMU393219:AMU393263 AMU458755:AMU458799 AMU524291:AMU524335 AMU589827:AMU589871 AMU655363:AMU655407 AMU720899:AMU720943 AMU786435:AMU786479 AMU851971:AMU852015 AMU917507:AMU917551 AMU983043:AMU983087 AMZ11:AMZ47 AMZ65539:AMZ65583 AMZ131075:AMZ131119 AMZ196611:AMZ196655 AMZ262147:AMZ262191 AMZ327683:AMZ327727 AMZ393219:AMZ393263 AMZ458755:AMZ458799 AMZ524291:AMZ524335 AMZ589827:AMZ589871 AMZ655363:AMZ655407 AMZ720899:AMZ720943 AMZ786435:AMZ786479 AMZ851971:AMZ852015 AMZ917507:AMZ917551 AMZ983043:AMZ983087 AWQ11:AWQ47 AWQ65539:AWQ65583 AWQ131075:AWQ131119 AWQ196611:AWQ196655 AWQ262147:AWQ262191 AWQ327683:AWQ327727 AWQ393219:AWQ393263 AWQ458755:AWQ458799 AWQ524291:AWQ524335 AWQ589827:AWQ589871 AWQ655363:AWQ655407 AWQ720899:AWQ720943 AWQ786435:AWQ786479 AWQ851971:AWQ852015 AWQ917507:AWQ917551 AWQ983043:AWQ983087 AWV11:AWV47 AWV65539:AWV65583 AWV131075:AWV131119 AWV196611:AWV196655 AWV262147:AWV262191 AWV327683:AWV327727 AWV393219:AWV393263 AWV458755:AWV458799 AWV524291:AWV524335 AWV589827:AWV589871 AWV655363:AWV655407 AWV720899:AWV720943 AWV786435:AWV786479 AWV851971:AWV852015 AWV917507:AWV917551 AWV983043:AWV983087 BGM11:BGM47 BGM65539:BGM65583 BGM131075:BGM131119 BGM196611:BGM196655 BGM262147:BGM262191 BGM327683:BGM327727 BGM393219:BGM393263 BGM458755:BGM458799 BGM524291:BGM524335 BGM589827:BGM589871 BGM655363:BGM655407 BGM720899:BGM720943 BGM786435:BGM786479 BGM851971:BGM852015 BGM917507:BGM917551 BGM983043:BGM983087 BGR11:BGR47 BGR65539:BGR65583 BGR131075:BGR131119 BGR196611:BGR196655 BGR262147:BGR262191 BGR327683:BGR327727 BGR393219:BGR393263 BGR458755:BGR458799 BGR524291:BGR524335 BGR589827:BGR589871 BGR655363:BGR655407 BGR720899:BGR720943 BGR786435:BGR786479 BGR851971:BGR852015 BGR917507:BGR917551 BGR983043:BGR983087 BQI11:BQI47 BQI65539:BQI65583 BQI131075:BQI131119 BQI196611:BQI196655 BQI262147:BQI262191 BQI327683:BQI327727 BQI393219:BQI393263 BQI458755:BQI458799 BQI524291:BQI524335 BQI589827:BQI589871 BQI655363:BQI655407 BQI720899:BQI720943 BQI786435:BQI786479 BQI851971:BQI852015 BQI917507:BQI917551 BQI983043:BQI983087 BQN11:BQN47 BQN65539:BQN65583 BQN131075:BQN131119 BQN196611:BQN196655 BQN262147:BQN262191 BQN327683:BQN327727 BQN393219:BQN393263 BQN458755:BQN458799 BQN524291:BQN524335 BQN589827:BQN589871 BQN655363:BQN655407 BQN720899:BQN720943 BQN786435:BQN786479 BQN851971:BQN852015 BQN917507:BQN917551 BQN983043:BQN983087 CAE11:CAE47 CAE65539:CAE65583 CAE131075:CAE131119 CAE196611:CAE196655 CAE262147:CAE262191 CAE327683:CAE327727 CAE393219:CAE393263 CAE458755:CAE458799 CAE524291:CAE524335 CAE589827:CAE589871 CAE655363:CAE655407 CAE720899:CAE720943 CAE786435:CAE786479 CAE851971:CAE852015 CAE917507:CAE917551 CAE983043:CAE983087 CAJ11:CAJ47 CAJ65539:CAJ65583 CAJ131075:CAJ131119 CAJ196611:CAJ196655 CAJ262147:CAJ262191 CAJ327683:CAJ327727 CAJ393219:CAJ393263 CAJ458755:CAJ458799 CAJ524291:CAJ524335 CAJ589827:CAJ589871 CAJ655363:CAJ655407 CAJ720899:CAJ720943 CAJ786435:CAJ786479 CAJ851971:CAJ852015 CAJ917507:CAJ917551 CAJ983043:CAJ983087 CKA11:CKA47 CKA65539:CKA65583 CKA131075:CKA131119 CKA196611:CKA196655 CKA262147:CKA262191 CKA327683:CKA327727 CKA393219:CKA393263 CKA458755:CKA458799 CKA524291:CKA524335 CKA589827:CKA589871 CKA655363:CKA655407 CKA720899:CKA720943 CKA786435:CKA786479 CKA851971:CKA852015 CKA917507:CKA917551 CKA983043:CKA983087 CKF11:CKF47 CKF65539:CKF65583 CKF131075:CKF131119 CKF196611:CKF196655 CKF262147:CKF262191 CKF327683:CKF327727 CKF393219:CKF393263 CKF458755:CKF458799 CKF524291:CKF524335 CKF589827:CKF589871 CKF655363:CKF655407 CKF720899:CKF720943 CKF786435:CKF786479 CKF851971:CKF852015 CKF917507:CKF917551 CKF983043:CKF983087 CTW11:CTW47 CTW65539:CTW65583 CTW131075:CTW131119 CTW196611:CTW196655 CTW262147:CTW262191 CTW327683:CTW327727 CTW393219:CTW393263 CTW458755:CTW458799 CTW524291:CTW524335 CTW589827:CTW589871 CTW655363:CTW655407 CTW720899:CTW720943 CTW786435:CTW786479 CTW851971:CTW852015 CTW917507:CTW917551 CTW983043:CTW983087 CUB11:CUB47 CUB65539:CUB65583 CUB131075:CUB131119 CUB196611:CUB196655 CUB262147:CUB262191 CUB327683:CUB327727 CUB393219:CUB393263 CUB458755:CUB458799 CUB524291:CUB524335 CUB589827:CUB589871 CUB655363:CUB655407 CUB720899:CUB720943 CUB786435:CUB786479 CUB851971:CUB852015 CUB917507:CUB917551 CUB983043:CUB983087 DDS11:DDS47 DDS65539:DDS65583 DDS131075:DDS131119 DDS196611:DDS196655 DDS262147:DDS262191 DDS327683:DDS327727 DDS393219:DDS393263 DDS458755:DDS458799 DDS524291:DDS524335 DDS589827:DDS589871 DDS655363:DDS655407 DDS720899:DDS720943 DDS786435:DDS786479 DDS851971:DDS852015 DDS917507:DDS917551 DDS983043:DDS983087 DDX11:DDX47 DDX65539:DDX65583 DDX131075:DDX131119 DDX196611:DDX196655 DDX262147:DDX262191 DDX327683:DDX327727 DDX393219:DDX393263 DDX458755:DDX458799 DDX524291:DDX524335 DDX589827:DDX589871 DDX655363:DDX655407 DDX720899:DDX720943 DDX786435:DDX786479 DDX851971:DDX852015 DDX917507:DDX917551 DDX983043:DDX983087 DNO11:DNO47 DNO65539:DNO65583 DNO131075:DNO131119 DNO196611:DNO196655 DNO262147:DNO262191 DNO327683:DNO327727 DNO393219:DNO393263 DNO458755:DNO458799 DNO524291:DNO524335 DNO589827:DNO589871 DNO655363:DNO655407 DNO720899:DNO720943 DNO786435:DNO786479 DNO851971:DNO852015 DNO917507:DNO917551 DNO983043:DNO983087 DNT11:DNT47 DNT65539:DNT65583 DNT131075:DNT131119 DNT196611:DNT196655 DNT262147:DNT262191 DNT327683:DNT327727 DNT393219:DNT393263 DNT458755:DNT458799 DNT524291:DNT524335 DNT589827:DNT589871 DNT655363:DNT655407 DNT720899:DNT720943 DNT786435:DNT786479 DNT851971:DNT852015 DNT917507:DNT917551 DNT983043:DNT983087 DXK11:DXK47 DXK65539:DXK65583 DXK131075:DXK131119 DXK196611:DXK196655 DXK262147:DXK262191 DXK327683:DXK327727 DXK393219:DXK393263 DXK458755:DXK458799 DXK524291:DXK524335 DXK589827:DXK589871 DXK655363:DXK655407 DXK720899:DXK720943 DXK786435:DXK786479 DXK851971:DXK852015 DXK917507:DXK917551 DXK983043:DXK983087 DXP11:DXP47 DXP65539:DXP65583 DXP131075:DXP131119 DXP196611:DXP196655 DXP262147:DXP262191 DXP327683:DXP327727 DXP393219:DXP393263 DXP458755:DXP458799 DXP524291:DXP524335 DXP589827:DXP589871 DXP655363:DXP655407 DXP720899:DXP720943 DXP786435:DXP786479 DXP851971:DXP852015 DXP917507:DXP917551 DXP983043:DXP983087 EHG11:EHG47 EHG65539:EHG65583 EHG131075:EHG131119 EHG196611:EHG196655 EHG262147:EHG262191 EHG327683:EHG327727 EHG393219:EHG393263 EHG458755:EHG458799 EHG524291:EHG524335 EHG589827:EHG589871 EHG655363:EHG655407 EHG720899:EHG720943 EHG786435:EHG786479 EHG851971:EHG852015 EHG917507:EHG917551 EHG983043:EHG983087 EHL11:EHL47 EHL65539:EHL65583 EHL131075:EHL131119 EHL196611:EHL196655 EHL262147:EHL262191 EHL327683:EHL327727 EHL393219:EHL393263 EHL458755:EHL458799 EHL524291:EHL524335 EHL589827:EHL589871 EHL655363:EHL655407 EHL720899:EHL720943 EHL786435:EHL786479 EHL851971:EHL852015 EHL917507:EHL917551 EHL983043:EHL983087 ERC11:ERC47 ERC65539:ERC65583 ERC131075:ERC131119 ERC196611:ERC196655 ERC262147:ERC262191 ERC327683:ERC327727 ERC393219:ERC393263 ERC458755:ERC458799 ERC524291:ERC524335 ERC589827:ERC589871 ERC655363:ERC655407 ERC720899:ERC720943 ERC786435:ERC786479 ERC851971:ERC852015 ERC917507:ERC917551 ERC983043:ERC983087 ERH11:ERH47 ERH65539:ERH65583 ERH131075:ERH131119 ERH196611:ERH196655 ERH262147:ERH262191 ERH327683:ERH327727 ERH393219:ERH393263 ERH458755:ERH458799 ERH524291:ERH524335 ERH589827:ERH589871 ERH655363:ERH655407 ERH720899:ERH720943 ERH786435:ERH786479 ERH851971:ERH852015 ERH917507:ERH917551 ERH983043:ERH983087 FAY11:FAY47 FAY65539:FAY65583 FAY131075:FAY131119 FAY196611:FAY196655 FAY262147:FAY262191 FAY327683:FAY327727 FAY393219:FAY393263 FAY458755:FAY458799 FAY524291:FAY524335 FAY589827:FAY589871 FAY655363:FAY655407 FAY720899:FAY720943 FAY786435:FAY786479 FAY851971:FAY852015 FAY917507:FAY917551 FAY983043:FAY983087 FBD11:FBD47 FBD65539:FBD65583 FBD131075:FBD131119 FBD196611:FBD196655 FBD262147:FBD262191 FBD327683:FBD327727 FBD393219:FBD393263 FBD458755:FBD458799 FBD524291:FBD524335 FBD589827:FBD589871 FBD655363:FBD655407 FBD720899:FBD720943 FBD786435:FBD786479 FBD851971:FBD852015 FBD917507:FBD917551 FBD983043:FBD983087 FKU11:FKU47 FKU65539:FKU65583 FKU131075:FKU131119 FKU196611:FKU196655 FKU262147:FKU262191 FKU327683:FKU327727 FKU393219:FKU393263 FKU458755:FKU458799 FKU524291:FKU524335 FKU589827:FKU589871 FKU655363:FKU655407 FKU720899:FKU720943 FKU786435:FKU786479 FKU851971:FKU852015 FKU917507:FKU917551 FKU983043:FKU983087 FKZ11:FKZ47 FKZ65539:FKZ65583 FKZ131075:FKZ131119 FKZ196611:FKZ196655 FKZ262147:FKZ262191 FKZ327683:FKZ327727 FKZ393219:FKZ393263 FKZ458755:FKZ458799 FKZ524291:FKZ524335 FKZ589827:FKZ589871 FKZ655363:FKZ655407 FKZ720899:FKZ720943 FKZ786435:FKZ786479 FKZ851971:FKZ852015 FKZ917507:FKZ917551 FKZ983043:FKZ983087 FUQ11:FUQ47 FUQ65539:FUQ65583 FUQ131075:FUQ131119 FUQ196611:FUQ196655 FUQ262147:FUQ262191 FUQ327683:FUQ327727 FUQ393219:FUQ393263 FUQ458755:FUQ458799 FUQ524291:FUQ524335 FUQ589827:FUQ589871 FUQ655363:FUQ655407 FUQ720899:FUQ720943 FUQ786435:FUQ786479 FUQ851971:FUQ852015 FUQ917507:FUQ917551 FUQ983043:FUQ983087 FUV11:FUV47 FUV65539:FUV65583 FUV131075:FUV131119 FUV196611:FUV196655 FUV262147:FUV262191 FUV327683:FUV327727 FUV393219:FUV393263 FUV458755:FUV458799 FUV524291:FUV524335 FUV589827:FUV589871 FUV655363:FUV655407 FUV720899:FUV720943 FUV786435:FUV786479 FUV851971:FUV852015 FUV917507:FUV917551 FUV983043:FUV983087 GEM11:GEM47 GEM65539:GEM65583 GEM131075:GEM131119 GEM196611:GEM196655 GEM262147:GEM262191 GEM327683:GEM327727 GEM393219:GEM393263 GEM458755:GEM458799 GEM524291:GEM524335 GEM589827:GEM589871 GEM655363:GEM655407 GEM720899:GEM720943 GEM786435:GEM786479 GEM851971:GEM852015 GEM917507:GEM917551 GEM983043:GEM983087 GER11:GER47 GER65539:GER65583 GER131075:GER131119 GER196611:GER196655 GER262147:GER262191 GER327683:GER327727 GER393219:GER393263 GER458755:GER458799 GER524291:GER524335 GER589827:GER589871 GER655363:GER655407 GER720899:GER720943 GER786435:GER786479 GER851971:GER852015 GER917507:GER917551 GER983043:GER983087 GOI11:GOI47 GOI65539:GOI65583 GOI131075:GOI131119 GOI196611:GOI196655 GOI262147:GOI262191 GOI327683:GOI327727 GOI393219:GOI393263 GOI458755:GOI458799 GOI524291:GOI524335 GOI589827:GOI589871 GOI655363:GOI655407 GOI720899:GOI720943 GOI786435:GOI786479 GOI851971:GOI852015 GOI917507:GOI917551 GOI983043:GOI983087 GON11:GON47 GON65539:GON65583 GON131075:GON131119 GON196611:GON196655 GON262147:GON262191 GON327683:GON327727 GON393219:GON393263 GON458755:GON458799 GON524291:GON524335 GON589827:GON589871 GON655363:GON655407 GON720899:GON720943 GON786435:GON786479 GON851971:GON852015 GON917507:GON917551 GON983043:GON983087 GYE11:GYE47 GYE65539:GYE65583 GYE131075:GYE131119 GYE196611:GYE196655 GYE262147:GYE262191 GYE327683:GYE327727 GYE393219:GYE393263 GYE458755:GYE458799 GYE524291:GYE524335 GYE589827:GYE589871 GYE655363:GYE655407 GYE720899:GYE720943 GYE786435:GYE786479 GYE851971:GYE852015 GYE917507:GYE917551 GYE983043:GYE983087 GYJ11:GYJ47 GYJ65539:GYJ65583 GYJ131075:GYJ131119 GYJ196611:GYJ196655 GYJ262147:GYJ262191 GYJ327683:GYJ327727 GYJ393219:GYJ393263 GYJ458755:GYJ458799 GYJ524291:GYJ524335 GYJ589827:GYJ589871 GYJ655363:GYJ655407 GYJ720899:GYJ720943 GYJ786435:GYJ786479 GYJ851971:GYJ852015 GYJ917507:GYJ917551 GYJ983043:GYJ983087 HIA11:HIA47 HIA65539:HIA65583 HIA131075:HIA131119 HIA196611:HIA196655 HIA262147:HIA262191 HIA327683:HIA327727 HIA393219:HIA393263 HIA458755:HIA458799 HIA524291:HIA524335 HIA589827:HIA589871 HIA655363:HIA655407 HIA720899:HIA720943 HIA786435:HIA786479 HIA851971:HIA852015 HIA917507:HIA917551 HIA983043:HIA983087 HIF11:HIF47 HIF65539:HIF65583 HIF131075:HIF131119 HIF196611:HIF196655 HIF262147:HIF262191 HIF327683:HIF327727 HIF393219:HIF393263 HIF458755:HIF458799 HIF524291:HIF524335 HIF589827:HIF589871 HIF655363:HIF655407 HIF720899:HIF720943 HIF786435:HIF786479 HIF851971:HIF852015 HIF917507:HIF917551 HIF983043:HIF983087 HRW11:HRW47 HRW65539:HRW65583 HRW131075:HRW131119 HRW196611:HRW196655 HRW262147:HRW262191 HRW327683:HRW327727 HRW393219:HRW393263 HRW458755:HRW458799 HRW524291:HRW524335 HRW589827:HRW589871 HRW655363:HRW655407 HRW720899:HRW720943 HRW786435:HRW786479 HRW851971:HRW852015 HRW917507:HRW917551 HRW983043:HRW983087 HSB11:HSB47 HSB65539:HSB65583 HSB131075:HSB131119 HSB196611:HSB196655 HSB262147:HSB262191 HSB327683:HSB327727 HSB393219:HSB393263 HSB458755:HSB458799 HSB524291:HSB524335 HSB589827:HSB589871 HSB655363:HSB655407 HSB720899:HSB720943 HSB786435:HSB786479 HSB851971:HSB852015 HSB917507:HSB917551 HSB983043:HSB983087 IBS11:IBS47 IBS65539:IBS65583 IBS131075:IBS131119 IBS196611:IBS196655 IBS262147:IBS262191 IBS327683:IBS327727 IBS393219:IBS393263 IBS458755:IBS458799 IBS524291:IBS524335 IBS589827:IBS589871 IBS655363:IBS655407 IBS720899:IBS720943 IBS786435:IBS786479 IBS851971:IBS852015 IBS917507:IBS917551 IBS983043:IBS983087 IBX11:IBX47 IBX65539:IBX65583 IBX131075:IBX131119 IBX196611:IBX196655 IBX262147:IBX262191 IBX327683:IBX327727 IBX393219:IBX393263 IBX458755:IBX458799 IBX524291:IBX524335 IBX589827:IBX589871 IBX655363:IBX655407 IBX720899:IBX720943 IBX786435:IBX786479 IBX851971:IBX852015 IBX917507:IBX917551 IBX983043:IBX983087 ILO11:ILO47 ILO65539:ILO65583 ILO131075:ILO131119 ILO196611:ILO196655 ILO262147:ILO262191 ILO327683:ILO327727 ILO393219:ILO393263 ILO458755:ILO458799 ILO524291:ILO524335 ILO589827:ILO589871 ILO655363:ILO655407 ILO720899:ILO720943 ILO786435:ILO786479 ILO851971:ILO852015 ILO917507:ILO917551 ILO983043:ILO983087 ILT11:ILT47 ILT65539:ILT65583 ILT131075:ILT131119 ILT196611:ILT196655 ILT262147:ILT262191 ILT327683:ILT327727 ILT393219:ILT393263 ILT458755:ILT458799 ILT524291:ILT524335 ILT589827:ILT589871 ILT655363:ILT655407 ILT720899:ILT720943 ILT786435:ILT786479 ILT851971:ILT852015 ILT917507:ILT917551 ILT983043:ILT983087 IVK11:IVK47 IVK65539:IVK65583 IVK131075:IVK131119 IVK196611:IVK196655 IVK262147:IVK262191 IVK327683:IVK327727 IVK393219:IVK393263 IVK458755:IVK458799 IVK524291:IVK524335 IVK589827:IVK589871 IVK655363:IVK655407 IVK720899:IVK720943 IVK786435:IVK786479 IVK851971:IVK852015 IVK917507:IVK917551 IVK983043:IVK983087 IVP11:IVP47 IVP65539:IVP65583 IVP131075:IVP131119 IVP196611:IVP196655 IVP262147:IVP262191 IVP327683:IVP327727 IVP393219:IVP393263 IVP458755:IVP458799 IVP524291:IVP524335 IVP589827:IVP589871 IVP655363:IVP655407 IVP720899:IVP720943 IVP786435:IVP786479 IVP851971:IVP852015 IVP917507:IVP917551 IVP983043:IVP983087 JFG11:JFG47 JFG65539:JFG65583 JFG131075:JFG131119 JFG196611:JFG196655 JFG262147:JFG262191 JFG327683:JFG327727 JFG393219:JFG393263 JFG458755:JFG458799 JFG524291:JFG524335 JFG589827:JFG589871 JFG655363:JFG655407 JFG720899:JFG720943 JFG786435:JFG786479 JFG851971:JFG852015 JFG917507:JFG917551 JFG983043:JFG983087 JFL11:JFL47 JFL65539:JFL65583 JFL131075:JFL131119 JFL196611:JFL196655 JFL262147:JFL262191 JFL327683:JFL327727 JFL393219:JFL393263 JFL458755:JFL458799 JFL524291:JFL524335 JFL589827:JFL589871 JFL655363:JFL655407 JFL720899:JFL720943 JFL786435:JFL786479 JFL851971:JFL852015 JFL917507:JFL917551 JFL983043:JFL983087 JPC11:JPC47 JPC65539:JPC65583 JPC131075:JPC131119 JPC196611:JPC196655 JPC262147:JPC262191 JPC327683:JPC327727 JPC393219:JPC393263 JPC458755:JPC458799 JPC524291:JPC524335 JPC589827:JPC589871 JPC655363:JPC655407 JPC720899:JPC720943 JPC786435:JPC786479 JPC851971:JPC852015 JPC917507:JPC917551 JPC983043:JPC983087 JPH11:JPH47 JPH65539:JPH65583 JPH131075:JPH131119 JPH196611:JPH196655 JPH262147:JPH262191 JPH327683:JPH327727 JPH393219:JPH393263 JPH458755:JPH458799 JPH524291:JPH524335 JPH589827:JPH589871 JPH655363:JPH655407 JPH720899:JPH720943 JPH786435:JPH786479 JPH851971:JPH852015 JPH917507:JPH917551 JPH983043:JPH983087 JYY11:JYY47 JYY65539:JYY65583 JYY131075:JYY131119 JYY196611:JYY196655 JYY262147:JYY262191 JYY327683:JYY327727 JYY393219:JYY393263 JYY458755:JYY458799 JYY524291:JYY524335 JYY589827:JYY589871 JYY655363:JYY655407 JYY720899:JYY720943 JYY786435:JYY786479 JYY851971:JYY852015 JYY917507:JYY917551 JYY983043:JYY983087 JZD11:JZD47 JZD65539:JZD65583 JZD131075:JZD131119 JZD196611:JZD196655 JZD262147:JZD262191 JZD327683:JZD327727 JZD393219:JZD393263 JZD458755:JZD458799 JZD524291:JZD524335 JZD589827:JZD589871 JZD655363:JZD655407 JZD720899:JZD720943 JZD786435:JZD786479 JZD851971:JZD852015 JZD917507:JZD917551 JZD983043:JZD983087 KIU11:KIU47 KIU65539:KIU65583 KIU131075:KIU131119 KIU196611:KIU196655 KIU262147:KIU262191 KIU327683:KIU327727 KIU393219:KIU393263 KIU458755:KIU458799 KIU524291:KIU524335 KIU589827:KIU589871 KIU655363:KIU655407 KIU720899:KIU720943 KIU786435:KIU786479 KIU851971:KIU852015 KIU917507:KIU917551 KIU983043:KIU983087 KIZ11:KIZ47 KIZ65539:KIZ65583 KIZ131075:KIZ131119 KIZ196611:KIZ196655 KIZ262147:KIZ262191 KIZ327683:KIZ327727 KIZ393219:KIZ393263 KIZ458755:KIZ458799 KIZ524291:KIZ524335 KIZ589827:KIZ589871 KIZ655363:KIZ655407 KIZ720899:KIZ720943 KIZ786435:KIZ786479 KIZ851971:KIZ852015 KIZ917507:KIZ917551 KIZ983043:KIZ983087 KSQ11:KSQ47 KSQ65539:KSQ65583 KSQ131075:KSQ131119 KSQ196611:KSQ196655 KSQ262147:KSQ262191 KSQ327683:KSQ327727 KSQ393219:KSQ393263 KSQ458755:KSQ458799 KSQ524291:KSQ524335 KSQ589827:KSQ589871 KSQ655363:KSQ655407 KSQ720899:KSQ720943 KSQ786435:KSQ786479 KSQ851971:KSQ852015 KSQ917507:KSQ917551 KSQ983043:KSQ983087 KSV11:KSV47 KSV65539:KSV65583 KSV131075:KSV131119 KSV196611:KSV196655 KSV262147:KSV262191 KSV327683:KSV327727 KSV393219:KSV393263 KSV458755:KSV458799 KSV524291:KSV524335 KSV589827:KSV589871 KSV655363:KSV655407 KSV720899:KSV720943 KSV786435:KSV786479 KSV851971:KSV852015 KSV917507:KSV917551 KSV983043:KSV983087 LCM11:LCM47 LCM65539:LCM65583 LCM131075:LCM131119 LCM196611:LCM196655 LCM262147:LCM262191 LCM327683:LCM327727 LCM393219:LCM393263 LCM458755:LCM458799 LCM524291:LCM524335 LCM589827:LCM589871 LCM655363:LCM655407 LCM720899:LCM720943 LCM786435:LCM786479 LCM851971:LCM852015 LCM917507:LCM917551 LCM983043:LCM983087 LCR11:LCR47 LCR65539:LCR65583 LCR131075:LCR131119 LCR196611:LCR196655 LCR262147:LCR262191 LCR327683:LCR327727 LCR393219:LCR393263 LCR458755:LCR458799 LCR524291:LCR524335 LCR589827:LCR589871 LCR655363:LCR655407 LCR720899:LCR720943 LCR786435:LCR786479 LCR851971:LCR852015 LCR917507:LCR917551 LCR983043:LCR983087 LMI11:LMI47 LMI65539:LMI65583 LMI131075:LMI131119 LMI196611:LMI196655 LMI262147:LMI262191 LMI327683:LMI327727 LMI393219:LMI393263 LMI458755:LMI458799 LMI524291:LMI524335 LMI589827:LMI589871 LMI655363:LMI655407 LMI720899:LMI720943 LMI786435:LMI786479 LMI851971:LMI852015 LMI917507:LMI917551 LMI983043:LMI983087 LMN11:LMN47 LMN65539:LMN65583 LMN131075:LMN131119 LMN196611:LMN196655 LMN262147:LMN262191 LMN327683:LMN327727 LMN393219:LMN393263 LMN458755:LMN458799 LMN524291:LMN524335 LMN589827:LMN589871 LMN655363:LMN655407 LMN720899:LMN720943 LMN786435:LMN786479 LMN851971:LMN852015 LMN917507:LMN917551 LMN983043:LMN983087 LWE11:LWE47 LWE65539:LWE65583 LWE131075:LWE131119 LWE196611:LWE196655 LWE262147:LWE262191 LWE327683:LWE327727 LWE393219:LWE393263 LWE458755:LWE458799 LWE524291:LWE524335 LWE589827:LWE589871 LWE655363:LWE655407 LWE720899:LWE720943 LWE786435:LWE786479 LWE851971:LWE852015 LWE917507:LWE917551 LWE983043:LWE983087 LWJ11:LWJ47 LWJ65539:LWJ65583 LWJ131075:LWJ131119 LWJ196611:LWJ196655 LWJ262147:LWJ262191 LWJ327683:LWJ327727 LWJ393219:LWJ393263 LWJ458755:LWJ458799 LWJ524291:LWJ524335 LWJ589827:LWJ589871 LWJ655363:LWJ655407 LWJ720899:LWJ720943 LWJ786435:LWJ786479 LWJ851971:LWJ852015 LWJ917507:LWJ917551 LWJ983043:LWJ983087 MGA11:MGA47 MGA65539:MGA65583 MGA131075:MGA131119 MGA196611:MGA196655 MGA262147:MGA262191 MGA327683:MGA327727 MGA393219:MGA393263 MGA458755:MGA458799 MGA524291:MGA524335 MGA589827:MGA589871 MGA655363:MGA655407 MGA720899:MGA720943 MGA786435:MGA786479 MGA851971:MGA852015 MGA917507:MGA917551 MGA983043:MGA983087 MGF11:MGF47 MGF65539:MGF65583 MGF131075:MGF131119 MGF196611:MGF196655 MGF262147:MGF262191 MGF327683:MGF327727 MGF393219:MGF393263 MGF458755:MGF458799 MGF524291:MGF524335 MGF589827:MGF589871 MGF655363:MGF655407 MGF720899:MGF720943 MGF786435:MGF786479 MGF851971:MGF852015 MGF917507:MGF917551 MGF983043:MGF983087 MPW11:MPW47 MPW65539:MPW65583 MPW131075:MPW131119 MPW196611:MPW196655 MPW262147:MPW262191 MPW327683:MPW327727 MPW393219:MPW393263 MPW458755:MPW458799 MPW524291:MPW524335 MPW589827:MPW589871 MPW655363:MPW655407 MPW720899:MPW720943 MPW786435:MPW786479 MPW851971:MPW852015 MPW917507:MPW917551 MPW983043:MPW983087 MQB11:MQB47 MQB65539:MQB65583 MQB131075:MQB131119 MQB196611:MQB196655 MQB262147:MQB262191 MQB327683:MQB327727 MQB393219:MQB393263 MQB458755:MQB458799 MQB524291:MQB524335 MQB589827:MQB589871 MQB655363:MQB655407 MQB720899:MQB720943 MQB786435:MQB786479 MQB851971:MQB852015 MQB917507:MQB917551 MQB983043:MQB983087 MZS11:MZS47 MZS65539:MZS65583 MZS131075:MZS131119 MZS196611:MZS196655 MZS262147:MZS262191 MZS327683:MZS327727 MZS393219:MZS393263 MZS458755:MZS458799 MZS524291:MZS524335 MZS589827:MZS589871 MZS655363:MZS655407 MZS720899:MZS720943 MZS786435:MZS786479 MZS851971:MZS852015 MZS917507:MZS917551 MZS983043:MZS983087 MZX11:MZX47 MZX65539:MZX65583 MZX131075:MZX131119 MZX196611:MZX196655 MZX262147:MZX262191 MZX327683:MZX327727 MZX393219:MZX393263 MZX458755:MZX458799 MZX524291:MZX524335 MZX589827:MZX589871 MZX655363:MZX655407 MZX720899:MZX720943 MZX786435:MZX786479 MZX851971:MZX852015 MZX917507:MZX917551 MZX983043:MZX983087 NJO11:NJO47 NJO65539:NJO65583 NJO131075:NJO131119 NJO196611:NJO196655 NJO262147:NJO262191 NJO327683:NJO327727 NJO393219:NJO393263 NJO458755:NJO458799 NJO524291:NJO524335 NJO589827:NJO589871 NJO655363:NJO655407 NJO720899:NJO720943 NJO786435:NJO786479 NJO851971:NJO852015 NJO917507:NJO917551 NJO983043:NJO983087 NJT11:NJT47 NJT65539:NJT65583 NJT131075:NJT131119 NJT196611:NJT196655 NJT262147:NJT262191 NJT327683:NJT327727 NJT393219:NJT393263 NJT458755:NJT458799 NJT524291:NJT524335 NJT589827:NJT589871 NJT655363:NJT655407 NJT720899:NJT720943 NJT786435:NJT786479 NJT851971:NJT852015 NJT917507:NJT917551 NJT983043:NJT983087 NTK11:NTK47 NTK65539:NTK65583 NTK131075:NTK131119 NTK196611:NTK196655 NTK262147:NTK262191 NTK327683:NTK327727 NTK393219:NTK393263 NTK458755:NTK458799 NTK524291:NTK524335 NTK589827:NTK589871 NTK655363:NTK655407 NTK720899:NTK720943 NTK786435:NTK786479 NTK851971:NTK852015 NTK917507:NTK917551 NTK983043:NTK983087 NTP11:NTP47 NTP65539:NTP65583 NTP131075:NTP131119 NTP196611:NTP196655 NTP262147:NTP262191 NTP327683:NTP327727 NTP393219:NTP393263 NTP458755:NTP458799 NTP524291:NTP524335 NTP589827:NTP589871 NTP655363:NTP655407 NTP720899:NTP720943 NTP786435:NTP786479 NTP851971:NTP852015 NTP917507:NTP917551 NTP983043:NTP983087 ODG11:ODG47 ODG65539:ODG65583 ODG131075:ODG131119 ODG196611:ODG196655 ODG262147:ODG262191 ODG327683:ODG327727 ODG393219:ODG393263 ODG458755:ODG458799 ODG524291:ODG524335 ODG589827:ODG589871 ODG655363:ODG655407 ODG720899:ODG720943 ODG786435:ODG786479 ODG851971:ODG852015 ODG917507:ODG917551 ODG983043:ODG983087 ODL11:ODL47 ODL65539:ODL65583 ODL131075:ODL131119 ODL196611:ODL196655 ODL262147:ODL262191 ODL327683:ODL327727 ODL393219:ODL393263 ODL458755:ODL458799 ODL524291:ODL524335 ODL589827:ODL589871 ODL655363:ODL655407 ODL720899:ODL720943 ODL786435:ODL786479 ODL851971:ODL852015 ODL917507:ODL917551 ODL983043:ODL983087 ONC11:ONC47 ONC65539:ONC65583 ONC131075:ONC131119 ONC196611:ONC196655 ONC262147:ONC262191 ONC327683:ONC327727 ONC393219:ONC393263 ONC458755:ONC458799 ONC524291:ONC524335 ONC589827:ONC589871 ONC655363:ONC655407 ONC720899:ONC720943 ONC786435:ONC786479 ONC851971:ONC852015 ONC917507:ONC917551 ONC983043:ONC983087 ONH11:ONH47 ONH65539:ONH65583 ONH131075:ONH131119 ONH196611:ONH196655 ONH262147:ONH262191 ONH327683:ONH327727 ONH393219:ONH393263 ONH458755:ONH458799 ONH524291:ONH524335 ONH589827:ONH589871 ONH655363:ONH655407 ONH720899:ONH720943 ONH786435:ONH786479 ONH851971:ONH852015 ONH917507:ONH917551 ONH983043:ONH983087 OWY11:OWY47 OWY65539:OWY65583 OWY131075:OWY131119 OWY196611:OWY196655 OWY262147:OWY262191 OWY327683:OWY327727 OWY393219:OWY393263 OWY458755:OWY458799 OWY524291:OWY524335 OWY589827:OWY589871 OWY655363:OWY655407 OWY720899:OWY720943 OWY786435:OWY786479 OWY851971:OWY852015 OWY917507:OWY917551 OWY983043:OWY983087 OXD11:OXD47 OXD65539:OXD65583 OXD131075:OXD131119 OXD196611:OXD196655 OXD262147:OXD262191 OXD327683:OXD327727 OXD393219:OXD393263 OXD458755:OXD458799 OXD524291:OXD524335 OXD589827:OXD589871 OXD655363:OXD655407 OXD720899:OXD720943 OXD786435:OXD786479 OXD851971:OXD852015 OXD917507:OXD917551 OXD983043:OXD983087 PGU11:PGU47 PGU65539:PGU65583 PGU131075:PGU131119 PGU196611:PGU196655 PGU262147:PGU262191 PGU327683:PGU327727 PGU393219:PGU393263 PGU458755:PGU458799 PGU524291:PGU524335 PGU589827:PGU589871 PGU655363:PGU655407 PGU720899:PGU720943 PGU786435:PGU786479 PGU851971:PGU852015 PGU917507:PGU917551 PGU983043:PGU983087 PGZ11:PGZ47 PGZ65539:PGZ65583 PGZ131075:PGZ131119 PGZ196611:PGZ196655 PGZ262147:PGZ262191 PGZ327683:PGZ327727 PGZ393219:PGZ393263 PGZ458755:PGZ458799 PGZ524291:PGZ524335 PGZ589827:PGZ589871 PGZ655363:PGZ655407 PGZ720899:PGZ720943 PGZ786435:PGZ786479 PGZ851971:PGZ852015 PGZ917507:PGZ917551 PGZ983043:PGZ983087 PQQ11:PQQ47 PQQ65539:PQQ65583 PQQ131075:PQQ131119 PQQ196611:PQQ196655 PQQ262147:PQQ262191 PQQ327683:PQQ327727 PQQ393219:PQQ393263 PQQ458755:PQQ458799 PQQ524291:PQQ524335 PQQ589827:PQQ589871 PQQ655363:PQQ655407 PQQ720899:PQQ720943 PQQ786435:PQQ786479 PQQ851971:PQQ852015 PQQ917507:PQQ917551 PQQ983043:PQQ983087 PQV11:PQV47 PQV65539:PQV65583 PQV131075:PQV131119 PQV196611:PQV196655 PQV262147:PQV262191 PQV327683:PQV327727 PQV393219:PQV393263 PQV458755:PQV458799 PQV524291:PQV524335 PQV589827:PQV589871 PQV655363:PQV655407 PQV720899:PQV720943 PQV786435:PQV786479 PQV851971:PQV852015 PQV917507:PQV917551 PQV983043:PQV983087 QAM11:QAM47 QAM65539:QAM65583 QAM131075:QAM131119 QAM196611:QAM196655 QAM262147:QAM262191 QAM327683:QAM327727 QAM393219:QAM393263 QAM458755:QAM458799 QAM524291:QAM524335 QAM589827:QAM589871 QAM655363:QAM655407 QAM720899:QAM720943 QAM786435:QAM786479 QAM851971:QAM852015 QAM917507:QAM917551 QAM983043:QAM983087 QAR11:QAR47 QAR65539:QAR65583 QAR131075:QAR131119 QAR196611:QAR196655 QAR262147:QAR262191 QAR327683:QAR327727 QAR393219:QAR393263 QAR458755:QAR458799 QAR524291:QAR524335 QAR589827:QAR589871 QAR655363:QAR655407 QAR720899:QAR720943 QAR786435:QAR786479 QAR851971:QAR852015 QAR917507:QAR917551 QAR983043:QAR983087 QKI11:QKI47 QKI65539:QKI65583 QKI131075:QKI131119 QKI196611:QKI196655 QKI262147:QKI262191 QKI327683:QKI327727 QKI393219:QKI393263 QKI458755:QKI458799 QKI524291:QKI524335 QKI589827:QKI589871 QKI655363:QKI655407 QKI720899:QKI720943 QKI786435:QKI786479 QKI851971:QKI852015 QKI917507:QKI917551 QKI983043:QKI983087 QKN11:QKN47 QKN65539:QKN65583 QKN131075:QKN131119 QKN196611:QKN196655 QKN262147:QKN262191 QKN327683:QKN327727 QKN393219:QKN393263 QKN458755:QKN458799 QKN524291:QKN524335 QKN589827:QKN589871 QKN655363:QKN655407 QKN720899:QKN720943 QKN786435:QKN786479 QKN851971:QKN852015 QKN917507:QKN917551 QKN983043:QKN983087 QUE11:QUE47 QUE65539:QUE65583 QUE131075:QUE131119 QUE196611:QUE196655 QUE262147:QUE262191 QUE327683:QUE327727 QUE393219:QUE393263 QUE458755:QUE458799 QUE524291:QUE524335 QUE589827:QUE589871 QUE655363:QUE655407 QUE720899:QUE720943 QUE786435:QUE786479 QUE851971:QUE852015 QUE917507:QUE917551 QUE983043:QUE983087 QUJ11:QUJ47 QUJ65539:QUJ65583 QUJ131075:QUJ131119 QUJ196611:QUJ196655 QUJ262147:QUJ262191 QUJ327683:QUJ327727 QUJ393219:QUJ393263 QUJ458755:QUJ458799 QUJ524291:QUJ524335 QUJ589827:QUJ589871 QUJ655363:QUJ655407 QUJ720899:QUJ720943 QUJ786435:QUJ786479 QUJ851971:QUJ852015 QUJ917507:QUJ917551 QUJ983043:QUJ983087 REA11:REA47 REA65539:REA65583 REA131075:REA131119 REA196611:REA196655 REA262147:REA262191 REA327683:REA327727 REA393219:REA393263 REA458755:REA458799 REA524291:REA524335 REA589827:REA589871 REA655363:REA655407 REA720899:REA720943 REA786435:REA786479 REA851971:REA852015 REA917507:REA917551 REA983043:REA983087 REF11:REF47 REF65539:REF65583 REF131075:REF131119 REF196611:REF196655 REF262147:REF262191 REF327683:REF327727 REF393219:REF393263 REF458755:REF458799 REF524291:REF524335 REF589827:REF589871 REF655363:REF655407 REF720899:REF720943 REF786435:REF786479 REF851971:REF852015 REF917507:REF917551 REF983043:REF983087 RNW11:RNW47 RNW65539:RNW65583 RNW131075:RNW131119 RNW196611:RNW196655 RNW262147:RNW262191 RNW327683:RNW327727 RNW393219:RNW393263 RNW458755:RNW458799 RNW524291:RNW524335 RNW589827:RNW589871 RNW655363:RNW655407 RNW720899:RNW720943 RNW786435:RNW786479 RNW851971:RNW852015 RNW917507:RNW917551 RNW983043:RNW983087 ROB11:ROB47 ROB65539:ROB65583 ROB131075:ROB131119 ROB196611:ROB196655 ROB262147:ROB262191 ROB327683:ROB327727 ROB393219:ROB393263 ROB458755:ROB458799 ROB524291:ROB524335 ROB589827:ROB589871 ROB655363:ROB655407 ROB720899:ROB720943 ROB786435:ROB786479 ROB851971:ROB852015 ROB917507:ROB917551 ROB983043:ROB983087 RXS11:RXS47 RXS65539:RXS65583 RXS131075:RXS131119 RXS196611:RXS196655 RXS262147:RXS262191 RXS327683:RXS327727 RXS393219:RXS393263 RXS458755:RXS458799 RXS524291:RXS524335 RXS589827:RXS589871 RXS655363:RXS655407 RXS720899:RXS720943 RXS786435:RXS786479 RXS851971:RXS852015 RXS917507:RXS917551 RXS983043:RXS983087 RXX11:RXX47 RXX65539:RXX65583 RXX131075:RXX131119 RXX196611:RXX196655 RXX262147:RXX262191 RXX327683:RXX327727 RXX393219:RXX393263 RXX458755:RXX458799 RXX524291:RXX524335 RXX589827:RXX589871 RXX655363:RXX655407 RXX720899:RXX720943 RXX786435:RXX786479 RXX851971:RXX852015 RXX917507:RXX917551 RXX983043:RXX983087 SHO11:SHO47 SHO65539:SHO65583 SHO131075:SHO131119 SHO196611:SHO196655 SHO262147:SHO262191 SHO327683:SHO327727 SHO393219:SHO393263 SHO458755:SHO458799 SHO524291:SHO524335 SHO589827:SHO589871 SHO655363:SHO655407 SHO720899:SHO720943 SHO786435:SHO786479 SHO851971:SHO852015 SHO917507:SHO917551 SHO983043:SHO983087 SHT11:SHT47 SHT65539:SHT65583 SHT131075:SHT131119 SHT196611:SHT196655 SHT262147:SHT262191 SHT327683:SHT327727 SHT393219:SHT393263 SHT458755:SHT458799 SHT524291:SHT524335 SHT589827:SHT589871 SHT655363:SHT655407 SHT720899:SHT720943 SHT786435:SHT786479 SHT851971:SHT852015 SHT917507:SHT917551 SHT983043:SHT983087 SRK11:SRK47 SRK65539:SRK65583 SRK131075:SRK131119 SRK196611:SRK196655 SRK262147:SRK262191 SRK327683:SRK327727 SRK393219:SRK393263 SRK458755:SRK458799 SRK524291:SRK524335 SRK589827:SRK589871 SRK655363:SRK655407 SRK720899:SRK720943 SRK786435:SRK786479 SRK851971:SRK852015 SRK917507:SRK917551 SRK983043:SRK983087 SRP11:SRP47 SRP65539:SRP65583 SRP131075:SRP131119 SRP196611:SRP196655 SRP262147:SRP262191 SRP327683:SRP327727 SRP393219:SRP393263 SRP458755:SRP458799 SRP524291:SRP524335 SRP589827:SRP589871 SRP655363:SRP655407 SRP720899:SRP720943 SRP786435:SRP786479 SRP851971:SRP852015 SRP917507:SRP917551 SRP983043:SRP983087 TBG11:TBG47 TBG65539:TBG65583 TBG131075:TBG131119 TBG196611:TBG196655 TBG262147:TBG262191 TBG327683:TBG327727 TBG393219:TBG393263 TBG458755:TBG458799 TBG524291:TBG524335 TBG589827:TBG589871 TBG655363:TBG655407 TBG720899:TBG720943 TBG786435:TBG786479 TBG851971:TBG852015 TBG917507:TBG917551 TBG983043:TBG983087 TBL11:TBL47 TBL65539:TBL65583 TBL131075:TBL131119 TBL196611:TBL196655 TBL262147:TBL262191 TBL327683:TBL327727 TBL393219:TBL393263 TBL458755:TBL458799 TBL524291:TBL524335 TBL589827:TBL589871 TBL655363:TBL655407 TBL720899:TBL720943 TBL786435:TBL786479 TBL851971:TBL852015 TBL917507:TBL917551 TBL983043:TBL983087 TLC11:TLC47 TLC65539:TLC65583 TLC131075:TLC131119 TLC196611:TLC196655 TLC262147:TLC262191 TLC327683:TLC327727 TLC393219:TLC393263 TLC458755:TLC458799 TLC524291:TLC524335 TLC589827:TLC589871 TLC655363:TLC655407 TLC720899:TLC720943 TLC786435:TLC786479 TLC851971:TLC852015 TLC917507:TLC917551 TLC983043:TLC983087 TLH11:TLH47 TLH65539:TLH65583 TLH131075:TLH131119 TLH196611:TLH196655 TLH262147:TLH262191 TLH327683:TLH327727 TLH393219:TLH393263 TLH458755:TLH458799 TLH524291:TLH524335 TLH589827:TLH589871 TLH655363:TLH655407 TLH720899:TLH720943 TLH786435:TLH786479 TLH851971:TLH852015 TLH917507:TLH917551 TLH983043:TLH983087 TUY11:TUY47 TUY65539:TUY65583 TUY131075:TUY131119 TUY196611:TUY196655 TUY262147:TUY262191 TUY327683:TUY327727 TUY393219:TUY393263 TUY458755:TUY458799 TUY524291:TUY524335 TUY589827:TUY589871 TUY655363:TUY655407 TUY720899:TUY720943 TUY786435:TUY786479 TUY851971:TUY852015 TUY917507:TUY917551 TUY983043:TUY983087 TVD11:TVD47 TVD65539:TVD65583 TVD131075:TVD131119 TVD196611:TVD196655 TVD262147:TVD262191 TVD327683:TVD327727 TVD393219:TVD393263 TVD458755:TVD458799 TVD524291:TVD524335 TVD589827:TVD589871 TVD655363:TVD655407 TVD720899:TVD720943 TVD786435:TVD786479 TVD851971:TVD852015 TVD917507:TVD917551 TVD983043:TVD983087 UEU11:UEU47 UEU65539:UEU65583 UEU131075:UEU131119 UEU196611:UEU196655 UEU262147:UEU262191 UEU327683:UEU327727 UEU393219:UEU393263 UEU458755:UEU458799 UEU524291:UEU524335 UEU589827:UEU589871 UEU655363:UEU655407 UEU720899:UEU720943 UEU786435:UEU786479 UEU851971:UEU852015 UEU917507:UEU917551 UEU983043:UEU983087 UEZ11:UEZ47 UEZ65539:UEZ65583 UEZ131075:UEZ131119 UEZ196611:UEZ196655 UEZ262147:UEZ262191 UEZ327683:UEZ327727 UEZ393219:UEZ393263 UEZ458755:UEZ458799 UEZ524291:UEZ524335 UEZ589827:UEZ589871 UEZ655363:UEZ655407 UEZ720899:UEZ720943 UEZ786435:UEZ786479 UEZ851971:UEZ852015 UEZ917507:UEZ917551 UEZ983043:UEZ983087 UOQ11:UOQ47 UOQ65539:UOQ65583 UOQ131075:UOQ131119 UOQ196611:UOQ196655 UOQ262147:UOQ262191 UOQ327683:UOQ327727 UOQ393219:UOQ393263 UOQ458755:UOQ458799 UOQ524291:UOQ524335 UOQ589827:UOQ589871 UOQ655363:UOQ655407 UOQ720899:UOQ720943 UOQ786435:UOQ786479 UOQ851971:UOQ852015 UOQ917507:UOQ917551 UOQ983043:UOQ983087 UOV11:UOV47 UOV65539:UOV65583 UOV131075:UOV131119 UOV196611:UOV196655 UOV262147:UOV262191 UOV327683:UOV327727 UOV393219:UOV393263 UOV458755:UOV458799 UOV524291:UOV524335 UOV589827:UOV589871 UOV655363:UOV655407 UOV720899:UOV720943 UOV786435:UOV786479 UOV851971:UOV852015 UOV917507:UOV917551 UOV983043:UOV983087 UYM11:UYM47 UYM65539:UYM65583 UYM131075:UYM131119 UYM196611:UYM196655 UYM262147:UYM262191 UYM327683:UYM327727 UYM393219:UYM393263 UYM458755:UYM458799 UYM524291:UYM524335 UYM589827:UYM589871 UYM655363:UYM655407 UYM720899:UYM720943 UYM786435:UYM786479 UYM851971:UYM852015 UYM917507:UYM917551 UYM983043:UYM983087 UYR11:UYR47 UYR65539:UYR65583 UYR131075:UYR131119 UYR196611:UYR196655 UYR262147:UYR262191 UYR327683:UYR327727 UYR393219:UYR393263 UYR458755:UYR458799 UYR524291:UYR524335 UYR589827:UYR589871 UYR655363:UYR655407 UYR720899:UYR720943 UYR786435:UYR786479 UYR851971:UYR852015 UYR917507:UYR917551 UYR983043:UYR983087 VII11:VII47 VII65539:VII65583 VII131075:VII131119 VII196611:VII196655 VII262147:VII262191 VII327683:VII327727 VII393219:VII393263 VII458755:VII458799 VII524291:VII524335 VII589827:VII589871 VII655363:VII655407 VII720899:VII720943 VII786435:VII786479 VII851971:VII852015 VII917507:VII917551 VII983043:VII983087 VIN11:VIN47 VIN65539:VIN65583 VIN131075:VIN131119 VIN196611:VIN196655 VIN262147:VIN262191 VIN327683:VIN327727 VIN393219:VIN393263 VIN458755:VIN458799 VIN524291:VIN524335 VIN589827:VIN589871 VIN655363:VIN655407 VIN720899:VIN720943 VIN786435:VIN786479 VIN851971:VIN852015 VIN917507:VIN917551 VIN983043:VIN983087 VSE11:VSE47 VSE65539:VSE65583 VSE131075:VSE131119 VSE196611:VSE196655 VSE262147:VSE262191 VSE327683:VSE327727 VSE393219:VSE393263 VSE458755:VSE458799 VSE524291:VSE524335 VSE589827:VSE589871 VSE655363:VSE655407 VSE720899:VSE720943 VSE786435:VSE786479 VSE851971:VSE852015 VSE917507:VSE917551 VSE983043:VSE983087 VSJ11:VSJ47 VSJ65539:VSJ65583 VSJ131075:VSJ131119 VSJ196611:VSJ196655 VSJ262147:VSJ262191 VSJ327683:VSJ327727 VSJ393219:VSJ393263 VSJ458755:VSJ458799 VSJ524291:VSJ524335 VSJ589827:VSJ589871 VSJ655363:VSJ655407 VSJ720899:VSJ720943 VSJ786435:VSJ786479 VSJ851971:VSJ852015 VSJ917507:VSJ917551 VSJ983043:VSJ983087 WCA11:WCA47 WCA65539:WCA65583 WCA131075:WCA131119 WCA196611:WCA196655 WCA262147:WCA262191 WCA327683:WCA327727 WCA393219:WCA393263 WCA458755:WCA458799 WCA524291:WCA524335 WCA589827:WCA589871 WCA655363:WCA655407 WCA720899:WCA720943 WCA786435:WCA786479 WCA851971:WCA852015 WCA917507:WCA917551 WCA983043:WCA983087 WCF11:WCF47 WCF65539:WCF65583 WCF131075:WCF131119 WCF196611:WCF196655 WCF262147:WCF262191 WCF327683:WCF327727 WCF393219:WCF393263 WCF458755:WCF458799 WCF524291:WCF524335 WCF589827:WCF589871 WCF655363:WCF655407 WCF720899:WCF720943 WCF786435:WCF786479 WCF851971:WCF852015 WCF917507:WCF917551 WCF983043:WCF983087 WLW11:WLW47 WLW65539:WLW65583 WLW131075:WLW131119 WLW196611:WLW196655 WLW262147:WLW262191 WLW327683:WLW327727 WLW393219:WLW393263 WLW458755:WLW458799 WLW524291:WLW524335 WLW589827:WLW589871 WLW655363:WLW655407 WLW720899:WLW720943 WLW786435:WLW786479 WLW851971:WLW852015 WLW917507:WLW917551 WLW983043:WLW983087 WMB11:WMB47 WMB65539:WMB65583 WMB131075:WMB131119 WMB196611:WMB196655 WMB262147:WMB262191 WMB327683:WMB327727 WMB393219:WMB393263 WMB458755:WMB458799 WMB524291:WMB524335 WMB589827:WMB589871 WMB655363:WMB655407 WMB720899:WMB720943 WMB786435:WMB786479 WMB851971:WMB852015 WMB917507:WMB917551 WMB983043:WMB983087 WVS11:WVS47 WVS65539:WVS65583 WVS131075:WVS131119 WVS196611:WVS196655 WVS262147:WVS262191 WVS327683:WVS327727 WVS393219:WVS393263 WVS458755:WVS458799 WVS524291:WVS524335 WVS589827:WVS589871 WVS655363:WVS655407 WVS720899:WVS720943 WVS786435:WVS786479 WVS851971:WVS852015 WVS917507:WVS917551 WVS983043:WVS983087 WVX11:WVX47 WVX65539:WVX65583 WVX131075:WVX131119 WVX196611:WVX196655 WVX262147:WVX262191 WVX327683:WVX327727 WVX393219:WVX393263 WVX458755:WVX458799 WVX524291:WVX524335 WVX589827:WVX589871 WVX655363:WVX655407 WVX720899:WVX720943 WVX786435:WVX786479 WVX851971:WVX852015 WVX917507:WVX917551 WVX983043:WVX983087">
      <formula1>"通过,失败,阻塞,无效,未执行"</formula1>
    </dataValidation>
    <dataValidation allowBlank="1" showInputMessage="1" showErrorMessage="1" promptTitle="Revision" sqref="M5:M9 M65533:M65537 M131069:M131073 M196605:M196609 M262141:M262145 M327677:M327681 M393213:M393217 M458749:M458753 M524285:M524289 M589821:M589825 M655357:M655361 M720893:M720897 M786429:M786433 M851965:M851969 M917501:M917505 M983037:M983041 R5:R9 R65533:R65537 R131069:R131073 R196605:R196609 R262141:R262145 R327677:R327681 R393213:R393217 R458749:R458753 R524285:R524289 R589821:R589825 R655357:R655361 R720893:R720897 R786429:R786433 R851965:R851969 R917501:R917505 R983037:R983041 JI5:JI9 JI65533:JI65537 JI131069:JI131073 JI196605:JI196609 JI262141:JI262145 JI327677:JI327681 JI393213:JI393217 JI458749:JI458753 JI524285:JI524289 JI589821:JI589825 JI655357:JI655361 JI720893:JI720897 JI786429:JI786433 JI851965:JI851969 JI917501:JI917505 JI983037:JI983041 JN5:JN9 JN65533:JN65537 JN131069:JN131073 JN196605:JN196609 JN262141:JN262145 JN327677:JN327681 JN393213:JN393217 JN458749:JN458753 JN524285:JN524289 JN589821:JN589825 JN655357:JN655361 JN720893:JN720897 JN786429:JN786433 JN851965:JN851969 JN917501:JN917505 JN983037:JN983041 TE5:TE9 TE65533:TE65537 TE131069:TE131073 TE196605:TE196609 TE262141:TE262145 TE327677:TE327681 TE393213:TE393217 TE458749:TE458753 TE524285:TE524289 TE589821:TE589825 TE655357:TE655361 TE720893:TE720897 TE786429:TE786433 TE851965:TE851969 TE917501:TE917505 TE983037:TE983041 TJ5:TJ9 TJ65533:TJ65537 TJ131069:TJ131073 TJ196605:TJ196609 TJ262141:TJ262145 TJ327677:TJ327681 TJ393213:TJ393217 TJ458749:TJ458753 TJ524285:TJ524289 TJ589821:TJ589825 TJ655357:TJ655361 TJ720893:TJ720897 TJ786429:TJ786433 TJ851965:TJ851969 TJ917501:TJ917505 TJ983037:TJ983041 ADA5:ADA9 ADA65533:ADA65537 ADA131069:ADA131073 ADA196605:ADA196609 ADA262141:ADA262145 ADA327677:ADA327681 ADA393213:ADA393217 ADA458749:ADA458753 ADA524285:ADA524289 ADA589821:ADA589825 ADA655357:ADA655361 ADA720893:ADA720897 ADA786429:ADA786433 ADA851965:ADA851969 ADA917501:ADA917505 ADA983037:ADA983041 ADF5:ADF9 ADF65533:ADF65537 ADF131069:ADF131073 ADF196605:ADF196609 ADF262141:ADF262145 ADF327677:ADF327681 ADF393213:ADF393217 ADF458749:ADF458753 ADF524285:ADF524289 ADF589821:ADF589825 ADF655357:ADF655361 ADF720893:ADF720897 ADF786429:ADF786433 ADF851965:ADF851969 ADF917501:ADF917505 ADF983037:ADF983041 AMW5:AMW9 AMW65533:AMW65537 AMW131069:AMW131073 AMW196605:AMW196609 AMW262141:AMW262145 AMW327677:AMW327681 AMW393213:AMW393217 AMW458749:AMW458753 AMW524285:AMW524289 AMW589821:AMW589825 AMW655357:AMW655361 AMW720893:AMW720897 AMW786429:AMW786433 AMW851965:AMW851969 AMW917501:AMW917505 AMW983037:AMW983041 ANB5:ANB9 ANB65533:ANB65537 ANB131069:ANB131073 ANB196605:ANB196609 ANB262141:ANB262145 ANB327677:ANB327681 ANB393213:ANB393217 ANB458749:ANB458753 ANB524285:ANB524289 ANB589821:ANB589825 ANB655357:ANB655361 ANB720893:ANB720897 ANB786429:ANB786433 ANB851965:ANB851969 ANB917501:ANB917505 ANB983037:ANB983041 AWS5:AWS9 AWS65533:AWS65537 AWS131069:AWS131073 AWS196605:AWS196609 AWS262141:AWS262145 AWS327677:AWS327681 AWS393213:AWS393217 AWS458749:AWS458753 AWS524285:AWS524289 AWS589821:AWS589825 AWS655357:AWS655361 AWS720893:AWS720897 AWS786429:AWS786433 AWS851965:AWS851969 AWS917501:AWS917505 AWS983037:AWS983041 AWX5:AWX9 AWX65533:AWX65537 AWX131069:AWX131073 AWX196605:AWX196609 AWX262141:AWX262145 AWX327677:AWX327681 AWX393213:AWX393217 AWX458749:AWX458753 AWX524285:AWX524289 AWX589821:AWX589825 AWX655357:AWX655361 AWX720893:AWX720897 AWX786429:AWX786433 AWX851965:AWX851969 AWX917501:AWX917505 AWX983037:AWX983041 BGO5:BGO9 BGO65533:BGO65537 BGO131069:BGO131073 BGO196605:BGO196609 BGO262141:BGO262145 BGO327677:BGO327681 BGO393213:BGO393217 BGO458749:BGO458753 BGO524285:BGO524289 BGO589821:BGO589825 BGO655357:BGO655361 BGO720893:BGO720897 BGO786429:BGO786433 BGO851965:BGO851969 BGO917501:BGO917505 BGO983037:BGO983041 BGT5:BGT9 BGT65533:BGT65537 BGT131069:BGT131073 BGT196605:BGT196609 BGT262141:BGT262145 BGT327677:BGT327681 BGT393213:BGT393217 BGT458749:BGT458753 BGT524285:BGT524289 BGT589821:BGT589825 BGT655357:BGT655361 BGT720893:BGT720897 BGT786429:BGT786433 BGT851965:BGT851969 BGT917501:BGT917505 BGT983037:BGT983041 BQK5:BQK9 BQK65533:BQK65537 BQK131069:BQK131073 BQK196605:BQK196609 BQK262141:BQK262145 BQK327677:BQK327681 BQK393213:BQK393217 BQK458749:BQK458753 BQK524285:BQK524289 BQK589821:BQK589825 BQK655357:BQK655361 BQK720893:BQK720897 BQK786429:BQK786433 BQK851965:BQK851969 BQK917501:BQK917505 BQK983037:BQK983041 BQP5:BQP9 BQP65533:BQP65537 BQP131069:BQP131073 BQP196605:BQP196609 BQP262141:BQP262145 BQP327677:BQP327681 BQP393213:BQP393217 BQP458749:BQP458753 BQP524285:BQP524289 BQP589821:BQP589825 BQP655357:BQP655361 BQP720893:BQP720897 BQP786429:BQP786433 BQP851965:BQP851969 BQP917501:BQP917505 BQP983037:BQP983041 CAG5:CAG9 CAG65533:CAG65537 CAG131069:CAG131073 CAG196605:CAG196609 CAG262141:CAG262145 CAG327677:CAG327681 CAG393213:CAG393217 CAG458749:CAG458753 CAG524285:CAG524289 CAG589821:CAG589825 CAG655357:CAG655361 CAG720893:CAG720897 CAG786429:CAG786433 CAG851965:CAG851969 CAG917501:CAG917505 CAG983037:CAG983041 CAL5:CAL9 CAL65533:CAL65537 CAL131069:CAL131073 CAL196605:CAL196609 CAL262141:CAL262145 CAL327677:CAL327681 CAL393213:CAL393217 CAL458749:CAL458753 CAL524285:CAL524289 CAL589821:CAL589825 CAL655357:CAL655361 CAL720893:CAL720897 CAL786429:CAL786433 CAL851965:CAL851969 CAL917501:CAL917505 CAL983037:CAL983041 CKC5:CKC9 CKC65533:CKC65537 CKC131069:CKC131073 CKC196605:CKC196609 CKC262141:CKC262145 CKC327677:CKC327681 CKC393213:CKC393217 CKC458749:CKC458753 CKC524285:CKC524289 CKC589821:CKC589825 CKC655357:CKC655361 CKC720893:CKC720897 CKC786429:CKC786433 CKC851965:CKC851969 CKC917501:CKC917505 CKC983037:CKC983041 CKH5:CKH9 CKH65533:CKH65537 CKH131069:CKH131073 CKH196605:CKH196609 CKH262141:CKH262145 CKH327677:CKH327681 CKH393213:CKH393217 CKH458749:CKH458753 CKH524285:CKH524289 CKH589821:CKH589825 CKH655357:CKH655361 CKH720893:CKH720897 CKH786429:CKH786433 CKH851965:CKH851969 CKH917501:CKH917505 CKH983037:CKH983041 CTY5:CTY9 CTY65533:CTY65537 CTY131069:CTY131073 CTY196605:CTY196609 CTY262141:CTY262145 CTY327677:CTY327681 CTY393213:CTY393217 CTY458749:CTY458753 CTY524285:CTY524289 CTY589821:CTY589825 CTY655357:CTY655361 CTY720893:CTY720897 CTY786429:CTY786433 CTY851965:CTY851969 CTY917501:CTY917505 CTY983037:CTY983041 CUD5:CUD9 CUD65533:CUD65537 CUD131069:CUD131073 CUD196605:CUD196609 CUD262141:CUD262145 CUD327677:CUD327681 CUD393213:CUD393217 CUD458749:CUD458753 CUD524285:CUD524289 CUD589821:CUD589825 CUD655357:CUD655361 CUD720893:CUD720897 CUD786429:CUD786433 CUD851965:CUD851969 CUD917501:CUD917505 CUD983037:CUD983041 DDU5:DDU9 DDU65533:DDU65537 DDU131069:DDU131073 DDU196605:DDU196609 DDU262141:DDU262145 DDU327677:DDU327681 DDU393213:DDU393217 DDU458749:DDU458753 DDU524285:DDU524289 DDU589821:DDU589825 DDU655357:DDU655361 DDU720893:DDU720897 DDU786429:DDU786433 DDU851965:DDU851969 DDU917501:DDU917505 DDU983037:DDU983041 DDZ5:DDZ9 DDZ65533:DDZ65537 DDZ131069:DDZ131073 DDZ196605:DDZ196609 DDZ262141:DDZ262145 DDZ327677:DDZ327681 DDZ393213:DDZ393217 DDZ458749:DDZ458753 DDZ524285:DDZ524289 DDZ589821:DDZ589825 DDZ655357:DDZ655361 DDZ720893:DDZ720897 DDZ786429:DDZ786433 DDZ851965:DDZ851969 DDZ917501:DDZ917505 DDZ983037:DDZ983041 DNQ5:DNQ9 DNQ65533:DNQ65537 DNQ131069:DNQ131073 DNQ196605:DNQ196609 DNQ262141:DNQ262145 DNQ327677:DNQ327681 DNQ393213:DNQ393217 DNQ458749:DNQ458753 DNQ524285:DNQ524289 DNQ589821:DNQ589825 DNQ655357:DNQ655361 DNQ720893:DNQ720897 DNQ786429:DNQ786433 DNQ851965:DNQ851969 DNQ917501:DNQ917505 DNQ983037:DNQ983041 DNV5:DNV9 DNV65533:DNV65537 DNV131069:DNV131073 DNV196605:DNV196609 DNV262141:DNV262145 DNV327677:DNV327681 DNV393213:DNV393217 DNV458749:DNV458753 DNV524285:DNV524289 DNV589821:DNV589825 DNV655357:DNV655361 DNV720893:DNV720897 DNV786429:DNV786433 DNV851965:DNV851969 DNV917501:DNV917505 DNV983037:DNV983041 DXM5:DXM9 DXM65533:DXM65537 DXM131069:DXM131073 DXM196605:DXM196609 DXM262141:DXM262145 DXM327677:DXM327681 DXM393213:DXM393217 DXM458749:DXM458753 DXM524285:DXM524289 DXM589821:DXM589825 DXM655357:DXM655361 DXM720893:DXM720897 DXM786429:DXM786433 DXM851965:DXM851969 DXM917501:DXM917505 DXM983037:DXM983041 DXR5:DXR9 DXR65533:DXR65537 DXR131069:DXR131073 DXR196605:DXR196609 DXR262141:DXR262145 DXR327677:DXR327681 DXR393213:DXR393217 DXR458749:DXR458753 DXR524285:DXR524289 DXR589821:DXR589825 DXR655357:DXR655361 DXR720893:DXR720897 DXR786429:DXR786433 DXR851965:DXR851969 DXR917501:DXR917505 DXR983037:DXR983041 EHI5:EHI9 EHI65533:EHI65537 EHI131069:EHI131073 EHI196605:EHI196609 EHI262141:EHI262145 EHI327677:EHI327681 EHI393213:EHI393217 EHI458749:EHI458753 EHI524285:EHI524289 EHI589821:EHI589825 EHI655357:EHI655361 EHI720893:EHI720897 EHI786429:EHI786433 EHI851965:EHI851969 EHI917501:EHI917505 EHI983037:EHI983041 EHN5:EHN9 EHN65533:EHN65537 EHN131069:EHN131073 EHN196605:EHN196609 EHN262141:EHN262145 EHN327677:EHN327681 EHN393213:EHN393217 EHN458749:EHN458753 EHN524285:EHN524289 EHN589821:EHN589825 EHN655357:EHN655361 EHN720893:EHN720897 EHN786429:EHN786433 EHN851965:EHN851969 EHN917501:EHN917505 EHN983037:EHN983041 ERE5:ERE9 ERE65533:ERE65537 ERE131069:ERE131073 ERE196605:ERE196609 ERE262141:ERE262145 ERE327677:ERE327681 ERE393213:ERE393217 ERE458749:ERE458753 ERE524285:ERE524289 ERE589821:ERE589825 ERE655357:ERE655361 ERE720893:ERE720897 ERE786429:ERE786433 ERE851965:ERE851969 ERE917501:ERE917505 ERE983037:ERE983041 ERJ5:ERJ9 ERJ65533:ERJ65537 ERJ131069:ERJ131073 ERJ196605:ERJ196609 ERJ262141:ERJ262145 ERJ327677:ERJ327681 ERJ393213:ERJ393217 ERJ458749:ERJ458753 ERJ524285:ERJ524289 ERJ589821:ERJ589825 ERJ655357:ERJ655361 ERJ720893:ERJ720897 ERJ786429:ERJ786433 ERJ851965:ERJ851969 ERJ917501:ERJ917505 ERJ983037:ERJ983041 FBA5:FBA9 FBA65533:FBA65537 FBA131069:FBA131073 FBA196605:FBA196609 FBA262141:FBA262145 FBA327677:FBA327681 FBA393213:FBA393217 FBA458749:FBA458753 FBA524285:FBA524289 FBA589821:FBA589825 FBA655357:FBA655361 FBA720893:FBA720897 FBA786429:FBA786433 FBA851965:FBA851969 FBA917501:FBA917505 FBA983037:FBA983041 FBF5:FBF9 FBF65533:FBF65537 FBF131069:FBF131073 FBF196605:FBF196609 FBF262141:FBF262145 FBF327677:FBF327681 FBF393213:FBF393217 FBF458749:FBF458753 FBF524285:FBF524289 FBF589821:FBF589825 FBF655357:FBF655361 FBF720893:FBF720897 FBF786429:FBF786433 FBF851965:FBF851969 FBF917501:FBF917505 FBF983037:FBF983041 FKW5:FKW9 FKW65533:FKW65537 FKW131069:FKW131073 FKW196605:FKW196609 FKW262141:FKW262145 FKW327677:FKW327681 FKW393213:FKW393217 FKW458749:FKW458753 FKW524285:FKW524289 FKW589821:FKW589825 FKW655357:FKW655361 FKW720893:FKW720897 FKW786429:FKW786433 FKW851965:FKW851969 FKW917501:FKW917505 FKW983037:FKW983041 FLB5:FLB9 FLB65533:FLB65537 FLB131069:FLB131073 FLB196605:FLB196609 FLB262141:FLB262145 FLB327677:FLB327681 FLB393213:FLB393217 FLB458749:FLB458753 FLB524285:FLB524289 FLB589821:FLB589825 FLB655357:FLB655361 FLB720893:FLB720897 FLB786429:FLB786433 FLB851965:FLB851969 FLB917501:FLB917505 FLB983037:FLB983041 FUS5:FUS9 FUS65533:FUS65537 FUS131069:FUS131073 FUS196605:FUS196609 FUS262141:FUS262145 FUS327677:FUS327681 FUS393213:FUS393217 FUS458749:FUS458753 FUS524285:FUS524289 FUS589821:FUS589825 FUS655357:FUS655361 FUS720893:FUS720897 FUS786429:FUS786433 FUS851965:FUS851969 FUS917501:FUS917505 FUS983037:FUS983041 FUX5:FUX9 FUX65533:FUX65537 FUX131069:FUX131073 FUX196605:FUX196609 FUX262141:FUX262145 FUX327677:FUX327681 FUX393213:FUX393217 FUX458749:FUX458753 FUX524285:FUX524289 FUX589821:FUX589825 FUX655357:FUX655361 FUX720893:FUX720897 FUX786429:FUX786433 FUX851965:FUX851969 FUX917501:FUX917505 FUX983037:FUX983041 GEO5:GEO9 GEO65533:GEO65537 GEO131069:GEO131073 GEO196605:GEO196609 GEO262141:GEO262145 GEO327677:GEO327681 GEO393213:GEO393217 GEO458749:GEO458753 GEO524285:GEO524289 GEO589821:GEO589825 GEO655357:GEO655361 GEO720893:GEO720897 GEO786429:GEO786433 GEO851965:GEO851969 GEO917501:GEO917505 GEO983037:GEO983041 GET5:GET9 GET65533:GET65537 GET131069:GET131073 GET196605:GET196609 GET262141:GET262145 GET327677:GET327681 GET393213:GET393217 GET458749:GET458753 GET524285:GET524289 GET589821:GET589825 GET655357:GET655361 GET720893:GET720897 GET786429:GET786433 GET851965:GET851969 GET917501:GET917505 GET983037:GET983041 GOK5:GOK9 GOK65533:GOK65537 GOK131069:GOK131073 GOK196605:GOK196609 GOK262141:GOK262145 GOK327677:GOK327681 GOK393213:GOK393217 GOK458749:GOK458753 GOK524285:GOK524289 GOK589821:GOK589825 GOK655357:GOK655361 GOK720893:GOK720897 GOK786429:GOK786433 GOK851965:GOK851969 GOK917501:GOK917505 GOK983037:GOK983041 GOP5:GOP9 GOP65533:GOP65537 GOP131069:GOP131073 GOP196605:GOP196609 GOP262141:GOP262145 GOP327677:GOP327681 GOP393213:GOP393217 GOP458749:GOP458753 GOP524285:GOP524289 GOP589821:GOP589825 GOP655357:GOP655361 GOP720893:GOP720897 GOP786429:GOP786433 GOP851965:GOP851969 GOP917501:GOP917505 GOP983037:GOP983041 GYG5:GYG9 GYG65533:GYG65537 GYG131069:GYG131073 GYG196605:GYG196609 GYG262141:GYG262145 GYG327677:GYG327681 GYG393213:GYG393217 GYG458749:GYG458753 GYG524285:GYG524289 GYG589821:GYG589825 GYG655357:GYG655361 GYG720893:GYG720897 GYG786429:GYG786433 GYG851965:GYG851969 GYG917501:GYG917505 GYG983037:GYG983041 GYL5:GYL9 GYL65533:GYL65537 GYL131069:GYL131073 GYL196605:GYL196609 GYL262141:GYL262145 GYL327677:GYL327681 GYL393213:GYL393217 GYL458749:GYL458753 GYL524285:GYL524289 GYL589821:GYL589825 GYL655357:GYL655361 GYL720893:GYL720897 GYL786429:GYL786433 GYL851965:GYL851969 GYL917501:GYL917505 GYL983037:GYL983041 HIC5:HIC9 HIC65533:HIC65537 HIC131069:HIC131073 HIC196605:HIC196609 HIC262141:HIC262145 HIC327677:HIC327681 HIC393213:HIC393217 HIC458749:HIC458753 HIC524285:HIC524289 HIC589821:HIC589825 HIC655357:HIC655361 HIC720893:HIC720897 HIC786429:HIC786433 HIC851965:HIC851969 HIC917501:HIC917505 HIC983037:HIC983041 HIH5:HIH9 HIH65533:HIH65537 HIH131069:HIH131073 HIH196605:HIH196609 HIH262141:HIH262145 HIH327677:HIH327681 HIH393213:HIH393217 HIH458749:HIH458753 HIH524285:HIH524289 HIH589821:HIH589825 HIH655357:HIH655361 HIH720893:HIH720897 HIH786429:HIH786433 HIH851965:HIH851969 HIH917501:HIH917505 HIH983037:HIH983041 HRY5:HRY9 HRY65533:HRY65537 HRY131069:HRY131073 HRY196605:HRY196609 HRY262141:HRY262145 HRY327677:HRY327681 HRY393213:HRY393217 HRY458749:HRY458753 HRY524285:HRY524289 HRY589821:HRY589825 HRY655357:HRY655361 HRY720893:HRY720897 HRY786429:HRY786433 HRY851965:HRY851969 HRY917501:HRY917505 HRY983037:HRY983041 HSD5:HSD9 HSD65533:HSD65537 HSD131069:HSD131073 HSD196605:HSD196609 HSD262141:HSD262145 HSD327677:HSD327681 HSD393213:HSD393217 HSD458749:HSD458753 HSD524285:HSD524289 HSD589821:HSD589825 HSD655357:HSD655361 HSD720893:HSD720897 HSD786429:HSD786433 HSD851965:HSD851969 HSD917501:HSD917505 HSD983037:HSD983041 IBU5:IBU9 IBU65533:IBU65537 IBU131069:IBU131073 IBU196605:IBU196609 IBU262141:IBU262145 IBU327677:IBU327681 IBU393213:IBU393217 IBU458749:IBU458753 IBU524285:IBU524289 IBU589821:IBU589825 IBU655357:IBU655361 IBU720893:IBU720897 IBU786429:IBU786433 IBU851965:IBU851969 IBU917501:IBU917505 IBU983037:IBU983041 IBZ5:IBZ9 IBZ65533:IBZ65537 IBZ131069:IBZ131073 IBZ196605:IBZ196609 IBZ262141:IBZ262145 IBZ327677:IBZ327681 IBZ393213:IBZ393217 IBZ458749:IBZ458753 IBZ524285:IBZ524289 IBZ589821:IBZ589825 IBZ655357:IBZ655361 IBZ720893:IBZ720897 IBZ786429:IBZ786433 IBZ851965:IBZ851969 IBZ917501:IBZ917505 IBZ983037:IBZ983041 ILQ5:ILQ9 ILQ65533:ILQ65537 ILQ131069:ILQ131073 ILQ196605:ILQ196609 ILQ262141:ILQ262145 ILQ327677:ILQ327681 ILQ393213:ILQ393217 ILQ458749:ILQ458753 ILQ524285:ILQ524289 ILQ589821:ILQ589825 ILQ655357:ILQ655361 ILQ720893:ILQ720897 ILQ786429:ILQ786433 ILQ851965:ILQ851969 ILQ917501:ILQ917505 ILQ983037:ILQ983041 ILV5:ILV9 ILV65533:ILV65537 ILV131069:ILV131073 ILV196605:ILV196609 ILV262141:ILV262145 ILV327677:ILV327681 ILV393213:ILV393217 ILV458749:ILV458753 ILV524285:ILV524289 ILV589821:ILV589825 ILV655357:ILV655361 ILV720893:ILV720897 ILV786429:ILV786433 ILV851965:ILV851969 ILV917501:ILV917505 ILV983037:ILV983041 IVM5:IVM9 IVM65533:IVM65537 IVM131069:IVM131073 IVM196605:IVM196609 IVM262141:IVM262145 IVM327677:IVM327681 IVM393213:IVM393217 IVM458749:IVM458753 IVM524285:IVM524289 IVM589821:IVM589825 IVM655357:IVM655361 IVM720893:IVM720897 IVM786429:IVM786433 IVM851965:IVM851969 IVM917501:IVM917505 IVM983037:IVM983041 IVR5:IVR9 IVR65533:IVR65537 IVR131069:IVR131073 IVR196605:IVR196609 IVR262141:IVR262145 IVR327677:IVR327681 IVR393213:IVR393217 IVR458749:IVR458753 IVR524285:IVR524289 IVR589821:IVR589825 IVR655357:IVR655361 IVR720893:IVR720897 IVR786429:IVR786433 IVR851965:IVR851969 IVR917501:IVR917505 IVR983037:IVR983041 JFI5:JFI9 JFI65533:JFI65537 JFI131069:JFI131073 JFI196605:JFI196609 JFI262141:JFI262145 JFI327677:JFI327681 JFI393213:JFI393217 JFI458749:JFI458753 JFI524285:JFI524289 JFI589821:JFI589825 JFI655357:JFI655361 JFI720893:JFI720897 JFI786429:JFI786433 JFI851965:JFI851969 JFI917501:JFI917505 JFI983037:JFI983041 JFN5:JFN9 JFN65533:JFN65537 JFN131069:JFN131073 JFN196605:JFN196609 JFN262141:JFN262145 JFN327677:JFN327681 JFN393213:JFN393217 JFN458749:JFN458753 JFN524285:JFN524289 JFN589821:JFN589825 JFN655357:JFN655361 JFN720893:JFN720897 JFN786429:JFN786433 JFN851965:JFN851969 JFN917501:JFN917505 JFN983037:JFN983041 JPE5:JPE9 JPE65533:JPE65537 JPE131069:JPE131073 JPE196605:JPE196609 JPE262141:JPE262145 JPE327677:JPE327681 JPE393213:JPE393217 JPE458749:JPE458753 JPE524285:JPE524289 JPE589821:JPE589825 JPE655357:JPE655361 JPE720893:JPE720897 JPE786429:JPE786433 JPE851965:JPE851969 JPE917501:JPE917505 JPE983037:JPE983041 JPJ5:JPJ9 JPJ65533:JPJ65537 JPJ131069:JPJ131073 JPJ196605:JPJ196609 JPJ262141:JPJ262145 JPJ327677:JPJ327681 JPJ393213:JPJ393217 JPJ458749:JPJ458753 JPJ524285:JPJ524289 JPJ589821:JPJ589825 JPJ655357:JPJ655361 JPJ720893:JPJ720897 JPJ786429:JPJ786433 JPJ851965:JPJ851969 JPJ917501:JPJ917505 JPJ983037:JPJ983041 JZA5:JZA9 JZA65533:JZA65537 JZA131069:JZA131073 JZA196605:JZA196609 JZA262141:JZA262145 JZA327677:JZA327681 JZA393213:JZA393217 JZA458749:JZA458753 JZA524285:JZA524289 JZA589821:JZA589825 JZA655357:JZA655361 JZA720893:JZA720897 JZA786429:JZA786433 JZA851965:JZA851969 JZA917501:JZA917505 JZA983037:JZA983041 JZF5:JZF9 JZF65533:JZF65537 JZF131069:JZF131073 JZF196605:JZF196609 JZF262141:JZF262145 JZF327677:JZF327681 JZF393213:JZF393217 JZF458749:JZF458753 JZF524285:JZF524289 JZF589821:JZF589825 JZF655357:JZF655361 JZF720893:JZF720897 JZF786429:JZF786433 JZF851965:JZF851969 JZF917501:JZF917505 JZF983037:JZF983041 KIW5:KIW9 KIW65533:KIW65537 KIW131069:KIW131073 KIW196605:KIW196609 KIW262141:KIW262145 KIW327677:KIW327681 KIW393213:KIW393217 KIW458749:KIW458753 KIW524285:KIW524289 KIW589821:KIW589825 KIW655357:KIW655361 KIW720893:KIW720897 KIW786429:KIW786433 KIW851965:KIW851969 KIW917501:KIW917505 KIW983037:KIW983041 KJB5:KJB9 KJB65533:KJB65537 KJB131069:KJB131073 KJB196605:KJB196609 KJB262141:KJB262145 KJB327677:KJB327681 KJB393213:KJB393217 KJB458749:KJB458753 KJB524285:KJB524289 KJB589821:KJB589825 KJB655357:KJB655361 KJB720893:KJB720897 KJB786429:KJB786433 KJB851965:KJB851969 KJB917501:KJB917505 KJB983037:KJB983041 KSS5:KSS9 KSS65533:KSS65537 KSS131069:KSS131073 KSS196605:KSS196609 KSS262141:KSS262145 KSS327677:KSS327681 KSS393213:KSS393217 KSS458749:KSS458753 KSS524285:KSS524289 KSS589821:KSS589825 KSS655357:KSS655361 KSS720893:KSS720897 KSS786429:KSS786433 KSS851965:KSS851969 KSS917501:KSS917505 KSS983037:KSS983041 KSX5:KSX9 KSX65533:KSX65537 KSX131069:KSX131073 KSX196605:KSX196609 KSX262141:KSX262145 KSX327677:KSX327681 KSX393213:KSX393217 KSX458749:KSX458753 KSX524285:KSX524289 KSX589821:KSX589825 KSX655357:KSX655361 KSX720893:KSX720897 KSX786429:KSX786433 KSX851965:KSX851969 KSX917501:KSX917505 KSX983037:KSX983041 LCO5:LCO9 LCO65533:LCO65537 LCO131069:LCO131073 LCO196605:LCO196609 LCO262141:LCO262145 LCO327677:LCO327681 LCO393213:LCO393217 LCO458749:LCO458753 LCO524285:LCO524289 LCO589821:LCO589825 LCO655357:LCO655361 LCO720893:LCO720897 LCO786429:LCO786433 LCO851965:LCO851969 LCO917501:LCO917505 LCO983037:LCO983041 LCT5:LCT9 LCT65533:LCT65537 LCT131069:LCT131073 LCT196605:LCT196609 LCT262141:LCT262145 LCT327677:LCT327681 LCT393213:LCT393217 LCT458749:LCT458753 LCT524285:LCT524289 LCT589821:LCT589825 LCT655357:LCT655361 LCT720893:LCT720897 LCT786429:LCT786433 LCT851965:LCT851969 LCT917501:LCT917505 LCT983037:LCT983041 LMK5:LMK9 LMK65533:LMK65537 LMK131069:LMK131073 LMK196605:LMK196609 LMK262141:LMK262145 LMK327677:LMK327681 LMK393213:LMK393217 LMK458749:LMK458753 LMK524285:LMK524289 LMK589821:LMK589825 LMK655357:LMK655361 LMK720893:LMK720897 LMK786429:LMK786433 LMK851965:LMK851969 LMK917501:LMK917505 LMK983037:LMK983041 LMP5:LMP9 LMP65533:LMP65537 LMP131069:LMP131073 LMP196605:LMP196609 LMP262141:LMP262145 LMP327677:LMP327681 LMP393213:LMP393217 LMP458749:LMP458753 LMP524285:LMP524289 LMP589821:LMP589825 LMP655357:LMP655361 LMP720893:LMP720897 LMP786429:LMP786433 LMP851965:LMP851969 LMP917501:LMP917505 LMP983037:LMP983041 LWG5:LWG9 LWG65533:LWG65537 LWG131069:LWG131073 LWG196605:LWG196609 LWG262141:LWG262145 LWG327677:LWG327681 LWG393213:LWG393217 LWG458749:LWG458753 LWG524285:LWG524289 LWG589821:LWG589825 LWG655357:LWG655361 LWG720893:LWG720897 LWG786429:LWG786433 LWG851965:LWG851969 LWG917501:LWG917505 LWG983037:LWG983041 LWL5:LWL9 LWL65533:LWL65537 LWL131069:LWL131073 LWL196605:LWL196609 LWL262141:LWL262145 LWL327677:LWL327681 LWL393213:LWL393217 LWL458749:LWL458753 LWL524285:LWL524289 LWL589821:LWL589825 LWL655357:LWL655361 LWL720893:LWL720897 LWL786429:LWL786433 LWL851965:LWL851969 LWL917501:LWL917505 LWL983037:LWL983041 MGC5:MGC9 MGC65533:MGC65537 MGC131069:MGC131073 MGC196605:MGC196609 MGC262141:MGC262145 MGC327677:MGC327681 MGC393213:MGC393217 MGC458749:MGC458753 MGC524285:MGC524289 MGC589821:MGC589825 MGC655357:MGC655361 MGC720893:MGC720897 MGC786429:MGC786433 MGC851965:MGC851969 MGC917501:MGC917505 MGC983037:MGC983041 MGH5:MGH9 MGH65533:MGH65537 MGH131069:MGH131073 MGH196605:MGH196609 MGH262141:MGH262145 MGH327677:MGH327681 MGH393213:MGH393217 MGH458749:MGH458753 MGH524285:MGH524289 MGH589821:MGH589825 MGH655357:MGH655361 MGH720893:MGH720897 MGH786429:MGH786433 MGH851965:MGH851969 MGH917501:MGH917505 MGH983037:MGH983041 MPY5:MPY9 MPY65533:MPY65537 MPY131069:MPY131073 MPY196605:MPY196609 MPY262141:MPY262145 MPY327677:MPY327681 MPY393213:MPY393217 MPY458749:MPY458753 MPY524285:MPY524289 MPY589821:MPY589825 MPY655357:MPY655361 MPY720893:MPY720897 MPY786429:MPY786433 MPY851965:MPY851969 MPY917501:MPY917505 MPY983037:MPY983041 MQD5:MQD9 MQD65533:MQD65537 MQD131069:MQD131073 MQD196605:MQD196609 MQD262141:MQD262145 MQD327677:MQD327681 MQD393213:MQD393217 MQD458749:MQD458753 MQD524285:MQD524289 MQD589821:MQD589825 MQD655357:MQD655361 MQD720893:MQD720897 MQD786429:MQD786433 MQD851965:MQD851969 MQD917501:MQD917505 MQD983037:MQD983041 MZU5:MZU9 MZU65533:MZU65537 MZU131069:MZU131073 MZU196605:MZU196609 MZU262141:MZU262145 MZU327677:MZU327681 MZU393213:MZU393217 MZU458749:MZU458753 MZU524285:MZU524289 MZU589821:MZU589825 MZU655357:MZU655361 MZU720893:MZU720897 MZU786429:MZU786433 MZU851965:MZU851969 MZU917501:MZU917505 MZU983037:MZU983041 MZZ5:MZZ9 MZZ65533:MZZ65537 MZZ131069:MZZ131073 MZZ196605:MZZ196609 MZZ262141:MZZ262145 MZZ327677:MZZ327681 MZZ393213:MZZ393217 MZZ458749:MZZ458753 MZZ524285:MZZ524289 MZZ589821:MZZ589825 MZZ655357:MZZ655361 MZZ720893:MZZ720897 MZZ786429:MZZ786433 MZZ851965:MZZ851969 MZZ917501:MZZ917505 MZZ983037:MZZ983041 NJQ5:NJQ9 NJQ65533:NJQ65537 NJQ131069:NJQ131073 NJQ196605:NJQ196609 NJQ262141:NJQ262145 NJQ327677:NJQ327681 NJQ393213:NJQ393217 NJQ458749:NJQ458753 NJQ524285:NJQ524289 NJQ589821:NJQ589825 NJQ655357:NJQ655361 NJQ720893:NJQ720897 NJQ786429:NJQ786433 NJQ851965:NJQ851969 NJQ917501:NJQ917505 NJQ983037:NJQ983041 NJV5:NJV9 NJV65533:NJV65537 NJV131069:NJV131073 NJV196605:NJV196609 NJV262141:NJV262145 NJV327677:NJV327681 NJV393213:NJV393217 NJV458749:NJV458753 NJV524285:NJV524289 NJV589821:NJV589825 NJV655357:NJV655361 NJV720893:NJV720897 NJV786429:NJV786433 NJV851965:NJV851969 NJV917501:NJV917505 NJV983037:NJV983041 NTM5:NTM9 NTM65533:NTM65537 NTM131069:NTM131073 NTM196605:NTM196609 NTM262141:NTM262145 NTM327677:NTM327681 NTM393213:NTM393217 NTM458749:NTM458753 NTM524285:NTM524289 NTM589821:NTM589825 NTM655357:NTM655361 NTM720893:NTM720897 NTM786429:NTM786433 NTM851965:NTM851969 NTM917501:NTM917505 NTM983037:NTM983041 NTR5:NTR9 NTR65533:NTR65537 NTR131069:NTR131073 NTR196605:NTR196609 NTR262141:NTR262145 NTR327677:NTR327681 NTR393213:NTR393217 NTR458749:NTR458753 NTR524285:NTR524289 NTR589821:NTR589825 NTR655357:NTR655361 NTR720893:NTR720897 NTR786429:NTR786433 NTR851965:NTR851969 NTR917501:NTR917505 NTR983037:NTR983041 ODI5:ODI9 ODI65533:ODI65537 ODI131069:ODI131073 ODI196605:ODI196609 ODI262141:ODI262145 ODI327677:ODI327681 ODI393213:ODI393217 ODI458749:ODI458753 ODI524285:ODI524289 ODI589821:ODI589825 ODI655357:ODI655361 ODI720893:ODI720897 ODI786429:ODI786433 ODI851965:ODI851969 ODI917501:ODI917505 ODI983037:ODI983041 ODN5:ODN9 ODN65533:ODN65537 ODN131069:ODN131073 ODN196605:ODN196609 ODN262141:ODN262145 ODN327677:ODN327681 ODN393213:ODN393217 ODN458749:ODN458753 ODN524285:ODN524289 ODN589821:ODN589825 ODN655357:ODN655361 ODN720893:ODN720897 ODN786429:ODN786433 ODN851965:ODN851969 ODN917501:ODN917505 ODN983037:ODN983041 ONE5:ONE9 ONE65533:ONE65537 ONE131069:ONE131073 ONE196605:ONE196609 ONE262141:ONE262145 ONE327677:ONE327681 ONE393213:ONE393217 ONE458749:ONE458753 ONE524285:ONE524289 ONE589821:ONE589825 ONE655357:ONE655361 ONE720893:ONE720897 ONE786429:ONE786433 ONE851965:ONE851969 ONE917501:ONE917505 ONE983037:ONE983041 ONJ5:ONJ9 ONJ65533:ONJ65537 ONJ131069:ONJ131073 ONJ196605:ONJ196609 ONJ262141:ONJ262145 ONJ327677:ONJ327681 ONJ393213:ONJ393217 ONJ458749:ONJ458753 ONJ524285:ONJ524289 ONJ589821:ONJ589825 ONJ655357:ONJ655361 ONJ720893:ONJ720897 ONJ786429:ONJ786433 ONJ851965:ONJ851969 ONJ917501:ONJ917505 ONJ983037:ONJ983041 OXA5:OXA9 OXA65533:OXA65537 OXA131069:OXA131073 OXA196605:OXA196609 OXA262141:OXA262145 OXA327677:OXA327681 OXA393213:OXA393217 OXA458749:OXA458753 OXA524285:OXA524289 OXA589821:OXA589825 OXA655357:OXA655361 OXA720893:OXA720897 OXA786429:OXA786433 OXA851965:OXA851969 OXA917501:OXA917505 OXA983037:OXA983041 OXF5:OXF9 OXF65533:OXF65537 OXF131069:OXF131073 OXF196605:OXF196609 OXF262141:OXF262145 OXF327677:OXF327681 OXF393213:OXF393217 OXF458749:OXF458753 OXF524285:OXF524289 OXF589821:OXF589825 OXF655357:OXF655361 OXF720893:OXF720897 OXF786429:OXF786433 OXF851965:OXF851969 OXF917501:OXF917505 OXF983037:OXF983041 PGW5:PGW9 PGW65533:PGW65537 PGW131069:PGW131073 PGW196605:PGW196609 PGW262141:PGW262145 PGW327677:PGW327681 PGW393213:PGW393217 PGW458749:PGW458753 PGW524285:PGW524289 PGW589821:PGW589825 PGW655357:PGW655361 PGW720893:PGW720897 PGW786429:PGW786433 PGW851965:PGW851969 PGW917501:PGW917505 PGW983037:PGW983041 PHB5:PHB9 PHB65533:PHB65537 PHB131069:PHB131073 PHB196605:PHB196609 PHB262141:PHB262145 PHB327677:PHB327681 PHB393213:PHB393217 PHB458749:PHB458753 PHB524285:PHB524289 PHB589821:PHB589825 PHB655357:PHB655361 PHB720893:PHB720897 PHB786429:PHB786433 PHB851965:PHB851969 PHB917501:PHB917505 PHB983037:PHB983041 PQS5:PQS9 PQS65533:PQS65537 PQS131069:PQS131073 PQS196605:PQS196609 PQS262141:PQS262145 PQS327677:PQS327681 PQS393213:PQS393217 PQS458749:PQS458753 PQS524285:PQS524289 PQS589821:PQS589825 PQS655357:PQS655361 PQS720893:PQS720897 PQS786429:PQS786433 PQS851965:PQS851969 PQS917501:PQS917505 PQS983037:PQS983041 PQX5:PQX9 PQX65533:PQX65537 PQX131069:PQX131073 PQX196605:PQX196609 PQX262141:PQX262145 PQX327677:PQX327681 PQX393213:PQX393217 PQX458749:PQX458753 PQX524285:PQX524289 PQX589821:PQX589825 PQX655357:PQX655361 PQX720893:PQX720897 PQX786429:PQX786433 PQX851965:PQX851969 PQX917501:PQX917505 PQX983037:PQX983041 QAO5:QAO9 QAO65533:QAO65537 QAO131069:QAO131073 QAO196605:QAO196609 QAO262141:QAO262145 QAO327677:QAO327681 QAO393213:QAO393217 QAO458749:QAO458753 QAO524285:QAO524289 QAO589821:QAO589825 QAO655357:QAO655361 QAO720893:QAO720897 QAO786429:QAO786433 QAO851965:QAO851969 QAO917501:QAO917505 QAO983037:QAO983041 QAT5:QAT9 QAT65533:QAT65537 QAT131069:QAT131073 QAT196605:QAT196609 QAT262141:QAT262145 QAT327677:QAT327681 QAT393213:QAT393217 QAT458749:QAT458753 QAT524285:QAT524289 QAT589821:QAT589825 QAT655357:QAT655361 QAT720893:QAT720897 QAT786429:QAT786433 QAT851965:QAT851969 QAT917501:QAT917505 QAT983037:QAT983041 QKK5:QKK9 QKK65533:QKK65537 QKK131069:QKK131073 QKK196605:QKK196609 QKK262141:QKK262145 QKK327677:QKK327681 QKK393213:QKK393217 QKK458749:QKK458753 QKK524285:QKK524289 QKK589821:QKK589825 QKK655357:QKK655361 QKK720893:QKK720897 QKK786429:QKK786433 QKK851965:QKK851969 QKK917501:QKK917505 QKK983037:QKK983041 QKP5:QKP9 QKP65533:QKP65537 QKP131069:QKP131073 QKP196605:QKP196609 QKP262141:QKP262145 QKP327677:QKP327681 QKP393213:QKP393217 QKP458749:QKP458753 QKP524285:QKP524289 QKP589821:QKP589825 QKP655357:QKP655361 QKP720893:QKP720897 QKP786429:QKP786433 QKP851965:QKP851969 QKP917501:QKP917505 QKP983037:QKP983041 QUG5:QUG9 QUG65533:QUG65537 QUG131069:QUG131073 QUG196605:QUG196609 QUG262141:QUG262145 QUG327677:QUG327681 QUG393213:QUG393217 QUG458749:QUG458753 QUG524285:QUG524289 QUG589821:QUG589825 QUG655357:QUG655361 QUG720893:QUG720897 QUG786429:QUG786433 QUG851965:QUG851969 QUG917501:QUG917505 QUG983037:QUG983041 QUL5:QUL9 QUL65533:QUL65537 QUL131069:QUL131073 QUL196605:QUL196609 QUL262141:QUL262145 QUL327677:QUL327681 QUL393213:QUL393217 QUL458749:QUL458753 QUL524285:QUL524289 QUL589821:QUL589825 QUL655357:QUL655361 QUL720893:QUL720897 QUL786429:QUL786433 QUL851965:QUL851969 QUL917501:QUL917505 QUL983037:QUL983041 REC5:REC9 REC65533:REC65537 REC131069:REC131073 REC196605:REC196609 REC262141:REC262145 REC327677:REC327681 REC393213:REC393217 REC458749:REC458753 REC524285:REC524289 REC589821:REC589825 REC655357:REC655361 REC720893:REC720897 REC786429:REC786433 REC851965:REC851969 REC917501:REC917505 REC983037:REC983041 REH5:REH9 REH65533:REH65537 REH131069:REH131073 REH196605:REH196609 REH262141:REH262145 REH327677:REH327681 REH393213:REH393217 REH458749:REH458753 REH524285:REH524289 REH589821:REH589825 REH655357:REH655361 REH720893:REH720897 REH786429:REH786433 REH851965:REH851969 REH917501:REH917505 REH983037:REH983041 RNY5:RNY9 RNY65533:RNY65537 RNY131069:RNY131073 RNY196605:RNY196609 RNY262141:RNY262145 RNY327677:RNY327681 RNY393213:RNY393217 RNY458749:RNY458753 RNY524285:RNY524289 RNY589821:RNY589825 RNY655357:RNY655361 RNY720893:RNY720897 RNY786429:RNY786433 RNY851965:RNY851969 RNY917501:RNY917505 RNY983037:RNY983041 ROD5:ROD9 ROD65533:ROD65537 ROD131069:ROD131073 ROD196605:ROD196609 ROD262141:ROD262145 ROD327677:ROD327681 ROD393213:ROD393217 ROD458749:ROD458753 ROD524285:ROD524289 ROD589821:ROD589825 ROD655357:ROD655361 ROD720893:ROD720897 ROD786429:ROD786433 ROD851965:ROD851969 ROD917501:ROD917505 ROD983037:ROD983041 RXU5:RXU9 RXU65533:RXU65537 RXU131069:RXU131073 RXU196605:RXU196609 RXU262141:RXU262145 RXU327677:RXU327681 RXU393213:RXU393217 RXU458749:RXU458753 RXU524285:RXU524289 RXU589821:RXU589825 RXU655357:RXU655361 RXU720893:RXU720897 RXU786429:RXU786433 RXU851965:RXU851969 RXU917501:RXU917505 RXU983037:RXU983041 RXZ5:RXZ9 RXZ65533:RXZ65537 RXZ131069:RXZ131073 RXZ196605:RXZ196609 RXZ262141:RXZ262145 RXZ327677:RXZ327681 RXZ393213:RXZ393217 RXZ458749:RXZ458753 RXZ524285:RXZ524289 RXZ589821:RXZ589825 RXZ655357:RXZ655361 RXZ720893:RXZ720897 RXZ786429:RXZ786433 RXZ851965:RXZ851969 RXZ917501:RXZ917505 RXZ983037:RXZ983041 SHQ5:SHQ9 SHQ65533:SHQ65537 SHQ131069:SHQ131073 SHQ196605:SHQ196609 SHQ262141:SHQ262145 SHQ327677:SHQ327681 SHQ393213:SHQ393217 SHQ458749:SHQ458753 SHQ524285:SHQ524289 SHQ589821:SHQ589825 SHQ655357:SHQ655361 SHQ720893:SHQ720897 SHQ786429:SHQ786433 SHQ851965:SHQ851969 SHQ917501:SHQ917505 SHQ983037:SHQ983041 SHV5:SHV9 SHV65533:SHV65537 SHV131069:SHV131073 SHV196605:SHV196609 SHV262141:SHV262145 SHV327677:SHV327681 SHV393213:SHV393217 SHV458749:SHV458753 SHV524285:SHV524289 SHV589821:SHV589825 SHV655357:SHV655361 SHV720893:SHV720897 SHV786429:SHV786433 SHV851965:SHV851969 SHV917501:SHV917505 SHV983037:SHV983041 SRM5:SRM9 SRM65533:SRM65537 SRM131069:SRM131073 SRM196605:SRM196609 SRM262141:SRM262145 SRM327677:SRM327681 SRM393213:SRM393217 SRM458749:SRM458753 SRM524285:SRM524289 SRM589821:SRM589825 SRM655357:SRM655361 SRM720893:SRM720897 SRM786429:SRM786433 SRM851965:SRM851969 SRM917501:SRM917505 SRM983037:SRM983041 SRR5:SRR9 SRR65533:SRR65537 SRR131069:SRR131073 SRR196605:SRR196609 SRR262141:SRR262145 SRR327677:SRR327681 SRR393213:SRR393217 SRR458749:SRR458753 SRR524285:SRR524289 SRR589821:SRR589825 SRR655357:SRR655361 SRR720893:SRR720897 SRR786429:SRR786433 SRR851965:SRR851969 SRR917501:SRR917505 SRR983037:SRR983041 TBI5:TBI9 TBI65533:TBI65537 TBI131069:TBI131073 TBI196605:TBI196609 TBI262141:TBI262145 TBI327677:TBI327681 TBI393213:TBI393217 TBI458749:TBI458753 TBI524285:TBI524289 TBI589821:TBI589825 TBI655357:TBI655361 TBI720893:TBI720897 TBI786429:TBI786433 TBI851965:TBI851969 TBI917501:TBI917505 TBI983037:TBI983041 TBN5:TBN9 TBN65533:TBN65537 TBN131069:TBN131073 TBN196605:TBN196609 TBN262141:TBN262145 TBN327677:TBN327681 TBN393213:TBN393217 TBN458749:TBN458753 TBN524285:TBN524289 TBN589821:TBN589825 TBN655357:TBN655361 TBN720893:TBN720897 TBN786429:TBN786433 TBN851965:TBN851969 TBN917501:TBN917505 TBN983037:TBN983041 TLE5:TLE9 TLE65533:TLE65537 TLE131069:TLE131073 TLE196605:TLE196609 TLE262141:TLE262145 TLE327677:TLE327681 TLE393213:TLE393217 TLE458749:TLE458753 TLE524285:TLE524289 TLE589821:TLE589825 TLE655357:TLE655361 TLE720893:TLE720897 TLE786429:TLE786433 TLE851965:TLE851969 TLE917501:TLE917505 TLE983037:TLE983041 TLJ5:TLJ9 TLJ65533:TLJ65537 TLJ131069:TLJ131073 TLJ196605:TLJ196609 TLJ262141:TLJ262145 TLJ327677:TLJ327681 TLJ393213:TLJ393217 TLJ458749:TLJ458753 TLJ524285:TLJ524289 TLJ589821:TLJ589825 TLJ655357:TLJ655361 TLJ720893:TLJ720897 TLJ786429:TLJ786433 TLJ851965:TLJ851969 TLJ917501:TLJ917505 TLJ983037:TLJ983041 TVA5:TVA9 TVA65533:TVA65537 TVA131069:TVA131073 TVA196605:TVA196609 TVA262141:TVA262145 TVA327677:TVA327681 TVA393213:TVA393217 TVA458749:TVA458753 TVA524285:TVA524289 TVA589821:TVA589825 TVA655357:TVA655361 TVA720893:TVA720897 TVA786429:TVA786433 TVA851965:TVA851969 TVA917501:TVA917505 TVA983037:TVA983041 TVF5:TVF9 TVF65533:TVF65537 TVF131069:TVF131073 TVF196605:TVF196609 TVF262141:TVF262145 TVF327677:TVF327681 TVF393213:TVF393217 TVF458749:TVF458753 TVF524285:TVF524289 TVF589821:TVF589825 TVF655357:TVF655361 TVF720893:TVF720897 TVF786429:TVF786433 TVF851965:TVF851969 TVF917501:TVF917505 TVF983037:TVF983041 UEW5:UEW9 UEW65533:UEW65537 UEW131069:UEW131073 UEW196605:UEW196609 UEW262141:UEW262145 UEW327677:UEW327681 UEW393213:UEW393217 UEW458749:UEW458753 UEW524285:UEW524289 UEW589821:UEW589825 UEW655357:UEW655361 UEW720893:UEW720897 UEW786429:UEW786433 UEW851965:UEW851969 UEW917501:UEW917505 UEW983037:UEW983041 UFB5:UFB9 UFB65533:UFB65537 UFB131069:UFB131073 UFB196605:UFB196609 UFB262141:UFB262145 UFB327677:UFB327681 UFB393213:UFB393217 UFB458749:UFB458753 UFB524285:UFB524289 UFB589821:UFB589825 UFB655357:UFB655361 UFB720893:UFB720897 UFB786429:UFB786433 UFB851965:UFB851969 UFB917501:UFB917505 UFB983037:UFB983041 UOS5:UOS9 UOS65533:UOS65537 UOS131069:UOS131073 UOS196605:UOS196609 UOS262141:UOS262145 UOS327677:UOS327681 UOS393213:UOS393217 UOS458749:UOS458753 UOS524285:UOS524289 UOS589821:UOS589825 UOS655357:UOS655361 UOS720893:UOS720897 UOS786429:UOS786433 UOS851965:UOS851969 UOS917501:UOS917505 UOS983037:UOS983041 UOX5:UOX9 UOX65533:UOX65537 UOX131069:UOX131073 UOX196605:UOX196609 UOX262141:UOX262145 UOX327677:UOX327681 UOX393213:UOX393217 UOX458749:UOX458753 UOX524285:UOX524289 UOX589821:UOX589825 UOX655357:UOX655361 UOX720893:UOX720897 UOX786429:UOX786433 UOX851965:UOX851969 UOX917501:UOX917505 UOX983037:UOX983041 UYO5:UYO9 UYO65533:UYO65537 UYO131069:UYO131073 UYO196605:UYO196609 UYO262141:UYO262145 UYO327677:UYO327681 UYO393213:UYO393217 UYO458749:UYO458753 UYO524285:UYO524289 UYO589821:UYO589825 UYO655357:UYO655361 UYO720893:UYO720897 UYO786429:UYO786433 UYO851965:UYO851969 UYO917501:UYO917505 UYO983037:UYO983041 UYT5:UYT9 UYT65533:UYT65537 UYT131069:UYT131073 UYT196605:UYT196609 UYT262141:UYT262145 UYT327677:UYT327681 UYT393213:UYT393217 UYT458749:UYT458753 UYT524285:UYT524289 UYT589821:UYT589825 UYT655357:UYT655361 UYT720893:UYT720897 UYT786429:UYT786433 UYT851965:UYT851969 UYT917501:UYT917505 UYT983037:UYT983041 VIK5:VIK9 VIK65533:VIK65537 VIK131069:VIK131073 VIK196605:VIK196609 VIK262141:VIK262145 VIK327677:VIK327681 VIK393213:VIK393217 VIK458749:VIK458753 VIK524285:VIK524289 VIK589821:VIK589825 VIK655357:VIK655361 VIK720893:VIK720897 VIK786429:VIK786433 VIK851965:VIK851969 VIK917501:VIK917505 VIK983037:VIK983041 VIP5:VIP9 VIP65533:VIP65537 VIP131069:VIP131073 VIP196605:VIP196609 VIP262141:VIP262145 VIP327677:VIP327681 VIP393213:VIP393217 VIP458749:VIP458753 VIP524285:VIP524289 VIP589821:VIP589825 VIP655357:VIP655361 VIP720893:VIP720897 VIP786429:VIP786433 VIP851965:VIP851969 VIP917501:VIP917505 VIP983037:VIP983041 VSG5:VSG9 VSG65533:VSG65537 VSG131069:VSG131073 VSG196605:VSG196609 VSG262141:VSG262145 VSG327677:VSG327681 VSG393213:VSG393217 VSG458749:VSG458753 VSG524285:VSG524289 VSG589821:VSG589825 VSG655357:VSG655361 VSG720893:VSG720897 VSG786429:VSG786433 VSG851965:VSG851969 VSG917501:VSG917505 VSG983037:VSG983041 VSL5:VSL9 VSL65533:VSL65537 VSL131069:VSL131073 VSL196605:VSL196609 VSL262141:VSL262145 VSL327677:VSL327681 VSL393213:VSL393217 VSL458749:VSL458753 VSL524285:VSL524289 VSL589821:VSL589825 VSL655357:VSL655361 VSL720893:VSL720897 VSL786429:VSL786433 VSL851965:VSL851969 VSL917501:VSL917505 VSL983037:VSL983041 WCC5:WCC9 WCC65533:WCC65537 WCC131069:WCC131073 WCC196605:WCC196609 WCC262141:WCC262145 WCC327677:WCC327681 WCC393213:WCC393217 WCC458749:WCC458753 WCC524285:WCC524289 WCC589821:WCC589825 WCC655357:WCC655361 WCC720893:WCC720897 WCC786429:WCC786433 WCC851965:WCC851969 WCC917501:WCC917505 WCC983037:WCC983041 WCH5:WCH9 WCH65533:WCH65537 WCH131069:WCH131073 WCH196605:WCH196609 WCH262141:WCH262145 WCH327677:WCH327681 WCH393213:WCH393217 WCH458749:WCH458753 WCH524285:WCH524289 WCH589821:WCH589825 WCH655357:WCH655361 WCH720893:WCH720897 WCH786429:WCH786433 WCH851965:WCH851969 WCH917501:WCH917505 WCH983037:WCH983041 WLY5:WLY9 WLY65533:WLY65537 WLY131069:WLY131073 WLY196605:WLY196609 WLY262141:WLY262145 WLY327677:WLY327681 WLY393213:WLY393217 WLY458749:WLY458753 WLY524285:WLY524289 WLY589821:WLY589825 WLY655357:WLY655361 WLY720893:WLY720897 WLY786429:WLY786433 WLY851965:WLY851969 WLY917501:WLY917505 WLY983037:WLY983041 WMD5:WMD9 WMD65533:WMD65537 WMD131069:WMD131073 WMD196605:WMD196609 WMD262141:WMD262145 WMD327677:WMD327681 WMD393213:WMD393217 WMD458749:WMD458753 WMD524285:WMD524289 WMD589821:WMD589825 WMD655357:WMD655361 WMD720893:WMD720897 WMD786429:WMD786433 WMD851965:WMD851969 WMD917501:WMD917505 WMD983037:WMD983041 WVU5:WVU9 WVU65533:WVU65537 WVU131069:WVU131073 WVU196605:WVU196609 WVU262141:WVU262145 WVU327677:WVU327681 WVU393213:WVU393217 WVU458749:WVU458753 WVU524285:WVU524289 WVU589821:WVU589825 WVU655357:WVU655361 WVU720893:WVU720897 WVU786429:WVU786433 WVU851965:WVU851969 WVU917501:WVU917505 WVU983037:WVU983041 WVZ5:WVZ9 WVZ65533:WVZ65537 WVZ131069:WVZ131073 WVZ196605:WVZ196609 WVZ262141:WVZ262145 WVZ327677:WVZ327681 WVZ393213:WVZ393217 WVZ458749:WVZ458753 WVZ524285:WVZ524289 WVZ589821:WVZ589825 WVZ655357:WVZ655361 WVZ720893:WVZ720897 WVZ786429:WVZ786433 WVZ851965:WVZ851969 WVZ917501:WVZ917505 WVZ983037:WVZ983041"/>
  </dataValidations>
  <pageMargins left="0.69930555555555596" right="0.69930555555555596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"/>
  <sheetViews>
    <sheetView topLeftCell="B1" workbookViewId="0">
      <selection activeCell="N18" sqref="N18"/>
    </sheetView>
  </sheetViews>
  <sheetFormatPr defaultRowHeight="16.5"/>
  <cols>
    <col min="1" max="1" width="2.625" style="1" customWidth="1"/>
    <col min="2" max="2" width="18.5" style="2" customWidth="1"/>
    <col min="3" max="3" width="18.25" style="1" customWidth="1"/>
    <col min="4" max="4" width="27.75" style="1" customWidth="1"/>
    <col min="5" max="5" width="6.75" style="1" customWidth="1"/>
    <col min="6" max="6" width="5.625" style="1" customWidth="1"/>
    <col min="7" max="7" width="7.875" style="1" customWidth="1"/>
    <col min="8" max="8" width="44.8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5566</v>
      </c>
      <c r="L1" s="386"/>
      <c r="M1" s="386"/>
      <c r="N1" s="387"/>
      <c r="O1" s="388"/>
      <c r="P1" s="385" t="s">
        <v>5567</v>
      </c>
      <c r="Q1" s="386"/>
      <c r="R1" s="386"/>
      <c r="S1" s="387"/>
      <c r="T1" s="388"/>
    </row>
    <row r="2" spans="2:20" ht="17.25">
      <c r="B2" s="6" t="s">
        <v>5568</v>
      </c>
      <c r="C2" s="7"/>
      <c r="D2" s="5"/>
      <c r="E2" s="5"/>
      <c r="F2" s="5"/>
      <c r="G2" s="5"/>
      <c r="H2" s="5"/>
      <c r="I2" s="5"/>
      <c r="J2" s="20"/>
      <c r="K2" s="383" t="s">
        <v>5474</v>
      </c>
      <c r="L2" s="389"/>
      <c r="M2" s="389"/>
      <c r="N2" s="390"/>
      <c r="O2" s="391"/>
      <c r="P2" s="383" t="s">
        <v>5569</v>
      </c>
      <c r="Q2" s="389"/>
      <c r="R2" s="389"/>
      <c r="S2" s="390"/>
      <c r="T2" s="391"/>
    </row>
    <row r="3" spans="2:20" ht="17.25">
      <c r="B3" s="6" t="s">
        <v>5476</v>
      </c>
      <c r="C3" s="8"/>
      <c r="D3" s="5"/>
      <c r="E3" s="5"/>
      <c r="F3" s="5"/>
      <c r="G3" s="5"/>
      <c r="H3" s="5"/>
      <c r="I3" s="5"/>
      <c r="J3" s="20"/>
      <c r="K3" s="383" t="s">
        <v>5570</v>
      </c>
      <c r="L3" s="389"/>
      <c r="M3" s="389"/>
      <c r="N3" s="390"/>
      <c r="O3" s="391"/>
      <c r="P3" s="383" t="s">
        <v>5571</v>
      </c>
      <c r="Q3" s="389"/>
      <c r="R3" s="389"/>
      <c r="S3" s="390"/>
      <c r="T3" s="391"/>
    </row>
    <row r="4" spans="2:20">
      <c r="B4" s="6" t="s">
        <v>5479</v>
      </c>
      <c r="C4" s="8"/>
      <c r="D4" s="5"/>
      <c r="E4" s="5"/>
      <c r="F4" s="5"/>
      <c r="G4" s="5"/>
      <c r="H4" s="5"/>
      <c r="I4" s="5"/>
      <c r="J4" s="20"/>
      <c r="K4" s="383" t="s">
        <v>5482</v>
      </c>
      <c r="L4" s="384"/>
      <c r="M4" s="8">
        <v>18</v>
      </c>
      <c r="N4" s="21" t="s">
        <v>5483</v>
      </c>
      <c r="O4" s="22">
        <f>(M5+M6)/M4</f>
        <v>0</v>
      </c>
      <c r="P4" s="383" t="s">
        <v>5482</v>
      </c>
      <c r="Q4" s="384"/>
      <c r="R4" s="8">
        <f>COUNTA($B$11:$B$171)</f>
        <v>1</v>
      </c>
      <c r="S4" s="21" t="s">
        <v>5483</v>
      </c>
      <c r="T4" s="22">
        <f>(R5+R6)/R4</f>
        <v>0</v>
      </c>
    </row>
    <row r="5" spans="2:20">
      <c r="B5" s="6" t="s">
        <v>5484</v>
      </c>
      <c r="C5" s="8"/>
      <c r="D5" s="5"/>
      <c r="E5" s="5"/>
      <c r="F5" s="5"/>
      <c r="G5" s="5"/>
      <c r="H5" s="5"/>
      <c r="I5" s="5"/>
      <c r="J5" s="20"/>
      <c r="K5" s="383" t="s">
        <v>5486</v>
      </c>
      <c r="L5" s="384"/>
      <c r="M5" s="23">
        <f>COUNTIF(K11:K$171,"通过")</f>
        <v>0</v>
      </c>
      <c r="N5" s="21" t="s">
        <v>5572</v>
      </c>
      <c r="O5" s="22">
        <f>M5/M4</f>
        <v>0</v>
      </c>
      <c r="P5" s="383" t="s">
        <v>5486</v>
      </c>
      <c r="Q5" s="384"/>
      <c r="R5" s="23">
        <f>COUNTIF(P11:P$171,"通过")</f>
        <v>0</v>
      </c>
      <c r="S5" s="21" t="s">
        <v>5573</v>
      </c>
      <c r="T5" s="22">
        <f>R5/R4</f>
        <v>0</v>
      </c>
    </row>
    <row r="6" spans="2:20">
      <c r="B6" s="6" t="s">
        <v>5487</v>
      </c>
      <c r="C6" s="8"/>
      <c r="D6" s="5"/>
      <c r="E6" s="5"/>
      <c r="F6" s="5"/>
      <c r="G6" s="5"/>
      <c r="H6" s="5"/>
      <c r="I6" s="5"/>
      <c r="J6" s="20"/>
      <c r="K6" s="383" t="s">
        <v>5489</v>
      </c>
      <c r="L6" s="384"/>
      <c r="M6" s="23">
        <f>COUNTIF(K11:K$170,"不通过")</f>
        <v>0</v>
      </c>
      <c r="N6" s="21" t="s">
        <v>5572</v>
      </c>
      <c r="O6" s="22">
        <f>M6/M4</f>
        <v>0</v>
      </c>
      <c r="P6" s="383" t="s">
        <v>5489</v>
      </c>
      <c r="Q6" s="384"/>
      <c r="R6" s="23">
        <f>COUNTIF(P11:P$170,"失败")</f>
        <v>0</v>
      </c>
      <c r="S6" s="21" t="s">
        <v>5574</v>
      </c>
      <c r="T6" s="22">
        <f>R6/R4</f>
        <v>0</v>
      </c>
    </row>
    <row r="7" spans="2:20">
      <c r="B7" s="6" t="s">
        <v>5490</v>
      </c>
      <c r="C7" s="8"/>
      <c r="D7" s="5"/>
      <c r="E7" s="5"/>
      <c r="F7" s="5"/>
      <c r="G7" s="5"/>
      <c r="H7" s="5"/>
      <c r="I7" s="5"/>
      <c r="J7" s="20"/>
      <c r="K7" s="383" t="s">
        <v>5492</v>
      </c>
      <c r="L7" s="384"/>
      <c r="M7" s="23">
        <f>COUNTIF(K11:K$170,"阻碍")</f>
        <v>0</v>
      </c>
      <c r="N7" s="21" t="s">
        <v>5483</v>
      </c>
      <c r="O7" s="22">
        <f>M7/M4</f>
        <v>0</v>
      </c>
      <c r="P7" s="383" t="s">
        <v>5492</v>
      </c>
      <c r="Q7" s="384"/>
      <c r="R7" s="23">
        <f>COUNTIF(P11:P$170,"阻塞")</f>
        <v>0</v>
      </c>
      <c r="S7" s="21" t="s">
        <v>5574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5493</v>
      </c>
      <c r="L8" s="384"/>
      <c r="M8" s="23">
        <f>COUNTIF(K11:K$170,"无效")</f>
        <v>0</v>
      </c>
      <c r="N8" s="21" t="s">
        <v>5483</v>
      </c>
      <c r="O8" s="22">
        <f>M8/M4</f>
        <v>0</v>
      </c>
      <c r="P8" s="383" t="s">
        <v>5493</v>
      </c>
      <c r="Q8" s="384"/>
      <c r="R8" s="23">
        <f>COUNTIF(P11:P$170,"无效")</f>
        <v>0</v>
      </c>
      <c r="S8" s="21" t="s">
        <v>5483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5494</v>
      </c>
      <c r="L9" s="384"/>
      <c r="M9" s="23">
        <f>COUNTIF(K11:K$170,"未执行")</f>
        <v>0</v>
      </c>
      <c r="N9" s="21" t="s">
        <v>5483</v>
      </c>
      <c r="O9" s="22">
        <f>M9/M4</f>
        <v>0</v>
      </c>
      <c r="P9" s="383" t="s">
        <v>5494</v>
      </c>
      <c r="Q9" s="384"/>
      <c r="R9" s="23">
        <f>COUNTIF(P11:P$170,"未执行")</f>
        <v>0</v>
      </c>
      <c r="S9" s="21" t="s">
        <v>5483</v>
      </c>
      <c r="T9" s="22">
        <f>R9/R4</f>
        <v>0</v>
      </c>
    </row>
    <row r="10" spans="2:20" ht="33">
      <c r="B10" s="9" t="s">
        <v>5495</v>
      </c>
      <c r="C10" s="10" t="s">
        <v>5575</v>
      </c>
      <c r="D10" s="10" t="s">
        <v>5497</v>
      </c>
      <c r="E10" s="10" t="s">
        <v>5498</v>
      </c>
      <c r="F10" s="10" t="s">
        <v>5499</v>
      </c>
      <c r="G10" s="11" t="s">
        <v>5576</v>
      </c>
      <c r="H10" s="10" t="s">
        <v>5501</v>
      </c>
      <c r="I10" s="10" t="s">
        <v>5577</v>
      </c>
      <c r="J10" s="24" t="s">
        <v>5503</v>
      </c>
      <c r="K10" s="10" t="s">
        <v>5504</v>
      </c>
      <c r="L10" s="10" t="s">
        <v>5578</v>
      </c>
      <c r="M10" s="10" t="s">
        <v>5506</v>
      </c>
      <c r="N10" s="10" t="s">
        <v>5507</v>
      </c>
      <c r="O10" s="10" t="s">
        <v>5508</v>
      </c>
      <c r="P10" s="10" t="s">
        <v>5579</v>
      </c>
      <c r="Q10" s="10" t="s">
        <v>5505</v>
      </c>
      <c r="R10" s="10" t="s">
        <v>5506</v>
      </c>
      <c r="S10" s="10" t="s">
        <v>5507</v>
      </c>
      <c r="T10" s="10" t="s">
        <v>5508</v>
      </c>
    </row>
    <row r="11" spans="2:20">
      <c r="B11" s="366" t="s">
        <v>5580</v>
      </c>
      <c r="C11" s="13"/>
      <c r="D11" s="364" t="s">
        <v>5581</v>
      </c>
      <c r="E11" s="13" t="s">
        <v>145</v>
      </c>
      <c r="F11" s="13" t="s">
        <v>178</v>
      </c>
      <c r="G11" s="13" t="s">
        <v>157</v>
      </c>
      <c r="H11" s="364" t="s">
        <v>5582</v>
      </c>
      <c r="I11" s="25" t="s">
        <v>5326</v>
      </c>
      <c r="J11" s="25" t="s">
        <v>5583</v>
      </c>
      <c r="K11" s="26"/>
      <c r="L11" s="13"/>
      <c r="M11" s="13"/>
      <c r="N11" s="13"/>
      <c r="O11" s="13"/>
      <c r="P11" s="13"/>
      <c r="Q11" s="13"/>
      <c r="R11" s="13"/>
      <c r="S11" s="13"/>
      <c r="T11" s="13"/>
    </row>
    <row r="12" spans="2:20" ht="27">
      <c r="B12" s="366"/>
      <c r="C12" s="13"/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5409</v>
      </c>
      <c r="J12" s="25" t="s">
        <v>5584</v>
      </c>
      <c r="K12" s="26"/>
      <c r="L12" s="13"/>
      <c r="M12" s="13"/>
      <c r="N12" s="13"/>
      <c r="O12" s="13"/>
      <c r="P12" s="13"/>
      <c r="Q12" s="13"/>
      <c r="R12" s="13"/>
      <c r="S12" s="13"/>
      <c r="T12" s="13"/>
    </row>
    <row r="13" spans="2:20" ht="27">
      <c r="B13" s="366"/>
      <c r="C13" s="13"/>
      <c r="D13" s="364"/>
      <c r="E13" s="13" t="s">
        <v>145</v>
      </c>
      <c r="F13" s="13" t="s">
        <v>178</v>
      </c>
      <c r="G13" s="13" t="s">
        <v>157</v>
      </c>
      <c r="H13" s="364"/>
      <c r="I13" s="25" t="s">
        <v>5410</v>
      </c>
      <c r="J13" s="25" t="s">
        <v>5584</v>
      </c>
      <c r="K13" s="26"/>
      <c r="L13" s="13"/>
      <c r="M13" s="13"/>
      <c r="N13" s="13"/>
      <c r="O13" s="13"/>
      <c r="P13" s="13"/>
      <c r="Q13" s="13"/>
      <c r="R13" s="13"/>
      <c r="S13" s="13"/>
      <c r="T13" s="13"/>
    </row>
    <row r="14" spans="2:20">
      <c r="B14" s="366"/>
      <c r="C14" s="13"/>
      <c r="D14" s="364"/>
      <c r="E14" s="13" t="s">
        <v>145</v>
      </c>
      <c r="F14" s="13" t="s">
        <v>146</v>
      </c>
      <c r="G14" s="13" t="s">
        <v>157</v>
      </c>
      <c r="H14" s="364"/>
      <c r="I14" s="25" t="s">
        <v>5411</v>
      </c>
      <c r="J14" s="25" t="s">
        <v>5585</v>
      </c>
      <c r="K14" s="26"/>
      <c r="L14" s="13"/>
      <c r="M14" s="13"/>
      <c r="N14" s="13"/>
      <c r="O14" s="13"/>
      <c r="P14" s="13"/>
      <c r="Q14" s="13"/>
      <c r="R14" s="13"/>
      <c r="S14" s="13"/>
      <c r="T14" s="13"/>
    </row>
    <row r="15" spans="2:20">
      <c r="B15" s="366"/>
      <c r="C15" s="13"/>
      <c r="D15" s="364"/>
      <c r="E15" s="13" t="s">
        <v>145</v>
      </c>
      <c r="F15" s="13" t="s">
        <v>146</v>
      </c>
      <c r="G15" s="13" t="s">
        <v>157</v>
      </c>
      <c r="H15" s="364"/>
      <c r="I15" s="25" t="s">
        <v>5412</v>
      </c>
      <c r="J15" s="25" t="s">
        <v>5586</v>
      </c>
      <c r="K15" s="26"/>
      <c r="L15" s="13"/>
      <c r="M15" s="13"/>
      <c r="N15" s="13"/>
      <c r="O15" s="13"/>
      <c r="P15" s="13"/>
      <c r="Q15" s="13"/>
      <c r="R15" s="13"/>
      <c r="S15" s="13"/>
      <c r="T15" s="13"/>
    </row>
    <row r="16" spans="2:20">
      <c r="B16" s="366"/>
      <c r="C16" s="13"/>
      <c r="D16" s="364"/>
      <c r="E16" s="13" t="s">
        <v>145</v>
      </c>
      <c r="F16" s="13" t="s">
        <v>146</v>
      </c>
      <c r="G16" s="13" t="s">
        <v>157</v>
      </c>
      <c r="H16" s="364"/>
      <c r="I16" s="25" t="s">
        <v>5413</v>
      </c>
      <c r="J16" s="25" t="s">
        <v>5587</v>
      </c>
      <c r="K16" s="26"/>
      <c r="L16" s="13"/>
      <c r="M16" s="13"/>
      <c r="N16" s="13"/>
      <c r="O16" s="13"/>
      <c r="P16" s="13"/>
      <c r="Q16" s="13"/>
      <c r="R16" s="13"/>
      <c r="S16" s="13"/>
      <c r="T16" s="13"/>
    </row>
    <row r="17" spans="1:20">
      <c r="B17" s="366"/>
      <c r="C17" s="13"/>
      <c r="D17" s="364"/>
      <c r="E17" s="13" t="s">
        <v>145</v>
      </c>
      <c r="F17" s="13" t="s">
        <v>146</v>
      </c>
      <c r="G17" s="13" t="s">
        <v>157</v>
      </c>
      <c r="H17" s="364"/>
      <c r="I17" s="25" t="s">
        <v>5414</v>
      </c>
      <c r="J17" s="25" t="s">
        <v>5588</v>
      </c>
      <c r="K17" s="26"/>
      <c r="L17" s="13"/>
      <c r="M17" s="13"/>
      <c r="N17" s="13"/>
      <c r="O17" s="13"/>
      <c r="P17" s="13"/>
      <c r="Q17" s="13"/>
      <c r="R17" s="13"/>
      <c r="S17" s="13"/>
      <c r="T17" s="13"/>
    </row>
    <row r="18" spans="1:20" ht="27">
      <c r="B18" s="366"/>
      <c r="C18" s="13"/>
      <c r="D18" s="364"/>
      <c r="E18" s="13" t="s">
        <v>145</v>
      </c>
      <c r="F18" s="13" t="s">
        <v>178</v>
      </c>
      <c r="G18" s="13" t="s">
        <v>157</v>
      </c>
      <c r="H18" s="364"/>
      <c r="I18" s="25" t="s">
        <v>5415</v>
      </c>
      <c r="J18" s="25" t="s">
        <v>5589</v>
      </c>
      <c r="K18" s="26"/>
      <c r="L18" s="13"/>
      <c r="M18" s="13"/>
      <c r="N18" s="13"/>
      <c r="O18" s="13"/>
      <c r="P18" s="13"/>
      <c r="Q18" s="13"/>
      <c r="R18" s="13"/>
      <c r="S18" s="13"/>
      <c r="T18" s="13"/>
    </row>
    <row r="19" spans="1:20">
      <c r="B19" s="366"/>
      <c r="C19" s="13"/>
      <c r="D19" s="364"/>
      <c r="E19" s="13" t="s">
        <v>145</v>
      </c>
      <c r="F19" s="13" t="s">
        <v>178</v>
      </c>
      <c r="G19" s="13" t="s">
        <v>157</v>
      </c>
      <c r="H19" s="364"/>
      <c r="I19" s="25" t="s">
        <v>5416</v>
      </c>
      <c r="J19" s="25" t="s">
        <v>5590</v>
      </c>
      <c r="K19" s="26"/>
      <c r="L19" s="13"/>
      <c r="M19" s="13"/>
      <c r="N19" s="13"/>
      <c r="O19" s="13"/>
      <c r="P19" s="13"/>
      <c r="Q19" s="13"/>
      <c r="R19" s="13"/>
      <c r="S19" s="13"/>
      <c r="T19" s="13"/>
    </row>
    <row r="20" spans="1:20" ht="27">
      <c r="B20" s="366"/>
      <c r="C20" s="13"/>
      <c r="D20" s="364"/>
      <c r="E20" s="13" t="s">
        <v>145</v>
      </c>
      <c r="F20" s="13" t="s">
        <v>178</v>
      </c>
      <c r="G20" s="13" t="s">
        <v>157</v>
      </c>
      <c r="H20" s="364"/>
      <c r="I20" s="25" t="s">
        <v>5417</v>
      </c>
      <c r="J20" s="25" t="s">
        <v>5591</v>
      </c>
      <c r="K20" s="26"/>
      <c r="L20" s="13"/>
      <c r="M20" s="13"/>
      <c r="N20" s="13"/>
      <c r="O20" s="13"/>
      <c r="P20" s="13"/>
      <c r="Q20" s="13"/>
      <c r="R20" s="13"/>
      <c r="S20" s="13"/>
      <c r="T20" s="13"/>
    </row>
    <row r="21" spans="1:20">
      <c r="B21" s="366"/>
      <c r="C21" s="13"/>
      <c r="D21" s="364"/>
      <c r="E21" s="13" t="s">
        <v>145</v>
      </c>
      <c r="F21" s="13" t="s">
        <v>178</v>
      </c>
      <c r="G21" s="13" t="s">
        <v>157</v>
      </c>
      <c r="H21" s="364"/>
      <c r="I21" s="25" t="s">
        <v>5592</v>
      </c>
      <c r="J21" s="25" t="s">
        <v>5593</v>
      </c>
      <c r="K21" s="26"/>
      <c r="L21" s="13"/>
      <c r="M21" s="13"/>
      <c r="N21" s="13"/>
      <c r="O21" s="13"/>
      <c r="P21" s="13"/>
      <c r="Q21" s="13"/>
      <c r="R21" s="13"/>
      <c r="S21" s="13"/>
      <c r="T21" s="13"/>
    </row>
    <row r="22" spans="1:20" ht="27">
      <c r="B22" s="366"/>
      <c r="C22" s="13"/>
      <c r="D22" s="364"/>
      <c r="E22" s="13" t="s">
        <v>145</v>
      </c>
      <c r="F22" s="13" t="s">
        <v>178</v>
      </c>
      <c r="G22" s="13" t="s">
        <v>157</v>
      </c>
      <c r="H22" s="364"/>
      <c r="I22" s="25" t="s">
        <v>5594</v>
      </c>
      <c r="J22" s="25" t="s">
        <v>5591</v>
      </c>
      <c r="K22" s="26"/>
      <c r="L22" s="13"/>
      <c r="M22" s="13"/>
      <c r="N22" s="13"/>
      <c r="O22" s="13"/>
      <c r="P22" s="13"/>
      <c r="Q22" s="13"/>
      <c r="R22" s="13"/>
      <c r="S22" s="13"/>
      <c r="T22" s="13"/>
    </row>
    <row r="23" spans="1:20" ht="27">
      <c r="B23" s="366"/>
      <c r="C23" s="13"/>
      <c r="D23" s="364" t="s">
        <v>5595</v>
      </c>
      <c r="E23" s="13" t="s">
        <v>145</v>
      </c>
      <c r="F23" s="13" t="s">
        <v>178</v>
      </c>
      <c r="G23" s="13" t="s">
        <v>157</v>
      </c>
      <c r="H23" s="364"/>
      <c r="I23" s="25" t="s">
        <v>5596</v>
      </c>
      <c r="J23" s="25" t="s">
        <v>5597</v>
      </c>
      <c r="K23" s="26"/>
      <c r="L23" s="13"/>
      <c r="M23" s="13"/>
      <c r="N23" s="13"/>
      <c r="O23" s="13"/>
      <c r="P23" s="13"/>
      <c r="Q23" s="13"/>
      <c r="R23" s="13"/>
      <c r="S23" s="13"/>
      <c r="T23" s="13"/>
    </row>
    <row r="24" spans="1:20" ht="27">
      <c r="B24" s="366"/>
      <c r="C24" s="13"/>
      <c r="D24" s="364"/>
      <c r="E24" s="13" t="s">
        <v>145</v>
      </c>
      <c r="F24" s="13" t="s">
        <v>178</v>
      </c>
      <c r="G24" s="13" t="s">
        <v>157</v>
      </c>
      <c r="H24" s="364"/>
      <c r="I24" s="25" t="s">
        <v>5598</v>
      </c>
      <c r="J24" s="25" t="s">
        <v>5599</v>
      </c>
      <c r="K24" s="26"/>
      <c r="L24" s="13"/>
      <c r="M24" s="13"/>
      <c r="N24" s="13"/>
      <c r="O24" s="13"/>
      <c r="P24" s="13"/>
      <c r="Q24" s="13"/>
      <c r="R24" s="13"/>
      <c r="S24" s="13"/>
      <c r="T24" s="13"/>
    </row>
    <row r="25" spans="1:20" ht="27">
      <c r="B25" s="366"/>
      <c r="C25" s="13"/>
      <c r="D25" s="364"/>
      <c r="E25" s="13" t="s">
        <v>145</v>
      </c>
      <c r="F25" s="13" t="s">
        <v>178</v>
      </c>
      <c r="G25" s="13" t="s">
        <v>157</v>
      </c>
      <c r="H25" s="16" t="s">
        <v>5600</v>
      </c>
      <c r="I25" s="25" t="s">
        <v>5601</v>
      </c>
      <c r="J25" s="25" t="s">
        <v>5602</v>
      </c>
      <c r="K25" s="26"/>
      <c r="L25" s="13"/>
      <c r="M25" s="13"/>
      <c r="N25" s="13"/>
      <c r="O25" s="13"/>
      <c r="P25" s="13"/>
      <c r="Q25" s="13"/>
      <c r="R25" s="13"/>
      <c r="S25" s="13"/>
      <c r="T25" s="13"/>
    </row>
    <row r="26" spans="1:20" ht="27">
      <c r="B26" s="366"/>
      <c r="C26" s="13"/>
      <c r="D26" s="364"/>
      <c r="E26" s="13" t="s">
        <v>145</v>
      </c>
      <c r="F26" s="13" t="s">
        <v>178</v>
      </c>
      <c r="G26" s="13" t="s">
        <v>157</v>
      </c>
      <c r="H26" s="16" t="s">
        <v>5603</v>
      </c>
      <c r="I26" s="25" t="s">
        <v>5604</v>
      </c>
      <c r="J26" s="25" t="s">
        <v>5602</v>
      </c>
      <c r="K26" s="26"/>
      <c r="L26" s="13"/>
      <c r="M26" s="13"/>
      <c r="N26" s="13"/>
      <c r="O26" s="13"/>
      <c r="P26" s="13"/>
      <c r="Q26" s="13"/>
      <c r="R26" s="13"/>
      <c r="S26" s="13"/>
      <c r="T26" s="13"/>
    </row>
    <row r="27" spans="1:20" ht="27">
      <c r="B27" s="366"/>
      <c r="C27" s="13"/>
      <c r="D27" s="364"/>
      <c r="E27" s="13" t="s">
        <v>145</v>
      </c>
      <c r="F27" s="13" t="s">
        <v>178</v>
      </c>
      <c r="G27" s="13" t="s">
        <v>157</v>
      </c>
      <c r="H27" s="16" t="s">
        <v>5605</v>
      </c>
      <c r="I27" s="25" t="s">
        <v>5606</v>
      </c>
      <c r="J27" s="25" t="s">
        <v>5602</v>
      </c>
      <c r="K27" s="26"/>
      <c r="L27" s="13"/>
      <c r="M27" s="13"/>
      <c r="N27" s="266"/>
      <c r="O27" s="266"/>
      <c r="P27" s="266"/>
      <c r="Q27" s="266"/>
      <c r="R27" s="266"/>
      <c r="S27" s="266"/>
      <c r="T27" s="266"/>
    </row>
    <row r="28" spans="1:20" ht="27">
      <c r="B28" s="366"/>
      <c r="C28" s="13"/>
      <c r="D28" s="364"/>
      <c r="E28" s="13" t="s">
        <v>145</v>
      </c>
      <c r="F28" s="13" t="s">
        <v>178</v>
      </c>
      <c r="G28" s="13" t="s">
        <v>157</v>
      </c>
      <c r="H28" s="16" t="s">
        <v>5607</v>
      </c>
      <c r="I28" s="25" t="s">
        <v>5608</v>
      </c>
      <c r="J28" s="25" t="s">
        <v>5602</v>
      </c>
      <c r="K28" s="26"/>
      <c r="L28" s="13"/>
      <c r="M28" s="13"/>
      <c r="N28" s="13"/>
      <c r="O28" s="13"/>
      <c r="P28" s="13"/>
      <c r="Q28" s="13"/>
      <c r="R28" s="13"/>
      <c r="S28" s="13"/>
      <c r="T28" s="13"/>
    </row>
    <row r="29" spans="1:20">
      <c r="A29" s="5"/>
      <c r="B29" s="17"/>
      <c r="C29" s="18"/>
      <c r="D29" s="19"/>
      <c r="E29" s="18"/>
      <c r="F29" s="18"/>
      <c r="G29" s="18"/>
      <c r="H29" s="19"/>
      <c r="I29" s="27"/>
      <c r="J29" s="27"/>
      <c r="K29" s="28"/>
      <c r="L29" s="18"/>
      <c r="M29" s="18"/>
      <c r="N29" s="18"/>
      <c r="O29" s="18"/>
      <c r="P29" s="18"/>
      <c r="Q29" s="18"/>
      <c r="R29" s="18"/>
      <c r="S29" s="18"/>
      <c r="T29" s="18"/>
    </row>
    <row r="30" spans="1:20">
      <c r="A30" s="5"/>
      <c r="B30" s="17"/>
      <c r="C30" s="18"/>
      <c r="D30" s="19"/>
      <c r="E30" s="18"/>
      <c r="F30" s="18"/>
      <c r="G30" s="18"/>
      <c r="H30" s="19"/>
      <c r="I30" s="27"/>
      <c r="J30" s="27"/>
      <c r="K30" s="28"/>
      <c r="L30" s="18"/>
      <c r="M30" s="18"/>
      <c r="N30" s="18"/>
      <c r="O30" s="18"/>
      <c r="P30" s="18"/>
      <c r="Q30" s="18"/>
      <c r="R30" s="18"/>
      <c r="S30" s="18"/>
      <c r="T30" s="18"/>
    </row>
    <row r="31" spans="1:20">
      <c r="A31" s="5"/>
      <c r="B31" s="17"/>
      <c r="C31" s="18"/>
      <c r="D31" s="19"/>
      <c r="E31" s="18"/>
      <c r="F31" s="18"/>
      <c r="G31" s="18"/>
      <c r="H31" s="19"/>
      <c r="I31" s="27"/>
      <c r="J31" s="27"/>
      <c r="K31" s="28"/>
      <c r="L31" s="18"/>
      <c r="M31" s="18"/>
      <c r="N31" s="18"/>
      <c r="O31" s="18"/>
      <c r="P31" s="18"/>
      <c r="Q31" s="18"/>
      <c r="R31" s="18"/>
      <c r="S31" s="18"/>
      <c r="T31" s="18"/>
    </row>
    <row r="32" spans="1:20">
      <c r="A32" s="5"/>
      <c r="B32" s="17"/>
      <c r="C32" s="18"/>
      <c r="D32" s="19"/>
      <c r="E32" s="18"/>
      <c r="F32" s="18"/>
      <c r="G32" s="18"/>
      <c r="H32" s="19"/>
      <c r="I32" s="27"/>
      <c r="J32" s="27"/>
      <c r="K32" s="28"/>
      <c r="L32" s="18"/>
      <c r="M32" s="18"/>
      <c r="N32" s="18"/>
      <c r="O32" s="18"/>
      <c r="P32" s="18"/>
      <c r="Q32" s="18"/>
      <c r="R32" s="18"/>
      <c r="S32" s="18"/>
      <c r="T32" s="18"/>
    </row>
    <row r="33" spans="1:20">
      <c r="A33" s="5"/>
      <c r="B33" s="17"/>
      <c r="C33" s="18"/>
      <c r="D33" s="19"/>
      <c r="E33" s="18"/>
      <c r="F33" s="18"/>
      <c r="G33" s="18"/>
      <c r="H33" s="19"/>
      <c r="I33" s="27"/>
      <c r="J33" s="27"/>
      <c r="K33" s="28"/>
      <c r="L33" s="18"/>
      <c r="M33" s="18"/>
      <c r="N33" s="18"/>
      <c r="O33" s="18"/>
      <c r="P33" s="18"/>
      <c r="Q33" s="18"/>
      <c r="R33" s="18"/>
      <c r="S33" s="18"/>
      <c r="T33" s="18"/>
    </row>
    <row r="34" spans="1:20">
      <c r="A34" s="5"/>
      <c r="B34" s="17"/>
      <c r="C34" s="18"/>
      <c r="D34" s="19"/>
      <c r="E34" s="18"/>
      <c r="F34" s="18"/>
      <c r="G34" s="18"/>
      <c r="H34" s="19"/>
      <c r="I34" s="27"/>
      <c r="J34" s="27"/>
      <c r="K34" s="28"/>
      <c r="L34" s="18"/>
      <c r="M34" s="18"/>
      <c r="N34" s="18"/>
      <c r="O34" s="18"/>
      <c r="P34" s="18"/>
      <c r="Q34" s="18"/>
      <c r="R34" s="18"/>
      <c r="S34" s="18"/>
      <c r="T34" s="18"/>
    </row>
    <row r="35" spans="1:20">
      <c r="A35" s="5"/>
      <c r="B35" s="17"/>
      <c r="C35" s="18"/>
      <c r="D35" s="19"/>
      <c r="E35" s="18"/>
      <c r="F35" s="18"/>
      <c r="G35" s="18"/>
      <c r="H35" s="19"/>
      <c r="I35" s="27"/>
      <c r="J35" s="27"/>
      <c r="K35" s="28"/>
      <c r="L35" s="18"/>
      <c r="M35" s="18"/>
      <c r="N35" s="18"/>
      <c r="O35" s="18"/>
      <c r="P35" s="18"/>
      <c r="Q35" s="18"/>
      <c r="R35" s="18"/>
      <c r="S35" s="18"/>
      <c r="T35" s="18"/>
    </row>
    <row r="36" spans="1:20">
      <c r="A36" s="5"/>
      <c r="B36" s="17"/>
      <c r="C36" s="18"/>
      <c r="D36" s="19"/>
      <c r="E36" s="18"/>
      <c r="F36" s="18"/>
      <c r="G36" s="18"/>
      <c r="H36" s="19"/>
      <c r="I36" s="27"/>
      <c r="J36" s="27"/>
      <c r="K36" s="28"/>
      <c r="L36" s="18"/>
      <c r="M36" s="18"/>
      <c r="N36" s="18"/>
      <c r="O36" s="18"/>
      <c r="P36" s="18"/>
      <c r="Q36" s="18"/>
      <c r="R36" s="18"/>
      <c r="S36" s="18"/>
      <c r="T36" s="18"/>
    </row>
    <row r="37" spans="1:20">
      <c r="A37" s="5"/>
      <c r="B37" s="17"/>
      <c r="C37" s="18"/>
      <c r="D37" s="19"/>
      <c r="E37" s="18"/>
      <c r="F37" s="18"/>
      <c r="G37" s="18"/>
      <c r="H37" s="19"/>
      <c r="I37" s="27"/>
      <c r="J37" s="27"/>
      <c r="K37" s="28"/>
      <c r="L37" s="18"/>
      <c r="M37" s="18"/>
      <c r="N37" s="18"/>
      <c r="O37" s="18"/>
      <c r="P37" s="18"/>
      <c r="Q37" s="18"/>
      <c r="R37" s="18"/>
      <c r="S37" s="18"/>
      <c r="T37" s="18"/>
    </row>
    <row r="38" spans="1:20">
      <c r="A38" s="5"/>
      <c r="B38" s="17"/>
      <c r="C38" s="18"/>
      <c r="D38" s="19"/>
      <c r="E38" s="18"/>
      <c r="F38" s="18"/>
      <c r="G38" s="18"/>
      <c r="H38" s="19"/>
      <c r="I38" s="27"/>
      <c r="J38" s="27"/>
      <c r="K38" s="28"/>
      <c r="L38" s="18"/>
      <c r="M38" s="18"/>
      <c r="N38" s="18"/>
      <c r="O38" s="18"/>
      <c r="P38" s="18"/>
      <c r="Q38" s="18"/>
      <c r="R38" s="18"/>
      <c r="S38" s="18"/>
      <c r="T38" s="18"/>
    </row>
    <row r="39" spans="1:20">
      <c r="A39" s="5"/>
      <c r="B39" s="17"/>
      <c r="C39" s="18"/>
      <c r="D39" s="19"/>
      <c r="E39" s="18"/>
      <c r="F39" s="18"/>
      <c r="G39" s="18"/>
      <c r="H39" s="19"/>
      <c r="I39" s="27"/>
      <c r="J39" s="27"/>
      <c r="K39" s="28"/>
      <c r="L39" s="18"/>
      <c r="M39" s="18"/>
      <c r="N39" s="18"/>
      <c r="O39" s="18"/>
      <c r="P39" s="18"/>
      <c r="Q39" s="18"/>
      <c r="R39" s="18"/>
      <c r="S39" s="18"/>
      <c r="T39" s="18"/>
    </row>
    <row r="40" spans="1:20">
      <c r="A40" s="5"/>
      <c r="B40" s="17"/>
      <c r="C40" s="18"/>
      <c r="D40" s="19"/>
      <c r="E40" s="18"/>
      <c r="F40" s="18"/>
      <c r="G40" s="18"/>
      <c r="H40" s="19"/>
      <c r="I40" s="27"/>
      <c r="J40" s="27"/>
      <c r="K40" s="28"/>
      <c r="L40" s="18"/>
      <c r="M40" s="18"/>
      <c r="N40" s="18"/>
      <c r="O40" s="18"/>
      <c r="P40" s="18"/>
      <c r="Q40" s="18"/>
      <c r="R40" s="18"/>
      <c r="S40" s="18"/>
      <c r="T40" s="18"/>
    </row>
    <row r="41" spans="1:20">
      <c r="A41" s="5"/>
      <c r="B41" s="17"/>
      <c r="C41" s="18"/>
      <c r="D41" s="19"/>
      <c r="E41" s="18"/>
      <c r="F41" s="18"/>
      <c r="G41" s="18"/>
      <c r="H41" s="19"/>
      <c r="I41" s="27"/>
      <c r="J41" s="27"/>
      <c r="K41" s="28"/>
      <c r="L41" s="18"/>
      <c r="M41" s="18"/>
      <c r="N41" s="18"/>
      <c r="O41" s="18"/>
      <c r="P41" s="18"/>
      <c r="Q41" s="18"/>
      <c r="R41" s="18"/>
      <c r="S41" s="18"/>
      <c r="T41" s="18"/>
    </row>
    <row r="42" spans="1:20">
      <c r="A42" s="5"/>
      <c r="B42" s="17"/>
      <c r="C42" s="18"/>
      <c r="D42" s="19"/>
      <c r="E42" s="18"/>
      <c r="F42" s="18"/>
      <c r="G42" s="18"/>
      <c r="H42" s="19"/>
      <c r="I42" s="27"/>
      <c r="J42" s="27"/>
      <c r="K42" s="28"/>
      <c r="L42" s="18"/>
      <c r="M42" s="18"/>
      <c r="N42" s="18"/>
      <c r="O42" s="18"/>
      <c r="P42" s="18"/>
      <c r="Q42" s="18"/>
      <c r="R42" s="18"/>
      <c r="S42" s="18"/>
      <c r="T42" s="18"/>
    </row>
    <row r="43" spans="1:20">
      <c r="A43" s="5"/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  <row r="44" spans="1:20">
      <c r="A44" s="5"/>
      <c r="B44" s="17"/>
      <c r="C44" s="18"/>
      <c r="D44" s="19"/>
      <c r="E44" s="18"/>
      <c r="F44" s="18"/>
      <c r="G44" s="18"/>
      <c r="H44" s="19"/>
      <c r="I44" s="27"/>
      <c r="J44" s="27"/>
      <c r="K44" s="28"/>
      <c r="L44" s="18"/>
      <c r="M44" s="18"/>
      <c r="N44" s="18"/>
      <c r="O44" s="18"/>
      <c r="P44" s="18"/>
      <c r="Q44" s="18"/>
      <c r="R44" s="18"/>
      <c r="S44" s="18"/>
      <c r="T44" s="18"/>
    </row>
    <row r="45" spans="1:20">
      <c r="A45" s="5"/>
      <c r="B45" s="17"/>
      <c r="C45" s="18"/>
      <c r="D45" s="19"/>
      <c r="E45" s="18"/>
      <c r="F45" s="18"/>
      <c r="G45" s="18"/>
      <c r="H45" s="19"/>
      <c r="I45" s="27"/>
      <c r="J45" s="27"/>
      <c r="K45" s="28"/>
      <c r="L45" s="18"/>
      <c r="M45" s="18"/>
      <c r="N45" s="18"/>
      <c r="O45" s="18"/>
      <c r="P45" s="18"/>
      <c r="Q45" s="18"/>
      <c r="R45" s="18"/>
      <c r="S45" s="18"/>
      <c r="T45" s="18"/>
    </row>
    <row r="46" spans="1:20">
      <c r="A46" s="5"/>
      <c r="B46" s="17"/>
      <c r="C46" s="18"/>
      <c r="D46" s="19"/>
      <c r="E46" s="18"/>
      <c r="F46" s="18"/>
      <c r="G46" s="18"/>
      <c r="H46" s="19"/>
      <c r="I46" s="27"/>
      <c r="J46" s="27"/>
      <c r="K46" s="28"/>
      <c r="L46" s="18"/>
      <c r="M46" s="18"/>
      <c r="N46" s="18"/>
      <c r="O46" s="18"/>
      <c r="P46" s="18"/>
      <c r="Q46" s="18"/>
      <c r="R46" s="18"/>
      <c r="S46" s="18"/>
      <c r="T46" s="18"/>
    </row>
    <row r="47" spans="1:20">
      <c r="A47" s="5"/>
      <c r="B47" s="17"/>
      <c r="C47" s="18"/>
      <c r="D47" s="19"/>
      <c r="E47" s="18"/>
      <c r="F47" s="18"/>
      <c r="G47" s="18"/>
      <c r="H47" s="19"/>
      <c r="I47" s="27"/>
      <c r="J47" s="27"/>
      <c r="K47" s="28"/>
      <c r="L47" s="18"/>
      <c r="M47" s="18"/>
      <c r="N47" s="18"/>
      <c r="O47" s="18"/>
      <c r="P47" s="18"/>
      <c r="Q47" s="18"/>
      <c r="R47" s="18"/>
      <c r="S47" s="18"/>
      <c r="T47" s="18"/>
    </row>
    <row r="48" spans="1:20">
      <c r="A48" s="5"/>
      <c r="B48" s="17"/>
      <c r="C48" s="18"/>
      <c r="D48" s="19"/>
      <c r="E48" s="18"/>
      <c r="F48" s="18"/>
      <c r="G48" s="18"/>
      <c r="H48" s="19"/>
      <c r="I48" s="27"/>
      <c r="J48" s="27"/>
      <c r="K48" s="28"/>
      <c r="L48" s="18"/>
      <c r="M48" s="18"/>
      <c r="N48" s="18"/>
      <c r="O48" s="18"/>
      <c r="P48" s="18"/>
      <c r="Q48" s="18"/>
      <c r="R48" s="18"/>
      <c r="S48" s="18"/>
      <c r="T48" s="18"/>
    </row>
    <row r="49" spans="1:20">
      <c r="A49" s="5"/>
      <c r="B49" s="17"/>
      <c r="C49" s="18"/>
      <c r="D49" s="19"/>
      <c r="E49" s="18"/>
      <c r="F49" s="18"/>
      <c r="G49" s="18"/>
      <c r="H49" s="19"/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1:20">
      <c r="A50" s="5"/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1:20">
      <c r="A51" s="5"/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1:20">
      <c r="A52" s="5"/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1:20">
      <c r="A53" s="5"/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1:20">
      <c r="A54" s="5"/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1:20">
      <c r="A55" s="5"/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1:20">
      <c r="A56" s="5"/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1:20">
      <c r="A57" s="5"/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1:20">
      <c r="A58" s="5"/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1:20">
      <c r="A59" s="5"/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1:20">
      <c r="A60" s="5"/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1:20">
      <c r="A61" s="5"/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1:20">
      <c r="A62" s="5"/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1:20">
      <c r="A63" s="5"/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1:20">
      <c r="A64" s="5"/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1:20">
      <c r="A65" s="5"/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  <row r="66" spans="1:20">
      <c r="A66" s="5"/>
      <c r="B66" s="17"/>
      <c r="C66" s="18"/>
      <c r="D66" s="19"/>
      <c r="E66" s="18"/>
      <c r="F66" s="18"/>
      <c r="G66" s="18"/>
      <c r="H66" s="19"/>
      <c r="I66" s="27"/>
      <c r="J66" s="27"/>
      <c r="K66" s="28"/>
      <c r="L66" s="18"/>
      <c r="M66" s="18"/>
      <c r="N66" s="18"/>
      <c r="O66" s="18"/>
      <c r="P66" s="18"/>
      <c r="Q66" s="18"/>
      <c r="R66" s="18"/>
      <c r="S66" s="18"/>
      <c r="T66" s="18"/>
    </row>
    <row r="67" spans="1:20">
      <c r="A67" s="5"/>
      <c r="B67" s="17"/>
      <c r="C67" s="18"/>
      <c r="D67" s="19"/>
      <c r="E67" s="18"/>
      <c r="F67" s="18"/>
      <c r="G67" s="18"/>
      <c r="H67" s="19"/>
      <c r="I67" s="27"/>
      <c r="J67" s="27"/>
      <c r="K67" s="28"/>
      <c r="L67" s="18"/>
      <c r="M67" s="18"/>
      <c r="N67" s="18"/>
      <c r="O67" s="18"/>
      <c r="P67" s="18"/>
      <c r="Q67" s="18"/>
      <c r="R67" s="18"/>
      <c r="S67" s="18"/>
      <c r="T67" s="18"/>
    </row>
    <row r="68" spans="1:20">
      <c r="A68" s="5"/>
      <c r="B68" s="17"/>
      <c r="C68" s="18"/>
      <c r="D68" s="19"/>
      <c r="E68" s="18"/>
      <c r="F68" s="18"/>
      <c r="G68" s="18"/>
      <c r="H68" s="19"/>
      <c r="I68" s="27"/>
      <c r="J68" s="27"/>
      <c r="K68" s="28"/>
      <c r="L68" s="18"/>
      <c r="M68" s="18"/>
      <c r="N68" s="18"/>
      <c r="O68" s="18"/>
      <c r="P68" s="18"/>
      <c r="Q68" s="18"/>
      <c r="R68" s="18"/>
      <c r="S68" s="18"/>
      <c r="T68" s="18"/>
    </row>
  </sheetData>
  <mergeCells count="22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P7:Q7"/>
    <mergeCell ref="K8:L8"/>
    <mergeCell ref="P8:Q8"/>
    <mergeCell ref="K9:L9"/>
    <mergeCell ref="P9:Q9"/>
    <mergeCell ref="B11:B28"/>
    <mergeCell ref="D11:D22"/>
    <mergeCell ref="H11:H24"/>
    <mergeCell ref="D23:D28"/>
    <mergeCell ref="K7:L7"/>
  </mergeCells>
  <phoneticPr fontId="31" type="noConversion"/>
  <dataValidations count="6">
    <dataValidation type="list" allowBlank="1" showInputMessage="1" showErrorMessage="1" sqref="WVO983046:WVO983090 G65542:G65586 JC65542:JC65586 SY65542:SY65586 ACU65542:ACU65586 AMQ65542:AMQ65586 AWM65542:AWM65586 BGI65542:BGI65586 BQE65542:BQE65586 CAA65542:CAA65586 CJW65542:CJW65586 CTS65542:CTS65586 DDO65542:DDO65586 DNK65542:DNK65586 DXG65542:DXG65586 EHC65542:EHC65586 EQY65542:EQY65586 FAU65542:FAU65586 FKQ65542:FKQ65586 FUM65542:FUM65586 GEI65542:GEI65586 GOE65542:GOE65586 GYA65542:GYA65586 HHW65542:HHW65586 HRS65542:HRS65586 IBO65542:IBO65586 ILK65542:ILK65586 IVG65542:IVG65586 JFC65542:JFC65586 JOY65542:JOY65586 JYU65542:JYU65586 KIQ65542:KIQ65586 KSM65542:KSM65586 LCI65542:LCI65586 LME65542:LME65586 LWA65542:LWA65586 MFW65542:MFW65586 MPS65542:MPS65586 MZO65542:MZO65586 NJK65542:NJK65586 NTG65542:NTG65586 ODC65542:ODC65586 OMY65542:OMY65586 OWU65542:OWU65586 PGQ65542:PGQ65586 PQM65542:PQM65586 QAI65542:QAI65586 QKE65542:QKE65586 QUA65542:QUA65586 RDW65542:RDW65586 RNS65542:RNS65586 RXO65542:RXO65586 SHK65542:SHK65586 SRG65542:SRG65586 TBC65542:TBC65586 TKY65542:TKY65586 TUU65542:TUU65586 UEQ65542:UEQ65586 UOM65542:UOM65586 UYI65542:UYI65586 VIE65542:VIE65586 VSA65542:VSA65586 WBW65542:WBW65586 WLS65542:WLS65586 WVO65542:WVO65586 G131078:G131122 JC131078:JC131122 SY131078:SY131122 ACU131078:ACU131122 AMQ131078:AMQ131122 AWM131078:AWM131122 BGI131078:BGI131122 BQE131078:BQE131122 CAA131078:CAA131122 CJW131078:CJW131122 CTS131078:CTS131122 DDO131078:DDO131122 DNK131078:DNK131122 DXG131078:DXG131122 EHC131078:EHC131122 EQY131078:EQY131122 FAU131078:FAU131122 FKQ131078:FKQ131122 FUM131078:FUM131122 GEI131078:GEI131122 GOE131078:GOE131122 GYA131078:GYA131122 HHW131078:HHW131122 HRS131078:HRS131122 IBO131078:IBO131122 ILK131078:ILK131122 IVG131078:IVG131122 JFC131078:JFC131122 JOY131078:JOY131122 JYU131078:JYU131122 KIQ131078:KIQ131122 KSM131078:KSM131122 LCI131078:LCI131122 LME131078:LME131122 LWA131078:LWA131122 MFW131078:MFW131122 MPS131078:MPS131122 MZO131078:MZO131122 NJK131078:NJK131122 NTG131078:NTG131122 ODC131078:ODC131122 OMY131078:OMY131122 OWU131078:OWU131122 PGQ131078:PGQ131122 PQM131078:PQM131122 QAI131078:QAI131122 QKE131078:QKE131122 QUA131078:QUA131122 RDW131078:RDW131122 RNS131078:RNS131122 RXO131078:RXO131122 SHK131078:SHK131122 SRG131078:SRG131122 TBC131078:TBC131122 TKY131078:TKY131122 TUU131078:TUU131122 UEQ131078:UEQ131122 UOM131078:UOM131122 UYI131078:UYI131122 VIE131078:VIE131122 VSA131078:VSA131122 WBW131078:WBW131122 WLS131078:WLS131122 WVO131078:WVO131122 G196614:G196658 JC196614:JC196658 SY196614:SY196658 ACU196614:ACU196658 AMQ196614:AMQ196658 AWM196614:AWM196658 BGI196614:BGI196658 BQE196614:BQE196658 CAA196614:CAA196658 CJW196614:CJW196658 CTS196614:CTS196658 DDO196614:DDO196658 DNK196614:DNK196658 DXG196614:DXG196658 EHC196614:EHC196658 EQY196614:EQY196658 FAU196614:FAU196658 FKQ196614:FKQ196658 FUM196614:FUM196658 GEI196614:GEI196658 GOE196614:GOE196658 GYA196614:GYA196658 HHW196614:HHW196658 HRS196614:HRS196658 IBO196614:IBO196658 ILK196614:ILK196658 IVG196614:IVG196658 JFC196614:JFC196658 JOY196614:JOY196658 JYU196614:JYU196658 KIQ196614:KIQ196658 KSM196614:KSM196658 LCI196614:LCI196658 LME196614:LME196658 LWA196614:LWA196658 MFW196614:MFW196658 MPS196614:MPS196658 MZO196614:MZO196658 NJK196614:NJK196658 NTG196614:NTG196658 ODC196614:ODC196658 OMY196614:OMY196658 OWU196614:OWU196658 PGQ196614:PGQ196658 PQM196614:PQM196658 QAI196614:QAI196658 QKE196614:QKE196658 QUA196614:QUA196658 RDW196614:RDW196658 RNS196614:RNS196658 RXO196614:RXO196658 SHK196614:SHK196658 SRG196614:SRG196658 TBC196614:TBC196658 TKY196614:TKY196658 TUU196614:TUU196658 UEQ196614:UEQ196658 UOM196614:UOM196658 UYI196614:UYI196658 VIE196614:VIE196658 VSA196614:VSA196658 WBW196614:WBW196658 WLS196614:WLS196658 WVO196614:WVO196658 G262150:G262194 JC262150:JC262194 SY262150:SY262194 ACU262150:ACU262194 AMQ262150:AMQ262194 AWM262150:AWM262194 BGI262150:BGI262194 BQE262150:BQE262194 CAA262150:CAA262194 CJW262150:CJW262194 CTS262150:CTS262194 DDO262150:DDO262194 DNK262150:DNK262194 DXG262150:DXG262194 EHC262150:EHC262194 EQY262150:EQY262194 FAU262150:FAU262194 FKQ262150:FKQ262194 FUM262150:FUM262194 GEI262150:GEI262194 GOE262150:GOE262194 GYA262150:GYA262194 HHW262150:HHW262194 HRS262150:HRS262194 IBO262150:IBO262194 ILK262150:ILK262194 IVG262150:IVG262194 JFC262150:JFC262194 JOY262150:JOY262194 JYU262150:JYU262194 KIQ262150:KIQ262194 KSM262150:KSM262194 LCI262150:LCI262194 LME262150:LME262194 LWA262150:LWA262194 MFW262150:MFW262194 MPS262150:MPS262194 MZO262150:MZO262194 NJK262150:NJK262194 NTG262150:NTG262194 ODC262150:ODC262194 OMY262150:OMY262194 OWU262150:OWU262194 PGQ262150:PGQ262194 PQM262150:PQM262194 QAI262150:QAI262194 QKE262150:QKE262194 QUA262150:QUA262194 RDW262150:RDW262194 RNS262150:RNS262194 RXO262150:RXO262194 SHK262150:SHK262194 SRG262150:SRG262194 TBC262150:TBC262194 TKY262150:TKY262194 TUU262150:TUU262194 UEQ262150:UEQ262194 UOM262150:UOM262194 UYI262150:UYI262194 VIE262150:VIE262194 VSA262150:VSA262194 WBW262150:WBW262194 WLS262150:WLS262194 WVO262150:WVO262194 G327686:G327730 JC327686:JC327730 SY327686:SY327730 ACU327686:ACU327730 AMQ327686:AMQ327730 AWM327686:AWM327730 BGI327686:BGI327730 BQE327686:BQE327730 CAA327686:CAA327730 CJW327686:CJW327730 CTS327686:CTS327730 DDO327686:DDO327730 DNK327686:DNK327730 DXG327686:DXG327730 EHC327686:EHC327730 EQY327686:EQY327730 FAU327686:FAU327730 FKQ327686:FKQ327730 FUM327686:FUM327730 GEI327686:GEI327730 GOE327686:GOE327730 GYA327686:GYA327730 HHW327686:HHW327730 HRS327686:HRS327730 IBO327686:IBO327730 ILK327686:ILK327730 IVG327686:IVG327730 JFC327686:JFC327730 JOY327686:JOY327730 JYU327686:JYU327730 KIQ327686:KIQ327730 KSM327686:KSM327730 LCI327686:LCI327730 LME327686:LME327730 LWA327686:LWA327730 MFW327686:MFW327730 MPS327686:MPS327730 MZO327686:MZO327730 NJK327686:NJK327730 NTG327686:NTG327730 ODC327686:ODC327730 OMY327686:OMY327730 OWU327686:OWU327730 PGQ327686:PGQ327730 PQM327686:PQM327730 QAI327686:QAI327730 QKE327686:QKE327730 QUA327686:QUA327730 RDW327686:RDW327730 RNS327686:RNS327730 RXO327686:RXO327730 SHK327686:SHK327730 SRG327686:SRG327730 TBC327686:TBC327730 TKY327686:TKY327730 TUU327686:TUU327730 UEQ327686:UEQ327730 UOM327686:UOM327730 UYI327686:UYI327730 VIE327686:VIE327730 VSA327686:VSA327730 WBW327686:WBW327730 WLS327686:WLS327730 WVO327686:WVO327730 G393222:G393266 JC393222:JC393266 SY393222:SY393266 ACU393222:ACU393266 AMQ393222:AMQ393266 AWM393222:AWM393266 BGI393222:BGI393266 BQE393222:BQE393266 CAA393222:CAA393266 CJW393222:CJW393266 CTS393222:CTS393266 DDO393222:DDO393266 DNK393222:DNK393266 DXG393222:DXG393266 EHC393222:EHC393266 EQY393222:EQY393266 FAU393222:FAU393266 FKQ393222:FKQ393266 FUM393222:FUM393266 GEI393222:GEI393266 GOE393222:GOE393266 GYA393222:GYA393266 HHW393222:HHW393266 HRS393222:HRS393266 IBO393222:IBO393266 ILK393222:ILK393266 IVG393222:IVG393266 JFC393222:JFC393266 JOY393222:JOY393266 JYU393222:JYU393266 KIQ393222:KIQ393266 KSM393222:KSM393266 LCI393222:LCI393266 LME393222:LME393266 LWA393222:LWA393266 MFW393222:MFW393266 MPS393222:MPS393266 MZO393222:MZO393266 NJK393222:NJK393266 NTG393222:NTG393266 ODC393222:ODC393266 OMY393222:OMY393266 OWU393222:OWU393266 PGQ393222:PGQ393266 PQM393222:PQM393266 QAI393222:QAI393266 QKE393222:QKE393266 QUA393222:QUA393266 RDW393222:RDW393266 RNS393222:RNS393266 RXO393222:RXO393266 SHK393222:SHK393266 SRG393222:SRG393266 TBC393222:TBC393266 TKY393222:TKY393266 TUU393222:TUU393266 UEQ393222:UEQ393266 UOM393222:UOM393266 UYI393222:UYI393266 VIE393222:VIE393266 VSA393222:VSA393266 WBW393222:WBW393266 WLS393222:WLS393266 WVO393222:WVO393266 G458758:G458802 JC458758:JC458802 SY458758:SY458802 ACU458758:ACU458802 AMQ458758:AMQ458802 AWM458758:AWM458802 BGI458758:BGI458802 BQE458758:BQE458802 CAA458758:CAA458802 CJW458758:CJW458802 CTS458758:CTS458802 DDO458758:DDO458802 DNK458758:DNK458802 DXG458758:DXG458802 EHC458758:EHC458802 EQY458758:EQY458802 FAU458758:FAU458802 FKQ458758:FKQ458802 FUM458758:FUM458802 GEI458758:GEI458802 GOE458758:GOE458802 GYA458758:GYA458802 HHW458758:HHW458802 HRS458758:HRS458802 IBO458758:IBO458802 ILK458758:ILK458802 IVG458758:IVG458802 JFC458758:JFC458802 JOY458758:JOY458802 JYU458758:JYU458802 KIQ458758:KIQ458802 KSM458758:KSM458802 LCI458758:LCI458802 LME458758:LME458802 LWA458758:LWA458802 MFW458758:MFW458802 MPS458758:MPS458802 MZO458758:MZO458802 NJK458758:NJK458802 NTG458758:NTG458802 ODC458758:ODC458802 OMY458758:OMY458802 OWU458758:OWU458802 PGQ458758:PGQ458802 PQM458758:PQM458802 QAI458758:QAI458802 QKE458758:QKE458802 QUA458758:QUA458802 RDW458758:RDW458802 RNS458758:RNS458802 RXO458758:RXO458802 SHK458758:SHK458802 SRG458758:SRG458802 TBC458758:TBC458802 TKY458758:TKY458802 TUU458758:TUU458802 UEQ458758:UEQ458802 UOM458758:UOM458802 UYI458758:UYI458802 VIE458758:VIE458802 VSA458758:VSA458802 WBW458758:WBW458802 WLS458758:WLS458802 WVO458758:WVO458802 G524294:G524338 JC524294:JC524338 SY524294:SY524338 ACU524294:ACU524338 AMQ524294:AMQ524338 AWM524294:AWM524338 BGI524294:BGI524338 BQE524294:BQE524338 CAA524294:CAA524338 CJW524294:CJW524338 CTS524294:CTS524338 DDO524294:DDO524338 DNK524294:DNK524338 DXG524294:DXG524338 EHC524294:EHC524338 EQY524294:EQY524338 FAU524294:FAU524338 FKQ524294:FKQ524338 FUM524294:FUM524338 GEI524294:GEI524338 GOE524294:GOE524338 GYA524294:GYA524338 HHW524294:HHW524338 HRS524294:HRS524338 IBO524294:IBO524338 ILK524294:ILK524338 IVG524294:IVG524338 JFC524294:JFC524338 JOY524294:JOY524338 JYU524294:JYU524338 KIQ524294:KIQ524338 KSM524294:KSM524338 LCI524294:LCI524338 LME524294:LME524338 LWA524294:LWA524338 MFW524294:MFW524338 MPS524294:MPS524338 MZO524294:MZO524338 NJK524294:NJK524338 NTG524294:NTG524338 ODC524294:ODC524338 OMY524294:OMY524338 OWU524294:OWU524338 PGQ524294:PGQ524338 PQM524294:PQM524338 QAI524294:QAI524338 QKE524294:QKE524338 QUA524294:QUA524338 RDW524294:RDW524338 RNS524294:RNS524338 RXO524294:RXO524338 SHK524294:SHK524338 SRG524294:SRG524338 TBC524294:TBC524338 TKY524294:TKY524338 TUU524294:TUU524338 UEQ524294:UEQ524338 UOM524294:UOM524338 UYI524294:UYI524338 VIE524294:VIE524338 VSA524294:VSA524338 WBW524294:WBW524338 WLS524294:WLS524338 WVO524294:WVO524338 G589830:G589874 JC589830:JC589874 SY589830:SY589874 ACU589830:ACU589874 AMQ589830:AMQ589874 AWM589830:AWM589874 BGI589830:BGI589874 BQE589830:BQE589874 CAA589830:CAA589874 CJW589830:CJW589874 CTS589830:CTS589874 DDO589830:DDO589874 DNK589830:DNK589874 DXG589830:DXG589874 EHC589830:EHC589874 EQY589830:EQY589874 FAU589830:FAU589874 FKQ589830:FKQ589874 FUM589830:FUM589874 GEI589830:GEI589874 GOE589830:GOE589874 GYA589830:GYA589874 HHW589830:HHW589874 HRS589830:HRS589874 IBO589830:IBO589874 ILK589830:ILK589874 IVG589830:IVG589874 JFC589830:JFC589874 JOY589830:JOY589874 JYU589830:JYU589874 KIQ589830:KIQ589874 KSM589830:KSM589874 LCI589830:LCI589874 LME589830:LME589874 LWA589830:LWA589874 MFW589830:MFW589874 MPS589830:MPS589874 MZO589830:MZO589874 NJK589830:NJK589874 NTG589830:NTG589874 ODC589830:ODC589874 OMY589830:OMY589874 OWU589830:OWU589874 PGQ589830:PGQ589874 PQM589830:PQM589874 QAI589830:QAI589874 QKE589830:QKE589874 QUA589830:QUA589874 RDW589830:RDW589874 RNS589830:RNS589874 RXO589830:RXO589874 SHK589830:SHK589874 SRG589830:SRG589874 TBC589830:TBC589874 TKY589830:TKY589874 TUU589830:TUU589874 UEQ589830:UEQ589874 UOM589830:UOM589874 UYI589830:UYI589874 VIE589830:VIE589874 VSA589830:VSA589874 WBW589830:WBW589874 WLS589830:WLS589874 WVO589830:WVO589874 G655366:G655410 JC655366:JC655410 SY655366:SY655410 ACU655366:ACU655410 AMQ655366:AMQ655410 AWM655366:AWM655410 BGI655366:BGI655410 BQE655366:BQE655410 CAA655366:CAA655410 CJW655366:CJW655410 CTS655366:CTS655410 DDO655366:DDO655410 DNK655366:DNK655410 DXG655366:DXG655410 EHC655366:EHC655410 EQY655366:EQY655410 FAU655366:FAU655410 FKQ655366:FKQ655410 FUM655366:FUM655410 GEI655366:GEI655410 GOE655366:GOE655410 GYA655366:GYA655410 HHW655366:HHW655410 HRS655366:HRS655410 IBO655366:IBO655410 ILK655366:ILK655410 IVG655366:IVG655410 JFC655366:JFC655410 JOY655366:JOY655410 JYU655366:JYU655410 KIQ655366:KIQ655410 KSM655366:KSM655410 LCI655366:LCI655410 LME655366:LME655410 LWA655366:LWA655410 MFW655366:MFW655410 MPS655366:MPS655410 MZO655366:MZO655410 NJK655366:NJK655410 NTG655366:NTG655410 ODC655366:ODC655410 OMY655366:OMY655410 OWU655366:OWU655410 PGQ655366:PGQ655410 PQM655366:PQM655410 QAI655366:QAI655410 QKE655366:QKE655410 QUA655366:QUA655410 RDW655366:RDW655410 RNS655366:RNS655410 RXO655366:RXO655410 SHK655366:SHK655410 SRG655366:SRG655410 TBC655366:TBC655410 TKY655366:TKY655410 TUU655366:TUU655410 UEQ655366:UEQ655410 UOM655366:UOM655410 UYI655366:UYI655410 VIE655366:VIE655410 VSA655366:VSA655410 WBW655366:WBW655410 WLS655366:WLS655410 WVO655366:WVO655410 G720902:G720946 JC720902:JC720946 SY720902:SY720946 ACU720902:ACU720946 AMQ720902:AMQ720946 AWM720902:AWM720946 BGI720902:BGI720946 BQE720902:BQE720946 CAA720902:CAA720946 CJW720902:CJW720946 CTS720902:CTS720946 DDO720902:DDO720946 DNK720902:DNK720946 DXG720902:DXG720946 EHC720902:EHC720946 EQY720902:EQY720946 FAU720902:FAU720946 FKQ720902:FKQ720946 FUM720902:FUM720946 GEI720902:GEI720946 GOE720902:GOE720946 GYA720902:GYA720946 HHW720902:HHW720946 HRS720902:HRS720946 IBO720902:IBO720946 ILK720902:ILK720946 IVG720902:IVG720946 JFC720902:JFC720946 JOY720902:JOY720946 JYU720902:JYU720946 KIQ720902:KIQ720946 KSM720902:KSM720946 LCI720902:LCI720946 LME720902:LME720946 LWA720902:LWA720946 MFW720902:MFW720946 MPS720902:MPS720946 MZO720902:MZO720946 NJK720902:NJK720946 NTG720902:NTG720946 ODC720902:ODC720946 OMY720902:OMY720946 OWU720902:OWU720946 PGQ720902:PGQ720946 PQM720902:PQM720946 QAI720902:QAI720946 QKE720902:QKE720946 QUA720902:QUA720946 RDW720902:RDW720946 RNS720902:RNS720946 RXO720902:RXO720946 SHK720902:SHK720946 SRG720902:SRG720946 TBC720902:TBC720946 TKY720902:TKY720946 TUU720902:TUU720946 UEQ720902:UEQ720946 UOM720902:UOM720946 UYI720902:UYI720946 VIE720902:VIE720946 VSA720902:VSA720946 WBW720902:WBW720946 WLS720902:WLS720946 WVO720902:WVO720946 G786438:G786482 JC786438:JC786482 SY786438:SY786482 ACU786438:ACU786482 AMQ786438:AMQ786482 AWM786438:AWM786482 BGI786438:BGI786482 BQE786438:BQE786482 CAA786438:CAA786482 CJW786438:CJW786482 CTS786438:CTS786482 DDO786438:DDO786482 DNK786438:DNK786482 DXG786438:DXG786482 EHC786438:EHC786482 EQY786438:EQY786482 FAU786438:FAU786482 FKQ786438:FKQ786482 FUM786438:FUM786482 GEI786438:GEI786482 GOE786438:GOE786482 GYA786438:GYA786482 HHW786438:HHW786482 HRS786438:HRS786482 IBO786438:IBO786482 ILK786438:ILK786482 IVG786438:IVG786482 JFC786438:JFC786482 JOY786438:JOY786482 JYU786438:JYU786482 KIQ786438:KIQ786482 KSM786438:KSM786482 LCI786438:LCI786482 LME786438:LME786482 LWA786438:LWA786482 MFW786438:MFW786482 MPS786438:MPS786482 MZO786438:MZO786482 NJK786438:NJK786482 NTG786438:NTG786482 ODC786438:ODC786482 OMY786438:OMY786482 OWU786438:OWU786482 PGQ786438:PGQ786482 PQM786438:PQM786482 QAI786438:QAI786482 QKE786438:QKE786482 QUA786438:QUA786482 RDW786438:RDW786482 RNS786438:RNS786482 RXO786438:RXO786482 SHK786438:SHK786482 SRG786438:SRG786482 TBC786438:TBC786482 TKY786438:TKY786482 TUU786438:TUU786482 UEQ786438:UEQ786482 UOM786438:UOM786482 UYI786438:UYI786482 VIE786438:VIE786482 VSA786438:VSA786482 WBW786438:WBW786482 WLS786438:WLS786482 WVO786438:WVO786482 G851974:G852018 JC851974:JC852018 SY851974:SY852018 ACU851974:ACU852018 AMQ851974:AMQ852018 AWM851974:AWM852018 BGI851974:BGI852018 BQE851974:BQE852018 CAA851974:CAA852018 CJW851974:CJW852018 CTS851974:CTS852018 DDO851974:DDO852018 DNK851974:DNK852018 DXG851974:DXG852018 EHC851974:EHC852018 EQY851974:EQY852018 FAU851974:FAU852018 FKQ851974:FKQ852018 FUM851974:FUM852018 GEI851974:GEI852018 GOE851974:GOE852018 GYA851974:GYA852018 HHW851974:HHW852018 HRS851974:HRS852018 IBO851974:IBO852018 ILK851974:ILK852018 IVG851974:IVG852018 JFC851974:JFC852018 JOY851974:JOY852018 JYU851974:JYU852018 KIQ851974:KIQ852018 KSM851974:KSM852018 LCI851974:LCI852018 LME851974:LME852018 LWA851974:LWA852018 MFW851974:MFW852018 MPS851974:MPS852018 MZO851974:MZO852018 NJK851974:NJK852018 NTG851974:NTG852018 ODC851974:ODC852018 OMY851974:OMY852018 OWU851974:OWU852018 PGQ851974:PGQ852018 PQM851974:PQM852018 QAI851974:QAI852018 QKE851974:QKE852018 QUA851974:QUA852018 RDW851974:RDW852018 RNS851974:RNS852018 RXO851974:RXO852018 SHK851974:SHK852018 SRG851974:SRG852018 TBC851974:TBC852018 TKY851974:TKY852018 TUU851974:TUU852018 UEQ851974:UEQ852018 UOM851974:UOM852018 UYI851974:UYI852018 VIE851974:VIE852018 VSA851974:VSA852018 WBW851974:WBW852018 WLS851974:WLS852018 WVO851974:WVO852018 G917510:G917554 JC917510:JC917554 SY917510:SY917554 ACU917510:ACU917554 AMQ917510:AMQ917554 AWM917510:AWM917554 BGI917510:BGI917554 BQE917510:BQE917554 CAA917510:CAA917554 CJW917510:CJW917554 CTS917510:CTS917554 DDO917510:DDO917554 DNK917510:DNK917554 DXG917510:DXG917554 EHC917510:EHC917554 EQY917510:EQY917554 FAU917510:FAU917554 FKQ917510:FKQ917554 FUM917510:FUM917554 GEI917510:GEI917554 GOE917510:GOE917554 GYA917510:GYA917554 HHW917510:HHW917554 HRS917510:HRS917554 IBO917510:IBO917554 ILK917510:ILK917554 IVG917510:IVG917554 JFC917510:JFC917554 JOY917510:JOY917554 JYU917510:JYU917554 KIQ917510:KIQ917554 KSM917510:KSM917554 LCI917510:LCI917554 LME917510:LME917554 LWA917510:LWA917554 MFW917510:MFW917554 MPS917510:MPS917554 MZO917510:MZO917554 NJK917510:NJK917554 NTG917510:NTG917554 ODC917510:ODC917554 OMY917510:OMY917554 OWU917510:OWU917554 PGQ917510:PGQ917554 PQM917510:PQM917554 QAI917510:QAI917554 QKE917510:QKE917554 QUA917510:QUA917554 RDW917510:RDW917554 RNS917510:RNS917554 RXO917510:RXO917554 SHK917510:SHK917554 SRG917510:SRG917554 TBC917510:TBC917554 TKY917510:TKY917554 TUU917510:TUU917554 UEQ917510:UEQ917554 UOM917510:UOM917554 UYI917510:UYI917554 VIE917510:VIE917554 VSA917510:VSA917554 WBW917510:WBW917554 WLS917510:WLS917554 WVO917510:WVO917554 G983046:G983090 JC983046:JC983090 SY983046:SY983090 ACU983046:ACU983090 AMQ983046:AMQ983090 AWM983046:AWM983090 BGI983046:BGI983090 BQE983046:BQE983090 CAA983046:CAA983090 CJW983046:CJW983090 CTS983046:CTS983090 DDO983046:DDO983090 DNK983046:DNK983090 DXG983046:DXG983090 EHC983046:EHC983090 EQY983046:EQY983090 FAU983046:FAU983090 FKQ983046:FKQ983090 FUM983046:FUM983090 GEI983046:GEI983090 GOE983046:GOE983090 GYA983046:GYA983090 HHW983046:HHW983090 HRS983046:HRS983090 IBO983046:IBO983090 ILK983046:ILK983090 IVG983046:IVG983090 JFC983046:JFC983090 JOY983046:JOY983090 JYU983046:JYU983090 KIQ983046:KIQ983090 KSM983046:KSM983090 LCI983046:LCI983090 LME983046:LME983090 LWA983046:LWA983090 MFW983046:MFW983090 MPS983046:MPS983090 MZO983046:MZO983090 NJK983046:NJK983090 NTG983046:NTG983090 ODC983046:ODC983090 OMY983046:OMY983090 OWU983046:OWU983090 PGQ983046:PGQ983090 PQM983046:PQM983090 QAI983046:QAI983090 QKE983046:QKE983090 QUA983046:QUA983090 RDW983046:RDW983090 RNS983046:RNS983090 RXO983046:RXO983090 SHK983046:SHK983090 SRG983046:SRG983090 TBC983046:TBC983090 TKY983046:TKY983090 TUU983046:TUU983090 UEQ983046:UEQ983090 UOM983046:UOM983090 UYI983046:UYI983090 VIE983046:VIE983090 VSA983046:VSA983090 WBW983046:WBW983090 WLS983046:WLS983090 JC11:JC50 SY11:SY50 ACU11:ACU50 AMQ11:AMQ50 AWM11:AWM50 BGI11:BGI50 BQE11:BQE50 CAA11:CAA50 CJW11:CJW50 CTS11:CTS50 DDO11:DDO50 DNK11:DNK50 DXG11:DXG50 EHC11:EHC50 EQY11:EQY50 FAU11:FAU50 FKQ11:FKQ50 FUM11:FUM50 GEI11:GEI50 GOE11:GOE50 GYA11:GYA50 HHW11:HHW50 HRS11:HRS50 IBO11:IBO50 ILK11:ILK50 IVG11:IVG50 JFC11:JFC50 JOY11:JOY50 JYU11:JYU50 KIQ11:KIQ50 KSM11:KSM50 LCI11:LCI50 LME11:LME50 LWA11:LWA50 MFW11:MFW50 MPS11:MPS50 MZO11:MZO50 NJK11:NJK50 NTG11:NTG50 ODC11:ODC50 OMY11:OMY50 OWU11:OWU50 PGQ11:PGQ50 PQM11:PQM50 QAI11:QAI50 QKE11:QKE50 QUA11:QUA50 RDW11:RDW50 RNS11:RNS50 RXO11:RXO50 SHK11:SHK50 SRG11:SRG50 TBC11:TBC50 TKY11:TKY50 TUU11:TUU50 UEQ11:UEQ50 UOM11:UOM50 UYI11:UYI50 VIE11:VIE50 VSA11:VSA50 WBW11:WBW50 WLS11:WLS50 WVO11:WVO50 G11:G68">
      <formula1>"是,否"</formula1>
    </dataValidation>
    <dataValidation type="list" allowBlank="1" showInputMessage="1" showErrorMessage="1" sqref="WVN983046:WVN983090 F65542:F65586 JB65542:JB65586 SX65542:SX65586 ACT65542:ACT65586 AMP65542:AMP65586 AWL65542:AWL65586 BGH65542:BGH65586 BQD65542:BQD65586 BZZ65542:BZZ65586 CJV65542:CJV65586 CTR65542:CTR65586 DDN65542:DDN65586 DNJ65542:DNJ65586 DXF65542:DXF65586 EHB65542:EHB65586 EQX65542:EQX65586 FAT65542:FAT65586 FKP65542:FKP65586 FUL65542:FUL65586 GEH65542:GEH65586 GOD65542:GOD65586 GXZ65542:GXZ65586 HHV65542:HHV65586 HRR65542:HRR65586 IBN65542:IBN65586 ILJ65542:ILJ65586 IVF65542:IVF65586 JFB65542:JFB65586 JOX65542:JOX65586 JYT65542:JYT65586 KIP65542:KIP65586 KSL65542:KSL65586 LCH65542:LCH65586 LMD65542:LMD65586 LVZ65542:LVZ65586 MFV65542:MFV65586 MPR65542:MPR65586 MZN65542:MZN65586 NJJ65542:NJJ65586 NTF65542:NTF65586 ODB65542:ODB65586 OMX65542:OMX65586 OWT65542:OWT65586 PGP65542:PGP65586 PQL65542:PQL65586 QAH65542:QAH65586 QKD65542:QKD65586 QTZ65542:QTZ65586 RDV65542:RDV65586 RNR65542:RNR65586 RXN65542:RXN65586 SHJ65542:SHJ65586 SRF65542:SRF65586 TBB65542:TBB65586 TKX65542:TKX65586 TUT65542:TUT65586 UEP65542:UEP65586 UOL65542:UOL65586 UYH65542:UYH65586 VID65542:VID65586 VRZ65542:VRZ65586 WBV65542:WBV65586 WLR65542:WLR65586 WVN65542:WVN65586 F131078:F131122 JB131078:JB131122 SX131078:SX131122 ACT131078:ACT131122 AMP131078:AMP131122 AWL131078:AWL131122 BGH131078:BGH131122 BQD131078:BQD131122 BZZ131078:BZZ131122 CJV131078:CJV131122 CTR131078:CTR131122 DDN131078:DDN131122 DNJ131078:DNJ131122 DXF131078:DXF131122 EHB131078:EHB131122 EQX131078:EQX131122 FAT131078:FAT131122 FKP131078:FKP131122 FUL131078:FUL131122 GEH131078:GEH131122 GOD131078:GOD131122 GXZ131078:GXZ131122 HHV131078:HHV131122 HRR131078:HRR131122 IBN131078:IBN131122 ILJ131078:ILJ131122 IVF131078:IVF131122 JFB131078:JFB131122 JOX131078:JOX131122 JYT131078:JYT131122 KIP131078:KIP131122 KSL131078:KSL131122 LCH131078:LCH131122 LMD131078:LMD131122 LVZ131078:LVZ131122 MFV131078:MFV131122 MPR131078:MPR131122 MZN131078:MZN131122 NJJ131078:NJJ131122 NTF131078:NTF131122 ODB131078:ODB131122 OMX131078:OMX131122 OWT131078:OWT131122 PGP131078:PGP131122 PQL131078:PQL131122 QAH131078:QAH131122 QKD131078:QKD131122 QTZ131078:QTZ131122 RDV131078:RDV131122 RNR131078:RNR131122 RXN131078:RXN131122 SHJ131078:SHJ131122 SRF131078:SRF131122 TBB131078:TBB131122 TKX131078:TKX131122 TUT131078:TUT131122 UEP131078:UEP131122 UOL131078:UOL131122 UYH131078:UYH131122 VID131078:VID131122 VRZ131078:VRZ131122 WBV131078:WBV131122 WLR131078:WLR131122 WVN131078:WVN131122 F196614:F196658 JB196614:JB196658 SX196614:SX196658 ACT196614:ACT196658 AMP196614:AMP196658 AWL196614:AWL196658 BGH196614:BGH196658 BQD196614:BQD196658 BZZ196614:BZZ196658 CJV196614:CJV196658 CTR196614:CTR196658 DDN196614:DDN196658 DNJ196614:DNJ196658 DXF196614:DXF196658 EHB196614:EHB196658 EQX196614:EQX196658 FAT196614:FAT196658 FKP196614:FKP196658 FUL196614:FUL196658 GEH196614:GEH196658 GOD196614:GOD196658 GXZ196614:GXZ196658 HHV196614:HHV196658 HRR196614:HRR196658 IBN196614:IBN196658 ILJ196614:ILJ196658 IVF196614:IVF196658 JFB196614:JFB196658 JOX196614:JOX196658 JYT196614:JYT196658 KIP196614:KIP196658 KSL196614:KSL196658 LCH196614:LCH196658 LMD196614:LMD196658 LVZ196614:LVZ196658 MFV196614:MFV196658 MPR196614:MPR196658 MZN196614:MZN196658 NJJ196614:NJJ196658 NTF196614:NTF196658 ODB196614:ODB196658 OMX196614:OMX196658 OWT196614:OWT196658 PGP196614:PGP196658 PQL196614:PQL196658 QAH196614:QAH196658 QKD196614:QKD196658 QTZ196614:QTZ196658 RDV196614:RDV196658 RNR196614:RNR196658 RXN196614:RXN196658 SHJ196614:SHJ196658 SRF196614:SRF196658 TBB196614:TBB196658 TKX196614:TKX196658 TUT196614:TUT196658 UEP196614:UEP196658 UOL196614:UOL196658 UYH196614:UYH196658 VID196614:VID196658 VRZ196614:VRZ196658 WBV196614:WBV196658 WLR196614:WLR196658 WVN196614:WVN196658 F262150:F262194 JB262150:JB262194 SX262150:SX262194 ACT262150:ACT262194 AMP262150:AMP262194 AWL262150:AWL262194 BGH262150:BGH262194 BQD262150:BQD262194 BZZ262150:BZZ262194 CJV262150:CJV262194 CTR262150:CTR262194 DDN262150:DDN262194 DNJ262150:DNJ262194 DXF262150:DXF262194 EHB262150:EHB262194 EQX262150:EQX262194 FAT262150:FAT262194 FKP262150:FKP262194 FUL262150:FUL262194 GEH262150:GEH262194 GOD262150:GOD262194 GXZ262150:GXZ262194 HHV262150:HHV262194 HRR262150:HRR262194 IBN262150:IBN262194 ILJ262150:ILJ262194 IVF262150:IVF262194 JFB262150:JFB262194 JOX262150:JOX262194 JYT262150:JYT262194 KIP262150:KIP262194 KSL262150:KSL262194 LCH262150:LCH262194 LMD262150:LMD262194 LVZ262150:LVZ262194 MFV262150:MFV262194 MPR262150:MPR262194 MZN262150:MZN262194 NJJ262150:NJJ262194 NTF262150:NTF262194 ODB262150:ODB262194 OMX262150:OMX262194 OWT262150:OWT262194 PGP262150:PGP262194 PQL262150:PQL262194 QAH262150:QAH262194 QKD262150:QKD262194 QTZ262150:QTZ262194 RDV262150:RDV262194 RNR262150:RNR262194 RXN262150:RXN262194 SHJ262150:SHJ262194 SRF262150:SRF262194 TBB262150:TBB262194 TKX262150:TKX262194 TUT262150:TUT262194 UEP262150:UEP262194 UOL262150:UOL262194 UYH262150:UYH262194 VID262150:VID262194 VRZ262150:VRZ262194 WBV262150:WBV262194 WLR262150:WLR262194 WVN262150:WVN262194 F327686:F327730 JB327686:JB327730 SX327686:SX327730 ACT327686:ACT327730 AMP327686:AMP327730 AWL327686:AWL327730 BGH327686:BGH327730 BQD327686:BQD327730 BZZ327686:BZZ327730 CJV327686:CJV327730 CTR327686:CTR327730 DDN327686:DDN327730 DNJ327686:DNJ327730 DXF327686:DXF327730 EHB327686:EHB327730 EQX327686:EQX327730 FAT327686:FAT327730 FKP327686:FKP327730 FUL327686:FUL327730 GEH327686:GEH327730 GOD327686:GOD327730 GXZ327686:GXZ327730 HHV327686:HHV327730 HRR327686:HRR327730 IBN327686:IBN327730 ILJ327686:ILJ327730 IVF327686:IVF327730 JFB327686:JFB327730 JOX327686:JOX327730 JYT327686:JYT327730 KIP327686:KIP327730 KSL327686:KSL327730 LCH327686:LCH327730 LMD327686:LMD327730 LVZ327686:LVZ327730 MFV327686:MFV327730 MPR327686:MPR327730 MZN327686:MZN327730 NJJ327686:NJJ327730 NTF327686:NTF327730 ODB327686:ODB327730 OMX327686:OMX327730 OWT327686:OWT327730 PGP327686:PGP327730 PQL327686:PQL327730 QAH327686:QAH327730 QKD327686:QKD327730 QTZ327686:QTZ327730 RDV327686:RDV327730 RNR327686:RNR327730 RXN327686:RXN327730 SHJ327686:SHJ327730 SRF327686:SRF327730 TBB327686:TBB327730 TKX327686:TKX327730 TUT327686:TUT327730 UEP327686:UEP327730 UOL327686:UOL327730 UYH327686:UYH327730 VID327686:VID327730 VRZ327686:VRZ327730 WBV327686:WBV327730 WLR327686:WLR327730 WVN327686:WVN327730 F393222:F393266 JB393222:JB393266 SX393222:SX393266 ACT393222:ACT393266 AMP393222:AMP393266 AWL393222:AWL393266 BGH393222:BGH393266 BQD393222:BQD393266 BZZ393222:BZZ393266 CJV393222:CJV393266 CTR393222:CTR393266 DDN393222:DDN393266 DNJ393222:DNJ393266 DXF393222:DXF393266 EHB393222:EHB393266 EQX393222:EQX393266 FAT393222:FAT393266 FKP393222:FKP393266 FUL393222:FUL393266 GEH393222:GEH393266 GOD393222:GOD393266 GXZ393222:GXZ393266 HHV393222:HHV393266 HRR393222:HRR393266 IBN393222:IBN393266 ILJ393222:ILJ393266 IVF393222:IVF393266 JFB393222:JFB393266 JOX393222:JOX393266 JYT393222:JYT393266 KIP393222:KIP393266 KSL393222:KSL393266 LCH393222:LCH393266 LMD393222:LMD393266 LVZ393222:LVZ393266 MFV393222:MFV393266 MPR393222:MPR393266 MZN393222:MZN393266 NJJ393222:NJJ393266 NTF393222:NTF393266 ODB393222:ODB393266 OMX393222:OMX393266 OWT393222:OWT393266 PGP393222:PGP393266 PQL393222:PQL393266 QAH393222:QAH393266 QKD393222:QKD393266 QTZ393222:QTZ393266 RDV393222:RDV393266 RNR393222:RNR393266 RXN393222:RXN393266 SHJ393222:SHJ393266 SRF393222:SRF393266 TBB393222:TBB393266 TKX393222:TKX393266 TUT393222:TUT393266 UEP393222:UEP393266 UOL393222:UOL393266 UYH393222:UYH393266 VID393222:VID393266 VRZ393222:VRZ393266 WBV393222:WBV393266 WLR393222:WLR393266 WVN393222:WVN393266 F458758:F458802 JB458758:JB458802 SX458758:SX458802 ACT458758:ACT458802 AMP458758:AMP458802 AWL458758:AWL458802 BGH458758:BGH458802 BQD458758:BQD458802 BZZ458758:BZZ458802 CJV458758:CJV458802 CTR458758:CTR458802 DDN458758:DDN458802 DNJ458758:DNJ458802 DXF458758:DXF458802 EHB458758:EHB458802 EQX458758:EQX458802 FAT458758:FAT458802 FKP458758:FKP458802 FUL458758:FUL458802 GEH458758:GEH458802 GOD458758:GOD458802 GXZ458758:GXZ458802 HHV458758:HHV458802 HRR458758:HRR458802 IBN458758:IBN458802 ILJ458758:ILJ458802 IVF458758:IVF458802 JFB458758:JFB458802 JOX458758:JOX458802 JYT458758:JYT458802 KIP458758:KIP458802 KSL458758:KSL458802 LCH458758:LCH458802 LMD458758:LMD458802 LVZ458758:LVZ458802 MFV458758:MFV458802 MPR458758:MPR458802 MZN458758:MZN458802 NJJ458758:NJJ458802 NTF458758:NTF458802 ODB458758:ODB458802 OMX458758:OMX458802 OWT458758:OWT458802 PGP458758:PGP458802 PQL458758:PQL458802 QAH458758:QAH458802 QKD458758:QKD458802 QTZ458758:QTZ458802 RDV458758:RDV458802 RNR458758:RNR458802 RXN458758:RXN458802 SHJ458758:SHJ458802 SRF458758:SRF458802 TBB458758:TBB458802 TKX458758:TKX458802 TUT458758:TUT458802 UEP458758:UEP458802 UOL458758:UOL458802 UYH458758:UYH458802 VID458758:VID458802 VRZ458758:VRZ458802 WBV458758:WBV458802 WLR458758:WLR458802 WVN458758:WVN458802 F524294:F524338 JB524294:JB524338 SX524294:SX524338 ACT524294:ACT524338 AMP524294:AMP524338 AWL524294:AWL524338 BGH524294:BGH524338 BQD524294:BQD524338 BZZ524294:BZZ524338 CJV524294:CJV524338 CTR524294:CTR524338 DDN524294:DDN524338 DNJ524294:DNJ524338 DXF524294:DXF524338 EHB524294:EHB524338 EQX524294:EQX524338 FAT524294:FAT524338 FKP524294:FKP524338 FUL524294:FUL524338 GEH524294:GEH524338 GOD524294:GOD524338 GXZ524294:GXZ524338 HHV524294:HHV524338 HRR524294:HRR524338 IBN524294:IBN524338 ILJ524294:ILJ524338 IVF524294:IVF524338 JFB524294:JFB524338 JOX524294:JOX524338 JYT524294:JYT524338 KIP524294:KIP524338 KSL524294:KSL524338 LCH524294:LCH524338 LMD524294:LMD524338 LVZ524294:LVZ524338 MFV524294:MFV524338 MPR524294:MPR524338 MZN524294:MZN524338 NJJ524294:NJJ524338 NTF524294:NTF524338 ODB524294:ODB524338 OMX524294:OMX524338 OWT524294:OWT524338 PGP524294:PGP524338 PQL524294:PQL524338 QAH524294:QAH524338 QKD524294:QKD524338 QTZ524294:QTZ524338 RDV524294:RDV524338 RNR524294:RNR524338 RXN524294:RXN524338 SHJ524294:SHJ524338 SRF524294:SRF524338 TBB524294:TBB524338 TKX524294:TKX524338 TUT524294:TUT524338 UEP524294:UEP524338 UOL524294:UOL524338 UYH524294:UYH524338 VID524294:VID524338 VRZ524294:VRZ524338 WBV524294:WBV524338 WLR524294:WLR524338 WVN524294:WVN524338 F589830:F589874 JB589830:JB589874 SX589830:SX589874 ACT589830:ACT589874 AMP589830:AMP589874 AWL589830:AWL589874 BGH589830:BGH589874 BQD589830:BQD589874 BZZ589830:BZZ589874 CJV589830:CJV589874 CTR589830:CTR589874 DDN589830:DDN589874 DNJ589830:DNJ589874 DXF589830:DXF589874 EHB589830:EHB589874 EQX589830:EQX589874 FAT589830:FAT589874 FKP589830:FKP589874 FUL589830:FUL589874 GEH589830:GEH589874 GOD589830:GOD589874 GXZ589830:GXZ589874 HHV589830:HHV589874 HRR589830:HRR589874 IBN589830:IBN589874 ILJ589830:ILJ589874 IVF589830:IVF589874 JFB589830:JFB589874 JOX589830:JOX589874 JYT589830:JYT589874 KIP589830:KIP589874 KSL589830:KSL589874 LCH589830:LCH589874 LMD589830:LMD589874 LVZ589830:LVZ589874 MFV589830:MFV589874 MPR589830:MPR589874 MZN589830:MZN589874 NJJ589830:NJJ589874 NTF589830:NTF589874 ODB589830:ODB589874 OMX589830:OMX589874 OWT589830:OWT589874 PGP589830:PGP589874 PQL589830:PQL589874 QAH589830:QAH589874 QKD589830:QKD589874 QTZ589830:QTZ589874 RDV589830:RDV589874 RNR589830:RNR589874 RXN589830:RXN589874 SHJ589830:SHJ589874 SRF589830:SRF589874 TBB589830:TBB589874 TKX589830:TKX589874 TUT589830:TUT589874 UEP589830:UEP589874 UOL589830:UOL589874 UYH589830:UYH589874 VID589830:VID589874 VRZ589830:VRZ589874 WBV589830:WBV589874 WLR589830:WLR589874 WVN589830:WVN589874 F655366:F655410 JB655366:JB655410 SX655366:SX655410 ACT655366:ACT655410 AMP655366:AMP655410 AWL655366:AWL655410 BGH655366:BGH655410 BQD655366:BQD655410 BZZ655366:BZZ655410 CJV655366:CJV655410 CTR655366:CTR655410 DDN655366:DDN655410 DNJ655366:DNJ655410 DXF655366:DXF655410 EHB655366:EHB655410 EQX655366:EQX655410 FAT655366:FAT655410 FKP655366:FKP655410 FUL655366:FUL655410 GEH655366:GEH655410 GOD655366:GOD655410 GXZ655366:GXZ655410 HHV655366:HHV655410 HRR655366:HRR655410 IBN655366:IBN655410 ILJ655366:ILJ655410 IVF655366:IVF655410 JFB655366:JFB655410 JOX655366:JOX655410 JYT655366:JYT655410 KIP655366:KIP655410 KSL655366:KSL655410 LCH655366:LCH655410 LMD655366:LMD655410 LVZ655366:LVZ655410 MFV655366:MFV655410 MPR655366:MPR655410 MZN655366:MZN655410 NJJ655366:NJJ655410 NTF655366:NTF655410 ODB655366:ODB655410 OMX655366:OMX655410 OWT655366:OWT655410 PGP655366:PGP655410 PQL655366:PQL655410 QAH655366:QAH655410 QKD655366:QKD655410 QTZ655366:QTZ655410 RDV655366:RDV655410 RNR655366:RNR655410 RXN655366:RXN655410 SHJ655366:SHJ655410 SRF655366:SRF655410 TBB655366:TBB655410 TKX655366:TKX655410 TUT655366:TUT655410 UEP655366:UEP655410 UOL655366:UOL655410 UYH655366:UYH655410 VID655366:VID655410 VRZ655366:VRZ655410 WBV655366:WBV655410 WLR655366:WLR655410 WVN655366:WVN655410 F720902:F720946 JB720902:JB720946 SX720902:SX720946 ACT720902:ACT720946 AMP720902:AMP720946 AWL720902:AWL720946 BGH720902:BGH720946 BQD720902:BQD720946 BZZ720902:BZZ720946 CJV720902:CJV720946 CTR720902:CTR720946 DDN720902:DDN720946 DNJ720902:DNJ720946 DXF720902:DXF720946 EHB720902:EHB720946 EQX720902:EQX720946 FAT720902:FAT720946 FKP720902:FKP720946 FUL720902:FUL720946 GEH720902:GEH720946 GOD720902:GOD720946 GXZ720902:GXZ720946 HHV720902:HHV720946 HRR720902:HRR720946 IBN720902:IBN720946 ILJ720902:ILJ720946 IVF720902:IVF720946 JFB720902:JFB720946 JOX720902:JOX720946 JYT720902:JYT720946 KIP720902:KIP720946 KSL720902:KSL720946 LCH720902:LCH720946 LMD720902:LMD720946 LVZ720902:LVZ720946 MFV720902:MFV720946 MPR720902:MPR720946 MZN720902:MZN720946 NJJ720902:NJJ720946 NTF720902:NTF720946 ODB720902:ODB720946 OMX720902:OMX720946 OWT720902:OWT720946 PGP720902:PGP720946 PQL720902:PQL720946 QAH720902:QAH720946 QKD720902:QKD720946 QTZ720902:QTZ720946 RDV720902:RDV720946 RNR720902:RNR720946 RXN720902:RXN720946 SHJ720902:SHJ720946 SRF720902:SRF720946 TBB720902:TBB720946 TKX720902:TKX720946 TUT720902:TUT720946 UEP720902:UEP720946 UOL720902:UOL720946 UYH720902:UYH720946 VID720902:VID720946 VRZ720902:VRZ720946 WBV720902:WBV720946 WLR720902:WLR720946 WVN720902:WVN720946 F786438:F786482 JB786438:JB786482 SX786438:SX786482 ACT786438:ACT786482 AMP786438:AMP786482 AWL786438:AWL786482 BGH786438:BGH786482 BQD786438:BQD786482 BZZ786438:BZZ786482 CJV786438:CJV786482 CTR786438:CTR786482 DDN786438:DDN786482 DNJ786438:DNJ786482 DXF786438:DXF786482 EHB786438:EHB786482 EQX786438:EQX786482 FAT786438:FAT786482 FKP786438:FKP786482 FUL786438:FUL786482 GEH786438:GEH786482 GOD786438:GOD786482 GXZ786438:GXZ786482 HHV786438:HHV786482 HRR786438:HRR786482 IBN786438:IBN786482 ILJ786438:ILJ786482 IVF786438:IVF786482 JFB786438:JFB786482 JOX786438:JOX786482 JYT786438:JYT786482 KIP786438:KIP786482 KSL786438:KSL786482 LCH786438:LCH786482 LMD786438:LMD786482 LVZ786438:LVZ786482 MFV786438:MFV786482 MPR786438:MPR786482 MZN786438:MZN786482 NJJ786438:NJJ786482 NTF786438:NTF786482 ODB786438:ODB786482 OMX786438:OMX786482 OWT786438:OWT786482 PGP786438:PGP786482 PQL786438:PQL786482 QAH786438:QAH786482 QKD786438:QKD786482 QTZ786438:QTZ786482 RDV786438:RDV786482 RNR786438:RNR786482 RXN786438:RXN786482 SHJ786438:SHJ786482 SRF786438:SRF786482 TBB786438:TBB786482 TKX786438:TKX786482 TUT786438:TUT786482 UEP786438:UEP786482 UOL786438:UOL786482 UYH786438:UYH786482 VID786438:VID786482 VRZ786438:VRZ786482 WBV786438:WBV786482 WLR786438:WLR786482 WVN786438:WVN786482 F851974:F852018 JB851974:JB852018 SX851974:SX852018 ACT851974:ACT852018 AMP851974:AMP852018 AWL851974:AWL852018 BGH851974:BGH852018 BQD851974:BQD852018 BZZ851974:BZZ852018 CJV851974:CJV852018 CTR851974:CTR852018 DDN851974:DDN852018 DNJ851974:DNJ852018 DXF851974:DXF852018 EHB851974:EHB852018 EQX851974:EQX852018 FAT851974:FAT852018 FKP851974:FKP852018 FUL851974:FUL852018 GEH851974:GEH852018 GOD851974:GOD852018 GXZ851974:GXZ852018 HHV851974:HHV852018 HRR851974:HRR852018 IBN851974:IBN852018 ILJ851974:ILJ852018 IVF851974:IVF852018 JFB851974:JFB852018 JOX851974:JOX852018 JYT851974:JYT852018 KIP851974:KIP852018 KSL851974:KSL852018 LCH851974:LCH852018 LMD851974:LMD852018 LVZ851974:LVZ852018 MFV851974:MFV852018 MPR851974:MPR852018 MZN851974:MZN852018 NJJ851974:NJJ852018 NTF851974:NTF852018 ODB851974:ODB852018 OMX851974:OMX852018 OWT851974:OWT852018 PGP851974:PGP852018 PQL851974:PQL852018 QAH851974:QAH852018 QKD851974:QKD852018 QTZ851974:QTZ852018 RDV851974:RDV852018 RNR851974:RNR852018 RXN851974:RXN852018 SHJ851974:SHJ852018 SRF851974:SRF852018 TBB851974:TBB852018 TKX851974:TKX852018 TUT851974:TUT852018 UEP851974:UEP852018 UOL851974:UOL852018 UYH851974:UYH852018 VID851974:VID852018 VRZ851974:VRZ852018 WBV851974:WBV852018 WLR851974:WLR852018 WVN851974:WVN852018 F917510:F917554 JB917510:JB917554 SX917510:SX917554 ACT917510:ACT917554 AMP917510:AMP917554 AWL917510:AWL917554 BGH917510:BGH917554 BQD917510:BQD917554 BZZ917510:BZZ917554 CJV917510:CJV917554 CTR917510:CTR917554 DDN917510:DDN917554 DNJ917510:DNJ917554 DXF917510:DXF917554 EHB917510:EHB917554 EQX917510:EQX917554 FAT917510:FAT917554 FKP917510:FKP917554 FUL917510:FUL917554 GEH917510:GEH917554 GOD917510:GOD917554 GXZ917510:GXZ917554 HHV917510:HHV917554 HRR917510:HRR917554 IBN917510:IBN917554 ILJ917510:ILJ917554 IVF917510:IVF917554 JFB917510:JFB917554 JOX917510:JOX917554 JYT917510:JYT917554 KIP917510:KIP917554 KSL917510:KSL917554 LCH917510:LCH917554 LMD917510:LMD917554 LVZ917510:LVZ917554 MFV917510:MFV917554 MPR917510:MPR917554 MZN917510:MZN917554 NJJ917510:NJJ917554 NTF917510:NTF917554 ODB917510:ODB917554 OMX917510:OMX917554 OWT917510:OWT917554 PGP917510:PGP917554 PQL917510:PQL917554 QAH917510:QAH917554 QKD917510:QKD917554 QTZ917510:QTZ917554 RDV917510:RDV917554 RNR917510:RNR917554 RXN917510:RXN917554 SHJ917510:SHJ917554 SRF917510:SRF917554 TBB917510:TBB917554 TKX917510:TKX917554 TUT917510:TUT917554 UEP917510:UEP917554 UOL917510:UOL917554 UYH917510:UYH917554 VID917510:VID917554 VRZ917510:VRZ917554 WBV917510:WBV917554 WLR917510:WLR917554 WVN917510:WVN917554 F983046:F983090 JB983046:JB983090 SX983046:SX983090 ACT983046:ACT983090 AMP983046:AMP983090 AWL983046:AWL983090 BGH983046:BGH983090 BQD983046:BQD983090 BZZ983046:BZZ983090 CJV983046:CJV983090 CTR983046:CTR983090 DDN983046:DDN983090 DNJ983046:DNJ983090 DXF983046:DXF983090 EHB983046:EHB983090 EQX983046:EQX983090 FAT983046:FAT983090 FKP983046:FKP983090 FUL983046:FUL983090 GEH983046:GEH983090 GOD983046:GOD983090 GXZ983046:GXZ983090 HHV983046:HHV983090 HRR983046:HRR983090 IBN983046:IBN983090 ILJ983046:ILJ983090 IVF983046:IVF983090 JFB983046:JFB983090 JOX983046:JOX983090 JYT983046:JYT983090 KIP983046:KIP983090 KSL983046:KSL983090 LCH983046:LCH983090 LMD983046:LMD983090 LVZ983046:LVZ983090 MFV983046:MFV983090 MPR983046:MPR983090 MZN983046:MZN983090 NJJ983046:NJJ983090 NTF983046:NTF983090 ODB983046:ODB983090 OMX983046:OMX983090 OWT983046:OWT983090 PGP983046:PGP983090 PQL983046:PQL983090 QAH983046:QAH983090 QKD983046:QKD983090 QTZ983046:QTZ983090 RDV983046:RDV983090 RNR983046:RNR983090 RXN983046:RXN983090 SHJ983046:SHJ983090 SRF983046:SRF983090 TBB983046:TBB983090 TKX983046:TKX983090 TUT983046:TUT983090 UEP983046:UEP983090 UOL983046:UOL983090 UYH983046:UYH983090 VID983046:VID983090 VRZ983046:VRZ983090 WBV983046:WBV983090 WLR983046:WLR983090 JB11:JB50 SX11:SX50 ACT11:ACT50 AMP11:AMP50 AWL11:AWL50 BGH11:BGH50 BQD11:BQD50 BZZ11:BZZ50 CJV11:CJV50 CTR11:CTR50 DDN11:DDN50 DNJ11:DNJ50 DXF11:DXF50 EHB11:EHB50 EQX11:EQX50 FAT11:FAT50 FKP11:FKP50 FUL11:FUL50 GEH11:GEH50 GOD11:GOD50 GXZ11:GXZ50 HHV11:HHV50 HRR11:HRR50 IBN11:IBN50 ILJ11:ILJ50 IVF11:IVF50 JFB11:JFB50 JOX11:JOX50 JYT11:JYT50 KIP11:KIP50 KSL11:KSL50 LCH11:LCH50 LMD11:LMD50 LVZ11:LVZ50 MFV11:MFV50 MPR11:MPR50 MZN11:MZN50 NJJ11:NJJ50 NTF11:NTF50 ODB11:ODB50 OMX11:OMX50 OWT11:OWT50 PGP11:PGP50 PQL11:PQL50 QAH11:QAH50 QKD11:QKD50 QTZ11:QTZ50 RDV11:RDV50 RNR11:RNR50 RXN11:RXN50 SHJ11:SHJ50 SRF11:SRF50 TBB11:TBB50 TKX11:TKX50 TUT11:TUT50 UEP11:UEP50 UOL11:UOL50 UYH11:UYH50 VID11:VID50 VRZ11:VRZ50 WBV11:WBV50 WLR11:WLR50 WVN11:WVN50 F11:F68">
      <formula1>"高,中,低"</formula1>
    </dataValidation>
    <dataValidation type="list" allowBlank="1" showInputMessage="1" showErrorMessage="1" sqref="WVM983046:WVM983090 E65542:E65586 JA65542:JA65586 SW65542:SW65586 ACS65542:ACS65586 AMO65542:AMO65586 AWK65542:AWK65586 BGG65542:BGG65586 BQC65542:BQC65586 BZY65542:BZY65586 CJU65542:CJU65586 CTQ65542:CTQ65586 DDM65542:DDM65586 DNI65542:DNI65586 DXE65542:DXE65586 EHA65542:EHA65586 EQW65542:EQW65586 FAS65542:FAS65586 FKO65542:FKO65586 FUK65542:FUK65586 GEG65542:GEG65586 GOC65542:GOC65586 GXY65542:GXY65586 HHU65542:HHU65586 HRQ65542:HRQ65586 IBM65542:IBM65586 ILI65542:ILI65586 IVE65542:IVE65586 JFA65542:JFA65586 JOW65542:JOW65586 JYS65542:JYS65586 KIO65542:KIO65586 KSK65542:KSK65586 LCG65542:LCG65586 LMC65542:LMC65586 LVY65542:LVY65586 MFU65542:MFU65586 MPQ65542:MPQ65586 MZM65542:MZM65586 NJI65542:NJI65586 NTE65542:NTE65586 ODA65542:ODA65586 OMW65542:OMW65586 OWS65542:OWS65586 PGO65542:PGO65586 PQK65542:PQK65586 QAG65542:QAG65586 QKC65542:QKC65586 QTY65542:QTY65586 RDU65542:RDU65586 RNQ65542:RNQ65586 RXM65542:RXM65586 SHI65542:SHI65586 SRE65542:SRE65586 TBA65542:TBA65586 TKW65542:TKW65586 TUS65542:TUS65586 UEO65542:UEO65586 UOK65542:UOK65586 UYG65542:UYG65586 VIC65542:VIC65586 VRY65542:VRY65586 WBU65542:WBU65586 WLQ65542:WLQ65586 WVM65542:WVM65586 E131078:E131122 JA131078:JA131122 SW131078:SW131122 ACS131078:ACS131122 AMO131078:AMO131122 AWK131078:AWK131122 BGG131078:BGG131122 BQC131078:BQC131122 BZY131078:BZY131122 CJU131078:CJU131122 CTQ131078:CTQ131122 DDM131078:DDM131122 DNI131078:DNI131122 DXE131078:DXE131122 EHA131078:EHA131122 EQW131078:EQW131122 FAS131078:FAS131122 FKO131078:FKO131122 FUK131078:FUK131122 GEG131078:GEG131122 GOC131078:GOC131122 GXY131078:GXY131122 HHU131078:HHU131122 HRQ131078:HRQ131122 IBM131078:IBM131122 ILI131078:ILI131122 IVE131078:IVE131122 JFA131078:JFA131122 JOW131078:JOW131122 JYS131078:JYS131122 KIO131078:KIO131122 KSK131078:KSK131122 LCG131078:LCG131122 LMC131078:LMC131122 LVY131078:LVY131122 MFU131078:MFU131122 MPQ131078:MPQ131122 MZM131078:MZM131122 NJI131078:NJI131122 NTE131078:NTE131122 ODA131078:ODA131122 OMW131078:OMW131122 OWS131078:OWS131122 PGO131078:PGO131122 PQK131078:PQK131122 QAG131078:QAG131122 QKC131078:QKC131122 QTY131078:QTY131122 RDU131078:RDU131122 RNQ131078:RNQ131122 RXM131078:RXM131122 SHI131078:SHI131122 SRE131078:SRE131122 TBA131078:TBA131122 TKW131078:TKW131122 TUS131078:TUS131122 UEO131078:UEO131122 UOK131078:UOK131122 UYG131078:UYG131122 VIC131078:VIC131122 VRY131078:VRY131122 WBU131078:WBU131122 WLQ131078:WLQ131122 WVM131078:WVM131122 E196614:E196658 JA196614:JA196658 SW196614:SW196658 ACS196614:ACS196658 AMO196614:AMO196658 AWK196614:AWK196658 BGG196614:BGG196658 BQC196614:BQC196658 BZY196614:BZY196658 CJU196614:CJU196658 CTQ196614:CTQ196658 DDM196614:DDM196658 DNI196614:DNI196658 DXE196614:DXE196658 EHA196614:EHA196658 EQW196614:EQW196658 FAS196614:FAS196658 FKO196614:FKO196658 FUK196614:FUK196658 GEG196614:GEG196658 GOC196614:GOC196658 GXY196614:GXY196658 HHU196614:HHU196658 HRQ196614:HRQ196658 IBM196614:IBM196658 ILI196614:ILI196658 IVE196614:IVE196658 JFA196614:JFA196658 JOW196614:JOW196658 JYS196614:JYS196658 KIO196614:KIO196658 KSK196614:KSK196658 LCG196614:LCG196658 LMC196614:LMC196658 LVY196614:LVY196658 MFU196614:MFU196658 MPQ196614:MPQ196658 MZM196614:MZM196658 NJI196614:NJI196658 NTE196614:NTE196658 ODA196614:ODA196658 OMW196614:OMW196658 OWS196614:OWS196658 PGO196614:PGO196658 PQK196614:PQK196658 QAG196614:QAG196658 QKC196614:QKC196658 QTY196614:QTY196658 RDU196614:RDU196658 RNQ196614:RNQ196658 RXM196614:RXM196658 SHI196614:SHI196658 SRE196614:SRE196658 TBA196614:TBA196658 TKW196614:TKW196658 TUS196614:TUS196658 UEO196614:UEO196658 UOK196614:UOK196658 UYG196614:UYG196658 VIC196614:VIC196658 VRY196614:VRY196658 WBU196614:WBU196658 WLQ196614:WLQ196658 WVM196614:WVM196658 E262150:E262194 JA262150:JA262194 SW262150:SW262194 ACS262150:ACS262194 AMO262150:AMO262194 AWK262150:AWK262194 BGG262150:BGG262194 BQC262150:BQC262194 BZY262150:BZY262194 CJU262150:CJU262194 CTQ262150:CTQ262194 DDM262150:DDM262194 DNI262150:DNI262194 DXE262150:DXE262194 EHA262150:EHA262194 EQW262150:EQW262194 FAS262150:FAS262194 FKO262150:FKO262194 FUK262150:FUK262194 GEG262150:GEG262194 GOC262150:GOC262194 GXY262150:GXY262194 HHU262150:HHU262194 HRQ262150:HRQ262194 IBM262150:IBM262194 ILI262150:ILI262194 IVE262150:IVE262194 JFA262150:JFA262194 JOW262150:JOW262194 JYS262150:JYS262194 KIO262150:KIO262194 KSK262150:KSK262194 LCG262150:LCG262194 LMC262150:LMC262194 LVY262150:LVY262194 MFU262150:MFU262194 MPQ262150:MPQ262194 MZM262150:MZM262194 NJI262150:NJI262194 NTE262150:NTE262194 ODA262150:ODA262194 OMW262150:OMW262194 OWS262150:OWS262194 PGO262150:PGO262194 PQK262150:PQK262194 QAG262150:QAG262194 QKC262150:QKC262194 QTY262150:QTY262194 RDU262150:RDU262194 RNQ262150:RNQ262194 RXM262150:RXM262194 SHI262150:SHI262194 SRE262150:SRE262194 TBA262150:TBA262194 TKW262150:TKW262194 TUS262150:TUS262194 UEO262150:UEO262194 UOK262150:UOK262194 UYG262150:UYG262194 VIC262150:VIC262194 VRY262150:VRY262194 WBU262150:WBU262194 WLQ262150:WLQ262194 WVM262150:WVM262194 E327686:E327730 JA327686:JA327730 SW327686:SW327730 ACS327686:ACS327730 AMO327686:AMO327730 AWK327686:AWK327730 BGG327686:BGG327730 BQC327686:BQC327730 BZY327686:BZY327730 CJU327686:CJU327730 CTQ327686:CTQ327730 DDM327686:DDM327730 DNI327686:DNI327730 DXE327686:DXE327730 EHA327686:EHA327730 EQW327686:EQW327730 FAS327686:FAS327730 FKO327686:FKO327730 FUK327686:FUK327730 GEG327686:GEG327730 GOC327686:GOC327730 GXY327686:GXY327730 HHU327686:HHU327730 HRQ327686:HRQ327730 IBM327686:IBM327730 ILI327686:ILI327730 IVE327686:IVE327730 JFA327686:JFA327730 JOW327686:JOW327730 JYS327686:JYS327730 KIO327686:KIO327730 KSK327686:KSK327730 LCG327686:LCG327730 LMC327686:LMC327730 LVY327686:LVY327730 MFU327686:MFU327730 MPQ327686:MPQ327730 MZM327686:MZM327730 NJI327686:NJI327730 NTE327686:NTE327730 ODA327686:ODA327730 OMW327686:OMW327730 OWS327686:OWS327730 PGO327686:PGO327730 PQK327686:PQK327730 QAG327686:QAG327730 QKC327686:QKC327730 QTY327686:QTY327730 RDU327686:RDU327730 RNQ327686:RNQ327730 RXM327686:RXM327730 SHI327686:SHI327730 SRE327686:SRE327730 TBA327686:TBA327730 TKW327686:TKW327730 TUS327686:TUS327730 UEO327686:UEO327730 UOK327686:UOK327730 UYG327686:UYG327730 VIC327686:VIC327730 VRY327686:VRY327730 WBU327686:WBU327730 WLQ327686:WLQ327730 WVM327686:WVM327730 E393222:E393266 JA393222:JA393266 SW393222:SW393266 ACS393222:ACS393266 AMO393222:AMO393266 AWK393222:AWK393266 BGG393222:BGG393266 BQC393222:BQC393266 BZY393222:BZY393266 CJU393222:CJU393266 CTQ393222:CTQ393266 DDM393222:DDM393266 DNI393222:DNI393266 DXE393222:DXE393266 EHA393222:EHA393266 EQW393222:EQW393266 FAS393222:FAS393266 FKO393222:FKO393266 FUK393222:FUK393266 GEG393222:GEG393266 GOC393222:GOC393266 GXY393222:GXY393266 HHU393222:HHU393266 HRQ393222:HRQ393266 IBM393222:IBM393266 ILI393222:ILI393266 IVE393222:IVE393266 JFA393222:JFA393266 JOW393222:JOW393266 JYS393222:JYS393266 KIO393222:KIO393266 KSK393222:KSK393266 LCG393222:LCG393266 LMC393222:LMC393266 LVY393222:LVY393266 MFU393222:MFU393266 MPQ393222:MPQ393266 MZM393222:MZM393266 NJI393222:NJI393266 NTE393222:NTE393266 ODA393222:ODA393266 OMW393222:OMW393266 OWS393222:OWS393266 PGO393222:PGO393266 PQK393222:PQK393266 QAG393222:QAG393266 QKC393222:QKC393266 QTY393222:QTY393266 RDU393222:RDU393266 RNQ393222:RNQ393266 RXM393222:RXM393266 SHI393222:SHI393266 SRE393222:SRE393266 TBA393222:TBA393266 TKW393222:TKW393266 TUS393222:TUS393266 UEO393222:UEO393266 UOK393222:UOK393266 UYG393222:UYG393266 VIC393222:VIC393266 VRY393222:VRY393266 WBU393222:WBU393266 WLQ393222:WLQ393266 WVM393222:WVM393266 E458758:E458802 JA458758:JA458802 SW458758:SW458802 ACS458758:ACS458802 AMO458758:AMO458802 AWK458758:AWK458802 BGG458758:BGG458802 BQC458758:BQC458802 BZY458758:BZY458802 CJU458758:CJU458802 CTQ458758:CTQ458802 DDM458758:DDM458802 DNI458758:DNI458802 DXE458758:DXE458802 EHA458758:EHA458802 EQW458758:EQW458802 FAS458758:FAS458802 FKO458758:FKO458802 FUK458758:FUK458802 GEG458758:GEG458802 GOC458758:GOC458802 GXY458758:GXY458802 HHU458758:HHU458802 HRQ458758:HRQ458802 IBM458758:IBM458802 ILI458758:ILI458802 IVE458758:IVE458802 JFA458758:JFA458802 JOW458758:JOW458802 JYS458758:JYS458802 KIO458758:KIO458802 KSK458758:KSK458802 LCG458758:LCG458802 LMC458758:LMC458802 LVY458758:LVY458802 MFU458758:MFU458802 MPQ458758:MPQ458802 MZM458758:MZM458802 NJI458758:NJI458802 NTE458758:NTE458802 ODA458758:ODA458802 OMW458758:OMW458802 OWS458758:OWS458802 PGO458758:PGO458802 PQK458758:PQK458802 QAG458758:QAG458802 QKC458758:QKC458802 QTY458758:QTY458802 RDU458758:RDU458802 RNQ458758:RNQ458802 RXM458758:RXM458802 SHI458758:SHI458802 SRE458758:SRE458802 TBA458758:TBA458802 TKW458758:TKW458802 TUS458758:TUS458802 UEO458758:UEO458802 UOK458758:UOK458802 UYG458758:UYG458802 VIC458758:VIC458802 VRY458758:VRY458802 WBU458758:WBU458802 WLQ458758:WLQ458802 WVM458758:WVM458802 E524294:E524338 JA524294:JA524338 SW524294:SW524338 ACS524294:ACS524338 AMO524294:AMO524338 AWK524294:AWK524338 BGG524294:BGG524338 BQC524294:BQC524338 BZY524294:BZY524338 CJU524294:CJU524338 CTQ524294:CTQ524338 DDM524294:DDM524338 DNI524294:DNI524338 DXE524294:DXE524338 EHA524294:EHA524338 EQW524294:EQW524338 FAS524294:FAS524338 FKO524294:FKO524338 FUK524294:FUK524338 GEG524294:GEG524338 GOC524294:GOC524338 GXY524294:GXY524338 HHU524294:HHU524338 HRQ524294:HRQ524338 IBM524294:IBM524338 ILI524294:ILI524338 IVE524294:IVE524338 JFA524294:JFA524338 JOW524294:JOW524338 JYS524294:JYS524338 KIO524294:KIO524338 KSK524294:KSK524338 LCG524294:LCG524338 LMC524294:LMC524338 LVY524294:LVY524338 MFU524294:MFU524338 MPQ524294:MPQ524338 MZM524294:MZM524338 NJI524294:NJI524338 NTE524294:NTE524338 ODA524294:ODA524338 OMW524294:OMW524338 OWS524294:OWS524338 PGO524294:PGO524338 PQK524294:PQK524338 QAG524294:QAG524338 QKC524294:QKC524338 QTY524294:QTY524338 RDU524294:RDU524338 RNQ524294:RNQ524338 RXM524294:RXM524338 SHI524294:SHI524338 SRE524294:SRE524338 TBA524294:TBA524338 TKW524294:TKW524338 TUS524294:TUS524338 UEO524294:UEO524338 UOK524294:UOK524338 UYG524294:UYG524338 VIC524294:VIC524338 VRY524294:VRY524338 WBU524294:WBU524338 WLQ524294:WLQ524338 WVM524294:WVM524338 E589830:E589874 JA589830:JA589874 SW589830:SW589874 ACS589830:ACS589874 AMO589830:AMO589874 AWK589830:AWK589874 BGG589830:BGG589874 BQC589830:BQC589874 BZY589830:BZY589874 CJU589830:CJU589874 CTQ589830:CTQ589874 DDM589830:DDM589874 DNI589830:DNI589874 DXE589830:DXE589874 EHA589830:EHA589874 EQW589830:EQW589874 FAS589830:FAS589874 FKO589830:FKO589874 FUK589830:FUK589874 GEG589830:GEG589874 GOC589830:GOC589874 GXY589830:GXY589874 HHU589830:HHU589874 HRQ589830:HRQ589874 IBM589830:IBM589874 ILI589830:ILI589874 IVE589830:IVE589874 JFA589830:JFA589874 JOW589830:JOW589874 JYS589830:JYS589874 KIO589830:KIO589874 KSK589830:KSK589874 LCG589830:LCG589874 LMC589830:LMC589874 LVY589830:LVY589874 MFU589830:MFU589874 MPQ589830:MPQ589874 MZM589830:MZM589874 NJI589830:NJI589874 NTE589830:NTE589874 ODA589830:ODA589874 OMW589830:OMW589874 OWS589830:OWS589874 PGO589830:PGO589874 PQK589830:PQK589874 QAG589830:QAG589874 QKC589830:QKC589874 QTY589830:QTY589874 RDU589830:RDU589874 RNQ589830:RNQ589874 RXM589830:RXM589874 SHI589830:SHI589874 SRE589830:SRE589874 TBA589830:TBA589874 TKW589830:TKW589874 TUS589830:TUS589874 UEO589830:UEO589874 UOK589830:UOK589874 UYG589830:UYG589874 VIC589830:VIC589874 VRY589830:VRY589874 WBU589830:WBU589874 WLQ589830:WLQ589874 WVM589830:WVM589874 E655366:E655410 JA655366:JA655410 SW655366:SW655410 ACS655366:ACS655410 AMO655366:AMO655410 AWK655366:AWK655410 BGG655366:BGG655410 BQC655366:BQC655410 BZY655366:BZY655410 CJU655366:CJU655410 CTQ655366:CTQ655410 DDM655366:DDM655410 DNI655366:DNI655410 DXE655366:DXE655410 EHA655366:EHA655410 EQW655366:EQW655410 FAS655366:FAS655410 FKO655366:FKO655410 FUK655366:FUK655410 GEG655366:GEG655410 GOC655366:GOC655410 GXY655366:GXY655410 HHU655366:HHU655410 HRQ655366:HRQ655410 IBM655366:IBM655410 ILI655366:ILI655410 IVE655366:IVE655410 JFA655366:JFA655410 JOW655366:JOW655410 JYS655366:JYS655410 KIO655366:KIO655410 KSK655366:KSK655410 LCG655366:LCG655410 LMC655366:LMC655410 LVY655366:LVY655410 MFU655366:MFU655410 MPQ655366:MPQ655410 MZM655366:MZM655410 NJI655366:NJI655410 NTE655366:NTE655410 ODA655366:ODA655410 OMW655366:OMW655410 OWS655366:OWS655410 PGO655366:PGO655410 PQK655366:PQK655410 QAG655366:QAG655410 QKC655366:QKC655410 QTY655366:QTY655410 RDU655366:RDU655410 RNQ655366:RNQ655410 RXM655366:RXM655410 SHI655366:SHI655410 SRE655366:SRE655410 TBA655366:TBA655410 TKW655366:TKW655410 TUS655366:TUS655410 UEO655366:UEO655410 UOK655366:UOK655410 UYG655366:UYG655410 VIC655366:VIC655410 VRY655366:VRY655410 WBU655366:WBU655410 WLQ655366:WLQ655410 WVM655366:WVM655410 E720902:E720946 JA720902:JA720946 SW720902:SW720946 ACS720902:ACS720946 AMO720902:AMO720946 AWK720902:AWK720946 BGG720902:BGG720946 BQC720902:BQC720946 BZY720902:BZY720946 CJU720902:CJU720946 CTQ720902:CTQ720946 DDM720902:DDM720946 DNI720902:DNI720946 DXE720902:DXE720946 EHA720902:EHA720946 EQW720902:EQW720946 FAS720902:FAS720946 FKO720902:FKO720946 FUK720902:FUK720946 GEG720902:GEG720946 GOC720902:GOC720946 GXY720902:GXY720946 HHU720902:HHU720946 HRQ720902:HRQ720946 IBM720902:IBM720946 ILI720902:ILI720946 IVE720902:IVE720946 JFA720902:JFA720946 JOW720902:JOW720946 JYS720902:JYS720946 KIO720902:KIO720946 KSK720902:KSK720946 LCG720902:LCG720946 LMC720902:LMC720946 LVY720902:LVY720946 MFU720902:MFU720946 MPQ720902:MPQ720946 MZM720902:MZM720946 NJI720902:NJI720946 NTE720902:NTE720946 ODA720902:ODA720946 OMW720902:OMW720946 OWS720902:OWS720946 PGO720902:PGO720946 PQK720902:PQK720946 QAG720902:QAG720946 QKC720902:QKC720946 QTY720902:QTY720946 RDU720902:RDU720946 RNQ720902:RNQ720946 RXM720902:RXM720946 SHI720902:SHI720946 SRE720902:SRE720946 TBA720902:TBA720946 TKW720902:TKW720946 TUS720902:TUS720946 UEO720902:UEO720946 UOK720902:UOK720946 UYG720902:UYG720946 VIC720902:VIC720946 VRY720902:VRY720946 WBU720902:WBU720946 WLQ720902:WLQ720946 WVM720902:WVM720946 E786438:E786482 JA786438:JA786482 SW786438:SW786482 ACS786438:ACS786482 AMO786438:AMO786482 AWK786438:AWK786482 BGG786438:BGG786482 BQC786438:BQC786482 BZY786438:BZY786482 CJU786438:CJU786482 CTQ786438:CTQ786482 DDM786438:DDM786482 DNI786438:DNI786482 DXE786438:DXE786482 EHA786438:EHA786482 EQW786438:EQW786482 FAS786438:FAS786482 FKO786438:FKO786482 FUK786438:FUK786482 GEG786438:GEG786482 GOC786438:GOC786482 GXY786438:GXY786482 HHU786438:HHU786482 HRQ786438:HRQ786482 IBM786438:IBM786482 ILI786438:ILI786482 IVE786438:IVE786482 JFA786438:JFA786482 JOW786438:JOW786482 JYS786438:JYS786482 KIO786438:KIO786482 KSK786438:KSK786482 LCG786438:LCG786482 LMC786438:LMC786482 LVY786438:LVY786482 MFU786438:MFU786482 MPQ786438:MPQ786482 MZM786438:MZM786482 NJI786438:NJI786482 NTE786438:NTE786482 ODA786438:ODA786482 OMW786438:OMW786482 OWS786438:OWS786482 PGO786438:PGO786482 PQK786438:PQK786482 QAG786438:QAG786482 QKC786438:QKC786482 QTY786438:QTY786482 RDU786438:RDU786482 RNQ786438:RNQ786482 RXM786438:RXM786482 SHI786438:SHI786482 SRE786438:SRE786482 TBA786438:TBA786482 TKW786438:TKW786482 TUS786438:TUS786482 UEO786438:UEO786482 UOK786438:UOK786482 UYG786438:UYG786482 VIC786438:VIC786482 VRY786438:VRY786482 WBU786438:WBU786482 WLQ786438:WLQ786482 WVM786438:WVM786482 E851974:E852018 JA851974:JA852018 SW851974:SW852018 ACS851974:ACS852018 AMO851974:AMO852018 AWK851974:AWK852018 BGG851974:BGG852018 BQC851974:BQC852018 BZY851974:BZY852018 CJU851974:CJU852018 CTQ851974:CTQ852018 DDM851974:DDM852018 DNI851974:DNI852018 DXE851974:DXE852018 EHA851974:EHA852018 EQW851974:EQW852018 FAS851974:FAS852018 FKO851974:FKO852018 FUK851974:FUK852018 GEG851974:GEG852018 GOC851974:GOC852018 GXY851974:GXY852018 HHU851974:HHU852018 HRQ851974:HRQ852018 IBM851974:IBM852018 ILI851974:ILI852018 IVE851974:IVE852018 JFA851974:JFA852018 JOW851974:JOW852018 JYS851974:JYS852018 KIO851974:KIO852018 KSK851974:KSK852018 LCG851974:LCG852018 LMC851974:LMC852018 LVY851974:LVY852018 MFU851974:MFU852018 MPQ851974:MPQ852018 MZM851974:MZM852018 NJI851974:NJI852018 NTE851974:NTE852018 ODA851974:ODA852018 OMW851974:OMW852018 OWS851974:OWS852018 PGO851974:PGO852018 PQK851974:PQK852018 QAG851974:QAG852018 QKC851974:QKC852018 QTY851974:QTY852018 RDU851974:RDU852018 RNQ851974:RNQ852018 RXM851974:RXM852018 SHI851974:SHI852018 SRE851974:SRE852018 TBA851974:TBA852018 TKW851974:TKW852018 TUS851974:TUS852018 UEO851974:UEO852018 UOK851974:UOK852018 UYG851974:UYG852018 VIC851974:VIC852018 VRY851974:VRY852018 WBU851974:WBU852018 WLQ851974:WLQ852018 WVM851974:WVM852018 E917510:E917554 JA917510:JA917554 SW917510:SW917554 ACS917510:ACS917554 AMO917510:AMO917554 AWK917510:AWK917554 BGG917510:BGG917554 BQC917510:BQC917554 BZY917510:BZY917554 CJU917510:CJU917554 CTQ917510:CTQ917554 DDM917510:DDM917554 DNI917510:DNI917554 DXE917510:DXE917554 EHA917510:EHA917554 EQW917510:EQW917554 FAS917510:FAS917554 FKO917510:FKO917554 FUK917510:FUK917554 GEG917510:GEG917554 GOC917510:GOC917554 GXY917510:GXY917554 HHU917510:HHU917554 HRQ917510:HRQ917554 IBM917510:IBM917554 ILI917510:ILI917554 IVE917510:IVE917554 JFA917510:JFA917554 JOW917510:JOW917554 JYS917510:JYS917554 KIO917510:KIO917554 KSK917510:KSK917554 LCG917510:LCG917554 LMC917510:LMC917554 LVY917510:LVY917554 MFU917510:MFU917554 MPQ917510:MPQ917554 MZM917510:MZM917554 NJI917510:NJI917554 NTE917510:NTE917554 ODA917510:ODA917554 OMW917510:OMW917554 OWS917510:OWS917554 PGO917510:PGO917554 PQK917510:PQK917554 QAG917510:QAG917554 QKC917510:QKC917554 QTY917510:QTY917554 RDU917510:RDU917554 RNQ917510:RNQ917554 RXM917510:RXM917554 SHI917510:SHI917554 SRE917510:SRE917554 TBA917510:TBA917554 TKW917510:TKW917554 TUS917510:TUS917554 UEO917510:UEO917554 UOK917510:UOK917554 UYG917510:UYG917554 VIC917510:VIC917554 VRY917510:VRY917554 WBU917510:WBU917554 WLQ917510:WLQ917554 WVM917510:WVM917554 E983046:E983090 JA983046:JA983090 SW983046:SW983090 ACS983046:ACS983090 AMO983046:AMO983090 AWK983046:AWK983090 BGG983046:BGG983090 BQC983046:BQC983090 BZY983046:BZY983090 CJU983046:CJU983090 CTQ983046:CTQ983090 DDM983046:DDM983090 DNI983046:DNI983090 DXE983046:DXE983090 EHA983046:EHA983090 EQW983046:EQW983090 FAS983046:FAS983090 FKO983046:FKO983090 FUK983046:FUK983090 GEG983046:GEG983090 GOC983046:GOC983090 GXY983046:GXY983090 HHU983046:HHU983090 HRQ983046:HRQ983090 IBM983046:IBM983090 ILI983046:ILI983090 IVE983046:IVE983090 JFA983046:JFA983090 JOW983046:JOW983090 JYS983046:JYS983090 KIO983046:KIO983090 KSK983046:KSK983090 LCG983046:LCG983090 LMC983046:LMC983090 LVY983046:LVY983090 MFU983046:MFU983090 MPQ983046:MPQ983090 MZM983046:MZM983090 NJI983046:NJI983090 NTE983046:NTE983090 ODA983046:ODA983090 OMW983046:OMW983090 OWS983046:OWS983090 PGO983046:PGO983090 PQK983046:PQK983090 QAG983046:QAG983090 QKC983046:QKC983090 QTY983046:QTY983090 RDU983046:RDU983090 RNQ983046:RNQ983090 RXM983046:RXM983090 SHI983046:SHI983090 SRE983046:SRE983090 TBA983046:TBA983090 TKW983046:TKW983090 TUS983046:TUS983090 UEO983046:UEO983090 UOK983046:UOK983090 UYG983046:UYG983090 VIC983046:VIC983090 VRY983046:VRY983090 WBU983046:WBU983090 WLQ983046:WLQ983090 JA11:JA50 SW11:SW50 ACS11:ACS50 AMO11:AMO50 AWK11:AWK50 BGG11:BGG50 BQC11:BQC50 BZY11:BZY50 CJU11:CJU50 CTQ11:CTQ50 DDM11:DDM50 DNI11:DNI50 DXE11:DXE50 EHA11:EHA50 EQW11:EQW50 FAS11:FAS50 FKO11:FKO50 FUK11:FUK50 GEG11:GEG50 GOC11:GOC50 GXY11:GXY50 HHU11:HHU50 HRQ11:HRQ50 IBM11:IBM50 ILI11:ILI50 IVE11:IVE50 JFA11:JFA50 JOW11:JOW50 JYS11:JYS50 KIO11:KIO50 KSK11:KSK50 LCG11:LCG50 LMC11:LMC50 LVY11:LVY50 MFU11:MFU50 MPQ11:MPQ50 MZM11:MZM50 NJI11:NJI50 NTE11:NTE50 ODA11:ODA50 OMW11:OMW50 OWS11:OWS50 PGO11:PGO50 PQK11:PQK50 QAG11:QAG50 QKC11:QKC50 QTY11:QTY50 RDU11:RDU50 RNQ11:RNQ50 RXM11:RXM50 SHI11:SHI50 SRE11:SRE50 TBA11:TBA50 TKW11:TKW50 TUS11:TUS50 UEO11:UEO50 UOK11:UOK50 UYG11:UYG50 VIC11:VIC50 VRY11:VRY50 WBU11:WBU50 WLQ11:WLQ50 WVM11:WVM50 E11:E68">
      <formula1>"正,反"</formula1>
    </dataValidation>
    <dataValidation type="list" allowBlank="1" showInputMessage="1" showErrorMessage="1" sqref="P65542:P65586 JL65542:JL65586 TH65542:TH65586 ADD65542:ADD65586 AMZ65542:AMZ65586 AWV65542:AWV65586 BGR65542:BGR65586 BQN65542:BQN65586 CAJ65542:CAJ65586 CKF65542:CKF65586 CUB65542:CUB65586 DDX65542:DDX65586 DNT65542:DNT65586 DXP65542:DXP65586 EHL65542:EHL65586 ERH65542:ERH65586 FBD65542:FBD65586 FKZ65542:FKZ65586 FUV65542:FUV65586 GER65542:GER65586 GON65542:GON65586 GYJ65542:GYJ65586 HIF65542:HIF65586 HSB65542:HSB65586 IBX65542:IBX65586 ILT65542:ILT65586 IVP65542:IVP65586 JFL65542:JFL65586 JPH65542:JPH65586 JZD65542:JZD65586 KIZ65542:KIZ65586 KSV65542:KSV65586 LCR65542:LCR65586 LMN65542:LMN65586 LWJ65542:LWJ65586 MGF65542:MGF65586 MQB65542:MQB65586 MZX65542:MZX65586 NJT65542:NJT65586 NTP65542:NTP65586 ODL65542:ODL65586 ONH65542:ONH65586 OXD65542:OXD65586 PGZ65542:PGZ65586 PQV65542:PQV65586 QAR65542:QAR65586 QKN65542:QKN65586 QUJ65542:QUJ65586 REF65542:REF65586 ROB65542:ROB65586 RXX65542:RXX65586 SHT65542:SHT65586 SRP65542:SRP65586 TBL65542:TBL65586 TLH65542:TLH65586 TVD65542:TVD65586 UEZ65542:UEZ65586 UOV65542:UOV65586 UYR65542:UYR65586 VIN65542:VIN65586 VSJ65542:VSJ65586 WCF65542:WCF65586 WMB65542:WMB65586 WVX65542:WVX65586 P131078:P131122 JL131078:JL131122 TH131078:TH131122 ADD131078:ADD131122 AMZ131078:AMZ131122 AWV131078:AWV131122 BGR131078:BGR131122 BQN131078:BQN131122 CAJ131078:CAJ131122 CKF131078:CKF131122 CUB131078:CUB131122 DDX131078:DDX131122 DNT131078:DNT131122 DXP131078:DXP131122 EHL131078:EHL131122 ERH131078:ERH131122 FBD131078:FBD131122 FKZ131078:FKZ131122 FUV131078:FUV131122 GER131078:GER131122 GON131078:GON131122 GYJ131078:GYJ131122 HIF131078:HIF131122 HSB131078:HSB131122 IBX131078:IBX131122 ILT131078:ILT131122 IVP131078:IVP131122 JFL131078:JFL131122 JPH131078:JPH131122 JZD131078:JZD131122 KIZ131078:KIZ131122 KSV131078:KSV131122 LCR131078:LCR131122 LMN131078:LMN131122 LWJ131078:LWJ131122 MGF131078:MGF131122 MQB131078:MQB131122 MZX131078:MZX131122 NJT131078:NJT131122 NTP131078:NTP131122 ODL131078:ODL131122 ONH131078:ONH131122 OXD131078:OXD131122 PGZ131078:PGZ131122 PQV131078:PQV131122 QAR131078:QAR131122 QKN131078:QKN131122 QUJ131078:QUJ131122 REF131078:REF131122 ROB131078:ROB131122 RXX131078:RXX131122 SHT131078:SHT131122 SRP131078:SRP131122 TBL131078:TBL131122 TLH131078:TLH131122 TVD131078:TVD131122 UEZ131078:UEZ131122 UOV131078:UOV131122 UYR131078:UYR131122 VIN131078:VIN131122 VSJ131078:VSJ131122 WCF131078:WCF131122 WMB131078:WMB131122 WVX131078:WVX131122 P196614:P196658 JL196614:JL196658 TH196614:TH196658 ADD196614:ADD196658 AMZ196614:AMZ196658 AWV196614:AWV196658 BGR196614:BGR196658 BQN196614:BQN196658 CAJ196614:CAJ196658 CKF196614:CKF196658 CUB196614:CUB196658 DDX196614:DDX196658 DNT196614:DNT196658 DXP196614:DXP196658 EHL196614:EHL196658 ERH196614:ERH196658 FBD196614:FBD196658 FKZ196614:FKZ196658 FUV196614:FUV196658 GER196614:GER196658 GON196614:GON196658 GYJ196614:GYJ196658 HIF196614:HIF196658 HSB196614:HSB196658 IBX196614:IBX196658 ILT196614:ILT196658 IVP196614:IVP196658 JFL196614:JFL196658 JPH196614:JPH196658 JZD196614:JZD196658 KIZ196614:KIZ196658 KSV196614:KSV196658 LCR196614:LCR196658 LMN196614:LMN196658 LWJ196614:LWJ196658 MGF196614:MGF196658 MQB196614:MQB196658 MZX196614:MZX196658 NJT196614:NJT196658 NTP196614:NTP196658 ODL196614:ODL196658 ONH196614:ONH196658 OXD196614:OXD196658 PGZ196614:PGZ196658 PQV196614:PQV196658 QAR196614:QAR196658 QKN196614:QKN196658 QUJ196614:QUJ196658 REF196614:REF196658 ROB196614:ROB196658 RXX196614:RXX196658 SHT196614:SHT196658 SRP196614:SRP196658 TBL196614:TBL196658 TLH196614:TLH196658 TVD196614:TVD196658 UEZ196614:UEZ196658 UOV196614:UOV196658 UYR196614:UYR196658 VIN196614:VIN196658 VSJ196614:VSJ196658 WCF196614:WCF196658 WMB196614:WMB196658 WVX196614:WVX196658 P262150:P262194 JL262150:JL262194 TH262150:TH262194 ADD262150:ADD262194 AMZ262150:AMZ262194 AWV262150:AWV262194 BGR262150:BGR262194 BQN262150:BQN262194 CAJ262150:CAJ262194 CKF262150:CKF262194 CUB262150:CUB262194 DDX262150:DDX262194 DNT262150:DNT262194 DXP262150:DXP262194 EHL262150:EHL262194 ERH262150:ERH262194 FBD262150:FBD262194 FKZ262150:FKZ262194 FUV262150:FUV262194 GER262150:GER262194 GON262150:GON262194 GYJ262150:GYJ262194 HIF262150:HIF262194 HSB262150:HSB262194 IBX262150:IBX262194 ILT262150:ILT262194 IVP262150:IVP262194 JFL262150:JFL262194 JPH262150:JPH262194 JZD262150:JZD262194 KIZ262150:KIZ262194 KSV262150:KSV262194 LCR262150:LCR262194 LMN262150:LMN262194 LWJ262150:LWJ262194 MGF262150:MGF262194 MQB262150:MQB262194 MZX262150:MZX262194 NJT262150:NJT262194 NTP262150:NTP262194 ODL262150:ODL262194 ONH262150:ONH262194 OXD262150:OXD262194 PGZ262150:PGZ262194 PQV262150:PQV262194 QAR262150:QAR262194 QKN262150:QKN262194 QUJ262150:QUJ262194 REF262150:REF262194 ROB262150:ROB262194 RXX262150:RXX262194 SHT262150:SHT262194 SRP262150:SRP262194 TBL262150:TBL262194 TLH262150:TLH262194 TVD262150:TVD262194 UEZ262150:UEZ262194 UOV262150:UOV262194 UYR262150:UYR262194 VIN262150:VIN262194 VSJ262150:VSJ262194 WCF262150:WCF262194 WMB262150:WMB262194 WVX262150:WVX262194 P327686:P327730 JL327686:JL327730 TH327686:TH327730 ADD327686:ADD327730 AMZ327686:AMZ327730 AWV327686:AWV327730 BGR327686:BGR327730 BQN327686:BQN327730 CAJ327686:CAJ327730 CKF327686:CKF327730 CUB327686:CUB327730 DDX327686:DDX327730 DNT327686:DNT327730 DXP327686:DXP327730 EHL327686:EHL327730 ERH327686:ERH327730 FBD327686:FBD327730 FKZ327686:FKZ327730 FUV327686:FUV327730 GER327686:GER327730 GON327686:GON327730 GYJ327686:GYJ327730 HIF327686:HIF327730 HSB327686:HSB327730 IBX327686:IBX327730 ILT327686:ILT327730 IVP327686:IVP327730 JFL327686:JFL327730 JPH327686:JPH327730 JZD327686:JZD327730 KIZ327686:KIZ327730 KSV327686:KSV327730 LCR327686:LCR327730 LMN327686:LMN327730 LWJ327686:LWJ327730 MGF327686:MGF327730 MQB327686:MQB327730 MZX327686:MZX327730 NJT327686:NJT327730 NTP327686:NTP327730 ODL327686:ODL327730 ONH327686:ONH327730 OXD327686:OXD327730 PGZ327686:PGZ327730 PQV327686:PQV327730 QAR327686:QAR327730 QKN327686:QKN327730 QUJ327686:QUJ327730 REF327686:REF327730 ROB327686:ROB327730 RXX327686:RXX327730 SHT327686:SHT327730 SRP327686:SRP327730 TBL327686:TBL327730 TLH327686:TLH327730 TVD327686:TVD327730 UEZ327686:UEZ327730 UOV327686:UOV327730 UYR327686:UYR327730 VIN327686:VIN327730 VSJ327686:VSJ327730 WCF327686:WCF327730 WMB327686:WMB327730 WVX327686:WVX327730 P393222:P393266 JL393222:JL393266 TH393222:TH393266 ADD393222:ADD393266 AMZ393222:AMZ393266 AWV393222:AWV393266 BGR393222:BGR393266 BQN393222:BQN393266 CAJ393222:CAJ393266 CKF393222:CKF393266 CUB393222:CUB393266 DDX393222:DDX393266 DNT393222:DNT393266 DXP393222:DXP393266 EHL393222:EHL393266 ERH393222:ERH393266 FBD393222:FBD393266 FKZ393222:FKZ393266 FUV393222:FUV393266 GER393222:GER393266 GON393222:GON393266 GYJ393222:GYJ393266 HIF393222:HIF393266 HSB393222:HSB393266 IBX393222:IBX393266 ILT393222:ILT393266 IVP393222:IVP393266 JFL393222:JFL393266 JPH393222:JPH393266 JZD393222:JZD393266 KIZ393222:KIZ393266 KSV393222:KSV393266 LCR393222:LCR393266 LMN393222:LMN393266 LWJ393222:LWJ393266 MGF393222:MGF393266 MQB393222:MQB393266 MZX393222:MZX393266 NJT393222:NJT393266 NTP393222:NTP393266 ODL393222:ODL393266 ONH393222:ONH393266 OXD393222:OXD393266 PGZ393222:PGZ393266 PQV393222:PQV393266 QAR393222:QAR393266 QKN393222:QKN393266 QUJ393222:QUJ393266 REF393222:REF393266 ROB393222:ROB393266 RXX393222:RXX393266 SHT393222:SHT393266 SRP393222:SRP393266 TBL393222:TBL393266 TLH393222:TLH393266 TVD393222:TVD393266 UEZ393222:UEZ393266 UOV393222:UOV393266 UYR393222:UYR393266 VIN393222:VIN393266 VSJ393222:VSJ393266 WCF393222:WCF393266 WMB393222:WMB393266 WVX393222:WVX393266 P458758:P458802 JL458758:JL458802 TH458758:TH458802 ADD458758:ADD458802 AMZ458758:AMZ458802 AWV458758:AWV458802 BGR458758:BGR458802 BQN458758:BQN458802 CAJ458758:CAJ458802 CKF458758:CKF458802 CUB458758:CUB458802 DDX458758:DDX458802 DNT458758:DNT458802 DXP458758:DXP458802 EHL458758:EHL458802 ERH458758:ERH458802 FBD458758:FBD458802 FKZ458758:FKZ458802 FUV458758:FUV458802 GER458758:GER458802 GON458758:GON458802 GYJ458758:GYJ458802 HIF458758:HIF458802 HSB458758:HSB458802 IBX458758:IBX458802 ILT458758:ILT458802 IVP458758:IVP458802 JFL458758:JFL458802 JPH458758:JPH458802 JZD458758:JZD458802 KIZ458758:KIZ458802 KSV458758:KSV458802 LCR458758:LCR458802 LMN458758:LMN458802 LWJ458758:LWJ458802 MGF458758:MGF458802 MQB458758:MQB458802 MZX458758:MZX458802 NJT458758:NJT458802 NTP458758:NTP458802 ODL458758:ODL458802 ONH458758:ONH458802 OXD458758:OXD458802 PGZ458758:PGZ458802 PQV458758:PQV458802 QAR458758:QAR458802 QKN458758:QKN458802 QUJ458758:QUJ458802 REF458758:REF458802 ROB458758:ROB458802 RXX458758:RXX458802 SHT458758:SHT458802 SRP458758:SRP458802 TBL458758:TBL458802 TLH458758:TLH458802 TVD458758:TVD458802 UEZ458758:UEZ458802 UOV458758:UOV458802 UYR458758:UYR458802 VIN458758:VIN458802 VSJ458758:VSJ458802 WCF458758:WCF458802 WMB458758:WMB458802 WVX458758:WVX458802 P524294:P524338 JL524294:JL524338 TH524294:TH524338 ADD524294:ADD524338 AMZ524294:AMZ524338 AWV524294:AWV524338 BGR524294:BGR524338 BQN524294:BQN524338 CAJ524294:CAJ524338 CKF524294:CKF524338 CUB524294:CUB524338 DDX524294:DDX524338 DNT524294:DNT524338 DXP524294:DXP524338 EHL524294:EHL524338 ERH524294:ERH524338 FBD524294:FBD524338 FKZ524294:FKZ524338 FUV524294:FUV524338 GER524294:GER524338 GON524294:GON524338 GYJ524294:GYJ524338 HIF524294:HIF524338 HSB524294:HSB524338 IBX524294:IBX524338 ILT524294:ILT524338 IVP524294:IVP524338 JFL524294:JFL524338 JPH524294:JPH524338 JZD524294:JZD524338 KIZ524294:KIZ524338 KSV524294:KSV524338 LCR524294:LCR524338 LMN524294:LMN524338 LWJ524294:LWJ524338 MGF524294:MGF524338 MQB524294:MQB524338 MZX524294:MZX524338 NJT524294:NJT524338 NTP524294:NTP524338 ODL524294:ODL524338 ONH524294:ONH524338 OXD524294:OXD524338 PGZ524294:PGZ524338 PQV524294:PQV524338 QAR524294:QAR524338 QKN524294:QKN524338 QUJ524294:QUJ524338 REF524294:REF524338 ROB524294:ROB524338 RXX524294:RXX524338 SHT524294:SHT524338 SRP524294:SRP524338 TBL524294:TBL524338 TLH524294:TLH524338 TVD524294:TVD524338 UEZ524294:UEZ524338 UOV524294:UOV524338 UYR524294:UYR524338 VIN524294:VIN524338 VSJ524294:VSJ524338 WCF524294:WCF524338 WMB524294:WMB524338 WVX524294:WVX524338 P589830:P589874 JL589830:JL589874 TH589830:TH589874 ADD589830:ADD589874 AMZ589830:AMZ589874 AWV589830:AWV589874 BGR589830:BGR589874 BQN589830:BQN589874 CAJ589830:CAJ589874 CKF589830:CKF589874 CUB589830:CUB589874 DDX589830:DDX589874 DNT589830:DNT589874 DXP589830:DXP589874 EHL589830:EHL589874 ERH589830:ERH589874 FBD589830:FBD589874 FKZ589830:FKZ589874 FUV589830:FUV589874 GER589830:GER589874 GON589830:GON589874 GYJ589830:GYJ589874 HIF589830:HIF589874 HSB589830:HSB589874 IBX589830:IBX589874 ILT589830:ILT589874 IVP589830:IVP589874 JFL589830:JFL589874 JPH589830:JPH589874 JZD589830:JZD589874 KIZ589830:KIZ589874 KSV589830:KSV589874 LCR589830:LCR589874 LMN589830:LMN589874 LWJ589830:LWJ589874 MGF589830:MGF589874 MQB589830:MQB589874 MZX589830:MZX589874 NJT589830:NJT589874 NTP589830:NTP589874 ODL589830:ODL589874 ONH589830:ONH589874 OXD589830:OXD589874 PGZ589830:PGZ589874 PQV589830:PQV589874 QAR589830:QAR589874 QKN589830:QKN589874 QUJ589830:QUJ589874 REF589830:REF589874 ROB589830:ROB589874 RXX589830:RXX589874 SHT589830:SHT589874 SRP589830:SRP589874 TBL589830:TBL589874 TLH589830:TLH589874 TVD589830:TVD589874 UEZ589830:UEZ589874 UOV589830:UOV589874 UYR589830:UYR589874 VIN589830:VIN589874 VSJ589830:VSJ589874 WCF589830:WCF589874 WMB589830:WMB589874 WVX589830:WVX589874 P655366:P655410 JL655366:JL655410 TH655366:TH655410 ADD655366:ADD655410 AMZ655366:AMZ655410 AWV655366:AWV655410 BGR655366:BGR655410 BQN655366:BQN655410 CAJ655366:CAJ655410 CKF655366:CKF655410 CUB655366:CUB655410 DDX655366:DDX655410 DNT655366:DNT655410 DXP655366:DXP655410 EHL655366:EHL655410 ERH655366:ERH655410 FBD655366:FBD655410 FKZ655366:FKZ655410 FUV655366:FUV655410 GER655366:GER655410 GON655366:GON655410 GYJ655366:GYJ655410 HIF655366:HIF655410 HSB655366:HSB655410 IBX655366:IBX655410 ILT655366:ILT655410 IVP655366:IVP655410 JFL655366:JFL655410 JPH655366:JPH655410 JZD655366:JZD655410 KIZ655366:KIZ655410 KSV655366:KSV655410 LCR655366:LCR655410 LMN655366:LMN655410 LWJ655366:LWJ655410 MGF655366:MGF655410 MQB655366:MQB655410 MZX655366:MZX655410 NJT655366:NJT655410 NTP655366:NTP655410 ODL655366:ODL655410 ONH655366:ONH655410 OXD655366:OXD655410 PGZ655366:PGZ655410 PQV655366:PQV655410 QAR655366:QAR655410 QKN655366:QKN655410 QUJ655366:QUJ655410 REF655366:REF655410 ROB655366:ROB655410 RXX655366:RXX655410 SHT655366:SHT655410 SRP655366:SRP655410 TBL655366:TBL655410 TLH655366:TLH655410 TVD655366:TVD655410 UEZ655366:UEZ655410 UOV655366:UOV655410 UYR655366:UYR655410 VIN655366:VIN655410 VSJ655366:VSJ655410 WCF655366:WCF655410 WMB655366:WMB655410 WVX655366:WVX655410 P720902:P720946 JL720902:JL720946 TH720902:TH720946 ADD720902:ADD720946 AMZ720902:AMZ720946 AWV720902:AWV720946 BGR720902:BGR720946 BQN720902:BQN720946 CAJ720902:CAJ720946 CKF720902:CKF720946 CUB720902:CUB720946 DDX720902:DDX720946 DNT720902:DNT720946 DXP720902:DXP720946 EHL720902:EHL720946 ERH720902:ERH720946 FBD720902:FBD720946 FKZ720902:FKZ720946 FUV720902:FUV720946 GER720902:GER720946 GON720902:GON720946 GYJ720902:GYJ720946 HIF720902:HIF720946 HSB720902:HSB720946 IBX720902:IBX720946 ILT720902:ILT720946 IVP720902:IVP720946 JFL720902:JFL720946 JPH720902:JPH720946 JZD720902:JZD720946 KIZ720902:KIZ720946 KSV720902:KSV720946 LCR720902:LCR720946 LMN720902:LMN720946 LWJ720902:LWJ720946 MGF720902:MGF720946 MQB720902:MQB720946 MZX720902:MZX720946 NJT720902:NJT720946 NTP720902:NTP720946 ODL720902:ODL720946 ONH720902:ONH720946 OXD720902:OXD720946 PGZ720902:PGZ720946 PQV720902:PQV720946 QAR720902:QAR720946 QKN720902:QKN720946 QUJ720902:QUJ720946 REF720902:REF720946 ROB720902:ROB720946 RXX720902:RXX720946 SHT720902:SHT720946 SRP720902:SRP720946 TBL720902:TBL720946 TLH720902:TLH720946 TVD720902:TVD720946 UEZ720902:UEZ720946 UOV720902:UOV720946 UYR720902:UYR720946 VIN720902:VIN720946 VSJ720902:VSJ720946 WCF720902:WCF720946 WMB720902:WMB720946 WVX720902:WVX720946 P786438:P786482 JL786438:JL786482 TH786438:TH786482 ADD786438:ADD786482 AMZ786438:AMZ786482 AWV786438:AWV786482 BGR786438:BGR786482 BQN786438:BQN786482 CAJ786438:CAJ786482 CKF786438:CKF786482 CUB786438:CUB786482 DDX786438:DDX786482 DNT786438:DNT786482 DXP786438:DXP786482 EHL786438:EHL786482 ERH786438:ERH786482 FBD786438:FBD786482 FKZ786438:FKZ786482 FUV786438:FUV786482 GER786438:GER786482 GON786438:GON786482 GYJ786438:GYJ786482 HIF786438:HIF786482 HSB786438:HSB786482 IBX786438:IBX786482 ILT786438:ILT786482 IVP786438:IVP786482 JFL786438:JFL786482 JPH786438:JPH786482 JZD786438:JZD786482 KIZ786438:KIZ786482 KSV786438:KSV786482 LCR786438:LCR786482 LMN786438:LMN786482 LWJ786438:LWJ786482 MGF786438:MGF786482 MQB786438:MQB786482 MZX786438:MZX786482 NJT786438:NJT786482 NTP786438:NTP786482 ODL786438:ODL786482 ONH786438:ONH786482 OXD786438:OXD786482 PGZ786438:PGZ786482 PQV786438:PQV786482 QAR786438:QAR786482 QKN786438:QKN786482 QUJ786438:QUJ786482 REF786438:REF786482 ROB786438:ROB786482 RXX786438:RXX786482 SHT786438:SHT786482 SRP786438:SRP786482 TBL786438:TBL786482 TLH786438:TLH786482 TVD786438:TVD786482 UEZ786438:UEZ786482 UOV786438:UOV786482 UYR786438:UYR786482 VIN786438:VIN786482 VSJ786438:VSJ786482 WCF786438:WCF786482 WMB786438:WMB786482 WVX786438:WVX786482 P851974:P852018 JL851974:JL852018 TH851974:TH852018 ADD851974:ADD852018 AMZ851974:AMZ852018 AWV851974:AWV852018 BGR851974:BGR852018 BQN851974:BQN852018 CAJ851974:CAJ852018 CKF851974:CKF852018 CUB851974:CUB852018 DDX851974:DDX852018 DNT851974:DNT852018 DXP851974:DXP852018 EHL851974:EHL852018 ERH851974:ERH852018 FBD851974:FBD852018 FKZ851974:FKZ852018 FUV851974:FUV852018 GER851974:GER852018 GON851974:GON852018 GYJ851974:GYJ852018 HIF851974:HIF852018 HSB851974:HSB852018 IBX851974:IBX852018 ILT851974:ILT852018 IVP851974:IVP852018 JFL851974:JFL852018 JPH851974:JPH852018 JZD851974:JZD852018 KIZ851974:KIZ852018 KSV851974:KSV852018 LCR851974:LCR852018 LMN851974:LMN852018 LWJ851974:LWJ852018 MGF851974:MGF852018 MQB851974:MQB852018 MZX851974:MZX852018 NJT851974:NJT852018 NTP851974:NTP852018 ODL851974:ODL852018 ONH851974:ONH852018 OXD851974:OXD852018 PGZ851974:PGZ852018 PQV851974:PQV852018 QAR851974:QAR852018 QKN851974:QKN852018 QUJ851974:QUJ852018 REF851974:REF852018 ROB851974:ROB852018 RXX851974:RXX852018 SHT851974:SHT852018 SRP851974:SRP852018 TBL851974:TBL852018 TLH851974:TLH852018 TVD851974:TVD852018 UEZ851974:UEZ852018 UOV851974:UOV852018 UYR851974:UYR852018 VIN851974:VIN852018 VSJ851974:VSJ852018 WCF851974:WCF852018 WMB851974:WMB852018 WVX851974:WVX852018 P917510:P917554 JL917510:JL917554 TH917510:TH917554 ADD917510:ADD917554 AMZ917510:AMZ917554 AWV917510:AWV917554 BGR917510:BGR917554 BQN917510:BQN917554 CAJ917510:CAJ917554 CKF917510:CKF917554 CUB917510:CUB917554 DDX917510:DDX917554 DNT917510:DNT917554 DXP917510:DXP917554 EHL917510:EHL917554 ERH917510:ERH917554 FBD917510:FBD917554 FKZ917510:FKZ917554 FUV917510:FUV917554 GER917510:GER917554 GON917510:GON917554 GYJ917510:GYJ917554 HIF917510:HIF917554 HSB917510:HSB917554 IBX917510:IBX917554 ILT917510:ILT917554 IVP917510:IVP917554 JFL917510:JFL917554 JPH917510:JPH917554 JZD917510:JZD917554 KIZ917510:KIZ917554 KSV917510:KSV917554 LCR917510:LCR917554 LMN917510:LMN917554 LWJ917510:LWJ917554 MGF917510:MGF917554 MQB917510:MQB917554 MZX917510:MZX917554 NJT917510:NJT917554 NTP917510:NTP917554 ODL917510:ODL917554 ONH917510:ONH917554 OXD917510:OXD917554 PGZ917510:PGZ917554 PQV917510:PQV917554 QAR917510:QAR917554 QKN917510:QKN917554 QUJ917510:QUJ917554 REF917510:REF917554 ROB917510:ROB917554 RXX917510:RXX917554 SHT917510:SHT917554 SRP917510:SRP917554 TBL917510:TBL917554 TLH917510:TLH917554 TVD917510:TVD917554 UEZ917510:UEZ917554 UOV917510:UOV917554 UYR917510:UYR917554 VIN917510:VIN917554 VSJ917510:VSJ917554 WCF917510:WCF917554 WMB917510:WMB917554 WVX917510:WVX917554 P983046:P983090 JL983046:JL983090 TH983046:TH983090 ADD983046:ADD983090 AMZ983046:AMZ983090 AWV983046:AWV983090 BGR983046:BGR983090 BQN983046:BQN983090 CAJ983046:CAJ983090 CKF983046:CKF983090 CUB983046:CUB983090 DDX983046:DDX983090 DNT983046:DNT983090 DXP983046:DXP983090 EHL983046:EHL983090 ERH983046:ERH983090 FBD983046:FBD983090 FKZ983046:FKZ983090 FUV983046:FUV983090 GER983046:GER983090 GON983046:GON983090 GYJ983046:GYJ983090 HIF983046:HIF983090 HSB983046:HSB983090 IBX983046:IBX983090 ILT983046:ILT983090 IVP983046:IVP983090 JFL983046:JFL983090 JPH983046:JPH983090 JZD983046:JZD983090 KIZ983046:KIZ983090 KSV983046:KSV983090 LCR983046:LCR983090 LMN983046:LMN983090 LWJ983046:LWJ983090 MGF983046:MGF983090 MQB983046:MQB983090 MZX983046:MZX983090 NJT983046:NJT983090 NTP983046:NTP983090 ODL983046:ODL983090 ONH983046:ONH983090 OXD983046:OXD983090 PGZ983046:PGZ983090 PQV983046:PQV983090 QAR983046:QAR983090 QKN983046:QKN983090 QUJ983046:QUJ983090 REF983046:REF983090 ROB983046:ROB983090 RXX983046:RXX983090 SHT983046:SHT983090 SRP983046:SRP983090 TBL983046:TBL983090 TLH983046:TLH983090 TVD983046:TVD983090 UEZ983046:UEZ983090 UOV983046:UOV983090 UYR983046:UYR983090 VIN983046:VIN983090 VSJ983046:VSJ983090 WCF983046:WCF983090 WMB983046:WMB983090 WVX983046:WVX983090 WVS983046:WVS983090 WLW983046:WLW983090 K65542:K65586 JG65542:JG65586 TC65542:TC65586 ACY65542:ACY65586 AMU65542:AMU65586 AWQ65542:AWQ65586 BGM65542:BGM65586 BQI65542:BQI65586 CAE65542:CAE65586 CKA65542:CKA65586 CTW65542:CTW65586 DDS65542:DDS65586 DNO65542:DNO65586 DXK65542:DXK65586 EHG65542:EHG65586 ERC65542:ERC65586 FAY65542:FAY65586 FKU65542:FKU65586 FUQ65542:FUQ65586 GEM65542:GEM65586 GOI65542:GOI65586 GYE65542:GYE65586 HIA65542:HIA65586 HRW65542:HRW65586 IBS65542:IBS65586 ILO65542:ILO65586 IVK65542:IVK65586 JFG65542:JFG65586 JPC65542:JPC65586 JYY65542:JYY65586 KIU65542:KIU65586 KSQ65542:KSQ65586 LCM65542:LCM65586 LMI65542:LMI65586 LWE65542:LWE65586 MGA65542:MGA65586 MPW65542:MPW65586 MZS65542:MZS65586 NJO65542:NJO65586 NTK65542:NTK65586 ODG65542:ODG65586 ONC65542:ONC65586 OWY65542:OWY65586 PGU65542:PGU65586 PQQ65542:PQQ65586 QAM65542:QAM65586 QKI65542:QKI65586 QUE65542:QUE65586 REA65542:REA65586 RNW65542:RNW65586 RXS65542:RXS65586 SHO65542:SHO65586 SRK65542:SRK65586 TBG65542:TBG65586 TLC65542:TLC65586 TUY65542:TUY65586 UEU65542:UEU65586 UOQ65542:UOQ65586 UYM65542:UYM65586 VII65542:VII65586 VSE65542:VSE65586 WCA65542:WCA65586 WLW65542:WLW65586 WVS65542:WVS65586 K131078:K131122 JG131078:JG131122 TC131078:TC131122 ACY131078:ACY131122 AMU131078:AMU131122 AWQ131078:AWQ131122 BGM131078:BGM131122 BQI131078:BQI131122 CAE131078:CAE131122 CKA131078:CKA131122 CTW131078:CTW131122 DDS131078:DDS131122 DNO131078:DNO131122 DXK131078:DXK131122 EHG131078:EHG131122 ERC131078:ERC131122 FAY131078:FAY131122 FKU131078:FKU131122 FUQ131078:FUQ131122 GEM131078:GEM131122 GOI131078:GOI131122 GYE131078:GYE131122 HIA131078:HIA131122 HRW131078:HRW131122 IBS131078:IBS131122 ILO131078:ILO131122 IVK131078:IVK131122 JFG131078:JFG131122 JPC131078:JPC131122 JYY131078:JYY131122 KIU131078:KIU131122 KSQ131078:KSQ131122 LCM131078:LCM131122 LMI131078:LMI131122 LWE131078:LWE131122 MGA131078:MGA131122 MPW131078:MPW131122 MZS131078:MZS131122 NJO131078:NJO131122 NTK131078:NTK131122 ODG131078:ODG131122 ONC131078:ONC131122 OWY131078:OWY131122 PGU131078:PGU131122 PQQ131078:PQQ131122 QAM131078:QAM131122 QKI131078:QKI131122 QUE131078:QUE131122 REA131078:REA131122 RNW131078:RNW131122 RXS131078:RXS131122 SHO131078:SHO131122 SRK131078:SRK131122 TBG131078:TBG131122 TLC131078:TLC131122 TUY131078:TUY131122 UEU131078:UEU131122 UOQ131078:UOQ131122 UYM131078:UYM131122 VII131078:VII131122 VSE131078:VSE131122 WCA131078:WCA131122 WLW131078:WLW131122 WVS131078:WVS131122 K196614:K196658 JG196614:JG196658 TC196614:TC196658 ACY196614:ACY196658 AMU196614:AMU196658 AWQ196614:AWQ196658 BGM196614:BGM196658 BQI196614:BQI196658 CAE196614:CAE196658 CKA196614:CKA196658 CTW196614:CTW196658 DDS196614:DDS196658 DNO196614:DNO196658 DXK196614:DXK196658 EHG196614:EHG196658 ERC196614:ERC196658 FAY196614:FAY196658 FKU196614:FKU196658 FUQ196614:FUQ196658 GEM196614:GEM196658 GOI196614:GOI196658 GYE196614:GYE196658 HIA196614:HIA196658 HRW196614:HRW196658 IBS196614:IBS196658 ILO196614:ILO196658 IVK196614:IVK196658 JFG196614:JFG196658 JPC196614:JPC196658 JYY196614:JYY196658 KIU196614:KIU196658 KSQ196614:KSQ196658 LCM196614:LCM196658 LMI196614:LMI196658 LWE196614:LWE196658 MGA196614:MGA196658 MPW196614:MPW196658 MZS196614:MZS196658 NJO196614:NJO196658 NTK196614:NTK196658 ODG196614:ODG196658 ONC196614:ONC196658 OWY196614:OWY196658 PGU196614:PGU196658 PQQ196614:PQQ196658 QAM196614:QAM196658 QKI196614:QKI196658 QUE196614:QUE196658 REA196614:REA196658 RNW196614:RNW196658 RXS196614:RXS196658 SHO196614:SHO196658 SRK196614:SRK196658 TBG196614:TBG196658 TLC196614:TLC196658 TUY196614:TUY196658 UEU196614:UEU196658 UOQ196614:UOQ196658 UYM196614:UYM196658 VII196614:VII196658 VSE196614:VSE196658 WCA196614:WCA196658 WLW196614:WLW196658 WVS196614:WVS196658 K262150:K262194 JG262150:JG262194 TC262150:TC262194 ACY262150:ACY262194 AMU262150:AMU262194 AWQ262150:AWQ262194 BGM262150:BGM262194 BQI262150:BQI262194 CAE262150:CAE262194 CKA262150:CKA262194 CTW262150:CTW262194 DDS262150:DDS262194 DNO262150:DNO262194 DXK262150:DXK262194 EHG262150:EHG262194 ERC262150:ERC262194 FAY262150:FAY262194 FKU262150:FKU262194 FUQ262150:FUQ262194 GEM262150:GEM262194 GOI262150:GOI262194 GYE262150:GYE262194 HIA262150:HIA262194 HRW262150:HRW262194 IBS262150:IBS262194 ILO262150:ILO262194 IVK262150:IVK262194 JFG262150:JFG262194 JPC262150:JPC262194 JYY262150:JYY262194 KIU262150:KIU262194 KSQ262150:KSQ262194 LCM262150:LCM262194 LMI262150:LMI262194 LWE262150:LWE262194 MGA262150:MGA262194 MPW262150:MPW262194 MZS262150:MZS262194 NJO262150:NJO262194 NTK262150:NTK262194 ODG262150:ODG262194 ONC262150:ONC262194 OWY262150:OWY262194 PGU262150:PGU262194 PQQ262150:PQQ262194 QAM262150:QAM262194 QKI262150:QKI262194 QUE262150:QUE262194 REA262150:REA262194 RNW262150:RNW262194 RXS262150:RXS262194 SHO262150:SHO262194 SRK262150:SRK262194 TBG262150:TBG262194 TLC262150:TLC262194 TUY262150:TUY262194 UEU262150:UEU262194 UOQ262150:UOQ262194 UYM262150:UYM262194 VII262150:VII262194 VSE262150:VSE262194 WCA262150:WCA262194 WLW262150:WLW262194 WVS262150:WVS262194 K327686:K327730 JG327686:JG327730 TC327686:TC327730 ACY327686:ACY327730 AMU327686:AMU327730 AWQ327686:AWQ327730 BGM327686:BGM327730 BQI327686:BQI327730 CAE327686:CAE327730 CKA327686:CKA327730 CTW327686:CTW327730 DDS327686:DDS327730 DNO327686:DNO327730 DXK327686:DXK327730 EHG327686:EHG327730 ERC327686:ERC327730 FAY327686:FAY327730 FKU327686:FKU327730 FUQ327686:FUQ327730 GEM327686:GEM327730 GOI327686:GOI327730 GYE327686:GYE327730 HIA327686:HIA327730 HRW327686:HRW327730 IBS327686:IBS327730 ILO327686:ILO327730 IVK327686:IVK327730 JFG327686:JFG327730 JPC327686:JPC327730 JYY327686:JYY327730 KIU327686:KIU327730 KSQ327686:KSQ327730 LCM327686:LCM327730 LMI327686:LMI327730 LWE327686:LWE327730 MGA327686:MGA327730 MPW327686:MPW327730 MZS327686:MZS327730 NJO327686:NJO327730 NTK327686:NTK327730 ODG327686:ODG327730 ONC327686:ONC327730 OWY327686:OWY327730 PGU327686:PGU327730 PQQ327686:PQQ327730 QAM327686:QAM327730 QKI327686:QKI327730 QUE327686:QUE327730 REA327686:REA327730 RNW327686:RNW327730 RXS327686:RXS327730 SHO327686:SHO327730 SRK327686:SRK327730 TBG327686:TBG327730 TLC327686:TLC327730 TUY327686:TUY327730 UEU327686:UEU327730 UOQ327686:UOQ327730 UYM327686:UYM327730 VII327686:VII327730 VSE327686:VSE327730 WCA327686:WCA327730 WLW327686:WLW327730 WVS327686:WVS327730 K393222:K393266 JG393222:JG393266 TC393222:TC393266 ACY393222:ACY393266 AMU393222:AMU393266 AWQ393222:AWQ393266 BGM393222:BGM393266 BQI393222:BQI393266 CAE393222:CAE393266 CKA393222:CKA393266 CTW393222:CTW393266 DDS393222:DDS393266 DNO393222:DNO393266 DXK393222:DXK393266 EHG393222:EHG393266 ERC393222:ERC393266 FAY393222:FAY393266 FKU393222:FKU393266 FUQ393222:FUQ393266 GEM393222:GEM393266 GOI393222:GOI393266 GYE393222:GYE393266 HIA393222:HIA393266 HRW393222:HRW393266 IBS393222:IBS393266 ILO393222:ILO393266 IVK393222:IVK393266 JFG393222:JFG393266 JPC393222:JPC393266 JYY393222:JYY393266 KIU393222:KIU393266 KSQ393222:KSQ393266 LCM393222:LCM393266 LMI393222:LMI393266 LWE393222:LWE393266 MGA393222:MGA393266 MPW393222:MPW393266 MZS393222:MZS393266 NJO393222:NJO393266 NTK393222:NTK393266 ODG393222:ODG393266 ONC393222:ONC393266 OWY393222:OWY393266 PGU393222:PGU393266 PQQ393222:PQQ393266 QAM393222:QAM393266 QKI393222:QKI393266 QUE393222:QUE393266 REA393222:REA393266 RNW393222:RNW393266 RXS393222:RXS393266 SHO393222:SHO393266 SRK393222:SRK393266 TBG393222:TBG393266 TLC393222:TLC393266 TUY393222:TUY393266 UEU393222:UEU393266 UOQ393222:UOQ393266 UYM393222:UYM393266 VII393222:VII393266 VSE393222:VSE393266 WCA393222:WCA393266 WLW393222:WLW393266 WVS393222:WVS393266 K458758:K458802 JG458758:JG458802 TC458758:TC458802 ACY458758:ACY458802 AMU458758:AMU458802 AWQ458758:AWQ458802 BGM458758:BGM458802 BQI458758:BQI458802 CAE458758:CAE458802 CKA458758:CKA458802 CTW458758:CTW458802 DDS458758:DDS458802 DNO458758:DNO458802 DXK458758:DXK458802 EHG458758:EHG458802 ERC458758:ERC458802 FAY458758:FAY458802 FKU458758:FKU458802 FUQ458758:FUQ458802 GEM458758:GEM458802 GOI458758:GOI458802 GYE458758:GYE458802 HIA458758:HIA458802 HRW458758:HRW458802 IBS458758:IBS458802 ILO458758:ILO458802 IVK458758:IVK458802 JFG458758:JFG458802 JPC458758:JPC458802 JYY458758:JYY458802 KIU458758:KIU458802 KSQ458758:KSQ458802 LCM458758:LCM458802 LMI458758:LMI458802 LWE458758:LWE458802 MGA458758:MGA458802 MPW458758:MPW458802 MZS458758:MZS458802 NJO458758:NJO458802 NTK458758:NTK458802 ODG458758:ODG458802 ONC458758:ONC458802 OWY458758:OWY458802 PGU458758:PGU458802 PQQ458758:PQQ458802 QAM458758:QAM458802 QKI458758:QKI458802 QUE458758:QUE458802 REA458758:REA458802 RNW458758:RNW458802 RXS458758:RXS458802 SHO458758:SHO458802 SRK458758:SRK458802 TBG458758:TBG458802 TLC458758:TLC458802 TUY458758:TUY458802 UEU458758:UEU458802 UOQ458758:UOQ458802 UYM458758:UYM458802 VII458758:VII458802 VSE458758:VSE458802 WCA458758:WCA458802 WLW458758:WLW458802 WVS458758:WVS458802 K524294:K524338 JG524294:JG524338 TC524294:TC524338 ACY524294:ACY524338 AMU524294:AMU524338 AWQ524294:AWQ524338 BGM524294:BGM524338 BQI524294:BQI524338 CAE524294:CAE524338 CKA524294:CKA524338 CTW524294:CTW524338 DDS524294:DDS524338 DNO524294:DNO524338 DXK524294:DXK524338 EHG524294:EHG524338 ERC524294:ERC524338 FAY524294:FAY524338 FKU524294:FKU524338 FUQ524294:FUQ524338 GEM524294:GEM524338 GOI524294:GOI524338 GYE524294:GYE524338 HIA524294:HIA524338 HRW524294:HRW524338 IBS524294:IBS524338 ILO524294:ILO524338 IVK524294:IVK524338 JFG524294:JFG524338 JPC524294:JPC524338 JYY524294:JYY524338 KIU524294:KIU524338 KSQ524294:KSQ524338 LCM524294:LCM524338 LMI524294:LMI524338 LWE524294:LWE524338 MGA524294:MGA524338 MPW524294:MPW524338 MZS524294:MZS524338 NJO524294:NJO524338 NTK524294:NTK524338 ODG524294:ODG524338 ONC524294:ONC524338 OWY524294:OWY524338 PGU524294:PGU524338 PQQ524294:PQQ524338 QAM524294:QAM524338 QKI524294:QKI524338 QUE524294:QUE524338 REA524294:REA524338 RNW524294:RNW524338 RXS524294:RXS524338 SHO524294:SHO524338 SRK524294:SRK524338 TBG524294:TBG524338 TLC524294:TLC524338 TUY524294:TUY524338 UEU524294:UEU524338 UOQ524294:UOQ524338 UYM524294:UYM524338 VII524294:VII524338 VSE524294:VSE524338 WCA524294:WCA524338 WLW524294:WLW524338 WVS524294:WVS524338 K589830:K589874 JG589830:JG589874 TC589830:TC589874 ACY589830:ACY589874 AMU589830:AMU589874 AWQ589830:AWQ589874 BGM589830:BGM589874 BQI589830:BQI589874 CAE589830:CAE589874 CKA589830:CKA589874 CTW589830:CTW589874 DDS589830:DDS589874 DNO589830:DNO589874 DXK589830:DXK589874 EHG589830:EHG589874 ERC589830:ERC589874 FAY589830:FAY589874 FKU589830:FKU589874 FUQ589830:FUQ589874 GEM589830:GEM589874 GOI589830:GOI589874 GYE589830:GYE589874 HIA589830:HIA589874 HRW589830:HRW589874 IBS589830:IBS589874 ILO589830:ILO589874 IVK589830:IVK589874 JFG589830:JFG589874 JPC589830:JPC589874 JYY589830:JYY589874 KIU589830:KIU589874 KSQ589830:KSQ589874 LCM589830:LCM589874 LMI589830:LMI589874 LWE589830:LWE589874 MGA589830:MGA589874 MPW589830:MPW589874 MZS589830:MZS589874 NJO589830:NJO589874 NTK589830:NTK589874 ODG589830:ODG589874 ONC589830:ONC589874 OWY589830:OWY589874 PGU589830:PGU589874 PQQ589830:PQQ589874 QAM589830:QAM589874 QKI589830:QKI589874 QUE589830:QUE589874 REA589830:REA589874 RNW589830:RNW589874 RXS589830:RXS589874 SHO589830:SHO589874 SRK589830:SRK589874 TBG589830:TBG589874 TLC589830:TLC589874 TUY589830:TUY589874 UEU589830:UEU589874 UOQ589830:UOQ589874 UYM589830:UYM589874 VII589830:VII589874 VSE589830:VSE589874 WCA589830:WCA589874 WLW589830:WLW589874 WVS589830:WVS589874 K655366:K655410 JG655366:JG655410 TC655366:TC655410 ACY655366:ACY655410 AMU655366:AMU655410 AWQ655366:AWQ655410 BGM655366:BGM655410 BQI655366:BQI655410 CAE655366:CAE655410 CKA655366:CKA655410 CTW655366:CTW655410 DDS655366:DDS655410 DNO655366:DNO655410 DXK655366:DXK655410 EHG655366:EHG655410 ERC655366:ERC655410 FAY655366:FAY655410 FKU655366:FKU655410 FUQ655366:FUQ655410 GEM655366:GEM655410 GOI655366:GOI655410 GYE655366:GYE655410 HIA655366:HIA655410 HRW655366:HRW655410 IBS655366:IBS655410 ILO655366:ILO655410 IVK655366:IVK655410 JFG655366:JFG655410 JPC655366:JPC655410 JYY655366:JYY655410 KIU655366:KIU655410 KSQ655366:KSQ655410 LCM655366:LCM655410 LMI655366:LMI655410 LWE655366:LWE655410 MGA655366:MGA655410 MPW655366:MPW655410 MZS655366:MZS655410 NJO655366:NJO655410 NTK655366:NTK655410 ODG655366:ODG655410 ONC655366:ONC655410 OWY655366:OWY655410 PGU655366:PGU655410 PQQ655366:PQQ655410 QAM655366:QAM655410 QKI655366:QKI655410 QUE655366:QUE655410 REA655366:REA655410 RNW655366:RNW655410 RXS655366:RXS655410 SHO655366:SHO655410 SRK655366:SRK655410 TBG655366:TBG655410 TLC655366:TLC655410 TUY655366:TUY655410 UEU655366:UEU655410 UOQ655366:UOQ655410 UYM655366:UYM655410 VII655366:VII655410 VSE655366:VSE655410 WCA655366:WCA655410 WLW655366:WLW655410 WVS655366:WVS655410 K720902:K720946 JG720902:JG720946 TC720902:TC720946 ACY720902:ACY720946 AMU720902:AMU720946 AWQ720902:AWQ720946 BGM720902:BGM720946 BQI720902:BQI720946 CAE720902:CAE720946 CKA720902:CKA720946 CTW720902:CTW720946 DDS720902:DDS720946 DNO720902:DNO720946 DXK720902:DXK720946 EHG720902:EHG720946 ERC720902:ERC720946 FAY720902:FAY720946 FKU720902:FKU720946 FUQ720902:FUQ720946 GEM720902:GEM720946 GOI720902:GOI720946 GYE720902:GYE720946 HIA720902:HIA720946 HRW720902:HRW720946 IBS720902:IBS720946 ILO720902:ILO720946 IVK720902:IVK720946 JFG720902:JFG720946 JPC720902:JPC720946 JYY720902:JYY720946 KIU720902:KIU720946 KSQ720902:KSQ720946 LCM720902:LCM720946 LMI720902:LMI720946 LWE720902:LWE720946 MGA720902:MGA720946 MPW720902:MPW720946 MZS720902:MZS720946 NJO720902:NJO720946 NTK720902:NTK720946 ODG720902:ODG720946 ONC720902:ONC720946 OWY720902:OWY720946 PGU720902:PGU720946 PQQ720902:PQQ720946 QAM720902:QAM720946 QKI720902:QKI720946 QUE720902:QUE720946 REA720902:REA720946 RNW720902:RNW720946 RXS720902:RXS720946 SHO720902:SHO720946 SRK720902:SRK720946 TBG720902:TBG720946 TLC720902:TLC720946 TUY720902:TUY720946 UEU720902:UEU720946 UOQ720902:UOQ720946 UYM720902:UYM720946 VII720902:VII720946 VSE720902:VSE720946 WCA720902:WCA720946 WLW720902:WLW720946 WVS720902:WVS720946 K786438:K786482 JG786438:JG786482 TC786438:TC786482 ACY786438:ACY786482 AMU786438:AMU786482 AWQ786438:AWQ786482 BGM786438:BGM786482 BQI786438:BQI786482 CAE786438:CAE786482 CKA786438:CKA786482 CTW786438:CTW786482 DDS786438:DDS786482 DNO786438:DNO786482 DXK786438:DXK786482 EHG786438:EHG786482 ERC786438:ERC786482 FAY786438:FAY786482 FKU786438:FKU786482 FUQ786438:FUQ786482 GEM786438:GEM786482 GOI786438:GOI786482 GYE786438:GYE786482 HIA786438:HIA786482 HRW786438:HRW786482 IBS786438:IBS786482 ILO786438:ILO786482 IVK786438:IVK786482 JFG786438:JFG786482 JPC786438:JPC786482 JYY786438:JYY786482 KIU786438:KIU786482 KSQ786438:KSQ786482 LCM786438:LCM786482 LMI786438:LMI786482 LWE786438:LWE786482 MGA786438:MGA786482 MPW786438:MPW786482 MZS786438:MZS786482 NJO786438:NJO786482 NTK786438:NTK786482 ODG786438:ODG786482 ONC786438:ONC786482 OWY786438:OWY786482 PGU786438:PGU786482 PQQ786438:PQQ786482 QAM786438:QAM786482 QKI786438:QKI786482 QUE786438:QUE786482 REA786438:REA786482 RNW786438:RNW786482 RXS786438:RXS786482 SHO786438:SHO786482 SRK786438:SRK786482 TBG786438:TBG786482 TLC786438:TLC786482 TUY786438:TUY786482 UEU786438:UEU786482 UOQ786438:UOQ786482 UYM786438:UYM786482 VII786438:VII786482 VSE786438:VSE786482 WCA786438:WCA786482 WLW786438:WLW786482 WVS786438:WVS786482 K851974:K852018 JG851974:JG852018 TC851974:TC852018 ACY851974:ACY852018 AMU851974:AMU852018 AWQ851974:AWQ852018 BGM851974:BGM852018 BQI851974:BQI852018 CAE851974:CAE852018 CKA851974:CKA852018 CTW851974:CTW852018 DDS851974:DDS852018 DNO851974:DNO852018 DXK851974:DXK852018 EHG851974:EHG852018 ERC851974:ERC852018 FAY851974:FAY852018 FKU851974:FKU852018 FUQ851974:FUQ852018 GEM851974:GEM852018 GOI851974:GOI852018 GYE851974:GYE852018 HIA851974:HIA852018 HRW851974:HRW852018 IBS851974:IBS852018 ILO851974:ILO852018 IVK851974:IVK852018 JFG851974:JFG852018 JPC851974:JPC852018 JYY851974:JYY852018 KIU851974:KIU852018 KSQ851974:KSQ852018 LCM851974:LCM852018 LMI851974:LMI852018 LWE851974:LWE852018 MGA851974:MGA852018 MPW851974:MPW852018 MZS851974:MZS852018 NJO851974:NJO852018 NTK851974:NTK852018 ODG851974:ODG852018 ONC851974:ONC852018 OWY851974:OWY852018 PGU851974:PGU852018 PQQ851974:PQQ852018 QAM851974:QAM852018 QKI851974:QKI852018 QUE851974:QUE852018 REA851974:REA852018 RNW851974:RNW852018 RXS851974:RXS852018 SHO851974:SHO852018 SRK851974:SRK852018 TBG851974:TBG852018 TLC851974:TLC852018 TUY851974:TUY852018 UEU851974:UEU852018 UOQ851974:UOQ852018 UYM851974:UYM852018 VII851974:VII852018 VSE851974:VSE852018 WCA851974:WCA852018 WLW851974:WLW852018 WVS851974:WVS852018 K917510:K917554 JG917510:JG917554 TC917510:TC917554 ACY917510:ACY917554 AMU917510:AMU917554 AWQ917510:AWQ917554 BGM917510:BGM917554 BQI917510:BQI917554 CAE917510:CAE917554 CKA917510:CKA917554 CTW917510:CTW917554 DDS917510:DDS917554 DNO917510:DNO917554 DXK917510:DXK917554 EHG917510:EHG917554 ERC917510:ERC917554 FAY917510:FAY917554 FKU917510:FKU917554 FUQ917510:FUQ917554 GEM917510:GEM917554 GOI917510:GOI917554 GYE917510:GYE917554 HIA917510:HIA917554 HRW917510:HRW917554 IBS917510:IBS917554 ILO917510:ILO917554 IVK917510:IVK917554 JFG917510:JFG917554 JPC917510:JPC917554 JYY917510:JYY917554 KIU917510:KIU917554 KSQ917510:KSQ917554 LCM917510:LCM917554 LMI917510:LMI917554 LWE917510:LWE917554 MGA917510:MGA917554 MPW917510:MPW917554 MZS917510:MZS917554 NJO917510:NJO917554 NTK917510:NTK917554 ODG917510:ODG917554 ONC917510:ONC917554 OWY917510:OWY917554 PGU917510:PGU917554 PQQ917510:PQQ917554 QAM917510:QAM917554 QKI917510:QKI917554 QUE917510:QUE917554 REA917510:REA917554 RNW917510:RNW917554 RXS917510:RXS917554 SHO917510:SHO917554 SRK917510:SRK917554 TBG917510:TBG917554 TLC917510:TLC917554 TUY917510:TUY917554 UEU917510:UEU917554 UOQ917510:UOQ917554 UYM917510:UYM917554 VII917510:VII917554 VSE917510:VSE917554 WCA917510:WCA917554 WLW917510:WLW917554 WVS917510:WVS917554 K983046:K983090 JG983046:JG983090 TC983046:TC983090 ACY983046:ACY983090 AMU983046:AMU983090 AWQ983046:AWQ983090 BGM983046:BGM983090 BQI983046:BQI983090 CAE983046:CAE983090 CKA983046:CKA983090 CTW983046:CTW983090 DDS983046:DDS983090 DNO983046:DNO983090 DXK983046:DXK983090 EHG983046:EHG983090 ERC983046:ERC983090 FAY983046:FAY983090 FKU983046:FKU983090 FUQ983046:FUQ983090 GEM983046:GEM983090 GOI983046:GOI983090 GYE983046:GYE983090 HIA983046:HIA983090 HRW983046:HRW983090 IBS983046:IBS983090 ILO983046:ILO983090 IVK983046:IVK983090 JFG983046:JFG983090 JPC983046:JPC983090 JYY983046:JYY983090 KIU983046:KIU983090 KSQ983046:KSQ983090 LCM983046:LCM983090 LMI983046:LMI983090 LWE983046:LWE983090 MGA983046:MGA983090 MPW983046:MPW983090 MZS983046:MZS983090 NJO983046:NJO983090 NTK983046:NTK983090 ODG983046:ODG983090 ONC983046:ONC983090 OWY983046:OWY983090 PGU983046:PGU983090 PQQ983046:PQQ983090 QAM983046:QAM983090 QKI983046:QKI983090 QUE983046:QUE983090 REA983046:REA983090 RNW983046:RNW983090 RXS983046:RXS983090 SHO983046:SHO983090 SRK983046:SRK983090 TBG983046:TBG983090 TLC983046:TLC983090 TUY983046:TUY983090 UEU983046:UEU983090 UOQ983046:UOQ983090 UYM983046:UYM983090 VII983046:VII983090 VSE983046:VSE983090 WCA983046:WCA983090 P11:P50 JL11:JL50 TH11:TH50 ADD11:ADD50 AMZ11:AMZ50 AWV11:AWV50 BGR11:BGR50 BQN11:BQN50 CAJ11:CAJ50 CKF11:CKF50 CUB11:CUB50 DDX11:DDX50 DNT11:DNT50 DXP11:DXP50 EHL11:EHL50 ERH11:ERH50 FBD11:FBD50 FKZ11:FKZ50 FUV11:FUV50 GER11:GER50 GON11:GON50 GYJ11:GYJ50 HIF11:HIF50 HSB11:HSB50 IBX11:IBX50 ILT11:ILT50 IVP11:IVP50 JFL11:JFL50 JPH11:JPH50 JZD11:JZD50 KIZ11:KIZ50 KSV11:KSV50 LCR11:LCR50 LMN11:LMN50 LWJ11:LWJ50 MGF11:MGF50 MQB11:MQB50 MZX11:MZX50 NJT11:NJT50 NTP11:NTP50 ODL11:ODL50 ONH11:ONH50 OXD11:OXD50 PGZ11:PGZ50 PQV11:PQV50 QAR11:QAR50 QKN11:QKN50 QUJ11:QUJ50 REF11:REF50 ROB11:ROB50 RXX11:RXX50 SHT11:SHT50 SRP11:SRP50 TBL11:TBL50 TLH11:TLH50 TVD11:TVD50 UEZ11:UEZ50 UOV11:UOV50 UYR11:UYR50 VIN11:VIN50 VSJ11:VSJ50 WCF11:WCF50 WMB11:WMB50 WVX11:WVX50 JG11:JG50 TC11:TC50 ACY11:ACY50 AMU11:AMU50 AWQ11:AWQ50 BGM11:BGM50 BQI11:BQI50 CAE11:CAE50 CKA11:CKA50 CTW11:CTW50 DDS11:DDS50 DNO11:DNO50 DXK11:DXK50 EHG11:EHG50 ERC11:ERC50 FAY11:FAY50 FKU11:FKU50 FUQ11:FUQ50 GEM11:GEM50 GOI11:GOI50 GYE11:GYE50 HIA11:HIA50 HRW11:HRW50 IBS11:IBS50 ILO11:ILO50 IVK11:IVK50 JFG11:JFG50 JPC11:JPC50 JYY11:JYY50 KIU11:KIU50 KSQ11:KSQ50 LCM11:LCM50 LMI11:LMI50 LWE11:LWE50 MGA11:MGA50 MPW11:MPW50 MZS11:MZS50 NJO11:NJO50 NTK11:NTK50 ODG11:ODG50 ONC11:ONC50 OWY11:OWY50 PGU11:PGU50 PQQ11:PQQ50 QAM11:QAM50 QKI11:QKI50 QUE11:QUE50 REA11:REA50 RNW11:RNW50 RXS11:RXS50 SHO11:SHO50 SRK11:SRK50 TBG11:TBG50 TLC11:TLC50 TUY11:TUY50 UEU11:UEU50 UOQ11:UOQ50 UYM11:UYM50 VII11:VII50 VSE11:VSE50 WCA11:WCA50 WLW11:WLW50 WVS11:WVS50">
      <formula1>"通过,失败,阻塞,无效,未执行"</formula1>
    </dataValidation>
    <dataValidation allowBlank="1" showInputMessage="1" showErrorMessage="1" promptTitle="Revision" sqref="M5:M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536:M65540 JI65536:JI65540 TE65536:TE65540 ADA65536:ADA65540 AMW65536:AMW65540 AWS65536:AWS65540 BGO65536:BGO65540 BQK65536:BQK65540 CAG65536:CAG65540 CKC65536:CKC65540 CTY65536:CTY65540 DDU65536:DDU65540 DNQ65536:DNQ65540 DXM65536:DXM65540 EHI65536:EHI65540 ERE65536:ERE65540 FBA65536:FBA65540 FKW65536:FKW65540 FUS65536:FUS65540 GEO65536:GEO65540 GOK65536:GOK65540 GYG65536:GYG65540 HIC65536:HIC65540 HRY65536:HRY65540 IBU65536:IBU65540 ILQ65536:ILQ65540 IVM65536:IVM65540 JFI65536:JFI65540 JPE65536:JPE65540 JZA65536:JZA65540 KIW65536:KIW65540 KSS65536:KSS65540 LCO65536:LCO65540 LMK65536:LMK65540 LWG65536:LWG65540 MGC65536:MGC65540 MPY65536:MPY65540 MZU65536:MZU65540 NJQ65536:NJQ65540 NTM65536:NTM65540 ODI65536:ODI65540 ONE65536:ONE65540 OXA65536:OXA65540 PGW65536:PGW65540 PQS65536:PQS65540 QAO65536:QAO65540 QKK65536:QKK65540 QUG65536:QUG65540 REC65536:REC65540 RNY65536:RNY65540 RXU65536:RXU65540 SHQ65536:SHQ65540 SRM65536:SRM65540 TBI65536:TBI65540 TLE65536:TLE65540 TVA65536:TVA65540 UEW65536:UEW65540 UOS65536:UOS65540 UYO65536:UYO65540 VIK65536:VIK65540 VSG65536:VSG65540 WCC65536:WCC65540 WLY65536:WLY65540 WVU65536:WVU65540 M131072:M131076 JI131072:JI131076 TE131072:TE131076 ADA131072:ADA131076 AMW131072:AMW131076 AWS131072:AWS131076 BGO131072:BGO131076 BQK131072:BQK131076 CAG131072:CAG131076 CKC131072:CKC131076 CTY131072:CTY131076 DDU131072:DDU131076 DNQ131072:DNQ131076 DXM131072:DXM131076 EHI131072:EHI131076 ERE131072:ERE131076 FBA131072:FBA131076 FKW131072:FKW131076 FUS131072:FUS131076 GEO131072:GEO131076 GOK131072:GOK131076 GYG131072:GYG131076 HIC131072:HIC131076 HRY131072:HRY131076 IBU131072:IBU131076 ILQ131072:ILQ131076 IVM131072:IVM131076 JFI131072:JFI131076 JPE131072:JPE131076 JZA131072:JZA131076 KIW131072:KIW131076 KSS131072:KSS131076 LCO131072:LCO131076 LMK131072:LMK131076 LWG131072:LWG131076 MGC131072:MGC131076 MPY131072:MPY131076 MZU131072:MZU131076 NJQ131072:NJQ131076 NTM131072:NTM131076 ODI131072:ODI131076 ONE131072:ONE131076 OXA131072:OXA131076 PGW131072:PGW131076 PQS131072:PQS131076 QAO131072:QAO131076 QKK131072:QKK131076 QUG131072:QUG131076 REC131072:REC131076 RNY131072:RNY131076 RXU131072:RXU131076 SHQ131072:SHQ131076 SRM131072:SRM131076 TBI131072:TBI131076 TLE131072:TLE131076 TVA131072:TVA131076 UEW131072:UEW131076 UOS131072:UOS131076 UYO131072:UYO131076 VIK131072:VIK131076 VSG131072:VSG131076 WCC131072:WCC131076 WLY131072:WLY131076 WVU131072:WVU131076 M196608:M196612 JI196608:JI196612 TE196608:TE196612 ADA196608:ADA196612 AMW196608:AMW196612 AWS196608:AWS196612 BGO196608:BGO196612 BQK196608:BQK196612 CAG196608:CAG196612 CKC196608:CKC196612 CTY196608:CTY196612 DDU196608:DDU196612 DNQ196608:DNQ196612 DXM196608:DXM196612 EHI196608:EHI196612 ERE196608:ERE196612 FBA196608:FBA196612 FKW196608:FKW196612 FUS196608:FUS196612 GEO196608:GEO196612 GOK196608:GOK196612 GYG196608:GYG196612 HIC196608:HIC196612 HRY196608:HRY196612 IBU196608:IBU196612 ILQ196608:ILQ196612 IVM196608:IVM196612 JFI196608:JFI196612 JPE196608:JPE196612 JZA196608:JZA196612 KIW196608:KIW196612 KSS196608:KSS196612 LCO196608:LCO196612 LMK196608:LMK196612 LWG196608:LWG196612 MGC196608:MGC196612 MPY196608:MPY196612 MZU196608:MZU196612 NJQ196608:NJQ196612 NTM196608:NTM196612 ODI196608:ODI196612 ONE196608:ONE196612 OXA196608:OXA196612 PGW196608:PGW196612 PQS196608:PQS196612 QAO196608:QAO196612 QKK196608:QKK196612 QUG196608:QUG196612 REC196608:REC196612 RNY196608:RNY196612 RXU196608:RXU196612 SHQ196608:SHQ196612 SRM196608:SRM196612 TBI196608:TBI196612 TLE196608:TLE196612 TVA196608:TVA196612 UEW196608:UEW196612 UOS196608:UOS196612 UYO196608:UYO196612 VIK196608:VIK196612 VSG196608:VSG196612 WCC196608:WCC196612 WLY196608:WLY196612 WVU196608:WVU196612 M262144:M262148 JI262144:JI262148 TE262144:TE262148 ADA262144:ADA262148 AMW262144:AMW262148 AWS262144:AWS262148 BGO262144:BGO262148 BQK262144:BQK262148 CAG262144:CAG262148 CKC262144:CKC262148 CTY262144:CTY262148 DDU262144:DDU262148 DNQ262144:DNQ262148 DXM262144:DXM262148 EHI262144:EHI262148 ERE262144:ERE262148 FBA262144:FBA262148 FKW262144:FKW262148 FUS262144:FUS262148 GEO262144:GEO262148 GOK262144:GOK262148 GYG262144:GYG262148 HIC262144:HIC262148 HRY262144:HRY262148 IBU262144:IBU262148 ILQ262144:ILQ262148 IVM262144:IVM262148 JFI262144:JFI262148 JPE262144:JPE262148 JZA262144:JZA262148 KIW262144:KIW262148 KSS262144:KSS262148 LCO262144:LCO262148 LMK262144:LMK262148 LWG262144:LWG262148 MGC262144:MGC262148 MPY262144:MPY262148 MZU262144:MZU262148 NJQ262144:NJQ262148 NTM262144:NTM262148 ODI262144:ODI262148 ONE262144:ONE262148 OXA262144:OXA262148 PGW262144:PGW262148 PQS262144:PQS262148 QAO262144:QAO262148 QKK262144:QKK262148 QUG262144:QUG262148 REC262144:REC262148 RNY262144:RNY262148 RXU262144:RXU262148 SHQ262144:SHQ262148 SRM262144:SRM262148 TBI262144:TBI262148 TLE262144:TLE262148 TVA262144:TVA262148 UEW262144:UEW262148 UOS262144:UOS262148 UYO262144:UYO262148 VIK262144:VIK262148 VSG262144:VSG262148 WCC262144:WCC262148 WLY262144:WLY262148 WVU262144:WVU262148 M327680:M327684 JI327680:JI327684 TE327680:TE327684 ADA327680:ADA327684 AMW327680:AMW327684 AWS327680:AWS327684 BGO327680:BGO327684 BQK327680:BQK327684 CAG327680:CAG327684 CKC327680:CKC327684 CTY327680:CTY327684 DDU327680:DDU327684 DNQ327680:DNQ327684 DXM327680:DXM327684 EHI327680:EHI327684 ERE327680:ERE327684 FBA327680:FBA327684 FKW327680:FKW327684 FUS327680:FUS327684 GEO327680:GEO327684 GOK327680:GOK327684 GYG327680:GYG327684 HIC327680:HIC327684 HRY327680:HRY327684 IBU327680:IBU327684 ILQ327680:ILQ327684 IVM327680:IVM327684 JFI327680:JFI327684 JPE327680:JPE327684 JZA327680:JZA327684 KIW327680:KIW327684 KSS327680:KSS327684 LCO327680:LCO327684 LMK327680:LMK327684 LWG327680:LWG327684 MGC327680:MGC327684 MPY327680:MPY327684 MZU327680:MZU327684 NJQ327680:NJQ327684 NTM327680:NTM327684 ODI327680:ODI327684 ONE327680:ONE327684 OXA327680:OXA327684 PGW327680:PGW327684 PQS327680:PQS327684 QAO327680:QAO327684 QKK327680:QKK327684 QUG327680:QUG327684 REC327680:REC327684 RNY327680:RNY327684 RXU327680:RXU327684 SHQ327680:SHQ327684 SRM327680:SRM327684 TBI327680:TBI327684 TLE327680:TLE327684 TVA327680:TVA327684 UEW327680:UEW327684 UOS327680:UOS327684 UYO327680:UYO327684 VIK327680:VIK327684 VSG327680:VSG327684 WCC327680:WCC327684 WLY327680:WLY327684 WVU327680:WVU327684 M393216:M393220 JI393216:JI393220 TE393216:TE393220 ADA393216:ADA393220 AMW393216:AMW393220 AWS393216:AWS393220 BGO393216:BGO393220 BQK393216:BQK393220 CAG393216:CAG393220 CKC393216:CKC393220 CTY393216:CTY393220 DDU393216:DDU393220 DNQ393216:DNQ393220 DXM393216:DXM393220 EHI393216:EHI393220 ERE393216:ERE393220 FBA393216:FBA393220 FKW393216:FKW393220 FUS393216:FUS393220 GEO393216:GEO393220 GOK393216:GOK393220 GYG393216:GYG393220 HIC393216:HIC393220 HRY393216:HRY393220 IBU393216:IBU393220 ILQ393216:ILQ393220 IVM393216:IVM393220 JFI393216:JFI393220 JPE393216:JPE393220 JZA393216:JZA393220 KIW393216:KIW393220 KSS393216:KSS393220 LCO393216:LCO393220 LMK393216:LMK393220 LWG393216:LWG393220 MGC393216:MGC393220 MPY393216:MPY393220 MZU393216:MZU393220 NJQ393216:NJQ393220 NTM393216:NTM393220 ODI393216:ODI393220 ONE393216:ONE393220 OXA393216:OXA393220 PGW393216:PGW393220 PQS393216:PQS393220 QAO393216:QAO393220 QKK393216:QKK393220 QUG393216:QUG393220 REC393216:REC393220 RNY393216:RNY393220 RXU393216:RXU393220 SHQ393216:SHQ393220 SRM393216:SRM393220 TBI393216:TBI393220 TLE393216:TLE393220 TVA393216:TVA393220 UEW393216:UEW393220 UOS393216:UOS393220 UYO393216:UYO393220 VIK393216:VIK393220 VSG393216:VSG393220 WCC393216:WCC393220 WLY393216:WLY393220 WVU393216:WVU393220 M458752:M458756 JI458752:JI458756 TE458752:TE458756 ADA458752:ADA458756 AMW458752:AMW458756 AWS458752:AWS458756 BGO458752:BGO458756 BQK458752:BQK458756 CAG458752:CAG458756 CKC458752:CKC458756 CTY458752:CTY458756 DDU458752:DDU458756 DNQ458752:DNQ458756 DXM458752:DXM458756 EHI458752:EHI458756 ERE458752:ERE458756 FBA458752:FBA458756 FKW458752:FKW458756 FUS458752:FUS458756 GEO458752:GEO458756 GOK458752:GOK458756 GYG458752:GYG458756 HIC458752:HIC458756 HRY458752:HRY458756 IBU458752:IBU458756 ILQ458752:ILQ458756 IVM458752:IVM458756 JFI458752:JFI458756 JPE458752:JPE458756 JZA458752:JZA458756 KIW458752:KIW458756 KSS458752:KSS458756 LCO458752:LCO458756 LMK458752:LMK458756 LWG458752:LWG458756 MGC458752:MGC458756 MPY458752:MPY458756 MZU458752:MZU458756 NJQ458752:NJQ458756 NTM458752:NTM458756 ODI458752:ODI458756 ONE458752:ONE458756 OXA458752:OXA458756 PGW458752:PGW458756 PQS458752:PQS458756 QAO458752:QAO458756 QKK458752:QKK458756 QUG458752:QUG458756 REC458752:REC458756 RNY458752:RNY458756 RXU458752:RXU458756 SHQ458752:SHQ458756 SRM458752:SRM458756 TBI458752:TBI458756 TLE458752:TLE458756 TVA458752:TVA458756 UEW458752:UEW458756 UOS458752:UOS458756 UYO458752:UYO458756 VIK458752:VIK458756 VSG458752:VSG458756 WCC458752:WCC458756 WLY458752:WLY458756 WVU458752:WVU458756 M524288:M524292 JI524288:JI524292 TE524288:TE524292 ADA524288:ADA524292 AMW524288:AMW524292 AWS524288:AWS524292 BGO524288:BGO524292 BQK524288:BQK524292 CAG524288:CAG524292 CKC524288:CKC524292 CTY524288:CTY524292 DDU524288:DDU524292 DNQ524288:DNQ524292 DXM524288:DXM524292 EHI524288:EHI524292 ERE524288:ERE524292 FBA524288:FBA524292 FKW524288:FKW524292 FUS524288:FUS524292 GEO524288:GEO524292 GOK524288:GOK524292 GYG524288:GYG524292 HIC524288:HIC524292 HRY524288:HRY524292 IBU524288:IBU524292 ILQ524288:ILQ524292 IVM524288:IVM524292 JFI524288:JFI524292 JPE524288:JPE524292 JZA524288:JZA524292 KIW524288:KIW524292 KSS524288:KSS524292 LCO524288:LCO524292 LMK524288:LMK524292 LWG524288:LWG524292 MGC524288:MGC524292 MPY524288:MPY524292 MZU524288:MZU524292 NJQ524288:NJQ524292 NTM524288:NTM524292 ODI524288:ODI524292 ONE524288:ONE524292 OXA524288:OXA524292 PGW524288:PGW524292 PQS524288:PQS524292 QAO524288:QAO524292 QKK524288:QKK524292 QUG524288:QUG524292 REC524288:REC524292 RNY524288:RNY524292 RXU524288:RXU524292 SHQ524288:SHQ524292 SRM524288:SRM524292 TBI524288:TBI524292 TLE524288:TLE524292 TVA524288:TVA524292 UEW524288:UEW524292 UOS524288:UOS524292 UYO524288:UYO524292 VIK524288:VIK524292 VSG524288:VSG524292 WCC524288:WCC524292 WLY524288:WLY524292 WVU524288:WVU524292 M589824:M589828 JI589824:JI589828 TE589824:TE589828 ADA589824:ADA589828 AMW589824:AMW589828 AWS589824:AWS589828 BGO589824:BGO589828 BQK589824:BQK589828 CAG589824:CAG589828 CKC589824:CKC589828 CTY589824:CTY589828 DDU589824:DDU589828 DNQ589824:DNQ589828 DXM589824:DXM589828 EHI589824:EHI589828 ERE589824:ERE589828 FBA589824:FBA589828 FKW589824:FKW589828 FUS589824:FUS589828 GEO589824:GEO589828 GOK589824:GOK589828 GYG589824:GYG589828 HIC589824:HIC589828 HRY589824:HRY589828 IBU589824:IBU589828 ILQ589824:ILQ589828 IVM589824:IVM589828 JFI589824:JFI589828 JPE589824:JPE589828 JZA589824:JZA589828 KIW589824:KIW589828 KSS589824:KSS589828 LCO589824:LCO589828 LMK589824:LMK589828 LWG589824:LWG589828 MGC589824:MGC589828 MPY589824:MPY589828 MZU589824:MZU589828 NJQ589824:NJQ589828 NTM589824:NTM589828 ODI589824:ODI589828 ONE589824:ONE589828 OXA589824:OXA589828 PGW589824:PGW589828 PQS589824:PQS589828 QAO589824:QAO589828 QKK589824:QKK589828 QUG589824:QUG589828 REC589824:REC589828 RNY589824:RNY589828 RXU589824:RXU589828 SHQ589824:SHQ589828 SRM589824:SRM589828 TBI589824:TBI589828 TLE589824:TLE589828 TVA589824:TVA589828 UEW589824:UEW589828 UOS589824:UOS589828 UYO589824:UYO589828 VIK589824:VIK589828 VSG589824:VSG589828 WCC589824:WCC589828 WLY589824:WLY589828 WVU589824:WVU589828 M655360:M655364 JI655360:JI655364 TE655360:TE655364 ADA655360:ADA655364 AMW655360:AMW655364 AWS655360:AWS655364 BGO655360:BGO655364 BQK655360:BQK655364 CAG655360:CAG655364 CKC655360:CKC655364 CTY655360:CTY655364 DDU655360:DDU655364 DNQ655360:DNQ655364 DXM655360:DXM655364 EHI655360:EHI655364 ERE655360:ERE655364 FBA655360:FBA655364 FKW655360:FKW655364 FUS655360:FUS655364 GEO655360:GEO655364 GOK655360:GOK655364 GYG655360:GYG655364 HIC655360:HIC655364 HRY655360:HRY655364 IBU655360:IBU655364 ILQ655360:ILQ655364 IVM655360:IVM655364 JFI655360:JFI655364 JPE655360:JPE655364 JZA655360:JZA655364 KIW655360:KIW655364 KSS655360:KSS655364 LCO655360:LCO655364 LMK655360:LMK655364 LWG655360:LWG655364 MGC655360:MGC655364 MPY655360:MPY655364 MZU655360:MZU655364 NJQ655360:NJQ655364 NTM655360:NTM655364 ODI655360:ODI655364 ONE655360:ONE655364 OXA655360:OXA655364 PGW655360:PGW655364 PQS655360:PQS655364 QAO655360:QAO655364 QKK655360:QKK655364 QUG655360:QUG655364 REC655360:REC655364 RNY655360:RNY655364 RXU655360:RXU655364 SHQ655360:SHQ655364 SRM655360:SRM655364 TBI655360:TBI655364 TLE655360:TLE655364 TVA655360:TVA655364 UEW655360:UEW655364 UOS655360:UOS655364 UYO655360:UYO655364 VIK655360:VIK655364 VSG655360:VSG655364 WCC655360:WCC655364 WLY655360:WLY655364 WVU655360:WVU655364 M720896:M720900 JI720896:JI720900 TE720896:TE720900 ADA720896:ADA720900 AMW720896:AMW720900 AWS720896:AWS720900 BGO720896:BGO720900 BQK720896:BQK720900 CAG720896:CAG720900 CKC720896:CKC720900 CTY720896:CTY720900 DDU720896:DDU720900 DNQ720896:DNQ720900 DXM720896:DXM720900 EHI720896:EHI720900 ERE720896:ERE720900 FBA720896:FBA720900 FKW720896:FKW720900 FUS720896:FUS720900 GEO720896:GEO720900 GOK720896:GOK720900 GYG720896:GYG720900 HIC720896:HIC720900 HRY720896:HRY720900 IBU720896:IBU720900 ILQ720896:ILQ720900 IVM720896:IVM720900 JFI720896:JFI720900 JPE720896:JPE720900 JZA720896:JZA720900 KIW720896:KIW720900 KSS720896:KSS720900 LCO720896:LCO720900 LMK720896:LMK720900 LWG720896:LWG720900 MGC720896:MGC720900 MPY720896:MPY720900 MZU720896:MZU720900 NJQ720896:NJQ720900 NTM720896:NTM720900 ODI720896:ODI720900 ONE720896:ONE720900 OXA720896:OXA720900 PGW720896:PGW720900 PQS720896:PQS720900 QAO720896:QAO720900 QKK720896:QKK720900 QUG720896:QUG720900 REC720896:REC720900 RNY720896:RNY720900 RXU720896:RXU720900 SHQ720896:SHQ720900 SRM720896:SRM720900 TBI720896:TBI720900 TLE720896:TLE720900 TVA720896:TVA720900 UEW720896:UEW720900 UOS720896:UOS720900 UYO720896:UYO720900 VIK720896:VIK720900 VSG720896:VSG720900 WCC720896:WCC720900 WLY720896:WLY720900 WVU720896:WVU720900 M786432:M786436 JI786432:JI786436 TE786432:TE786436 ADA786432:ADA786436 AMW786432:AMW786436 AWS786432:AWS786436 BGO786432:BGO786436 BQK786432:BQK786436 CAG786432:CAG786436 CKC786432:CKC786436 CTY786432:CTY786436 DDU786432:DDU786436 DNQ786432:DNQ786436 DXM786432:DXM786436 EHI786432:EHI786436 ERE786432:ERE786436 FBA786432:FBA786436 FKW786432:FKW786436 FUS786432:FUS786436 GEO786432:GEO786436 GOK786432:GOK786436 GYG786432:GYG786436 HIC786432:HIC786436 HRY786432:HRY786436 IBU786432:IBU786436 ILQ786432:ILQ786436 IVM786432:IVM786436 JFI786432:JFI786436 JPE786432:JPE786436 JZA786432:JZA786436 KIW786432:KIW786436 KSS786432:KSS786436 LCO786432:LCO786436 LMK786432:LMK786436 LWG786432:LWG786436 MGC786432:MGC786436 MPY786432:MPY786436 MZU786432:MZU786436 NJQ786432:NJQ786436 NTM786432:NTM786436 ODI786432:ODI786436 ONE786432:ONE786436 OXA786432:OXA786436 PGW786432:PGW786436 PQS786432:PQS786436 QAO786432:QAO786436 QKK786432:QKK786436 QUG786432:QUG786436 REC786432:REC786436 RNY786432:RNY786436 RXU786432:RXU786436 SHQ786432:SHQ786436 SRM786432:SRM786436 TBI786432:TBI786436 TLE786432:TLE786436 TVA786432:TVA786436 UEW786432:UEW786436 UOS786432:UOS786436 UYO786432:UYO786436 VIK786432:VIK786436 VSG786432:VSG786436 WCC786432:WCC786436 WLY786432:WLY786436 WVU786432:WVU786436 M851968:M851972 JI851968:JI851972 TE851968:TE851972 ADA851968:ADA851972 AMW851968:AMW851972 AWS851968:AWS851972 BGO851968:BGO851972 BQK851968:BQK851972 CAG851968:CAG851972 CKC851968:CKC851972 CTY851968:CTY851972 DDU851968:DDU851972 DNQ851968:DNQ851972 DXM851968:DXM851972 EHI851968:EHI851972 ERE851968:ERE851972 FBA851968:FBA851972 FKW851968:FKW851972 FUS851968:FUS851972 GEO851968:GEO851972 GOK851968:GOK851972 GYG851968:GYG851972 HIC851968:HIC851972 HRY851968:HRY851972 IBU851968:IBU851972 ILQ851968:ILQ851972 IVM851968:IVM851972 JFI851968:JFI851972 JPE851968:JPE851972 JZA851968:JZA851972 KIW851968:KIW851972 KSS851968:KSS851972 LCO851968:LCO851972 LMK851968:LMK851972 LWG851968:LWG851972 MGC851968:MGC851972 MPY851968:MPY851972 MZU851968:MZU851972 NJQ851968:NJQ851972 NTM851968:NTM851972 ODI851968:ODI851972 ONE851968:ONE851972 OXA851968:OXA851972 PGW851968:PGW851972 PQS851968:PQS851972 QAO851968:QAO851972 QKK851968:QKK851972 QUG851968:QUG851972 REC851968:REC851972 RNY851968:RNY851972 RXU851968:RXU851972 SHQ851968:SHQ851972 SRM851968:SRM851972 TBI851968:TBI851972 TLE851968:TLE851972 TVA851968:TVA851972 UEW851968:UEW851972 UOS851968:UOS851972 UYO851968:UYO851972 VIK851968:VIK851972 VSG851968:VSG851972 WCC851968:WCC851972 WLY851968:WLY851972 WVU851968:WVU851972 M917504:M917508 JI917504:JI917508 TE917504:TE917508 ADA917504:ADA917508 AMW917504:AMW917508 AWS917504:AWS917508 BGO917504:BGO917508 BQK917504:BQK917508 CAG917504:CAG917508 CKC917504:CKC917508 CTY917504:CTY917508 DDU917504:DDU917508 DNQ917504:DNQ917508 DXM917504:DXM917508 EHI917504:EHI917508 ERE917504:ERE917508 FBA917504:FBA917508 FKW917504:FKW917508 FUS917504:FUS917508 GEO917504:GEO917508 GOK917504:GOK917508 GYG917504:GYG917508 HIC917504:HIC917508 HRY917504:HRY917508 IBU917504:IBU917508 ILQ917504:ILQ917508 IVM917504:IVM917508 JFI917504:JFI917508 JPE917504:JPE917508 JZA917504:JZA917508 KIW917504:KIW917508 KSS917504:KSS917508 LCO917504:LCO917508 LMK917504:LMK917508 LWG917504:LWG917508 MGC917504:MGC917508 MPY917504:MPY917508 MZU917504:MZU917508 NJQ917504:NJQ917508 NTM917504:NTM917508 ODI917504:ODI917508 ONE917504:ONE917508 OXA917504:OXA917508 PGW917504:PGW917508 PQS917504:PQS917508 QAO917504:QAO917508 QKK917504:QKK917508 QUG917504:QUG917508 REC917504:REC917508 RNY917504:RNY917508 RXU917504:RXU917508 SHQ917504:SHQ917508 SRM917504:SRM917508 TBI917504:TBI917508 TLE917504:TLE917508 TVA917504:TVA917508 UEW917504:UEW917508 UOS917504:UOS917508 UYO917504:UYO917508 VIK917504:VIK917508 VSG917504:VSG917508 WCC917504:WCC917508 WLY917504:WLY917508 WVU917504:WVU917508 M983040:M983044 JI983040:JI983044 TE983040:TE983044 ADA983040:ADA983044 AMW983040:AMW983044 AWS983040:AWS983044 BGO983040:BGO983044 BQK983040:BQK983044 CAG983040:CAG983044 CKC983040:CKC983044 CTY983040:CTY983044 DDU983040:DDU983044 DNQ983040:DNQ983044 DXM983040:DXM983044 EHI983040:EHI983044 ERE983040:ERE983044 FBA983040:FBA983044 FKW983040:FKW983044 FUS983040:FUS983044 GEO983040:GEO983044 GOK983040:GOK983044 GYG983040:GYG983044 HIC983040:HIC983044 HRY983040:HRY983044 IBU983040:IBU983044 ILQ983040:ILQ983044 IVM983040:IVM983044 JFI983040:JFI983044 JPE983040:JPE983044 JZA983040:JZA983044 KIW983040:KIW983044 KSS983040:KSS983044 LCO983040:LCO983044 LMK983040:LMK983044 LWG983040:LWG983044 MGC983040:MGC983044 MPY983040:MPY983044 MZU983040:MZU983044 NJQ983040:NJQ983044 NTM983040:NTM983044 ODI983040:ODI983044 ONE983040:ONE983044 OXA983040:OXA983044 PGW983040:PGW983044 PQS983040:PQS983044 QAO983040:QAO983044 QKK983040:QKK983044 QUG983040:QUG983044 REC983040:REC983044 RNY983040:RNY983044 RXU983040:RXU983044 SHQ983040:SHQ983044 SRM983040:SRM983044 TBI983040:TBI983044 TLE983040:TLE983044 TVA983040:TVA983044 UEW983040:UEW983044 UOS983040:UOS983044 UYO983040:UYO983044 VIK983040:VIK983044 VSG983040:VSG983044 WCC983040:WCC983044 WLY983040:WLY983044 WVU983040:WVU983044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536:R65540 JN65536:JN65540 TJ65536:TJ65540 ADF65536:ADF65540 ANB65536:ANB65540 AWX65536:AWX65540 BGT65536:BGT65540 BQP65536:BQP65540 CAL65536:CAL65540 CKH65536:CKH65540 CUD65536:CUD65540 DDZ65536:DDZ65540 DNV65536:DNV65540 DXR65536:DXR65540 EHN65536:EHN65540 ERJ65536:ERJ65540 FBF65536:FBF65540 FLB65536:FLB65540 FUX65536:FUX65540 GET65536:GET65540 GOP65536:GOP65540 GYL65536:GYL65540 HIH65536:HIH65540 HSD65536:HSD65540 IBZ65536:IBZ65540 ILV65536:ILV65540 IVR65536:IVR65540 JFN65536:JFN65540 JPJ65536:JPJ65540 JZF65536:JZF65540 KJB65536:KJB65540 KSX65536:KSX65540 LCT65536:LCT65540 LMP65536:LMP65540 LWL65536:LWL65540 MGH65536:MGH65540 MQD65536:MQD65540 MZZ65536:MZZ65540 NJV65536:NJV65540 NTR65536:NTR65540 ODN65536:ODN65540 ONJ65536:ONJ65540 OXF65536:OXF65540 PHB65536:PHB65540 PQX65536:PQX65540 QAT65536:QAT65540 QKP65536:QKP65540 QUL65536:QUL65540 REH65536:REH65540 ROD65536:ROD65540 RXZ65536:RXZ65540 SHV65536:SHV65540 SRR65536:SRR65540 TBN65536:TBN65540 TLJ65536:TLJ65540 TVF65536:TVF65540 UFB65536:UFB65540 UOX65536:UOX65540 UYT65536:UYT65540 VIP65536:VIP65540 VSL65536:VSL65540 WCH65536:WCH65540 WMD65536:WMD65540 WVZ65536:WVZ65540 R131072:R131076 JN131072:JN131076 TJ131072:TJ131076 ADF131072:ADF131076 ANB131072:ANB131076 AWX131072:AWX131076 BGT131072:BGT131076 BQP131072:BQP131076 CAL131072:CAL131076 CKH131072:CKH131076 CUD131072:CUD131076 DDZ131072:DDZ131076 DNV131072:DNV131076 DXR131072:DXR131076 EHN131072:EHN131076 ERJ131072:ERJ131076 FBF131072:FBF131076 FLB131072:FLB131076 FUX131072:FUX131076 GET131072:GET131076 GOP131072:GOP131076 GYL131072:GYL131076 HIH131072:HIH131076 HSD131072:HSD131076 IBZ131072:IBZ131076 ILV131072:ILV131076 IVR131072:IVR131076 JFN131072:JFN131076 JPJ131072:JPJ131076 JZF131072:JZF131076 KJB131072:KJB131076 KSX131072:KSX131076 LCT131072:LCT131076 LMP131072:LMP131076 LWL131072:LWL131076 MGH131072:MGH131076 MQD131072:MQD131076 MZZ131072:MZZ131076 NJV131072:NJV131076 NTR131072:NTR131076 ODN131072:ODN131076 ONJ131072:ONJ131076 OXF131072:OXF131076 PHB131072:PHB131076 PQX131072:PQX131076 QAT131072:QAT131076 QKP131072:QKP131076 QUL131072:QUL131076 REH131072:REH131076 ROD131072:ROD131076 RXZ131072:RXZ131076 SHV131072:SHV131076 SRR131072:SRR131076 TBN131072:TBN131076 TLJ131072:TLJ131076 TVF131072:TVF131076 UFB131072:UFB131076 UOX131072:UOX131076 UYT131072:UYT131076 VIP131072:VIP131076 VSL131072:VSL131076 WCH131072:WCH131076 WMD131072:WMD131076 WVZ131072:WVZ131076 R196608:R196612 JN196608:JN196612 TJ196608:TJ196612 ADF196608:ADF196612 ANB196608:ANB196612 AWX196608:AWX196612 BGT196608:BGT196612 BQP196608:BQP196612 CAL196608:CAL196612 CKH196608:CKH196612 CUD196608:CUD196612 DDZ196608:DDZ196612 DNV196608:DNV196612 DXR196608:DXR196612 EHN196608:EHN196612 ERJ196608:ERJ196612 FBF196608:FBF196612 FLB196608:FLB196612 FUX196608:FUX196612 GET196608:GET196612 GOP196608:GOP196612 GYL196608:GYL196612 HIH196608:HIH196612 HSD196608:HSD196612 IBZ196608:IBZ196612 ILV196608:ILV196612 IVR196608:IVR196612 JFN196608:JFN196612 JPJ196608:JPJ196612 JZF196608:JZF196612 KJB196608:KJB196612 KSX196608:KSX196612 LCT196608:LCT196612 LMP196608:LMP196612 LWL196608:LWL196612 MGH196608:MGH196612 MQD196608:MQD196612 MZZ196608:MZZ196612 NJV196608:NJV196612 NTR196608:NTR196612 ODN196608:ODN196612 ONJ196608:ONJ196612 OXF196608:OXF196612 PHB196608:PHB196612 PQX196608:PQX196612 QAT196608:QAT196612 QKP196608:QKP196612 QUL196608:QUL196612 REH196608:REH196612 ROD196608:ROD196612 RXZ196608:RXZ196612 SHV196608:SHV196612 SRR196608:SRR196612 TBN196608:TBN196612 TLJ196608:TLJ196612 TVF196608:TVF196612 UFB196608:UFB196612 UOX196608:UOX196612 UYT196608:UYT196612 VIP196608:VIP196612 VSL196608:VSL196612 WCH196608:WCH196612 WMD196608:WMD196612 WVZ196608:WVZ196612 R262144:R262148 JN262144:JN262148 TJ262144:TJ262148 ADF262144:ADF262148 ANB262144:ANB262148 AWX262144:AWX262148 BGT262144:BGT262148 BQP262144:BQP262148 CAL262144:CAL262148 CKH262144:CKH262148 CUD262144:CUD262148 DDZ262144:DDZ262148 DNV262144:DNV262148 DXR262144:DXR262148 EHN262144:EHN262148 ERJ262144:ERJ262148 FBF262144:FBF262148 FLB262144:FLB262148 FUX262144:FUX262148 GET262144:GET262148 GOP262144:GOP262148 GYL262144:GYL262148 HIH262144:HIH262148 HSD262144:HSD262148 IBZ262144:IBZ262148 ILV262144:ILV262148 IVR262144:IVR262148 JFN262144:JFN262148 JPJ262144:JPJ262148 JZF262144:JZF262148 KJB262144:KJB262148 KSX262144:KSX262148 LCT262144:LCT262148 LMP262144:LMP262148 LWL262144:LWL262148 MGH262144:MGH262148 MQD262144:MQD262148 MZZ262144:MZZ262148 NJV262144:NJV262148 NTR262144:NTR262148 ODN262144:ODN262148 ONJ262144:ONJ262148 OXF262144:OXF262148 PHB262144:PHB262148 PQX262144:PQX262148 QAT262144:QAT262148 QKP262144:QKP262148 QUL262144:QUL262148 REH262144:REH262148 ROD262144:ROD262148 RXZ262144:RXZ262148 SHV262144:SHV262148 SRR262144:SRR262148 TBN262144:TBN262148 TLJ262144:TLJ262148 TVF262144:TVF262148 UFB262144:UFB262148 UOX262144:UOX262148 UYT262144:UYT262148 VIP262144:VIP262148 VSL262144:VSL262148 WCH262144:WCH262148 WMD262144:WMD262148 WVZ262144:WVZ262148 R327680:R327684 JN327680:JN327684 TJ327680:TJ327684 ADF327680:ADF327684 ANB327680:ANB327684 AWX327680:AWX327684 BGT327680:BGT327684 BQP327680:BQP327684 CAL327680:CAL327684 CKH327680:CKH327684 CUD327680:CUD327684 DDZ327680:DDZ327684 DNV327680:DNV327684 DXR327680:DXR327684 EHN327680:EHN327684 ERJ327680:ERJ327684 FBF327680:FBF327684 FLB327680:FLB327684 FUX327680:FUX327684 GET327680:GET327684 GOP327680:GOP327684 GYL327680:GYL327684 HIH327680:HIH327684 HSD327680:HSD327684 IBZ327680:IBZ327684 ILV327680:ILV327684 IVR327680:IVR327684 JFN327680:JFN327684 JPJ327680:JPJ327684 JZF327680:JZF327684 KJB327680:KJB327684 KSX327680:KSX327684 LCT327680:LCT327684 LMP327680:LMP327684 LWL327680:LWL327684 MGH327680:MGH327684 MQD327680:MQD327684 MZZ327680:MZZ327684 NJV327680:NJV327684 NTR327680:NTR327684 ODN327680:ODN327684 ONJ327680:ONJ327684 OXF327680:OXF327684 PHB327680:PHB327684 PQX327680:PQX327684 QAT327680:QAT327684 QKP327680:QKP327684 QUL327680:QUL327684 REH327680:REH327684 ROD327680:ROD327684 RXZ327680:RXZ327684 SHV327680:SHV327684 SRR327680:SRR327684 TBN327680:TBN327684 TLJ327680:TLJ327684 TVF327680:TVF327684 UFB327680:UFB327684 UOX327680:UOX327684 UYT327680:UYT327684 VIP327680:VIP327684 VSL327680:VSL327684 WCH327680:WCH327684 WMD327680:WMD327684 WVZ327680:WVZ327684 R393216:R393220 JN393216:JN393220 TJ393216:TJ393220 ADF393216:ADF393220 ANB393216:ANB393220 AWX393216:AWX393220 BGT393216:BGT393220 BQP393216:BQP393220 CAL393216:CAL393220 CKH393216:CKH393220 CUD393216:CUD393220 DDZ393216:DDZ393220 DNV393216:DNV393220 DXR393216:DXR393220 EHN393216:EHN393220 ERJ393216:ERJ393220 FBF393216:FBF393220 FLB393216:FLB393220 FUX393216:FUX393220 GET393216:GET393220 GOP393216:GOP393220 GYL393216:GYL393220 HIH393216:HIH393220 HSD393216:HSD393220 IBZ393216:IBZ393220 ILV393216:ILV393220 IVR393216:IVR393220 JFN393216:JFN393220 JPJ393216:JPJ393220 JZF393216:JZF393220 KJB393216:KJB393220 KSX393216:KSX393220 LCT393216:LCT393220 LMP393216:LMP393220 LWL393216:LWL393220 MGH393216:MGH393220 MQD393216:MQD393220 MZZ393216:MZZ393220 NJV393216:NJV393220 NTR393216:NTR393220 ODN393216:ODN393220 ONJ393216:ONJ393220 OXF393216:OXF393220 PHB393216:PHB393220 PQX393216:PQX393220 QAT393216:QAT393220 QKP393216:QKP393220 QUL393216:QUL393220 REH393216:REH393220 ROD393216:ROD393220 RXZ393216:RXZ393220 SHV393216:SHV393220 SRR393216:SRR393220 TBN393216:TBN393220 TLJ393216:TLJ393220 TVF393216:TVF393220 UFB393216:UFB393220 UOX393216:UOX393220 UYT393216:UYT393220 VIP393216:VIP393220 VSL393216:VSL393220 WCH393216:WCH393220 WMD393216:WMD393220 WVZ393216:WVZ393220 R458752:R458756 JN458752:JN458756 TJ458752:TJ458756 ADF458752:ADF458756 ANB458752:ANB458756 AWX458752:AWX458756 BGT458752:BGT458756 BQP458752:BQP458756 CAL458752:CAL458756 CKH458752:CKH458756 CUD458752:CUD458756 DDZ458752:DDZ458756 DNV458752:DNV458756 DXR458752:DXR458756 EHN458752:EHN458756 ERJ458752:ERJ458756 FBF458752:FBF458756 FLB458752:FLB458756 FUX458752:FUX458756 GET458752:GET458756 GOP458752:GOP458756 GYL458752:GYL458756 HIH458752:HIH458756 HSD458752:HSD458756 IBZ458752:IBZ458756 ILV458752:ILV458756 IVR458752:IVR458756 JFN458752:JFN458756 JPJ458752:JPJ458756 JZF458752:JZF458756 KJB458752:KJB458756 KSX458752:KSX458756 LCT458752:LCT458756 LMP458752:LMP458756 LWL458752:LWL458756 MGH458752:MGH458756 MQD458752:MQD458756 MZZ458752:MZZ458756 NJV458752:NJV458756 NTR458752:NTR458756 ODN458752:ODN458756 ONJ458752:ONJ458756 OXF458752:OXF458756 PHB458752:PHB458756 PQX458752:PQX458756 QAT458752:QAT458756 QKP458752:QKP458756 QUL458752:QUL458756 REH458752:REH458756 ROD458752:ROD458756 RXZ458752:RXZ458756 SHV458752:SHV458756 SRR458752:SRR458756 TBN458752:TBN458756 TLJ458752:TLJ458756 TVF458752:TVF458756 UFB458752:UFB458756 UOX458752:UOX458756 UYT458752:UYT458756 VIP458752:VIP458756 VSL458752:VSL458756 WCH458752:WCH458756 WMD458752:WMD458756 WVZ458752:WVZ458756 R524288:R524292 JN524288:JN524292 TJ524288:TJ524292 ADF524288:ADF524292 ANB524288:ANB524292 AWX524288:AWX524292 BGT524288:BGT524292 BQP524288:BQP524292 CAL524288:CAL524292 CKH524288:CKH524292 CUD524288:CUD524292 DDZ524288:DDZ524292 DNV524288:DNV524292 DXR524288:DXR524292 EHN524288:EHN524292 ERJ524288:ERJ524292 FBF524288:FBF524292 FLB524288:FLB524292 FUX524288:FUX524292 GET524288:GET524292 GOP524288:GOP524292 GYL524288:GYL524292 HIH524288:HIH524292 HSD524288:HSD524292 IBZ524288:IBZ524292 ILV524288:ILV524292 IVR524288:IVR524292 JFN524288:JFN524292 JPJ524288:JPJ524292 JZF524288:JZF524292 KJB524288:KJB524292 KSX524288:KSX524292 LCT524288:LCT524292 LMP524288:LMP524292 LWL524288:LWL524292 MGH524288:MGH524292 MQD524288:MQD524292 MZZ524288:MZZ524292 NJV524288:NJV524292 NTR524288:NTR524292 ODN524288:ODN524292 ONJ524288:ONJ524292 OXF524288:OXF524292 PHB524288:PHB524292 PQX524288:PQX524292 QAT524288:QAT524292 QKP524288:QKP524292 QUL524288:QUL524292 REH524288:REH524292 ROD524288:ROD524292 RXZ524288:RXZ524292 SHV524288:SHV524292 SRR524288:SRR524292 TBN524288:TBN524292 TLJ524288:TLJ524292 TVF524288:TVF524292 UFB524288:UFB524292 UOX524288:UOX524292 UYT524288:UYT524292 VIP524288:VIP524292 VSL524288:VSL524292 WCH524288:WCH524292 WMD524288:WMD524292 WVZ524288:WVZ524292 R589824:R589828 JN589824:JN589828 TJ589824:TJ589828 ADF589824:ADF589828 ANB589824:ANB589828 AWX589824:AWX589828 BGT589824:BGT589828 BQP589824:BQP589828 CAL589824:CAL589828 CKH589824:CKH589828 CUD589824:CUD589828 DDZ589824:DDZ589828 DNV589824:DNV589828 DXR589824:DXR589828 EHN589824:EHN589828 ERJ589824:ERJ589828 FBF589824:FBF589828 FLB589824:FLB589828 FUX589824:FUX589828 GET589824:GET589828 GOP589824:GOP589828 GYL589824:GYL589828 HIH589824:HIH589828 HSD589824:HSD589828 IBZ589824:IBZ589828 ILV589824:ILV589828 IVR589824:IVR589828 JFN589824:JFN589828 JPJ589824:JPJ589828 JZF589824:JZF589828 KJB589824:KJB589828 KSX589824:KSX589828 LCT589824:LCT589828 LMP589824:LMP589828 LWL589824:LWL589828 MGH589824:MGH589828 MQD589824:MQD589828 MZZ589824:MZZ589828 NJV589824:NJV589828 NTR589824:NTR589828 ODN589824:ODN589828 ONJ589824:ONJ589828 OXF589824:OXF589828 PHB589824:PHB589828 PQX589824:PQX589828 QAT589824:QAT589828 QKP589824:QKP589828 QUL589824:QUL589828 REH589824:REH589828 ROD589824:ROD589828 RXZ589824:RXZ589828 SHV589824:SHV589828 SRR589824:SRR589828 TBN589824:TBN589828 TLJ589824:TLJ589828 TVF589824:TVF589828 UFB589824:UFB589828 UOX589824:UOX589828 UYT589824:UYT589828 VIP589824:VIP589828 VSL589824:VSL589828 WCH589824:WCH589828 WMD589824:WMD589828 WVZ589824:WVZ589828 R655360:R655364 JN655360:JN655364 TJ655360:TJ655364 ADF655360:ADF655364 ANB655360:ANB655364 AWX655360:AWX655364 BGT655360:BGT655364 BQP655360:BQP655364 CAL655360:CAL655364 CKH655360:CKH655364 CUD655360:CUD655364 DDZ655360:DDZ655364 DNV655360:DNV655364 DXR655360:DXR655364 EHN655360:EHN655364 ERJ655360:ERJ655364 FBF655360:FBF655364 FLB655360:FLB655364 FUX655360:FUX655364 GET655360:GET655364 GOP655360:GOP655364 GYL655360:GYL655364 HIH655360:HIH655364 HSD655360:HSD655364 IBZ655360:IBZ655364 ILV655360:ILV655364 IVR655360:IVR655364 JFN655360:JFN655364 JPJ655360:JPJ655364 JZF655360:JZF655364 KJB655360:KJB655364 KSX655360:KSX655364 LCT655360:LCT655364 LMP655360:LMP655364 LWL655360:LWL655364 MGH655360:MGH655364 MQD655360:MQD655364 MZZ655360:MZZ655364 NJV655360:NJV655364 NTR655360:NTR655364 ODN655360:ODN655364 ONJ655360:ONJ655364 OXF655360:OXF655364 PHB655360:PHB655364 PQX655360:PQX655364 QAT655360:QAT655364 QKP655360:QKP655364 QUL655360:QUL655364 REH655360:REH655364 ROD655360:ROD655364 RXZ655360:RXZ655364 SHV655360:SHV655364 SRR655360:SRR655364 TBN655360:TBN655364 TLJ655360:TLJ655364 TVF655360:TVF655364 UFB655360:UFB655364 UOX655360:UOX655364 UYT655360:UYT655364 VIP655360:VIP655364 VSL655360:VSL655364 WCH655360:WCH655364 WMD655360:WMD655364 WVZ655360:WVZ655364 R720896:R720900 JN720896:JN720900 TJ720896:TJ720900 ADF720896:ADF720900 ANB720896:ANB720900 AWX720896:AWX720900 BGT720896:BGT720900 BQP720896:BQP720900 CAL720896:CAL720900 CKH720896:CKH720900 CUD720896:CUD720900 DDZ720896:DDZ720900 DNV720896:DNV720900 DXR720896:DXR720900 EHN720896:EHN720900 ERJ720896:ERJ720900 FBF720896:FBF720900 FLB720896:FLB720900 FUX720896:FUX720900 GET720896:GET720900 GOP720896:GOP720900 GYL720896:GYL720900 HIH720896:HIH720900 HSD720896:HSD720900 IBZ720896:IBZ720900 ILV720896:ILV720900 IVR720896:IVR720900 JFN720896:JFN720900 JPJ720896:JPJ720900 JZF720896:JZF720900 KJB720896:KJB720900 KSX720896:KSX720900 LCT720896:LCT720900 LMP720896:LMP720900 LWL720896:LWL720900 MGH720896:MGH720900 MQD720896:MQD720900 MZZ720896:MZZ720900 NJV720896:NJV720900 NTR720896:NTR720900 ODN720896:ODN720900 ONJ720896:ONJ720900 OXF720896:OXF720900 PHB720896:PHB720900 PQX720896:PQX720900 QAT720896:QAT720900 QKP720896:QKP720900 QUL720896:QUL720900 REH720896:REH720900 ROD720896:ROD720900 RXZ720896:RXZ720900 SHV720896:SHV720900 SRR720896:SRR720900 TBN720896:TBN720900 TLJ720896:TLJ720900 TVF720896:TVF720900 UFB720896:UFB720900 UOX720896:UOX720900 UYT720896:UYT720900 VIP720896:VIP720900 VSL720896:VSL720900 WCH720896:WCH720900 WMD720896:WMD720900 WVZ720896:WVZ720900 R786432:R786436 JN786432:JN786436 TJ786432:TJ786436 ADF786432:ADF786436 ANB786432:ANB786436 AWX786432:AWX786436 BGT786432:BGT786436 BQP786432:BQP786436 CAL786432:CAL786436 CKH786432:CKH786436 CUD786432:CUD786436 DDZ786432:DDZ786436 DNV786432:DNV786436 DXR786432:DXR786436 EHN786432:EHN786436 ERJ786432:ERJ786436 FBF786432:FBF786436 FLB786432:FLB786436 FUX786432:FUX786436 GET786432:GET786436 GOP786432:GOP786436 GYL786432:GYL786436 HIH786432:HIH786436 HSD786432:HSD786436 IBZ786432:IBZ786436 ILV786432:ILV786436 IVR786432:IVR786436 JFN786432:JFN786436 JPJ786432:JPJ786436 JZF786432:JZF786436 KJB786432:KJB786436 KSX786432:KSX786436 LCT786432:LCT786436 LMP786432:LMP786436 LWL786432:LWL786436 MGH786432:MGH786436 MQD786432:MQD786436 MZZ786432:MZZ786436 NJV786432:NJV786436 NTR786432:NTR786436 ODN786432:ODN786436 ONJ786432:ONJ786436 OXF786432:OXF786436 PHB786432:PHB786436 PQX786432:PQX786436 QAT786432:QAT786436 QKP786432:QKP786436 QUL786432:QUL786436 REH786432:REH786436 ROD786432:ROD786436 RXZ786432:RXZ786436 SHV786432:SHV786436 SRR786432:SRR786436 TBN786432:TBN786436 TLJ786432:TLJ786436 TVF786432:TVF786436 UFB786432:UFB786436 UOX786432:UOX786436 UYT786432:UYT786436 VIP786432:VIP786436 VSL786432:VSL786436 WCH786432:WCH786436 WMD786432:WMD786436 WVZ786432:WVZ786436 R851968:R851972 JN851968:JN851972 TJ851968:TJ851972 ADF851968:ADF851972 ANB851968:ANB851972 AWX851968:AWX851972 BGT851968:BGT851972 BQP851968:BQP851972 CAL851968:CAL851972 CKH851968:CKH851972 CUD851968:CUD851972 DDZ851968:DDZ851972 DNV851968:DNV851972 DXR851968:DXR851972 EHN851968:EHN851972 ERJ851968:ERJ851972 FBF851968:FBF851972 FLB851968:FLB851972 FUX851968:FUX851972 GET851968:GET851972 GOP851968:GOP851972 GYL851968:GYL851972 HIH851968:HIH851972 HSD851968:HSD851972 IBZ851968:IBZ851972 ILV851968:ILV851972 IVR851968:IVR851972 JFN851968:JFN851972 JPJ851968:JPJ851972 JZF851968:JZF851972 KJB851968:KJB851972 KSX851968:KSX851972 LCT851968:LCT851972 LMP851968:LMP851972 LWL851968:LWL851972 MGH851968:MGH851972 MQD851968:MQD851972 MZZ851968:MZZ851972 NJV851968:NJV851972 NTR851968:NTR851972 ODN851968:ODN851972 ONJ851968:ONJ851972 OXF851968:OXF851972 PHB851968:PHB851972 PQX851968:PQX851972 QAT851968:QAT851972 QKP851968:QKP851972 QUL851968:QUL851972 REH851968:REH851972 ROD851968:ROD851972 RXZ851968:RXZ851972 SHV851968:SHV851972 SRR851968:SRR851972 TBN851968:TBN851972 TLJ851968:TLJ851972 TVF851968:TVF851972 UFB851968:UFB851972 UOX851968:UOX851972 UYT851968:UYT851972 VIP851968:VIP851972 VSL851968:VSL851972 WCH851968:WCH851972 WMD851968:WMD851972 WVZ851968:WVZ851972 R917504:R917508 JN917504:JN917508 TJ917504:TJ917508 ADF917504:ADF917508 ANB917504:ANB917508 AWX917504:AWX917508 BGT917504:BGT917508 BQP917504:BQP917508 CAL917504:CAL917508 CKH917504:CKH917508 CUD917504:CUD917508 DDZ917504:DDZ917508 DNV917504:DNV917508 DXR917504:DXR917508 EHN917504:EHN917508 ERJ917504:ERJ917508 FBF917504:FBF917508 FLB917504:FLB917508 FUX917504:FUX917508 GET917504:GET917508 GOP917504:GOP917508 GYL917504:GYL917508 HIH917504:HIH917508 HSD917504:HSD917508 IBZ917504:IBZ917508 ILV917504:ILV917508 IVR917504:IVR917508 JFN917504:JFN917508 JPJ917504:JPJ917508 JZF917504:JZF917508 KJB917504:KJB917508 KSX917504:KSX917508 LCT917504:LCT917508 LMP917504:LMP917508 LWL917504:LWL917508 MGH917504:MGH917508 MQD917504:MQD917508 MZZ917504:MZZ917508 NJV917504:NJV917508 NTR917504:NTR917508 ODN917504:ODN917508 ONJ917504:ONJ917508 OXF917504:OXF917508 PHB917504:PHB917508 PQX917504:PQX917508 QAT917504:QAT917508 QKP917504:QKP917508 QUL917504:QUL917508 REH917504:REH917508 ROD917504:ROD917508 RXZ917504:RXZ917508 SHV917504:SHV917508 SRR917504:SRR917508 TBN917504:TBN917508 TLJ917504:TLJ917508 TVF917504:TVF917508 UFB917504:UFB917508 UOX917504:UOX917508 UYT917504:UYT917508 VIP917504:VIP917508 VSL917504:VSL917508 WCH917504:WCH917508 WMD917504:WMD917508 WVZ917504:WVZ917508 R983040:R983044 JN983040:JN983044 TJ983040:TJ983044 ADF983040:ADF983044 ANB983040:ANB983044 AWX983040:AWX983044 BGT983040:BGT983044 BQP983040:BQP983044 CAL983040:CAL983044 CKH983040:CKH983044 CUD983040:CUD983044 DDZ983040:DDZ983044 DNV983040:DNV983044 DXR983040:DXR983044 EHN983040:EHN983044 ERJ983040:ERJ983044 FBF983040:FBF983044 FLB983040:FLB983044 FUX983040:FUX983044 GET983040:GET983044 GOP983040:GOP983044 GYL983040:GYL983044 HIH983040:HIH983044 HSD983040:HSD983044 IBZ983040:IBZ983044 ILV983040:ILV983044 IVR983040:IVR983044 JFN983040:JFN983044 JPJ983040:JPJ983044 JZF983040:JZF983044 KJB983040:KJB983044 KSX983040:KSX983044 LCT983040:LCT983044 LMP983040:LMP983044 LWL983040:LWL983044 MGH983040:MGH983044 MQD983040:MQD983044 MZZ983040:MZZ983044 NJV983040:NJV983044 NTR983040:NTR983044 ODN983040:ODN983044 ONJ983040:ONJ983044 OXF983040:OXF983044 PHB983040:PHB983044 PQX983040:PQX983044 QAT983040:QAT983044 QKP983040:QKP983044 QUL983040:QUL983044 REH983040:REH983044 ROD983040:ROD983044 RXZ983040:RXZ983044 SHV983040:SHV983044 SRR983040:SRR983044 TBN983040:TBN983044 TLJ983040:TLJ983044 TVF983040:TVF983044 UFB983040:UFB983044 UOX983040:UOX983044 UYT983040:UYT983044 VIP983040:VIP983044 VSL983040:VSL983044 WCH983040:WCH983044 WMD983040:WMD983044 WVZ983040:WVZ983044"/>
    <dataValidation type="list" allowBlank="1" showInputMessage="1" showErrorMessage="1" sqref="K11:K68">
      <formula1>"通过,不通过,阻碍,无效,"</formula1>
    </dataValidation>
  </dataValidation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"/>
  <sheetViews>
    <sheetView topLeftCell="I1" workbookViewId="0">
      <selection activeCell="S13" sqref="S13"/>
    </sheetView>
  </sheetViews>
  <sheetFormatPr defaultRowHeight="16.5"/>
  <cols>
    <col min="1" max="1" width="2.625" style="1" customWidth="1"/>
    <col min="2" max="2" width="18.5" style="2" customWidth="1"/>
    <col min="3" max="3" width="18.25" style="1" customWidth="1"/>
    <col min="4" max="4" width="27.75" style="1" customWidth="1"/>
    <col min="5" max="5" width="6.75" style="1" customWidth="1"/>
    <col min="6" max="6" width="5.625" style="1" customWidth="1"/>
    <col min="7" max="7" width="7.875" style="1" customWidth="1"/>
    <col min="8" max="8" width="44.8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5609</v>
      </c>
      <c r="L1" s="386"/>
      <c r="M1" s="386"/>
      <c r="N1" s="387"/>
      <c r="O1" s="388"/>
      <c r="P1" s="385" t="s">
        <v>5610</v>
      </c>
      <c r="Q1" s="386"/>
      <c r="R1" s="386"/>
      <c r="S1" s="387"/>
      <c r="T1" s="388"/>
    </row>
    <row r="2" spans="2:20" ht="17.25">
      <c r="B2" s="6" t="s">
        <v>5611</v>
      </c>
      <c r="C2" s="7"/>
      <c r="D2" s="5"/>
      <c r="E2" s="5"/>
      <c r="F2" s="5"/>
      <c r="G2" s="5"/>
      <c r="H2" s="5"/>
      <c r="I2" s="5"/>
      <c r="J2" s="20"/>
      <c r="K2" s="383" t="s">
        <v>5474</v>
      </c>
      <c r="L2" s="389"/>
      <c r="M2" s="389"/>
      <c r="N2" s="390"/>
      <c r="O2" s="391"/>
      <c r="P2" s="383" t="s">
        <v>5569</v>
      </c>
      <c r="Q2" s="389"/>
      <c r="R2" s="389"/>
      <c r="S2" s="390"/>
      <c r="T2" s="391"/>
    </row>
    <row r="3" spans="2:20" ht="17.25">
      <c r="B3" s="6" t="s">
        <v>5476</v>
      </c>
      <c r="C3" s="8"/>
      <c r="D3" s="5"/>
      <c r="E3" s="5"/>
      <c r="F3" s="5"/>
      <c r="G3" s="5"/>
      <c r="H3" s="5"/>
      <c r="I3" s="5"/>
      <c r="J3" s="20"/>
      <c r="K3" s="383" t="s">
        <v>5570</v>
      </c>
      <c r="L3" s="389"/>
      <c r="M3" s="389"/>
      <c r="N3" s="390"/>
      <c r="O3" s="391"/>
      <c r="P3" s="383" t="s">
        <v>5612</v>
      </c>
      <c r="Q3" s="389"/>
      <c r="R3" s="389"/>
      <c r="S3" s="390"/>
      <c r="T3" s="391"/>
    </row>
    <row r="4" spans="2:20">
      <c r="B4" s="6" t="s">
        <v>5479</v>
      </c>
      <c r="C4" s="8"/>
      <c r="D4" s="5"/>
      <c r="E4" s="5"/>
      <c r="F4" s="5"/>
      <c r="G4" s="5"/>
      <c r="H4" s="5"/>
      <c r="I4" s="5"/>
      <c r="J4" s="20"/>
      <c r="K4" s="383" t="s">
        <v>5482</v>
      </c>
      <c r="L4" s="384"/>
      <c r="M4" s="8">
        <v>18</v>
      </c>
      <c r="N4" s="21" t="s">
        <v>5572</v>
      </c>
      <c r="O4" s="22">
        <f>(M5+M6)/M4</f>
        <v>0</v>
      </c>
      <c r="P4" s="383" t="s">
        <v>5482</v>
      </c>
      <c r="Q4" s="384"/>
      <c r="R4" s="8">
        <f>COUNTA($B$11:$B$146)</f>
        <v>1</v>
      </c>
      <c r="S4" s="21" t="s">
        <v>5483</v>
      </c>
      <c r="T4" s="22">
        <f>(R5+R6)/R4</f>
        <v>0</v>
      </c>
    </row>
    <row r="5" spans="2:20">
      <c r="B5" s="6" t="s">
        <v>5484</v>
      </c>
      <c r="C5" s="8"/>
      <c r="D5" s="5"/>
      <c r="E5" s="5"/>
      <c r="F5" s="5"/>
      <c r="G5" s="5"/>
      <c r="H5" s="5"/>
      <c r="I5" s="5"/>
      <c r="J5" s="20"/>
      <c r="K5" s="383" t="s">
        <v>5486</v>
      </c>
      <c r="L5" s="384"/>
      <c r="M5" s="23">
        <f>COUNTIF(K11:K$146,"通过")</f>
        <v>0</v>
      </c>
      <c r="N5" s="21" t="s">
        <v>5483</v>
      </c>
      <c r="O5" s="22">
        <f>M5/M4</f>
        <v>0</v>
      </c>
      <c r="P5" s="383" t="s">
        <v>5486</v>
      </c>
      <c r="Q5" s="384"/>
      <c r="R5" s="23">
        <f>COUNTIF(P11:P$146,"通过")</f>
        <v>0</v>
      </c>
      <c r="S5" s="21" t="s">
        <v>5613</v>
      </c>
      <c r="T5" s="22">
        <f>R5/R4</f>
        <v>0</v>
      </c>
    </row>
    <row r="6" spans="2:20">
      <c r="B6" s="6" t="s">
        <v>5487</v>
      </c>
      <c r="C6" s="8"/>
      <c r="D6" s="5"/>
      <c r="E6" s="5"/>
      <c r="F6" s="5"/>
      <c r="G6" s="5"/>
      <c r="H6" s="5"/>
      <c r="I6" s="5"/>
      <c r="J6" s="20"/>
      <c r="K6" s="383" t="s">
        <v>5489</v>
      </c>
      <c r="L6" s="384"/>
      <c r="M6" s="23">
        <f>COUNTIF(K11:K$145,"不通过")</f>
        <v>0</v>
      </c>
      <c r="N6" s="21" t="s">
        <v>5483</v>
      </c>
      <c r="O6" s="22">
        <f>M6/M4</f>
        <v>0</v>
      </c>
      <c r="P6" s="383" t="s">
        <v>5489</v>
      </c>
      <c r="Q6" s="384"/>
      <c r="R6" s="23">
        <f>COUNTIF(P11:P$145,"失败")</f>
        <v>0</v>
      </c>
      <c r="S6" s="21" t="s">
        <v>5613</v>
      </c>
      <c r="T6" s="22">
        <f>R6/R4</f>
        <v>0</v>
      </c>
    </row>
    <row r="7" spans="2:20">
      <c r="B7" s="6" t="s">
        <v>5490</v>
      </c>
      <c r="C7" s="8"/>
      <c r="D7" s="5"/>
      <c r="E7" s="5"/>
      <c r="F7" s="5"/>
      <c r="G7" s="5"/>
      <c r="H7" s="5"/>
      <c r="I7" s="5"/>
      <c r="J7" s="20"/>
      <c r="K7" s="383" t="s">
        <v>5492</v>
      </c>
      <c r="L7" s="384"/>
      <c r="M7" s="23">
        <f>COUNTIF(K11:K$145,"阻碍")</f>
        <v>0</v>
      </c>
      <c r="N7" s="21" t="s">
        <v>5572</v>
      </c>
      <c r="O7" s="22">
        <f>M7/M4</f>
        <v>0</v>
      </c>
      <c r="P7" s="383" t="s">
        <v>5492</v>
      </c>
      <c r="Q7" s="384"/>
      <c r="R7" s="23">
        <f>COUNTIF(P11:P$145,"阻塞")</f>
        <v>0</v>
      </c>
      <c r="S7" s="21" t="s">
        <v>5614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5493</v>
      </c>
      <c r="L8" s="384"/>
      <c r="M8" s="23">
        <f>COUNTIF(K11:K$145,"无效")</f>
        <v>0</v>
      </c>
      <c r="N8" s="21" t="s">
        <v>5483</v>
      </c>
      <c r="O8" s="22">
        <f>M8/M4</f>
        <v>0</v>
      </c>
      <c r="P8" s="383" t="s">
        <v>5615</v>
      </c>
      <c r="Q8" s="384"/>
      <c r="R8" s="23">
        <f>COUNTIF(P11:P$145,"无效")</f>
        <v>0</v>
      </c>
      <c r="S8" s="21" t="s">
        <v>5483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5494</v>
      </c>
      <c r="L9" s="384"/>
      <c r="M9" s="23">
        <f>COUNTIF(K11:K$145,"未执行")</f>
        <v>0</v>
      </c>
      <c r="N9" s="21" t="s">
        <v>5483</v>
      </c>
      <c r="O9" s="22">
        <f>M9/M4</f>
        <v>0</v>
      </c>
      <c r="P9" s="383" t="s">
        <v>5616</v>
      </c>
      <c r="Q9" s="384"/>
      <c r="R9" s="23">
        <f>COUNTIF(P11:P$145,"未执行")</f>
        <v>0</v>
      </c>
      <c r="S9" s="21" t="s">
        <v>5483</v>
      </c>
      <c r="T9" s="22">
        <f>R9/R4</f>
        <v>0</v>
      </c>
    </row>
    <row r="10" spans="2:20" ht="33">
      <c r="B10" s="9" t="s">
        <v>5495</v>
      </c>
      <c r="C10" s="10" t="s">
        <v>5575</v>
      </c>
      <c r="D10" s="10" t="s">
        <v>5617</v>
      </c>
      <c r="E10" s="10" t="s">
        <v>5498</v>
      </c>
      <c r="F10" s="10" t="s">
        <v>5618</v>
      </c>
      <c r="G10" s="11" t="s">
        <v>5619</v>
      </c>
      <c r="H10" s="10" t="s">
        <v>5501</v>
      </c>
      <c r="I10" s="10" t="s">
        <v>5577</v>
      </c>
      <c r="J10" s="24" t="s">
        <v>5620</v>
      </c>
      <c r="K10" s="10" t="s">
        <v>5504</v>
      </c>
      <c r="L10" s="10" t="s">
        <v>5505</v>
      </c>
      <c r="M10" s="10" t="s">
        <v>5506</v>
      </c>
      <c r="N10" s="10" t="s">
        <v>5507</v>
      </c>
      <c r="O10" s="10" t="s">
        <v>5508</v>
      </c>
      <c r="P10" s="10" t="s">
        <v>5579</v>
      </c>
      <c r="Q10" s="10" t="s">
        <v>5621</v>
      </c>
      <c r="R10" s="10" t="s">
        <v>5506</v>
      </c>
      <c r="S10" s="10" t="s">
        <v>5622</v>
      </c>
      <c r="T10" s="10" t="s">
        <v>5623</v>
      </c>
    </row>
    <row r="11" spans="2:20">
      <c r="B11" s="482" t="s">
        <v>83</v>
      </c>
      <c r="C11" s="13"/>
      <c r="D11" s="362" t="s">
        <v>5581</v>
      </c>
      <c r="E11" s="13" t="s">
        <v>145</v>
      </c>
      <c r="F11" s="13" t="s">
        <v>178</v>
      </c>
      <c r="G11" s="13" t="s">
        <v>157</v>
      </c>
      <c r="H11" s="362" t="s">
        <v>5624</v>
      </c>
      <c r="I11" s="25" t="s">
        <v>5625</v>
      </c>
      <c r="J11" s="25" t="s">
        <v>5626</v>
      </c>
      <c r="K11" s="26"/>
      <c r="L11" s="13"/>
      <c r="M11" s="13"/>
      <c r="N11" s="13"/>
      <c r="O11" s="13"/>
      <c r="P11" s="13"/>
      <c r="Q11" s="13"/>
      <c r="R11" s="13"/>
      <c r="S11" s="13"/>
      <c r="T11" s="13"/>
    </row>
    <row r="12" spans="2:20" ht="27">
      <c r="B12" s="483"/>
      <c r="C12" s="13"/>
      <c r="D12" s="363"/>
      <c r="E12" s="13" t="s">
        <v>145</v>
      </c>
      <c r="F12" s="13" t="s">
        <v>178</v>
      </c>
      <c r="G12" s="13" t="s">
        <v>157</v>
      </c>
      <c r="H12" s="363"/>
      <c r="I12" s="25" t="s">
        <v>5627</v>
      </c>
      <c r="J12" s="25" t="s">
        <v>5584</v>
      </c>
      <c r="K12" s="26"/>
      <c r="L12" s="13"/>
      <c r="M12" s="13"/>
      <c r="N12" s="13"/>
      <c r="O12" s="13"/>
      <c r="P12" s="13"/>
      <c r="Q12" s="13"/>
      <c r="R12" s="13"/>
      <c r="S12" s="13"/>
      <c r="T12" s="13"/>
    </row>
    <row r="13" spans="2:20" ht="27">
      <c r="B13" s="483"/>
      <c r="C13" s="13"/>
      <c r="D13" s="363"/>
      <c r="E13" s="13" t="s">
        <v>145</v>
      </c>
      <c r="F13" s="13" t="s">
        <v>178</v>
      </c>
      <c r="G13" s="13" t="s">
        <v>157</v>
      </c>
      <c r="H13" s="363"/>
      <c r="I13" s="25" t="s">
        <v>5628</v>
      </c>
      <c r="J13" s="25" t="s">
        <v>5584</v>
      </c>
      <c r="K13" s="26"/>
      <c r="L13" s="13"/>
      <c r="M13" s="13"/>
      <c r="N13" s="13"/>
      <c r="O13" s="13"/>
      <c r="P13" s="13"/>
      <c r="Q13" s="13"/>
      <c r="R13" s="13"/>
      <c r="S13" s="13"/>
      <c r="T13" s="13"/>
    </row>
    <row r="14" spans="2:20" ht="27">
      <c r="B14" s="483"/>
      <c r="C14" s="13"/>
      <c r="D14" s="363"/>
      <c r="E14" s="13" t="s">
        <v>145</v>
      </c>
      <c r="F14" s="13" t="s">
        <v>146</v>
      </c>
      <c r="G14" s="13" t="s">
        <v>157</v>
      </c>
      <c r="H14" s="363"/>
      <c r="I14" s="25" t="s">
        <v>5629</v>
      </c>
      <c r="J14" s="25" t="s">
        <v>5585</v>
      </c>
      <c r="K14" s="26"/>
      <c r="L14" s="13"/>
      <c r="M14" s="13"/>
      <c r="N14" s="13"/>
      <c r="O14" s="13"/>
      <c r="P14" s="13"/>
      <c r="Q14" s="13"/>
      <c r="R14" s="13"/>
      <c r="S14" s="13"/>
      <c r="T14" s="13"/>
    </row>
    <row r="15" spans="2:20" ht="27">
      <c r="B15" s="483"/>
      <c r="C15" s="13"/>
      <c r="D15" s="363"/>
      <c r="E15" s="13" t="s">
        <v>145</v>
      </c>
      <c r="F15" s="13" t="s">
        <v>146</v>
      </c>
      <c r="G15" s="13" t="s">
        <v>157</v>
      </c>
      <c r="H15" s="363"/>
      <c r="I15" s="25" t="s">
        <v>5630</v>
      </c>
      <c r="J15" s="25" t="s">
        <v>5586</v>
      </c>
      <c r="K15" s="26"/>
      <c r="L15" s="13"/>
      <c r="M15" s="13"/>
      <c r="N15" s="13"/>
      <c r="O15" s="13"/>
      <c r="P15" s="13"/>
      <c r="Q15" s="13"/>
      <c r="R15" s="13"/>
      <c r="S15" s="13"/>
      <c r="T15" s="13"/>
    </row>
    <row r="16" spans="2:20" ht="27">
      <c r="B16" s="483"/>
      <c r="C16" s="13"/>
      <c r="D16" s="363"/>
      <c r="E16" s="13" t="s">
        <v>145</v>
      </c>
      <c r="F16" s="13" t="s">
        <v>146</v>
      </c>
      <c r="G16" s="13" t="s">
        <v>157</v>
      </c>
      <c r="H16" s="363"/>
      <c r="I16" s="25" t="s">
        <v>5631</v>
      </c>
      <c r="J16" s="25" t="s">
        <v>5587</v>
      </c>
      <c r="K16" s="26"/>
      <c r="L16" s="13"/>
      <c r="M16" s="13"/>
      <c r="N16" s="13"/>
      <c r="O16" s="13"/>
      <c r="P16" s="13"/>
      <c r="Q16" s="13"/>
      <c r="R16" s="13"/>
      <c r="S16" s="13"/>
      <c r="T16" s="13"/>
    </row>
    <row r="17" spans="1:20" ht="27">
      <c r="B17" s="483"/>
      <c r="C17" s="13"/>
      <c r="D17" s="363"/>
      <c r="E17" s="13" t="s">
        <v>145</v>
      </c>
      <c r="F17" s="13" t="s">
        <v>146</v>
      </c>
      <c r="G17" s="13" t="s">
        <v>157</v>
      </c>
      <c r="H17" s="363"/>
      <c r="I17" s="25" t="s">
        <v>5632</v>
      </c>
      <c r="J17" s="25" t="s">
        <v>5588</v>
      </c>
      <c r="K17" s="26"/>
      <c r="L17" s="13"/>
      <c r="M17" s="13"/>
      <c r="N17" s="13"/>
      <c r="O17" s="13"/>
      <c r="P17" s="13"/>
      <c r="Q17" s="13"/>
      <c r="R17" s="13"/>
      <c r="S17" s="13"/>
      <c r="T17" s="13"/>
    </row>
    <row r="18" spans="1:20" ht="27">
      <c r="B18" s="483"/>
      <c r="C18" s="13"/>
      <c r="D18" s="363"/>
      <c r="E18" s="13" t="s">
        <v>145</v>
      </c>
      <c r="F18" s="13" t="s">
        <v>178</v>
      </c>
      <c r="G18" s="13" t="s">
        <v>157</v>
      </c>
      <c r="H18" s="363"/>
      <c r="I18" s="25" t="s">
        <v>5633</v>
      </c>
      <c r="J18" s="25" t="s">
        <v>5589</v>
      </c>
      <c r="K18" s="26"/>
      <c r="L18" s="13"/>
      <c r="M18" s="13"/>
      <c r="N18" s="13"/>
      <c r="O18" s="13"/>
      <c r="P18" s="13"/>
      <c r="Q18" s="13"/>
      <c r="R18" s="13"/>
      <c r="S18" s="13"/>
      <c r="T18" s="13"/>
    </row>
    <row r="19" spans="1:20">
      <c r="B19" s="483"/>
      <c r="C19" s="13"/>
      <c r="D19" s="363"/>
      <c r="E19" s="13" t="s">
        <v>145</v>
      </c>
      <c r="F19" s="13" t="s">
        <v>178</v>
      </c>
      <c r="G19" s="13" t="s">
        <v>157</v>
      </c>
      <c r="H19" s="363"/>
      <c r="I19" s="25" t="s">
        <v>5634</v>
      </c>
      <c r="J19" s="25" t="s">
        <v>5590</v>
      </c>
      <c r="K19" s="26"/>
      <c r="L19" s="13"/>
      <c r="M19" s="13"/>
      <c r="N19" s="13"/>
      <c r="O19" s="13"/>
      <c r="P19" s="13"/>
      <c r="Q19" s="13"/>
      <c r="R19" s="13"/>
      <c r="S19" s="13"/>
      <c r="T19" s="13"/>
    </row>
    <row r="20" spans="1:20" ht="27">
      <c r="B20" s="483"/>
      <c r="C20" s="13"/>
      <c r="D20" s="363"/>
      <c r="E20" s="13" t="s">
        <v>145</v>
      </c>
      <c r="F20" s="13" t="s">
        <v>178</v>
      </c>
      <c r="G20" s="13" t="s">
        <v>157</v>
      </c>
      <c r="H20" s="363"/>
      <c r="I20" s="25" t="s">
        <v>5635</v>
      </c>
      <c r="J20" s="25" t="s">
        <v>5591</v>
      </c>
      <c r="K20" s="26"/>
      <c r="L20" s="13"/>
      <c r="M20" s="13"/>
      <c r="N20" s="13"/>
      <c r="O20" s="13"/>
      <c r="P20" s="13"/>
      <c r="Q20" s="13"/>
      <c r="R20" s="13"/>
      <c r="S20" s="13"/>
      <c r="T20" s="13"/>
    </row>
    <row r="21" spans="1:20">
      <c r="B21" s="483"/>
      <c r="C21" s="13"/>
      <c r="D21" s="363"/>
      <c r="E21" s="13" t="s">
        <v>145</v>
      </c>
      <c r="F21" s="13" t="s">
        <v>178</v>
      </c>
      <c r="G21" s="13" t="s">
        <v>157</v>
      </c>
      <c r="H21" s="363"/>
      <c r="I21" s="25" t="s">
        <v>5592</v>
      </c>
      <c r="J21" s="25" t="s">
        <v>5636</v>
      </c>
      <c r="K21" s="26"/>
      <c r="L21" s="13"/>
      <c r="M21" s="13"/>
      <c r="N21" s="13"/>
      <c r="O21" s="13"/>
      <c r="P21" s="13"/>
      <c r="Q21" s="13"/>
      <c r="R21" s="13"/>
      <c r="S21" s="13"/>
      <c r="T21" s="13"/>
    </row>
    <row r="22" spans="1:20" ht="27">
      <c r="B22" s="483"/>
      <c r="C22" s="13"/>
      <c r="D22" s="363"/>
      <c r="E22" s="13" t="s">
        <v>145</v>
      </c>
      <c r="F22" s="13" t="s">
        <v>178</v>
      </c>
      <c r="G22" s="13" t="s">
        <v>157</v>
      </c>
      <c r="H22" s="363"/>
      <c r="I22" s="25" t="s">
        <v>5594</v>
      </c>
      <c r="J22" s="25" t="s">
        <v>5591</v>
      </c>
      <c r="K22" s="26"/>
      <c r="L22" s="13"/>
      <c r="M22" s="13"/>
      <c r="N22" s="13"/>
      <c r="O22" s="13"/>
      <c r="P22" s="13"/>
      <c r="Q22" s="13"/>
      <c r="R22" s="13"/>
      <c r="S22" s="13"/>
      <c r="T22" s="13"/>
    </row>
    <row r="23" spans="1:20" ht="27">
      <c r="B23" s="483"/>
      <c r="C23" s="13"/>
      <c r="D23" s="363" t="s">
        <v>5637</v>
      </c>
      <c r="E23" s="13" t="s">
        <v>145</v>
      </c>
      <c r="F23" s="13" t="s">
        <v>178</v>
      </c>
      <c r="G23" s="13" t="s">
        <v>157</v>
      </c>
      <c r="H23" s="363"/>
      <c r="I23" s="25" t="s">
        <v>5596</v>
      </c>
      <c r="J23" s="25" t="s">
        <v>5638</v>
      </c>
      <c r="K23" s="26"/>
      <c r="L23" s="13"/>
      <c r="M23" s="13"/>
      <c r="N23" s="13"/>
      <c r="O23" s="13"/>
      <c r="P23" s="13"/>
      <c r="Q23" s="13"/>
      <c r="R23" s="13"/>
      <c r="S23" s="13"/>
      <c r="T23" s="13"/>
    </row>
    <row r="24" spans="1:20" ht="27">
      <c r="B24" s="483"/>
      <c r="C24" s="13"/>
      <c r="D24" s="363"/>
      <c r="E24" s="13" t="s">
        <v>145</v>
      </c>
      <c r="F24" s="13" t="s">
        <v>178</v>
      </c>
      <c r="G24" s="13" t="s">
        <v>157</v>
      </c>
      <c r="H24" s="363"/>
      <c r="I24" s="25" t="s">
        <v>5598</v>
      </c>
      <c r="J24" s="25" t="s">
        <v>5599</v>
      </c>
      <c r="K24" s="26"/>
      <c r="L24" s="13"/>
      <c r="M24" s="13"/>
      <c r="N24" s="13"/>
      <c r="O24" s="13"/>
      <c r="P24" s="13"/>
      <c r="Q24" s="13"/>
      <c r="R24" s="13"/>
      <c r="S24" s="13"/>
      <c r="T24" s="13"/>
    </row>
    <row r="25" spans="1:20" ht="40.5">
      <c r="B25" s="483"/>
      <c r="C25" s="13"/>
      <c r="D25" s="363"/>
      <c r="E25" s="13" t="s">
        <v>145</v>
      </c>
      <c r="F25" s="13" t="s">
        <v>178</v>
      </c>
      <c r="G25" s="13" t="s">
        <v>157</v>
      </c>
      <c r="H25" s="33" t="s">
        <v>5600</v>
      </c>
      <c r="I25" s="25" t="s">
        <v>5601</v>
      </c>
      <c r="J25" s="25" t="s">
        <v>5639</v>
      </c>
      <c r="K25" s="26"/>
      <c r="L25" s="13"/>
      <c r="M25" s="13"/>
      <c r="N25" s="13"/>
      <c r="O25" s="13"/>
      <c r="P25" s="13"/>
      <c r="Q25" s="13"/>
      <c r="R25" s="13"/>
      <c r="S25" s="13"/>
      <c r="T25" s="13"/>
    </row>
    <row r="26" spans="1:20" ht="40.5">
      <c r="B26" s="483"/>
      <c r="C26" s="13"/>
      <c r="D26" s="363"/>
      <c r="E26" s="13" t="s">
        <v>145</v>
      </c>
      <c r="F26" s="13" t="s">
        <v>178</v>
      </c>
      <c r="G26" s="13" t="s">
        <v>157</v>
      </c>
      <c r="H26" s="33" t="s">
        <v>5603</v>
      </c>
      <c r="I26" s="25" t="s">
        <v>5604</v>
      </c>
      <c r="J26" s="25" t="s">
        <v>5639</v>
      </c>
      <c r="K26" s="26"/>
      <c r="L26" s="13"/>
      <c r="M26" s="13"/>
      <c r="N26" s="13"/>
      <c r="O26" s="13"/>
      <c r="P26" s="13"/>
      <c r="Q26" s="13"/>
      <c r="R26" s="13"/>
      <c r="S26" s="13"/>
      <c r="T26" s="13"/>
    </row>
    <row r="27" spans="1:20" ht="40.5">
      <c r="B27" s="483"/>
      <c r="C27" s="266"/>
      <c r="D27" s="363"/>
      <c r="E27" s="13" t="s">
        <v>145</v>
      </c>
      <c r="F27" s="13" t="s">
        <v>178</v>
      </c>
      <c r="G27" s="13" t="s">
        <v>157</v>
      </c>
      <c r="H27" s="33" t="s">
        <v>5605</v>
      </c>
      <c r="I27" s="327" t="s">
        <v>5606</v>
      </c>
      <c r="J27" s="327" t="s">
        <v>5639</v>
      </c>
      <c r="K27" s="328"/>
      <c r="L27" s="266"/>
      <c r="M27" s="266"/>
      <c r="N27" s="266"/>
      <c r="O27" s="266"/>
      <c r="P27" s="266"/>
      <c r="Q27" s="266"/>
      <c r="R27" s="266"/>
      <c r="S27" s="266"/>
      <c r="T27" s="266"/>
    </row>
    <row r="28" spans="1:20" ht="40.5">
      <c r="B28" s="484"/>
      <c r="C28" s="13"/>
      <c r="D28" s="365"/>
      <c r="E28" s="13" t="s">
        <v>145</v>
      </c>
      <c r="F28" s="13" t="s">
        <v>178</v>
      </c>
      <c r="G28" s="13" t="s">
        <v>157</v>
      </c>
      <c r="H28" s="16" t="s">
        <v>5607</v>
      </c>
      <c r="I28" s="25" t="s">
        <v>5608</v>
      </c>
      <c r="J28" s="25" t="s">
        <v>5639</v>
      </c>
      <c r="K28" s="26"/>
      <c r="L28" s="13"/>
      <c r="M28" s="13"/>
      <c r="N28" s="13"/>
      <c r="O28" s="13"/>
      <c r="P28" s="13"/>
      <c r="Q28" s="13"/>
      <c r="R28" s="13"/>
      <c r="S28" s="13"/>
      <c r="T28" s="13"/>
    </row>
    <row r="29" spans="1:20">
      <c r="A29" s="5"/>
      <c r="B29" s="17"/>
      <c r="C29" s="18"/>
      <c r="D29" s="19"/>
      <c r="E29" s="18"/>
      <c r="F29" s="18"/>
      <c r="G29" s="18"/>
      <c r="H29" s="19"/>
      <c r="I29" s="27"/>
      <c r="J29" s="27"/>
      <c r="K29" s="28"/>
      <c r="L29" s="18"/>
      <c r="M29" s="18"/>
      <c r="N29" s="18"/>
      <c r="O29" s="18"/>
      <c r="P29" s="18"/>
      <c r="Q29" s="18"/>
      <c r="R29" s="18"/>
      <c r="S29" s="18"/>
      <c r="T29" s="18"/>
    </row>
    <row r="30" spans="1:20">
      <c r="A30" s="5"/>
      <c r="B30" s="17"/>
      <c r="C30" s="18"/>
      <c r="D30" s="19"/>
      <c r="E30" s="18"/>
      <c r="F30" s="18"/>
      <c r="G30" s="18"/>
      <c r="H30" s="19"/>
      <c r="I30" s="27"/>
      <c r="J30" s="27"/>
      <c r="K30" s="28"/>
      <c r="L30" s="18"/>
      <c r="M30" s="18"/>
      <c r="N30" s="18"/>
      <c r="O30" s="18"/>
      <c r="P30" s="18"/>
      <c r="Q30" s="18"/>
      <c r="R30" s="18"/>
      <c r="S30" s="18"/>
      <c r="T30" s="18"/>
    </row>
    <row r="31" spans="1:20">
      <c r="A31" s="5"/>
      <c r="B31" s="17"/>
      <c r="C31" s="18"/>
      <c r="D31" s="19"/>
      <c r="E31" s="18"/>
      <c r="F31" s="18"/>
      <c r="G31" s="18"/>
      <c r="H31" s="19"/>
      <c r="I31" s="27"/>
      <c r="J31" s="27"/>
      <c r="K31" s="28"/>
      <c r="L31" s="18"/>
      <c r="M31" s="18"/>
      <c r="N31" s="18"/>
      <c r="O31" s="18"/>
      <c r="P31" s="18"/>
      <c r="Q31" s="18"/>
      <c r="R31" s="18"/>
      <c r="S31" s="18"/>
      <c r="T31" s="18"/>
    </row>
    <row r="32" spans="1:20">
      <c r="A32" s="5"/>
      <c r="B32" s="17"/>
      <c r="C32" s="18"/>
      <c r="D32" s="19"/>
      <c r="E32" s="18"/>
      <c r="F32" s="18"/>
      <c r="G32" s="18"/>
      <c r="H32" s="19"/>
      <c r="I32" s="27"/>
      <c r="J32" s="27"/>
      <c r="K32" s="28"/>
      <c r="L32" s="18"/>
      <c r="M32" s="18"/>
      <c r="N32" s="18"/>
      <c r="O32" s="18"/>
      <c r="P32" s="18"/>
      <c r="Q32" s="18"/>
      <c r="R32" s="18"/>
      <c r="S32" s="18"/>
      <c r="T32" s="18"/>
    </row>
    <row r="33" spans="1:20">
      <c r="A33" s="5"/>
      <c r="B33" s="17"/>
      <c r="C33" s="18"/>
      <c r="D33" s="19"/>
      <c r="E33" s="18"/>
      <c r="F33" s="18"/>
      <c r="G33" s="18"/>
      <c r="H33" s="19"/>
      <c r="I33" s="27"/>
      <c r="J33" s="27"/>
      <c r="K33" s="28"/>
      <c r="L33" s="18"/>
      <c r="M33" s="18"/>
      <c r="N33" s="18"/>
      <c r="O33" s="18"/>
      <c r="P33" s="18"/>
      <c r="Q33" s="18"/>
      <c r="R33" s="18"/>
      <c r="S33" s="18"/>
      <c r="T33" s="18"/>
    </row>
    <row r="34" spans="1:20">
      <c r="A34" s="5"/>
      <c r="B34" s="17"/>
      <c r="C34" s="18"/>
      <c r="D34" s="19"/>
      <c r="E34" s="18"/>
      <c r="F34" s="18"/>
      <c r="G34" s="18"/>
      <c r="H34" s="19"/>
      <c r="I34" s="27"/>
      <c r="J34" s="27"/>
      <c r="K34" s="28"/>
      <c r="L34" s="18"/>
      <c r="M34" s="18"/>
      <c r="N34" s="18"/>
      <c r="O34" s="18"/>
      <c r="P34" s="18"/>
      <c r="Q34" s="18"/>
      <c r="R34" s="18"/>
      <c r="S34" s="18"/>
      <c r="T34" s="18"/>
    </row>
    <row r="35" spans="1:20">
      <c r="A35" s="5"/>
      <c r="B35" s="17"/>
      <c r="C35" s="18"/>
      <c r="D35" s="19"/>
      <c r="E35" s="18"/>
      <c r="F35" s="18"/>
      <c r="G35" s="18"/>
      <c r="H35" s="19"/>
      <c r="I35" s="27"/>
      <c r="J35" s="27"/>
      <c r="K35" s="28"/>
      <c r="L35" s="18"/>
      <c r="M35" s="18"/>
      <c r="N35" s="18"/>
      <c r="O35" s="18"/>
      <c r="P35" s="18"/>
      <c r="Q35" s="18"/>
      <c r="R35" s="18"/>
      <c r="S35" s="18"/>
      <c r="T35" s="18"/>
    </row>
    <row r="36" spans="1:20">
      <c r="A36" s="5"/>
      <c r="B36" s="17"/>
      <c r="C36" s="18"/>
      <c r="D36" s="19"/>
      <c r="E36" s="18"/>
      <c r="F36" s="18"/>
      <c r="G36" s="18"/>
      <c r="H36" s="19"/>
      <c r="I36" s="27"/>
      <c r="J36" s="27"/>
      <c r="K36" s="28"/>
      <c r="L36" s="18"/>
      <c r="M36" s="18"/>
      <c r="N36" s="18"/>
      <c r="O36" s="18"/>
      <c r="P36" s="18"/>
      <c r="Q36" s="18"/>
      <c r="R36" s="18"/>
      <c r="S36" s="18"/>
      <c r="T36" s="18"/>
    </row>
    <row r="37" spans="1:20">
      <c r="A37" s="5"/>
      <c r="B37" s="17"/>
      <c r="C37" s="18"/>
      <c r="D37" s="19"/>
      <c r="E37" s="18"/>
      <c r="F37" s="18"/>
      <c r="G37" s="18"/>
      <c r="H37" s="19"/>
      <c r="I37" s="27"/>
      <c r="J37" s="27"/>
      <c r="K37" s="28"/>
      <c r="L37" s="18"/>
      <c r="M37" s="18"/>
      <c r="N37" s="18"/>
      <c r="O37" s="18"/>
      <c r="P37" s="18"/>
      <c r="Q37" s="18"/>
      <c r="R37" s="18"/>
      <c r="S37" s="18"/>
      <c r="T37" s="18"/>
    </row>
    <row r="38" spans="1:20">
      <c r="A38" s="5"/>
      <c r="B38" s="17"/>
      <c r="C38" s="18"/>
      <c r="D38" s="19"/>
      <c r="E38" s="18"/>
      <c r="F38" s="18"/>
      <c r="G38" s="18"/>
      <c r="H38" s="19"/>
      <c r="I38" s="27"/>
      <c r="J38" s="27"/>
      <c r="K38" s="28"/>
      <c r="L38" s="18"/>
      <c r="M38" s="18"/>
      <c r="N38" s="18"/>
      <c r="O38" s="18"/>
      <c r="P38" s="18"/>
      <c r="Q38" s="18"/>
      <c r="R38" s="18"/>
      <c r="S38" s="18"/>
      <c r="T38" s="18"/>
    </row>
    <row r="39" spans="1:20">
      <c r="A39" s="5"/>
      <c r="B39" s="17"/>
      <c r="C39" s="18"/>
      <c r="D39" s="19"/>
      <c r="E39" s="18"/>
      <c r="F39" s="18"/>
      <c r="G39" s="18"/>
      <c r="H39" s="19"/>
      <c r="I39" s="27"/>
      <c r="J39" s="27"/>
      <c r="K39" s="28"/>
      <c r="L39" s="18"/>
      <c r="M39" s="18"/>
      <c r="N39" s="18"/>
      <c r="O39" s="18"/>
      <c r="P39" s="18"/>
      <c r="Q39" s="18"/>
      <c r="R39" s="18"/>
      <c r="S39" s="18"/>
      <c r="T39" s="18"/>
    </row>
    <row r="40" spans="1:20">
      <c r="A40" s="5"/>
      <c r="B40" s="17"/>
      <c r="C40" s="18"/>
      <c r="D40" s="19"/>
      <c r="E40" s="18"/>
      <c r="F40" s="18"/>
      <c r="G40" s="18"/>
      <c r="H40" s="19"/>
      <c r="I40" s="27"/>
      <c r="J40" s="27"/>
      <c r="K40" s="28"/>
      <c r="L40" s="18"/>
      <c r="M40" s="18"/>
      <c r="N40" s="18"/>
      <c r="O40" s="18"/>
      <c r="P40" s="18"/>
      <c r="Q40" s="18"/>
      <c r="R40" s="18"/>
      <c r="S40" s="18"/>
      <c r="T40" s="18"/>
    </row>
    <row r="41" spans="1:20">
      <c r="A41" s="5"/>
      <c r="B41" s="17"/>
      <c r="C41" s="18"/>
      <c r="D41" s="19"/>
      <c r="E41" s="18"/>
      <c r="F41" s="18"/>
      <c r="G41" s="18"/>
      <c r="H41" s="19"/>
      <c r="I41" s="27"/>
      <c r="J41" s="27"/>
      <c r="K41" s="28"/>
      <c r="L41" s="18"/>
      <c r="M41" s="18"/>
      <c r="N41" s="18"/>
      <c r="O41" s="18"/>
      <c r="P41" s="18"/>
      <c r="Q41" s="18"/>
      <c r="R41" s="18"/>
      <c r="S41" s="18"/>
      <c r="T41" s="18"/>
    </row>
    <row r="42" spans="1:20">
      <c r="A42" s="5"/>
      <c r="B42" s="17"/>
      <c r="C42" s="18"/>
      <c r="D42" s="19"/>
      <c r="E42" s="18"/>
      <c r="F42" s="18"/>
      <c r="G42" s="18"/>
      <c r="H42" s="19"/>
      <c r="I42" s="27"/>
      <c r="J42" s="27"/>
      <c r="K42" s="28"/>
      <c r="L42" s="18"/>
      <c r="M42" s="18"/>
      <c r="N42" s="18"/>
      <c r="O42" s="18"/>
      <c r="P42" s="18"/>
      <c r="Q42" s="18"/>
      <c r="R42" s="18"/>
      <c r="S42" s="18"/>
      <c r="T42" s="18"/>
    </row>
    <row r="43" spans="1:20">
      <c r="A43" s="5"/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</sheetData>
  <mergeCells count="22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P7:Q7"/>
    <mergeCell ref="K8:L8"/>
    <mergeCell ref="P8:Q8"/>
    <mergeCell ref="K9:L9"/>
    <mergeCell ref="P9:Q9"/>
    <mergeCell ref="B11:B28"/>
    <mergeCell ref="D11:D22"/>
    <mergeCell ref="H11:H24"/>
    <mergeCell ref="D23:D28"/>
    <mergeCell ref="K7:L7"/>
  </mergeCells>
  <phoneticPr fontId="31" type="noConversion"/>
  <dataValidations count="6">
    <dataValidation type="list" allowBlank="1" showInputMessage="1" showErrorMessage="1" sqref="K11:K43">
      <formula1>"通过,不通过,阻碍,无效,"</formula1>
    </dataValidation>
    <dataValidation type="list" allowBlank="1" showInputMessage="1" showErrorMessage="1" sqref="WVO983021:WVO983065 G65517:G65561 JC65517:JC65561 SY65517:SY65561 ACU65517:ACU65561 AMQ65517:AMQ65561 AWM65517:AWM65561 BGI65517:BGI65561 BQE65517:BQE65561 CAA65517:CAA65561 CJW65517:CJW65561 CTS65517:CTS65561 DDO65517:DDO65561 DNK65517:DNK65561 DXG65517:DXG65561 EHC65517:EHC65561 EQY65517:EQY65561 FAU65517:FAU65561 FKQ65517:FKQ65561 FUM65517:FUM65561 GEI65517:GEI65561 GOE65517:GOE65561 GYA65517:GYA65561 HHW65517:HHW65561 HRS65517:HRS65561 IBO65517:IBO65561 ILK65517:ILK65561 IVG65517:IVG65561 JFC65517:JFC65561 JOY65517:JOY65561 JYU65517:JYU65561 KIQ65517:KIQ65561 KSM65517:KSM65561 LCI65517:LCI65561 LME65517:LME65561 LWA65517:LWA65561 MFW65517:MFW65561 MPS65517:MPS65561 MZO65517:MZO65561 NJK65517:NJK65561 NTG65517:NTG65561 ODC65517:ODC65561 OMY65517:OMY65561 OWU65517:OWU65561 PGQ65517:PGQ65561 PQM65517:PQM65561 QAI65517:QAI65561 QKE65517:QKE65561 QUA65517:QUA65561 RDW65517:RDW65561 RNS65517:RNS65561 RXO65517:RXO65561 SHK65517:SHK65561 SRG65517:SRG65561 TBC65517:TBC65561 TKY65517:TKY65561 TUU65517:TUU65561 UEQ65517:UEQ65561 UOM65517:UOM65561 UYI65517:UYI65561 VIE65517:VIE65561 VSA65517:VSA65561 WBW65517:WBW65561 WLS65517:WLS65561 WVO65517:WVO65561 G131053:G131097 JC131053:JC131097 SY131053:SY131097 ACU131053:ACU131097 AMQ131053:AMQ131097 AWM131053:AWM131097 BGI131053:BGI131097 BQE131053:BQE131097 CAA131053:CAA131097 CJW131053:CJW131097 CTS131053:CTS131097 DDO131053:DDO131097 DNK131053:DNK131097 DXG131053:DXG131097 EHC131053:EHC131097 EQY131053:EQY131097 FAU131053:FAU131097 FKQ131053:FKQ131097 FUM131053:FUM131097 GEI131053:GEI131097 GOE131053:GOE131097 GYA131053:GYA131097 HHW131053:HHW131097 HRS131053:HRS131097 IBO131053:IBO131097 ILK131053:ILK131097 IVG131053:IVG131097 JFC131053:JFC131097 JOY131053:JOY131097 JYU131053:JYU131097 KIQ131053:KIQ131097 KSM131053:KSM131097 LCI131053:LCI131097 LME131053:LME131097 LWA131053:LWA131097 MFW131053:MFW131097 MPS131053:MPS131097 MZO131053:MZO131097 NJK131053:NJK131097 NTG131053:NTG131097 ODC131053:ODC131097 OMY131053:OMY131097 OWU131053:OWU131097 PGQ131053:PGQ131097 PQM131053:PQM131097 QAI131053:QAI131097 QKE131053:QKE131097 QUA131053:QUA131097 RDW131053:RDW131097 RNS131053:RNS131097 RXO131053:RXO131097 SHK131053:SHK131097 SRG131053:SRG131097 TBC131053:TBC131097 TKY131053:TKY131097 TUU131053:TUU131097 UEQ131053:UEQ131097 UOM131053:UOM131097 UYI131053:UYI131097 VIE131053:VIE131097 VSA131053:VSA131097 WBW131053:WBW131097 WLS131053:WLS131097 WVO131053:WVO131097 G196589:G196633 JC196589:JC196633 SY196589:SY196633 ACU196589:ACU196633 AMQ196589:AMQ196633 AWM196589:AWM196633 BGI196589:BGI196633 BQE196589:BQE196633 CAA196589:CAA196633 CJW196589:CJW196633 CTS196589:CTS196633 DDO196589:DDO196633 DNK196589:DNK196633 DXG196589:DXG196633 EHC196589:EHC196633 EQY196589:EQY196633 FAU196589:FAU196633 FKQ196589:FKQ196633 FUM196589:FUM196633 GEI196589:GEI196633 GOE196589:GOE196633 GYA196589:GYA196633 HHW196589:HHW196633 HRS196589:HRS196633 IBO196589:IBO196633 ILK196589:ILK196633 IVG196589:IVG196633 JFC196589:JFC196633 JOY196589:JOY196633 JYU196589:JYU196633 KIQ196589:KIQ196633 KSM196589:KSM196633 LCI196589:LCI196633 LME196589:LME196633 LWA196589:LWA196633 MFW196589:MFW196633 MPS196589:MPS196633 MZO196589:MZO196633 NJK196589:NJK196633 NTG196589:NTG196633 ODC196589:ODC196633 OMY196589:OMY196633 OWU196589:OWU196633 PGQ196589:PGQ196633 PQM196589:PQM196633 QAI196589:QAI196633 QKE196589:QKE196633 QUA196589:QUA196633 RDW196589:RDW196633 RNS196589:RNS196633 RXO196589:RXO196633 SHK196589:SHK196633 SRG196589:SRG196633 TBC196589:TBC196633 TKY196589:TKY196633 TUU196589:TUU196633 UEQ196589:UEQ196633 UOM196589:UOM196633 UYI196589:UYI196633 VIE196589:VIE196633 VSA196589:VSA196633 WBW196589:WBW196633 WLS196589:WLS196633 WVO196589:WVO196633 G262125:G262169 JC262125:JC262169 SY262125:SY262169 ACU262125:ACU262169 AMQ262125:AMQ262169 AWM262125:AWM262169 BGI262125:BGI262169 BQE262125:BQE262169 CAA262125:CAA262169 CJW262125:CJW262169 CTS262125:CTS262169 DDO262125:DDO262169 DNK262125:DNK262169 DXG262125:DXG262169 EHC262125:EHC262169 EQY262125:EQY262169 FAU262125:FAU262169 FKQ262125:FKQ262169 FUM262125:FUM262169 GEI262125:GEI262169 GOE262125:GOE262169 GYA262125:GYA262169 HHW262125:HHW262169 HRS262125:HRS262169 IBO262125:IBO262169 ILK262125:ILK262169 IVG262125:IVG262169 JFC262125:JFC262169 JOY262125:JOY262169 JYU262125:JYU262169 KIQ262125:KIQ262169 KSM262125:KSM262169 LCI262125:LCI262169 LME262125:LME262169 LWA262125:LWA262169 MFW262125:MFW262169 MPS262125:MPS262169 MZO262125:MZO262169 NJK262125:NJK262169 NTG262125:NTG262169 ODC262125:ODC262169 OMY262125:OMY262169 OWU262125:OWU262169 PGQ262125:PGQ262169 PQM262125:PQM262169 QAI262125:QAI262169 QKE262125:QKE262169 QUA262125:QUA262169 RDW262125:RDW262169 RNS262125:RNS262169 RXO262125:RXO262169 SHK262125:SHK262169 SRG262125:SRG262169 TBC262125:TBC262169 TKY262125:TKY262169 TUU262125:TUU262169 UEQ262125:UEQ262169 UOM262125:UOM262169 UYI262125:UYI262169 VIE262125:VIE262169 VSA262125:VSA262169 WBW262125:WBW262169 WLS262125:WLS262169 WVO262125:WVO262169 G327661:G327705 JC327661:JC327705 SY327661:SY327705 ACU327661:ACU327705 AMQ327661:AMQ327705 AWM327661:AWM327705 BGI327661:BGI327705 BQE327661:BQE327705 CAA327661:CAA327705 CJW327661:CJW327705 CTS327661:CTS327705 DDO327661:DDO327705 DNK327661:DNK327705 DXG327661:DXG327705 EHC327661:EHC327705 EQY327661:EQY327705 FAU327661:FAU327705 FKQ327661:FKQ327705 FUM327661:FUM327705 GEI327661:GEI327705 GOE327661:GOE327705 GYA327661:GYA327705 HHW327661:HHW327705 HRS327661:HRS327705 IBO327661:IBO327705 ILK327661:ILK327705 IVG327661:IVG327705 JFC327661:JFC327705 JOY327661:JOY327705 JYU327661:JYU327705 KIQ327661:KIQ327705 KSM327661:KSM327705 LCI327661:LCI327705 LME327661:LME327705 LWA327661:LWA327705 MFW327661:MFW327705 MPS327661:MPS327705 MZO327661:MZO327705 NJK327661:NJK327705 NTG327661:NTG327705 ODC327661:ODC327705 OMY327661:OMY327705 OWU327661:OWU327705 PGQ327661:PGQ327705 PQM327661:PQM327705 QAI327661:QAI327705 QKE327661:QKE327705 QUA327661:QUA327705 RDW327661:RDW327705 RNS327661:RNS327705 RXO327661:RXO327705 SHK327661:SHK327705 SRG327661:SRG327705 TBC327661:TBC327705 TKY327661:TKY327705 TUU327661:TUU327705 UEQ327661:UEQ327705 UOM327661:UOM327705 UYI327661:UYI327705 VIE327661:VIE327705 VSA327661:VSA327705 WBW327661:WBW327705 WLS327661:WLS327705 WVO327661:WVO327705 G393197:G393241 JC393197:JC393241 SY393197:SY393241 ACU393197:ACU393241 AMQ393197:AMQ393241 AWM393197:AWM393241 BGI393197:BGI393241 BQE393197:BQE393241 CAA393197:CAA393241 CJW393197:CJW393241 CTS393197:CTS393241 DDO393197:DDO393241 DNK393197:DNK393241 DXG393197:DXG393241 EHC393197:EHC393241 EQY393197:EQY393241 FAU393197:FAU393241 FKQ393197:FKQ393241 FUM393197:FUM393241 GEI393197:GEI393241 GOE393197:GOE393241 GYA393197:GYA393241 HHW393197:HHW393241 HRS393197:HRS393241 IBO393197:IBO393241 ILK393197:ILK393241 IVG393197:IVG393241 JFC393197:JFC393241 JOY393197:JOY393241 JYU393197:JYU393241 KIQ393197:KIQ393241 KSM393197:KSM393241 LCI393197:LCI393241 LME393197:LME393241 LWA393197:LWA393241 MFW393197:MFW393241 MPS393197:MPS393241 MZO393197:MZO393241 NJK393197:NJK393241 NTG393197:NTG393241 ODC393197:ODC393241 OMY393197:OMY393241 OWU393197:OWU393241 PGQ393197:PGQ393241 PQM393197:PQM393241 QAI393197:QAI393241 QKE393197:QKE393241 QUA393197:QUA393241 RDW393197:RDW393241 RNS393197:RNS393241 RXO393197:RXO393241 SHK393197:SHK393241 SRG393197:SRG393241 TBC393197:TBC393241 TKY393197:TKY393241 TUU393197:TUU393241 UEQ393197:UEQ393241 UOM393197:UOM393241 UYI393197:UYI393241 VIE393197:VIE393241 VSA393197:VSA393241 WBW393197:WBW393241 WLS393197:WLS393241 WVO393197:WVO393241 G458733:G458777 JC458733:JC458777 SY458733:SY458777 ACU458733:ACU458777 AMQ458733:AMQ458777 AWM458733:AWM458777 BGI458733:BGI458777 BQE458733:BQE458777 CAA458733:CAA458777 CJW458733:CJW458777 CTS458733:CTS458777 DDO458733:DDO458777 DNK458733:DNK458777 DXG458733:DXG458777 EHC458733:EHC458777 EQY458733:EQY458777 FAU458733:FAU458777 FKQ458733:FKQ458777 FUM458733:FUM458777 GEI458733:GEI458777 GOE458733:GOE458777 GYA458733:GYA458777 HHW458733:HHW458777 HRS458733:HRS458777 IBO458733:IBO458777 ILK458733:ILK458777 IVG458733:IVG458777 JFC458733:JFC458777 JOY458733:JOY458777 JYU458733:JYU458777 KIQ458733:KIQ458777 KSM458733:KSM458777 LCI458733:LCI458777 LME458733:LME458777 LWA458733:LWA458777 MFW458733:MFW458777 MPS458733:MPS458777 MZO458733:MZO458777 NJK458733:NJK458777 NTG458733:NTG458777 ODC458733:ODC458777 OMY458733:OMY458777 OWU458733:OWU458777 PGQ458733:PGQ458777 PQM458733:PQM458777 QAI458733:QAI458777 QKE458733:QKE458777 QUA458733:QUA458777 RDW458733:RDW458777 RNS458733:RNS458777 RXO458733:RXO458777 SHK458733:SHK458777 SRG458733:SRG458777 TBC458733:TBC458777 TKY458733:TKY458777 TUU458733:TUU458777 UEQ458733:UEQ458777 UOM458733:UOM458777 UYI458733:UYI458777 VIE458733:VIE458777 VSA458733:VSA458777 WBW458733:WBW458777 WLS458733:WLS458777 WVO458733:WVO458777 G524269:G524313 JC524269:JC524313 SY524269:SY524313 ACU524269:ACU524313 AMQ524269:AMQ524313 AWM524269:AWM524313 BGI524269:BGI524313 BQE524269:BQE524313 CAA524269:CAA524313 CJW524269:CJW524313 CTS524269:CTS524313 DDO524269:DDO524313 DNK524269:DNK524313 DXG524269:DXG524313 EHC524269:EHC524313 EQY524269:EQY524313 FAU524269:FAU524313 FKQ524269:FKQ524313 FUM524269:FUM524313 GEI524269:GEI524313 GOE524269:GOE524313 GYA524269:GYA524313 HHW524269:HHW524313 HRS524269:HRS524313 IBO524269:IBO524313 ILK524269:ILK524313 IVG524269:IVG524313 JFC524269:JFC524313 JOY524269:JOY524313 JYU524269:JYU524313 KIQ524269:KIQ524313 KSM524269:KSM524313 LCI524269:LCI524313 LME524269:LME524313 LWA524269:LWA524313 MFW524269:MFW524313 MPS524269:MPS524313 MZO524269:MZO524313 NJK524269:NJK524313 NTG524269:NTG524313 ODC524269:ODC524313 OMY524269:OMY524313 OWU524269:OWU524313 PGQ524269:PGQ524313 PQM524269:PQM524313 QAI524269:QAI524313 QKE524269:QKE524313 QUA524269:QUA524313 RDW524269:RDW524313 RNS524269:RNS524313 RXO524269:RXO524313 SHK524269:SHK524313 SRG524269:SRG524313 TBC524269:TBC524313 TKY524269:TKY524313 TUU524269:TUU524313 UEQ524269:UEQ524313 UOM524269:UOM524313 UYI524269:UYI524313 VIE524269:VIE524313 VSA524269:VSA524313 WBW524269:WBW524313 WLS524269:WLS524313 WVO524269:WVO524313 G589805:G589849 JC589805:JC589849 SY589805:SY589849 ACU589805:ACU589849 AMQ589805:AMQ589849 AWM589805:AWM589849 BGI589805:BGI589849 BQE589805:BQE589849 CAA589805:CAA589849 CJW589805:CJW589849 CTS589805:CTS589849 DDO589805:DDO589849 DNK589805:DNK589849 DXG589805:DXG589849 EHC589805:EHC589849 EQY589805:EQY589849 FAU589805:FAU589849 FKQ589805:FKQ589849 FUM589805:FUM589849 GEI589805:GEI589849 GOE589805:GOE589849 GYA589805:GYA589849 HHW589805:HHW589849 HRS589805:HRS589849 IBO589805:IBO589849 ILK589805:ILK589849 IVG589805:IVG589849 JFC589805:JFC589849 JOY589805:JOY589849 JYU589805:JYU589849 KIQ589805:KIQ589849 KSM589805:KSM589849 LCI589805:LCI589849 LME589805:LME589849 LWA589805:LWA589849 MFW589805:MFW589849 MPS589805:MPS589849 MZO589805:MZO589849 NJK589805:NJK589849 NTG589805:NTG589849 ODC589805:ODC589849 OMY589805:OMY589849 OWU589805:OWU589849 PGQ589805:PGQ589849 PQM589805:PQM589849 QAI589805:QAI589849 QKE589805:QKE589849 QUA589805:QUA589849 RDW589805:RDW589849 RNS589805:RNS589849 RXO589805:RXO589849 SHK589805:SHK589849 SRG589805:SRG589849 TBC589805:TBC589849 TKY589805:TKY589849 TUU589805:TUU589849 UEQ589805:UEQ589849 UOM589805:UOM589849 UYI589805:UYI589849 VIE589805:VIE589849 VSA589805:VSA589849 WBW589805:WBW589849 WLS589805:WLS589849 WVO589805:WVO589849 G655341:G655385 JC655341:JC655385 SY655341:SY655385 ACU655341:ACU655385 AMQ655341:AMQ655385 AWM655341:AWM655385 BGI655341:BGI655385 BQE655341:BQE655385 CAA655341:CAA655385 CJW655341:CJW655385 CTS655341:CTS655385 DDO655341:DDO655385 DNK655341:DNK655385 DXG655341:DXG655385 EHC655341:EHC655385 EQY655341:EQY655385 FAU655341:FAU655385 FKQ655341:FKQ655385 FUM655341:FUM655385 GEI655341:GEI655385 GOE655341:GOE655385 GYA655341:GYA655385 HHW655341:HHW655385 HRS655341:HRS655385 IBO655341:IBO655385 ILK655341:ILK655385 IVG655341:IVG655385 JFC655341:JFC655385 JOY655341:JOY655385 JYU655341:JYU655385 KIQ655341:KIQ655385 KSM655341:KSM655385 LCI655341:LCI655385 LME655341:LME655385 LWA655341:LWA655385 MFW655341:MFW655385 MPS655341:MPS655385 MZO655341:MZO655385 NJK655341:NJK655385 NTG655341:NTG655385 ODC655341:ODC655385 OMY655341:OMY655385 OWU655341:OWU655385 PGQ655341:PGQ655385 PQM655341:PQM655385 QAI655341:QAI655385 QKE655341:QKE655385 QUA655341:QUA655385 RDW655341:RDW655385 RNS655341:RNS655385 RXO655341:RXO655385 SHK655341:SHK655385 SRG655341:SRG655385 TBC655341:TBC655385 TKY655341:TKY655385 TUU655341:TUU655385 UEQ655341:UEQ655385 UOM655341:UOM655385 UYI655341:UYI655385 VIE655341:VIE655385 VSA655341:VSA655385 WBW655341:WBW655385 WLS655341:WLS655385 WVO655341:WVO655385 G720877:G720921 JC720877:JC720921 SY720877:SY720921 ACU720877:ACU720921 AMQ720877:AMQ720921 AWM720877:AWM720921 BGI720877:BGI720921 BQE720877:BQE720921 CAA720877:CAA720921 CJW720877:CJW720921 CTS720877:CTS720921 DDO720877:DDO720921 DNK720877:DNK720921 DXG720877:DXG720921 EHC720877:EHC720921 EQY720877:EQY720921 FAU720877:FAU720921 FKQ720877:FKQ720921 FUM720877:FUM720921 GEI720877:GEI720921 GOE720877:GOE720921 GYA720877:GYA720921 HHW720877:HHW720921 HRS720877:HRS720921 IBO720877:IBO720921 ILK720877:ILK720921 IVG720877:IVG720921 JFC720877:JFC720921 JOY720877:JOY720921 JYU720877:JYU720921 KIQ720877:KIQ720921 KSM720877:KSM720921 LCI720877:LCI720921 LME720877:LME720921 LWA720877:LWA720921 MFW720877:MFW720921 MPS720877:MPS720921 MZO720877:MZO720921 NJK720877:NJK720921 NTG720877:NTG720921 ODC720877:ODC720921 OMY720877:OMY720921 OWU720877:OWU720921 PGQ720877:PGQ720921 PQM720877:PQM720921 QAI720877:QAI720921 QKE720877:QKE720921 QUA720877:QUA720921 RDW720877:RDW720921 RNS720877:RNS720921 RXO720877:RXO720921 SHK720877:SHK720921 SRG720877:SRG720921 TBC720877:TBC720921 TKY720877:TKY720921 TUU720877:TUU720921 UEQ720877:UEQ720921 UOM720877:UOM720921 UYI720877:UYI720921 VIE720877:VIE720921 VSA720877:VSA720921 WBW720877:WBW720921 WLS720877:WLS720921 WVO720877:WVO720921 G786413:G786457 JC786413:JC786457 SY786413:SY786457 ACU786413:ACU786457 AMQ786413:AMQ786457 AWM786413:AWM786457 BGI786413:BGI786457 BQE786413:BQE786457 CAA786413:CAA786457 CJW786413:CJW786457 CTS786413:CTS786457 DDO786413:DDO786457 DNK786413:DNK786457 DXG786413:DXG786457 EHC786413:EHC786457 EQY786413:EQY786457 FAU786413:FAU786457 FKQ786413:FKQ786457 FUM786413:FUM786457 GEI786413:GEI786457 GOE786413:GOE786457 GYA786413:GYA786457 HHW786413:HHW786457 HRS786413:HRS786457 IBO786413:IBO786457 ILK786413:ILK786457 IVG786413:IVG786457 JFC786413:JFC786457 JOY786413:JOY786457 JYU786413:JYU786457 KIQ786413:KIQ786457 KSM786413:KSM786457 LCI786413:LCI786457 LME786413:LME786457 LWA786413:LWA786457 MFW786413:MFW786457 MPS786413:MPS786457 MZO786413:MZO786457 NJK786413:NJK786457 NTG786413:NTG786457 ODC786413:ODC786457 OMY786413:OMY786457 OWU786413:OWU786457 PGQ786413:PGQ786457 PQM786413:PQM786457 QAI786413:QAI786457 QKE786413:QKE786457 QUA786413:QUA786457 RDW786413:RDW786457 RNS786413:RNS786457 RXO786413:RXO786457 SHK786413:SHK786457 SRG786413:SRG786457 TBC786413:TBC786457 TKY786413:TKY786457 TUU786413:TUU786457 UEQ786413:UEQ786457 UOM786413:UOM786457 UYI786413:UYI786457 VIE786413:VIE786457 VSA786413:VSA786457 WBW786413:WBW786457 WLS786413:WLS786457 WVO786413:WVO786457 G851949:G851993 JC851949:JC851993 SY851949:SY851993 ACU851949:ACU851993 AMQ851949:AMQ851993 AWM851949:AWM851993 BGI851949:BGI851993 BQE851949:BQE851993 CAA851949:CAA851993 CJW851949:CJW851993 CTS851949:CTS851993 DDO851949:DDO851993 DNK851949:DNK851993 DXG851949:DXG851993 EHC851949:EHC851993 EQY851949:EQY851993 FAU851949:FAU851993 FKQ851949:FKQ851993 FUM851949:FUM851993 GEI851949:GEI851993 GOE851949:GOE851993 GYA851949:GYA851993 HHW851949:HHW851993 HRS851949:HRS851993 IBO851949:IBO851993 ILK851949:ILK851993 IVG851949:IVG851993 JFC851949:JFC851993 JOY851949:JOY851993 JYU851949:JYU851993 KIQ851949:KIQ851993 KSM851949:KSM851993 LCI851949:LCI851993 LME851949:LME851993 LWA851949:LWA851993 MFW851949:MFW851993 MPS851949:MPS851993 MZO851949:MZO851993 NJK851949:NJK851993 NTG851949:NTG851993 ODC851949:ODC851993 OMY851949:OMY851993 OWU851949:OWU851993 PGQ851949:PGQ851993 PQM851949:PQM851993 QAI851949:QAI851993 QKE851949:QKE851993 QUA851949:QUA851993 RDW851949:RDW851993 RNS851949:RNS851993 RXO851949:RXO851993 SHK851949:SHK851993 SRG851949:SRG851993 TBC851949:TBC851993 TKY851949:TKY851993 TUU851949:TUU851993 UEQ851949:UEQ851993 UOM851949:UOM851993 UYI851949:UYI851993 VIE851949:VIE851993 VSA851949:VSA851993 WBW851949:WBW851993 WLS851949:WLS851993 WVO851949:WVO851993 G917485:G917529 JC917485:JC917529 SY917485:SY917529 ACU917485:ACU917529 AMQ917485:AMQ917529 AWM917485:AWM917529 BGI917485:BGI917529 BQE917485:BQE917529 CAA917485:CAA917529 CJW917485:CJW917529 CTS917485:CTS917529 DDO917485:DDO917529 DNK917485:DNK917529 DXG917485:DXG917529 EHC917485:EHC917529 EQY917485:EQY917529 FAU917485:FAU917529 FKQ917485:FKQ917529 FUM917485:FUM917529 GEI917485:GEI917529 GOE917485:GOE917529 GYA917485:GYA917529 HHW917485:HHW917529 HRS917485:HRS917529 IBO917485:IBO917529 ILK917485:ILK917529 IVG917485:IVG917529 JFC917485:JFC917529 JOY917485:JOY917529 JYU917485:JYU917529 KIQ917485:KIQ917529 KSM917485:KSM917529 LCI917485:LCI917529 LME917485:LME917529 LWA917485:LWA917529 MFW917485:MFW917529 MPS917485:MPS917529 MZO917485:MZO917529 NJK917485:NJK917529 NTG917485:NTG917529 ODC917485:ODC917529 OMY917485:OMY917529 OWU917485:OWU917529 PGQ917485:PGQ917529 PQM917485:PQM917529 QAI917485:QAI917529 QKE917485:QKE917529 QUA917485:QUA917529 RDW917485:RDW917529 RNS917485:RNS917529 RXO917485:RXO917529 SHK917485:SHK917529 SRG917485:SRG917529 TBC917485:TBC917529 TKY917485:TKY917529 TUU917485:TUU917529 UEQ917485:UEQ917529 UOM917485:UOM917529 UYI917485:UYI917529 VIE917485:VIE917529 VSA917485:VSA917529 WBW917485:WBW917529 WLS917485:WLS917529 WVO917485:WVO917529 G983021:G983065 JC983021:JC983065 SY983021:SY983065 ACU983021:ACU983065 AMQ983021:AMQ983065 AWM983021:AWM983065 BGI983021:BGI983065 BQE983021:BQE983065 CAA983021:CAA983065 CJW983021:CJW983065 CTS983021:CTS983065 DDO983021:DDO983065 DNK983021:DNK983065 DXG983021:DXG983065 EHC983021:EHC983065 EQY983021:EQY983065 FAU983021:FAU983065 FKQ983021:FKQ983065 FUM983021:FUM983065 GEI983021:GEI983065 GOE983021:GOE983065 GYA983021:GYA983065 HHW983021:HHW983065 HRS983021:HRS983065 IBO983021:IBO983065 ILK983021:ILK983065 IVG983021:IVG983065 JFC983021:JFC983065 JOY983021:JOY983065 JYU983021:JYU983065 KIQ983021:KIQ983065 KSM983021:KSM983065 LCI983021:LCI983065 LME983021:LME983065 LWA983021:LWA983065 MFW983021:MFW983065 MPS983021:MPS983065 MZO983021:MZO983065 NJK983021:NJK983065 NTG983021:NTG983065 ODC983021:ODC983065 OMY983021:OMY983065 OWU983021:OWU983065 PGQ983021:PGQ983065 PQM983021:PQM983065 QAI983021:QAI983065 QKE983021:QKE983065 QUA983021:QUA983065 RDW983021:RDW983065 RNS983021:RNS983065 RXO983021:RXO983065 SHK983021:SHK983065 SRG983021:SRG983065 TBC983021:TBC983065 TKY983021:TKY983065 TUU983021:TUU983065 UEQ983021:UEQ983065 UOM983021:UOM983065 UYI983021:UYI983065 VIE983021:VIE983065 VSA983021:VSA983065 WBW983021:WBW983065 WLS983021:WLS983065 JC11:JC28 SY11:SY28 ACU11:ACU28 AMQ11:AMQ28 AWM11:AWM28 BGI11:BGI28 BQE11:BQE28 CAA11:CAA28 CJW11:CJW28 CTS11:CTS28 DDO11:DDO28 DNK11:DNK28 DXG11:DXG28 EHC11:EHC28 EQY11:EQY28 FAU11:FAU28 FKQ11:FKQ28 FUM11:FUM28 GEI11:GEI28 GOE11:GOE28 GYA11:GYA28 HHW11:HHW28 HRS11:HRS28 IBO11:IBO28 ILK11:ILK28 IVG11:IVG28 JFC11:JFC28 JOY11:JOY28 JYU11:JYU28 KIQ11:KIQ28 KSM11:KSM28 LCI11:LCI28 LME11:LME28 LWA11:LWA28 MFW11:MFW28 MPS11:MPS28 MZO11:MZO28 NJK11:NJK28 NTG11:NTG28 ODC11:ODC28 OMY11:OMY28 OWU11:OWU28 PGQ11:PGQ28 PQM11:PQM28 QAI11:QAI28 QKE11:QKE28 QUA11:QUA28 RDW11:RDW28 RNS11:RNS28 RXO11:RXO28 SHK11:SHK28 SRG11:SRG28 TBC11:TBC28 TKY11:TKY28 TUU11:TUU28 UEQ11:UEQ28 UOM11:UOM28 UYI11:UYI28 VIE11:VIE28 VSA11:VSA28 WBW11:WBW28 WLS11:WLS28 WVO11:WVO28 G11:G43">
      <formula1>"是,否"</formula1>
    </dataValidation>
    <dataValidation type="list" allowBlank="1" showInputMessage="1" showErrorMessage="1" sqref="WVN983021:WVN983065 F65517:F65561 JB65517:JB65561 SX65517:SX65561 ACT65517:ACT65561 AMP65517:AMP65561 AWL65517:AWL65561 BGH65517:BGH65561 BQD65517:BQD65561 BZZ65517:BZZ65561 CJV65517:CJV65561 CTR65517:CTR65561 DDN65517:DDN65561 DNJ65517:DNJ65561 DXF65517:DXF65561 EHB65517:EHB65561 EQX65517:EQX65561 FAT65517:FAT65561 FKP65517:FKP65561 FUL65517:FUL65561 GEH65517:GEH65561 GOD65517:GOD65561 GXZ65517:GXZ65561 HHV65517:HHV65561 HRR65517:HRR65561 IBN65517:IBN65561 ILJ65517:ILJ65561 IVF65517:IVF65561 JFB65517:JFB65561 JOX65517:JOX65561 JYT65517:JYT65561 KIP65517:KIP65561 KSL65517:KSL65561 LCH65517:LCH65561 LMD65517:LMD65561 LVZ65517:LVZ65561 MFV65517:MFV65561 MPR65517:MPR65561 MZN65517:MZN65561 NJJ65517:NJJ65561 NTF65517:NTF65561 ODB65517:ODB65561 OMX65517:OMX65561 OWT65517:OWT65561 PGP65517:PGP65561 PQL65517:PQL65561 QAH65517:QAH65561 QKD65517:QKD65561 QTZ65517:QTZ65561 RDV65517:RDV65561 RNR65517:RNR65561 RXN65517:RXN65561 SHJ65517:SHJ65561 SRF65517:SRF65561 TBB65517:TBB65561 TKX65517:TKX65561 TUT65517:TUT65561 UEP65517:UEP65561 UOL65517:UOL65561 UYH65517:UYH65561 VID65517:VID65561 VRZ65517:VRZ65561 WBV65517:WBV65561 WLR65517:WLR65561 WVN65517:WVN65561 F131053:F131097 JB131053:JB131097 SX131053:SX131097 ACT131053:ACT131097 AMP131053:AMP131097 AWL131053:AWL131097 BGH131053:BGH131097 BQD131053:BQD131097 BZZ131053:BZZ131097 CJV131053:CJV131097 CTR131053:CTR131097 DDN131053:DDN131097 DNJ131053:DNJ131097 DXF131053:DXF131097 EHB131053:EHB131097 EQX131053:EQX131097 FAT131053:FAT131097 FKP131053:FKP131097 FUL131053:FUL131097 GEH131053:GEH131097 GOD131053:GOD131097 GXZ131053:GXZ131097 HHV131053:HHV131097 HRR131053:HRR131097 IBN131053:IBN131097 ILJ131053:ILJ131097 IVF131053:IVF131097 JFB131053:JFB131097 JOX131053:JOX131097 JYT131053:JYT131097 KIP131053:KIP131097 KSL131053:KSL131097 LCH131053:LCH131097 LMD131053:LMD131097 LVZ131053:LVZ131097 MFV131053:MFV131097 MPR131053:MPR131097 MZN131053:MZN131097 NJJ131053:NJJ131097 NTF131053:NTF131097 ODB131053:ODB131097 OMX131053:OMX131097 OWT131053:OWT131097 PGP131053:PGP131097 PQL131053:PQL131097 QAH131053:QAH131097 QKD131053:QKD131097 QTZ131053:QTZ131097 RDV131053:RDV131097 RNR131053:RNR131097 RXN131053:RXN131097 SHJ131053:SHJ131097 SRF131053:SRF131097 TBB131053:TBB131097 TKX131053:TKX131097 TUT131053:TUT131097 UEP131053:UEP131097 UOL131053:UOL131097 UYH131053:UYH131097 VID131053:VID131097 VRZ131053:VRZ131097 WBV131053:WBV131097 WLR131053:WLR131097 WVN131053:WVN131097 F196589:F196633 JB196589:JB196633 SX196589:SX196633 ACT196589:ACT196633 AMP196589:AMP196633 AWL196589:AWL196633 BGH196589:BGH196633 BQD196589:BQD196633 BZZ196589:BZZ196633 CJV196589:CJV196633 CTR196589:CTR196633 DDN196589:DDN196633 DNJ196589:DNJ196633 DXF196589:DXF196633 EHB196589:EHB196633 EQX196589:EQX196633 FAT196589:FAT196633 FKP196589:FKP196633 FUL196589:FUL196633 GEH196589:GEH196633 GOD196589:GOD196633 GXZ196589:GXZ196633 HHV196589:HHV196633 HRR196589:HRR196633 IBN196589:IBN196633 ILJ196589:ILJ196633 IVF196589:IVF196633 JFB196589:JFB196633 JOX196589:JOX196633 JYT196589:JYT196633 KIP196589:KIP196633 KSL196589:KSL196633 LCH196589:LCH196633 LMD196589:LMD196633 LVZ196589:LVZ196633 MFV196589:MFV196633 MPR196589:MPR196633 MZN196589:MZN196633 NJJ196589:NJJ196633 NTF196589:NTF196633 ODB196589:ODB196633 OMX196589:OMX196633 OWT196589:OWT196633 PGP196589:PGP196633 PQL196589:PQL196633 QAH196589:QAH196633 QKD196589:QKD196633 QTZ196589:QTZ196633 RDV196589:RDV196633 RNR196589:RNR196633 RXN196589:RXN196633 SHJ196589:SHJ196633 SRF196589:SRF196633 TBB196589:TBB196633 TKX196589:TKX196633 TUT196589:TUT196633 UEP196589:UEP196633 UOL196589:UOL196633 UYH196589:UYH196633 VID196589:VID196633 VRZ196589:VRZ196633 WBV196589:WBV196633 WLR196589:WLR196633 WVN196589:WVN196633 F262125:F262169 JB262125:JB262169 SX262125:SX262169 ACT262125:ACT262169 AMP262125:AMP262169 AWL262125:AWL262169 BGH262125:BGH262169 BQD262125:BQD262169 BZZ262125:BZZ262169 CJV262125:CJV262169 CTR262125:CTR262169 DDN262125:DDN262169 DNJ262125:DNJ262169 DXF262125:DXF262169 EHB262125:EHB262169 EQX262125:EQX262169 FAT262125:FAT262169 FKP262125:FKP262169 FUL262125:FUL262169 GEH262125:GEH262169 GOD262125:GOD262169 GXZ262125:GXZ262169 HHV262125:HHV262169 HRR262125:HRR262169 IBN262125:IBN262169 ILJ262125:ILJ262169 IVF262125:IVF262169 JFB262125:JFB262169 JOX262125:JOX262169 JYT262125:JYT262169 KIP262125:KIP262169 KSL262125:KSL262169 LCH262125:LCH262169 LMD262125:LMD262169 LVZ262125:LVZ262169 MFV262125:MFV262169 MPR262125:MPR262169 MZN262125:MZN262169 NJJ262125:NJJ262169 NTF262125:NTF262169 ODB262125:ODB262169 OMX262125:OMX262169 OWT262125:OWT262169 PGP262125:PGP262169 PQL262125:PQL262169 QAH262125:QAH262169 QKD262125:QKD262169 QTZ262125:QTZ262169 RDV262125:RDV262169 RNR262125:RNR262169 RXN262125:RXN262169 SHJ262125:SHJ262169 SRF262125:SRF262169 TBB262125:TBB262169 TKX262125:TKX262169 TUT262125:TUT262169 UEP262125:UEP262169 UOL262125:UOL262169 UYH262125:UYH262169 VID262125:VID262169 VRZ262125:VRZ262169 WBV262125:WBV262169 WLR262125:WLR262169 WVN262125:WVN262169 F327661:F327705 JB327661:JB327705 SX327661:SX327705 ACT327661:ACT327705 AMP327661:AMP327705 AWL327661:AWL327705 BGH327661:BGH327705 BQD327661:BQD327705 BZZ327661:BZZ327705 CJV327661:CJV327705 CTR327661:CTR327705 DDN327661:DDN327705 DNJ327661:DNJ327705 DXF327661:DXF327705 EHB327661:EHB327705 EQX327661:EQX327705 FAT327661:FAT327705 FKP327661:FKP327705 FUL327661:FUL327705 GEH327661:GEH327705 GOD327661:GOD327705 GXZ327661:GXZ327705 HHV327661:HHV327705 HRR327661:HRR327705 IBN327661:IBN327705 ILJ327661:ILJ327705 IVF327661:IVF327705 JFB327661:JFB327705 JOX327661:JOX327705 JYT327661:JYT327705 KIP327661:KIP327705 KSL327661:KSL327705 LCH327661:LCH327705 LMD327661:LMD327705 LVZ327661:LVZ327705 MFV327661:MFV327705 MPR327661:MPR327705 MZN327661:MZN327705 NJJ327661:NJJ327705 NTF327661:NTF327705 ODB327661:ODB327705 OMX327661:OMX327705 OWT327661:OWT327705 PGP327661:PGP327705 PQL327661:PQL327705 QAH327661:QAH327705 QKD327661:QKD327705 QTZ327661:QTZ327705 RDV327661:RDV327705 RNR327661:RNR327705 RXN327661:RXN327705 SHJ327661:SHJ327705 SRF327661:SRF327705 TBB327661:TBB327705 TKX327661:TKX327705 TUT327661:TUT327705 UEP327661:UEP327705 UOL327661:UOL327705 UYH327661:UYH327705 VID327661:VID327705 VRZ327661:VRZ327705 WBV327661:WBV327705 WLR327661:WLR327705 WVN327661:WVN327705 F393197:F393241 JB393197:JB393241 SX393197:SX393241 ACT393197:ACT393241 AMP393197:AMP393241 AWL393197:AWL393241 BGH393197:BGH393241 BQD393197:BQD393241 BZZ393197:BZZ393241 CJV393197:CJV393241 CTR393197:CTR393241 DDN393197:DDN393241 DNJ393197:DNJ393241 DXF393197:DXF393241 EHB393197:EHB393241 EQX393197:EQX393241 FAT393197:FAT393241 FKP393197:FKP393241 FUL393197:FUL393241 GEH393197:GEH393241 GOD393197:GOD393241 GXZ393197:GXZ393241 HHV393197:HHV393241 HRR393197:HRR393241 IBN393197:IBN393241 ILJ393197:ILJ393241 IVF393197:IVF393241 JFB393197:JFB393241 JOX393197:JOX393241 JYT393197:JYT393241 KIP393197:KIP393241 KSL393197:KSL393241 LCH393197:LCH393241 LMD393197:LMD393241 LVZ393197:LVZ393241 MFV393197:MFV393241 MPR393197:MPR393241 MZN393197:MZN393241 NJJ393197:NJJ393241 NTF393197:NTF393241 ODB393197:ODB393241 OMX393197:OMX393241 OWT393197:OWT393241 PGP393197:PGP393241 PQL393197:PQL393241 QAH393197:QAH393241 QKD393197:QKD393241 QTZ393197:QTZ393241 RDV393197:RDV393241 RNR393197:RNR393241 RXN393197:RXN393241 SHJ393197:SHJ393241 SRF393197:SRF393241 TBB393197:TBB393241 TKX393197:TKX393241 TUT393197:TUT393241 UEP393197:UEP393241 UOL393197:UOL393241 UYH393197:UYH393241 VID393197:VID393241 VRZ393197:VRZ393241 WBV393197:WBV393241 WLR393197:WLR393241 WVN393197:WVN393241 F458733:F458777 JB458733:JB458777 SX458733:SX458777 ACT458733:ACT458777 AMP458733:AMP458777 AWL458733:AWL458777 BGH458733:BGH458777 BQD458733:BQD458777 BZZ458733:BZZ458777 CJV458733:CJV458777 CTR458733:CTR458777 DDN458733:DDN458777 DNJ458733:DNJ458777 DXF458733:DXF458777 EHB458733:EHB458777 EQX458733:EQX458777 FAT458733:FAT458777 FKP458733:FKP458777 FUL458733:FUL458777 GEH458733:GEH458777 GOD458733:GOD458777 GXZ458733:GXZ458777 HHV458733:HHV458777 HRR458733:HRR458777 IBN458733:IBN458777 ILJ458733:ILJ458777 IVF458733:IVF458777 JFB458733:JFB458777 JOX458733:JOX458777 JYT458733:JYT458777 KIP458733:KIP458777 KSL458733:KSL458777 LCH458733:LCH458777 LMD458733:LMD458777 LVZ458733:LVZ458777 MFV458733:MFV458777 MPR458733:MPR458777 MZN458733:MZN458777 NJJ458733:NJJ458777 NTF458733:NTF458777 ODB458733:ODB458777 OMX458733:OMX458777 OWT458733:OWT458777 PGP458733:PGP458777 PQL458733:PQL458777 QAH458733:QAH458777 QKD458733:QKD458777 QTZ458733:QTZ458777 RDV458733:RDV458777 RNR458733:RNR458777 RXN458733:RXN458777 SHJ458733:SHJ458777 SRF458733:SRF458777 TBB458733:TBB458777 TKX458733:TKX458777 TUT458733:TUT458777 UEP458733:UEP458777 UOL458733:UOL458777 UYH458733:UYH458777 VID458733:VID458777 VRZ458733:VRZ458777 WBV458733:WBV458777 WLR458733:WLR458777 WVN458733:WVN458777 F524269:F524313 JB524269:JB524313 SX524269:SX524313 ACT524269:ACT524313 AMP524269:AMP524313 AWL524269:AWL524313 BGH524269:BGH524313 BQD524269:BQD524313 BZZ524269:BZZ524313 CJV524269:CJV524313 CTR524269:CTR524313 DDN524269:DDN524313 DNJ524269:DNJ524313 DXF524269:DXF524313 EHB524269:EHB524313 EQX524269:EQX524313 FAT524269:FAT524313 FKP524269:FKP524313 FUL524269:FUL524313 GEH524269:GEH524313 GOD524269:GOD524313 GXZ524269:GXZ524313 HHV524269:HHV524313 HRR524269:HRR524313 IBN524269:IBN524313 ILJ524269:ILJ524313 IVF524269:IVF524313 JFB524269:JFB524313 JOX524269:JOX524313 JYT524269:JYT524313 KIP524269:KIP524313 KSL524269:KSL524313 LCH524269:LCH524313 LMD524269:LMD524313 LVZ524269:LVZ524313 MFV524269:MFV524313 MPR524269:MPR524313 MZN524269:MZN524313 NJJ524269:NJJ524313 NTF524269:NTF524313 ODB524269:ODB524313 OMX524269:OMX524313 OWT524269:OWT524313 PGP524269:PGP524313 PQL524269:PQL524313 QAH524269:QAH524313 QKD524269:QKD524313 QTZ524269:QTZ524313 RDV524269:RDV524313 RNR524269:RNR524313 RXN524269:RXN524313 SHJ524269:SHJ524313 SRF524269:SRF524313 TBB524269:TBB524313 TKX524269:TKX524313 TUT524269:TUT524313 UEP524269:UEP524313 UOL524269:UOL524313 UYH524269:UYH524313 VID524269:VID524313 VRZ524269:VRZ524313 WBV524269:WBV524313 WLR524269:WLR524313 WVN524269:WVN524313 F589805:F589849 JB589805:JB589849 SX589805:SX589849 ACT589805:ACT589849 AMP589805:AMP589849 AWL589805:AWL589849 BGH589805:BGH589849 BQD589805:BQD589849 BZZ589805:BZZ589849 CJV589805:CJV589849 CTR589805:CTR589849 DDN589805:DDN589849 DNJ589805:DNJ589849 DXF589805:DXF589849 EHB589805:EHB589849 EQX589805:EQX589849 FAT589805:FAT589849 FKP589805:FKP589849 FUL589805:FUL589849 GEH589805:GEH589849 GOD589805:GOD589849 GXZ589805:GXZ589849 HHV589805:HHV589849 HRR589805:HRR589849 IBN589805:IBN589849 ILJ589805:ILJ589849 IVF589805:IVF589849 JFB589805:JFB589849 JOX589805:JOX589849 JYT589805:JYT589849 KIP589805:KIP589849 KSL589805:KSL589849 LCH589805:LCH589849 LMD589805:LMD589849 LVZ589805:LVZ589849 MFV589805:MFV589849 MPR589805:MPR589849 MZN589805:MZN589849 NJJ589805:NJJ589849 NTF589805:NTF589849 ODB589805:ODB589849 OMX589805:OMX589849 OWT589805:OWT589849 PGP589805:PGP589849 PQL589805:PQL589849 QAH589805:QAH589849 QKD589805:QKD589849 QTZ589805:QTZ589849 RDV589805:RDV589849 RNR589805:RNR589849 RXN589805:RXN589849 SHJ589805:SHJ589849 SRF589805:SRF589849 TBB589805:TBB589849 TKX589805:TKX589849 TUT589805:TUT589849 UEP589805:UEP589849 UOL589805:UOL589849 UYH589805:UYH589849 VID589805:VID589849 VRZ589805:VRZ589849 WBV589805:WBV589849 WLR589805:WLR589849 WVN589805:WVN589849 F655341:F655385 JB655341:JB655385 SX655341:SX655385 ACT655341:ACT655385 AMP655341:AMP655385 AWL655341:AWL655385 BGH655341:BGH655385 BQD655341:BQD655385 BZZ655341:BZZ655385 CJV655341:CJV655385 CTR655341:CTR655385 DDN655341:DDN655385 DNJ655341:DNJ655385 DXF655341:DXF655385 EHB655341:EHB655385 EQX655341:EQX655385 FAT655341:FAT655385 FKP655341:FKP655385 FUL655341:FUL655385 GEH655341:GEH655385 GOD655341:GOD655385 GXZ655341:GXZ655385 HHV655341:HHV655385 HRR655341:HRR655385 IBN655341:IBN655385 ILJ655341:ILJ655385 IVF655341:IVF655385 JFB655341:JFB655385 JOX655341:JOX655385 JYT655341:JYT655385 KIP655341:KIP655385 KSL655341:KSL655385 LCH655341:LCH655385 LMD655341:LMD655385 LVZ655341:LVZ655385 MFV655341:MFV655385 MPR655341:MPR655385 MZN655341:MZN655385 NJJ655341:NJJ655385 NTF655341:NTF655385 ODB655341:ODB655385 OMX655341:OMX655385 OWT655341:OWT655385 PGP655341:PGP655385 PQL655341:PQL655385 QAH655341:QAH655385 QKD655341:QKD655385 QTZ655341:QTZ655385 RDV655341:RDV655385 RNR655341:RNR655385 RXN655341:RXN655385 SHJ655341:SHJ655385 SRF655341:SRF655385 TBB655341:TBB655385 TKX655341:TKX655385 TUT655341:TUT655385 UEP655341:UEP655385 UOL655341:UOL655385 UYH655341:UYH655385 VID655341:VID655385 VRZ655341:VRZ655385 WBV655341:WBV655385 WLR655341:WLR655385 WVN655341:WVN655385 F720877:F720921 JB720877:JB720921 SX720877:SX720921 ACT720877:ACT720921 AMP720877:AMP720921 AWL720877:AWL720921 BGH720877:BGH720921 BQD720877:BQD720921 BZZ720877:BZZ720921 CJV720877:CJV720921 CTR720877:CTR720921 DDN720877:DDN720921 DNJ720877:DNJ720921 DXF720877:DXF720921 EHB720877:EHB720921 EQX720877:EQX720921 FAT720877:FAT720921 FKP720877:FKP720921 FUL720877:FUL720921 GEH720877:GEH720921 GOD720877:GOD720921 GXZ720877:GXZ720921 HHV720877:HHV720921 HRR720877:HRR720921 IBN720877:IBN720921 ILJ720877:ILJ720921 IVF720877:IVF720921 JFB720877:JFB720921 JOX720877:JOX720921 JYT720877:JYT720921 KIP720877:KIP720921 KSL720877:KSL720921 LCH720877:LCH720921 LMD720877:LMD720921 LVZ720877:LVZ720921 MFV720877:MFV720921 MPR720877:MPR720921 MZN720877:MZN720921 NJJ720877:NJJ720921 NTF720877:NTF720921 ODB720877:ODB720921 OMX720877:OMX720921 OWT720877:OWT720921 PGP720877:PGP720921 PQL720877:PQL720921 QAH720877:QAH720921 QKD720877:QKD720921 QTZ720877:QTZ720921 RDV720877:RDV720921 RNR720877:RNR720921 RXN720877:RXN720921 SHJ720877:SHJ720921 SRF720877:SRF720921 TBB720877:TBB720921 TKX720877:TKX720921 TUT720877:TUT720921 UEP720877:UEP720921 UOL720877:UOL720921 UYH720877:UYH720921 VID720877:VID720921 VRZ720877:VRZ720921 WBV720877:WBV720921 WLR720877:WLR720921 WVN720877:WVN720921 F786413:F786457 JB786413:JB786457 SX786413:SX786457 ACT786413:ACT786457 AMP786413:AMP786457 AWL786413:AWL786457 BGH786413:BGH786457 BQD786413:BQD786457 BZZ786413:BZZ786457 CJV786413:CJV786457 CTR786413:CTR786457 DDN786413:DDN786457 DNJ786413:DNJ786457 DXF786413:DXF786457 EHB786413:EHB786457 EQX786413:EQX786457 FAT786413:FAT786457 FKP786413:FKP786457 FUL786413:FUL786457 GEH786413:GEH786457 GOD786413:GOD786457 GXZ786413:GXZ786457 HHV786413:HHV786457 HRR786413:HRR786457 IBN786413:IBN786457 ILJ786413:ILJ786457 IVF786413:IVF786457 JFB786413:JFB786457 JOX786413:JOX786457 JYT786413:JYT786457 KIP786413:KIP786457 KSL786413:KSL786457 LCH786413:LCH786457 LMD786413:LMD786457 LVZ786413:LVZ786457 MFV786413:MFV786457 MPR786413:MPR786457 MZN786413:MZN786457 NJJ786413:NJJ786457 NTF786413:NTF786457 ODB786413:ODB786457 OMX786413:OMX786457 OWT786413:OWT786457 PGP786413:PGP786457 PQL786413:PQL786457 QAH786413:QAH786457 QKD786413:QKD786457 QTZ786413:QTZ786457 RDV786413:RDV786457 RNR786413:RNR786457 RXN786413:RXN786457 SHJ786413:SHJ786457 SRF786413:SRF786457 TBB786413:TBB786457 TKX786413:TKX786457 TUT786413:TUT786457 UEP786413:UEP786457 UOL786413:UOL786457 UYH786413:UYH786457 VID786413:VID786457 VRZ786413:VRZ786457 WBV786413:WBV786457 WLR786413:WLR786457 WVN786413:WVN786457 F851949:F851993 JB851949:JB851993 SX851949:SX851993 ACT851949:ACT851993 AMP851949:AMP851993 AWL851949:AWL851993 BGH851949:BGH851993 BQD851949:BQD851993 BZZ851949:BZZ851993 CJV851949:CJV851993 CTR851949:CTR851993 DDN851949:DDN851993 DNJ851949:DNJ851993 DXF851949:DXF851993 EHB851949:EHB851993 EQX851949:EQX851993 FAT851949:FAT851993 FKP851949:FKP851993 FUL851949:FUL851993 GEH851949:GEH851993 GOD851949:GOD851993 GXZ851949:GXZ851993 HHV851949:HHV851993 HRR851949:HRR851993 IBN851949:IBN851993 ILJ851949:ILJ851993 IVF851949:IVF851993 JFB851949:JFB851993 JOX851949:JOX851993 JYT851949:JYT851993 KIP851949:KIP851993 KSL851949:KSL851993 LCH851949:LCH851993 LMD851949:LMD851993 LVZ851949:LVZ851993 MFV851949:MFV851993 MPR851949:MPR851993 MZN851949:MZN851993 NJJ851949:NJJ851993 NTF851949:NTF851993 ODB851949:ODB851993 OMX851949:OMX851993 OWT851949:OWT851993 PGP851949:PGP851993 PQL851949:PQL851993 QAH851949:QAH851993 QKD851949:QKD851993 QTZ851949:QTZ851993 RDV851949:RDV851993 RNR851949:RNR851993 RXN851949:RXN851993 SHJ851949:SHJ851993 SRF851949:SRF851993 TBB851949:TBB851993 TKX851949:TKX851993 TUT851949:TUT851993 UEP851949:UEP851993 UOL851949:UOL851993 UYH851949:UYH851993 VID851949:VID851993 VRZ851949:VRZ851993 WBV851949:WBV851993 WLR851949:WLR851993 WVN851949:WVN851993 F917485:F917529 JB917485:JB917529 SX917485:SX917529 ACT917485:ACT917529 AMP917485:AMP917529 AWL917485:AWL917529 BGH917485:BGH917529 BQD917485:BQD917529 BZZ917485:BZZ917529 CJV917485:CJV917529 CTR917485:CTR917529 DDN917485:DDN917529 DNJ917485:DNJ917529 DXF917485:DXF917529 EHB917485:EHB917529 EQX917485:EQX917529 FAT917485:FAT917529 FKP917485:FKP917529 FUL917485:FUL917529 GEH917485:GEH917529 GOD917485:GOD917529 GXZ917485:GXZ917529 HHV917485:HHV917529 HRR917485:HRR917529 IBN917485:IBN917529 ILJ917485:ILJ917529 IVF917485:IVF917529 JFB917485:JFB917529 JOX917485:JOX917529 JYT917485:JYT917529 KIP917485:KIP917529 KSL917485:KSL917529 LCH917485:LCH917529 LMD917485:LMD917529 LVZ917485:LVZ917529 MFV917485:MFV917529 MPR917485:MPR917529 MZN917485:MZN917529 NJJ917485:NJJ917529 NTF917485:NTF917529 ODB917485:ODB917529 OMX917485:OMX917529 OWT917485:OWT917529 PGP917485:PGP917529 PQL917485:PQL917529 QAH917485:QAH917529 QKD917485:QKD917529 QTZ917485:QTZ917529 RDV917485:RDV917529 RNR917485:RNR917529 RXN917485:RXN917529 SHJ917485:SHJ917529 SRF917485:SRF917529 TBB917485:TBB917529 TKX917485:TKX917529 TUT917485:TUT917529 UEP917485:UEP917529 UOL917485:UOL917529 UYH917485:UYH917529 VID917485:VID917529 VRZ917485:VRZ917529 WBV917485:WBV917529 WLR917485:WLR917529 WVN917485:WVN917529 F983021:F983065 JB983021:JB983065 SX983021:SX983065 ACT983021:ACT983065 AMP983021:AMP983065 AWL983021:AWL983065 BGH983021:BGH983065 BQD983021:BQD983065 BZZ983021:BZZ983065 CJV983021:CJV983065 CTR983021:CTR983065 DDN983021:DDN983065 DNJ983021:DNJ983065 DXF983021:DXF983065 EHB983021:EHB983065 EQX983021:EQX983065 FAT983021:FAT983065 FKP983021:FKP983065 FUL983021:FUL983065 GEH983021:GEH983065 GOD983021:GOD983065 GXZ983021:GXZ983065 HHV983021:HHV983065 HRR983021:HRR983065 IBN983021:IBN983065 ILJ983021:ILJ983065 IVF983021:IVF983065 JFB983021:JFB983065 JOX983021:JOX983065 JYT983021:JYT983065 KIP983021:KIP983065 KSL983021:KSL983065 LCH983021:LCH983065 LMD983021:LMD983065 LVZ983021:LVZ983065 MFV983021:MFV983065 MPR983021:MPR983065 MZN983021:MZN983065 NJJ983021:NJJ983065 NTF983021:NTF983065 ODB983021:ODB983065 OMX983021:OMX983065 OWT983021:OWT983065 PGP983021:PGP983065 PQL983021:PQL983065 QAH983021:QAH983065 QKD983021:QKD983065 QTZ983021:QTZ983065 RDV983021:RDV983065 RNR983021:RNR983065 RXN983021:RXN983065 SHJ983021:SHJ983065 SRF983021:SRF983065 TBB983021:TBB983065 TKX983021:TKX983065 TUT983021:TUT983065 UEP983021:UEP983065 UOL983021:UOL983065 UYH983021:UYH983065 VID983021:VID983065 VRZ983021:VRZ983065 WBV983021:WBV983065 WLR983021:WLR983065 JB11:JB28 SX11:SX28 ACT11:ACT28 AMP11:AMP28 AWL11:AWL28 BGH11:BGH28 BQD11:BQD28 BZZ11:BZZ28 CJV11:CJV28 CTR11:CTR28 DDN11:DDN28 DNJ11:DNJ28 DXF11:DXF28 EHB11:EHB28 EQX11:EQX28 FAT11:FAT28 FKP11:FKP28 FUL11:FUL28 GEH11:GEH28 GOD11:GOD28 GXZ11:GXZ28 HHV11:HHV28 HRR11:HRR28 IBN11:IBN28 ILJ11:ILJ28 IVF11:IVF28 JFB11:JFB28 JOX11:JOX28 JYT11:JYT28 KIP11:KIP28 KSL11:KSL28 LCH11:LCH28 LMD11:LMD28 LVZ11:LVZ28 MFV11:MFV28 MPR11:MPR28 MZN11:MZN28 NJJ11:NJJ28 NTF11:NTF28 ODB11:ODB28 OMX11:OMX28 OWT11:OWT28 PGP11:PGP28 PQL11:PQL28 QAH11:QAH28 QKD11:QKD28 QTZ11:QTZ28 RDV11:RDV28 RNR11:RNR28 RXN11:RXN28 SHJ11:SHJ28 SRF11:SRF28 TBB11:TBB28 TKX11:TKX28 TUT11:TUT28 UEP11:UEP28 UOL11:UOL28 UYH11:UYH28 VID11:VID28 VRZ11:VRZ28 WBV11:WBV28 WLR11:WLR28 WVN11:WVN28 F11:F43">
      <formula1>"高,中,低"</formula1>
    </dataValidation>
    <dataValidation type="list" allowBlank="1" showInputMessage="1" showErrorMessage="1" sqref="WVM983021:WVM983065 E65517:E65561 JA65517:JA65561 SW65517:SW65561 ACS65517:ACS65561 AMO65517:AMO65561 AWK65517:AWK65561 BGG65517:BGG65561 BQC65517:BQC65561 BZY65517:BZY65561 CJU65517:CJU65561 CTQ65517:CTQ65561 DDM65517:DDM65561 DNI65517:DNI65561 DXE65517:DXE65561 EHA65517:EHA65561 EQW65517:EQW65561 FAS65517:FAS65561 FKO65517:FKO65561 FUK65517:FUK65561 GEG65517:GEG65561 GOC65517:GOC65561 GXY65517:GXY65561 HHU65517:HHU65561 HRQ65517:HRQ65561 IBM65517:IBM65561 ILI65517:ILI65561 IVE65517:IVE65561 JFA65517:JFA65561 JOW65517:JOW65561 JYS65517:JYS65561 KIO65517:KIO65561 KSK65517:KSK65561 LCG65517:LCG65561 LMC65517:LMC65561 LVY65517:LVY65561 MFU65517:MFU65561 MPQ65517:MPQ65561 MZM65517:MZM65561 NJI65517:NJI65561 NTE65517:NTE65561 ODA65517:ODA65561 OMW65517:OMW65561 OWS65517:OWS65561 PGO65517:PGO65561 PQK65517:PQK65561 QAG65517:QAG65561 QKC65517:QKC65561 QTY65517:QTY65561 RDU65517:RDU65561 RNQ65517:RNQ65561 RXM65517:RXM65561 SHI65517:SHI65561 SRE65517:SRE65561 TBA65517:TBA65561 TKW65517:TKW65561 TUS65517:TUS65561 UEO65517:UEO65561 UOK65517:UOK65561 UYG65517:UYG65561 VIC65517:VIC65561 VRY65517:VRY65561 WBU65517:WBU65561 WLQ65517:WLQ65561 WVM65517:WVM65561 E131053:E131097 JA131053:JA131097 SW131053:SW131097 ACS131053:ACS131097 AMO131053:AMO131097 AWK131053:AWK131097 BGG131053:BGG131097 BQC131053:BQC131097 BZY131053:BZY131097 CJU131053:CJU131097 CTQ131053:CTQ131097 DDM131053:DDM131097 DNI131053:DNI131097 DXE131053:DXE131097 EHA131053:EHA131097 EQW131053:EQW131097 FAS131053:FAS131097 FKO131053:FKO131097 FUK131053:FUK131097 GEG131053:GEG131097 GOC131053:GOC131097 GXY131053:GXY131097 HHU131053:HHU131097 HRQ131053:HRQ131097 IBM131053:IBM131097 ILI131053:ILI131097 IVE131053:IVE131097 JFA131053:JFA131097 JOW131053:JOW131097 JYS131053:JYS131097 KIO131053:KIO131097 KSK131053:KSK131097 LCG131053:LCG131097 LMC131053:LMC131097 LVY131053:LVY131097 MFU131053:MFU131097 MPQ131053:MPQ131097 MZM131053:MZM131097 NJI131053:NJI131097 NTE131053:NTE131097 ODA131053:ODA131097 OMW131053:OMW131097 OWS131053:OWS131097 PGO131053:PGO131097 PQK131053:PQK131097 QAG131053:QAG131097 QKC131053:QKC131097 QTY131053:QTY131097 RDU131053:RDU131097 RNQ131053:RNQ131097 RXM131053:RXM131097 SHI131053:SHI131097 SRE131053:SRE131097 TBA131053:TBA131097 TKW131053:TKW131097 TUS131053:TUS131097 UEO131053:UEO131097 UOK131053:UOK131097 UYG131053:UYG131097 VIC131053:VIC131097 VRY131053:VRY131097 WBU131053:WBU131097 WLQ131053:WLQ131097 WVM131053:WVM131097 E196589:E196633 JA196589:JA196633 SW196589:SW196633 ACS196589:ACS196633 AMO196589:AMO196633 AWK196589:AWK196633 BGG196589:BGG196633 BQC196589:BQC196633 BZY196589:BZY196633 CJU196589:CJU196633 CTQ196589:CTQ196633 DDM196589:DDM196633 DNI196589:DNI196633 DXE196589:DXE196633 EHA196589:EHA196633 EQW196589:EQW196633 FAS196589:FAS196633 FKO196589:FKO196633 FUK196589:FUK196633 GEG196589:GEG196633 GOC196589:GOC196633 GXY196589:GXY196633 HHU196589:HHU196633 HRQ196589:HRQ196633 IBM196589:IBM196633 ILI196589:ILI196633 IVE196589:IVE196633 JFA196589:JFA196633 JOW196589:JOW196633 JYS196589:JYS196633 KIO196589:KIO196633 KSK196589:KSK196633 LCG196589:LCG196633 LMC196589:LMC196633 LVY196589:LVY196633 MFU196589:MFU196633 MPQ196589:MPQ196633 MZM196589:MZM196633 NJI196589:NJI196633 NTE196589:NTE196633 ODA196589:ODA196633 OMW196589:OMW196633 OWS196589:OWS196633 PGO196589:PGO196633 PQK196589:PQK196633 QAG196589:QAG196633 QKC196589:QKC196633 QTY196589:QTY196633 RDU196589:RDU196633 RNQ196589:RNQ196633 RXM196589:RXM196633 SHI196589:SHI196633 SRE196589:SRE196633 TBA196589:TBA196633 TKW196589:TKW196633 TUS196589:TUS196633 UEO196589:UEO196633 UOK196589:UOK196633 UYG196589:UYG196633 VIC196589:VIC196633 VRY196589:VRY196633 WBU196589:WBU196633 WLQ196589:WLQ196633 WVM196589:WVM196633 E262125:E262169 JA262125:JA262169 SW262125:SW262169 ACS262125:ACS262169 AMO262125:AMO262169 AWK262125:AWK262169 BGG262125:BGG262169 BQC262125:BQC262169 BZY262125:BZY262169 CJU262125:CJU262169 CTQ262125:CTQ262169 DDM262125:DDM262169 DNI262125:DNI262169 DXE262125:DXE262169 EHA262125:EHA262169 EQW262125:EQW262169 FAS262125:FAS262169 FKO262125:FKO262169 FUK262125:FUK262169 GEG262125:GEG262169 GOC262125:GOC262169 GXY262125:GXY262169 HHU262125:HHU262169 HRQ262125:HRQ262169 IBM262125:IBM262169 ILI262125:ILI262169 IVE262125:IVE262169 JFA262125:JFA262169 JOW262125:JOW262169 JYS262125:JYS262169 KIO262125:KIO262169 KSK262125:KSK262169 LCG262125:LCG262169 LMC262125:LMC262169 LVY262125:LVY262169 MFU262125:MFU262169 MPQ262125:MPQ262169 MZM262125:MZM262169 NJI262125:NJI262169 NTE262125:NTE262169 ODA262125:ODA262169 OMW262125:OMW262169 OWS262125:OWS262169 PGO262125:PGO262169 PQK262125:PQK262169 QAG262125:QAG262169 QKC262125:QKC262169 QTY262125:QTY262169 RDU262125:RDU262169 RNQ262125:RNQ262169 RXM262125:RXM262169 SHI262125:SHI262169 SRE262125:SRE262169 TBA262125:TBA262169 TKW262125:TKW262169 TUS262125:TUS262169 UEO262125:UEO262169 UOK262125:UOK262169 UYG262125:UYG262169 VIC262125:VIC262169 VRY262125:VRY262169 WBU262125:WBU262169 WLQ262125:WLQ262169 WVM262125:WVM262169 E327661:E327705 JA327661:JA327705 SW327661:SW327705 ACS327661:ACS327705 AMO327661:AMO327705 AWK327661:AWK327705 BGG327661:BGG327705 BQC327661:BQC327705 BZY327661:BZY327705 CJU327661:CJU327705 CTQ327661:CTQ327705 DDM327661:DDM327705 DNI327661:DNI327705 DXE327661:DXE327705 EHA327661:EHA327705 EQW327661:EQW327705 FAS327661:FAS327705 FKO327661:FKO327705 FUK327661:FUK327705 GEG327661:GEG327705 GOC327661:GOC327705 GXY327661:GXY327705 HHU327661:HHU327705 HRQ327661:HRQ327705 IBM327661:IBM327705 ILI327661:ILI327705 IVE327661:IVE327705 JFA327661:JFA327705 JOW327661:JOW327705 JYS327661:JYS327705 KIO327661:KIO327705 KSK327661:KSK327705 LCG327661:LCG327705 LMC327661:LMC327705 LVY327661:LVY327705 MFU327661:MFU327705 MPQ327661:MPQ327705 MZM327661:MZM327705 NJI327661:NJI327705 NTE327661:NTE327705 ODA327661:ODA327705 OMW327661:OMW327705 OWS327661:OWS327705 PGO327661:PGO327705 PQK327661:PQK327705 QAG327661:QAG327705 QKC327661:QKC327705 QTY327661:QTY327705 RDU327661:RDU327705 RNQ327661:RNQ327705 RXM327661:RXM327705 SHI327661:SHI327705 SRE327661:SRE327705 TBA327661:TBA327705 TKW327661:TKW327705 TUS327661:TUS327705 UEO327661:UEO327705 UOK327661:UOK327705 UYG327661:UYG327705 VIC327661:VIC327705 VRY327661:VRY327705 WBU327661:WBU327705 WLQ327661:WLQ327705 WVM327661:WVM327705 E393197:E393241 JA393197:JA393241 SW393197:SW393241 ACS393197:ACS393241 AMO393197:AMO393241 AWK393197:AWK393241 BGG393197:BGG393241 BQC393197:BQC393241 BZY393197:BZY393241 CJU393197:CJU393241 CTQ393197:CTQ393241 DDM393197:DDM393241 DNI393197:DNI393241 DXE393197:DXE393241 EHA393197:EHA393241 EQW393197:EQW393241 FAS393197:FAS393241 FKO393197:FKO393241 FUK393197:FUK393241 GEG393197:GEG393241 GOC393197:GOC393241 GXY393197:GXY393241 HHU393197:HHU393241 HRQ393197:HRQ393241 IBM393197:IBM393241 ILI393197:ILI393241 IVE393197:IVE393241 JFA393197:JFA393241 JOW393197:JOW393241 JYS393197:JYS393241 KIO393197:KIO393241 KSK393197:KSK393241 LCG393197:LCG393241 LMC393197:LMC393241 LVY393197:LVY393241 MFU393197:MFU393241 MPQ393197:MPQ393241 MZM393197:MZM393241 NJI393197:NJI393241 NTE393197:NTE393241 ODA393197:ODA393241 OMW393197:OMW393241 OWS393197:OWS393241 PGO393197:PGO393241 PQK393197:PQK393241 QAG393197:QAG393241 QKC393197:QKC393241 QTY393197:QTY393241 RDU393197:RDU393241 RNQ393197:RNQ393241 RXM393197:RXM393241 SHI393197:SHI393241 SRE393197:SRE393241 TBA393197:TBA393241 TKW393197:TKW393241 TUS393197:TUS393241 UEO393197:UEO393241 UOK393197:UOK393241 UYG393197:UYG393241 VIC393197:VIC393241 VRY393197:VRY393241 WBU393197:WBU393241 WLQ393197:WLQ393241 WVM393197:WVM393241 E458733:E458777 JA458733:JA458777 SW458733:SW458777 ACS458733:ACS458777 AMO458733:AMO458777 AWK458733:AWK458777 BGG458733:BGG458777 BQC458733:BQC458777 BZY458733:BZY458777 CJU458733:CJU458777 CTQ458733:CTQ458777 DDM458733:DDM458777 DNI458733:DNI458777 DXE458733:DXE458777 EHA458733:EHA458777 EQW458733:EQW458777 FAS458733:FAS458777 FKO458733:FKO458777 FUK458733:FUK458777 GEG458733:GEG458777 GOC458733:GOC458777 GXY458733:GXY458777 HHU458733:HHU458777 HRQ458733:HRQ458777 IBM458733:IBM458777 ILI458733:ILI458777 IVE458733:IVE458777 JFA458733:JFA458777 JOW458733:JOW458777 JYS458733:JYS458777 KIO458733:KIO458777 KSK458733:KSK458777 LCG458733:LCG458777 LMC458733:LMC458777 LVY458733:LVY458777 MFU458733:MFU458777 MPQ458733:MPQ458777 MZM458733:MZM458777 NJI458733:NJI458777 NTE458733:NTE458777 ODA458733:ODA458777 OMW458733:OMW458777 OWS458733:OWS458777 PGO458733:PGO458777 PQK458733:PQK458777 QAG458733:QAG458777 QKC458733:QKC458777 QTY458733:QTY458777 RDU458733:RDU458777 RNQ458733:RNQ458777 RXM458733:RXM458777 SHI458733:SHI458777 SRE458733:SRE458777 TBA458733:TBA458777 TKW458733:TKW458777 TUS458733:TUS458777 UEO458733:UEO458777 UOK458733:UOK458777 UYG458733:UYG458777 VIC458733:VIC458777 VRY458733:VRY458777 WBU458733:WBU458777 WLQ458733:WLQ458777 WVM458733:WVM458777 E524269:E524313 JA524269:JA524313 SW524269:SW524313 ACS524269:ACS524313 AMO524269:AMO524313 AWK524269:AWK524313 BGG524269:BGG524313 BQC524269:BQC524313 BZY524269:BZY524313 CJU524269:CJU524313 CTQ524269:CTQ524313 DDM524269:DDM524313 DNI524269:DNI524313 DXE524269:DXE524313 EHA524269:EHA524313 EQW524269:EQW524313 FAS524269:FAS524313 FKO524269:FKO524313 FUK524269:FUK524313 GEG524269:GEG524313 GOC524269:GOC524313 GXY524269:GXY524313 HHU524269:HHU524313 HRQ524269:HRQ524313 IBM524269:IBM524313 ILI524269:ILI524313 IVE524269:IVE524313 JFA524269:JFA524313 JOW524269:JOW524313 JYS524269:JYS524313 KIO524269:KIO524313 KSK524269:KSK524313 LCG524269:LCG524313 LMC524269:LMC524313 LVY524269:LVY524313 MFU524269:MFU524313 MPQ524269:MPQ524313 MZM524269:MZM524313 NJI524269:NJI524313 NTE524269:NTE524313 ODA524269:ODA524313 OMW524269:OMW524313 OWS524269:OWS524313 PGO524269:PGO524313 PQK524269:PQK524313 QAG524269:QAG524313 QKC524269:QKC524313 QTY524269:QTY524313 RDU524269:RDU524313 RNQ524269:RNQ524313 RXM524269:RXM524313 SHI524269:SHI524313 SRE524269:SRE524313 TBA524269:TBA524313 TKW524269:TKW524313 TUS524269:TUS524313 UEO524269:UEO524313 UOK524269:UOK524313 UYG524269:UYG524313 VIC524269:VIC524313 VRY524269:VRY524313 WBU524269:WBU524313 WLQ524269:WLQ524313 WVM524269:WVM524313 E589805:E589849 JA589805:JA589849 SW589805:SW589849 ACS589805:ACS589849 AMO589805:AMO589849 AWK589805:AWK589849 BGG589805:BGG589849 BQC589805:BQC589849 BZY589805:BZY589849 CJU589805:CJU589849 CTQ589805:CTQ589849 DDM589805:DDM589849 DNI589805:DNI589849 DXE589805:DXE589849 EHA589805:EHA589849 EQW589805:EQW589849 FAS589805:FAS589849 FKO589805:FKO589849 FUK589805:FUK589849 GEG589805:GEG589849 GOC589805:GOC589849 GXY589805:GXY589849 HHU589805:HHU589849 HRQ589805:HRQ589849 IBM589805:IBM589849 ILI589805:ILI589849 IVE589805:IVE589849 JFA589805:JFA589849 JOW589805:JOW589849 JYS589805:JYS589849 KIO589805:KIO589849 KSK589805:KSK589849 LCG589805:LCG589849 LMC589805:LMC589849 LVY589805:LVY589849 MFU589805:MFU589849 MPQ589805:MPQ589849 MZM589805:MZM589849 NJI589805:NJI589849 NTE589805:NTE589849 ODA589805:ODA589849 OMW589805:OMW589849 OWS589805:OWS589849 PGO589805:PGO589849 PQK589805:PQK589849 QAG589805:QAG589849 QKC589805:QKC589849 QTY589805:QTY589849 RDU589805:RDU589849 RNQ589805:RNQ589849 RXM589805:RXM589849 SHI589805:SHI589849 SRE589805:SRE589849 TBA589805:TBA589849 TKW589805:TKW589849 TUS589805:TUS589849 UEO589805:UEO589849 UOK589805:UOK589849 UYG589805:UYG589849 VIC589805:VIC589849 VRY589805:VRY589849 WBU589805:WBU589849 WLQ589805:WLQ589849 WVM589805:WVM589849 E655341:E655385 JA655341:JA655385 SW655341:SW655385 ACS655341:ACS655385 AMO655341:AMO655385 AWK655341:AWK655385 BGG655341:BGG655385 BQC655341:BQC655385 BZY655341:BZY655385 CJU655341:CJU655385 CTQ655341:CTQ655385 DDM655341:DDM655385 DNI655341:DNI655385 DXE655341:DXE655385 EHA655341:EHA655385 EQW655341:EQW655385 FAS655341:FAS655385 FKO655341:FKO655385 FUK655341:FUK655385 GEG655341:GEG655385 GOC655341:GOC655385 GXY655341:GXY655385 HHU655341:HHU655385 HRQ655341:HRQ655385 IBM655341:IBM655385 ILI655341:ILI655385 IVE655341:IVE655385 JFA655341:JFA655385 JOW655341:JOW655385 JYS655341:JYS655385 KIO655341:KIO655385 KSK655341:KSK655385 LCG655341:LCG655385 LMC655341:LMC655385 LVY655341:LVY655385 MFU655341:MFU655385 MPQ655341:MPQ655385 MZM655341:MZM655385 NJI655341:NJI655385 NTE655341:NTE655385 ODA655341:ODA655385 OMW655341:OMW655385 OWS655341:OWS655385 PGO655341:PGO655385 PQK655341:PQK655385 QAG655341:QAG655385 QKC655341:QKC655385 QTY655341:QTY655385 RDU655341:RDU655385 RNQ655341:RNQ655385 RXM655341:RXM655385 SHI655341:SHI655385 SRE655341:SRE655385 TBA655341:TBA655385 TKW655341:TKW655385 TUS655341:TUS655385 UEO655341:UEO655385 UOK655341:UOK655385 UYG655341:UYG655385 VIC655341:VIC655385 VRY655341:VRY655385 WBU655341:WBU655385 WLQ655341:WLQ655385 WVM655341:WVM655385 E720877:E720921 JA720877:JA720921 SW720877:SW720921 ACS720877:ACS720921 AMO720877:AMO720921 AWK720877:AWK720921 BGG720877:BGG720921 BQC720877:BQC720921 BZY720877:BZY720921 CJU720877:CJU720921 CTQ720877:CTQ720921 DDM720877:DDM720921 DNI720877:DNI720921 DXE720877:DXE720921 EHA720877:EHA720921 EQW720877:EQW720921 FAS720877:FAS720921 FKO720877:FKO720921 FUK720877:FUK720921 GEG720877:GEG720921 GOC720877:GOC720921 GXY720877:GXY720921 HHU720877:HHU720921 HRQ720877:HRQ720921 IBM720877:IBM720921 ILI720877:ILI720921 IVE720877:IVE720921 JFA720877:JFA720921 JOW720877:JOW720921 JYS720877:JYS720921 KIO720877:KIO720921 KSK720877:KSK720921 LCG720877:LCG720921 LMC720877:LMC720921 LVY720877:LVY720921 MFU720877:MFU720921 MPQ720877:MPQ720921 MZM720877:MZM720921 NJI720877:NJI720921 NTE720877:NTE720921 ODA720877:ODA720921 OMW720877:OMW720921 OWS720877:OWS720921 PGO720877:PGO720921 PQK720877:PQK720921 QAG720877:QAG720921 QKC720877:QKC720921 QTY720877:QTY720921 RDU720877:RDU720921 RNQ720877:RNQ720921 RXM720877:RXM720921 SHI720877:SHI720921 SRE720877:SRE720921 TBA720877:TBA720921 TKW720877:TKW720921 TUS720877:TUS720921 UEO720877:UEO720921 UOK720877:UOK720921 UYG720877:UYG720921 VIC720877:VIC720921 VRY720877:VRY720921 WBU720877:WBU720921 WLQ720877:WLQ720921 WVM720877:WVM720921 E786413:E786457 JA786413:JA786457 SW786413:SW786457 ACS786413:ACS786457 AMO786413:AMO786457 AWK786413:AWK786457 BGG786413:BGG786457 BQC786413:BQC786457 BZY786413:BZY786457 CJU786413:CJU786457 CTQ786413:CTQ786457 DDM786413:DDM786457 DNI786413:DNI786457 DXE786413:DXE786457 EHA786413:EHA786457 EQW786413:EQW786457 FAS786413:FAS786457 FKO786413:FKO786457 FUK786413:FUK786457 GEG786413:GEG786457 GOC786413:GOC786457 GXY786413:GXY786457 HHU786413:HHU786457 HRQ786413:HRQ786457 IBM786413:IBM786457 ILI786413:ILI786457 IVE786413:IVE786457 JFA786413:JFA786457 JOW786413:JOW786457 JYS786413:JYS786457 KIO786413:KIO786457 KSK786413:KSK786457 LCG786413:LCG786457 LMC786413:LMC786457 LVY786413:LVY786457 MFU786413:MFU786457 MPQ786413:MPQ786457 MZM786413:MZM786457 NJI786413:NJI786457 NTE786413:NTE786457 ODA786413:ODA786457 OMW786413:OMW786457 OWS786413:OWS786457 PGO786413:PGO786457 PQK786413:PQK786457 QAG786413:QAG786457 QKC786413:QKC786457 QTY786413:QTY786457 RDU786413:RDU786457 RNQ786413:RNQ786457 RXM786413:RXM786457 SHI786413:SHI786457 SRE786413:SRE786457 TBA786413:TBA786457 TKW786413:TKW786457 TUS786413:TUS786457 UEO786413:UEO786457 UOK786413:UOK786457 UYG786413:UYG786457 VIC786413:VIC786457 VRY786413:VRY786457 WBU786413:WBU786457 WLQ786413:WLQ786457 WVM786413:WVM786457 E851949:E851993 JA851949:JA851993 SW851949:SW851993 ACS851949:ACS851993 AMO851949:AMO851993 AWK851949:AWK851993 BGG851949:BGG851993 BQC851949:BQC851993 BZY851949:BZY851993 CJU851949:CJU851993 CTQ851949:CTQ851993 DDM851949:DDM851993 DNI851949:DNI851993 DXE851949:DXE851993 EHA851949:EHA851993 EQW851949:EQW851993 FAS851949:FAS851993 FKO851949:FKO851993 FUK851949:FUK851993 GEG851949:GEG851993 GOC851949:GOC851993 GXY851949:GXY851993 HHU851949:HHU851993 HRQ851949:HRQ851993 IBM851949:IBM851993 ILI851949:ILI851993 IVE851949:IVE851993 JFA851949:JFA851993 JOW851949:JOW851993 JYS851949:JYS851993 KIO851949:KIO851993 KSK851949:KSK851993 LCG851949:LCG851993 LMC851949:LMC851993 LVY851949:LVY851993 MFU851949:MFU851993 MPQ851949:MPQ851993 MZM851949:MZM851993 NJI851949:NJI851993 NTE851949:NTE851993 ODA851949:ODA851993 OMW851949:OMW851993 OWS851949:OWS851993 PGO851949:PGO851993 PQK851949:PQK851993 QAG851949:QAG851993 QKC851949:QKC851993 QTY851949:QTY851993 RDU851949:RDU851993 RNQ851949:RNQ851993 RXM851949:RXM851993 SHI851949:SHI851993 SRE851949:SRE851993 TBA851949:TBA851993 TKW851949:TKW851993 TUS851949:TUS851993 UEO851949:UEO851993 UOK851949:UOK851993 UYG851949:UYG851993 VIC851949:VIC851993 VRY851949:VRY851993 WBU851949:WBU851993 WLQ851949:WLQ851993 WVM851949:WVM851993 E917485:E917529 JA917485:JA917529 SW917485:SW917529 ACS917485:ACS917529 AMO917485:AMO917529 AWK917485:AWK917529 BGG917485:BGG917529 BQC917485:BQC917529 BZY917485:BZY917529 CJU917485:CJU917529 CTQ917485:CTQ917529 DDM917485:DDM917529 DNI917485:DNI917529 DXE917485:DXE917529 EHA917485:EHA917529 EQW917485:EQW917529 FAS917485:FAS917529 FKO917485:FKO917529 FUK917485:FUK917529 GEG917485:GEG917529 GOC917485:GOC917529 GXY917485:GXY917529 HHU917485:HHU917529 HRQ917485:HRQ917529 IBM917485:IBM917529 ILI917485:ILI917529 IVE917485:IVE917529 JFA917485:JFA917529 JOW917485:JOW917529 JYS917485:JYS917529 KIO917485:KIO917529 KSK917485:KSK917529 LCG917485:LCG917529 LMC917485:LMC917529 LVY917485:LVY917529 MFU917485:MFU917529 MPQ917485:MPQ917529 MZM917485:MZM917529 NJI917485:NJI917529 NTE917485:NTE917529 ODA917485:ODA917529 OMW917485:OMW917529 OWS917485:OWS917529 PGO917485:PGO917529 PQK917485:PQK917529 QAG917485:QAG917529 QKC917485:QKC917529 QTY917485:QTY917529 RDU917485:RDU917529 RNQ917485:RNQ917529 RXM917485:RXM917529 SHI917485:SHI917529 SRE917485:SRE917529 TBA917485:TBA917529 TKW917485:TKW917529 TUS917485:TUS917529 UEO917485:UEO917529 UOK917485:UOK917529 UYG917485:UYG917529 VIC917485:VIC917529 VRY917485:VRY917529 WBU917485:WBU917529 WLQ917485:WLQ917529 WVM917485:WVM917529 E983021:E983065 JA983021:JA983065 SW983021:SW983065 ACS983021:ACS983065 AMO983021:AMO983065 AWK983021:AWK983065 BGG983021:BGG983065 BQC983021:BQC983065 BZY983021:BZY983065 CJU983021:CJU983065 CTQ983021:CTQ983065 DDM983021:DDM983065 DNI983021:DNI983065 DXE983021:DXE983065 EHA983021:EHA983065 EQW983021:EQW983065 FAS983021:FAS983065 FKO983021:FKO983065 FUK983021:FUK983065 GEG983021:GEG983065 GOC983021:GOC983065 GXY983021:GXY983065 HHU983021:HHU983065 HRQ983021:HRQ983065 IBM983021:IBM983065 ILI983021:ILI983065 IVE983021:IVE983065 JFA983021:JFA983065 JOW983021:JOW983065 JYS983021:JYS983065 KIO983021:KIO983065 KSK983021:KSK983065 LCG983021:LCG983065 LMC983021:LMC983065 LVY983021:LVY983065 MFU983021:MFU983065 MPQ983021:MPQ983065 MZM983021:MZM983065 NJI983021:NJI983065 NTE983021:NTE983065 ODA983021:ODA983065 OMW983021:OMW983065 OWS983021:OWS983065 PGO983021:PGO983065 PQK983021:PQK983065 QAG983021:QAG983065 QKC983021:QKC983065 QTY983021:QTY983065 RDU983021:RDU983065 RNQ983021:RNQ983065 RXM983021:RXM983065 SHI983021:SHI983065 SRE983021:SRE983065 TBA983021:TBA983065 TKW983021:TKW983065 TUS983021:TUS983065 UEO983021:UEO983065 UOK983021:UOK983065 UYG983021:UYG983065 VIC983021:VIC983065 VRY983021:VRY983065 WBU983021:WBU983065 WLQ983021:WLQ983065 JA11:JA28 SW11:SW28 ACS11:ACS28 AMO11:AMO28 AWK11:AWK28 BGG11:BGG28 BQC11:BQC28 BZY11:BZY28 CJU11:CJU28 CTQ11:CTQ28 DDM11:DDM28 DNI11:DNI28 DXE11:DXE28 EHA11:EHA28 EQW11:EQW28 FAS11:FAS28 FKO11:FKO28 FUK11:FUK28 GEG11:GEG28 GOC11:GOC28 GXY11:GXY28 HHU11:HHU28 HRQ11:HRQ28 IBM11:IBM28 ILI11:ILI28 IVE11:IVE28 JFA11:JFA28 JOW11:JOW28 JYS11:JYS28 KIO11:KIO28 KSK11:KSK28 LCG11:LCG28 LMC11:LMC28 LVY11:LVY28 MFU11:MFU28 MPQ11:MPQ28 MZM11:MZM28 NJI11:NJI28 NTE11:NTE28 ODA11:ODA28 OMW11:OMW28 OWS11:OWS28 PGO11:PGO28 PQK11:PQK28 QAG11:QAG28 QKC11:QKC28 QTY11:QTY28 RDU11:RDU28 RNQ11:RNQ28 RXM11:RXM28 SHI11:SHI28 SRE11:SRE28 TBA11:TBA28 TKW11:TKW28 TUS11:TUS28 UEO11:UEO28 UOK11:UOK28 UYG11:UYG28 VIC11:VIC28 VRY11:VRY28 WBU11:WBU28 WLQ11:WLQ28 WVM11:WVM28 E11:E43">
      <formula1>"正,反"</formula1>
    </dataValidation>
    <dataValidation type="list" allowBlank="1" showInputMessage="1" showErrorMessage="1" sqref="P65517:P65561 JL65517:JL65561 TH65517:TH65561 ADD65517:ADD65561 AMZ65517:AMZ65561 AWV65517:AWV65561 BGR65517:BGR65561 BQN65517:BQN65561 CAJ65517:CAJ65561 CKF65517:CKF65561 CUB65517:CUB65561 DDX65517:DDX65561 DNT65517:DNT65561 DXP65517:DXP65561 EHL65517:EHL65561 ERH65517:ERH65561 FBD65517:FBD65561 FKZ65517:FKZ65561 FUV65517:FUV65561 GER65517:GER65561 GON65517:GON65561 GYJ65517:GYJ65561 HIF65517:HIF65561 HSB65517:HSB65561 IBX65517:IBX65561 ILT65517:ILT65561 IVP65517:IVP65561 JFL65517:JFL65561 JPH65517:JPH65561 JZD65517:JZD65561 KIZ65517:KIZ65561 KSV65517:KSV65561 LCR65517:LCR65561 LMN65517:LMN65561 LWJ65517:LWJ65561 MGF65517:MGF65561 MQB65517:MQB65561 MZX65517:MZX65561 NJT65517:NJT65561 NTP65517:NTP65561 ODL65517:ODL65561 ONH65517:ONH65561 OXD65517:OXD65561 PGZ65517:PGZ65561 PQV65517:PQV65561 QAR65517:QAR65561 QKN65517:QKN65561 QUJ65517:QUJ65561 REF65517:REF65561 ROB65517:ROB65561 RXX65517:RXX65561 SHT65517:SHT65561 SRP65517:SRP65561 TBL65517:TBL65561 TLH65517:TLH65561 TVD65517:TVD65561 UEZ65517:UEZ65561 UOV65517:UOV65561 UYR65517:UYR65561 VIN65517:VIN65561 VSJ65517:VSJ65561 WCF65517:WCF65561 WMB65517:WMB65561 WVX65517:WVX65561 P131053:P131097 JL131053:JL131097 TH131053:TH131097 ADD131053:ADD131097 AMZ131053:AMZ131097 AWV131053:AWV131097 BGR131053:BGR131097 BQN131053:BQN131097 CAJ131053:CAJ131097 CKF131053:CKF131097 CUB131053:CUB131097 DDX131053:DDX131097 DNT131053:DNT131097 DXP131053:DXP131097 EHL131053:EHL131097 ERH131053:ERH131097 FBD131053:FBD131097 FKZ131053:FKZ131097 FUV131053:FUV131097 GER131053:GER131097 GON131053:GON131097 GYJ131053:GYJ131097 HIF131053:HIF131097 HSB131053:HSB131097 IBX131053:IBX131097 ILT131053:ILT131097 IVP131053:IVP131097 JFL131053:JFL131097 JPH131053:JPH131097 JZD131053:JZD131097 KIZ131053:KIZ131097 KSV131053:KSV131097 LCR131053:LCR131097 LMN131053:LMN131097 LWJ131053:LWJ131097 MGF131053:MGF131097 MQB131053:MQB131097 MZX131053:MZX131097 NJT131053:NJT131097 NTP131053:NTP131097 ODL131053:ODL131097 ONH131053:ONH131097 OXD131053:OXD131097 PGZ131053:PGZ131097 PQV131053:PQV131097 QAR131053:QAR131097 QKN131053:QKN131097 QUJ131053:QUJ131097 REF131053:REF131097 ROB131053:ROB131097 RXX131053:RXX131097 SHT131053:SHT131097 SRP131053:SRP131097 TBL131053:TBL131097 TLH131053:TLH131097 TVD131053:TVD131097 UEZ131053:UEZ131097 UOV131053:UOV131097 UYR131053:UYR131097 VIN131053:VIN131097 VSJ131053:VSJ131097 WCF131053:WCF131097 WMB131053:WMB131097 WVX131053:WVX131097 P196589:P196633 JL196589:JL196633 TH196589:TH196633 ADD196589:ADD196633 AMZ196589:AMZ196633 AWV196589:AWV196633 BGR196589:BGR196633 BQN196589:BQN196633 CAJ196589:CAJ196633 CKF196589:CKF196633 CUB196589:CUB196633 DDX196589:DDX196633 DNT196589:DNT196633 DXP196589:DXP196633 EHL196589:EHL196633 ERH196589:ERH196633 FBD196589:FBD196633 FKZ196589:FKZ196633 FUV196589:FUV196633 GER196589:GER196633 GON196589:GON196633 GYJ196589:GYJ196633 HIF196589:HIF196633 HSB196589:HSB196633 IBX196589:IBX196633 ILT196589:ILT196633 IVP196589:IVP196633 JFL196589:JFL196633 JPH196589:JPH196633 JZD196589:JZD196633 KIZ196589:KIZ196633 KSV196589:KSV196633 LCR196589:LCR196633 LMN196589:LMN196633 LWJ196589:LWJ196633 MGF196589:MGF196633 MQB196589:MQB196633 MZX196589:MZX196633 NJT196589:NJT196633 NTP196589:NTP196633 ODL196589:ODL196633 ONH196589:ONH196633 OXD196589:OXD196633 PGZ196589:PGZ196633 PQV196589:PQV196633 QAR196589:QAR196633 QKN196589:QKN196633 QUJ196589:QUJ196633 REF196589:REF196633 ROB196589:ROB196633 RXX196589:RXX196633 SHT196589:SHT196633 SRP196589:SRP196633 TBL196589:TBL196633 TLH196589:TLH196633 TVD196589:TVD196633 UEZ196589:UEZ196633 UOV196589:UOV196633 UYR196589:UYR196633 VIN196589:VIN196633 VSJ196589:VSJ196633 WCF196589:WCF196633 WMB196589:WMB196633 WVX196589:WVX196633 P262125:P262169 JL262125:JL262169 TH262125:TH262169 ADD262125:ADD262169 AMZ262125:AMZ262169 AWV262125:AWV262169 BGR262125:BGR262169 BQN262125:BQN262169 CAJ262125:CAJ262169 CKF262125:CKF262169 CUB262125:CUB262169 DDX262125:DDX262169 DNT262125:DNT262169 DXP262125:DXP262169 EHL262125:EHL262169 ERH262125:ERH262169 FBD262125:FBD262169 FKZ262125:FKZ262169 FUV262125:FUV262169 GER262125:GER262169 GON262125:GON262169 GYJ262125:GYJ262169 HIF262125:HIF262169 HSB262125:HSB262169 IBX262125:IBX262169 ILT262125:ILT262169 IVP262125:IVP262169 JFL262125:JFL262169 JPH262125:JPH262169 JZD262125:JZD262169 KIZ262125:KIZ262169 KSV262125:KSV262169 LCR262125:LCR262169 LMN262125:LMN262169 LWJ262125:LWJ262169 MGF262125:MGF262169 MQB262125:MQB262169 MZX262125:MZX262169 NJT262125:NJT262169 NTP262125:NTP262169 ODL262125:ODL262169 ONH262125:ONH262169 OXD262125:OXD262169 PGZ262125:PGZ262169 PQV262125:PQV262169 QAR262125:QAR262169 QKN262125:QKN262169 QUJ262125:QUJ262169 REF262125:REF262169 ROB262125:ROB262169 RXX262125:RXX262169 SHT262125:SHT262169 SRP262125:SRP262169 TBL262125:TBL262169 TLH262125:TLH262169 TVD262125:TVD262169 UEZ262125:UEZ262169 UOV262125:UOV262169 UYR262125:UYR262169 VIN262125:VIN262169 VSJ262125:VSJ262169 WCF262125:WCF262169 WMB262125:WMB262169 WVX262125:WVX262169 P327661:P327705 JL327661:JL327705 TH327661:TH327705 ADD327661:ADD327705 AMZ327661:AMZ327705 AWV327661:AWV327705 BGR327661:BGR327705 BQN327661:BQN327705 CAJ327661:CAJ327705 CKF327661:CKF327705 CUB327661:CUB327705 DDX327661:DDX327705 DNT327661:DNT327705 DXP327661:DXP327705 EHL327661:EHL327705 ERH327661:ERH327705 FBD327661:FBD327705 FKZ327661:FKZ327705 FUV327661:FUV327705 GER327661:GER327705 GON327661:GON327705 GYJ327661:GYJ327705 HIF327661:HIF327705 HSB327661:HSB327705 IBX327661:IBX327705 ILT327661:ILT327705 IVP327661:IVP327705 JFL327661:JFL327705 JPH327661:JPH327705 JZD327661:JZD327705 KIZ327661:KIZ327705 KSV327661:KSV327705 LCR327661:LCR327705 LMN327661:LMN327705 LWJ327661:LWJ327705 MGF327661:MGF327705 MQB327661:MQB327705 MZX327661:MZX327705 NJT327661:NJT327705 NTP327661:NTP327705 ODL327661:ODL327705 ONH327661:ONH327705 OXD327661:OXD327705 PGZ327661:PGZ327705 PQV327661:PQV327705 QAR327661:QAR327705 QKN327661:QKN327705 QUJ327661:QUJ327705 REF327661:REF327705 ROB327661:ROB327705 RXX327661:RXX327705 SHT327661:SHT327705 SRP327661:SRP327705 TBL327661:TBL327705 TLH327661:TLH327705 TVD327661:TVD327705 UEZ327661:UEZ327705 UOV327661:UOV327705 UYR327661:UYR327705 VIN327661:VIN327705 VSJ327661:VSJ327705 WCF327661:WCF327705 WMB327661:WMB327705 WVX327661:WVX327705 P393197:P393241 JL393197:JL393241 TH393197:TH393241 ADD393197:ADD393241 AMZ393197:AMZ393241 AWV393197:AWV393241 BGR393197:BGR393241 BQN393197:BQN393241 CAJ393197:CAJ393241 CKF393197:CKF393241 CUB393197:CUB393241 DDX393197:DDX393241 DNT393197:DNT393241 DXP393197:DXP393241 EHL393197:EHL393241 ERH393197:ERH393241 FBD393197:FBD393241 FKZ393197:FKZ393241 FUV393197:FUV393241 GER393197:GER393241 GON393197:GON393241 GYJ393197:GYJ393241 HIF393197:HIF393241 HSB393197:HSB393241 IBX393197:IBX393241 ILT393197:ILT393241 IVP393197:IVP393241 JFL393197:JFL393241 JPH393197:JPH393241 JZD393197:JZD393241 KIZ393197:KIZ393241 KSV393197:KSV393241 LCR393197:LCR393241 LMN393197:LMN393241 LWJ393197:LWJ393241 MGF393197:MGF393241 MQB393197:MQB393241 MZX393197:MZX393241 NJT393197:NJT393241 NTP393197:NTP393241 ODL393197:ODL393241 ONH393197:ONH393241 OXD393197:OXD393241 PGZ393197:PGZ393241 PQV393197:PQV393241 QAR393197:QAR393241 QKN393197:QKN393241 QUJ393197:QUJ393241 REF393197:REF393241 ROB393197:ROB393241 RXX393197:RXX393241 SHT393197:SHT393241 SRP393197:SRP393241 TBL393197:TBL393241 TLH393197:TLH393241 TVD393197:TVD393241 UEZ393197:UEZ393241 UOV393197:UOV393241 UYR393197:UYR393241 VIN393197:VIN393241 VSJ393197:VSJ393241 WCF393197:WCF393241 WMB393197:WMB393241 WVX393197:WVX393241 P458733:P458777 JL458733:JL458777 TH458733:TH458777 ADD458733:ADD458777 AMZ458733:AMZ458777 AWV458733:AWV458777 BGR458733:BGR458777 BQN458733:BQN458777 CAJ458733:CAJ458777 CKF458733:CKF458777 CUB458733:CUB458777 DDX458733:DDX458777 DNT458733:DNT458777 DXP458733:DXP458777 EHL458733:EHL458777 ERH458733:ERH458777 FBD458733:FBD458777 FKZ458733:FKZ458777 FUV458733:FUV458777 GER458733:GER458777 GON458733:GON458777 GYJ458733:GYJ458777 HIF458733:HIF458777 HSB458733:HSB458777 IBX458733:IBX458777 ILT458733:ILT458777 IVP458733:IVP458777 JFL458733:JFL458777 JPH458733:JPH458777 JZD458733:JZD458777 KIZ458733:KIZ458777 KSV458733:KSV458777 LCR458733:LCR458777 LMN458733:LMN458777 LWJ458733:LWJ458777 MGF458733:MGF458777 MQB458733:MQB458777 MZX458733:MZX458777 NJT458733:NJT458777 NTP458733:NTP458777 ODL458733:ODL458777 ONH458733:ONH458777 OXD458733:OXD458777 PGZ458733:PGZ458777 PQV458733:PQV458777 QAR458733:QAR458777 QKN458733:QKN458777 QUJ458733:QUJ458777 REF458733:REF458777 ROB458733:ROB458777 RXX458733:RXX458777 SHT458733:SHT458777 SRP458733:SRP458777 TBL458733:TBL458777 TLH458733:TLH458777 TVD458733:TVD458777 UEZ458733:UEZ458777 UOV458733:UOV458777 UYR458733:UYR458777 VIN458733:VIN458777 VSJ458733:VSJ458777 WCF458733:WCF458777 WMB458733:WMB458777 WVX458733:WVX458777 P524269:P524313 JL524269:JL524313 TH524269:TH524313 ADD524269:ADD524313 AMZ524269:AMZ524313 AWV524269:AWV524313 BGR524269:BGR524313 BQN524269:BQN524313 CAJ524269:CAJ524313 CKF524269:CKF524313 CUB524269:CUB524313 DDX524269:DDX524313 DNT524269:DNT524313 DXP524269:DXP524313 EHL524269:EHL524313 ERH524269:ERH524313 FBD524269:FBD524313 FKZ524269:FKZ524313 FUV524269:FUV524313 GER524269:GER524313 GON524269:GON524313 GYJ524269:GYJ524313 HIF524269:HIF524313 HSB524269:HSB524313 IBX524269:IBX524313 ILT524269:ILT524313 IVP524269:IVP524313 JFL524269:JFL524313 JPH524269:JPH524313 JZD524269:JZD524313 KIZ524269:KIZ524313 KSV524269:KSV524313 LCR524269:LCR524313 LMN524269:LMN524313 LWJ524269:LWJ524313 MGF524269:MGF524313 MQB524269:MQB524313 MZX524269:MZX524313 NJT524269:NJT524313 NTP524269:NTP524313 ODL524269:ODL524313 ONH524269:ONH524313 OXD524269:OXD524313 PGZ524269:PGZ524313 PQV524269:PQV524313 QAR524269:QAR524313 QKN524269:QKN524313 QUJ524269:QUJ524313 REF524269:REF524313 ROB524269:ROB524313 RXX524269:RXX524313 SHT524269:SHT524313 SRP524269:SRP524313 TBL524269:TBL524313 TLH524269:TLH524313 TVD524269:TVD524313 UEZ524269:UEZ524313 UOV524269:UOV524313 UYR524269:UYR524313 VIN524269:VIN524313 VSJ524269:VSJ524313 WCF524269:WCF524313 WMB524269:WMB524313 WVX524269:WVX524313 P589805:P589849 JL589805:JL589849 TH589805:TH589849 ADD589805:ADD589849 AMZ589805:AMZ589849 AWV589805:AWV589849 BGR589805:BGR589849 BQN589805:BQN589849 CAJ589805:CAJ589849 CKF589805:CKF589849 CUB589805:CUB589849 DDX589805:DDX589849 DNT589805:DNT589849 DXP589805:DXP589849 EHL589805:EHL589849 ERH589805:ERH589849 FBD589805:FBD589849 FKZ589805:FKZ589849 FUV589805:FUV589849 GER589805:GER589849 GON589805:GON589849 GYJ589805:GYJ589849 HIF589805:HIF589849 HSB589805:HSB589849 IBX589805:IBX589849 ILT589805:ILT589849 IVP589805:IVP589849 JFL589805:JFL589849 JPH589805:JPH589849 JZD589805:JZD589849 KIZ589805:KIZ589849 KSV589805:KSV589849 LCR589805:LCR589849 LMN589805:LMN589849 LWJ589805:LWJ589849 MGF589805:MGF589849 MQB589805:MQB589849 MZX589805:MZX589849 NJT589805:NJT589849 NTP589805:NTP589849 ODL589805:ODL589849 ONH589805:ONH589849 OXD589805:OXD589849 PGZ589805:PGZ589849 PQV589805:PQV589849 QAR589805:QAR589849 QKN589805:QKN589849 QUJ589805:QUJ589849 REF589805:REF589849 ROB589805:ROB589849 RXX589805:RXX589849 SHT589805:SHT589849 SRP589805:SRP589849 TBL589805:TBL589849 TLH589805:TLH589849 TVD589805:TVD589849 UEZ589805:UEZ589849 UOV589805:UOV589849 UYR589805:UYR589849 VIN589805:VIN589849 VSJ589805:VSJ589849 WCF589805:WCF589849 WMB589805:WMB589849 WVX589805:WVX589849 P655341:P655385 JL655341:JL655385 TH655341:TH655385 ADD655341:ADD655385 AMZ655341:AMZ655385 AWV655341:AWV655385 BGR655341:BGR655385 BQN655341:BQN655385 CAJ655341:CAJ655385 CKF655341:CKF655385 CUB655341:CUB655385 DDX655341:DDX655385 DNT655341:DNT655385 DXP655341:DXP655385 EHL655341:EHL655385 ERH655341:ERH655385 FBD655341:FBD655385 FKZ655341:FKZ655385 FUV655341:FUV655385 GER655341:GER655385 GON655341:GON655385 GYJ655341:GYJ655385 HIF655341:HIF655385 HSB655341:HSB655385 IBX655341:IBX655385 ILT655341:ILT655385 IVP655341:IVP655385 JFL655341:JFL655385 JPH655341:JPH655385 JZD655341:JZD655385 KIZ655341:KIZ655385 KSV655341:KSV655385 LCR655341:LCR655385 LMN655341:LMN655385 LWJ655341:LWJ655385 MGF655341:MGF655385 MQB655341:MQB655385 MZX655341:MZX655385 NJT655341:NJT655385 NTP655341:NTP655385 ODL655341:ODL655385 ONH655341:ONH655385 OXD655341:OXD655385 PGZ655341:PGZ655385 PQV655341:PQV655385 QAR655341:QAR655385 QKN655341:QKN655385 QUJ655341:QUJ655385 REF655341:REF655385 ROB655341:ROB655385 RXX655341:RXX655385 SHT655341:SHT655385 SRP655341:SRP655385 TBL655341:TBL655385 TLH655341:TLH655385 TVD655341:TVD655385 UEZ655341:UEZ655385 UOV655341:UOV655385 UYR655341:UYR655385 VIN655341:VIN655385 VSJ655341:VSJ655385 WCF655341:WCF655385 WMB655341:WMB655385 WVX655341:WVX655385 P720877:P720921 JL720877:JL720921 TH720877:TH720921 ADD720877:ADD720921 AMZ720877:AMZ720921 AWV720877:AWV720921 BGR720877:BGR720921 BQN720877:BQN720921 CAJ720877:CAJ720921 CKF720877:CKF720921 CUB720877:CUB720921 DDX720877:DDX720921 DNT720877:DNT720921 DXP720877:DXP720921 EHL720877:EHL720921 ERH720877:ERH720921 FBD720877:FBD720921 FKZ720877:FKZ720921 FUV720877:FUV720921 GER720877:GER720921 GON720877:GON720921 GYJ720877:GYJ720921 HIF720877:HIF720921 HSB720877:HSB720921 IBX720877:IBX720921 ILT720877:ILT720921 IVP720877:IVP720921 JFL720877:JFL720921 JPH720877:JPH720921 JZD720877:JZD720921 KIZ720877:KIZ720921 KSV720877:KSV720921 LCR720877:LCR720921 LMN720877:LMN720921 LWJ720877:LWJ720921 MGF720877:MGF720921 MQB720877:MQB720921 MZX720877:MZX720921 NJT720877:NJT720921 NTP720877:NTP720921 ODL720877:ODL720921 ONH720877:ONH720921 OXD720877:OXD720921 PGZ720877:PGZ720921 PQV720877:PQV720921 QAR720877:QAR720921 QKN720877:QKN720921 QUJ720877:QUJ720921 REF720877:REF720921 ROB720877:ROB720921 RXX720877:RXX720921 SHT720877:SHT720921 SRP720877:SRP720921 TBL720877:TBL720921 TLH720877:TLH720921 TVD720877:TVD720921 UEZ720877:UEZ720921 UOV720877:UOV720921 UYR720877:UYR720921 VIN720877:VIN720921 VSJ720877:VSJ720921 WCF720877:WCF720921 WMB720877:WMB720921 WVX720877:WVX720921 P786413:P786457 JL786413:JL786457 TH786413:TH786457 ADD786413:ADD786457 AMZ786413:AMZ786457 AWV786413:AWV786457 BGR786413:BGR786457 BQN786413:BQN786457 CAJ786413:CAJ786457 CKF786413:CKF786457 CUB786413:CUB786457 DDX786413:DDX786457 DNT786413:DNT786457 DXP786413:DXP786457 EHL786413:EHL786457 ERH786413:ERH786457 FBD786413:FBD786457 FKZ786413:FKZ786457 FUV786413:FUV786457 GER786413:GER786457 GON786413:GON786457 GYJ786413:GYJ786457 HIF786413:HIF786457 HSB786413:HSB786457 IBX786413:IBX786457 ILT786413:ILT786457 IVP786413:IVP786457 JFL786413:JFL786457 JPH786413:JPH786457 JZD786413:JZD786457 KIZ786413:KIZ786457 KSV786413:KSV786457 LCR786413:LCR786457 LMN786413:LMN786457 LWJ786413:LWJ786457 MGF786413:MGF786457 MQB786413:MQB786457 MZX786413:MZX786457 NJT786413:NJT786457 NTP786413:NTP786457 ODL786413:ODL786457 ONH786413:ONH786457 OXD786413:OXD786457 PGZ786413:PGZ786457 PQV786413:PQV786457 QAR786413:QAR786457 QKN786413:QKN786457 QUJ786413:QUJ786457 REF786413:REF786457 ROB786413:ROB786457 RXX786413:RXX786457 SHT786413:SHT786457 SRP786413:SRP786457 TBL786413:TBL786457 TLH786413:TLH786457 TVD786413:TVD786457 UEZ786413:UEZ786457 UOV786413:UOV786457 UYR786413:UYR786457 VIN786413:VIN786457 VSJ786413:VSJ786457 WCF786413:WCF786457 WMB786413:WMB786457 WVX786413:WVX786457 P851949:P851993 JL851949:JL851993 TH851949:TH851993 ADD851949:ADD851993 AMZ851949:AMZ851993 AWV851949:AWV851993 BGR851949:BGR851993 BQN851949:BQN851993 CAJ851949:CAJ851993 CKF851949:CKF851993 CUB851949:CUB851993 DDX851949:DDX851993 DNT851949:DNT851993 DXP851949:DXP851993 EHL851949:EHL851993 ERH851949:ERH851993 FBD851949:FBD851993 FKZ851949:FKZ851993 FUV851949:FUV851993 GER851949:GER851993 GON851949:GON851993 GYJ851949:GYJ851993 HIF851949:HIF851993 HSB851949:HSB851993 IBX851949:IBX851993 ILT851949:ILT851993 IVP851949:IVP851993 JFL851949:JFL851993 JPH851949:JPH851993 JZD851949:JZD851993 KIZ851949:KIZ851993 KSV851949:KSV851993 LCR851949:LCR851993 LMN851949:LMN851993 LWJ851949:LWJ851993 MGF851949:MGF851993 MQB851949:MQB851993 MZX851949:MZX851993 NJT851949:NJT851993 NTP851949:NTP851993 ODL851949:ODL851993 ONH851949:ONH851993 OXD851949:OXD851993 PGZ851949:PGZ851993 PQV851949:PQV851993 QAR851949:QAR851993 QKN851949:QKN851993 QUJ851949:QUJ851993 REF851949:REF851993 ROB851949:ROB851993 RXX851949:RXX851993 SHT851949:SHT851993 SRP851949:SRP851993 TBL851949:TBL851993 TLH851949:TLH851993 TVD851949:TVD851993 UEZ851949:UEZ851993 UOV851949:UOV851993 UYR851949:UYR851993 VIN851949:VIN851993 VSJ851949:VSJ851993 WCF851949:WCF851993 WMB851949:WMB851993 WVX851949:WVX851993 P917485:P917529 JL917485:JL917529 TH917485:TH917529 ADD917485:ADD917529 AMZ917485:AMZ917529 AWV917485:AWV917529 BGR917485:BGR917529 BQN917485:BQN917529 CAJ917485:CAJ917529 CKF917485:CKF917529 CUB917485:CUB917529 DDX917485:DDX917529 DNT917485:DNT917529 DXP917485:DXP917529 EHL917485:EHL917529 ERH917485:ERH917529 FBD917485:FBD917529 FKZ917485:FKZ917529 FUV917485:FUV917529 GER917485:GER917529 GON917485:GON917529 GYJ917485:GYJ917529 HIF917485:HIF917529 HSB917485:HSB917529 IBX917485:IBX917529 ILT917485:ILT917529 IVP917485:IVP917529 JFL917485:JFL917529 JPH917485:JPH917529 JZD917485:JZD917529 KIZ917485:KIZ917529 KSV917485:KSV917529 LCR917485:LCR917529 LMN917485:LMN917529 LWJ917485:LWJ917529 MGF917485:MGF917529 MQB917485:MQB917529 MZX917485:MZX917529 NJT917485:NJT917529 NTP917485:NTP917529 ODL917485:ODL917529 ONH917485:ONH917529 OXD917485:OXD917529 PGZ917485:PGZ917529 PQV917485:PQV917529 QAR917485:QAR917529 QKN917485:QKN917529 QUJ917485:QUJ917529 REF917485:REF917529 ROB917485:ROB917529 RXX917485:RXX917529 SHT917485:SHT917529 SRP917485:SRP917529 TBL917485:TBL917529 TLH917485:TLH917529 TVD917485:TVD917529 UEZ917485:UEZ917529 UOV917485:UOV917529 UYR917485:UYR917529 VIN917485:VIN917529 VSJ917485:VSJ917529 WCF917485:WCF917529 WMB917485:WMB917529 WVX917485:WVX917529 P983021:P983065 JL983021:JL983065 TH983021:TH983065 ADD983021:ADD983065 AMZ983021:AMZ983065 AWV983021:AWV983065 BGR983021:BGR983065 BQN983021:BQN983065 CAJ983021:CAJ983065 CKF983021:CKF983065 CUB983021:CUB983065 DDX983021:DDX983065 DNT983021:DNT983065 DXP983021:DXP983065 EHL983021:EHL983065 ERH983021:ERH983065 FBD983021:FBD983065 FKZ983021:FKZ983065 FUV983021:FUV983065 GER983021:GER983065 GON983021:GON983065 GYJ983021:GYJ983065 HIF983021:HIF983065 HSB983021:HSB983065 IBX983021:IBX983065 ILT983021:ILT983065 IVP983021:IVP983065 JFL983021:JFL983065 JPH983021:JPH983065 JZD983021:JZD983065 KIZ983021:KIZ983065 KSV983021:KSV983065 LCR983021:LCR983065 LMN983021:LMN983065 LWJ983021:LWJ983065 MGF983021:MGF983065 MQB983021:MQB983065 MZX983021:MZX983065 NJT983021:NJT983065 NTP983021:NTP983065 ODL983021:ODL983065 ONH983021:ONH983065 OXD983021:OXD983065 PGZ983021:PGZ983065 PQV983021:PQV983065 QAR983021:QAR983065 QKN983021:QKN983065 QUJ983021:QUJ983065 REF983021:REF983065 ROB983021:ROB983065 RXX983021:RXX983065 SHT983021:SHT983065 SRP983021:SRP983065 TBL983021:TBL983065 TLH983021:TLH983065 TVD983021:TVD983065 UEZ983021:UEZ983065 UOV983021:UOV983065 UYR983021:UYR983065 VIN983021:VIN983065 VSJ983021:VSJ983065 WCF983021:WCF983065 WMB983021:WMB983065 WVX983021:WVX983065 WVS983021:WVS983065 WLW983021:WLW983065 K65517:K65561 JG65517:JG65561 TC65517:TC65561 ACY65517:ACY65561 AMU65517:AMU65561 AWQ65517:AWQ65561 BGM65517:BGM65561 BQI65517:BQI65561 CAE65517:CAE65561 CKA65517:CKA65561 CTW65517:CTW65561 DDS65517:DDS65561 DNO65517:DNO65561 DXK65517:DXK65561 EHG65517:EHG65561 ERC65517:ERC65561 FAY65517:FAY65561 FKU65517:FKU65561 FUQ65517:FUQ65561 GEM65517:GEM65561 GOI65517:GOI65561 GYE65517:GYE65561 HIA65517:HIA65561 HRW65517:HRW65561 IBS65517:IBS65561 ILO65517:ILO65561 IVK65517:IVK65561 JFG65517:JFG65561 JPC65517:JPC65561 JYY65517:JYY65561 KIU65517:KIU65561 KSQ65517:KSQ65561 LCM65517:LCM65561 LMI65517:LMI65561 LWE65517:LWE65561 MGA65517:MGA65561 MPW65517:MPW65561 MZS65517:MZS65561 NJO65517:NJO65561 NTK65517:NTK65561 ODG65517:ODG65561 ONC65517:ONC65561 OWY65517:OWY65561 PGU65517:PGU65561 PQQ65517:PQQ65561 QAM65517:QAM65561 QKI65517:QKI65561 QUE65517:QUE65561 REA65517:REA65561 RNW65517:RNW65561 RXS65517:RXS65561 SHO65517:SHO65561 SRK65517:SRK65561 TBG65517:TBG65561 TLC65517:TLC65561 TUY65517:TUY65561 UEU65517:UEU65561 UOQ65517:UOQ65561 UYM65517:UYM65561 VII65517:VII65561 VSE65517:VSE65561 WCA65517:WCA65561 WLW65517:WLW65561 WVS65517:WVS65561 K131053:K131097 JG131053:JG131097 TC131053:TC131097 ACY131053:ACY131097 AMU131053:AMU131097 AWQ131053:AWQ131097 BGM131053:BGM131097 BQI131053:BQI131097 CAE131053:CAE131097 CKA131053:CKA131097 CTW131053:CTW131097 DDS131053:DDS131097 DNO131053:DNO131097 DXK131053:DXK131097 EHG131053:EHG131097 ERC131053:ERC131097 FAY131053:FAY131097 FKU131053:FKU131097 FUQ131053:FUQ131097 GEM131053:GEM131097 GOI131053:GOI131097 GYE131053:GYE131097 HIA131053:HIA131097 HRW131053:HRW131097 IBS131053:IBS131097 ILO131053:ILO131097 IVK131053:IVK131097 JFG131053:JFG131097 JPC131053:JPC131097 JYY131053:JYY131097 KIU131053:KIU131097 KSQ131053:KSQ131097 LCM131053:LCM131097 LMI131053:LMI131097 LWE131053:LWE131097 MGA131053:MGA131097 MPW131053:MPW131097 MZS131053:MZS131097 NJO131053:NJO131097 NTK131053:NTK131097 ODG131053:ODG131097 ONC131053:ONC131097 OWY131053:OWY131097 PGU131053:PGU131097 PQQ131053:PQQ131097 QAM131053:QAM131097 QKI131053:QKI131097 QUE131053:QUE131097 REA131053:REA131097 RNW131053:RNW131097 RXS131053:RXS131097 SHO131053:SHO131097 SRK131053:SRK131097 TBG131053:TBG131097 TLC131053:TLC131097 TUY131053:TUY131097 UEU131053:UEU131097 UOQ131053:UOQ131097 UYM131053:UYM131097 VII131053:VII131097 VSE131053:VSE131097 WCA131053:WCA131097 WLW131053:WLW131097 WVS131053:WVS131097 K196589:K196633 JG196589:JG196633 TC196589:TC196633 ACY196589:ACY196633 AMU196589:AMU196633 AWQ196589:AWQ196633 BGM196589:BGM196633 BQI196589:BQI196633 CAE196589:CAE196633 CKA196589:CKA196633 CTW196589:CTW196633 DDS196589:DDS196633 DNO196589:DNO196633 DXK196589:DXK196633 EHG196589:EHG196633 ERC196589:ERC196633 FAY196589:FAY196633 FKU196589:FKU196633 FUQ196589:FUQ196633 GEM196589:GEM196633 GOI196589:GOI196633 GYE196589:GYE196633 HIA196589:HIA196633 HRW196589:HRW196633 IBS196589:IBS196633 ILO196589:ILO196633 IVK196589:IVK196633 JFG196589:JFG196633 JPC196589:JPC196633 JYY196589:JYY196633 KIU196589:KIU196633 KSQ196589:KSQ196633 LCM196589:LCM196633 LMI196589:LMI196633 LWE196589:LWE196633 MGA196589:MGA196633 MPW196589:MPW196633 MZS196589:MZS196633 NJO196589:NJO196633 NTK196589:NTK196633 ODG196589:ODG196633 ONC196589:ONC196633 OWY196589:OWY196633 PGU196589:PGU196633 PQQ196589:PQQ196633 QAM196589:QAM196633 QKI196589:QKI196633 QUE196589:QUE196633 REA196589:REA196633 RNW196589:RNW196633 RXS196589:RXS196633 SHO196589:SHO196633 SRK196589:SRK196633 TBG196589:TBG196633 TLC196589:TLC196633 TUY196589:TUY196633 UEU196589:UEU196633 UOQ196589:UOQ196633 UYM196589:UYM196633 VII196589:VII196633 VSE196589:VSE196633 WCA196589:WCA196633 WLW196589:WLW196633 WVS196589:WVS196633 K262125:K262169 JG262125:JG262169 TC262125:TC262169 ACY262125:ACY262169 AMU262125:AMU262169 AWQ262125:AWQ262169 BGM262125:BGM262169 BQI262125:BQI262169 CAE262125:CAE262169 CKA262125:CKA262169 CTW262125:CTW262169 DDS262125:DDS262169 DNO262125:DNO262169 DXK262125:DXK262169 EHG262125:EHG262169 ERC262125:ERC262169 FAY262125:FAY262169 FKU262125:FKU262169 FUQ262125:FUQ262169 GEM262125:GEM262169 GOI262125:GOI262169 GYE262125:GYE262169 HIA262125:HIA262169 HRW262125:HRW262169 IBS262125:IBS262169 ILO262125:ILO262169 IVK262125:IVK262169 JFG262125:JFG262169 JPC262125:JPC262169 JYY262125:JYY262169 KIU262125:KIU262169 KSQ262125:KSQ262169 LCM262125:LCM262169 LMI262125:LMI262169 LWE262125:LWE262169 MGA262125:MGA262169 MPW262125:MPW262169 MZS262125:MZS262169 NJO262125:NJO262169 NTK262125:NTK262169 ODG262125:ODG262169 ONC262125:ONC262169 OWY262125:OWY262169 PGU262125:PGU262169 PQQ262125:PQQ262169 QAM262125:QAM262169 QKI262125:QKI262169 QUE262125:QUE262169 REA262125:REA262169 RNW262125:RNW262169 RXS262125:RXS262169 SHO262125:SHO262169 SRK262125:SRK262169 TBG262125:TBG262169 TLC262125:TLC262169 TUY262125:TUY262169 UEU262125:UEU262169 UOQ262125:UOQ262169 UYM262125:UYM262169 VII262125:VII262169 VSE262125:VSE262169 WCA262125:WCA262169 WLW262125:WLW262169 WVS262125:WVS262169 K327661:K327705 JG327661:JG327705 TC327661:TC327705 ACY327661:ACY327705 AMU327661:AMU327705 AWQ327661:AWQ327705 BGM327661:BGM327705 BQI327661:BQI327705 CAE327661:CAE327705 CKA327661:CKA327705 CTW327661:CTW327705 DDS327661:DDS327705 DNO327661:DNO327705 DXK327661:DXK327705 EHG327661:EHG327705 ERC327661:ERC327705 FAY327661:FAY327705 FKU327661:FKU327705 FUQ327661:FUQ327705 GEM327661:GEM327705 GOI327661:GOI327705 GYE327661:GYE327705 HIA327661:HIA327705 HRW327661:HRW327705 IBS327661:IBS327705 ILO327661:ILO327705 IVK327661:IVK327705 JFG327661:JFG327705 JPC327661:JPC327705 JYY327661:JYY327705 KIU327661:KIU327705 KSQ327661:KSQ327705 LCM327661:LCM327705 LMI327661:LMI327705 LWE327661:LWE327705 MGA327661:MGA327705 MPW327661:MPW327705 MZS327661:MZS327705 NJO327661:NJO327705 NTK327661:NTK327705 ODG327661:ODG327705 ONC327661:ONC327705 OWY327661:OWY327705 PGU327661:PGU327705 PQQ327661:PQQ327705 QAM327661:QAM327705 QKI327661:QKI327705 QUE327661:QUE327705 REA327661:REA327705 RNW327661:RNW327705 RXS327661:RXS327705 SHO327661:SHO327705 SRK327661:SRK327705 TBG327661:TBG327705 TLC327661:TLC327705 TUY327661:TUY327705 UEU327661:UEU327705 UOQ327661:UOQ327705 UYM327661:UYM327705 VII327661:VII327705 VSE327661:VSE327705 WCA327661:WCA327705 WLW327661:WLW327705 WVS327661:WVS327705 K393197:K393241 JG393197:JG393241 TC393197:TC393241 ACY393197:ACY393241 AMU393197:AMU393241 AWQ393197:AWQ393241 BGM393197:BGM393241 BQI393197:BQI393241 CAE393197:CAE393241 CKA393197:CKA393241 CTW393197:CTW393241 DDS393197:DDS393241 DNO393197:DNO393241 DXK393197:DXK393241 EHG393197:EHG393241 ERC393197:ERC393241 FAY393197:FAY393241 FKU393197:FKU393241 FUQ393197:FUQ393241 GEM393197:GEM393241 GOI393197:GOI393241 GYE393197:GYE393241 HIA393197:HIA393241 HRW393197:HRW393241 IBS393197:IBS393241 ILO393197:ILO393241 IVK393197:IVK393241 JFG393197:JFG393241 JPC393197:JPC393241 JYY393197:JYY393241 KIU393197:KIU393241 KSQ393197:KSQ393241 LCM393197:LCM393241 LMI393197:LMI393241 LWE393197:LWE393241 MGA393197:MGA393241 MPW393197:MPW393241 MZS393197:MZS393241 NJO393197:NJO393241 NTK393197:NTK393241 ODG393197:ODG393241 ONC393197:ONC393241 OWY393197:OWY393241 PGU393197:PGU393241 PQQ393197:PQQ393241 QAM393197:QAM393241 QKI393197:QKI393241 QUE393197:QUE393241 REA393197:REA393241 RNW393197:RNW393241 RXS393197:RXS393241 SHO393197:SHO393241 SRK393197:SRK393241 TBG393197:TBG393241 TLC393197:TLC393241 TUY393197:TUY393241 UEU393197:UEU393241 UOQ393197:UOQ393241 UYM393197:UYM393241 VII393197:VII393241 VSE393197:VSE393241 WCA393197:WCA393241 WLW393197:WLW393241 WVS393197:WVS393241 K458733:K458777 JG458733:JG458777 TC458733:TC458777 ACY458733:ACY458777 AMU458733:AMU458777 AWQ458733:AWQ458777 BGM458733:BGM458777 BQI458733:BQI458777 CAE458733:CAE458777 CKA458733:CKA458777 CTW458733:CTW458777 DDS458733:DDS458777 DNO458733:DNO458777 DXK458733:DXK458777 EHG458733:EHG458777 ERC458733:ERC458777 FAY458733:FAY458777 FKU458733:FKU458777 FUQ458733:FUQ458777 GEM458733:GEM458777 GOI458733:GOI458777 GYE458733:GYE458777 HIA458733:HIA458777 HRW458733:HRW458777 IBS458733:IBS458777 ILO458733:ILO458777 IVK458733:IVK458777 JFG458733:JFG458777 JPC458733:JPC458777 JYY458733:JYY458777 KIU458733:KIU458777 KSQ458733:KSQ458777 LCM458733:LCM458777 LMI458733:LMI458777 LWE458733:LWE458777 MGA458733:MGA458777 MPW458733:MPW458777 MZS458733:MZS458777 NJO458733:NJO458777 NTK458733:NTK458777 ODG458733:ODG458777 ONC458733:ONC458777 OWY458733:OWY458777 PGU458733:PGU458777 PQQ458733:PQQ458777 QAM458733:QAM458777 QKI458733:QKI458777 QUE458733:QUE458777 REA458733:REA458777 RNW458733:RNW458777 RXS458733:RXS458777 SHO458733:SHO458777 SRK458733:SRK458777 TBG458733:TBG458777 TLC458733:TLC458777 TUY458733:TUY458777 UEU458733:UEU458777 UOQ458733:UOQ458777 UYM458733:UYM458777 VII458733:VII458777 VSE458733:VSE458777 WCA458733:WCA458777 WLW458733:WLW458777 WVS458733:WVS458777 K524269:K524313 JG524269:JG524313 TC524269:TC524313 ACY524269:ACY524313 AMU524269:AMU524313 AWQ524269:AWQ524313 BGM524269:BGM524313 BQI524269:BQI524313 CAE524269:CAE524313 CKA524269:CKA524313 CTW524269:CTW524313 DDS524269:DDS524313 DNO524269:DNO524313 DXK524269:DXK524313 EHG524269:EHG524313 ERC524269:ERC524313 FAY524269:FAY524313 FKU524269:FKU524313 FUQ524269:FUQ524313 GEM524269:GEM524313 GOI524269:GOI524313 GYE524269:GYE524313 HIA524269:HIA524313 HRW524269:HRW524313 IBS524269:IBS524313 ILO524269:ILO524313 IVK524269:IVK524313 JFG524269:JFG524313 JPC524269:JPC524313 JYY524269:JYY524313 KIU524269:KIU524313 KSQ524269:KSQ524313 LCM524269:LCM524313 LMI524269:LMI524313 LWE524269:LWE524313 MGA524269:MGA524313 MPW524269:MPW524313 MZS524269:MZS524313 NJO524269:NJO524313 NTK524269:NTK524313 ODG524269:ODG524313 ONC524269:ONC524313 OWY524269:OWY524313 PGU524269:PGU524313 PQQ524269:PQQ524313 QAM524269:QAM524313 QKI524269:QKI524313 QUE524269:QUE524313 REA524269:REA524313 RNW524269:RNW524313 RXS524269:RXS524313 SHO524269:SHO524313 SRK524269:SRK524313 TBG524269:TBG524313 TLC524269:TLC524313 TUY524269:TUY524313 UEU524269:UEU524313 UOQ524269:UOQ524313 UYM524269:UYM524313 VII524269:VII524313 VSE524269:VSE524313 WCA524269:WCA524313 WLW524269:WLW524313 WVS524269:WVS524313 K589805:K589849 JG589805:JG589849 TC589805:TC589849 ACY589805:ACY589849 AMU589805:AMU589849 AWQ589805:AWQ589849 BGM589805:BGM589849 BQI589805:BQI589849 CAE589805:CAE589849 CKA589805:CKA589849 CTW589805:CTW589849 DDS589805:DDS589849 DNO589805:DNO589849 DXK589805:DXK589849 EHG589805:EHG589849 ERC589805:ERC589849 FAY589805:FAY589849 FKU589805:FKU589849 FUQ589805:FUQ589849 GEM589805:GEM589849 GOI589805:GOI589849 GYE589805:GYE589849 HIA589805:HIA589849 HRW589805:HRW589849 IBS589805:IBS589849 ILO589805:ILO589849 IVK589805:IVK589849 JFG589805:JFG589849 JPC589805:JPC589849 JYY589805:JYY589849 KIU589805:KIU589849 KSQ589805:KSQ589849 LCM589805:LCM589849 LMI589805:LMI589849 LWE589805:LWE589849 MGA589805:MGA589849 MPW589805:MPW589849 MZS589805:MZS589849 NJO589805:NJO589849 NTK589805:NTK589849 ODG589805:ODG589849 ONC589805:ONC589849 OWY589805:OWY589849 PGU589805:PGU589849 PQQ589805:PQQ589849 QAM589805:QAM589849 QKI589805:QKI589849 QUE589805:QUE589849 REA589805:REA589849 RNW589805:RNW589849 RXS589805:RXS589849 SHO589805:SHO589849 SRK589805:SRK589849 TBG589805:TBG589849 TLC589805:TLC589849 TUY589805:TUY589849 UEU589805:UEU589849 UOQ589805:UOQ589849 UYM589805:UYM589849 VII589805:VII589849 VSE589805:VSE589849 WCA589805:WCA589849 WLW589805:WLW589849 WVS589805:WVS589849 K655341:K655385 JG655341:JG655385 TC655341:TC655385 ACY655341:ACY655385 AMU655341:AMU655385 AWQ655341:AWQ655385 BGM655341:BGM655385 BQI655341:BQI655385 CAE655341:CAE655385 CKA655341:CKA655385 CTW655341:CTW655385 DDS655341:DDS655385 DNO655341:DNO655385 DXK655341:DXK655385 EHG655341:EHG655385 ERC655341:ERC655385 FAY655341:FAY655385 FKU655341:FKU655385 FUQ655341:FUQ655385 GEM655341:GEM655385 GOI655341:GOI655385 GYE655341:GYE655385 HIA655341:HIA655385 HRW655341:HRW655385 IBS655341:IBS655385 ILO655341:ILO655385 IVK655341:IVK655385 JFG655341:JFG655385 JPC655341:JPC655385 JYY655341:JYY655385 KIU655341:KIU655385 KSQ655341:KSQ655385 LCM655341:LCM655385 LMI655341:LMI655385 LWE655341:LWE655385 MGA655341:MGA655385 MPW655341:MPW655385 MZS655341:MZS655385 NJO655341:NJO655385 NTK655341:NTK655385 ODG655341:ODG655385 ONC655341:ONC655385 OWY655341:OWY655385 PGU655341:PGU655385 PQQ655341:PQQ655385 QAM655341:QAM655385 QKI655341:QKI655385 QUE655341:QUE655385 REA655341:REA655385 RNW655341:RNW655385 RXS655341:RXS655385 SHO655341:SHO655385 SRK655341:SRK655385 TBG655341:TBG655385 TLC655341:TLC655385 TUY655341:TUY655385 UEU655341:UEU655385 UOQ655341:UOQ655385 UYM655341:UYM655385 VII655341:VII655385 VSE655341:VSE655385 WCA655341:WCA655385 WLW655341:WLW655385 WVS655341:WVS655385 K720877:K720921 JG720877:JG720921 TC720877:TC720921 ACY720877:ACY720921 AMU720877:AMU720921 AWQ720877:AWQ720921 BGM720877:BGM720921 BQI720877:BQI720921 CAE720877:CAE720921 CKA720877:CKA720921 CTW720877:CTW720921 DDS720877:DDS720921 DNO720877:DNO720921 DXK720877:DXK720921 EHG720877:EHG720921 ERC720877:ERC720921 FAY720877:FAY720921 FKU720877:FKU720921 FUQ720877:FUQ720921 GEM720877:GEM720921 GOI720877:GOI720921 GYE720877:GYE720921 HIA720877:HIA720921 HRW720877:HRW720921 IBS720877:IBS720921 ILO720877:ILO720921 IVK720877:IVK720921 JFG720877:JFG720921 JPC720877:JPC720921 JYY720877:JYY720921 KIU720877:KIU720921 KSQ720877:KSQ720921 LCM720877:LCM720921 LMI720877:LMI720921 LWE720877:LWE720921 MGA720877:MGA720921 MPW720877:MPW720921 MZS720877:MZS720921 NJO720877:NJO720921 NTK720877:NTK720921 ODG720877:ODG720921 ONC720877:ONC720921 OWY720877:OWY720921 PGU720877:PGU720921 PQQ720877:PQQ720921 QAM720877:QAM720921 QKI720877:QKI720921 QUE720877:QUE720921 REA720877:REA720921 RNW720877:RNW720921 RXS720877:RXS720921 SHO720877:SHO720921 SRK720877:SRK720921 TBG720877:TBG720921 TLC720877:TLC720921 TUY720877:TUY720921 UEU720877:UEU720921 UOQ720877:UOQ720921 UYM720877:UYM720921 VII720877:VII720921 VSE720877:VSE720921 WCA720877:WCA720921 WLW720877:WLW720921 WVS720877:WVS720921 K786413:K786457 JG786413:JG786457 TC786413:TC786457 ACY786413:ACY786457 AMU786413:AMU786457 AWQ786413:AWQ786457 BGM786413:BGM786457 BQI786413:BQI786457 CAE786413:CAE786457 CKA786413:CKA786457 CTW786413:CTW786457 DDS786413:DDS786457 DNO786413:DNO786457 DXK786413:DXK786457 EHG786413:EHG786457 ERC786413:ERC786457 FAY786413:FAY786457 FKU786413:FKU786457 FUQ786413:FUQ786457 GEM786413:GEM786457 GOI786413:GOI786457 GYE786413:GYE786457 HIA786413:HIA786457 HRW786413:HRW786457 IBS786413:IBS786457 ILO786413:ILO786457 IVK786413:IVK786457 JFG786413:JFG786457 JPC786413:JPC786457 JYY786413:JYY786457 KIU786413:KIU786457 KSQ786413:KSQ786457 LCM786413:LCM786457 LMI786413:LMI786457 LWE786413:LWE786457 MGA786413:MGA786457 MPW786413:MPW786457 MZS786413:MZS786457 NJO786413:NJO786457 NTK786413:NTK786457 ODG786413:ODG786457 ONC786413:ONC786457 OWY786413:OWY786457 PGU786413:PGU786457 PQQ786413:PQQ786457 QAM786413:QAM786457 QKI786413:QKI786457 QUE786413:QUE786457 REA786413:REA786457 RNW786413:RNW786457 RXS786413:RXS786457 SHO786413:SHO786457 SRK786413:SRK786457 TBG786413:TBG786457 TLC786413:TLC786457 TUY786413:TUY786457 UEU786413:UEU786457 UOQ786413:UOQ786457 UYM786413:UYM786457 VII786413:VII786457 VSE786413:VSE786457 WCA786413:WCA786457 WLW786413:WLW786457 WVS786413:WVS786457 K851949:K851993 JG851949:JG851993 TC851949:TC851993 ACY851949:ACY851993 AMU851949:AMU851993 AWQ851949:AWQ851993 BGM851949:BGM851993 BQI851949:BQI851993 CAE851949:CAE851993 CKA851949:CKA851993 CTW851949:CTW851993 DDS851949:DDS851993 DNO851949:DNO851993 DXK851949:DXK851993 EHG851949:EHG851993 ERC851949:ERC851993 FAY851949:FAY851993 FKU851949:FKU851993 FUQ851949:FUQ851993 GEM851949:GEM851993 GOI851949:GOI851993 GYE851949:GYE851993 HIA851949:HIA851993 HRW851949:HRW851993 IBS851949:IBS851993 ILO851949:ILO851993 IVK851949:IVK851993 JFG851949:JFG851993 JPC851949:JPC851993 JYY851949:JYY851993 KIU851949:KIU851993 KSQ851949:KSQ851993 LCM851949:LCM851993 LMI851949:LMI851993 LWE851949:LWE851993 MGA851949:MGA851993 MPW851949:MPW851993 MZS851949:MZS851993 NJO851949:NJO851993 NTK851949:NTK851993 ODG851949:ODG851993 ONC851949:ONC851993 OWY851949:OWY851993 PGU851949:PGU851993 PQQ851949:PQQ851993 QAM851949:QAM851993 QKI851949:QKI851993 QUE851949:QUE851993 REA851949:REA851993 RNW851949:RNW851993 RXS851949:RXS851993 SHO851949:SHO851993 SRK851949:SRK851993 TBG851949:TBG851993 TLC851949:TLC851993 TUY851949:TUY851993 UEU851949:UEU851993 UOQ851949:UOQ851993 UYM851949:UYM851993 VII851949:VII851993 VSE851949:VSE851993 WCA851949:WCA851993 WLW851949:WLW851993 WVS851949:WVS851993 K917485:K917529 JG917485:JG917529 TC917485:TC917529 ACY917485:ACY917529 AMU917485:AMU917529 AWQ917485:AWQ917529 BGM917485:BGM917529 BQI917485:BQI917529 CAE917485:CAE917529 CKA917485:CKA917529 CTW917485:CTW917529 DDS917485:DDS917529 DNO917485:DNO917529 DXK917485:DXK917529 EHG917485:EHG917529 ERC917485:ERC917529 FAY917485:FAY917529 FKU917485:FKU917529 FUQ917485:FUQ917529 GEM917485:GEM917529 GOI917485:GOI917529 GYE917485:GYE917529 HIA917485:HIA917529 HRW917485:HRW917529 IBS917485:IBS917529 ILO917485:ILO917529 IVK917485:IVK917529 JFG917485:JFG917529 JPC917485:JPC917529 JYY917485:JYY917529 KIU917485:KIU917529 KSQ917485:KSQ917529 LCM917485:LCM917529 LMI917485:LMI917529 LWE917485:LWE917529 MGA917485:MGA917529 MPW917485:MPW917529 MZS917485:MZS917529 NJO917485:NJO917529 NTK917485:NTK917529 ODG917485:ODG917529 ONC917485:ONC917529 OWY917485:OWY917529 PGU917485:PGU917529 PQQ917485:PQQ917529 QAM917485:QAM917529 QKI917485:QKI917529 QUE917485:QUE917529 REA917485:REA917529 RNW917485:RNW917529 RXS917485:RXS917529 SHO917485:SHO917529 SRK917485:SRK917529 TBG917485:TBG917529 TLC917485:TLC917529 TUY917485:TUY917529 UEU917485:UEU917529 UOQ917485:UOQ917529 UYM917485:UYM917529 VII917485:VII917529 VSE917485:VSE917529 WCA917485:WCA917529 WLW917485:WLW917529 WVS917485:WVS917529 K983021:K983065 JG983021:JG983065 TC983021:TC983065 ACY983021:ACY983065 AMU983021:AMU983065 AWQ983021:AWQ983065 BGM983021:BGM983065 BQI983021:BQI983065 CAE983021:CAE983065 CKA983021:CKA983065 CTW983021:CTW983065 DDS983021:DDS983065 DNO983021:DNO983065 DXK983021:DXK983065 EHG983021:EHG983065 ERC983021:ERC983065 FAY983021:FAY983065 FKU983021:FKU983065 FUQ983021:FUQ983065 GEM983021:GEM983065 GOI983021:GOI983065 GYE983021:GYE983065 HIA983021:HIA983065 HRW983021:HRW983065 IBS983021:IBS983065 ILO983021:ILO983065 IVK983021:IVK983065 JFG983021:JFG983065 JPC983021:JPC983065 JYY983021:JYY983065 KIU983021:KIU983065 KSQ983021:KSQ983065 LCM983021:LCM983065 LMI983021:LMI983065 LWE983021:LWE983065 MGA983021:MGA983065 MPW983021:MPW983065 MZS983021:MZS983065 NJO983021:NJO983065 NTK983021:NTK983065 ODG983021:ODG983065 ONC983021:ONC983065 OWY983021:OWY983065 PGU983021:PGU983065 PQQ983021:PQQ983065 QAM983021:QAM983065 QKI983021:QKI983065 QUE983021:QUE983065 REA983021:REA983065 RNW983021:RNW983065 RXS983021:RXS983065 SHO983021:SHO983065 SRK983021:SRK983065 TBG983021:TBG983065 TLC983021:TLC983065 TUY983021:TUY983065 UEU983021:UEU983065 UOQ983021:UOQ983065 UYM983021:UYM983065 VII983021:VII983065 VSE983021:VSE983065 WCA983021:WCA983065 P11:P28 JL11:JL28 TH11:TH28 ADD11:ADD28 AMZ11:AMZ28 AWV11:AWV28 BGR11:BGR28 BQN11:BQN28 CAJ11:CAJ28 CKF11:CKF28 CUB11:CUB28 DDX11:DDX28 DNT11:DNT28 DXP11:DXP28 EHL11:EHL28 ERH11:ERH28 FBD11:FBD28 FKZ11:FKZ28 FUV11:FUV28 GER11:GER28 GON11:GON28 GYJ11:GYJ28 HIF11:HIF28 HSB11:HSB28 IBX11:IBX28 ILT11:ILT28 IVP11:IVP28 JFL11:JFL28 JPH11:JPH28 JZD11:JZD28 KIZ11:KIZ28 KSV11:KSV28 LCR11:LCR28 LMN11:LMN28 LWJ11:LWJ28 MGF11:MGF28 MQB11:MQB28 MZX11:MZX28 NJT11:NJT28 NTP11:NTP28 ODL11:ODL28 ONH11:ONH28 OXD11:OXD28 PGZ11:PGZ28 PQV11:PQV28 QAR11:QAR28 QKN11:QKN28 QUJ11:QUJ28 REF11:REF28 ROB11:ROB28 RXX11:RXX28 SHT11:SHT28 SRP11:SRP28 TBL11:TBL28 TLH11:TLH28 TVD11:TVD28 UEZ11:UEZ28 UOV11:UOV28 UYR11:UYR28 VIN11:VIN28 VSJ11:VSJ28 WCF11:WCF28 WMB11:WMB28 WVX11:WVX28 JG11:JG28 TC11:TC28 ACY11:ACY28 AMU11:AMU28 AWQ11:AWQ28 BGM11:BGM28 BQI11:BQI28 CAE11:CAE28 CKA11:CKA28 CTW11:CTW28 DDS11:DDS28 DNO11:DNO28 DXK11:DXK28 EHG11:EHG28 ERC11:ERC28 FAY11:FAY28 FKU11:FKU28 FUQ11:FUQ28 GEM11:GEM28 GOI11:GOI28 GYE11:GYE28 HIA11:HIA28 HRW11:HRW28 IBS11:IBS28 ILO11:ILO28 IVK11:IVK28 JFG11:JFG28 JPC11:JPC28 JYY11:JYY28 KIU11:KIU28 KSQ11:KSQ28 LCM11:LCM28 LMI11:LMI28 LWE11:LWE28 MGA11:MGA28 MPW11:MPW28 MZS11:MZS28 NJO11:NJO28 NTK11:NTK28 ODG11:ODG28 ONC11:ONC28 OWY11:OWY28 PGU11:PGU28 PQQ11:PQQ28 QAM11:QAM28 QKI11:QKI28 QUE11:QUE28 REA11:REA28 RNW11:RNW28 RXS11:RXS28 SHO11:SHO28 SRK11:SRK28 TBG11:TBG28 TLC11:TLC28 TUY11:TUY28 UEU11:UEU28 UOQ11:UOQ28 UYM11:UYM28 VII11:VII28 VSE11:VSE28 WCA11:WCA28 WLW11:WLW28 WVS11:WVS28">
      <formula1>"通过,失败,阻塞,无效,未执行"</formula1>
    </dataValidation>
    <dataValidation allowBlank="1" showInputMessage="1" showErrorMessage="1" promptTitle="Revision" sqref="M5:M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511:M65515 JI65511:JI65515 TE65511:TE65515 ADA65511:ADA65515 AMW65511:AMW65515 AWS65511:AWS65515 BGO65511:BGO65515 BQK65511:BQK65515 CAG65511:CAG65515 CKC65511:CKC65515 CTY65511:CTY65515 DDU65511:DDU65515 DNQ65511:DNQ65515 DXM65511:DXM65515 EHI65511:EHI65515 ERE65511:ERE65515 FBA65511:FBA65515 FKW65511:FKW65515 FUS65511:FUS65515 GEO65511:GEO65515 GOK65511:GOK65515 GYG65511:GYG65515 HIC65511:HIC65515 HRY65511:HRY65515 IBU65511:IBU65515 ILQ65511:ILQ65515 IVM65511:IVM65515 JFI65511:JFI65515 JPE65511:JPE65515 JZA65511:JZA65515 KIW65511:KIW65515 KSS65511:KSS65515 LCO65511:LCO65515 LMK65511:LMK65515 LWG65511:LWG65515 MGC65511:MGC65515 MPY65511:MPY65515 MZU65511:MZU65515 NJQ65511:NJQ65515 NTM65511:NTM65515 ODI65511:ODI65515 ONE65511:ONE65515 OXA65511:OXA65515 PGW65511:PGW65515 PQS65511:PQS65515 QAO65511:QAO65515 QKK65511:QKK65515 QUG65511:QUG65515 REC65511:REC65515 RNY65511:RNY65515 RXU65511:RXU65515 SHQ65511:SHQ65515 SRM65511:SRM65515 TBI65511:TBI65515 TLE65511:TLE65515 TVA65511:TVA65515 UEW65511:UEW65515 UOS65511:UOS65515 UYO65511:UYO65515 VIK65511:VIK65515 VSG65511:VSG65515 WCC65511:WCC65515 WLY65511:WLY65515 WVU65511:WVU65515 M131047:M131051 JI131047:JI131051 TE131047:TE131051 ADA131047:ADA131051 AMW131047:AMW131051 AWS131047:AWS131051 BGO131047:BGO131051 BQK131047:BQK131051 CAG131047:CAG131051 CKC131047:CKC131051 CTY131047:CTY131051 DDU131047:DDU131051 DNQ131047:DNQ131051 DXM131047:DXM131051 EHI131047:EHI131051 ERE131047:ERE131051 FBA131047:FBA131051 FKW131047:FKW131051 FUS131047:FUS131051 GEO131047:GEO131051 GOK131047:GOK131051 GYG131047:GYG131051 HIC131047:HIC131051 HRY131047:HRY131051 IBU131047:IBU131051 ILQ131047:ILQ131051 IVM131047:IVM131051 JFI131047:JFI131051 JPE131047:JPE131051 JZA131047:JZA131051 KIW131047:KIW131051 KSS131047:KSS131051 LCO131047:LCO131051 LMK131047:LMK131051 LWG131047:LWG131051 MGC131047:MGC131051 MPY131047:MPY131051 MZU131047:MZU131051 NJQ131047:NJQ131051 NTM131047:NTM131051 ODI131047:ODI131051 ONE131047:ONE131051 OXA131047:OXA131051 PGW131047:PGW131051 PQS131047:PQS131051 QAO131047:QAO131051 QKK131047:QKK131051 QUG131047:QUG131051 REC131047:REC131051 RNY131047:RNY131051 RXU131047:RXU131051 SHQ131047:SHQ131051 SRM131047:SRM131051 TBI131047:TBI131051 TLE131047:TLE131051 TVA131047:TVA131051 UEW131047:UEW131051 UOS131047:UOS131051 UYO131047:UYO131051 VIK131047:VIK131051 VSG131047:VSG131051 WCC131047:WCC131051 WLY131047:WLY131051 WVU131047:WVU131051 M196583:M196587 JI196583:JI196587 TE196583:TE196587 ADA196583:ADA196587 AMW196583:AMW196587 AWS196583:AWS196587 BGO196583:BGO196587 BQK196583:BQK196587 CAG196583:CAG196587 CKC196583:CKC196587 CTY196583:CTY196587 DDU196583:DDU196587 DNQ196583:DNQ196587 DXM196583:DXM196587 EHI196583:EHI196587 ERE196583:ERE196587 FBA196583:FBA196587 FKW196583:FKW196587 FUS196583:FUS196587 GEO196583:GEO196587 GOK196583:GOK196587 GYG196583:GYG196587 HIC196583:HIC196587 HRY196583:HRY196587 IBU196583:IBU196587 ILQ196583:ILQ196587 IVM196583:IVM196587 JFI196583:JFI196587 JPE196583:JPE196587 JZA196583:JZA196587 KIW196583:KIW196587 KSS196583:KSS196587 LCO196583:LCO196587 LMK196583:LMK196587 LWG196583:LWG196587 MGC196583:MGC196587 MPY196583:MPY196587 MZU196583:MZU196587 NJQ196583:NJQ196587 NTM196583:NTM196587 ODI196583:ODI196587 ONE196583:ONE196587 OXA196583:OXA196587 PGW196583:PGW196587 PQS196583:PQS196587 QAO196583:QAO196587 QKK196583:QKK196587 QUG196583:QUG196587 REC196583:REC196587 RNY196583:RNY196587 RXU196583:RXU196587 SHQ196583:SHQ196587 SRM196583:SRM196587 TBI196583:TBI196587 TLE196583:TLE196587 TVA196583:TVA196587 UEW196583:UEW196587 UOS196583:UOS196587 UYO196583:UYO196587 VIK196583:VIK196587 VSG196583:VSG196587 WCC196583:WCC196587 WLY196583:WLY196587 WVU196583:WVU196587 M262119:M262123 JI262119:JI262123 TE262119:TE262123 ADA262119:ADA262123 AMW262119:AMW262123 AWS262119:AWS262123 BGO262119:BGO262123 BQK262119:BQK262123 CAG262119:CAG262123 CKC262119:CKC262123 CTY262119:CTY262123 DDU262119:DDU262123 DNQ262119:DNQ262123 DXM262119:DXM262123 EHI262119:EHI262123 ERE262119:ERE262123 FBA262119:FBA262123 FKW262119:FKW262123 FUS262119:FUS262123 GEO262119:GEO262123 GOK262119:GOK262123 GYG262119:GYG262123 HIC262119:HIC262123 HRY262119:HRY262123 IBU262119:IBU262123 ILQ262119:ILQ262123 IVM262119:IVM262123 JFI262119:JFI262123 JPE262119:JPE262123 JZA262119:JZA262123 KIW262119:KIW262123 KSS262119:KSS262123 LCO262119:LCO262123 LMK262119:LMK262123 LWG262119:LWG262123 MGC262119:MGC262123 MPY262119:MPY262123 MZU262119:MZU262123 NJQ262119:NJQ262123 NTM262119:NTM262123 ODI262119:ODI262123 ONE262119:ONE262123 OXA262119:OXA262123 PGW262119:PGW262123 PQS262119:PQS262123 QAO262119:QAO262123 QKK262119:QKK262123 QUG262119:QUG262123 REC262119:REC262123 RNY262119:RNY262123 RXU262119:RXU262123 SHQ262119:SHQ262123 SRM262119:SRM262123 TBI262119:TBI262123 TLE262119:TLE262123 TVA262119:TVA262123 UEW262119:UEW262123 UOS262119:UOS262123 UYO262119:UYO262123 VIK262119:VIK262123 VSG262119:VSG262123 WCC262119:WCC262123 WLY262119:WLY262123 WVU262119:WVU262123 M327655:M327659 JI327655:JI327659 TE327655:TE327659 ADA327655:ADA327659 AMW327655:AMW327659 AWS327655:AWS327659 BGO327655:BGO327659 BQK327655:BQK327659 CAG327655:CAG327659 CKC327655:CKC327659 CTY327655:CTY327659 DDU327655:DDU327659 DNQ327655:DNQ327659 DXM327655:DXM327659 EHI327655:EHI327659 ERE327655:ERE327659 FBA327655:FBA327659 FKW327655:FKW327659 FUS327655:FUS327659 GEO327655:GEO327659 GOK327655:GOK327659 GYG327655:GYG327659 HIC327655:HIC327659 HRY327655:HRY327659 IBU327655:IBU327659 ILQ327655:ILQ327659 IVM327655:IVM327659 JFI327655:JFI327659 JPE327655:JPE327659 JZA327655:JZA327659 KIW327655:KIW327659 KSS327655:KSS327659 LCO327655:LCO327659 LMK327655:LMK327659 LWG327655:LWG327659 MGC327655:MGC327659 MPY327655:MPY327659 MZU327655:MZU327659 NJQ327655:NJQ327659 NTM327655:NTM327659 ODI327655:ODI327659 ONE327655:ONE327659 OXA327655:OXA327659 PGW327655:PGW327659 PQS327655:PQS327659 QAO327655:QAO327659 QKK327655:QKK327659 QUG327655:QUG327659 REC327655:REC327659 RNY327655:RNY327659 RXU327655:RXU327659 SHQ327655:SHQ327659 SRM327655:SRM327659 TBI327655:TBI327659 TLE327655:TLE327659 TVA327655:TVA327659 UEW327655:UEW327659 UOS327655:UOS327659 UYO327655:UYO327659 VIK327655:VIK327659 VSG327655:VSG327659 WCC327655:WCC327659 WLY327655:WLY327659 WVU327655:WVU327659 M393191:M393195 JI393191:JI393195 TE393191:TE393195 ADA393191:ADA393195 AMW393191:AMW393195 AWS393191:AWS393195 BGO393191:BGO393195 BQK393191:BQK393195 CAG393191:CAG393195 CKC393191:CKC393195 CTY393191:CTY393195 DDU393191:DDU393195 DNQ393191:DNQ393195 DXM393191:DXM393195 EHI393191:EHI393195 ERE393191:ERE393195 FBA393191:FBA393195 FKW393191:FKW393195 FUS393191:FUS393195 GEO393191:GEO393195 GOK393191:GOK393195 GYG393191:GYG393195 HIC393191:HIC393195 HRY393191:HRY393195 IBU393191:IBU393195 ILQ393191:ILQ393195 IVM393191:IVM393195 JFI393191:JFI393195 JPE393191:JPE393195 JZA393191:JZA393195 KIW393191:KIW393195 KSS393191:KSS393195 LCO393191:LCO393195 LMK393191:LMK393195 LWG393191:LWG393195 MGC393191:MGC393195 MPY393191:MPY393195 MZU393191:MZU393195 NJQ393191:NJQ393195 NTM393191:NTM393195 ODI393191:ODI393195 ONE393191:ONE393195 OXA393191:OXA393195 PGW393191:PGW393195 PQS393191:PQS393195 QAO393191:QAO393195 QKK393191:QKK393195 QUG393191:QUG393195 REC393191:REC393195 RNY393191:RNY393195 RXU393191:RXU393195 SHQ393191:SHQ393195 SRM393191:SRM393195 TBI393191:TBI393195 TLE393191:TLE393195 TVA393191:TVA393195 UEW393191:UEW393195 UOS393191:UOS393195 UYO393191:UYO393195 VIK393191:VIK393195 VSG393191:VSG393195 WCC393191:WCC393195 WLY393191:WLY393195 WVU393191:WVU393195 M458727:M458731 JI458727:JI458731 TE458727:TE458731 ADA458727:ADA458731 AMW458727:AMW458731 AWS458727:AWS458731 BGO458727:BGO458731 BQK458727:BQK458731 CAG458727:CAG458731 CKC458727:CKC458731 CTY458727:CTY458731 DDU458727:DDU458731 DNQ458727:DNQ458731 DXM458727:DXM458731 EHI458727:EHI458731 ERE458727:ERE458731 FBA458727:FBA458731 FKW458727:FKW458731 FUS458727:FUS458731 GEO458727:GEO458731 GOK458727:GOK458731 GYG458727:GYG458731 HIC458727:HIC458731 HRY458727:HRY458731 IBU458727:IBU458731 ILQ458727:ILQ458731 IVM458727:IVM458731 JFI458727:JFI458731 JPE458727:JPE458731 JZA458727:JZA458731 KIW458727:KIW458731 KSS458727:KSS458731 LCO458727:LCO458731 LMK458727:LMK458731 LWG458727:LWG458731 MGC458727:MGC458731 MPY458727:MPY458731 MZU458727:MZU458731 NJQ458727:NJQ458731 NTM458727:NTM458731 ODI458727:ODI458731 ONE458727:ONE458731 OXA458727:OXA458731 PGW458727:PGW458731 PQS458727:PQS458731 QAO458727:QAO458731 QKK458727:QKK458731 QUG458727:QUG458731 REC458727:REC458731 RNY458727:RNY458731 RXU458727:RXU458731 SHQ458727:SHQ458731 SRM458727:SRM458731 TBI458727:TBI458731 TLE458727:TLE458731 TVA458727:TVA458731 UEW458727:UEW458731 UOS458727:UOS458731 UYO458727:UYO458731 VIK458727:VIK458731 VSG458727:VSG458731 WCC458727:WCC458731 WLY458727:WLY458731 WVU458727:WVU458731 M524263:M524267 JI524263:JI524267 TE524263:TE524267 ADA524263:ADA524267 AMW524263:AMW524267 AWS524263:AWS524267 BGO524263:BGO524267 BQK524263:BQK524267 CAG524263:CAG524267 CKC524263:CKC524267 CTY524263:CTY524267 DDU524263:DDU524267 DNQ524263:DNQ524267 DXM524263:DXM524267 EHI524263:EHI524267 ERE524263:ERE524267 FBA524263:FBA524267 FKW524263:FKW524267 FUS524263:FUS524267 GEO524263:GEO524267 GOK524263:GOK524267 GYG524263:GYG524267 HIC524263:HIC524267 HRY524263:HRY524267 IBU524263:IBU524267 ILQ524263:ILQ524267 IVM524263:IVM524267 JFI524263:JFI524267 JPE524263:JPE524267 JZA524263:JZA524267 KIW524263:KIW524267 KSS524263:KSS524267 LCO524263:LCO524267 LMK524263:LMK524267 LWG524263:LWG524267 MGC524263:MGC524267 MPY524263:MPY524267 MZU524263:MZU524267 NJQ524263:NJQ524267 NTM524263:NTM524267 ODI524263:ODI524267 ONE524263:ONE524267 OXA524263:OXA524267 PGW524263:PGW524267 PQS524263:PQS524267 QAO524263:QAO524267 QKK524263:QKK524267 QUG524263:QUG524267 REC524263:REC524267 RNY524263:RNY524267 RXU524263:RXU524267 SHQ524263:SHQ524267 SRM524263:SRM524267 TBI524263:TBI524267 TLE524263:TLE524267 TVA524263:TVA524267 UEW524263:UEW524267 UOS524263:UOS524267 UYO524263:UYO524267 VIK524263:VIK524267 VSG524263:VSG524267 WCC524263:WCC524267 WLY524263:WLY524267 WVU524263:WVU524267 M589799:M589803 JI589799:JI589803 TE589799:TE589803 ADA589799:ADA589803 AMW589799:AMW589803 AWS589799:AWS589803 BGO589799:BGO589803 BQK589799:BQK589803 CAG589799:CAG589803 CKC589799:CKC589803 CTY589799:CTY589803 DDU589799:DDU589803 DNQ589799:DNQ589803 DXM589799:DXM589803 EHI589799:EHI589803 ERE589799:ERE589803 FBA589799:FBA589803 FKW589799:FKW589803 FUS589799:FUS589803 GEO589799:GEO589803 GOK589799:GOK589803 GYG589799:GYG589803 HIC589799:HIC589803 HRY589799:HRY589803 IBU589799:IBU589803 ILQ589799:ILQ589803 IVM589799:IVM589803 JFI589799:JFI589803 JPE589799:JPE589803 JZA589799:JZA589803 KIW589799:KIW589803 KSS589799:KSS589803 LCO589799:LCO589803 LMK589799:LMK589803 LWG589799:LWG589803 MGC589799:MGC589803 MPY589799:MPY589803 MZU589799:MZU589803 NJQ589799:NJQ589803 NTM589799:NTM589803 ODI589799:ODI589803 ONE589799:ONE589803 OXA589799:OXA589803 PGW589799:PGW589803 PQS589799:PQS589803 QAO589799:QAO589803 QKK589799:QKK589803 QUG589799:QUG589803 REC589799:REC589803 RNY589799:RNY589803 RXU589799:RXU589803 SHQ589799:SHQ589803 SRM589799:SRM589803 TBI589799:TBI589803 TLE589799:TLE589803 TVA589799:TVA589803 UEW589799:UEW589803 UOS589799:UOS589803 UYO589799:UYO589803 VIK589799:VIK589803 VSG589799:VSG589803 WCC589799:WCC589803 WLY589799:WLY589803 WVU589799:WVU589803 M655335:M655339 JI655335:JI655339 TE655335:TE655339 ADA655335:ADA655339 AMW655335:AMW655339 AWS655335:AWS655339 BGO655335:BGO655339 BQK655335:BQK655339 CAG655335:CAG655339 CKC655335:CKC655339 CTY655335:CTY655339 DDU655335:DDU655339 DNQ655335:DNQ655339 DXM655335:DXM655339 EHI655335:EHI655339 ERE655335:ERE655339 FBA655335:FBA655339 FKW655335:FKW655339 FUS655335:FUS655339 GEO655335:GEO655339 GOK655335:GOK655339 GYG655335:GYG655339 HIC655335:HIC655339 HRY655335:HRY655339 IBU655335:IBU655339 ILQ655335:ILQ655339 IVM655335:IVM655339 JFI655335:JFI655339 JPE655335:JPE655339 JZA655335:JZA655339 KIW655335:KIW655339 KSS655335:KSS655339 LCO655335:LCO655339 LMK655335:LMK655339 LWG655335:LWG655339 MGC655335:MGC655339 MPY655335:MPY655339 MZU655335:MZU655339 NJQ655335:NJQ655339 NTM655335:NTM655339 ODI655335:ODI655339 ONE655335:ONE655339 OXA655335:OXA655339 PGW655335:PGW655339 PQS655335:PQS655339 QAO655335:QAO655339 QKK655335:QKK655339 QUG655335:QUG655339 REC655335:REC655339 RNY655335:RNY655339 RXU655335:RXU655339 SHQ655335:SHQ655339 SRM655335:SRM655339 TBI655335:TBI655339 TLE655335:TLE655339 TVA655335:TVA655339 UEW655335:UEW655339 UOS655335:UOS655339 UYO655335:UYO655339 VIK655335:VIK655339 VSG655335:VSG655339 WCC655335:WCC655339 WLY655335:WLY655339 WVU655335:WVU655339 M720871:M720875 JI720871:JI720875 TE720871:TE720875 ADA720871:ADA720875 AMW720871:AMW720875 AWS720871:AWS720875 BGO720871:BGO720875 BQK720871:BQK720875 CAG720871:CAG720875 CKC720871:CKC720875 CTY720871:CTY720875 DDU720871:DDU720875 DNQ720871:DNQ720875 DXM720871:DXM720875 EHI720871:EHI720875 ERE720871:ERE720875 FBA720871:FBA720875 FKW720871:FKW720875 FUS720871:FUS720875 GEO720871:GEO720875 GOK720871:GOK720875 GYG720871:GYG720875 HIC720871:HIC720875 HRY720871:HRY720875 IBU720871:IBU720875 ILQ720871:ILQ720875 IVM720871:IVM720875 JFI720871:JFI720875 JPE720871:JPE720875 JZA720871:JZA720875 KIW720871:KIW720875 KSS720871:KSS720875 LCO720871:LCO720875 LMK720871:LMK720875 LWG720871:LWG720875 MGC720871:MGC720875 MPY720871:MPY720875 MZU720871:MZU720875 NJQ720871:NJQ720875 NTM720871:NTM720875 ODI720871:ODI720875 ONE720871:ONE720875 OXA720871:OXA720875 PGW720871:PGW720875 PQS720871:PQS720875 QAO720871:QAO720875 QKK720871:QKK720875 QUG720871:QUG720875 REC720871:REC720875 RNY720871:RNY720875 RXU720871:RXU720875 SHQ720871:SHQ720875 SRM720871:SRM720875 TBI720871:TBI720875 TLE720871:TLE720875 TVA720871:TVA720875 UEW720871:UEW720875 UOS720871:UOS720875 UYO720871:UYO720875 VIK720871:VIK720875 VSG720871:VSG720875 WCC720871:WCC720875 WLY720871:WLY720875 WVU720871:WVU720875 M786407:M786411 JI786407:JI786411 TE786407:TE786411 ADA786407:ADA786411 AMW786407:AMW786411 AWS786407:AWS786411 BGO786407:BGO786411 BQK786407:BQK786411 CAG786407:CAG786411 CKC786407:CKC786411 CTY786407:CTY786411 DDU786407:DDU786411 DNQ786407:DNQ786411 DXM786407:DXM786411 EHI786407:EHI786411 ERE786407:ERE786411 FBA786407:FBA786411 FKW786407:FKW786411 FUS786407:FUS786411 GEO786407:GEO786411 GOK786407:GOK786411 GYG786407:GYG786411 HIC786407:HIC786411 HRY786407:HRY786411 IBU786407:IBU786411 ILQ786407:ILQ786411 IVM786407:IVM786411 JFI786407:JFI786411 JPE786407:JPE786411 JZA786407:JZA786411 KIW786407:KIW786411 KSS786407:KSS786411 LCO786407:LCO786411 LMK786407:LMK786411 LWG786407:LWG786411 MGC786407:MGC786411 MPY786407:MPY786411 MZU786407:MZU786411 NJQ786407:NJQ786411 NTM786407:NTM786411 ODI786407:ODI786411 ONE786407:ONE786411 OXA786407:OXA786411 PGW786407:PGW786411 PQS786407:PQS786411 QAO786407:QAO786411 QKK786407:QKK786411 QUG786407:QUG786411 REC786407:REC786411 RNY786407:RNY786411 RXU786407:RXU786411 SHQ786407:SHQ786411 SRM786407:SRM786411 TBI786407:TBI786411 TLE786407:TLE786411 TVA786407:TVA786411 UEW786407:UEW786411 UOS786407:UOS786411 UYO786407:UYO786411 VIK786407:VIK786411 VSG786407:VSG786411 WCC786407:WCC786411 WLY786407:WLY786411 WVU786407:WVU786411 M851943:M851947 JI851943:JI851947 TE851943:TE851947 ADA851943:ADA851947 AMW851943:AMW851947 AWS851943:AWS851947 BGO851943:BGO851947 BQK851943:BQK851947 CAG851943:CAG851947 CKC851943:CKC851947 CTY851943:CTY851947 DDU851943:DDU851947 DNQ851943:DNQ851947 DXM851943:DXM851947 EHI851943:EHI851947 ERE851943:ERE851947 FBA851943:FBA851947 FKW851943:FKW851947 FUS851943:FUS851947 GEO851943:GEO851947 GOK851943:GOK851947 GYG851943:GYG851947 HIC851943:HIC851947 HRY851943:HRY851947 IBU851943:IBU851947 ILQ851943:ILQ851947 IVM851943:IVM851947 JFI851943:JFI851947 JPE851943:JPE851947 JZA851943:JZA851947 KIW851943:KIW851947 KSS851943:KSS851947 LCO851943:LCO851947 LMK851943:LMK851947 LWG851943:LWG851947 MGC851943:MGC851947 MPY851943:MPY851947 MZU851943:MZU851947 NJQ851943:NJQ851947 NTM851943:NTM851947 ODI851943:ODI851947 ONE851943:ONE851947 OXA851943:OXA851947 PGW851943:PGW851947 PQS851943:PQS851947 QAO851943:QAO851947 QKK851943:QKK851947 QUG851943:QUG851947 REC851943:REC851947 RNY851943:RNY851947 RXU851943:RXU851947 SHQ851943:SHQ851947 SRM851943:SRM851947 TBI851943:TBI851947 TLE851943:TLE851947 TVA851943:TVA851947 UEW851943:UEW851947 UOS851943:UOS851947 UYO851943:UYO851947 VIK851943:VIK851947 VSG851943:VSG851947 WCC851943:WCC851947 WLY851943:WLY851947 WVU851943:WVU851947 M917479:M917483 JI917479:JI917483 TE917479:TE917483 ADA917479:ADA917483 AMW917479:AMW917483 AWS917479:AWS917483 BGO917479:BGO917483 BQK917479:BQK917483 CAG917479:CAG917483 CKC917479:CKC917483 CTY917479:CTY917483 DDU917479:DDU917483 DNQ917479:DNQ917483 DXM917479:DXM917483 EHI917479:EHI917483 ERE917479:ERE917483 FBA917479:FBA917483 FKW917479:FKW917483 FUS917479:FUS917483 GEO917479:GEO917483 GOK917479:GOK917483 GYG917479:GYG917483 HIC917479:HIC917483 HRY917479:HRY917483 IBU917479:IBU917483 ILQ917479:ILQ917483 IVM917479:IVM917483 JFI917479:JFI917483 JPE917479:JPE917483 JZA917479:JZA917483 KIW917479:KIW917483 KSS917479:KSS917483 LCO917479:LCO917483 LMK917479:LMK917483 LWG917479:LWG917483 MGC917479:MGC917483 MPY917479:MPY917483 MZU917479:MZU917483 NJQ917479:NJQ917483 NTM917479:NTM917483 ODI917479:ODI917483 ONE917479:ONE917483 OXA917479:OXA917483 PGW917479:PGW917483 PQS917479:PQS917483 QAO917479:QAO917483 QKK917479:QKK917483 QUG917479:QUG917483 REC917479:REC917483 RNY917479:RNY917483 RXU917479:RXU917483 SHQ917479:SHQ917483 SRM917479:SRM917483 TBI917479:TBI917483 TLE917479:TLE917483 TVA917479:TVA917483 UEW917479:UEW917483 UOS917479:UOS917483 UYO917479:UYO917483 VIK917479:VIK917483 VSG917479:VSG917483 WCC917479:WCC917483 WLY917479:WLY917483 WVU917479:WVU917483 M983015:M983019 JI983015:JI983019 TE983015:TE983019 ADA983015:ADA983019 AMW983015:AMW983019 AWS983015:AWS983019 BGO983015:BGO983019 BQK983015:BQK983019 CAG983015:CAG983019 CKC983015:CKC983019 CTY983015:CTY983019 DDU983015:DDU983019 DNQ983015:DNQ983019 DXM983015:DXM983019 EHI983015:EHI983019 ERE983015:ERE983019 FBA983015:FBA983019 FKW983015:FKW983019 FUS983015:FUS983019 GEO983015:GEO983019 GOK983015:GOK983019 GYG983015:GYG983019 HIC983015:HIC983019 HRY983015:HRY983019 IBU983015:IBU983019 ILQ983015:ILQ983019 IVM983015:IVM983019 JFI983015:JFI983019 JPE983015:JPE983019 JZA983015:JZA983019 KIW983015:KIW983019 KSS983015:KSS983019 LCO983015:LCO983019 LMK983015:LMK983019 LWG983015:LWG983019 MGC983015:MGC983019 MPY983015:MPY983019 MZU983015:MZU983019 NJQ983015:NJQ983019 NTM983015:NTM983019 ODI983015:ODI983019 ONE983015:ONE983019 OXA983015:OXA983019 PGW983015:PGW983019 PQS983015:PQS983019 QAO983015:QAO983019 QKK983015:QKK983019 QUG983015:QUG983019 REC983015:REC983019 RNY983015:RNY983019 RXU983015:RXU983019 SHQ983015:SHQ983019 SRM983015:SRM983019 TBI983015:TBI983019 TLE983015:TLE983019 TVA983015:TVA983019 UEW983015:UEW983019 UOS983015:UOS983019 UYO983015:UYO983019 VIK983015:VIK983019 VSG983015:VSG983019 WCC983015:WCC983019 WLY983015:WLY983019 WVU983015:WVU983019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511:R65515 JN65511:JN65515 TJ65511:TJ65515 ADF65511:ADF65515 ANB65511:ANB65515 AWX65511:AWX65515 BGT65511:BGT65515 BQP65511:BQP65515 CAL65511:CAL65515 CKH65511:CKH65515 CUD65511:CUD65515 DDZ65511:DDZ65515 DNV65511:DNV65515 DXR65511:DXR65515 EHN65511:EHN65515 ERJ65511:ERJ65515 FBF65511:FBF65515 FLB65511:FLB65515 FUX65511:FUX65515 GET65511:GET65515 GOP65511:GOP65515 GYL65511:GYL65515 HIH65511:HIH65515 HSD65511:HSD65515 IBZ65511:IBZ65515 ILV65511:ILV65515 IVR65511:IVR65515 JFN65511:JFN65515 JPJ65511:JPJ65515 JZF65511:JZF65515 KJB65511:KJB65515 KSX65511:KSX65515 LCT65511:LCT65515 LMP65511:LMP65515 LWL65511:LWL65515 MGH65511:MGH65515 MQD65511:MQD65515 MZZ65511:MZZ65515 NJV65511:NJV65515 NTR65511:NTR65515 ODN65511:ODN65515 ONJ65511:ONJ65515 OXF65511:OXF65515 PHB65511:PHB65515 PQX65511:PQX65515 QAT65511:QAT65515 QKP65511:QKP65515 QUL65511:QUL65515 REH65511:REH65515 ROD65511:ROD65515 RXZ65511:RXZ65515 SHV65511:SHV65515 SRR65511:SRR65515 TBN65511:TBN65515 TLJ65511:TLJ65515 TVF65511:TVF65515 UFB65511:UFB65515 UOX65511:UOX65515 UYT65511:UYT65515 VIP65511:VIP65515 VSL65511:VSL65515 WCH65511:WCH65515 WMD65511:WMD65515 WVZ65511:WVZ65515 R131047:R131051 JN131047:JN131051 TJ131047:TJ131051 ADF131047:ADF131051 ANB131047:ANB131051 AWX131047:AWX131051 BGT131047:BGT131051 BQP131047:BQP131051 CAL131047:CAL131051 CKH131047:CKH131051 CUD131047:CUD131051 DDZ131047:DDZ131051 DNV131047:DNV131051 DXR131047:DXR131051 EHN131047:EHN131051 ERJ131047:ERJ131051 FBF131047:FBF131051 FLB131047:FLB131051 FUX131047:FUX131051 GET131047:GET131051 GOP131047:GOP131051 GYL131047:GYL131051 HIH131047:HIH131051 HSD131047:HSD131051 IBZ131047:IBZ131051 ILV131047:ILV131051 IVR131047:IVR131051 JFN131047:JFN131051 JPJ131047:JPJ131051 JZF131047:JZF131051 KJB131047:KJB131051 KSX131047:KSX131051 LCT131047:LCT131051 LMP131047:LMP131051 LWL131047:LWL131051 MGH131047:MGH131051 MQD131047:MQD131051 MZZ131047:MZZ131051 NJV131047:NJV131051 NTR131047:NTR131051 ODN131047:ODN131051 ONJ131047:ONJ131051 OXF131047:OXF131051 PHB131047:PHB131051 PQX131047:PQX131051 QAT131047:QAT131051 QKP131047:QKP131051 QUL131047:QUL131051 REH131047:REH131051 ROD131047:ROD131051 RXZ131047:RXZ131051 SHV131047:SHV131051 SRR131047:SRR131051 TBN131047:TBN131051 TLJ131047:TLJ131051 TVF131047:TVF131051 UFB131047:UFB131051 UOX131047:UOX131051 UYT131047:UYT131051 VIP131047:VIP131051 VSL131047:VSL131051 WCH131047:WCH131051 WMD131047:WMD131051 WVZ131047:WVZ131051 R196583:R196587 JN196583:JN196587 TJ196583:TJ196587 ADF196583:ADF196587 ANB196583:ANB196587 AWX196583:AWX196587 BGT196583:BGT196587 BQP196583:BQP196587 CAL196583:CAL196587 CKH196583:CKH196587 CUD196583:CUD196587 DDZ196583:DDZ196587 DNV196583:DNV196587 DXR196583:DXR196587 EHN196583:EHN196587 ERJ196583:ERJ196587 FBF196583:FBF196587 FLB196583:FLB196587 FUX196583:FUX196587 GET196583:GET196587 GOP196583:GOP196587 GYL196583:GYL196587 HIH196583:HIH196587 HSD196583:HSD196587 IBZ196583:IBZ196587 ILV196583:ILV196587 IVR196583:IVR196587 JFN196583:JFN196587 JPJ196583:JPJ196587 JZF196583:JZF196587 KJB196583:KJB196587 KSX196583:KSX196587 LCT196583:LCT196587 LMP196583:LMP196587 LWL196583:LWL196587 MGH196583:MGH196587 MQD196583:MQD196587 MZZ196583:MZZ196587 NJV196583:NJV196587 NTR196583:NTR196587 ODN196583:ODN196587 ONJ196583:ONJ196587 OXF196583:OXF196587 PHB196583:PHB196587 PQX196583:PQX196587 QAT196583:QAT196587 QKP196583:QKP196587 QUL196583:QUL196587 REH196583:REH196587 ROD196583:ROD196587 RXZ196583:RXZ196587 SHV196583:SHV196587 SRR196583:SRR196587 TBN196583:TBN196587 TLJ196583:TLJ196587 TVF196583:TVF196587 UFB196583:UFB196587 UOX196583:UOX196587 UYT196583:UYT196587 VIP196583:VIP196587 VSL196583:VSL196587 WCH196583:WCH196587 WMD196583:WMD196587 WVZ196583:WVZ196587 R262119:R262123 JN262119:JN262123 TJ262119:TJ262123 ADF262119:ADF262123 ANB262119:ANB262123 AWX262119:AWX262123 BGT262119:BGT262123 BQP262119:BQP262123 CAL262119:CAL262123 CKH262119:CKH262123 CUD262119:CUD262123 DDZ262119:DDZ262123 DNV262119:DNV262123 DXR262119:DXR262123 EHN262119:EHN262123 ERJ262119:ERJ262123 FBF262119:FBF262123 FLB262119:FLB262123 FUX262119:FUX262123 GET262119:GET262123 GOP262119:GOP262123 GYL262119:GYL262123 HIH262119:HIH262123 HSD262119:HSD262123 IBZ262119:IBZ262123 ILV262119:ILV262123 IVR262119:IVR262123 JFN262119:JFN262123 JPJ262119:JPJ262123 JZF262119:JZF262123 KJB262119:KJB262123 KSX262119:KSX262123 LCT262119:LCT262123 LMP262119:LMP262123 LWL262119:LWL262123 MGH262119:MGH262123 MQD262119:MQD262123 MZZ262119:MZZ262123 NJV262119:NJV262123 NTR262119:NTR262123 ODN262119:ODN262123 ONJ262119:ONJ262123 OXF262119:OXF262123 PHB262119:PHB262123 PQX262119:PQX262123 QAT262119:QAT262123 QKP262119:QKP262123 QUL262119:QUL262123 REH262119:REH262123 ROD262119:ROD262123 RXZ262119:RXZ262123 SHV262119:SHV262123 SRR262119:SRR262123 TBN262119:TBN262123 TLJ262119:TLJ262123 TVF262119:TVF262123 UFB262119:UFB262123 UOX262119:UOX262123 UYT262119:UYT262123 VIP262119:VIP262123 VSL262119:VSL262123 WCH262119:WCH262123 WMD262119:WMD262123 WVZ262119:WVZ262123 R327655:R327659 JN327655:JN327659 TJ327655:TJ327659 ADF327655:ADF327659 ANB327655:ANB327659 AWX327655:AWX327659 BGT327655:BGT327659 BQP327655:BQP327659 CAL327655:CAL327659 CKH327655:CKH327659 CUD327655:CUD327659 DDZ327655:DDZ327659 DNV327655:DNV327659 DXR327655:DXR327659 EHN327655:EHN327659 ERJ327655:ERJ327659 FBF327655:FBF327659 FLB327655:FLB327659 FUX327655:FUX327659 GET327655:GET327659 GOP327655:GOP327659 GYL327655:GYL327659 HIH327655:HIH327659 HSD327655:HSD327659 IBZ327655:IBZ327659 ILV327655:ILV327659 IVR327655:IVR327659 JFN327655:JFN327659 JPJ327655:JPJ327659 JZF327655:JZF327659 KJB327655:KJB327659 KSX327655:KSX327659 LCT327655:LCT327659 LMP327655:LMP327659 LWL327655:LWL327659 MGH327655:MGH327659 MQD327655:MQD327659 MZZ327655:MZZ327659 NJV327655:NJV327659 NTR327655:NTR327659 ODN327655:ODN327659 ONJ327655:ONJ327659 OXF327655:OXF327659 PHB327655:PHB327659 PQX327655:PQX327659 QAT327655:QAT327659 QKP327655:QKP327659 QUL327655:QUL327659 REH327655:REH327659 ROD327655:ROD327659 RXZ327655:RXZ327659 SHV327655:SHV327659 SRR327655:SRR327659 TBN327655:TBN327659 TLJ327655:TLJ327659 TVF327655:TVF327659 UFB327655:UFB327659 UOX327655:UOX327659 UYT327655:UYT327659 VIP327655:VIP327659 VSL327655:VSL327659 WCH327655:WCH327659 WMD327655:WMD327659 WVZ327655:WVZ327659 R393191:R393195 JN393191:JN393195 TJ393191:TJ393195 ADF393191:ADF393195 ANB393191:ANB393195 AWX393191:AWX393195 BGT393191:BGT393195 BQP393191:BQP393195 CAL393191:CAL393195 CKH393191:CKH393195 CUD393191:CUD393195 DDZ393191:DDZ393195 DNV393191:DNV393195 DXR393191:DXR393195 EHN393191:EHN393195 ERJ393191:ERJ393195 FBF393191:FBF393195 FLB393191:FLB393195 FUX393191:FUX393195 GET393191:GET393195 GOP393191:GOP393195 GYL393191:GYL393195 HIH393191:HIH393195 HSD393191:HSD393195 IBZ393191:IBZ393195 ILV393191:ILV393195 IVR393191:IVR393195 JFN393191:JFN393195 JPJ393191:JPJ393195 JZF393191:JZF393195 KJB393191:KJB393195 KSX393191:KSX393195 LCT393191:LCT393195 LMP393191:LMP393195 LWL393191:LWL393195 MGH393191:MGH393195 MQD393191:MQD393195 MZZ393191:MZZ393195 NJV393191:NJV393195 NTR393191:NTR393195 ODN393191:ODN393195 ONJ393191:ONJ393195 OXF393191:OXF393195 PHB393191:PHB393195 PQX393191:PQX393195 QAT393191:QAT393195 QKP393191:QKP393195 QUL393191:QUL393195 REH393191:REH393195 ROD393191:ROD393195 RXZ393191:RXZ393195 SHV393191:SHV393195 SRR393191:SRR393195 TBN393191:TBN393195 TLJ393191:TLJ393195 TVF393191:TVF393195 UFB393191:UFB393195 UOX393191:UOX393195 UYT393191:UYT393195 VIP393191:VIP393195 VSL393191:VSL393195 WCH393191:WCH393195 WMD393191:WMD393195 WVZ393191:WVZ393195 R458727:R458731 JN458727:JN458731 TJ458727:TJ458731 ADF458727:ADF458731 ANB458727:ANB458731 AWX458727:AWX458731 BGT458727:BGT458731 BQP458727:BQP458731 CAL458727:CAL458731 CKH458727:CKH458731 CUD458727:CUD458731 DDZ458727:DDZ458731 DNV458727:DNV458731 DXR458727:DXR458731 EHN458727:EHN458731 ERJ458727:ERJ458731 FBF458727:FBF458731 FLB458727:FLB458731 FUX458727:FUX458731 GET458727:GET458731 GOP458727:GOP458731 GYL458727:GYL458731 HIH458727:HIH458731 HSD458727:HSD458731 IBZ458727:IBZ458731 ILV458727:ILV458731 IVR458727:IVR458731 JFN458727:JFN458731 JPJ458727:JPJ458731 JZF458727:JZF458731 KJB458727:KJB458731 KSX458727:KSX458731 LCT458727:LCT458731 LMP458727:LMP458731 LWL458727:LWL458731 MGH458727:MGH458731 MQD458727:MQD458731 MZZ458727:MZZ458731 NJV458727:NJV458731 NTR458727:NTR458731 ODN458727:ODN458731 ONJ458727:ONJ458731 OXF458727:OXF458731 PHB458727:PHB458731 PQX458727:PQX458731 QAT458727:QAT458731 QKP458727:QKP458731 QUL458727:QUL458731 REH458727:REH458731 ROD458727:ROD458731 RXZ458727:RXZ458731 SHV458727:SHV458731 SRR458727:SRR458731 TBN458727:TBN458731 TLJ458727:TLJ458731 TVF458727:TVF458731 UFB458727:UFB458731 UOX458727:UOX458731 UYT458727:UYT458731 VIP458727:VIP458731 VSL458727:VSL458731 WCH458727:WCH458731 WMD458727:WMD458731 WVZ458727:WVZ458731 R524263:R524267 JN524263:JN524267 TJ524263:TJ524267 ADF524263:ADF524267 ANB524263:ANB524267 AWX524263:AWX524267 BGT524263:BGT524267 BQP524263:BQP524267 CAL524263:CAL524267 CKH524263:CKH524267 CUD524263:CUD524267 DDZ524263:DDZ524267 DNV524263:DNV524267 DXR524263:DXR524267 EHN524263:EHN524267 ERJ524263:ERJ524267 FBF524263:FBF524267 FLB524263:FLB524267 FUX524263:FUX524267 GET524263:GET524267 GOP524263:GOP524267 GYL524263:GYL524267 HIH524263:HIH524267 HSD524263:HSD524267 IBZ524263:IBZ524267 ILV524263:ILV524267 IVR524263:IVR524267 JFN524263:JFN524267 JPJ524263:JPJ524267 JZF524263:JZF524267 KJB524263:KJB524267 KSX524263:KSX524267 LCT524263:LCT524267 LMP524263:LMP524267 LWL524263:LWL524267 MGH524263:MGH524267 MQD524263:MQD524267 MZZ524263:MZZ524267 NJV524263:NJV524267 NTR524263:NTR524267 ODN524263:ODN524267 ONJ524263:ONJ524267 OXF524263:OXF524267 PHB524263:PHB524267 PQX524263:PQX524267 QAT524263:QAT524267 QKP524263:QKP524267 QUL524263:QUL524267 REH524263:REH524267 ROD524263:ROD524267 RXZ524263:RXZ524267 SHV524263:SHV524267 SRR524263:SRR524267 TBN524263:TBN524267 TLJ524263:TLJ524267 TVF524263:TVF524267 UFB524263:UFB524267 UOX524263:UOX524267 UYT524263:UYT524267 VIP524263:VIP524267 VSL524263:VSL524267 WCH524263:WCH524267 WMD524263:WMD524267 WVZ524263:WVZ524267 R589799:R589803 JN589799:JN589803 TJ589799:TJ589803 ADF589799:ADF589803 ANB589799:ANB589803 AWX589799:AWX589803 BGT589799:BGT589803 BQP589799:BQP589803 CAL589799:CAL589803 CKH589799:CKH589803 CUD589799:CUD589803 DDZ589799:DDZ589803 DNV589799:DNV589803 DXR589799:DXR589803 EHN589799:EHN589803 ERJ589799:ERJ589803 FBF589799:FBF589803 FLB589799:FLB589803 FUX589799:FUX589803 GET589799:GET589803 GOP589799:GOP589803 GYL589799:GYL589803 HIH589799:HIH589803 HSD589799:HSD589803 IBZ589799:IBZ589803 ILV589799:ILV589803 IVR589799:IVR589803 JFN589799:JFN589803 JPJ589799:JPJ589803 JZF589799:JZF589803 KJB589799:KJB589803 KSX589799:KSX589803 LCT589799:LCT589803 LMP589799:LMP589803 LWL589799:LWL589803 MGH589799:MGH589803 MQD589799:MQD589803 MZZ589799:MZZ589803 NJV589799:NJV589803 NTR589799:NTR589803 ODN589799:ODN589803 ONJ589799:ONJ589803 OXF589799:OXF589803 PHB589799:PHB589803 PQX589799:PQX589803 QAT589799:QAT589803 QKP589799:QKP589803 QUL589799:QUL589803 REH589799:REH589803 ROD589799:ROD589803 RXZ589799:RXZ589803 SHV589799:SHV589803 SRR589799:SRR589803 TBN589799:TBN589803 TLJ589799:TLJ589803 TVF589799:TVF589803 UFB589799:UFB589803 UOX589799:UOX589803 UYT589799:UYT589803 VIP589799:VIP589803 VSL589799:VSL589803 WCH589799:WCH589803 WMD589799:WMD589803 WVZ589799:WVZ589803 R655335:R655339 JN655335:JN655339 TJ655335:TJ655339 ADF655335:ADF655339 ANB655335:ANB655339 AWX655335:AWX655339 BGT655335:BGT655339 BQP655335:BQP655339 CAL655335:CAL655339 CKH655335:CKH655339 CUD655335:CUD655339 DDZ655335:DDZ655339 DNV655335:DNV655339 DXR655335:DXR655339 EHN655335:EHN655339 ERJ655335:ERJ655339 FBF655335:FBF655339 FLB655335:FLB655339 FUX655335:FUX655339 GET655335:GET655339 GOP655335:GOP655339 GYL655335:GYL655339 HIH655335:HIH655339 HSD655335:HSD655339 IBZ655335:IBZ655339 ILV655335:ILV655339 IVR655335:IVR655339 JFN655335:JFN655339 JPJ655335:JPJ655339 JZF655335:JZF655339 KJB655335:KJB655339 KSX655335:KSX655339 LCT655335:LCT655339 LMP655335:LMP655339 LWL655335:LWL655339 MGH655335:MGH655339 MQD655335:MQD655339 MZZ655335:MZZ655339 NJV655335:NJV655339 NTR655335:NTR655339 ODN655335:ODN655339 ONJ655335:ONJ655339 OXF655335:OXF655339 PHB655335:PHB655339 PQX655335:PQX655339 QAT655335:QAT655339 QKP655335:QKP655339 QUL655335:QUL655339 REH655335:REH655339 ROD655335:ROD655339 RXZ655335:RXZ655339 SHV655335:SHV655339 SRR655335:SRR655339 TBN655335:TBN655339 TLJ655335:TLJ655339 TVF655335:TVF655339 UFB655335:UFB655339 UOX655335:UOX655339 UYT655335:UYT655339 VIP655335:VIP655339 VSL655335:VSL655339 WCH655335:WCH655339 WMD655335:WMD655339 WVZ655335:WVZ655339 R720871:R720875 JN720871:JN720875 TJ720871:TJ720875 ADF720871:ADF720875 ANB720871:ANB720875 AWX720871:AWX720875 BGT720871:BGT720875 BQP720871:BQP720875 CAL720871:CAL720875 CKH720871:CKH720875 CUD720871:CUD720875 DDZ720871:DDZ720875 DNV720871:DNV720875 DXR720871:DXR720875 EHN720871:EHN720875 ERJ720871:ERJ720875 FBF720871:FBF720875 FLB720871:FLB720875 FUX720871:FUX720875 GET720871:GET720875 GOP720871:GOP720875 GYL720871:GYL720875 HIH720871:HIH720875 HSD720871:HSD720875 IBZ720871:IBZ720875 ILV720871:ILV720875 IVR720871:IVR720875 JFN720871:JFN720875 JPJ720871:JPJ720875 JZF720871:JZF720875 KJB720871:KJB720875 KSX720871:KSX720875 LCT720871:LCT720875 LMP720871:LMP720875 LWL720871:LWL720875 MGH720871:MGH720875 MQD720871:MQD720875 MZZ720871:MZZ720875 NJV720871:NJV720875 NTR720871:NTR720875 ODN720871:ODN720875 ONJ720871:ONJ720875 OXF720871:OXF720875 PHB720871:PHB720875 PQX720871:PQX720875 QAT720871:QAT720875 QKP720871:QKP720875 QUL720871:QUL720875 REH720871:REH720875 ROD720871:ROD720875 RXZ720871:RXZ720875 SHV720871:SHV720875 SRR720871:SRR720875 TBN720871:TBN720875 TLJ720871:TLJ720875 TVF720871:TVF720875 UFB720871:UFB720875 UOX720871:UOX720875 UYT720871:UYT720875 VIP720871:VIP720875 VSL720871:VSL720875 WCH720871:WCH720875 WMD720871:WMD720875 WVZ720871:WVZ720875 R786407:R786411 JN786407:JN786411 TJ786407:TJ786411 ADF786407:ADF786411 ANB786407:ANB786411 AWX786407:AWX786411 BGT786407:BGT786411 BQP786407:BQP786411 CAL786407:CAL786411 CKH786407:CKH786411 CUD786407:CUD786411 DDZ786407:DDZ786411 DNV786407:DNV786411 DXR786407:DXR786411 EHN786407:EHN786411 ERJ786407:ERJ786411 FBF786407:FBF786411 FLB786407:FLB786411 FUX786407:FUX786411 GET786407:GET786411 GOP786407:GOP786411 GYL786407:GYL786411 HIH786407:HIH786411 HSD786407:HSD786411 IBZ786407:IBZ786411 ILV786407:ILV786411 IVR786407:IVR786411 JFN786407:JFN786411 JPJ786407:JPJ786411 JZF786407:JZF786411 KJB786407:KJB786411 KSX786407:KSX786411 LCT786407:LCT786411 LMP786407:LMP786411 LWL786407:LWL786411 MGH786407:MGH786411 MQD786407:MQD786411 MZZ786407:MZZ786411 NJV786407:NJV786411 NTR786407:NTR786411 ODN786407:ODN786411 ONJ786407:ONJ786411 OXF786407:OXF786411 PHB786407:PHB786411 PQX786407:PQX786411 QAT786407:QAT786411 QKP786407:QKP786411 QUL786407:QUL786411 REH786407:REH786411 ROD786407:ROD786411 RXZ786407:RXZ786411 SHV786407:SHV786411 SRR786407:SRR786411 TBN786407:TBN786411 TLJ786407:TLJ786411 TVF786407:TVF786411 UFB786407:UFB786411 UOX786407:UOX786411 UYT786407:UYT786411 VIP786407:VIP786411 VSL786407:VSL786411 WCH786407:WCH786411 WMD786407:WMD786411 WVZ786407:WVZ786411 R851943:R851947 JN851943:JN851947 TJ851943:TJ851947 ADF851943:ADF851947 ANB851943:ANB851947 AWX851943:AWX851947 BGT851943:BGT851947 BQP851943:BQP851947 CAL851943:CAL851947 CKH851943:CKH851947 CUD851943:CUD851947 DDZ851943:DDZ851947 DNV851943:DNV851947 DXR851943:DXR851947 EHN851943:EHN851947 ERJ851943:ERJ851947 FBF851943:FBF851947 FLB851943:FLB851947 FUX851943:FUX851947 GET851943:GET851947 GOP851943:GOP851947 GYL851943:GYL851947 HIH851943:HIH851947 HSD851943:HSD851947 IBZ851943:IBZ851947 ILV851943:ILV851947 IVR851943:IVR851947 JFN851943:JFN851947 JPJ851943:JPJ851947 JZF851943:JZF851947 KJB851943:KJB851947 KSX851943:KSX851947 LCT851943:LCT851947 LMP851943:LMP851947 LWL851943:LWL851947 MGH851943:MGH851947 MQD851943:MQD851947 MZZ851943:MZZ851947 NJV851943:NJV851947 NTR851943:NTR851947 ODN851943:ODN851947 ONJ851943:ONJ851947 OXF851943:OXF851947 PHB851943:PHB851947 PQX851943:PQX851947 QAT851943:QAT851947 QKP851943:QKP851947 QUL851943:QUL851947 REH851943:REH851947 ROD851943:ROD851947 RXZ851943:RXZ851947 SHV851943:SHV851947 SRR851943:SRR851947 TBN851943:TBN851947 TLJ851943:TLJ851947 TVF851943:TVF851947 UFB851943:UFB851947 UOX851943:UOX851947 UYT851943:UYT851947 VIP851943:VIP851947 VSL851943:VSL851947 WCH851943:WCH851947 WMD851943:WMD851947 WVZ851943:WVZ851947 R917479:R917483 JN917479:JN917483 TJ917479:TJ917483 ADF917479:ADF917483 ANB917479:ANB917483 AWX917479:AWX917483 BGT917479:BGT917483 BQP917479:BQP917483 CAL917479:CAL917483 CKH917479:CKH917483 CUD917479:CUD917483 DDZ917479:DDZ917483 DNV917479:DNV917483 DXR917479:DXR917483 EHN917479:EHN917483 ERJ917479:ERJ917483 FBF917479:FBF917483 FLB917479:FLB917483 FUX917479:FUX917483 GET917479:GET917483 GOP917479:GOP917483 GYL917479:GYL917483 HIH917479:HIH917483 HSD917479:HSD917483 IBZ917479:IBZ917483 ILV917479:ILV917483 IVR917479:IVR917483 JFN917479:JFN917483 JPJ917479:JPJ917483 JZF917479:JZF917483 KJB917479:KJB917483 KSX917479:KSX917483 LCT917479:LCT917483 LMP917479:LMP917483 LWL917479:LWL917483 MGH917479:MGH917483 MQD917479:MQD917483 MZZ917479:MZZ917483 NJV917479:NJV917483 NTR917479:NTR917483 ODN917479:ODN917483 ONJ917479:ONJ917483 OXF917479:OXF917483 PHB917479:PHB917483 PQX917479:PQX917483 QAT917479:QAT917483 QKP917479:QKP917483 QUL917479:QUL917483 REH917479:REH917483 ROD917479:ROD917483 RXZ917479:RXZ917483 SHV917479:SHV917483 SRR917479:SRR917483 TBN917479:TBN917483 TLJ917479:TLJ917483 TVF917479:TVF917483 UFB917479:UFB917483 UOX917479:UOX917483 UYT917479:UYT917483 VIP917479:VIP917483 VSL917479:VSL917483 WCH917479:WCH917483 WMD917479:WMD917483 WVZ917479:WVZ917483 R983015:R983019 JN983015:JN983019 TJ983015:TJ983019 ADF983015:ADF983019 ANB983015:ANB983019 AWX983015:AWX983019 BGT983015:BGT983019 BQP983015:BQP983019 CAL983015:CAL983019 CKH983015:CKH983019 CUD983015:CUD983019 DDZ983015:DDZ983019 DNV983015:DNV983019 DXR983015:DXR983019 EHN983015:EHN983019 ERJ983015:ERJ983019 FBF983015:FBF983019 FLB983015:FLB983019 FUX983015:FUX983019 GET983015:GET983019 GOP983015:GOP983019 GYL983015:GYL983019 HIH983015:HIH983019 HSD983015:HSD983019 IBZ983015:IBZ983019 ILV983015:ILV983019 IVR983015:IVR983019 JFN983015:JFN983019 JPJ983015:JPJ983019 JZF983015:JZF983019 KJB983015:KJB983019 KSX983015:KSX983019 LCT983015:LCT983019 LMP983015:LMP983019 LWL983015:LWL983019 MGH983015:MGH983019 MQD983015:MQD983019 MZZ983015:MZZ983019 NJV983015:NJV983019 NTR983015:NTR983019 ODN983015:ODN983019 ONJ983015:ONJ983019 OXF983015:OXF983019 PHB983015:PHB983019 PQX983015:PQX983019 QAT983015:QAT983019 QKP983015:QKP983019 QUL983015:QUL983019 REH983015:REH983019 ROD983015:ROD983019 RXZ983015:RXZ983019 SHV983015:SHV983019 SRR983015:SRR983019 TBN983015:TBN983019 TLJ983015:TLJ983019 TVF983015:TVF983019 UFB983015:UFB983019 UOX983015:UOX983019 UYT983015:UYT983019 VIP983015:VIP983019 VSL983015:VSL983019 WCH983015:WCH983019 WMD983015:WMD983019 WVZ983015:WVZ983019"/>
  </dataValidation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73"/>
  <sheetViews>
    <sheetView topLeftCell="F1" workbookViewId="0">
      <selection activeCell="H11" sqref="H11:H20"/>
    </sheetView>
  </sheetViews>
  <sheetFormatPr defaultRowHeight="16.5"/>
  <cols>
    <col min="1" max="1" width="2.625" style="1" customWidth="1"/>
    <col min="2" max="2" width="18.5" style="2" customWidth="1"/>
    <col min="3" max="3" width="18.25" style="1" customWidth="1"/>
    <col min="4" max="4" width="27.75" style="1" customWidth="1"/>
    <col min="5" max="5" width="6.75" style="1" customWidth="1"/>
    <col min="6" max="6" width="5.625" style="1" customWidth="1"/>
    <col min="7" max="7" width="7.875" style="1" customWidth="1"/>
    <col min="8" max="8" width="44.8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5640</v>
      </c>
      <c r="L1" s="386"/>
      <c r="M1" s="386"/>
      <c r="N1" s="387"/>
      <c r="O1" s="388"/>
      <c r="P1" s="385" t="s">
        <v>5641</v>
      </c>
      <c r="Q1" s="386"/>
      <c r="R1" s="386"/>
      <c r="S1" s="387"/>
      <c r="T1" s="388"/>
    </row>
    <row r="2" spans="2:20" ht="17.25">
      <c r="B2" s="6" t="s">
        <v>5568</v>
      </c>
      <c r="C2" s="7"/>
      <c r="D2" s="5"/>
      <c r="E2" s="5"/>
      <c r="F2" s="5"/>
      <c r="G2" s="5"/>
      <c r="H2" s="5"/>
      <c r="I2" s="5"/>
      <c r="J2" s="20"/>
      <c r="K2" s="383" t="s">
        <v>5474</v>
      </c>
      <c r="L2" s="389"/>
      <c r="M2" s="389"/>
      <c r="N2" s="390"/>
      <c r="O2" s="391"/>
      <c r="P2" s="383" t="s">
        <v>5569</v>
      </c>
      <c r="Q2" s="389"/>
      <c r="R2" s="389"/>
      <c r="S2" s="390"/>
      <c r="T2" s="391"/>
    </row>
    <row r="3" spans="2:20" ht="17.25">
      <c r="B3" s="6" t="s">
        <v>5476</v>
      </c>
      <c r="C3" s="8"/>
      <c r="D3" s="5"/>
      <c r="E3" s="5"/>
      <c r="F3" s="5"/>
      <c r="G3" s="5"/>
      <c r="H3" s="5"/>
      <c r="I3" s="5"/>
      <c r="J3" s="20"/>
      <c r="K3" s="383" t="s">
        <v>5570</v>
      </c>
      <c r="L3" s="389"/>
      <c r="M3" s="389"/>
      <c r="N3" s="390"/>
      <c r="O3" s="391"/>
      <c r="P3" s="383" t="s">
        <v>5571</v>
      </c>
      <c r="Q3" s="389"/>
      <c r="R3" s="389"/>
      <c r="S3" s="390"/>
      <c r="T3" s="391"/>
    </row>
    <row r="4" spans="2:20">
      <c r="B4" s="6" t="s">
        <v>5479</v>
      </c>
      <c r="C4" s="8"/>
      <c r="D4" s="5"/>
      <c r="E4" s="5"/>
      <c r="F4" s="5"/>
      <c r="G4" s="5"/>
      <c r="H4" s="5"/>
      <c r="I4" s="5"/>
      <c r="J4" s="20"/>
      <c r="K4" s="383" t="s">
        <v>5482</v>
      </c>
      <c r="L4" s="384"/>
      <c r="M4" s="8">
        <v>9</v>
      </c>
      <c r="N4" s="21" t="s">
        <v>5483</v>
      </c>
      <c r="O4" s="22">
        <f>(M5+M6)/M4</f>
        <v>0</v>
      </c>
      <c r="P4" s="383" t="s">
        <v>5482</v>
      </c>
      <c r="Q4" s="384"/>
      <c r="R4" s="8">
        <f>COUNTA($B$11:$B$176)</f>
        <v>1</v>
      </c>
      <c r="S4" s="21" t="s">
        <v>5483</v>
      </c>
      <c r="T4" s="22">
        <f>(R5+R6)/R4</f>
        <v>0</v>
      </c>
    </row>
    <row r="5" spans="2:20">
      <c r="B5" s="6" t="s">
        <v>5484</v>
      </c>
      <c r="C5" s="8"/>
      <c r="D5" s="5"/>
      <c r="E5" s="5"/>
      <c r="F5" s="5"/>
      <c r="G5" s="5"/>
      <c r="H5" s="5"/>
      <c r="I5" s="5"/>
      <c r="J5" s="20"/>
      <c r="K5" s="383" t="s">
        <v>5486</v>
      </c>
      <c r="L5" s="384"/>
      <c r="M5" s="23">
        <f>COUNTIF(K11:K$176,"通过")</f>
        <v>0</v>
      </c>
      <c r="N5" s="21" t="s">
        <v>5483</v>
      </c>
      <c r="O5" s="22">
        <f>M5/M4</f>
        <v>0</v>
      </c>
      <c r="P5" s="383" t="s">
        <v>5486</v>
      </c>
      <c r="Q5" s="384"/>
      <c r="R5" s="23">
        <f>COUNTIF(P11:P$176,"通过")</f>
        <v>0</v>
      </c>
      <c r="S5" s="21" t="s">
        <v>5483</v>
      </c>
      <c r="T5" s="22">
        <f>R5/R4</f>
        <v>0</v>
      </c>
    </row>
    <row r="6" spans="2:20">
      <c r="B6" s="6" t="s">
        <v>5487</v>
      </c>
      <c r="C6" s="8"/>
      <c r="D6" s="5"/>
      <c r="E6" s="5"/>
      <c r="F6" s="5"/>
      <c r="G6" s="5"/>
      <c r="H6" s="5"/>
      <c r="I6" s="5"/>
      <c r="J6" s="20"/>
      <c r="K6" s="383" t="s">
        <v>5489</v>
      </c>
      <c r="L6" s="384"/>
      <c r="M6" s="23">
        <f>COUNTIF(K11:K$175,"不通过")</f>
        <v>0</v>
      </c>
      <c r="N6" s="21" t="s">
        <v>5483</v>
      </c>
      <c r="O6" s="22">
        <f>M6/M4</f>
        <v>0</v>
      </c>
      <c r="P6" s="383" t="s">
        <v>5489</v>
      </c>
      <c r="Q6" s="384"/>
      <c r="R6" s="23">
        <f>COUNTIF(P11:P$175,"失败")</f>
        <v>0</v>
      </c>
      <c r="S6" s="21" t="s">
        <v>5481</v>
      </c>
      <c r="T6" s="22">
        <f>R6/R4</f>
        <v>0</v>
      </c>
    </row>
    <row r="7" spans="2:20">
      <c r="B7" s="6" t="s">
        <v>5642</v>
      </c>
      <c r="C7" s="8"/>
      <c r="D7" s="5"/>
      <c r="E7" s="5"/>
      <c r="F7" s="5"/>
      <c r="G7" s="5"/>
      <c r="H7" s="5"/>
      <c r="I7" s="5"/>
      <c r="J7" s="20"/>
      <c r="K7" s="383" t="s">
        <v>5491</v>
      </c>
      <c r="L7" s="384"/>
      <c r="M7" s="23">
        <f>COUNTIF(K11:K$175,"阻碍")</f>
        <v>0</v>
      </c>
      <c r="N7" s="21" t="s">
        <v>5481</v>
      </c>
      <c r="O7" s="22">
        <f>M7/M4</f>
        <v>0</v>
      </c>
      <c r="P7" s="383" t="s">
        <v>5491</v>
      </c>
      <c r="Q7" s="384"/>
      <c r="R7" s="23">
        <f>COUNTIF(P11:P$175,"阻塞")</f>
        <v>0</v>
      </c>
      <c r="S7" s="21" t="s">
        <v>5481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5643</v>
      </c>
      <c r="L8" s="384"/>
      <c r="M8" s="23">
        <f>COUNTIF(K11:K$175,"无效")</f>
        <v>0</v>
      </c>
      <c r="N8" s="21" t="s">
        <v>5481</v>
      </c>
      <c r="O8" s="22">
        <f>M8/M4</f>
        <v>0</v>
      </c>
      <c r="P8" s="383" t="s">
        <v>5643</v>
      </c>
      <c r="Q8" s="384"/>
      <c r="R8" s="23">
        <f>COUNTIF(P11:P$175,"无效")</f>
        <v>0</v>
      </c>
      <c r="S8" s="21" t="s">
        <v>5481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5644</v>
      </c>
      <c r="L9" s="384"/>
      <c r="M9" s="23">
        <f>COUNTIF(K11:K$175,"未执行")</f>
        <v>0</v>
      </c>
      <c r="N9" s="21" t="s">
        <v>5481</v>
      </c>
      <c r="O9" s="22">
        <f>M9/M4</f>
        <v>0</v>
      </c>
      <c r="P9" s="383" t="s">
        <v>5644</v>
      </c>
      <c r="Q9" s="384"/>
      <c r="R9" s="23">
        <f>COUNTIF(P11:P$175,"未执行")</f>
        <v>0</v>
      </c>
      <c r="S9" s="21" t="s">
        <v>5481</v>
      </c>
      <c r="T9" s="22">
        <f>R9/R4</f>
        <v>0</v>
      </c>
    </row>
    <row r="10" spans="2:20" ht="33">
      <c r="B10" s="9" t="s">
        <v>5645</v>
      </c>
      <c r="C10" s="10" t="s">
        <v>5496</v>
      </c>
      <c r="D10" s="10" t="s">
        <v>5646</v>
      </c>
      <c r="E10" s="10" t="s">
        <v>5647</v>
      </c>
      <c r="F10" s="10" t="s">
        <v>5648</v>
      </c>
      <c r="G10" s="11" t="s">
        <v>5649</v>
      </c>
      <c r="H10" s="10" t="s">
        <v>5650</v>
      </c>
      <c r="I10" s="10" t="s">
        <v>5651</v>
      </c>
      <c r="J10" s="24" t="s">
        <v>5652</v>
      </c>
      <c r="K10" s="10" t="s">
        <v>5653</v>
      </c>
      <c r="L10" s="10" t="s">
        <v>5654</v>
      </c>
      <c r="M10" s="10" t="s">
        <v>5655</v>
      </c>
      <c r="N10" s="10" t="s">
        <v>5656</v>
      </c>
      <c r="O10" s="10" t="s">
        <v>5657</v>
      </c>
      <c r="P10" s="10" t="s">
        <v>5658</v>
      </c>
      <c r="Q10" s="10" t="s">
        <v>5654</v>
      </c>
      <c r="R10" s="10" t="s">
        <v>5655</v>
      </c>
      <c r="S10" s="10" t="s">
        <v>5656</v>
      </c>
      <c r="T10" s="10" t="s">
        <v>5657</v>
      </c>
    </row>
    <row r="11" spans="2:20">
      <c r="B11" s="366" t="s">
        <v>5659</v>
      </c>
      <c r="C11" s="13"/>
      <c r="D11" s="364" t="s">
        <v>5660</v>
      </c>
      <c r="E11" s="13" t="s">
        <v>145</v>
      </c>
      <c r="F11" s="13" t="s">
        <v>178</v>
      </c>
      <c r="G11" s="13" t="s">
        <v>157</v>
      </c>
      <c r="H11" s="364" t="s">
        <v>5661</v>
      </c>
      <c r="I11" s="25" t="s">
        <v>5662</v>
      </c>
      <c r="J11" s="25" t="s">
        <v>5663</v>
      </c>
      <c r="K11" s="26"/>
      <c r="L11" s="13"/>
      <c r="M11" s="13"/>
      <c r="N11" s="13"/>
      <c r="O11" s="13"/>
      <c r="P11" s="13"/>
      <c r="Q11" s="13"/>
      <c r="R11" s="13"/>
      <c r="S11" s="13"/>
      <c r="T11" s="13"/>
    </row>
    <row r="12" spans="2:20">
      <c r="B12" s="366"/>
      <c r="C12" s="13"/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5664</v>
      </c>
      <c r="J12" s="25" t="s">
        <v>5663</v>
      </c>
      <c r="K12" s="26"/>
      <c r="L12" s="13"/>
      <c r="M12" s="13"/>
      <c r="N12" s="13"/>
      <c r="O12" s="13"/>
      <c r="P12" s="13"/>
      <c r="Q12" s="13"/>
      <c r="R12" s="13"/>
      <c r="S12" s="13"/>
      <c r="T12" s="13"/>
    </row>
    <row r="13" spans="2:20">
      <c r="B13" s="366"/>
      <c r="C13" s="13"/>
      <c r="D13" s="364"/>
      <c r="E13" s="13" t="s">
        <v>145</v>
      </c>
      <c r="F13" s="13" t="s">
        <v>178</v>
      </c>
      <c r="G13" s="13" t="s">
        <v>157</v>
      </c>
      <c r="H13" s="364"/>
      <c r="I13" s="25" t="s">
        <v>5665</v>
      </c>
      <c r="J13" s="25" t="s">
        <v>5666</v>
      </c>
      <c r="K13" s="26"/>
      <c r="L13" s="13"/>
      <c r="M13" s="13"/>
      <c r="N13" s="13"/>
      <c r="O13" s="13"/>
      <c r="P13" s="13"/>
      <c r="Q13" s="13"/>
      <c r="R13" s="13"/>
      <c r="S13" s="13"/>
      <c r="T13" s="13"/>
    </row>
    <row r="14" spans="2:20">
      <c r="B14" s="366"/>
      <c r="C14" s="13"/>
      <c r="D14" s="364"/>
      <c r="E14" s="13" t="s">
        <v>145</v>
      </c>
      <c r="F14" s="13" t="s">
        <v>178</v>
      </c>
      <c r="G14" s="13" t="s">
        <v>157</v>
      </c>
      <c r="H14" s="364"/>
      <c r="I14" s="25" t="s">
        <v>5667</v>
      </c>
      <c r="J14" s="25" t="s">
        <v>5663</v>
      </c>
      <c r="K14" s="26"/>
      <c r="L14" s="13"/>
      <c r="M14" s="13"/>
      <c r="N14" s="13"/>
      <c r="O14" s="13"/>
      <c r="P14" s="13"/>
      <c r="Q14" s="13"/>
      <c r="R14" s="13"/>
      <c r="S14" s="13"/>
      <c r="T14" s="13"/>
    </row>
    <row r="15" spans="2:20" ht="27">
      <c r="B15" s="366"/>
      <c r="C15" s="13"/>
      <c r="D15" s="364"/>
      <c r="E15" s="13" t="s">
        <v>145</v>
      </c>
      <c r="F15" s="13" t="s">
        <v>178</v>
      </c>
      <c r="G15" s="13" t="s">
        <v>157</v>
      </c>
      <c r="H15" s="364"/>
      <c r="I15" s="25" t="s">
        <v>5668</v>
      </c>
      <c r="J15" s="25" t="s">
        <v>5666</v>
      </c>
      <c r="K15" s="26"/>
      <c r="L15" s="13"/>
      <c r="M15" s="13"/>
      <c r="N15" s="13"/>
      <c r="O15" s="13"/>
      <c r="P15" s="13"/>
      <c r="Q15" s="13"/>
      <c r="R15" s="13"/>
      <c r="S15" s="13"/>
      <c r="T15" s="13"/>
    </row>
    <row r="16" spans="2:20">
      <c r="B16" s="366"/>
      <c r="C16" s="13"/>
      <c r="D16" s="364"/>
      <c r="E16" s="13" t="s">
        <v>145</v>
      </c>
      <c r="F16" s="13" t="s">
        <v>178</v>
      </c>
      <c r="G16" s="13" t="s">
        <v>157</v>
      </c>
      <c r="H16" s="364"/>
      <c r="I16" s="25" t="s">
        <v>5669</v>
      </c>
      <c r="J16" s="25" t="s">
        <v>5670</v>
      </c>
      <c r="K16" s="26"/>
      <c r="L16" s="13"/>
      <c r="M16" s="13"/>
      <c r="N16" s="13"/>
      <c r="O16" s="13"/>
      <c r="P16" s="13"/>
      <c r="Q16" s="13"/>
      <c r="R16" s="13"/>
      <c r="S16" s="13"/>
      <c r="T16" s="13"/>
    </row>
    <row r="17" spans="2:20" ht="40.5">
      <c r="B17" s="366"/>
      <c r="C17" s="13"/>
      <c r="D17" s="364"/>
      <c r="E17" s="13" t="s">
        <v>145</v>
      </c>
      <c r="F17" s="13" t="s">
        <v>178</v>
      </c>
      <c r="G17" s="13" t="s">
        <v>157</v>
      </c>
      <c r="H17" s="364"/>
      <c r="I17" s="25" t="s">
        <v>5671</v>
      </c>
      <c r="J17" s="25" t="s">
        <v>5663</v>
      </c>
      <c r="K17" s="26"/>
      <c r="L17" s="13"/>
      <c r="M17" s="13"/>
      <c r="N17" s="13"/>
      <c r="O17" s="13"/>
      <c r="P17" s="13"/>
      <c r="Q17" s="13"/>
      <c r="R17" s="13"/>
      <c r="S17" s="13"/>
      <c r="T17" s="13"/>
    </row>
    <row r="18" spans="2:20" ht="27">
      <c r="B18" s="366"/>
      <c r="C18" s="13"/>
      <c r="D18" s="364" t="s">
        <v>5672</v>
      </c>
      <c r="E18" s="13" t="s">
        <v>145</v>
      </c>
      <c r="F18" s="13" t="s">
        <v>178</v>
      </c>
      <c r="G18" s="13" t="s">
        <v>157</v>
      </c>
      <c r="H18" s="364"/>
      <c r="I18" s="25" t="s">
        <v>5673</v>
      </c>
      <c r="J18" s="25" t="s">
        <v>5674</v>
      </c>
      <c r="K18" s="26"/>
      <c r="L18" s="13"/>
      <c r="M18" s="13"/>
      <c r="N18" s="13"/>
      <c r="O18" s="13"/>
      <c r="P18" s="13"/>
      <c r="Q18" s="13"/>
      <c r="R18" s="13"/>
      <c r="S18" s="13"/>
      <c r="T18" s="13"/>
    </row>
    <row r="19" spans="2:20" ht="27">
      <c r="B19" s="366"/>
      <c r="C19" s="13"/>
      <c r="D19" s="364"/>
      <c r="E19" s="13" t="s">
        <v>145</v>
      </c>
      <c r="F19" s="13" t="s">
        <v>178</v>
      </c>
      <c r="G19" s="13" t="s">
        <v>157</v>
      </c>
      <c r="H19" s="364"/>
      <c r="I19" s="25" t="s">
        <v>5675</v>
      </c>
      <c r="J19" s="25" t="s">
        <v>5674</v>
      </c>
      <c r="K19" s="26"/>
      <c r="L19" s="13"/>
      <c r="M19" s="13"/>
      <c r="N19" s="13"/>
      <c r="O19" s="13"/>
      <c r="P19" s="13"/>
      <c r="Q19" s="13"/>
      <c r="R19" s="13"/>
      <c r="S19" s="13"/>
      <c r="T19" s="13"/>
    </row>
    <row r="20" spans="2:20">
      <c r="B20" s="366"/>
      <c r="C20" s="13"/>
      <c r="D20" s="364"/>
      <c r="E20" s="13" t="s">
        <v>145</v>
      </c>
      <c r="F20" s="13" t="s">
        <v>178</v>
      </c>
      <c r="G20" s="13" t="s">
        <v>157</v>
      </c>
      <c r="H20" s="364"/>
      <c r="I20" s="25" t="s">
        <v>5676</v>
      </c>
      <c r="J20" s="25" t="s">
        <v>5677</v>
      </c>
      <c r="K20" s="26"/>
      <c r="L20" s="13"/>
      <c r="M20" s="13"/>
      <c r="N20" s="13"/>
      <c r="O20" s="13"/>
      <c r="P20" s="13"/>
      <c r="Q20" s="13"/>
      <c r="R20" s="13"/>
      <c r="S20" s="13"/>
      <c r="T20" s="13"/>
    </row>
    <row r="21" spans="2:20">
      <c r="B21" s="17"/>
      <c r="C21" s="18"/>
      <c r="D21" s="19"/>
      <c r="E21" s="18"/>
      <c r="F21" s="18"/>
      <c r="G21" s="18"/>
      <c r="H21" s="19"/>
      <c r="I21" s="27"/>
      <c r="J21" s="27"/>
      <c r="K21" s="28"/>
      <c r="L21" s="18"/>
      <c r="M21" s="18"/>
      <c r="N21" s="18"/>
      <c r="O21" s="18"/>
      <c r="P21" s="18"/>
      <c r="Q21" s="18"/>
      <c r="R21" s="18"/>
      <c r="S21" s="18"/>
      <c r="T21" s="18"/>
    </row>
    <row r="22" spans="2:20">
      <c r="B22" s="17"/>
      <c r="C22" s="18"/>
      <c r="D22" s="19"/>
      <c r="E22" s="18"/>
      <c r="F22" s="18"/>
      <c r="G22" s="18"/>
      <c r="H22" s="19"/>
      <c r="I22" s="27"/>
      <c r="J22" s="27"/>
      <c r="K22" s="28"/>
      <c r="L22" s="18"/>
      <c r="M22" s="18"/>
      <c r="N22" s="18"/>
      <c r="O22" s="18"/>
      <c r="P22" s="18"/>
      <c r="Q22" s="18"/>
      <c r="R22" s="18"/>
      <c r="S22" s="18"/>
      <c r="T22" s="18"/>
    </row>
    <row r="23" spans="2:20">
      <c r="B23" s="17"/>
      <c r="C23" s="18"/>
      <c r="D23" s="19"/>
      <c r="E23" s="18"/>
      <c r="F23" s="18"/>
      <c r="G23" s="18"/>
      <c r="H23" s="19"/>
      <c r="I23" s="27"/>
      <c r="J23" s="27"/>
      <c r="K23" s="28"/>
      <c r="L23" s="18"/>
      <c r="M23" s="18"/>
      <c r="N23" s="18"/>
      <c r="O23" s="18"/>
      <c r="P23" s="18"/>
      <c r="Q23" s="18"/>
      <c r="R23" s="18"/>
      <c r="S23" s="18"/>
      <c r="T23" s="18"/>
    </row>
    <row r="24" spans="2:20">
      <c r="B24" s="17"/>
      <c r="C24" s="18"/>
      <c r="D24" s="19"/>
      <c r="E24" s="18"/>
      <c r="F24" s="18"/>
      <c r="G24" s="18"/>
      <c r="H24" s="19"/>
      <c r="I24" s="27"/>
      <c r="J24" s="27"/>
      <c r="K24" s="28"/>
      <c r="L24" s="18"/>
      <c r="M24" s="18"/>
      <c r="N24" s="18"/>
      <c r="O24" s="18"/>
      <c r="P24" s="18"/>
      <c r="Q24" s="18"/>
      <c r="R24" s="18"/>
      <c r="S24" s="18"/>
      <c r="T24" s="18"/>
    </row>
    <row r="25" spans="2:20">
      <c r="B25" s="17"/>
      <c r="C25" s="18"/>
      <c r="D25" s="19"/>
      <c r="E25" s="18"/>
      <c r="F25" s="18"/>
      <c r="G25" s="18"/>
      <c r="H25" s="19"/>
      <c r="I25" s="27"/>
      <c r="J25" s="27"/>
      <c r="K25" s="28"/>
      <c r="L25" s="18"/>
      <c r="M25" s="18"/>
      <c r="N25" s="18"/>
      <c r="O25" s="18"/>
      <c r="P25" s="18"/>
      <c r="Q25" s="18"/>
      <c r="R25" s="18"/>
      <c r="S25" s="18"/>
      <c r="T25" s="18"/>
    </row>
    <row r="26" spans="2:20">
      <c r="B26" s="17"/>
      <c r="C26" s="18"/>
      <c r="D26" s="19"/>
      <c r="E26" s="18"/>
      <c r="F26" s="18"/>
      <c r="G26" s="18"/>
      <c r="H26" s="19"/>
      <c r="I26" s="27"/>
      <c r="J26" s="27"/>
      <c r="K26" s="28"/>
      <c r="L26" s="18"/>
      <c r="M26" s="18"/>
      <c r="N26" s="18"/>
      <c r="O26" s="18"/>
      <c r="P26" s="18"/>
      <c r="Q26" s="18"/>
      <c r="R26" s="18"/>
      <c r="S26" s="18"/>
      <c r="T26" s="18"/>
    </row>
    <row r="27" spans="2:20">
      <c r="B27" s="17"/>
      <c r="C27" s="18"/>
      <c r="D27" s="19"/>
      <c r="E27" s="18"/>
      <c r="F27" s="18"/>
      <c r="G27" s="18"/>
      <c r="H27" s="19"/>
      <c r="I27" s="27"/>
      <c r="J27" s="27"/>
      <c r="K27" s="28"/>
      <c r="L27" s="18"/>
      <c r="M27" s="18"/>
      <c r="N27" s="18"/>
      <c r="O27" s="18"/>
      <c r="P27" s="18"/>
      <c r="Q27" s="18"/>
      <c r="R27" s="18"/>
      <c r="S27" s="18"/>
      <c r="T27" s="18"/>
    </row>
    <row r="28" spans="2:20">
      <c r="B28" s="17"/>
      <c r="C28" s="18"/>
      <c r="D28" s="19"/>
      <c r="E28" s="18"/>
      <c r="F28" s="18"/>
      <c r="G28" s="18"/>
      <c r="H28" s="19"/>
      <c r="I28" s="27"/>
      <c r="J28" s="27"/>
      <c r="K28" s="28"/>
      <c r="L28" s="18"/>
      <c r="M28" s="18"/>
      <c r="N28" s="18"/>
      <c r="O28" s="18"/>
      <c r="P28" s="18"/>
      <c r="Q28" s="18"/>
      <c r="R28" s="18"/>
      <c r="S28" s="18"/>
      <c r="T28" s="18"/>
    </row>
    <row r="29" spans="2:20">
      <c r="B29" s="17"/>
      <c r="C29" s="18"/>
      <c r="D29" s="19"/>
      <c r="E29" s="18"/>
      <c r="F29" s="18"/>
      <c r="G29" s="18"/>
      <c r="H29" s="19"/>
      <c r="I29" s="27"/>
      <c r="J29" s="27"/>
      <c r="K29" s="28"/>
      <c r="L29" s="18"/>
      <c r="M29" s="18"/>
      <c r="N29" s="18"/>
      <c r="O29" s="18"/>
      <c r="P29" s="18"/>
      <c r="Q29" s="18"/>
      <c r="R29" s="18"/>
      <c r="S29" s="18"/>
      <c r="T29" s="18"/>
    </row>
    <row r="30" spans="2:20">
      <c r="B30" s="17"/>
      <c r="C30" s="18"/>
      <c r="D30" s="19"/>
      <c r="E30" s="18"/>
      <c r="F30" s="18"/>
      <c r="G30" s="18"/>
      <c r="H30" s="19"/>
      <c r="I30" s="27"/>
      <c r="J30" s="27"/>
      <c r="K30" s="28"/>
      <c r="L30" s="18"/>
      <c r="M30" s="18"/>
      <c r="N30" s="18"/>
      <c r="O30" s="18"/>
      <c r="P30" s="18"/>
      <c r="Q30" s="18"/>
      <c r="R30" s="18"/>
      <c r="S30" s="18"/>
      <c r="T30" s="18"/>
    </row>
    <row r="31" spans="2:20">
      <c r="B31" s="17"/>
      <c r="C31" s="18"/>
      <c r="D31" s="19"/>
      <c r="E31" s="18"/>
      <c r="F31" s="18"/>
      <c r="G31" s="18"/>
      <c r="H31" s="19"/>
      <c r="I31" s="27"/>
      <c r="J31" s="27"/>
      <c r="K31" s="28"/>
      <c r="L31" s="18"/>
      <c r="M31" s="18"/>
      <c r="N31" s="18"/>
      <c r="O31" s="18"/>
      <c r="P31" s="18"/>
      <c r="Q31" s="18"/>
      <c r="R31" s="18"/>
      <c r="S31" s="18"/>
      <c r="T31" s="18"/>
    </row>
    <row r="32" spans="2:20">
      <c r="B32" s="17"/>
      <c r="C32" s="18"/>
      <c r="D32" s="19"/>
      <c r="E32" s="18"/>
      <c r="F32" s="18"/>
      <c r="G32" s="18"/>
      <c r="H32" s="19"/>
      <c r="I32" s="27"/>
      <c r="J32" s="27"/>
      <c r="K32" s="28"/>
      <c r="L32" s="18"/>
      <c r="M32" s="18"/>
      <c r="N32" s="18"/>
      <c r="O32" s="18"/>
      <c r="P32" s="18"/>
      <c r="Q32" s="18"/>
      <c r="R32" s="18"/>
      <c r="S32" s="18"/>
      <c r="T32" s="18"/>
    </row>
    <row r="33" spans="2:20">
      <c r="B33" s="17"/>
      <c r="C33" s="18"/>
      <c r="D33" s="19"/>
      <c r="E33" s="18"/>
      <c r="F33" s="18"/>
      <c r="G33" s="18"/>
      <c r="H33" s="19"/>
      <c r="I33" s="27"/>
      <c r="J33" s="27"/>
      <c r="K33" s="28"/>
      <c r="L33" s="18"/>
      <c r="M33" s="18"/>
      <c r="N33" s="18"/>
      <c r="O33" s="18"/>
      <c r="P33" s="18"/>
      <c r="Q33" s="18"/>
      <c r="R33" s="18"/>
      <c r="S33" s="18"/>
      <c r="T33" s="18"/>
    </row>
    <row r="34" spans="2:20">
      <c r="B34" s="17"/>
      <c r="C34" s="18"/>
      <c r="D34" s="19"/>
      <c r="E34" s="18"/>
      <c r="F34" s="18"/>
      <c r="G34" s="18"/>
      <c r="H34" s="19"/>
      <c r="I34" s="27"/>
      <c r="J34" s="27"/>
      <c r="K34" s="28"/>
      <c r="L34" s="18"/>
      <c r="M34" s="18"/>
      <c r="N34" s="18"/>
      <c r="O34" s="18"/>
      <c r="P34" s="18"/>
      <c r="Q34" s="18"/>
      <c r="R34" s="18"/>
      <c r="S34" s="18"/>
      <c r="T34" s="18"/>
    </row>
    <row r="35" spans="2:20">
      <c r="B35" s="17"/>
      <c r="C35" s="18"/>
      <c r="D35" s="19"/>
      <c r="E35" s="18"/>
      <c r="F35" s="18"/>
      <c r="G35" s="18"/>
      <c r="H35" s="19"/>
      <c r="I35" s="27"/>
      <c r="J35" s="27"/>
      <c r="K35" s="28"/>
      <c r="L35" s="18"/>
      <c r="M35" s="18"/>
      <c r="N35" s="18"/>
      <c r="O35" s="18"/>
      <c r="P35" s="18"/>
      <c r="Q35" s="18"/>
      <c r="R35" s="18"/>
      <c r="S35" s="18"/>
      <c r="T35" s="18"/>
    </row>
    <row r="36" spans="2:20">
      <c r="B36" s="17"/>
      <c r="C36" s="18"/>
      <c r="D36" s="19"/>
      <c r="E36" s="18"/>
      <c r="F36" s="18"/>
      <c r="G36" s="18"/>
      <c r="H36" s="19"/>
      <c r="I36" s="27"/>
      <c r="J36" s="27"/>
      <c r="K36" s="28"/>
      <c r="L36" s="18"/>
      <c r="M36" s="18"/>
      <c r="N36" s="18"/>
      <c r="O36" s="18"/>
      <c r="P36" s="18"/>
      <c r="Q36" s="18"/>
      <c r="R36" s="18"/>
      <c r="S36" s="18"/>
      <c r="T36" s="18"/>
    </row>
    <row r="37" spans="2:20">
      <c r="B37" s="17"/>
      <c r="C37" s="18"/>
      <c r="D37" s="19"/>
      <c r="E37" s="18"/>
      <c r="F37" s="18"/>
      <c r="G37" s="18"/>
      <c r="H37" s="19"/>
      <c r="I37" s="27"/>
      <c r="J37" s="27"/>
      <c r="K37" s="28"/>
      <c r="L37" s="18"/>
      <c r="M37" s="18"/>
      <c r="N37" s="18"/>
      <c r="O37" s="18"/>
      <c r="P37" s="18"/>
      <c r="Q37" s="18"/>
      <c r="R37" s="18"/>
      <c r="S37" s="18"/>
      <c r="T37" s="18"/>
    </row>
    <row r="38" spans="2:20">
      <c r="B38" s="17"/>
      <c r="C38" s="18"/>
      <c r="D38" s="19"/>
      <c r="E38" s="18"/>
      <c r="F38" s="18"/>
      <c r="G38" s="18"/>
      <c r="H38" s="19"/>
      <c r="I38" s="27"/>
      <c r="J38" s="27"/>
      <c r="K38" s="28"/>
      <c r="L38" s="18"/>
      <c r="M38" s="18"/>
      <c r="N38" s="18"/>
      <c r="O38" s="18"/>
      <c r="P38" s="18"/>
      <c r="Q38" s="18"/>
      <c r="R38" s="18"/>
      <c r="S38" s="18"/>
      <c r="T38" s="18"/>
    </row>
    <row r="39" spans="2:20">
      <c r="B39" s="17"/>
      <c r="C39" s="18"/>
      <c r="D39" s="19"/>
      <c r="E39" s="18"/>
      <c r="F39" s="18"/>
      <c r="G39" s="18"/>
      <c r="H39" s="19"/>
      <c r="I39" s="27"/>
      <c r="J39" s="27"/>
      <c r="K39" s="28"/>
      <c r="L39" s="18"/>
      <c r="M39" s="18"/>
      <c r="N39" s="18"/>
      <c r="O39" s="18"/>
      <c r="P39" s="18"/>
      <c r="Q39" s="18"/>
      <c r="R39" s="18"/>
      <c r="S39" s="18"/>
      <c r="T39" s="18"/>
    </row>
    <row r="40" spans="2:20">
      <c r="B40" s="17"/>
      <c r="C40" s="18"/>
      <c r="D40" s="19"/>
      <c r="E40" s="18"/>
      <c r="F40" s="18"/>
      <c r="G40" s="18"/>
      <c r="H40" s="19"/>
      <c r="I40" s="27"/>
      <c r="J40" s="27"/>
      <c r="K40" s="28"/>
      <c r="L40" s="18"/>
      <c r="M40" s="18"/>
      <c r="N40" s="18"/>
      <c r="O40" s="18"/>
      <c r="P40" s="18"/>
      <c r="Q40" s="18"/>
      <c r="R40" s="18"/>
      <c r="S40" s="18"/>
      <c r="T40" s="18"/>
    </row>
    <row r="41" spans="2:20">
      <c r="B41" s="17"/>
      <c r="C41" s="18"/>
      <c r="D41" s="19"/>
      <c r="E41" s="18"/>
      <c r="F41" s="18"/>
      <c r="G41" s="18"/>
      <c r="H41" s="19"/>
      <c r="I41" s="27"/>
      <c r="J41" s="27"/>
      <c r="K41" s="28"/>
      <c r="L41" s="18"/>
      <c r="M41" s="18"/>
      <c r="N41" s="18"/>
      <c r="O41" s="18"/>
      <c r="P41" s="18"/>
      <c r="Q41" s="18"/>
      <c r="R41" s="18"/>
      <c r="S41" s="18"/>
      <c r="T41" s="18"/>
    </row>
    <row r="42" spans="2:20">
      <c r="B42" s="17"/>
      <c r="C42" s="18"/>
      <c r="D42" s="19"/>
      <c r="E42" s="18"/>
      <c r="F42" s="18"/>
      <c r="G42" s="18"/>
      <c r="H42" s="19"/>
      <c r="I42" s="27"/>
      <c r="J42" s="27"/>
      <c r="K42" s="28"/>
      <c r="L42" s="18"/>
      <c r="M42" s="18"/>
      <c r="N42" s="18"/>
      <c r="O42" s="18"/>
      <c r="P42" s="18"/>
      <c r="Q42" s="18"/>
      <c r="R42" s="18"/>
      <c r="S42" s="18"/>
      <c r="T42" s="18"/>
    </row>
    <row r="43" spans="2:20"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  <row r="44" spans="2:20">
      <c r="B44" s="17"/>
      <c r="C44" s="18"/>
      <c r="D44" s="19"/>
      <c r="E44" s="18"/>
      <c r="F44" s="18"/>
      <c r="G44" s="18"/>
      <c r="H44" s="19"/>
      <c r="I44" s="27"/>
      <c r="J44" s="27"/>
      <c r="K44" s="28"/>
      <c r="L44" s="18"/>
      <c r="M44" s="18"/>
      <c r="N44" s="18"/>
      <c r="O44" s="18"/>
      <c r="P44" s="18"/>
      <c r="Q44" s="18"/>
      <c r="R44" s="18"/>
      <c r="S44" s="18"/>
      <c r="T44" s="18"/>
    </row>
    <row r="45" spans="2:20">
      <c r="B45" s="17"/>
      <c r="C45" s="18"/>
      <c r="D45" s="19"/>
      <c r="E45" s="18"/>
      <c r="F45" s="18"/>
      <c r="G45" s="18"/>
      <c r="H45" s="19"/>
      <c r="I45" s="27"/>
      <c r="J45" s="27"/>
      <c r="K45" s="28"/>
      <c r="L45" s="18"/>
      <c r="M45" s="18"/>
      <c r="N45" s="18"/>
      <c r="O45" s="18"/>
      <c r="P45" s="18"/>
      <c r="Q45" s="18"/>
      <c r="R45" s="18"/>
      <c r="S45" s="18"/>
      <c r="T45" s="18"/>
    </row>
    <row r="46" spans="2:20">
      <c r="B46" s="17"/>
      <c r="C46" s="18"/>
      <c r="D46" s="19"/>
      <c r="E46" s="18"/>
      <c r="F46" s="18"/>
      <c r="G46" s="18"/>
      <c r="H46" s="19"/>
      <c r="I46" s="27"/>
      <c r="J46" s="27"/>
      <c r="K46" s="28"/>
      <c r="L46" s="18"/>
      <c r="M46" s="18"/>
      <c r="N46" s="18"/>
      <c r="O46" s="18"/>
      <c r="P46" s="18"/>
      <c r="Q46" s="18"/>
      <c r="R46" s="18"/>
      <c r="S46" s="18"/>
      <c r="T46" s="18"/>
    </row>
    <row r="47" spans="2:20">
      <c r="B47" s="17"/>
      <c r="C47" s="18"/>
      <c r="D47" s="19"/>
      <c r="E47" s="18"/>
      <c r="F47" s="18"/>
      <c r="G47" s="18"/>
      <c r="H47" s="19"/>
      <c r="I47" s="27"/>
      <c r="J47" s="27"/>
      <c r="K47" s="28"/>
      <c r="L47" s="18"/>
      <c r="M47" s="18"/>
      <c r="N47" s="18"/>
      <c r="O47" s="18"/>
      <c r="P47" s="18"/>
      <c r="Q47" s="18"/>
      <c r="R47" s="18"/>
      <c r="S47" s="18"/>
      <c r="T47" s="18"/>
    </row>
    <row r="48" spans="2:20">
      <c r="B48" s="17"/>
      <c r="C48" s="18"/>
      <c r="D48" s="19"/>
      <c r="E48" s="18"/>
      <c r="F48" s="18"/>
      <c r="G48" s="18"/>
      <c r="H48" s="19"/>
      <c r="I48" s="27"/>
      <c r="J48" s="27"/>
      <c r="K48" s="28"/>
      <c r="L48" s="18"/>
      <c r="M48" s="18"/>
      <c r="N48" s="18"/>
      <c r="O48" s="18"/>
      <c r="P48" s="18"/>
      <c r="Q48" s="18"/>
      <c r="R48" s="18"/>
      <c r="S48" s="18"/>
      <c r="T48" s="18"/>
    </row>
    <row r="49" spans="2:20">
      <c r="B49" s="17"/>
      <c r="C49" s="18"/>
      <c r="D49" s="19"/>
      <c r="E49" s="18"/>
      <c r="F49" s="18"/>
      <c r="G49" s="18"/>
      <c r="H49" s="19"/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2:20"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2:20"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2:20"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2:20"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2:20"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2:20"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2:20"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2:20"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2:20"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2:20"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2:20"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2:20"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2:20"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2:20"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2:20"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2:20"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  <row r="66" spans="2:20">
      <c r="B66" s="17"/>
      <c r="C66" s="18"/>
      <c r="D66" s="19"/>
      <c r="E66" s="18"/>
      <c r="F66" s="18"/>
      <c r="G66" s="18"/>
      <c r="H66" s="19"/>
      <c r="I66" s="27"/>
      <c r="J66" s="27"/>
      <c r="K66" s="28"/>
      <c r="L66" s="18"/>
      <c r="M66" s="18"/>
      <c r="N66" s="18"/>
      <c r="O66" s="18"/>
      <c r="P66" s="18"/>
      <c r="Q66" s="18"/>
      <c r="R66" s="18"/>
      <c r="S66" s="18"/>
      <c r="T66" s="18"/>
    </row>
    <row r="67" spans="2:20">
      <c r="B67" s="17"/>
      <c r="C67" s="18"/>
      <c r="D67" s="19"/>
      <c r="E67" s="18"/>
      <c r="F67" s="18"/>
      <c r="G67" s="18"/>
      <c r="H67" s="19"/>
      <c r="I67" s="27"/>
      <c r="J67" s="27"/>
      <c r="K67" s="28"/>
      <c r="L67" s="18"/>
      <c r="M67" s="18"/>
      <c r="N67" s="18"/>
      <c r="O67" s="18"/>
      <c r="P67" s="18"/>
      <c r="Q67" s="18"/>
      <c r="R67" s="18"/>
      <c r="S67" s="18"/>
      <c r="T67" s="18"/>
    </row>
    <row r="68" spans="2:20">
      <c r="B68" s="17"/>
      <c r="C68" s="18"/>
      <c r="D68" s="19"/>
      <c r="E68" s="18"/>
      <c r="F68" s="18"/>
      <c r="G68" s="18"/>
      <c r="H68" s="19"/>
      <c r="I68" s="27"/>
      <c r="J68" s="27"/>
      <c r="K68" s="28"/>
      <c r="L68" s="18"/>
      <c r="M68" s="18"/>
      <c r="N68" s="18"/>
      <c r="O68" s="18"/>
      <c r="P68" s="18"/>
      <c r="Q68" s="18"/>
      <c r="R68" s="18"/>
      <c r="S68" s="18"/>
      <c r="T68" s="18"/>
    </row>
    <row r="69" spans="2:20">
      <c r="B69" s="17"/>
      <c r="C69" s="18"/>
      <c r="D69" s="19"/>
      <c r="E69" s="18"/>
      <c r="F69" s="18"/>
      <c r="G69" s="18"/>
      <c r="H69" s="19"/>
      <c r="I69" s="27"/>
      <c r="J69" s="27"/>
      <c r="K69" s="28"/>
      <c r="L69" s="18"/>
      <c r="M69" s="18"/>
      <c r="N69" s="18"/>
      <c r="O69" s="18"/>
      <c r="P69" s="18"/>
      <c r="Q69" s="18"/>
      <c r="R69" s="18"/>
      <c r="S69" s="18"/>
      <c r="T69" s="18"/>
    </row>
    <row r="70" spans="2:20">
      <c r="B70" s="17"/>
      <c r="C70" s="18"/>
      <c r="D70" s="19"/>
      <c r="E70" s="18"/>
      <c r="F70" s="18"/>
      <c r="G70" s="18"/>
      <c r="H70" s="19"/>
      <c r="I70" s="27"/>
      <c r="J70" s="27"/>
      <c r="K70" s="28"/>
      <c r="L70" s="18"/>
      <c r="M70" s="18"/>
      <c r="N70" s="18"/>
      <c r="O70" s="18"/>
      <c r="P70" s="18"/>
      <c r="Q70" s="18"/>
      <c r="R70" s="18"/>
      <c r="S70" s="18"/>
      <c r="T70" s="18"/>
    </row>
    <row r="71" spans="2:20">
      <c r="B71" s="17"/>
      <c r="C71" s="18"/>
      <c r="D71" s="19"/>
      <c r="E71" s="18"/>
      <c r="F71" s="18"/>
      <c r="G71" s="18"/>
      <c r="H71" s="19"/>
      <c r="I71" s="27"/>
      <c r="J71" s="27"/>
      <c r="K71" s="28"/>
      <c r="L71" s="18"/>
      <c r="M71" s="18"/>
      <c r="N71" s="18"/>
      <c r="O71" s="18"/>
      <c r="P71" s="18"/>
      <c r="Q71" s="18"/>
      <c r="R71" s="18"/>
      <c r="S71" s="18"/>
      <c r="T71" s="18"/>
    </row>
    <row r="72" spans="2:20">
      <c r="B72" s="17"/>
      <c r="C72" s="18"/>
      <c r="D72" s="19"/>
      <c r="E72" s="18"/>
      <c r="F72" s="18"/>
      <c r="G72" s="18"/>
      <c r="H72" s="19"/>
      <c r="I72" s="27"/>
      <c r="J72" s="27"/>
      <c r="K72" s="28"/>
      <c r="L72" s="18"/>
      <c r="M72" s="18"/>
      <c r="N72" s="18"/>
      <c r="O72" s="18"/>
      <c r="P72" s="18"/>
      <c r="Q72" s="18"/>
      <c r="R72" s="18"/>
      <c r="S72" s="18"/>
      <c r="T72" s="18"/>
    </row>
    <row r="73" spans="2:20">
      <c r="B73" s="17"/>
      <c r="C73" s="18"/>
      <c r="D73" s="19"/>
      <c r="E73" s="18"/>
      <c r="F73" s="18"/>
      <c r="G73" s="18"/>
      <c r="H73" s="19"/>
      <c r="I73" s="27"/>
      <c r="J73" s="27"/>
      <c r="K73" s="28"/>
      <c r="L73" s="18"/>
      <c r="M73" s="18"/>
      <c r="N73" s="18"/>
      <c r="O73" s="18"/>
      <c r="P73" s="18"/>
      <c r="Q73" s="18"/>
      <c r="R73" s="18"/>
      <c r="S73" s="18"/>
      <c r="T73" s="18"/>
    </row>
  </sheetData>
  <mergeCells count="22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P7:Q7"/>
    <mergeCell ref="K8:L8"/>
    <mergeCell ref="P8:Q8"/>
    <mergeCell ref="K9:L9"/>
    <mergeCell ref="P9:Q9"/>
    <mergeCell ref="B11:B20"/>
    <mergeCell ref="D11:D17"/>
    <mergeCell ref="H11:H20"/>
    <mergeCell ref="D18:D20"/>
    <mergeCell ref="K7:L7"/>
  </mergeCells>
  <phoneticPr fontId="31" type="noConversion"/>
  <dataValidations count="6">
    <dataValidation type="list" allowBlank="1" showInputMessage="1" showErrorMessage="1" sqref="K11:K73">
      <formula1>"通过,不通过,阻碍,无效,"</formula1>
    </dataValidation>
    <dataValidation type="list" allowBlank="1" showInputMessage="1" showErrorMessage="1" sqref="WVO983051:WVO983095 JC11:JC55 SY11:SY55 ACU11:ACU55 AMQ11:AMQ55 AWM11:AWM55 BGI11:BGI55 BQE11:BQE55 CAA11:CAA55 CJW11:CJW55 CTS11:CTS55 DDO11:DDO55 DNK11:DNK55 DXG11:DXG55 EHC11:EHC55 EQY11:EQY55 FAU11:FAU55 FKQ11:FKQ55 FUM11:FUM55 GEI11:GEI55 GOE11:GOE55 GYA11:GYA55 HHW11:HHW55 HRS11:HRS55 IBO11:IBO55 ILK11:ILK55 IVG11:IVG55 JFC11:JFC55 JOY11:JOY55 JYU11:JYU55 KIQ11:KIQ55 KSM11:KSM55 LCI11:LCI55 LME11:LME55 LWA11:LWA55 MFW11:MFW55 MPS11:MPS55 MZO11:MZO55 NJK11:NJK55 NTG11:NTG55 ODC11:ODC55 OMY11:OMY55 OWU11:OWU55 PGQ11:PGQ55 PQM11:PQM55 QAI11:QAI55 QKE11:QKE55 QUA11:QUA55 RDW11:RDW55 RNS11:RNS55 RXO11:RXO55 SHK11:SHK55 SRG11:SRG55 TBC11:TBC55 TKY11:TKY55 TUU11:TUU55 UEQ11:UEQ55 UOM11:UOM55 UYI11:UYI55 VIE11:VIE55 VSA11:VSA55 WBW11:WBW55 WLS11:WLS55 WVO11:WVO55 G65547:G65591 JC65547:JC65591 SY65547:SY65591 ACU65547:ACU65591 AMQ65547:AMQ65591 AWM65547:AWM65591 BGI65547:BGI65591 BQE65547:BQE65591 CAA65547:CAA65591 CJW65547:CJW65591 CTS65547:CTS65591 DDO65547:DDO65591 DNK65547:DNK65591 DXG65547:DXG65591 EHC65547:EHC65591 EQY65547:EQY65591 FAU65547:FAU65591 FKQ65547:FKQ65591 FUM65547:FUM65591 GEI65547:GEI65591 GOE65547:GOE65591 GYA65547:GYA65591 HHW65547:HHW65591 HRS65547:HRS65591 IBO65547:IBO65591 ILK65547:ILK65591 IVG65547:IVG65591 JFC65547:JFC65591 JOY65547:JOY65591 JYU65547:JYU65591 KIQ65547:KIQ65591 KSM65547:KSM65591 LCI65547:LCI65591 LME65547:LME65591 LWA65547:LWA65591 MFW65547:MFW65591 MPS65547:MPS65591 MZO65547:MZO65591 NJK65547:NJK65591 NTG65547:NTG65591 ODC65547:ODC65591 OMY65547:OMY65591 OWU65547:OWU65591 PGQ65547:PGQ65591 PQM65547:PQM65591 QAI65547:QAI65591 QKE65547:QKE65591 QUA65547:QUA65591 RDW65547:RDW65591 RNS65547:RNS65591 RXO65547:RXO65591 SHK65547:SHK65591 SRG65547:SRG65591 TBC65547:TBC65591 TKY65547:TKY65591 TUU65547:TUU65591 UEQ65547:UEQ65591 UOM65547:UOM65591 UYI65547:UYI65591 VIE65547:VIE65591 VSA65547:VSA65591 WBW65547:WBW65591 WLS65547:WLS65591 WVO65547:WVO65591 G131083:G131127 JC131083:JC131127 SY131083:SY131127 ACU131083:ACU131127 AMQ131083:AMQ131127 AWM131083:AWM131127 BGI131083:BGI131127 BQE131083:BQE131127 CAA131083:CAA131127 CJW131083:CJW131127 CTS131083:CTS131127 DDO131083:DDO131127 DNK131083:DNK131127 DXG131083:DXG131127 EHC131083:EHC131127 EQY131083:EQY131127 FAU131083:FAU131127 FKQ131083:FKQ131127 FUM131083:FUM131127 GEI131083:GEI131127 GOE131083:GOE131127 GYA131083:GYA131127 HHW131083:HHW131127 HRS131083:HRS131127 IBO131083:IBO131127 ILK131083:ILK131127 IVG131083:IVG131127 JFC131083:JFC131127 JOY131083:JOY131127 JYU131083:JYU131127 KIQ131083:KIQ131127 KSM131083:KSM131127 LCI131083:LCI131127 LME131083:LME131127 LWA131083:LWA131127 MFW131083:MFW131127 MPS131083:MPS131127 MZO131083:MZO131127 NJK131083:NJK131127 NTG131083:NTG131127 ODC131083:ODC131127 OMY131083:OMY131127 OWU131083:OWU131127 PGQ131083:PGQ131127 PQM131083:PQM131127 QAI131083:QAI131127 QKE131083:QKE131127 QUA131083:QUA131127 RDW131083:RDW131127 RNS131083:RNS131127 RXO131083:RXO131127 SHK131083:SHK131127 SRG131083:SRG131127 TBC131083:TBC131127 TKY131083:TKY131127 TUU131083:TUU131127 UEQ131083:UEQ131127 UOM131083:UOM131127 UYI131083:UYI131127 VIE131083:VIE131127 VSA131083:VSA131127 WBW131083:WBW131127 WLS131083:WLS131127 WVO131083:WVO131127 G196619:G196663 JC196619:JC196663 SY196619:SY196663 ACU196619:ACU196663 AMQ196619:AMQ196663 AWM196619:AWM196663 BGI196619:BGI196663 BQE196619:BQE196663 CAA196619:CAA196663 CJW196619:CJW196663 CTS196619:CTS196663 DDO196619:DDO196663 DNK196619:DNK196663 DXG196619:DXG196663 EHC196619:EHC196663 EQY196619:EQY196663 FAU196619:FAU196663 FKQ196619:FKQ196663 FUM196619:FUM196663 GEI196619:GEI196663 GOE196619:GOE196663 GYA196619:GYA196663 HHW196619:HHW196663 HRS196619:HRS196663 IBO196619:IBO196663 ILK196619:ILK196663 IVG196619:IVG196663 JFC196619:JFC196663 JOY196619:JOY196663 JYU196619:JYU196663 KIQ196619:KIQ196663 KSM196619:KSM196663 LCI196619:LCI196663 LME196619:LME196663 LWA196619:LWA196663 MFW196619:MFW196663 MPS196619:MPS196663 MZO196619:MZO196663 NJK196619:NJK196663 NTG196619:NTG196663 ODC196619:ODC196663 OMY196619:OMY196663 OWU196619:OWU196663 PGQ196619:PGQ196663 PQM196619:PQM196663 QAI196619:QAI196663 QKE196619:QKE196663 QUA196619:QUA196663 RDW196619:RDW196663 RNS196619:RNS196663 RXO196619:RXO196663 SHK196619:SHK196663 SRG196619:SRG196663 TBC196619:TBC196663 TKY196619:TKY196663 TUU196619:TUU196663 UEQ196619:UEQ196663 UOM196619:UOM196663 UYI196619:UYI196663 VIE196619:VIE196663 VSA196619:VSA196663 WBW196619:WBW196663 WLS196619:WLS196663 WVO196619:WVO196663 G262155:G262199 JC262155:JC262199 SY262155:SY262199 ACU262155:ACU262199 AMQ262155:AMQ262199 AWM262155:AWM262199 BGI262155:BGI262199 BQE262155:BQE262199 CAA262155:CAA262199 CJW262155:CJW262199 CTS262155:CTS262199 DDO262155:DDO262199 DNK262155:DNK262199 DXG262155:DXG262199 EHC262155:EHC262199 EQY262155:EQY262199 FAU262155:FAU262199 FKQ262155:FKQ262199 FUM262155:FUM262199 GEI262155:GEI262199 GOE262155:GOE262199 GYA262155:GYA262199 HHW262155:HHW262199 HRS262155:HRS262199 IBO262155:IBO262199 ILK262155:ILK262199 IVG262155:IVG262199 JFC262155:JFC262199 JOY262155:JOY262199 JYU262155:JYU262199 KIQ262155:KIQ262199 KSM262155:KSM262199 LCI262155:LCI262199 LME262155:LME262199 LWA262155:LWA262199 MFW262155:MFW262199 MPS262155:MPS262199 MZO262155:MZO262199 NJK262155:NJK262199 NTG262155:NTG262199 ODC262155:ODC262199 OMY262155:OMY262199 OWU262155:OWU262199 PGQ262155:PGQ262199 PQM262155:PQM262199 QAI262155:QAI262199 QKE262155:QKE262199 QUA262155:QUA262199 RDW262155:RDW262199 RNS262155:RNS262199 RXO262155:RXO262199 SHK262155:SHK262199 SRG262155:SRG262199 TBC262155:TBC262199 TKY262155:TKY262199 TUU262155:TUU262199 UEQ262155:UEQ262199 UOM262155:UOM262199 UYI262155:UYI262199 VIE262155:VIE262199 VSA262155:VSA262199 WBW262155:WBW262199 WLS262155:WLS262199 WVO262155:WVO262199 G327691:G327735 JC327691:JC327735 SY327691:SY327735 ACU327691:ACU327735 AMQ327691:AMQ327735 AWM327691:AWM327735 BGI327691:BGI327735 BQE327691:BQE327735 CAA327691:CAA327735 CJW327691:CJW327735 CTS327691:CTS327735 DDO327691:DDO327735 DNK327691:DNK327735 DXG327691:DXG327735 EHC327691:EHC327735 EQY327691:EQY327735 FAU327691:FAU327735 FKQ327691:FKQ327735 FUM327691:FUM327735 GEI327691:GEI327735 GOE327691:GOE327735 GYA327691:GYA327735 HHW327691:HHW327735 HRS327691:HRS327735 IBO327691:IBO327735 ILK327691:ILK327735 IVG327691:IVG327735 JFC327691:JFC327735 JOY327691:JOY327735 JYU327691:JYU327735 KIQ327691:KIQ327735 KSM327691:KSM327735 LCI327691:LCI327735 LME327691:LME327735 LWA327691:LWA327735 MFW327691:MFW327735 MPS327691:MPS327735 MZO327691:MZO327735 NJK327691:NJK327735 NTG327691:NTG327735 ODC327691:ODC327735 OMY327691:OMY327735 OWU327691:OWU327735 PGQ327691:PGQ327735 PQM327691:PQM327735 QAI327691:QAI327735 QKE327691:QKE327735 QUA327691:QUA327735 RDW327691:RDW327735 RNS327691:RNS327735 RXO327691:RXO327735 SHK327691:SHK327735 SRG327691:SRG327735 TBC327691:TBC327735 TKY327691:TKY327735 TUU327691:TUU327735 UEQ327691:UEQ327735 UOM327691:UOM327735 UYI327691:UYI327735 VIE327691:VIE327735 VSA327691:VSA327735 WBW327691:WBW327735 WLS327691:WLS327735 WVO327691:WVO327735 G393227:G393271 JC393227:JC393271 SY393227:SY393271 ACU393227:ACU393271 AMQ393227:AMQ393271 AWM393227:AWM393271 BGI393227:BGI393271 BQE393227:BQE393271 CAA393227:CAA393271 CJW393227:CJW393271 CTS393227:CTS393271 DDO393227:DDO393271 DNK393227:DNK393271 DXG393227:DXG393271 EHC393227:EHC393271 EQY393227:EQY393271 FAU393227:FAU393271 FKQ393227:FKQ393271 FUM393227:FUM393271 GEI393227:GEI393271 GOE393227:GOE393271 GYA393227:GYA393271 HHW393227:HHW393271 HRS393227:HRS393271 IBO393227:IBO393271 ILK393227:ILK393271 IVG393227:IVG393271 JFC393227:JFC393271 JOY393227:JOY393271 JYU393227:JYU393271 KIQ393227:KIQ393271 KSM393227:KSM393271 LCI393227:LCI393271 LME393227:LME393271 LWA393227:LWA393271 MFW393227:MFW393271 MPS393227:MPS393271 MZO393227:MZO393271 NJK393227:NJK393271 NTG393227:NTG393271 ODC393227:ODC393271 OMY393227:OMY393271 OWU393227:OWU393271 PGQ393227:PGQ393271 PQM393227:PQM393271 QAI393227:QAI393271 QKE393227:QKE393271 QUA393227:QUA393271 RDW393227:RDW393271 RNS393227:RNS393271 RXO393227:RXO393271 SHK393227:SHK393271 SRG393227:SRG393271 TBC393227:TBC393271 TKY393227:TKY393271 TUU393227:TUU393271 UEQ393227:UEQ393271 UOM393227:UOM393271 UYI393227:UYI393271 VIE393227:VIE393271 VSA393227:VSA393271 WBW393227:WBW393271 WLS393227:WLS393271 WVO393227:WVO393271 G458763:G458807 JC458763:JC458807 SY458763:SY458807 ACU458763:ACU458807 AMQ458763:AMQ458807 AWM458763:AWM458807 BGI458763:BGI458807 BQE458763:BQE458807 CAA458763:CAA458807 CJW458763:CJW458807 CTS458763:CTS458807 DDO458763:DDO458807 DNK458763:DNK458807 DXG458763:DXG458807 EHC458763:EHC458807 EQY458763:EQY458807 FAU458763:FAU458807 FKQ458763:FKQ458807 FUM458763:FUM458807 GEI458763:GEI458807 GOE458763:GOE458807 GYA458763:GYA458807 HHW458763:HHW458807 HRS458763:HRS458807 IBO458763:IBO458807 ILK458763:ILK458807 IVG458763:IVG458807 JFC458763:JFC458807 JOY458763:JOY458807 JYU458763:JYU458807 KIQ458763:KIQ458807 KSM458763:KSM458807 LCI458763:LCI458807 LME458763:LME458807 LWA458763:LWA458807 MFW458763:MFW458807 MPS458763:MPS458807 MZO458763:MZO458807 NJK458763:NJK458807 NTG458763:NTG458807 ODC458763:ODC458807 OMY458763:OMY458807 OWU458763:OWU458807 PGQ458763:PGQ458807 PQM458763:PQM458807 QAI458763:QAI458807 QKE458763:QKE458807 QUA458763:QUA458807 RDW458763:RDW458807 RNS458763:RNS458807 RXO458763:RXO458807 SHK458763:SHK458807 SRG458763:SRG458807 TBC458763:TBC458807 TKY458763:TKY458807 TUU458763:TUU458807 UEQ458763:UEQ458807 UOM458763:UOM458807 UYI458763:UYI458807 VIE458763:VIE458807 VSA458763:VSA458807 WBW458763:WBW458807 WLS458763:WLS458807 WVO458763:WVO458807 G524299:G524343 JC524299:JC524343 SY524299:SY524343 ACU524299:ACU524343 AMQ524299:AMQ524343 AWM524299:AWM524343 BGI524299:BGI524343 BQE524299:BQE524343 CAA524299:CAA524343 CJW524299:CJW524343 CTS524299:CTS524343 DDO524299:DDO524343 DNK524299:DNK524343 DXG524299:DXG524343 EHC524299:EHC524343 EQY524299:EQY524343 FAU524299:FAU524343 FKQ524299:FKQ524343 FUM524299:FUM524343 GEI524299:GEI524343 GOE524299:GOE524343 GYA524299:GYA524343 HHW524299:HHW524343 HRS524299:HRS524343 IBO524299:IBO524343 ILK524299:ILK524343 IVG524299:IVG524343 JFC524299:JFC524343 JOY524299:JOY524343 JYU524299:JYU524343 KIQ524299:KIQ524343 KSM524299:KSM524343 LCI524299:LCI524343 LME524299:LME524343 LWA524299:LWA524343 MFW524299:MFW524343 MPS524299:MPS524343 MZO524299:MZO524343 NJK524299:NJK524343 NTG524299:NTG524343 ODC524299:ODC524343 OMY524299:OMY524343 OWU524299:OWU524343 PGQ524299:PGQ524343 PQM524299:PQM524343 QAI524299:QAI524343 QKE524299:QKE524343 QUA524299:QUA524343 RDW524299:RDW524343 RNS524299:RNS524343 RXO524299:RXO524343 SHK524299:SHK524343 SRG524299:SRG524343 TBC524299:TBC524343 TKY524299:TKY524343 TUU524299:TUU524343 UEQ524299:UEQ524343 UOM524299:UOM524343 UYI524299:UYI524343 VIE524299:VIE524343 VSA524299:VSA524343 WBW524299:WBW524343 WLS524299:WLS524343 WVO524299:WVO524343 G589835:G589879 JC589835:JC589879 SY589835:SY589879 ACU589835:ACU589879 AMQ589835:AMQ589879 AWM589835:AWM589879 BGI589835:BGI589879 BQE589835:BQE589879 CAA589835:CAA589879 CJW589835:CJW589879 CTS589835:CTS589879 DDO589835:DDO589879 DNK589835:DNK589879 DXG589835:DXG589879 EHC589835:EHC589879 EQY589835:EQY589879 FAU589835:FAU589879 FKQ589835:FKQ589879 FUM589835:FUM589879 GEI589835:GEI589879 GOE589835:GOE589879 GYA589835:GYA589879 HHW589835:HHW589879 HRS589835:HRS589879 IBO589835:IBO589879 ILK589835:ILK589879 IVG589835:IVG589879 JFC589835:JFC589879 JOY589835:JOY589879 JYU589835:JYU589879 KIQ589835:KIQ589879 KSM589835:KSM589879 LCI589835:LCI589879 LME589835:LME589879 LWA589835:LWA589879 MFW589835:MFW589879 MPS589835:MPS589879 MZO589835:MZO589879 NJK589835:NJK589879 NTG589835:NTG589879 ODC589835:ODC589879 OMY589835:OMY589879 OWU589835:OWU589879 PGQ589835:PGQ589879 PQM589835:PQM589879 QAI589835:QAI589879 QKE589835:QKE589879 QUA589835:QUA589879 RDW589835:RDW589879 RNS589835:RNS589879 RXO589835:RXO589879 SHK589835:SHK589879 SRG589835:SRG589879 TBC589835:TBC589879 TKY589835:TKY589879 TUU589835:TUU589879 UEQ589835:UEQ589879 UOM589835:UOM589879 UYI589835:UYI589879 VIE589835:VIE589879 VSA589835:VSA589879 WBW589835:WBW589879 WLS589835:WLS589879 WVO589835:WVO589879 G655371:G655415 JC655371:JC655415 SY655371:SY655415 ACU655371:ACU655415 AMQ655371:AMQ655415 AWM655371:AWM655415 BGI655371:BGI655415 BQE655371:BQE655415 CAA655371:CAA655415 CJW655371:CJW655415 CTS655371:CTS655415 DDO655371:DDO655415 DNK655371:DNK655415 DXG655371:DXG655415 EHC655371:EHC655415 EQY655371:EQY655415 FAU655371:FAU655415 FKQ655371:FKQ655415 FUM655371:FUM655415 GEI655371:GEI655415 GOE655371:GOE655415 GYA655371:GYA655415 HHW655371:HHW655415 HRS655371:HRS655415 IBO655371:IBO655415 ILK655371:ILK655415 IVG655371:IVG655415 JFC655371:JFC655415 JOY655371:JOY655415 JYU655371:JYU655415 KIQ655371:KIQ655415 KSM655371:KSM655415 LCI655371:LCI655415 LME655371:LME655415 LWA655371:LWA655415 MFW655371:MFW655415 MPS655371:MPS655415 MZO655371:MZO655415 NJK655371:NJK655415 NTG655371:NTG655415 ODC655371:ODC655415 OMY655371:OMY655415 OWU655371:OWU655415 PGQ655371:PGQ655415 PQM655371:PQM655415 QAI655371:QAI655415 QKE655371:QKE655415 QUA655371:QUA655415 RDW655371:RDW655415 RNS655371:RNS655415 RXO655371:RXO655415 SHK655371:SHK655415 SRG655371:SRG655415 TBC655371:TBC655415 TKY655371:TKY655415 TUU655371:TUU655415 UEQ655371:UEQ655415 UOM655371:UOM655415 UYI655371:UYI655415 VIE655371:VIE655415 VSA655371:VSA655415 WBW655371:WBW655415 WLS655371:WLS655415 WVO655371:WVO655415 G720907:G720951 JC720907:JC720951 SY720907:SY720951 ACU720907:ACU720951 AMQ720907:AMQ720951 AWM720907:AWM720951 BGI720907:BGI720951 BQE720907:BQE720951 CAA720907:CAA720951 CJW720907:CJW720951 CTS720907:CTS720951 DDO720907:DDO720951 DNK720907:DNK720951 DXG720907:DXG720951 EHC720907:EHC720951 EQY720907:EQY720951 FAU720907:FAU720951 FKQ720907:FKQ720951 FUM720907:FUM720951 GEI720907:GEI720951 GOE720907:GOE720951 GYA720907:GYA720951 HHW720907:HHW720951 HRS720907:HRS720951 IBO720907:IBO720951 ILK720907:ILK720951 IVG720907:IVG720951 JFC720907:JFC720951 JOY720907:JOY720951 JYU720907:JYU720951 KIQ720907:KIQ720951 KSM720907:KSM720951 LCI720907:LCI720951 LME720907:LME720951 LWA720907:LWA720951 MFW720907:MFW720951 MPS720907:MPS720951 MZO720907:MZO720951 NJK720907:NJK720951 NTG720907:NTG720951 ODC720907:ODC720951 OMY720907:OMY720951 OWU720907:OWU720951 PGQ720907:PGQ720951 PQM720907:PQM720951 QAI720907:QAI720951 QKE720907:QKE720951 QUA720907:QUA720951 RDW720907:RDW720951 RNS720907:RNS720951 RXO720907:RXO720951 SHK720907:SHK720951 SRG720907:SRG720951 TBC720907:TBC720951 TKY720907:TKY720951 TUU720907:TUU720951 UEQ720907:UEQ720951 UOM720907:UOM720951 UYI720907:UYI720951 VIE720907:VIE720951 VSA720907:VSA720951 WBW720907:WBW720951 WLS720907:WLS720951 WVO720907:WVO720951 G786443:G786487 JC786443:JC786487 SY786443:SY786487 ACU786443:ACU786487 AMQ786443:AMQ786487 AWM786443:AWM786487 BGI786443:BGI786487 BQE786443:BQE786487 CAA786443:CAA786487 CJW786443:CJW786487 CTS786443:CTS786487 DDO786443:DDO786487 DNK786443:DNK786487 DXG786443:DXG786487 EHC786443:EHC786487 EQY786443:EQY786487 FAU786443:FAU786487 FKQ786443:FKQ786487 FUM786443:FUM786487 GEI786443:GEI786487 GOE786443:GOE786487 GYA786443:GYA786487 HHW786443:HHW786487 HRS786443:HRS786487 IBO786443:IBO786487 ILK786443:ILK786487 IVG786443:IVG786487 JFC786443:JFC786487 JOY786443:JOY786487 JYU786443:JYU786487 KIQ786443:KIQ786487 KSM786443:KSM786487 LCI786443:LCI786487 LME786443:LME786487 LWA786443:LWA786487 MFW786443:MFW786487 MPS786443:MPS786487 MZO786443:MZO786487 NJK786443:NJK786487 NTG786443:NTG786487 ODC786443:ODC786487 OMY786443:OMY786487 OWU786443:OWU786487 PGQ786443:PGQ786487 PQM786443:PQM786487 QAI786443:QAI786487 QKE786443:QKE786487 QUA786443:QUA786487 RDW786443:RDW786487 RNS786443:RNS786487 RXO786443:RXO786487 SHK786443:SHK786487 SRG786443:SRG786487 TBC786443:TBC786487 TKY786443:TKY786487 TUU786443:TUU786487 UEQ786443:UEQ786487 UOM786443:UOM786487 UYI786443:UYI786487 VIE786443:VIE786487 VSA786443:VSA786487 WBW786443:WBW786487 WLS786443:WLS786487 WVO786443:WVO786487 G851979:G852023 JC851979:JC852023 SY851979:SY852023 ACU851979:ACU852023 AMQ851979:AMQ852023 AWM851979:AWM852023 BGI851979:BGI852023 BQE851979:BQE852023 CAA851979:CAA852023 CJW851979:CJW852023 CTS851979:CTS852023 DDO851979:DDO852023 DNK851979:DNK852023 DXG851979:DXG852023 EHC851979:EHC852023 EQY851979:EQY852023 FAU851979:FAU852023 FKQ851979:FKQ852023 FUM851979:FUM852023 GEI851979:GEI852023 GOE851979:GOE852023 GYA851979:GYA852023 HHW851979:HHW852023 HRS851979:HRS852023 IBO851979:IBO852023 ILK851979:ILK852023 IVG851979:IVG852023 JFC851979:JFC852023 JOY851979:JOY852023 JYU851979:JYU852023 KIQ851979:KIQ852023 KSM851979:KSM852023 LCI851979:LCI852023 LME851979:LME852023 LWA851979:LWA852023 MFW851979:MFW852023 MPS851979:MPS852023 MZO851979:MZO852023 NJK851979:NJK852023 NTG851979:NTG852023 ODC851979:ODC852023 OMY851979:OMY852023 OWU851979:OWU852023 PGQ851979:PGQ852023 PQM851979:PQM852023 QAI851979:QAI852023 QKE851979:QKE852023 QUA851979:QUA852023 RDW851979:RDW852023 RNS851979:RNS852023 RXO851979:RXO852023 SHK851979:SHK852023 SRG851979:SRG852023 TBC851979:TBC852023 TKY851979:TKY852023 TUU851979:TUU852023 UEQ851979:UEQ852023 UOM851979:UOM852023 UYI851979:UYI852023 VIE851979:VIE852023 VSA851979:VSA852023 WBW851979:WBW852023 WLS851979:WLS852023 WVO851979:WVO852023 G917515:G917559 JC917515:JC917559 SY917515:SY917559 ACU917515:ACU917559 AMQ917515:AMQ917559 AWM917515:AWM917559 BGI917515:BGI917559 BQE917515:BQE917559 CAA917515:CAA917559 CJW917515:CJW917559 CTS917515:CTS917559 DDO917515:DDO917559 DNK917515:DNK917559 DXG917515:DXG917559 EHC917515:EHC917559 EQY917515:EQY917559 FAU917515:FAU917559 FKQ917515:FKQ917559 FUM917515:FUM917559 GEI917515:GEI917559 GOE917515:GOE917559 GYA917515:GYA917559 HHW917515:HHW917559 HRS917515:HRS917559 IBO917515:IBO917559 ILK917515:ILK917559 IVG917515:IVG917559 JFC917515:JFC917559 JOY917515:JOY917559 JYU917515:JYU917559 KIQ917515:KIQ917559 KSM917515:KSM917559 LCI917515:LCI917559 LME917515:LME917559 LWA917515:LWA917559 MFW917515:MFW917559 MPS917515:MPS917559 MZO917515:MZO917559 NJK917515:NJK917559 NTG917515:NTG917559 ODC917515:ODC917559 OMY917515:OMY917559 OWU917515:OWU917559 PGQ917515:PGQ917559 PQM917515:PQM917559 QAI917515:QAI917559 QKE917515:QKE917559 QUA917515:QUA917559 RDW917515:RDW917559 RNS917515:RNS917559 RXO917515:RXO917559 SHK917515:SHK917559 SRG917515:SRG917559 TBC917515:TBC917559 TKY917515:TKY917559 TUU917515:TUU917559 UEQ917515:UEQ917559 UOM917515:UOM917559 UYI917515:UYI917559 VIE917515:VIE917559 VSA917515:VSA917559 WBW917515:WBW917559 WLS917515:WLS917559 WVO917515:WVO917559 G983051:G983095 JC983051:JC983095 SY983051:SY983095 ACU983051:ACU983095 AMQ983051:AMQ983095 AWM983051:AWM983095 BGI983051:BGI983095 BQE983051:BQE983095 CAA983051:CAA983095 CJW983051:CJW983095 CTS983051:CTS983095 DDO983051:DDO983095 DNK983051:DNK983095 DXG983051:DXG983095 EHC983051:EHC983095 EQY983051:EQY983095 FAU983051:FAU983095 FKQ983051:FKQ983095 FUM983051:FUM983095 GEI983051:GEI983095 GOE983051:GOE983095 GYA983051:GYA983095 HHW983051:HHW983095 HRS983051:HRS983095 IBO983051:IBO983095 ILK983051:ILK983095 IVG983051:IVG983095 JFC983051:JFC983095 JOY983051:JOY983095 JYU983051:JYU983095 KIQ983051:KIQ983095 KSM983051:KSM983095 LCI983051:LCI983095 LME983051:LME983095 LWA983051:LWA983095 MFW983051:MFW983095 MPS983051:MPS983095 MZO983051:MZO983095 NJK983051:NJK983095 NTG983051:NTG983095 ODC983051:ODC983095 OMY983051:OMY983095 OWU983051:OWU983095 PGQ983051:PGQ983095 PQM983051:PQM983095 QAI983051:QAI983095 QKE983051:QKE983095 QUA983051:QUA983095 RDW983051:RDW983095 RNS983051:RNS983095 RXO983051:RXO983095 SHK983051:SHK983095 SRG983051:SRG983095 TBC983051:TBC983095 TKY983051:TKY983095 TUU983051:TUU983095 UEQ983051:UEQ983095 UOM983051:UOM983095 UYI983051:UYI983095 VIE983051:VIE983095 VSA983051:VSA983095 WBW983051:WBW983095 WLS983051:WLS983095 G11:G73">
      <formula1>"是,否"</formula1>
    </dataValidation>
    <dataValidation type="list" allowBlank="1" showInputMessage="1" showErrorMessage="1" sqref="WVN983051:WVN983095 JB11:JB55 SX11:SX55 ACT11:ACT55 AMP11:AMP55 AWL11:AWL55 BGH11:BGH55 BQD11:BQD55 BZZ11:BZZ55 CJV11:CJV55 CTR11:CTR55 DDN11:DDN55 DNJ11:DNJ55 DXF11:DXF55 EHB11:EHB55 EQX11:EQX55 FAT11:FAT55 FKP11:FKP55 FUL11:FUL55 GEH11:GEH55 GOD11:GOD55 GXZ11:GXZ55 HHV11:HHV55 HRR11:HRR55 IBN11:IBN55 ILJ11:ILJ55 IVF11:IVF55 JFB11:JFB55 JOX11:JOX55 JYT11:JYT55 KIP11:KIP55 KSL11:KSL55 LCH11:LCH55 LMD11:LMD55 LVZ11:LVZ55 MFV11:MFV55 MPR11:MPR55 MZN11:MZN55 NJJ11:NJJ55 NTF11:NTF55 ODB11:ODB55 OMX11:OMX55 OWT11:OWT55 PGP11:PGP55 PQL11:PQL55 QAH11:QAH55 QKD11:QKD55 QTZ11:QTZ55 RDV11:RDV55 RNR11:RNR55 RXN11:RXN55 SHJ11:SHJ55 SRF11:SRF55 TBB11:TBB55 TKX11:TKX55 TUT11:TUT55 UEP11:UEP55 UOL11:UOL55 UYH11:UYH55 VID11:VID55 VRZ11:VRZ55 WBV11:WBV55 WLR11:WLR55 WVN11:WVN55 F65547:F65591 JB65547:JB65591 SX65547:SX65591 ACT65547:ACT65591 AMP65547:AMP65591 AWL65547:AWL65591 BGH65547:BGH65591 BQD65547:BQD65591 BZZ65547:BZZ65591 CJV65547:CJV65591 CTR65547:CTR65591 DDN65547:DDN65591 DNJ65547:DNJ65591 DXF65547:DXF65591 EHB65547:EHB65591 EQX65547:EQX65591 FAT65547:FAT65591 FKP65547:FKP65591 FUL65547:FUL65591 GEH65547:GEH65591 GOD65547:GOD65591 GXZ65547:GXZ65591 HHV65547:HHV65591 HRR65547:HRR65591 IBN65547:IBN65591 ILJ65547:ILJ65591 IVF65547:IVF65591 JFB65547:JFB65591 JOX65547:JOX65591 JYT65547:JYT65591 KIP65547:KIP65591 KSL65547:KSL65591 LCH65547:LCH65591 LMD65547:LMD65591 LVZ65547:LVZ65591 MFV65547:MFV65591 MPR65547:MPR65591 MZN65547:MZN65591 NJJ65547:NJJ65591 NTF65547:NTF65591 ODB65547:ODB65591 OMX65547:OMX65591 OWT65547:OWT65591 PGP65547:PGP65591 PQL65547:PQL65591 QAH65547:QAH65591 QKD65547:QKD65591 QTZ65547:QTZ65591 RDV65547:RDV65591 RNR65547:RNR65591 RXN65547:RXN65591 SHJ65547:SHJ65591 SRF65547:SRF65591 TBB65547:TBB65591 TKX65547:TKX65591 TUT65547:TUT65591 UEP65547:UEP65591 UOL65547:UOL65591 UYH65547:UYH65591 VID65547:VID65591 VRZ65547:VRZ65591 WBV65547:WBV65591 WLR65547:WLR65591 WVN65547:WVN65591 F131083:F131127 JB131083:JB131127 SX131083:SX131127 ACT131083:ACT131127 AMP131083:AMP131127 AWL131083:AWL131127 BGH131083:BGH131127 BQD131083:BQD131127 BZZ131083:BZZ131127 CJV131083:CJV131127 CTR131083:CTR131127 DDN131083:DDN131127 DNJ131083:DNJ131127 DXF131083:DXF131127 EHB131083:EHB131127 EQX131083:EQX131127 FAT131083:FAT131127 FKP131083:FKP131127 FUL131083:FUL131127 GEH131083:GEH131127 GOD131083:GOD131127 GXZ131083:GXZ131127 HHV131083:HHV131127 HRR131083:HRR131127 IBN131083:IBN131127 ILJ131083:ILJ131127 IVF131083:IVF131127 JFB131083:JFB131127 JOX131083:JOX131127 JYT131083:JYT131127 KIP131083:KIP131127 KSL131083:KSL131127 LCH131083:LCH131127 LMD131083:LMD131127 LVZ131083:LVZ131127 MFV131083:MFV131127 MPR131083:MPR131127 MZN131083:MZN131127 NJJ131083:NJJ131127 NTF131083:NTF131127 ODB131083:ODB131127 OMX131083:OMX131127 OWT131083:OWT131127 PGP131083:PGP131127 PQL131083:PQL131127 QAH131083:QAH131127 QKD131083:QKD131127 QTZ131083:QTZ131127 RDV131083:RDV131127 RNR131083:RNR131127 RXN131083:RXN131127 SHJ131083:SHJ131127 SRF131083:SRF131127 TBB131083:TBB131127 TKX131083:TKX131127 TUT131083:TUT131127 UEP131083:UEP131127 UOL131083:UOL131127 UYH131083:UYH131127 VID131083:VID131127 VRZ131083:VRZ131127 WBV131083:WBV131127 WLR131083:WLR131127 WVN131083:WVN131127 F196619:F196663 JB196619:JB196663 SX196619:SX196663 ACT196619:ACT196663 AMP196619:AMP196663 AWL196619:AWL196663 BGH196619:BGH196663 BQD196619:BQD196663 BZZ196619:BZZ196663 CJV196619:CJV196663 CTR196619:CTR196663 DDN196619:DDN196663 DNJ196619:DNJ196663 DXF196619:DXF196663 EHB196619:EHB196663 EQX196619:EQX196663 FAT196619:FAT196663 FKP196619:FKP196663 FUL196619:FUL196663 GEH196619:GEH196663 GOD196619:GOD196663 GXZ196619:GXZ196663 HHV196619:HHV196663 HRR196619:HRR196663 IBN196619:IBN196663 ILJ196619:ILJ196663 IVF196619:IVF196663 JFB196619:JFB196663 JOX196619:JOX196663 JYT196619:JYT196663 KIP196619:KIP196663 KSL196619:KSL196663 LCH196619:LCH196663 LMD196619:LMD196663 LVZ196619:LVZ196663 MFV196619:MFV196663 MPR196619:MPR196663 MZN196619:MZN196663 NJJ196619:NJJ196663 NTF196619:NTF196663 ODB196619:ODB196663 OMX196619:OMX196663 OWT196619:OWT196663 PGP196619:PGP196663 PQL196619:PQL196663 QAH196619:QAH196663 QKD196619:QKD196663 QTZ196619:QTZ196663 RDV196619:RDV196663 RNR196619:RNR196663 RXN196619:RXN196663 SHJ196619:SHJ196663 SRF196619:SRF196663 TBB196619:TBB196663 TKX196619:TKX196663 TUT196619:TUT196663 UEP196619:UEP196663 UOL196619:UOL196663 UYH196619:UYH196663 VID196619:VID196663 VRZ196619:VRZ196663 WBV196619:WBV196663 WLR196619:WLR196663 WVN196619:WVN196663 F262155:F262199 JB262155:JB262199 SX262155:SX262199 ACT262155:ACT262199 AMP262155:AMP262199 AWL262155:AWL262199 BGH262155:BGH262199 BQD262155:BQD262199 BZZ262155:BZZ262199 CJV262155:CJV262199 CTR262155:CTR262199 DDN262155:DDN262199 DNJ262155:DNJ262199 DXF262155:DXF262199 EHB262155:EHB262199 EQX262155:EQX262199 FAT262155:FAT262199 FKP262155:FKP262199 FUL262155:FUL262199 GEH262155:GEH262199 GOD262155:GOD262199 GXZ262155:GXZ262199 HHV262155:HHV262199 HRR262155:HRR262199 IBN262155:IBN262199 ILJ262155:ILJ262199 IVF262155:IVF262199 JFB262155:JFB262199 JOX262155:JOX262199 JYT262155:JYT262199 KIP262155:KIP262199 KSL262155:KSL262199 LCH262155:LCH262199 LMD262155:LMD262199 LVZ262155:LVZ262199 MFV262155:MFV262199 MPR262155:MPR262199 MZN262155:MZN262199 NJJ262155:NJJ262199 NTF262155:NTF262199 ODB262155:ODB262199 OMX262155:OMX262199 OWT262155:OWT262199 PGP262155:PGP262199 PQL262155:PQL262199 QAH262155:QAH262199 QKD262155:QKD262199 QTZ262155:QTZ262199 RDV262155:RDV262199 RNR262155:RNR262199 RXN262155:RXN262199 SHJ262155:SHJ262199 SRF262155:SRF262199 TBB262155:TBB262199 TKX262155:TKX262199 TUT262155:TUT262199 UEP262155:UEP262199 UOL262155:UOL262199 UYH262155:UYH262199 VID262155:VID262199 VRZ262155:VRZ262199 WBV262155:WBV262199 WLR262155:WLR262199 WVN262155:WVN262199 F327691:F327735 JB327691:JB327735 SX327691:SX327735 ACT327691:ACT327735 AMP327691:AMP327735 AWL327691:AWL327735 BGH327691:BGH327735 BQD327691:BQD327735 BZZ327691:BZZ327735 CJV327691:CJV327735 CTR327691:CTR327735 DDN327691:DDN327735 DNJ327691:DNJ327735 DXF327691:DXF327735 EHB327691:EHB327735 EQX327691:EQX327735 FAT327691:FAT327735 FKP327691:FKP327735 FUL327691:FUL327735 GEH327691:GEH327735 GOD327691:GOD327735 GXZ327691:GXZ327735 HHV327691:HHV327735 HRR327691:HRR327735 IBN327691:IBN327735 ILJ327691:ILJ327735 IVF327691:IVF327735 JFB327691:JFB327735 JOX327691:JOX327735 JYT327691:JYT327735 KIP327691:KIP327735 KSL327691:KSL327735 LCH327691:LCH327735 LMD327691:LMD327735 LVZ327691:LVZ327735 MFV327691:MFV327735 MPR327691:MPR327735 MZN327691:MZN327735 NJJ327691:NJJ327735 NTF327691:NTF327735 ODB327691:ODB327735 OMX327691:OMX327735 OWT327691:OWT327735 PGP327691:PGP327735 PQL327691:PQL327735 QAH327691:QAH327735 QKD327691:QKD327735 QTZ327691:QTZ327735 RDV327691:RDV327735 RNR327691:RNR327735 RXN327691:RXN327735 SHJ327691:SHJ327735 SRF327691:SRF327735 TBB327691:TBB327735 TKX327691:TKX327735 TUT327691:TUT327735 UEP327691:UEP327735 UOL327691:UOL327735 UYH327691:UYH327735 VID327691:VID327735 VRZ327691:VRZ327735 WBV327691:WBV327735 WLR327691:WLR327735 WVN327691:WVN327735 F393227:F393271 JB393227:JB393271 SX393227:SX393271 ACT393227:ACT393271 AMP393227:AMP393271 AWL393227:AWL393271 BGH393227:BGH393271 BQD393227:BQD393271 BZZ393227:BZZ393271 CJV393227:CJV393271 CTR393227:CTR393271 DDN393227:DDN393271 DNJ393227:DNJ393271 DXF393227:DXF393271 EHB393227:EHB393271 EQX393227:EQX393271 FAT393227:FAT393271 FKP393227:FKP393271 FUL393227:FUL393271 GEH393227:GEH393271 GOD393227:GOD393271 GXZ393227:GXZ393271 HHV393227:HHV393271 HRR393227:HRR393271 IBN393227:IBN393271 ILJ393227:ILJ393271 IVF393227:IVF393271 JFB393227:JFB393271 JOX393227:JOX393271 JYT393227:JYT393271 KIP393227:KIP393271 KSL393227:KSL393271 LCH393227:LCH393271 LMD393227:LMD393271 LVZ393227:LVZ393271 MFV393227:MFV393271 MPR393227:MPR393271 MZN393227:MZN393271 NJJ393227:NJJ393271 NTF393227:NTF393271 ODB393227:ODB393271 OMX393227:OMX393271 OWT393227:OWT393271 PGP393227:PGP393271 PQL393227:PQL393271 QAH393227:QAH393271 QKD393227:QKD393271 QTZ393227:QTZ393271 RDV393227:RDV393271 RNR393227:RNR393271 RXN393227:RXN393271 SHJ393227:SHJ393271 SRF393227:SRF393271 TBB393227:TBB393271 TKX393227:TKX393271 TUT393227:TUT393271 UEP393227:UEP393271 UOL393227:UOL393271 UYH393227:UYH393271 VID393227:VID393271 VRZ393227:VRZ393271 WBV393227:WBV393271 WLR393227:WLR393271 WVN393227:WVN393271 F458763:F458807 JB458763:JB458807 SX458763:SX458807 ACT458763:ACT458807 AMP458763:AMP458807 AWL458763:AWL458807 BGH458763:BGH458807 BQD458763:BQD458807 BZZ458763:BZZ458807 CJV458763:CJV458807 CTR458763:CTR458807 DDN458763:DDN458807 DNJ458763:DNJ458807 DXF458763:DXF458807 EHB458763:EHB458807 EQX458763:EQX458807 FAT458763:FAT458807 FKP458763:FKP458807 FUL458763:FUL458807 GEH458763:GEH458807 GOD458763:GOD458807 GXZ458763:GXZ458807 HHV458763:HHV458807 HRR458763:HRR458807 IBN458763:IBN458807 ILJ458763:ILJ458807 IVF458763:IVF458807 JFB458763:JFB458807 JOX458763:JOX458807 JYT458763:JYT458807 KIP458763:KIP458807 KSL458763:KSL458807 LCH458763:LCH458807 LMD458763:LMD458807 LVZ458763:LVZ458807 MFV458763:MFV458807 MPR458763:MPR458807 MZN458763:MZN458807 NJJ458763:NJJ458807 NTF458763:NTF458807 ODB458763:ODB458807 OMX458763:OMX458807 OWT458763:OWT458807 PGP458763:PGP458807 PQL458763:PQL458807 QAH458763:QAH458807 QKD458763:QKD458807 QTZ458763:QTZ458807 RDV458763:RDV458807 RNR458763:RNR458807 RXN458763:RXN458807 SHJ458763:SHJ458807 SRF458763:SRF458807 TBB458763:TBB458807 TKX458763:TKX458807 TUT458763:TUT458807 UEP458763:UEP458807 UOL458763:UOL458807 UYH458763:UYH458807 VID458763:VID458807 VRZ458763:VRZ458807 WBV458763:WBV458807 WLR458763:WLR458807 WVN458763:WVN458807 F524299:F524343 JB524299:JB524343 SX524299:SX524343 ACT524299:ACT524343 AMP524299:AMP524343 AWL524299:AWL524343 BGH524299:BGH524343 BQD524299:BQD524343 BZZ524299:BZZ524343 CJV524299:CJV524343 CTR524299:CTR524343 DDN524299:DDN524343 DNJ524299:DNJ524343 DXF524299:DXF524343 EHB524299:EHB524343 EQX524299:EQX524343 FAT524299:FAT524343 FKP524299:FKP524343 FUL524299:FUL524343 GEH524299:GEH524343 GOD524299:GOD524343 GXZ524299:GXZ524343 HHV524299:HHV524343 HRR524299:HRR524343 IBN524299:IBN524343 ILJ524299:ILJ524343 IVF524299:IVF524343 JFB524299:JFB524343 JOX524299:JOX524343 JYT524299:JYT524343 KIP524299:KIP524343 KSL524299:KSL524343 LCH524299:LCH524343 LMD524299:LMD524343 LVZ524299:LVZ524343 MFV524299:MFV524343 MPR524299:MPR524343 MZN524299:MZN524343 NJJ524299:NJJ524343 NTF524299:NTF524343 ODB524299:ODB524343 OMX524299:OMX524343 OWT524299:OWT524343 PGP524299:PGP524343 PQL524299:PQL524343 QAH524299:QAH524343 QKD524299:QKD524343 QTZ524299:QTZ524343 RDV524299:RDV524343 RNR524299:RNR524343 RXN524299:RXN524343 SHJ524299:SHJ524343 SRF524299:SRF524343 TBB524299:TBB524343 TKX524299:TKX524343 TUT524299:TUT524343 UEP524299:UEP524343 UOL524299:UOL524343 UYH524299:UYH524343 VID524299:VID524343 VRZ524299:VRZ524343 WBV524299:WBV524343 WLR524299:WLR524343 WVN524299:WVN524343 F589835:F589879 JB589835:JB589879 SX589835:SX589879 ACT589835:ACT589879 AMP589835:AMP589879 AWL589835:AWL589879 BGH589835:BGH589879 BQD589835:BQD589879 BZZ589835:BZZ589879 CJV589835:CJV589879 CTR589835:CTR589879 DDN589835:DDN589879 DNJ589835:DNJ589879 DXF589835:DXF589879 EHB589835:EHB589879 EQX589835:EQX589879 FAT589835:FAT589879 FKP589835:FKP589879 FUL589835:FUL589879 GEH589835:GEH589879 GOD589835:GOD589879 GXZ589835:GXZ589879 HHV589835:HHV589879 HRR589835:HRR589879 IBN589835:IBN589879 ILJ589835:ILJ589879 IVF589835:IVF589879 JFB589835:JFB589879 JOX589835:JOX589879 JYT589835:JYT589879 KIP589835:KIP589879 KSL589835:KSL589879 LCH589835:LCH589879 LMD589835:LMD589879 LVZ589835:LVZ589879 MFV589835:MFV589879 MPR589835:MPR589879 MZN589835:MZN589879 NJJ589835:NJJ589879 NTF589835:NTF589879 ODB589835:ODB589879 OMX589835:OMX589879 OWT589835:OWT589879 PGP589835:PGP589879 PQL589835:PQL589879 QAH589835:QAH589879 QKD589835:QKD589879 QTZ589835:QTZ589879 RDV589835:RDV589879 RNR589835:RNR589879 RXN589835:RXN589879 SHJ589835:SHJ589879 SRF589835:SRF589879 TBB589835:TBB589879 TKX589835:TKX589879 TUT589835:TUT589879 UEP589835:UEP589879 UOL589835:UOL589879 UYH589835:UYH589879 VID589835:VID589879 VRZ589835:VRZ589879 WBV589835:WBV589879 WLR589835:WLR589879 WVN589835:WVN589879 F655371:F655415 JB655371:JB655415 SX655371:SX655415 ACT655371:ACT655415 AMP655371:AMP655415 AWL655371:AWL655415 BGH655371:BGH655415 BQD655371:BQD655415 BZZ655371:BZZ655415 CJV655371:CJV655415 CTR655371:CTR655415 DDN655371:DDN655415 DNJ655371:DNJ655415 DXF655371:DXF655415 EHB655371:EHB655415 EQX655371:EQX655415 FAT655371:FAT655415 FKP655371:FKP655415 FUL655371:FUL655415 GEH655371:GEH655415 GOD655371:GOD655415 GXZ655371:GXZ655415 HHV655371:HHV655415 HRR655371:HRR655415 IBN655371:IBN655415 ILJ655371:ILJ655415 IVF655371:IVF655415 JFB655371:JFB655415 JOX655371:JOX655415 JYT655371:JYT655415 KIP655371:KIP655415 KSL655371:KSL655415 LCH655371:LCH655415 LMD655371:LMD655415 LVZ655371:LVZ655415 MFV655371:MFV655415 MPR655371:MPR655415 MZN655371:MZN655415 NJJ655371:NJJ655415 NTF655371:NTF655415 ODB655371:ODB655415 OMX655371:OMX655415 OWT655371:OWT655415 PGP655371:PGP655415 PQL655371:PQL655415 QAH655371:QAH655415 QKD655371:QKD655415 QTZ655371:QTZ655415 RDV655371:RDV655415 RNR655371:RNR655415 RXN655371:RXN655415 SHJ655371:SHJ655415 SRF655371:SRF655415 TBB655371:TBB655415 TKX655371:TKX655415 TUT655371:TUT655415 UEP655371:UEP655415 UOL655371:UOL655415 UYH655371:UYH655415 VID655371:VID655415 VRZ655371:VRZ655415 WBV655371:WBV655415 WLR655371:WLR655415 WVN655371:WVN655415 F720907:F720951 JB720907:JB720951 SX720907:SX720951 ACT720907:ACT720951 AMP720907:AMP720951 AWL720907:AWL720951 BGH720907:BGH720951 BQD720907:BQD720951 BZZ720907:BZZ720951 CJV720907:CJV720951 CTR720907:CTR720951 DDN720907:DDN720951 DNJ720907:DNJ720951 DXF720907:DXF720951 EHB720907:EHB720951 EQX720907:EQX720951 FAT720907:FAT720951 FKP720907:FKP720951 FUL720907:FUL720951 GEH720907:GEH720951 GOD720907:GOD720951 GXZ720907:GXZ720951 HHV720907:HHV720951 HRR720907:HRR720951 IBN720907:IBN720951 ILJ720907:ILJ720951 IVF720907:IVF720951 JFB720907:JFB720951 JOX720907:JOX720951 JYT720907:JYT720951 KIP720907:KIP720951 KSL720907:KSL720951 LCH720907:LCH720951 LMD720907:LMD720951 LVZ720907:LVZ720951 MFV720907:MFV720951 MPR720907:MPR720951 MZN720907:MZN720951 NJJ720907:NJJ720951 NTF720907:NTF720951 ODB720907:ODB720951 OMX720907:OMX720951 OWT720907:OWT720951 PGP720907:PGP720951 PQL720907:PQL720951 QAH720907:QAH720951 QKD720907:QKD720951 QTZ720907:QTZ720951 RDV720907:RDV720951 RNR720907:RNR720951 RXN720907:RXN720951 SHJ720907:SHJ720951 SRF720907:SRF720951 TBB720907:TBB720951 TKX720907:TKX720951 TUT720907:TUT720951 UEP720907:UEP720951 UOL720907:UOL720951 UYH720907:UYH720951 VID720907:VID720951 VRZ720907:VRZ720951 WBV720907:WBV720951 WLR720907:WLR720951 WVN720907:WVN720951 F786443:F786487 JB786443:JB786487 SX786443:SX786487 ACT786443:ACT786487 AMP786443:AMP786487 AWL786443:AWL786487 BGH786443:BGH786487 BQD786443:BQD786487 BZZ786443:BZZ786487 CJV786443:CJV786487 CTR786443:CTR786487 DDN786443:DDN786487 DNJ786443:DNJ786487 DXF786443:DXF786487 EHB786443:EHB786487 EQX786443:EQX786487 FAT786443:FAT786487 FKP786443:FKP786487 FUL786443:FUL786487 GEH786443:GEH786487 GOD786443:GOD786487 GXZ786443:GXZ786487 HHV786443:HHV786487 HRR786443:HRR786487 IBN786443:IBN786487 ILJ786443:ILJ786487 IVF786443:IVF786487 JFB786443:JFB786487 JOX786443:JOX786487 JYT786443:JYT786487 KIP786443:KIP786487 KSL786443:KSL786487 LCH786443:LCH786487 LMD786443:LMD786487 LVZ786443:LVZ786487 MFV786443:MFV786487 MPR786443:MPR786487 MZN786443:MZN786487 NJJ786443:NJJ786487 NTF786443:NTF786487 ODB786443:ODB786487 OMX786443:OMX786487 OWT786443:OWT786487 PGP786443:PGP786487 PQL786443:PQL786487 QAH786443:QAH786487 QKD786443:QKD786487 QTZ786443:QTZ786487 RDV786443:RDV786487 RNR786443:RNR786487 RXN786443:RXN786487 SHJ786443:SHJ786487 SRF786443:SRF786487 TBB786443:TBB786487 TKX786443:TKX786487 TUT786443:TUT786487 UEP786443:UEP786487 UOL786443:UOL786487 UYH786443:UYH786487 VID786443:VID786487 VRZ786443:VRZ786487 WBV786443:WBV786487 WLR786443:WLR786487 WVN786443:WVN786487 F851979:F852023 JB851979:JB852023 SX851979:SX852023 ACT851979:ACT852023 AMP851979:AMP852023 AWL851979:AWL852023 BGH851979:BGH852023 BQD851979:BQD852023 BZZ851979:BZZ852023 CJV851979:CJV852023 CTR851979:CTR852023 DDN851979:DDN852023 DNJ851979:DNJ852023 DXF851979:DXF852023 EHB851979:EHB852023 EQX851979:EQX852023 FAT851979:FAT852023 FKP851979:FKP852023 FUL851979:FUL852023 GEH851979:GEH852023 GOD851979:GOD852023 GXZ851979:GXZ852023 HHV851979:HHV852023 HRR851979:HRR852023 IBN851979:IBN852023 ILJ851979:ILJ852023 IVF851979:IVF852023 JFB851979:JFB852023 JOX851979:JOX852023 JYT851979:JYT852023 KIP851979:KIP852023 KSL851979:KSL852023 LCH851979:LCH852023 LMD851979:LMD852023 LVZ851979:LVZ852023 MFV851979:MFV852023 MPR851979:MPR852023 MZN851979:MZN852023 NJJ851979:NJJ852023 NTF851979:NTF852023 ODB851979:ODB852023 OMX851979:OMX852023 OWT851979:OWT852023 PGP851979:PGP852023 PQL851979:PQL852023 QAH851979:QAH852023 QKD851979:QKD852023 QTZ851979:QTZ852023 RDV851979:RDV852023 RNR851979:RNR852023 RXN851979:RXN852023 SHJ851979:SHJ852023 SRF851979:SRF852023 TBB851979:TBB852023 TKX851979:TKX852023 TUT851979:TUT852023 UEP851979:UEP852023 UOL851979:UOL852023 UYH851979:UYH852023 VID851979:VID852023 VRZ851979:VRZ852023 WBV851979:WBV852023 WLR851979:WLR852023 WVN851979:WVN852023 F917515:F917559 JB917515:JB917559 SX917515:SX917559 ACT917515:ACT917559 AMP917515:AMP917559 AWL917515:AWL917559 BGH917515:BGH917559 BQD917515:BQD917559 BZZ917515:BZZ917559 CJV917515:CJV917559 CTR917515:CTR917559 DDN917515:DDN917559 DNJ917515:DNJ917559 DXF917515:DXF917559 EHB917515:EHB917559 EQX917515:EQX917559 FAT917515:FAT917559 FKP917515:FKP917559 FUL917515:FUL917559 GEH917515:GEH917559 GOD917515:GOD917559 GXZ917515:GXZ917559 HHV917515:HHV917559 HRR917515:HRR917559 IBN917515:IBN917559 ILJ917515:ILJ917559 IVF917515:IVF917559 JFB917515:JFB917559 JOX917515:JOX917559 JYT917515:JYT917559 KIP917515:KIP917559 KSL917515:KSL917559 LCH917515:LCH917559 LMD917515:LMD917559 LVZ917515:LVZ917559 MFV917515:MFV917559 MPR917515:MPR917559 MZN917515:MZN917559 NJJ917515:NJJ917559 NTF917515:NTF917559 ODB917515:ODB917559 OMX917515:OMX917559 OWT917515:OWT917559 PGP917515:PGP917559 PQL917515:PQL917559 QAH917515:QAH917559 QKD917515:QKD917559 QTZ917515:QTZ917559 RDV917515:RDV917559 RNR917515:RNR917559 RXN917515:RXN917559 SHJ917515:SHJ917559 SRF917515:SRF917559 TBB917515:TBB917559 TKX917515:TKX917559 TUT917515:TUT917559 UEP917515:UEP917559 UOL917515:UOL917559 UYH917515:UYH917559 VID917515:VID917559 VRZ917515:VRZ917559 WBV917515:WBV917559 WLR917515:WLR917559 WVN917515:WVN917559 F983051:F983095 JB983051:JB983095 SX983051:SX983095 ACT983051:ACT983095 AMP983051:AMP983095 AWL983051:AWL983095 BGH983051:BGH983095 BQD983051:BQD983095 BZZ983051:BZZ983095 CJV983051:CJV983095 CTR983051:CTR983095 DDN983051:DDN983095 DNJ983051:DNJ983095 DXF983051:DXF983095 EHB983051:EHB983095 EQX983051:EQX983095 FAT983051:FAT983095 FKP983051:FKP983095 FUL983051:FUL983095 GEH983051:GEH983095 GOD983051:GOD983095 GXZ983051:GXZ983095 HHV983051:HHV983095 HRR983051:HRR983095 IBN983051:IBN983095 ILJ983051:ILJ983095 IVF983051:IVF983095 JFB983051:JFB983095 JOX983051:JOX983095 JYT983051:JYT983095 KIP983051:KIP983095 KSL983051:KSL983095 LCH983051:LCH983095 LMD983051:LMD983095 LVZ983051:LVZ983095 MFV983051:MFV983095 MPR983051:MPR983095 MZN983051:MZN983095 NJJ983051:NJJ983095 NTF983051:NTF983095 ODB983051:ODB983095 OMX983051:OMX983095 OWT983051:OWT983095 PGP983051:PGP983095 PQL983051:PQL983095 QAH983051:QAH983095 QKD983051:QKD983095 QTZ983051:QTZ983095 RDV983051:RDV983095 RNR983051:RNR983095 RXN983051:RXN983095 SHJ983051:SHJ983095 SRF983051:SRF983095 TBB983051:TBB983095 TKX983051:TKX983095 TUT983051:TUT983095 UEP983051:UEP983095 UOL983051:UOL983095 UYH983051:UYH983095 VID983051:VID983095 VRZ983051:VRZ983095 WBV983051:WBV983095 WLR983051:WLR983095 F11:F73">
      <formula1>"高,中,低"</formula1>
    </dataValidation>
    <dataValidation type="list" allowBlank="1" showInputMessage="1" showErrorMessage="1" sqref="WVM983051:WVM983095 JA11:JA55 SW11:SW55 ACS11:ACS55 AMO11:AMO55 AWK11:AWK55 BGG11:BGG55 BQC11:BQC55 BZY11:BZY55 CJU11:CJU55 CTQ11:CTQ55 DDM11:DDM55 DNI11:DNI55 DXE11:DXE55 EHA11:EHA55 EQW11:EQW55 FAS11:FAS55 FKO11:FKO55 FUK11:FUK55 GEG11:GEG55 GOC11:GOC55 GXY11:GXY55 HHU11:HHU55 HRQ11:HRQ55 IBM11:IBM55 ILI11:ILI55 IVE11:IVE55 JFA11:JFA55 JOW11:JOW55 JYS11:JYS55 KIO11:KIO55 KSK11:KSK55 LCG11:LCG55 LMC11:LMC55 LVY11:LVY55 MFU11:MFU55 MPQ11:MPQ55 MZM11:MZM55 NJI11:NJI55 NTE11:NTE55 ODA11:ODA55 OMW11:OMW55 OWS11:OWS55 PGO11:PGO55 PQK11:PQK55 QAG11:QAG55 QKC11:QKC55 QTY11:QTY55 RDU11:RDU55 RNQ11:RNQ55 RXM11:RXM55 SHI11:SHI55 SRE11:SRE55 TBA11:TBA55 TKW11:TKW55 TUS11:TUS55 UEO11:UEO55 UOK11:UOK55 UYG11:UYG55 VIC11:VIC55 VRY11:VRY55 WBU11:WBU55 WLQ11:WLQ55 WVM11:WVM55 E65547:E65591 JA65547:JA65591 SW65547:SW65591 ACS65547:ACS65591 AMO65547:AMO65591 AWK65547:AWK65591 BGG65547:BGG65591 BQC65547:BQC65591 BZY65547:BZY65591 CJU65547:CJU65591 CTQ65547:CTQ65591 DDM65547:DDM65591 DNI65547:DNI65591 DXE65547:DXE65591 EHA65547:EHA65591 EQW65547:EQW65591 FAS65547:FAS65591 FKO65547:FKO65591 FUK65547:FUK65591 GEG65547:GEG65591 GOC65547:GOC65591 GXY65547:GXY65591 HHU65547:HHU65591 HRQ65547:HRQ65591 IBM65547:IBM65591 ILI65547:ILI65591 IVE65547:IVE65591 JFA65547:JFA65591 JOW65547:JOW65591 JYS65547:JYS65591 KIO65547:KIO65591 KSK65547:KSK65591 LCG65547:LCG65591 LMC65547:LMC65591 LVY65547:LVY65591 MFU65547:MFU65591 MPQ65547:MPQ65591 MZM65547:MZM65591 NJI65547:NJI65591 NTE65547:NTE65591 ODA65547:ODA65591 OMW65547:OMW65591 OWS65547:OWS65591 PGO65547:PGO65591 PQK65547:PQK65591 QAG65547:QAG65591 QKC65547:QKC65591 QTY65547:QTY65591 RDU65547:RDU65591 RNQ65547:RNQ65591 RXM65547:RXM65591 SHI65547:SHI65591 SRE65547:SRE65591 TBA65547:TBA65591 TKW65547:TKW65591 TUS65547:TUS65591 UEO65547:UEO65591 UOK65547:UOK65591 UYG65547:UYG65591 VIC65547:VIC65591 VRY65547:VRY65591 WBU65547:WBU65591 WLQ65547:WLQ65591 WVM65547:WVM65591 E131083:E131127 JA131083:JA131127 SW131083:SW131127 ACS131083:ACS131127 AMO131083:AMO131127 AWK131083:AWK131127 BGG131083:BGG131127 BQC131083:BQC131127 BZY131083:BZY131127 CJU131083:CJU131127 CTQ131083:CTQ131127 DDM131083:DDM131127 DNI131083:DNI131127 DXE131083:DXE131127 EHA131083:EHA131127 EQW131083:EQW131127 FAS131083:FAS131127 FKO131083:FKO131127 FUK131083:FUK131127 GEG131083:GEG131127 GOC131083:GOC131127 GXY131083:GXY131127 HHU131083:HHU131127 HRQ131083:HRQ131127 IBM131083:IBM131127 ILI131083:ILI131127 IVE131083:IVE131127 JFA131083:JFA131127 JOW131083:JOW131127 JYS131083:JYS131127 KIO131083:KIO131127 KSK131083:KSK131127 LCG131083:LCG131127 LMC131083:LMC131127 LVY131083:LVY131127 MFU131083:MFU131127 MPQ131083:MPQ131127 MZM131083:MZM131127 NJI131083:NJI131127 NTE131083:NTE131127 ODA131083:ODA131127 OMW131083:OMW131127 OWS131083:OWS131127 PGO131083:PGO131127 PQK131083:PQK131127 QAG131083:QAG131127 QKC131083:QKC131127 QTY131083:QTY131127 RDU131083:RDU131127 RNQ131083:RNQ131127 RXM131083:RXM131127 SHI131083:SHI131127 SRE131083:SRE131127 TBA131083:TBA131127 TKW131083:TKW131127 TUS131083:TUS131127 UEO131083:UEO131127 UOK131083:UOK131127 UYG131083:UYG131127 VIC131083:VIC131127 VRY131083:VRY131127 WBU131083:WBU131127 WLQ131083:WLQ131127 WVM131083:WVM131127 E196619:E196663 JA196619:JA196663 SW196619:SW196663 ACS196619:ACS196663 AMO196619:AMO196663 AWK196619:AWK196663 BGG196619:BGG196663 BQC196619:BQC196663 BZY196619:BZY196663 CJU196619:CJU196663 CTQ196619:CTQ196663 DDM196619:DDM196663 DNI196619:DNI196663 DXE196619:DXE196663 EHA196619:EHA196663 EQW196619:EQW196663 FAS196619:FAS196663 FKO196619:FKO196663 FUK196619:FUK196663 GEG196619:GEG196663 GOC196619:GOC196663 GXY196619:GXY196663 HHU196619:HHU196663 HRQ196619:HRQ196663 IBM196619:IBM196663 ILI196619:ILI196663 IVE196619:IVE196663 JFA196619:JFA196663 JOW196619:JOW196663 JYS196619:JYS196663 KIO196619:KIO196663 KSK196619:KSK196663 LCG196619:LCG196663 LMC196619:LMC196663 LVY196619:LVY196663 MFU196619:MFU196663 MPQ196619:MPQ196663 MZM196619:MZM196663 NJI196619:NJI196663 NTE196619:NTE196663 ODA196619:ODA196663 OMW196619:OMW196663 OWS196619:OWS196663 PGO196619:PGO196663 PQK196619:PQK196663 QAG196619:QAG196663 QKC196619:QKC196663 QTY196619:QTY196663 RDU196619:RDU196663 RNQ196619:RNQ196663 RXM196619:RXM196663 SHI196619:SHI196663 SRE196619:SRE196663 TBA196619:TBA196663 TKW196619:TKW196663 TUS196619:TUS196663 UEO196619:UEO196663 UOK196619:UOK196663 UYG196619:UYG196663 VIC196619:VIC196663 VRY196619:VRY196663 WBU196619:WBU196663 WLQ196619:WLQ196663 WVM196619:WVM196663 E262155:E262199 JA262155:JA262199 SW262155:SW262199 ACS262155:ACS262199 AMO262155:AMO262199 AWK262155:AWK262199 BGG262155:BGG262199 BQC262155:BQC262199 BZY262155:BZY262199 CJU262155:CJU262199 CTQ262155:CTQ262199 DDM262155:DDM262199 DNI262155:DNI262199 DXE262155:DXE262199 EHA262155:EHA262199 EQW262155:EQW262199 FAS262155:FAS262199 FKO262155:FKO262199 FUK262155:FUK262199 GEG262155:GEG262199 GOC262155:GOC262199 GXY262155:GXY262199 HHU262155:HHU262199 HRQ262155:HRQ262199 IBM262155:IBM262199 ILI262155:ILI262199 IVE262155:IVE262199 JFA262155:JFA262199 JOW262155:JOW262199 JYS262155:JYS262199 KIO262155:KIO262199 KSK262155:KSK262199 LCG262155:LCG262199 LMC262155:LMC262199 LVY262155:LVY262199 MFU262155:MFU262199 MPQ262155:MPQ262199 MZM262155:MZM262199 NJI262155:NJI262199 NTE262155:NTE262199 ODA262155:ODA262199 OMW262155:OMW262199 OWS262155:OWS262199 PGO262155:PGO262199 PQK262155:PQK262199 QAG262155:QAG262199 QKC262155:QKC262199 QTY262155:QTY262199 RDU262155:RDU262199 RNQ262155:RNQ262199 RXM262155:RXM262199 SHI262155:SHI262199 SRE262155:SRE262199 TBA262155:TBA262199 TKW262155:TKW262199 TUS262155:TUS262199 UEO262155:UEO262199 UOK262155:UOK262199 UYG262155:UYG262199 VIC262155:VIC262199 VRY262155:VRY262199 WBU262155:WBU262199 WLQ262155:WLQ262199 WVM262155:WVM262199 E327691:E327735 JA327691:JA327735 SW327691:SW327735 ACS327691:ACS327735 AMO327691:AMO327735 AWK327691:AWK327735 BGG327691:BGG327735 BQC327691:BQC327735 BZY327691:BZY327735 CJU327691:CJU327735 CTQ327691:CTQ327735 DDM327691:DDM327735 DNI327691:DNI327735 DXE327691:DXE327735 EHA327691:EHA327735 EQW327691:EQW327735 FAS327691:FAS327735 FKO327691:FKO327735 FUK327691:FUK327735 GEG327691:GEG327735 GOC327691:GOC327735 GXY327691:GXY327735 HHU327691:HHU327735 HRQ327691:HRQ327735 IBM327691:IBM327735 ILI327691:ILI327735 IVE327691:IVE327735 JFA327691:JFA327735 JOW327691:JOW327735 JYS327691:JYS327735 KIO327691:KIO327735 KSK327691:KSK327735 LCG327691:LCG327735 LMC327691:LMC327735 LVY327691:LVY327735 MFU327691:MFU327735 MPQ327691:MPQ327735 MZM327691:MZM327735 NJI327691:NJI327735 NTE327691:NTE327735 ODA327691:ODA327735 OMW327691:OMW327735 OWS327691:OWS327735 PGO327691:PGO327735 PQK327691:PQK327735 QAG327691:QAG327735 QKC327691:QKC327735 QTY327691:QTY327735 RDU327691:RDU327735 RNQ327691:RNQ327735 RXM327691:RXM327735 SHI327691:SHI327735 SRE327691:SRE327735 TBA327691:TBA327735 TKW327691:TKW327735 TUS327691:TUS327735 UEO327691:UEO327735 UOK327691:UOK327735 UYG327691:UYG327735 VIC327691:VIC327735 VRY327691:VRY327735 WBU327691:WBU327735 WLQ327691:WLQ327735 WVM327691:WVM327735 E393227:E393271 JA393227:JA393271 SW393227:SW393271 ACS393227:ACS393271 AMO393227:AMO393271 AWK393227:AWK393271 BGG393227:BGG393271 BQC393227:BQC393271 BZY393227:BZY393271 CJU393227:CJU393271 CTQ393227:CTQ393271 DDM393227:DDM393271 DNI393227:DNI393271 DXE393227:DXE393271 EHA393227:EHA393271 EQW393227:EQW393271 FAS393227:FAS393271 FKO393227:FKO393271 FUK393227:FUK393271 GEG393227:GEG393271 GOC393227:GOC393271 GXY393227:GXY393271 HHU393227:HHU393271 HRQ393227:HRQ393271 IBM393227:IBM393271 ILI393227:ILI393271 IVE393227:IVE393271 JFA393227:JFA393271 JOW393227:JOW393271 JYS393227:JYS393271 KIO393227:KIO393271 KSK393227:KSK393271 LCG393227:LCG393271 LMC393227:LMC393271 LVY393227:LVY393271 MFU393227:MFU393271 MPQ393227:MPQ393271 MZM393227:MZM393271 NJI393227:NJI393271 NTE393227:NTE393271 ODA393227:ODA393271 OMW393227:OMW393271 OWS393227:OWS393271 PGO393227:PGO393271 PQK393227:PQK393271 QAG393227:QAG393271 QKC393227:QKC393271 QTY393227:QTY393271 RDU393227:RDU393271 RNQ393227:RNQ393271 RXM393227:RXM393271 SHI393227:SHI393271 SRE393227:SRE393271 TBA393227:TBA393271 TKW393227:TKW393271 TUS393227:TUS393271 UEO393227:UEO393271 UOK393227:UOK393271 UYG393227:UYG393271 VIC393227:VIC393271 VRY393227:VRY393271 WBU393227:WBU393271 WLQ393227:WLQ393271 WVM393227:WVM393271 E458763:E458807 JA458763:JA458807 SW458763:SW458807 ACS458763:ACS458807 AMO458763:AMO458807 AWK458763:AWK458807 BGG458763:BGG458807 BQC458763:BQC458807 BZY458763:BZY458807 CJU458763:CJU458807 CTQ458763:CTQ458807 DDM458763:DDM458807 DNI458763:DNI458807 DXE458763:DXE458807 EHA458763:EHA458807 EQW458763:EQW458807 FAS458763:FAS458807 FKO458763:FKO458807 FUK458763:FUK458807 GEG458763:GEG458807 GOC458763:GOC458807 GXY458763:GXY458807 HHU458763:HHU458807 HRQ458763:HRQ458807 IBM458763:IBM458807 ILI458763:ILI458807 IVE458763:IVE458807 JFA458763:JFA458807 JOW458763:JOW458807 JYS458763:JYS458807 KIO458763:KIO458807 KSK458763:KSK458807 LCG458763:LCG458807 LMC458763:LMC458807 LVY458763:LVY458807 MFU458763:MFU458807 MPQ458763:MPQ458807 MZM458763:MZM458807 NJI458763:NJI458807 NTE458763:NTE458807 ODA458763:ODA458807 OMW458763:OMW458807 OWS458763:OWS458807 PGO458763:PGO458807 PQK458763:PQK458807 QAG458763:QAG458807 QKC458763:QKC458807 QTY458763:QTY458807 RDU458763:RDU458807 RNQ458763:RNQ458807 RXM458763:RXM458807 SHI458763:SHI458807 SRE458763:SRE458807 TBA458763:TBA458807 TKW458763:TKW458807 TUS458763:TUS458807 UEO458763:UEO458807 UOK458763:UOK458807 UYG458763:UYG458807 VIC458763:VIC458807 VRY458763:VRY458807 WBU458763:WBU458807 WLQ458763:WLQ458807 WVM458763:WVM458807 E524299:E524343 JA524299:JA524343 SW524299:SW524343 ACS524299:ACS524343 AMO524299:AMO524343 AWK524299:AWK524343 BGG524299:BGG524343 BQC524299:BQC524343 BZY524299:BZY524343 CJU524299:CJU524343 CTQ524299:CTQ524343 DDM524299:DDM524343 DNI524299:DNI524343 DXE524299:DXE524343 EHA524299:EHA524343 EQW524299:EQW524343 FAS524299:FAS524343 FKO524299:FKO524343 FUK524299:FUK524343 GEG524299:GEG524343 GOC524299:GOC524343 GXY524299:GXY524343 HHU524299:HHU524343 HRQ524299:HRQ524343 IBM524299:IBM524343 ILI524299:ILI524343 IVE524299:IVE524343 JFA524299:JFA524343 JOW524299:JOW524343 JYS524299:JYS524343 KIO524299:KIO524343 KSK524299:KSK524343 LCG524299:LCG524343 LMC524299:LMC524343 LVY524299:LVY524343 MFU524299:MFU524343 MPQ524299:MPQ524343 MZM524299:MZM524343 NJI524299:NJI524343 NTE524299:NTE524343 ODA524299:ODA524343 OMW524299:OMW524343 OWS524299:OWS524343 PGO524299:PGO524343 PQK524299:PQK524343 QAG524299:QAG524343 QKC524299:QKC524343 QTY524299:QTY524343 RDU524299:RDU524343 RNQ524299:RNQ524343 RXM524299:RXM524343 SHI524299:SHI524343 SRE524299:SRE524343 TBA524299:TBA524343 TKW524299:TKW524343 TUS524299:TUS524343 UEO524299:UEO524343 UOK524299:UOK524343 UYG524299:UYG524343 VIC524299:VIC524343 VRY524299:VRY524343 WBU524299:WBU524343 WLQ524299:WLQ524343 WVM524299:WVM524343 E589835:E589879 JA589835:JA589879 SW589835:SW589879 ACS589835:ACS589879 AMO589835:AMO589879 AWK589835:AWK589879 BGG589835:BGG589879 BQC589835:BQC589879 BZY589835:BZY589879 CJU589835:CJU589879 CTQ589835:CTQ589879 DDM589835:DDM589879 DNI589835:DNI589879 DXE589835:DXE589879 EHA589835:EHA589879 EQW589835:EQW589879 FAS589835:FAS589879 FKO589835:FKO589879 FUK589835:FUK589879 GEG589835:GEG589879 GOC589835:GOC589879 GXY589835:GXY589879 HHU589835:HHU589879 HRQ589835:HRQ589879 IBM589835:IBM589879 ILI589835:ILI589879 IVE589835:IVE589879 JFA589835:JFA589879 JOW589835:JOW589879 JYS589835:JYS589879 KIO589835:KIO589879 KSK589835:KSK589879 LCG589835:LCG589879 LMC589835:LMC589879 LVY589835:LVY589879 MFU589835:MFU589879 MPQ589835:MPQ589879 MZM589835:MZM589879 NJI589835:NJI589879 NTE589835:NTE589879 ODA589835:ODA589879 OMW589835:OMW589879 OWS589835:OWS589879 PGO589835:PGO589879 PQK589835:PQK589879 QAG589835:QAG589879 QKC589835:QKC589879 QTY589835:QTY589879 RDU589835:RDU589879 RNQ589835:RNQ589879 RXM589835:RXM589879 SHI589835:SHI589879 SRE589835:SRE589879 TBA589835:TBA589879 TKW589835:TKW589879 TUS589835:TUS589879 UEO589835:UEO589879 UOK589835:UOK589879 UYG589835:UYG589879 VIC589835:VIC589879 VRY589835:VRY589879 WBU589835:WBU589879 WLQ589835:WLQ589879 WVM589835:WVM589879 E655371:E655415 JA655371:JA655415 SW655371:SW655415 ACS655371:ACS655415 AMO655371:AMO655415 AWK655371:AWK655415 BGG655371:BGG655415 BQC655371:BQC655415 BZY655371:BZY655415 CJU655371:CJU655415 CTQ655371:CTQ655415 DDM655371:DDM655415 DNI655371:DNI655415 DXE655371:DXE655415 EHA655371:EHA655415 EQW655371:EQW655415 FAS655371:FAS655415 FKO655371:FKO655415 FUK655371:FUK655415 GEG655371:GEG655415 GOC655371:GOC655415 GXY655371:GXY655415 HHU655371:HHU655415 HRQ655371:HRQ655415 IBM655371:IBM655415 ILI655371:ILI655415 IVE655371:IVE655415 JFA655371:JFA655415 JOW655371:JOW655415 JYS655371:JYS655415 KIO655371:KIO655415 KSK655371:KSK655415 LCG655371:LCG655415 LMC655371:LMC655415 LVY655371:LVY655415 MFU655371:MFU655415 MPQ655371:MPQ655415 MZM655371:MZM655415 NJI655371:NJI655415 NTE655371:NTE655415 ODA655371:ODA655415 OMW655371:OMW655415 OWS655371:OWS655415 PGO655371:PGO655415 PQK655371:PQK655415 QAG655371:QAG655415 QKC655371:QKC655415 QTY655371:QTY655415 RDU655371:RDU655415 RNQ655371:RNQ655415 RXM655371:RXM655415 SHI655371:SHI655415 SRE655371:SRE655415 TBA655371:TBA655415 TKW655371:TKW655415 TUS655371:TUS655415 UEO655371:UEO655415 UOK655371:UOK655415 UYG655371:UYG655415 VIC655371:VIC655415 VRY655371:VRY655415 WBU655371:WBU655415 WLQ655371:WLQ655415 WVM655371:WVM655415 E720907:E720951 JA720907:JA720951 SW720907:SW720951 ACS720907:ACS720951 AMO720907:AMO720951 AWK720907:AWK720951 BGG720907:BGG720951 BQC720907:BQC720951 BZY720907:BZY720951 CJU720907:CJU720951 CTQ720907:CTQ720951 DDM720907:DDM720951 DNI720907:DNI720951 DXE720907:DXE720951 EHA720907:EHA720951 EQW720907:EQW720951 FAS720907:FAS720951 FKO720907:FKO720951 FUK720907:FUK720951 GEG720907:GEG720951 GOC720907:GOC720951 GXY720907:GXY720951 HHU720907:HHU720951 HRQ720907:HRQ720951 IBM720907:IBM720951 ILI720907:ILI720951 IVE720907:IVE720951 JFA720907:JFA720951 JOW720907:JOW720951 JYS720907:JYS720951 KIO720907:KIO720951 KSK720907:KSK720951 LCG720907:LCG720951 LMC720907:LMC720951 LVY720907:LVY720951 MFU720907:MFU720951 MPQ720907:MPQ720951 MZM720907:MZM720951 NJI720907:NJI720951 NTE720907:NTE720951 ODA720907:ODA720951 OMW720907:OMW720951 OWS720907:OWS720951 PGO720907:PGO720951 PQK720907:PQK720951 QAG720907:QAG720951 QKC720907:QKC720951 QTY720907:QTY720951 RDU720907:RDU720951 RNQ720907:RNQ720951 RXM720907:RXM720951 SHI720907:SHI720951 SRE720907:SRE720951 TBA720907:TBA720951 TKW720907:TKW720951 TUS720907:TUS720951 UEO720907:UEO720951 UOK720907:UOK720951 UYG720907:UYG720951 VIC720907:VIC720951 VRY720907:VRY720951 WBU720907:WBU720951 WLQ720907:WLQ720951 WVM720907:WVM720951 E786443:E786487 JA786443:JA786487 SW786443:SW786487 ACS786443:ACS786487 AMO786443:AMO786487 AWK786443:AWK786487 BGG786443:BGG786487 BQC786443:BQC786487 BZY786443:BZY786487 CJU786443:CJU786487 CTQ786443:CTQ786487 DDM786443:DDM786487 DNI786443:DNI786487 DXE786443:DXE786487 EHA786443:EHA786487 EQW786443:EQW786487 FAS786443:FAS786487 FKO786443:FKO786487 FUK786443:FUK786487 GEG786443:GEG786487 GOC786443:GOC786487 GXY786443:GXY786487 HHU786443:HHU786487 HRQ786443:HRQ786487 IBM786443:IBM786487 ILI786443:ILI786487 IVE786443:IVE786487 JFA786443:JFA786487 JOW786443:JOW786487 JYS786443:JYS786487 KIO786443:KIO786487 KSK786443:KSK786487 LCG786443:LCG786487 LMC786443:LMC786487 LVY786443:LVY786487 MFU786443:MFU786487 MPQ786443:MPQ786487 MZM786443:MZM786487 NJI786443:NJI786487 NTE786443:NTE786487 ODA786443:ODA786487 OMW786443:OMW786487 OWS786443:OWS786487 PGO786443:PGO786487 PQK786443:PQK786487 QAG786443:QAG786487 QKC786443:QKC786487 QTY786443:QTY786487 RDU786443:RDU786487 RNQ786443:RNQ786487 RXM786443:RXM786487 SHI786443:SHI786487 SRE786443:SRE786487 TBA786443:TBA786487 TKW786443:TKW786487 TUS786443:TUS786487 UEO786443:UEO786487 UOK786443:UOK786487 UYG786443:UYG786487 VIC786443:VIC786487 VRY786443:VRY786487 WBU786443:WBU786487 WLQ786443:WLQ786487 WVM786443:WVM786487 E851979:E852023 JA851979:JA852023 SW851979:SW852023 ACS851979:ACS852023 AMO851979:AMO852023 AWK851979:AWK852023 BGG851979:BGG852023 BQC851979:BQC852023 BZY851979:BZY852023 CJU851979:CJU852023 CTQ851979:CTQ852023 DDM851979:DDM852023 DNI851979:DNI852023 DXE851979:DXE852023 EHA851979:EHA852023 EQW851979:EQW852023 FAS851979:FAS852023 FKO851979:FKO852023 FUK851979:FUK852023 GEG851979:GEG852023 GOC851979:GOC852023 GXY851979:GXY852023 HHU851979:HHU852023 HRQ851979:HRQ852023 IBM851979:IBM852023 ILI851979:ILI852023 IVE851979:IVE852023 JFA851979:JFA852023 JOW851979:JOW852023 JYS851979:JYS852023 KIO851979:KIO852023 KSK851979:KSK852023 LCG851979:LCG852023 LMC851979:LMC852023 LVY851979:LVY852023 MFU851979:MFU852023 MPQ851979:MPQ852023 MZM851979:MZM852023 NJI851979:NJI852023 NTE851979:NTE852023 ODA851979:ODA852023 OMW851979:OMW852023 OWS851979:OWS852023 PGO851979:PGO852023 PQK851979:PQK852023 QAG851979:QAG852023 QKC851979:QKC852023 QTY851979:QTY852023 RDU851979:RDU852023 RNQ851979:RNQ852023 RXM851979:RXM852023 SHI851979:SHI852023 SRE851979:SRE852023 TBA851979:TBA852023 TKW851979:TKW852023 TUS851979:TUS852023 UEO851979:UEO852023 UOK851979:UOK852023 UYG851979:UYG852023 VIC851979:VIC852023 VRY851979:VRY852023 WBU851979:WBU852023 WLQ851979:WLQ852023 WVM851979:WVM852023 E917515:E917559 JA917515:JA917559 SW917515:SW917559 ACS917515:ACS917559 AMO917515:AMO917559 AWK917515:AWK917559 BGG917515:BGG917559 BQC917515:BQC917559 BZY917515:BZY917559 CJU917515:CJU917559 CTQ917515:CTQ917559 DDM917515:DDM917559 DNI917515:DNI917559 DXE917515:DXE917559 EHA917515:EHA917559 EQW917515:EQW917559 FAS917515:FAS917559 FKO917515:FKO917559 FUK917515:FUK917559 GEG917515:GEG917559 GOC917515:GOC917559 GXY917515:GXY917559 HHU917515:HHU917559 HRQ917515:HRQ917559 IBM917515:IBM917559 ILI917515:ILI917559 IVE917515:IVE917559 JFA917515:JFA917559 JOW917515:JOW917559 JYS917515:JYS917559 KIO917515:KIO917559 KSK917515:KSK917559 LCG917515:LCG917559 LMC917515:LMC917559 LVY917515:LVY917559 MFU917515:MFU917559 MPQ917515:MPQ917559 MZM917515:MZM917559 NJI917515:NJI917559 NTE917515:NTE917559 ODA917515:ODA917559 OMW917515:OMW917559 OWS917515:OWS917559 PGO917515:PGO917559 PQK917515:PQK917559 QAG917515:QAG917559 QKC917515:QKC917559 QTY917515:QTY917559 RDU917515:RDU917559 RNQ917515:RNQ917559 RXM917515:RXM917559 SHI917515:SHI917559 SRE917515:SRE917559 TBA917515:TBA917559 TKW917515:TKW917559 TUS917515:TUS917559 UEO917515:UEO917559 UOK917515:UOK917559 UYG917515:UYG917559 VIC917515:VIC917559 VRY917515:VRY917559 WBU917515:WBU917559 WLQ917515:WLQ917559 WVM917515:WVM917559 E983051:E983095 JA983051:JA983095 SW983051:SW983095 ACS983051:ACS983095 AMO983051:AMO983095 AWK983051:AWK983095 BGG983051:BGG983095 BQC983051:BQC983095 BZY983051:BZY983095 CJU983051:CJU983095 CTQ983051:CTQ983095 DDM983051:DDM983095 DNI983051:DNI983095 DXE983051:DXE983095 EHA983051:EHA983095 EQW983051:EQW983095 FAS983051:FAS983095 FKO983051:FKO983095 FUK983051:FUK983095 GEG983051:GEG983095 GOC983051:GOC983095 GXY983051:GXY983095 HHU983051:HHU983095 HRQ983051:HRQ983095 IBM983051:IBM983095 ILI983051:ILI983095 IVE983051:IVE983095 JFA983051:JFA983095 JOW983051:JOW983095 JYS983051:JYS983095 KIO983051:KIO983095 KSK983051:KSK983095 LCG983051:LCG983095 LMC983051:LMC983095 LVY983051:LVY983095 MFU983051:MFU983095 MPQ983051:MPQ983095 MZM983051:MZM983095 NJI983051:NJI983095 NTE983051:NTE983095 ODA983051:ODA983095 OMW983051:OMW983095 OWS983051:OWS983095 PGO983051:PGO983095 PQK983051:PQK983095 QAG983051:QAG983095 QKC983051:QKC983095 QTY983051:QTY983095 RDU983051:RDU983095 RNQ983051:RNQ983095 RXM983051:RXM983095 SHI983051:SHI983095 SRE983051:SRE983095 TBA983051:TBA983095 TKW983051:TKW983095 TUS983051:TUS983095 UEO983051:UEO983095 UOK983051:UOK983095 UYG983051:UYG983095 VIC983051:VIC983095 VRY983051:VRY983095 WBU983051:WBU983095 WLQ983051:WLQ983095 E11:E73">
      <formula1>"正,反"</formula1>
    </dataValidation>
    <dataValidation type="list" allowBlank="1" showInputMessage="1" showErrorMessage="1" sqref="P11:P55 JL11:JL55 TH11:TH55 ADD11:ADD55 AMZ11:AMZ55 AWV11:AWV55 BGR11:BGR55 BQN11:BQN55 CAJ11:CAJ55 CKF11:CKF55 CUB11:CUB55 DDX11:DDX55 DNT11:DNT55 DXP11:DXP55 EHL11:EHL55 ERH11:ERH55 FBD11:FBD55 FKZ11:FKZ55 FUV11:FUV55 GER11:GER55 GON11:GON55 GYJ11:GYJ55 HIF11:HIF55 HSB11:HSB55 IBX11:IBX55 ILT11:ILT55 IVP11:IVP55 JFL11:JFL55 JPH11:JPH55 JZD11:JZD55 KIZ11:KIZ55 KSV11:KSV55 LCR11:LCR55 LMN11:LMN55 LWJ11:LWJ55 MGF11:MGF55 MQB11:MQB55 MZX11:MZX55 NJT11:NJT55 NTP11:NTP55 ODL11:ODL55 ONH11:ONH55 OXD11:OXD55 PGZ11:PGZ55 PQV11:PQV55 QAR11:QAR55 QKN11:QKN55 QUJ11:QUJ55 REF11:REF55 ROB11:ROB55 RXX11:RXX55 SHT11:SHT55 SRP11:SRP55 TBL11:TBL55 TLH11:TLH55 TVD11:TVD55 UEZ11:UEZ55 UOV11:UOV55 UYR11:UYR55 VIN11:VIN55 VSJ11:VSJ55 WCF11:WCF55 WMB11:WMB55 WVX11:WVX55 P65547:P65591 JL65547:JL65591 TH65547:TH65591 ADD65547:ADD65591 AMZ65547:AMZ65591 AWV65547:AWV65591 BGR65547:BGR65591 BQN65547:BQN65591 CAJ65547:CAJ65591 CKF65547:CKF65591 CUB65547:CUB65591 DDX65547:DDX65591 DNT65547:DNT65591 DXP65547:DXP65591 EHL65547:EHL65591 ERH65547:ERH65591 FBD65547:FBD65591 FKZ65547:FKZ65591 FUV65547:FUV65591 GER65547:GER65591 GON65547:GON65591 GYJ65547:GYJ65591 HIF65547:HIF65591 HSB65547:HSB65591 IBX65547:IBX65591 ILT65547:ILT65591 IVP65547:IVP65591 JFL65547:JFL65591 JPH65547:JPH65591 JZD65547:JZD65591 KIZ65547:KIZ65591 KSV65547:KSV65591 LCR65547:LCR65591 LMN65547:LMN65591 LWJ65547:LWJ65591 MGF65547:MGF65591 MQB65547:MQB65591 MZX65547:MZX65591 NJT65547:NJT65591 NTP65547:NTP65591 ODL65547:ODL65591 ONH65547:ONH65591 OXD65547:OXD65591 PGZ65547:PGZ65591 PQV65547:PQV65591 QAR65547:QAR65591 QKN65547:QKN65591 QUJ65547:QUJ65591 REF65547:REF65591 ROB65547:ROB65591 RXX65547:RXX65591 SHT65547:SHT65591 SRP65547:SRP65591 TBL65547:TBL65591 TLH65547:TLH65591 TVD65547:TVD65591 UEZ65547:UEZ65591 UOV65547:UOV65591 UYR65547:UYR65591 VIN65547:VIN65591 VSJ65547:VSJ65591 WCF65547:WCF65591 WMB65547:WMB65591 WVX65547:WVX65591 P131083:P131127 JL131083:JL131127 TH131083:TH131127 ADD131083:ADD131127 AMZ131083:AMZ131127 AWV131083:AWV131127 BGR131083:BGR131127 BQN131083:BQN131127 CAJ131083:CAJ131127 CKF131083:CKF131127 CUB131083:CUB131127 DDX131083:DDX131127 DNT131083:DNT131127 DXP131083:DXP131127 EHL131083:EHL131127 ERH131083:ERH131127 FBD131083:FBD131127 FKZ131083:FKZ131127 FUV131083:FUV131127 GER131083:GER131127 GON131083:GON131127 GYJ131083:GYJ131127 HIF131083:HIF131127 HSB131083:HSB131127 IBX131083:IBX131127 ILT131083:ILT131127 IVP131083:IVP131127 JFL131083:JFL131127 JPH131083:JPH131127 JZD131083:JZD131127 KIZ131083:KIZ131127 KSV131083:KSV131127 LCR131083:LCR131127 LMN131083:LMN131127 LWJ131083:LWJ131127 MGF131083:MGF131127 MQB131083:MQB131127 MZX131083:MZX131127 NJT131083:NJT131127 NTP131083:NTP131127 ODL131083:ODL131127 ONH131083:ONH131127 OXD131083:OXD131127 PGZ131083:PGZ131127 PQV131083:PQV131127 QAR131083:QAR131127 QKN131083:QKN131127 QUJ131083:QUJ131127 REF131083:REF131127 ROB131083:ROB131127 RXX131083:RXX131127 SHT131083:SHT131127 SRP131083:SRP131127 TBL131083:TBL131127 TLH131083:TLH131127 TVD131083:TVD131127 UEZ131083:UEZ131127 UOV131083:UOV131127 UYR131083:UYR131127 VIN131083:VIN131127 VSJ131083:VSJ131127 WCF131083:WCF131127 WMB131083:WMB131127 WVX131083:WVX131127 P196619:P196663 JL196619:JL196663 TH196619:TH196663 ADD196619:ADD196663 AMZ196619:AMZ196663 AWV196619:AWV196663 BGR196619:BGR196663 BQN196619:BQN196663 CAJ196619:CAJ196663 CKF196619:CKF196663 CUB196619:CUB196663 DDX196619:DDX196663 DNT196619:DNT196663 DXP196619:DXP196663 EHL196619:EHL196663 ERH196619:ERH196663 FBD196619:FBD196663 FKZ196619:FKZ196663 FUV196619:FUV196663 GER196619:GER196663 GON196619:GON196663 GYJ196619:GYJ196663 HIF196619:HIF196663 HSB196619:HSB196663 IBX196619:IBX196663 ILT196619:ILT196663 IVP196619:IVP196663 JFL196619:JFL196663 JPH196619:JPH196663 JZD196619:JZD196663 KIZ196619:KIZ196663 KSV196619:KSV196663 LCR196619:LCR196663 LMN196619:LMN196663 LWJ196619:LWJ196663 MGF196619:MGF196663 MQB196619:MQB196663 MZX196619:MZX196663 NJT196619:NJT196663 NTP196619:NTP196663 ODL196619:ODL196663 ONH196619:ONH196663 OXD196619:OXD196663 PGZ196619:PGZ196663 PQV196619:PQV196663 QAR196619:QAR196663 QKN196619:QKN196663 QUJ196619:QUJ196663 REF196619:REF196663 ROB196619:ROB196663 RXX196619:RXX196663 SHT196619:SHT196663 SRP196619:SRP196663 TBL196619:TBL196663 TLH196619:TLH196663 TVD196619:TVD196663 UEZ196619:UEZ196663 UOV196619:UOV196663 UYR196619:UYR196663 VIN196619:VIN196663 VSJ196619:VSJ196663 WCF196619:WCF196663 WMB196619:WMB196663 WVX196619:WVX196663 P262155:P262199 JL262155:JL262199 TH262155:TH262199 ADD262155:ADD262199 AMZ262155:AMZ262199 AWV262155:AWV262199 BGR262155:BGR262199 BQN262155:BQN262199 CAJ262155:CAJ262199 CKF262155:CKF262199 CUB262155:CUB262199 DDX262155:DDX262199 DNT262155:DNT262199 DXP262155:DXP262199 EHL262155:EHL262199 ERH262155:ERH262199 FBD262155:FBD262199 FKZ262155:FKZ262199 FUV262155:FUV262199 GER262155:GER262199 GON262155:GON262199 GYJ262155:GYJ262199 HIF262155:HIF262199 HSB262155:HSB262199 IBX262155:IBX262199 ILT262155:ILT262199 IVP262155:IVP262199 JFL262155:JFL262199 JPH262155:JPH262199 JZD262155:JZD262199 KIZ262155:KIZ262199 KSV262155:KSV262199 LCR262155:LCR262199 LMN262155:LMN262199 LWJ262155:LWJ262199 MGF262155:MGF262199 MQB262155:MQB262199 MZX262155:MZX262199 NJT262155:NJT262199 NTP262155:NTP262199 ODL262155:ODL262199 ONH262155:ONH262199 OXD262155:OXD262199 PGZ262155:PGZ262199 PQV262155:PQV262199 QAR262155:QAR262199 QKN262155:QKN262199 QUJ262155:QUJ262199 REF262155:REF262199 ROB262155:ROB262199 RXX262155:RXX262199 SHT262155:SHT262199 SRP262155:SRP262199 TBL262155:TBL262199 TLH262155:TLH262199 TVD262155:TVD262199 UEZ262155:UEZ262199 UOV262155:UOV262199 UYR262155:UYR262199 VIN262155:VIN262199 VSJ262155:VSJ262199 WCF262155:WCF262199 WMB262155:WMB262199 WVX262155:WVX262199 P327691:P327735 JL327691:JL327735 TH327691:TH327735 ADD327691:ADD327735 AMZ327691:AMZ327735 AWV327691:AWV327735 BGR327691:BGR327735 BQN327691:BQN327735 CAJ327691:CAJ327735 CKF327691:CKF327735 CUB327691:CUB327735 DDX327691:DDX327735 DNT327691:DNT327735 DXP327691:DXP327735 EHL327691:EHL327735 ERH327691:ERH327735 FBD327691:FBD327735 FKZ327691:FKZ327735 FUV327691:FUV327735 GER327691:GER327735 GON327691:GON327735 GYJ327691:GYJ327735 HIF327691:HIF327735 HSB327691:HSB327735 IBX327691:IBX327735 ILT327691:ILT327735 IVP327691:IVP327735 JFL327691:JFL327735 JPH327691:JPH327735 JZD327691:JZD327735 KIZ327691:KIZ327735 KSV327691:KSV327735 LCR327691:LCR327735 LMN327691:LMN327735 LWJ327691:LWJ327735 MGF327691:MGF327735 MQB327691:MQB327735 MZX327691:MZX327735 NJT327691:NJT327735 NTP327691:NTP327735 ODL327691:ODL327735 ONH327691:ONH327735 OXD327691:OXD327735 PGZ327691:PGZ327735 PQV327691:PQV327735 QAR327691:QAR327735 QKN327691:QKN327735 QUJ327691:QUJ327735 REF327691:REF327735 ROB327691:ROB327735 RXX327691:RXX327735 SHT327691:SHT327735 SRP327691:SRP327735 TBL327691:TBL327735 TLH327691:TLH327735 TVD327691:TVD327735 UEZ327691:UEZ327735 UOV327691:UOV327735 UYR327691:UYR327735 VIN327691:VIN327735 VSJ327691:VSJ327735 WCF327691:WCF327735 WMB327691:WMB327735 WVX327691:WVX327735 P393227:P393271 JL393227:JL393271 TH393227:TH393271 ADD393227:ADD393271 AMZ393227:AMZ393271 AWV393227:AWV393271 BGR393227:BGR393271 BQN393227:BQN393271 CAJ393227:CAJ393271 CKF393227:CKF393271 CUB393227:CUB393271 DDX393227:DDX393271 DNT393227:DNT393271 DXP393227:DXP393271 EHL393227:EHL393271 ERH393227:ERH393271 FBD393227:FBD393271 FKZ393227:FKZ393271 FUV393227:FUV393271 GER393227:GER393271 GON393227:GON393271 GYJ393227:GYJ393271 HIF393227:HIF393271 HSB393227:HSB393271 IBX393227:IBX393271 ILT393227:ILT393271 IVP393227:IVP393271 JFL393227:JFL393271 JPH393227:JPH393271 JZD393227:JZD393271 KIZ393227:KIZ393271 KSV393227:KSV393271 LCR393227:LCR393271 LMN393227:LMN393271 LWJ393227:LWJ393271 MGF393227:MGF393271 MQB393227:MQB393271 MZX393227:MZX393271 NJT393227:NJT393271 NTP393227:NTP393271 ODL393227:ODL393271 ONH393227:ONH393271 OXD393227:OXD393271 PGZ393227:PGZ393271 PQV393227:PQV393271 QAR393227:QAR393271 QKN393227:QKN393271 QUJ393227:QUJ393271 REF393227:REF393271 ROB393227:ROB393271 RXX393227:RXX393271 SHT393227:SHT393271 SRP393227:SRP393271 TBL393227:TBL393271 TLH393227:TLH393271 TVD393227:TVD393271 UEZ393227:UEZ393271 UOV393227:UOV393271 UYR393227:UYR393271 VIN393227:VIN393271 VSJ393227:VSJ393271 WCF393227:WCF393271 WMB393227:WMB393271 WVX393227:WVX393271 P458763:P458807 JL458763:JL458807 TH458763:TH458807 ADD458763:ADD458807 AMZ458763:AMZ458807 AWV458763:AWV458807 BGR458763:BGR458807 BQN458763:BQN458807 CAJ458763:CAJ458807 CKF458763:CKF458807 CUB458763:CUB458807 DDX458763:DDX458807 DNT458763:DNT458807 DXP458763:DXP458807 EHL458763:EHL458807 ERH458763:ERH458807 FBD458763:FBD458807 FKZ458763:FKZ458807 FUV458763:FUV458807 GER458763:GER458807 GON458763:GON458807 GYJ458763:GYJ458807 HIF458763:HIF458807 HSB458763:HSB458807 IBX458763:IBX458807 ILT458763:ILT458807 IVP458763:IVP458807 JFL458763:JFL458807 JPH458763:JPH458807 JZD458763:JZD458807 KIZ458763:KIZ458807 KSV458763:KSV458807 LCR458763:LCR458807 LMN458763:LMN458807 LWJ458763:LWJ458807 MGF458763:MGF458807 MQB458763:MQB458807 MZX458763:MZX458807 NJT458763:NJT458807 NTP458763:NTP458807 ODL458763:ODL458807 ONH458763:ONH458807 OXD458763:OXD458807 PGZ458763:PGZ458807 PQV458763:PQV458807 QAR458763:QAR458807 QKN458763:QKN458807 QUJ458763:QUJ458807 REF458763:REF458807 ROB458763:ROB458807 RXX458763:RXX458807 SHT458763:SHT458807 SRP458763:SRP458807 TBL458763:TBL458807 TLH458763:TLH458807 TVD458763:TVD458807 UEZ458763:UEZ458807 UOV458763:UOV458807 UYR458763:UYR458807 VIN458763:VIN458807 VSJ458763:VSJ458807 WCF458763:WCF458807 WMB458763:WMB458807 WVX458763:WVX458807 P524299:P524343 JL524299:JL524343 TH524299:TH524343 ADD524299:ADD524343 AMZ524299:AMZ524343 AWV524299:AWV524343 BGR524299:BGR524343 BQN524299:BQN524343 CAJ524299:CAJ524343 CKF524299:CKF524343 CUB524299:CUB524343 DDX524299:DDX524343 DNT524299:DNT524343 DXP524299:DXP524343 EHL524299:EHL524343 ERH524299:ERH524343 FBD524299:FBD524343 FKZ524299:FKZ524343 FUV524299:FUV524343 GER524299:GER524343 GON524299:GON524343 GYJ524299:GYJ524343 HIF524299:HIF524343 HSB524299:HSB524343 IBX524299:IBX524343 ILT524299:ILT524343 IVP524299:IVP524343 JFL524299:JFL524343 JPH524299:JPH524343 JZD524299:JZD524343 KIZ524299:KIZ524343 KSV524299:KSV524343 LCR524299:LCR524343 LMN524299:LMN524343 LWJ524299:LWJ524343 MGF524299:MGF524343 MQB524299:MQB524343 MZX524299:MZX524343 NJT524299:NJT524343 NTP524299:NTP524343 ODL524299:ODL524343 ONH524299:ONH524343 OXD524299:OXD524343 PGZ524299:PGZ524343 PQV524299:PQV524343 QAR524299:QAR524343 QKN524299:QKN524343 QUJ524299:QUJ524343 REF524299:REF524343 ROB524299:ROB524343 RXX524299:RXX524343 SHT524299:SHT524343 SRP524299:SRP524343 TBL524299:TBL524343 TLH524299:TLH524343 TVD524299:TVD524343 UEZ524299:UEZ524343 UOV524299:UOV524343 UYR524299:UYR524343 VIN524299:VIN524343 VSJ524299:VSJ524343 WCF524299:WCF524343 WMB524299:WMB524343 WVX524299:WVX524343 P589835:P589879 JL589835:JL589879 TH589835:TH589879 ADD589835:ADD589879 AMZ589835:AMZ589879 AWV589835:AWV589879 BGR589835:BGR589879 BQN589835:BQN589879 CAJ589835:CAJ589879 CKF589835:CKF589879 CUB589835:CUB589879 DDX589835:DDX589879 DNT589835:DNT589879 DXP589835:DXP589879 EHL589835:EHL589879 ERH589835:ERH589879 FBD589835:FBD589879 FKZ589835:FKZ589879 FUV589835:FUV589879 GER589835:GER589879 GON589835:GON589879 GYJ589835:GYJ589879 HIF589835:HIF589879 HSB589835:HSB589879 IBX589835:IBX589879 ILT589835:ILT589879 IVP589835:IVP589879 JFL589835:JFL589879 JPH589835:JPH589879 JZD589835:JZD589879 KIZ589835:KIZ589879 KSV589835:KSV589879 LCR589835:LCR589879 LMN589835:LMN589879 LWJ589835:LWJ589879 MGF589835:MGF589879 MQB589835:MQB589879 MZX589835:MZX589879 NJT589835:NJT589879 NTP589835:NTP589879 ODL589835:ODL589879 ONH589835:ONH589879 OXD589835:OXD589879 PGZ589835:PGZ589879 PQV589835:PQV589879 QAR589835:QAR589879 QKN589835:QKN589879 QUJ589835:QUJ589879 REF589835:REF589879 ROB589835:ROB589879 RXX589835:RXX589879 SHT589835:SHT589879 SRP589835:SRP589879 TBL589835:TBL589879 TLH589835:TLH589879 TVD589835:TVD589879 UEZ589835:UEZ589879 UOV589835:UOV589879 UYR589835:UYR589879 VIN589835:VIN589879 VSJ589835:VSJ589879 WCF589835:WCF589879 WMB589835:WMB589879 WVX589835:WVX589879 P655371:P655415 JL655371:JL655415 TH655371:TH655415 ADD655371:ADD655415 AMZ655371:AMZ655415 AWV655371:AWV655415 BGR655371:BGR655415 BQN655371:BQN655415 CAJ655371:CAJ655415 CKF655371:CKF655415 CUB655371:CUB655415 DDX655371:DDX655415 DNT655371:DNT655415 DXP655371:DXP655415 EHL655371:EHL655415 ERH655371:ERH655415 FBD655371:FBD655415 FKZ655371:FKZ655415 FUV655371:FUV655415 GER655371:GER655415 GON655371:GON655415 GYJ655371:GYJ655415 HIF655371:HIF655415 HSB655371:HSB655415 IBX655371:IBX655415 ILT655371:ILT655415 IVP655371:IVP655415 JFL655371:JFL655415 JPH655371:JPH655415 JZD655371:JZD655415 KIZ655371:KIZ655415 KSV655371:KSV655415 LCR655371:LCR655415 LMN655371:LMN655415 LWJ655371:LWJ655415 MGF655371:MGF655415 MQB655371:MQB655415 MZX655371:MZX655415 NJT655371:NJT655415 NTP655371:NTP655415 ODL655371:ODL655415 ONH655371:ONH655415 OXD655371:OXD655415 PGZ655371:PGZ655415 PQV655371:PQV655415 QAR655371:QAR655415 QKN655371:QKN655415 QUJ655371:QUJ655415 REF655371:REF655415 ROB655371:ROB655415 RXX655371:RXX655415 SHT655371:SHT655415 SRP655371:SRP655415 TBL655371:TBL655415 TLH655371:TLH655415 TVD655371:TVD655415 UEZ655371:UEZ655415 UOV655371:UOV655415 UYR655371:UYR655415 VIN655371:VIN655415 VSJ655371:VSJ655415 WCF655371:WCF655415 WMB655371:WMB655415 WVX655371:WVX655415 P720907:P720951 JL720907:JL720951 TH720907:TH720951 ADD720907:ADD720951 AMZ720907:AMZ720951 AWV720907:AWV720951 BGR720907:BGR720951 BQN720907:BQN720951 CAJ720907:CAJ720951 CKF720907:CKF720951 CUB720907:CUB720951 DDX720907:DDX720951 DNT720907:DNT720951 DXP720907:DXP720951 EHL720907:EHL720951 ERH720907:ERH720951 FBD720907:FBD720951 FKZ720907:FKZ720951 FUV720907:FUV720951 GER720907:GER720951 GON720907:GON720951 GYJ720907:GYJ720951 HIF720907:HIF720951 HSB720907:HSB720951 IBX720907:IBX720951 ILT720907:ILT720951 IVP720907:IVP720951 JFL720907:JFL720951 JPH720907:JPH720951 JZD720907:JZD720951 KIZ720907:KIZ720951 KSV720907:KSV720951 LCR720907:LCR720951 LMN720907:LMN720951 LWJ720907:LWJ720951 MGF720907:MGF720951 MQB720907:MQB720951 MZX720907:MZX720951 NJT720907:NJT720951 NTP720907:NTP720951 ODL720907:ODL720951 ONH720907:ONH720951 OXD720907:OXD720951 PGZ720907:PGZ720951 PQV720907:PQV720951 QAR720907:QAR720951 QKN720907:QKN720951 QUJ720907:QUJ720951 REF720907:REF720951 ROB720907:ROB720951 RXX720907:RXX720951 SHT720907:SHT720951 SRP720907:SRP720951 TBL720907:TBL720951 TLH720907:TLH720951 TVD720907:TVD720951 UEZ720907:UEZ720951 UOV720907:UOV720951 UYR720907:UYR720951 VIN720907:VIN720951 VSJ720907:VSJ720951 WCF720907:WCF720951 WMB720907:WMB720951 WVX720907:WVX720951 P786443:P786487 JL786443:JL786487 TH786443:TH786487 ADD786443:ADD786487 AMZ786443:AMZ786487 AWV786443:AWV786487 BGR786443:BGR786487 BQN786443:BQN786487 CAJ786443:CAJ786487 CKF786443:CKF786487 CUB786443:CUB786487 DDX786443:DDX786487 DNT786443:DNT786487 DXP786443:DXP786487 EHL786443:EHL786487 ERH786443:ERH786487 FBD786443:FBD786487 FKZ786443:FKZ786487 FUV786443:FUV786487 GER786443:GER786487 GON786443:GON786487 GYJ786443:GYJ786487 HIF786443:HIF786487 HSB786443:HSB786487 IBX786443:IBX786487 ILT786443:ILT786487 IVP786443:IVP786487 JFL786443:JFL786487 JPH786443:JPH786487 JZD786443:JZD786487 KIZ786443:KIZ786487 KSV786443:KSV786487 LCR786443:LCR786487 LMN786443:LMN786487 LWJ786443:LWJ786487 MGF786443:MGF786487 MQB786443:MQB786487 MZX786443:MZX786487 NJT786443:NJT786487 NTP786443:NTP786487 ODL786443:ODL786487 ONH786443:ONH786487 OXD786443:OXD786487 PGZ786443:PGZ786487 PQV786443:PQV786487 QAR786443:QAR786487 QKN786443:QKN786487 QUJ786443:QUJ786487 REF786443:REF786487 ROB786443:ROB786487 RXX786443:RXX786487 SHT786443:SHT786487 SRP786443:SRP786487 TBL786443:TBL786487 TLH786443:TLH786487 TVD786443:TVD786487 UEZ786443:UEZ786487 UOV786443:UOV786487 UYR786443:UYR786487 VIN786443:VIN786487 VSJ786443:VSJ786487 WCF786443:WCF786487 WMB786443:WMB786487 WVX786443:WVX786487 P851979:P852023 JL851979:JL852023 TH851979:TH852023 ADD851979:ADD852023 AMZ851979:AMZ852023 AWV851979:AWV852023 BGR851979:BGR852023 BQN851979:BQN852023 CAJ851979:CAJ852023 CKF851979:CKF852023 CUB851979:CUB852023 DDX851979:DDX852023 DNT851979:DNT852023 DXP851979:DXP852023 EHL851979:EHL852023 ERH851979:ERH852023 FBD851979:FBD852023 FKZ851979:FKZ852023 FUV851979:FUV852023 GER851979:GER852023 GON851979:GON852023 GYJ851979:GYJ852023 HIF851979:HIF852023 HSB851979:HSB852023 IBX851979:IBX852023 ILT851979:ILT852023 IVP851979:IVP852023 JFL851979:JFL852023 JPH851979:JPH852023 JZD851979:JZD852023 KIZ851979:KIZ852023 KSV851979:KSV852023 LCR851979:LCR852023 LMN851979:LMN852023 LWJ851979:LWJ852023 MGF851979:MGF852023 MQB851979:MQB852023 MZX851979:MZX852023 NJT851979:NJT852023 NTP851979:NTP852023 ODL851979:ODL852023 ONH851979:ONH852023 OXD851979:OXD852023 PGZ851979:PGZ852023 PQV851979:PQV852023 QAR851979:QAR852023 QKN851979:QKN852023 QUJ851979:QUJ852023 REF851979:REF852023 ROB851979:ROB852023 RXX851979:RXX852023 SHT851979:SHT852023 SRP851979:SRP852023 TBL851979:TBL852023 TLH851979:TLH852023 TVD851979:TVD852023 UEZ851979:UEZ852023 UOV851979:UOV852023 UYR851979:UYR852023 VIN851979:VIN852023 VSJ851979:VSJ852023 WCF851979:WCF852023 WMB851979:WMB852023 WVX851979:WVX852023 P917515:P917559 JL917515:JL917559 TH917515:TH917559 ADD917515:ADD917559 AMZ917515:AMZ917559 AWV917515:AWV917559 BGR917515:BGR917559 BQN917515:BQN917559 CAJ917515:CAJ917559 CKF917515:CKF917559 CUB917515:CUB917559 DDX917515:DDX917559 DNT917515:DNT917559 DXP917515:DXP917559 EHL917515:EHL917559 ERH917515:ERH917559 FBD917515:FBD917559 FKZ917515:FKZ917559 FUV917515:FUV917559 GER917515:GER917559 GON917515:GON917559 GYJ917515:GYJ917559 HIF917515:HIF917559 HSB917515:HSB917559 IBX917515:IBX917559 ILT917515:ILT917559 IVP917515:IVP917559 JFL917515:JFL917559 JPH917515:JPH917559 JZD917515:JZD917559 KIZ917515:KIZ917559 KSV917515:KSV917559 LCR917515:LCR917559 LMN917515:LMN917559 LWJ917515:LWJ917559 MGF917515:MGF917559 MQB917515:MQB917559 MZX917515:MZX917559 NJT917515:NJT917559 NTP917515:NTP917559 ODL917515:ODL917559 ONH917515:ONH917559 OXD917515:OXD917559 PGZ917515:PGZ917559 PQV917515:PQV917559 QAR917515:QAR917559 QKN917515:QKN917559 QUJ917515:QUJ917559 REF917515:REF917559 ROB917515:ROB917559 RXX917515:RXX917559 SHT917515:SHT917559 SRP917515:SRP917559 TBL917515:TBL917559 TLH917515:TLH917559 TVD917515:TVD917559 UEZ917515:UEZ917559 UOV917515:UOV917559 UYR917515:UYR917559 VIN917515:VIN917559 VSJ917515:VSJ917559 WCF917515:WCF917559 WMB917515:WMB917559 WVX917515:WVX917559 P983051:P983095 JL983051:JL983095 TH983051:TH983095 ADD983051:ADD983095 AMZ983051:AMZ983095 AWV983051:AWV983095 BGR983051:BGR983095 BQN983051:BQN983095 CAJ983051:CAJ983095 CKF983051:CKF983095 CUB983051:CUB983095 DDX983051:DDX983095 DNT983051:DNT983095 DXP983051:DXP983095 EHL983051:EHL983095 ERH983051:ERH983095 FBD983051:FBD983095 FKZ983051:FKZ983095 FUV983051:FUV983095 GER983051:GER983095 GON983051:GON983095 GYJ983051:GYJ983095 HIF983051:HIF983095 HSB983051:HSB983095 IBX983051:IBX983095 ILT983051:ILT983095 IVP983051:IVP983095 JFL983051:JFL983095 JPH983051:JPH983095 JZD983051:JZD983095 KIZ983051:KIZ983095 KSV983051:KSV983095 LCR983051:LCR983095 LMN983051:LMN983095 LWJ983051:LWJ983095 MGF983051:MGF983095 MQB983051:MQB983095 MZX983051:MZX983095 NJT983051:NJT983095 NTP983051:NTP983095 ODL983051:ODL983095 ONH983051:ONH983095 OXD983051:OXD983095 PGZ983051:PGZ983095 PQV983051:PQV983095 QAR983051:QAR983095 QKN983051:QKN983095 QUJ983051:QUJ983095 REF983051:REF983095 ROB983051:ROB983095 RXX983051:RXX983095 SHT983051:SHT983095 SRP983051:SRP983095 TBL983051:TBL983095 TLH983051:TLH983095 TVD983051:TVD983095 UEZ983051:UEZ983095 UOV983051:UOV983095 UYR983051:UYR983095 VIN983051:VIN983095 VSJ983051:VSJ983095 WCF983051:WCF983095 WMB983051:WMB983095 WVX983051:WVX983095 WVS983051:WVS983095 JG11:JG55 TC11:TC55 ACY11:ACY55 AMU11:AMU55 AWQ11:AWQ55 BGM11:BGM55 BQI11:BQI55 CAE11:CAE55 CKA11:CKA55 CTW11:CTW55 DDS11:DDS55 DNO11:DNO55 DXK11:DXK55 EHG11:EHG55 ERC11:ERC55 FAY11:FAY55 FKU11:FKU55 FUQ11:FUQ55 GEM11:GEM55 GOI11:GOI55 GYE11:GYE55 HIA11:HIA55 HRW11:HRW55 IBS11:IBS55 ILO11:ILO55 IVK11:IVK55 JFG11:JFG55 JPC11:JPC55 JYY11:JYY55 KIU11:KIU55 KSQ11:KSQ55 LCM11:LCM55 LMI11:LMI55 LWE11:LWE55 MGA11:MGA55 MPW11:MPW55 MZS11:MZS55 NJO11:NJO55 NTK11:NTK55 ODG11:ODG55 ONC11:ONC55 OWY11:OWY55 PGU11:PGU55 PQQ11:PQQ55 QAM11:QAM55 QKI11:QKI55 QUE11:QUE55 REA11:REA55 RNW11:RNW55 RXS11:RXS55 SHO11:SHO55 SRK11:SRK55 TBG11:TBG55 TLC11:TLC55 TUY11:TUY55 UEU11:UEU55 UOQ11:UOQ55 UYM11:UYM55 VII11:VII55 VSE11:VSE55 WCA11:WCA55 WLW11:WLW55 WVS11:WVS55 K65547:K65591 JG65547:JG65591 TC65547:TC65591 ACY65547:ACY65591 AMU65547:AMU65591 AWQ65547:AWQ65591 BGM65547:BGM65591 BQI65547:BQI65591 CAE65547:CAE65591 CKA65547:CKA65591 CTW65547:CTW65591 DDS65547:DDS65591 DNO65547:DNO65591 DXK65547:DXK65591 EHG65547:EHG65591 ERC65547:ERC65591 FAY65547:FAY65591 FKU65547:FKU65591 FUQ65547:FUQ65591 GEM65547:GEM65591 GOI65547:GOI65591 GYE65547:GYE65591 HIA65547:HIA65591 HRW65547:HRW65591 IBS65547:IBS65591 ILO65547:ILO65591 IVK65547:IVK65591 JFG65547:JFG65591 JPC65547:JPC65591 JYY65547:JYY65591 KIU65547:KIU65591 KSQ65547:KSQ65591 LCM65547:LCM65591 LMI65547:LMI65591 LWE65547:LWE65591 MGA65547:MGA65591 MPW65547:MPW65591 MZS65547:MZS65591 NJO65547:NJO65591 NTK65547:NTK65591 ODG65547:ODG65591 ONC65547:ONC65591 OWY65547:OWY65591 PGU65547:PGU65591 PQQ65547:PQQ65591 QAM65547:QAM65591 QKI65547:QKI65591 QUE65547:QUE65591 REA65547:REA65591 RNW65547:RNW65591 RXS65547:RXS65591 SHO65547:SHO65591 SRK65547:SRK65591 TBG65547:TBG65591 TLC65547:TLC65591 TUY65547:TUY65591 UEU65547:UEU65591 UOQ65547:UOQ65591 UYM65547:UYM65591 VII65547:VII65591 VSE65547:VSE65591 WCA65547:WCA65591 WLW65547:WLW65591 WVS65547:WVS65591 K131083:K131127 JG131083:JG131127 TC131083:TC131127 ACY131083:ACY131127 AMU131083:AMU131127 AWQ131083:AWQ131127 BGM131083:BGM131127 BQI131083:BQI131127 CAE131083:CAE131127 CKA131083:CKA131127 CTW131083:CTW131127 DDS131083:DDS131127 DNO131083:DNO131127 DXK131083:DXK131127 EHG131083:EHG131127 ERC131083:ERC131127 FAY131083:FAY131127 FKU131083:FKU131127 FUQ131083:FUQ131127 GEM131083:GEM131127 GOI131083:GOI131127 GYE131083:GYE131127 HIA131083:HIA131127 HRW131083:HRW131127 IBS131083:IBS131127 ILO131083:ILO131127 IVK131083:IVK131127 JFG131083:JFG131127 JPC131083:JPC131127 JYY131083:JYY131127 KIU131083:KIU131127 KSQ131083:KSQ131127 LCM131083:LCM131127 LMI131083:LMI131127 LWE131083:LWE131127 MGA131083:MGA131127 MPW131083:MPW131127 MZS131083:MZS131127 NJO131083:NJO131127 NTK131083:NTK131127 ODG131083:ODG131127 ONC131083:ONC131127 OWY131083:OWY131127 PGU131083:PGU131127 PQQ131083:PQQ131127 QAM131083:QAM131127 QKI131083:QKI131127 QUE131083:QUE131127 REA131083:REA131127 RNW131083:RNW131127 RXS131083:RXS131127 SHO131083:SHO131127 SRK131083:SRK131127 TBG131083:TBG131127 TLC131083:TLC131127 TUY131083:TUY131127 UEU131083:UEU131127 UOQ131083:UOQ131127 UYM131083:UYM131127 VII131083:VII131127 VSE131083:VSE131127 WCA131083:WCA131127 WLW131083:WLW131127 WVS131083:WVS131127 K196619:K196663 JG196619:JG196663 TC196619:TC196663 ACY196619:ACY196663 AMU196619:AMU196663 AWQ196619:AWQ196663 BGM196619:BGM196663 BQI196619:BQI196663 CAE196619:CAE196663 CKA196619:CKA196663 CTW196619:CTW196663 DDS196619:DDS196663 DNO196619:DNO196663 DXK196619:DXK196663 EHG196619:EHG196663 ERC196619:ERC196663 FAY196619:FAY196663 FKU196619:FKU196663 FUQ196619:FUQ196663 GEM196619:GEM196663 GOI196619:GOI196663 GYE196619:GYE196663 HIA196619:HIA196663 HRW196619:HRW196663 IBS196619:IBS196663 ILO196619:ILO196663 IVK196619:IVK196663 JFG196619:JFG196663 JPC196619:JPC196663 JYY196619:JYY196663 KIU196619:KIU196663 KSQ196619:KSQ196663 LCM196619:LCM196663 LMI196619:LMI196663 LWE196619:LWE196663 MGA196619:MGA196663 MPW196619:MPW196663 MZS196619:MZS196663 NJO196619:NJO196663 NTK196619:NTK196663 ODG196619:ODG196663 ONC196619:ONC196663 OWY196619:OWY196663 PGU196619:PGU196663 PQQ196619:PQQ196663 QAM196619:QAM196663 QKI196619:QKI196663 QUE196619:QUE196663 REA196619:REA196663 RNW196619:RNW196663 RXS196619:RXS196663 SHO196619:SHO196663 SRK196619:SRK196663 TBG196619:TBG196663 TLC196619:TLC196663 TUY196619:TUY196663 UEU196619:UEU196663 UOQ196619:UOQ196663 UYM196619:UYM196663 VII196619:VII196663 VSE196619:VSE196663 WCA196619:WCA196663 WLW196619:WLW196663 WVS196619:WVS196663 K262155:K262199 JG262155:JG262199 TC262155:TC262199 ACY262155:ACY262199 AMU262155:AMU262199 AWQ262155:AWQ262199 BGM262155:BGM262199 BQI262155:BQI262199 CAE262155:CAE262199 CKA262155:CKA262199 CTW262155:CTW262199 DDS262155:DDS262199 DNO262155:DNO262199 DXK262155:DXK262199 EHG262155:EHG262199 ERC262155:ERC262199 FAY262155:FAY262199 FKU262155:FKU262199 FUQ262155:FUQ262199 GEM262155:GEM262199 GOI262155:GOI262199 GYE262155:GYE262199 HIA262155:HIA262199 HRW262155:HRW262199 IBS262155:IBS262199 ILO262155:ILO262199 IVK262155:IVK262199 JFG262155:JFG262199 JPC262155:JPC262199 JYY262155:JYY262199 KIU262155:KIU262199 KSQ262155:KSQ262199 LCM262155:LCM262199 LMI262155:LMI262199 LWE262155:LWE262199 MGA262155:MGA262199 MPW262155:MPW262199 MZS262155:MZS262199 NJO262155:NJO262199 NTK262155:NTK262199 ODG262155:ODG262199 ONC262155:ONC262199 OWY262155:OWY262199 PGU262155:PGU262199 PQQ262155:PQQ262199 QAM262155:QAM262199 QKI262155:QKI262199 QUE262155:QUE262199 REA262155:REA262199 RNW262155:RNW262199 RXS262155:RXS262199 SHO262155:SHO262199 SRK262155:SRK262199 TBG262155:TBG262199 TLC262155:TLC262199 TUY262155:TUY262199 UEU262155:UEU262199 UOQ262155:UOQ262199 UYM262155:UYM262199 VII262155:VII262199 VSE262155:VSE262199 WCA262155:WCA262199 WLW262155:WLW262199 WVS262155:WVS262199 K327691:K327735 JG327691:JG327735 TC327691:TC327735 ACY327691:ACY327735 AMU327691:AMU327735 AWQ327691:AWQ327735 BGM327691:BGM327735 BQI327691:BQI327735 CAE327691:CAE327735 CKA327691:CKA327735 CTW327691:CTW327735 DDS327691:DDS327735 DNO327691:DNO327735 DXK327691:DXK327735 EHG327691:EHG327735 ERC327691:ERC327735 FAY327691:FAY327735 FKU327691:FKU327735 FUQ327691:FUQ327735 GEM327691:GEM327735 GOI327691:GOI327735 GYE327691:GYE327735 HIA327691:HIA327735 HRW327691:HRW327735 IBS327691:IBS327735 ILO327691:ILO327735 IVK327691:IVK327735 JFG327691:JFG327735 JPC327691:JPC327735 JYY327691:JYY327735 KIU327691:KIU327735 KSQ327691:KSQ327735 LCM327691:LCM327735 LMI327691:LMI327735 LWE327691:LWE327735 MGA327691:MGA327735 MPW327691:MPW327735 MZS327691:MZS327735 NJO327691:NJO327735 NTK327691:NTK327735 ODG327691:ODG327735 ONC327691:ONC327735 OWY327691:OWY327735 PGU327691:PGU327735 PQQ327691:PQQ327735 QAM327691:QAM327735 QKI327691:QKI327735 QUE327691:QUE327735 REA327691:REA327735 RNW327691:RNW327735 RXS327691:RXS327735 SHO327691:SHO327735 SRK327691:SRK327735 TBG327691:TBG327735 TLC327691:TLC327735 TUY327691:TUY327735 UEU327691:UEU327735 UOQ327691:UOQ327735 UYM327691:UYM327735 VII327691:VII327735 VSE327691:VSE327735 WCA327691:WCA327735 WLW327691:WLW327735 WVS327691:WVS327735 K393227:K393271 JG393227:JG393271 TC393227:TC393271 ACY393227:ACY393271 AMU393227:AMU393271 AWQ393227:AWQ393271 BGM393227:BGM393271 BQI393227:BQI393271 CAE393227:CAE393271 CKA393227:CKA393271 CTW393227:CTW393271 DDS393227:DDS393271 DNO393227:DNO393271 DXK393227:DXK393271 EHG393227:EHG393271 ERC393227:ERC393271 FAY393227:FAY393271 FKU393227:FKU393271 FUQ393227:FUQ393271 GEM393227:GEM393271 GOI393227:GOI393271 GYE393227:GYE393271 HIA393227:HIA393271 HRW393227:HRW393271 IBS393227:IBS393271 ILO393227:ILO393271 IVK393227:IVK393271 JFG393227:JFG393271 JPC393227:JPC393271 JYY393227:JYY393271 KIU393227:KIU393271 KSQ393227:KSQ393271 LCM393227:LCM393271 LMI393227:LMI393271 LWE393227:LWE393271 MGA393227:MGA393271 MPW393227:MPW393271 MZS393227:MZS393271 NJO393227:NJO393271 NTK393227:NTK393271 ODG393227:ODG393271 ONC393227:ONC393271 OWY393227:OWY393271 PGU393227:PGU393271 PQQ393227:PQQ393271 QAM393227:QAM393271 QKI393227:QKI393271 QUE393227:QUE393271 REA393227:REA393271 RNW393227:RNW393271 RXS393227:RXS393271 SHO393227:SHO393271 SRK393227:SRK393271 TBG393227:TBG393271 TLC393227:TLC393271 TUY393227:TUY393271 UEU393227:UEU393271 UOQ393227:UOQ393271 UYM393227:UYM393271 VII393227:VII393271 VSE393227:VSE393271 WCA393227:WCA393271 WLW393227:WLW393271 WVS393227:WVS393271 K458763:K458807 JG458763:JG458807 TC458763:TC458807 ACY458763:ACY458807 AMU458763:AMU458807 AWQ458763:AWQ458807 BGM458763:BGM458807 BQI458763:BQI458807 CAE458763:CAE458807 CKA458763:CKA458807 CTW458763:CTW458807 DDS458763:DDS458807 DNO458763:DNO458807 DXK458763:DXK458807 EHG458763:EHG458807 ERC458763:ERC458807 FAY458763:FAY458807 FKU458763:FKU458807 FUQ458763:FUQ458807 GEM458763:GEM458807 GOI458763:GOI458807 GYE458763:GYE458807 HIA458763:HIA458807 HRW458763:HRW458807 IBS458763:IBS458807 ILO458763:ILO458807 IVK458763:IVK458807 JFG458763:JFG458807 JPC458763:JPC458807 JYY458763:JYY458807 KIU458763:KIU458807 KSQ458763:KSQ458807 LCM458763:LCM458807 LMI458763:LMI458807 LWE458763:LWE458807 MGA458763:MGA458807 MPW458763:MPW458807 MZS458763:MZS458807 NJO458763:NJO458807 NTK458763:NTK458807 ODG458763:ODG458807 ONC458763:ONC458807 OWY458763:OWY458807 PGU458763:PGU458807 PQQ458763:PQQ458807 QAM458763:QAM458807 QKI458763:QKI458807 QUE458763:QUE458807 REA458763:REA458807 RNW458763:RNW458807 RXS458763:RXS458807 SHO458763:SHO458807 SRK458763:SRK458807 TBG458763:TBG458807 TLC458763:TLC458807 TUY458763:TUY458807 UEU458763:UEU458807 UOQ458763:UOQ458807 UYM458763:UYM458807 VII458763:VII458807 VSE458763:VSE458807 WCA458763:WCA458807 WLW458763:WLW458807 WVS458763:WVS458807 K524299:K524343 JG524299:JG524343 TC524299:TC524343 ACY524299:ACY524343 AMU524299:AMU524343 AWQ524299:AWQ524343 BGM524299:BGM524343 BQI524299:BQI524343 CAE524299:CAE524343 CKA524299:CKA524343 CTW524299:CTW524343 DDS524299:DDS524343 DNO524299:DNO524343 DXK524299:DXK524343 EHG524299:EHG524343 ERC524299:ERC524343 FAY524299:FAY524343 FKU524299:FKU524343 FUQ524299:FUQ524343 GEM524299:GEM524343 GOI524299:GOI524343 GYE524299:GYE524343 HIA524299:HIA524343 HRW524299:HRW524343 IBS524299:IBS524343 ILO524299:ILO524343 IVK524299:IVK524343 JFG524299:JFG524343 JPC524299:JPC524343 JYY524299:JYY524343 KIU524299:KIU524343 KSQ524299:KSQ524343 LCM524299:LCM524343 LMI524299:LMI524343 LWE524299:LWE524343 MGA524299:MGA524343 MPW524299:MPW524343 MZS524299:MZS524343 NJO524299:NJO524343 NTK524299:NTK524343 ODG524299:ODG524343 ONC524299:ONC524343 OWY524299:OWY524343 PGU524299:PGU524343 PQQ524299:PQQ524343 QAM524299:QAM524343 QKI524299:QKI524343 QUE524299:QUE524343 REA524299:REA524343 RNW524299:RNW524343 RXS524299:RXS524343 SHO524299:SHO524343 SRK524299:SRK524343 TBG524299:TBG524343 TLC524299:TLC524343 TUY524299:TUY524343 UEU524299:UEU524343 UOQ524299:UOQ524343 UYM524299:UYM524343 VII524299:VII524343 VSE524299:VSE524343 WCA524299:WCA524343 WLW524299:WLW524343 WVS524299:WVS524343 K589835:K589879 JG589835:JG589879 TC589835:TC589879 ACY589835:ACY589879 AMU589835:AMU589879 AWQ589835:AWQ589879 BGM589835:BGM589879 BQI589835:BQI589879 CAE589835:CAE589879 CKA589835:CKA589879 CTW589835:CTW589879 DDS589835:DDS589879 DNO589835:DNO589879 DXK589835:DXK589879 EHG589835:EHG589879 ERC589835:ERC589879 FAY589835:FAY589879 FKU589835:FKU589879 FUQ589835:FUQ589879 GEM589835:GEM589879 GOI589835:GOI589879 GYE589835:GYE589879 HIA589835:HIA589879 HRW589835:HRW589879 IBS589835:IBS589879 ILO589835:ILO589879 IVK589835:IVK589879 JFG589835:JFG589879 JPC589835:JPC589879 JYY589835:JYY589879 KIU589835:KIU589879 KSQ589835:KSQ589879 LCM589835:LCM589879 LMI589835:LMI589879 LWE589835:LWE589879 MGA589835:MGA589879 MPW589835:MPW589879 MZS589835:MZS589879 NJO589835:NJO589879 NTK589835:NTK589879 ODG589835:ODG589879 ONC589835:ONC589879 OWY589835:OWY589879 PGU589835:PGU589879 PQQ589835:PQQ589879 QAM589835:QAM589879 QKI589835:QKI589879 QUE589835:QUE589879 REA589835:REA589879 RNW589835:RNW589879 RXS589835:RXS589879 SHO589835:SHO589879 SRK589835:SRK589879 TBG589835:TBG589879 TLC589835:TLC589879 TUY589835:TUY589879 UEU589835:UEU589879 UOQ589835:UOQ589879 UYM589835:UYM589879 VII589835:VII589879 VSE589835:VSE589879 WCA589835:WCA589879 WLW589835:WLW589879 WVS589835:WVS589879 K655371:K655415 JG655371:JG655415 TC655371:TC655415 ACY655371:ACY655415 AMU655371:AMU655415 AWQ655371:AWQ655415 BGM655371:BGM655415 BQI655371:BQI655415 CAE655371:CAE655415 CKA655371:CKA655415 CTW655371:CTW655415 DDS655371:DDS655415 DNO655371:DNO655415 DXK655371:DXK655415 EHG655371:EHG655415 ERC655371:ERC655415 FAY655371:FAY655415 FKU655371:FKU655415 FUQ655371:FUQ655415 GEM655371:GEM655415 GOI655371:GOI655415 GYE655371:GYE655415 HIA655371:HIA655415 HRW655371:HRW655415 IBS655371:IBS655415 ILO655371:ILO655415 IVK655371:IVK655415 JFG655371:JFG655415 JPC655371:JPC655415 JYY655371:JYY655415 KIU655371:KIU655415 KSQ655371:KSQ655415 LCM655371:LCM655415 LMI655371:LMI655415 LWE655371:LWE655415 MGA655371:MGA655415 MPW655371:MPW655415 MZS655371:MZS655415 NJO655371:NJO655415 NTK655371:NTK655415 ODG655371:ODG655415 ONC655371:ONC655415 OWY655371:OWY655415 PGU655371:PGU655415 PQQ655371:PQQ655415 QAM655371:QAM655415 QKI655371:QKI655415 QUE655371:QUE655415 REA655371:REA655415 RNW655371:RNW655415 RXS655371:RXS655415 SHO655371:SHO655415 SRK655371:SRK655415 TBG655371:TBG655415 TLC655371:TLC655415 TUY655371:TUY655415 UEU655371:UEU655415 UOQ655371:UOQ655415 UYM655371:UYM655415 VII655371:VII655415 VSE655371:VSE655415 WCA655371:WCA655415 WLW655371:WLW655415 WVS655371:WVS655415 K720907:K720951 JG720907:JG720951 TC720907:TC720951 ACY720907:ACY720951 AMU720907:AMU720951 AWQ720907:AWQ720951 BGM720907:BGM720951 BQI720907:BQI720951 CAE720907:CAE720951 CKA720907:CKA720951 CTW720907:CTW720951 DDS720907:DDS720951 DNO720907:DNO720951 DXK720907:DXK720951 EHG720907:EHG720951 ERC720907:ERC720951 FAY720907:FAY720951 FKU720907:FKU720951 FUQ720907:FUQ720951 GEM720907:GEM720951 GOI720907:GOI720951 GYE720907:GYE720951 HIA720907:HIA720951 HRW720907:HRW720951 IBS720907:IBS720951 ILO720907:ILO720951 IVK720907:IVK720951 JFG720907:JFG720951 JPC720907:JPC720951 JYY720907:JYY720951 KIU720907:KIU720951 KSQ720907:KSQ720951 LCM720907:LCM720951 LMI720907:LMI720951 LWE720907:LWE720951 MGA720907:MGA720951 MPW720907:MPW720951 MZS720907:MZS720951 NJO720907:NJO720951 NTK720907:NTK720951 ODG720907:ODG720951 ONC720907:ONC720951 OWY720907:OWY720951 PGU720907:PGU720951 PQQ720907:PQQ720951 QAM720907:QAM720951 QKI720907:QKI720951 QUE720907:QUE720951 REA720907:REA720951 RNW720907:RNW720951 RXS720907:RXS720951 SHO720907:SHO720951 SRK720907:SRK720951 TBG720907:TBG720951 TLC720907:TLC720951 TUY720907:TUY720951 UEU720907:UEU720951 UOQ720907:UOQ720951 UYM720907:UYM720951 VII720907:VII720951 VSE720907:VSE720951 WCA720907:WCA720951 WLW720907:WLW720951 WVS720907:WVS720951 K786443:K786487 JG786443:JG786487 TC786443:TC786487 ACY786443:ACY786487 AMU786443:AMU786487 AWQ786443:AWQ786487 BGM786443:BGM786487 BQI786443:BQI786487 CAE786443:CAE786487 CKA786443:CKA786487 CTW786443:CTW786487 DDS786443:DDS786487 DNO786443:DNO786487 DXK786443:DXK786487 EHG786443:EHG786487 ERC786443:ERC786487 FAY786443:FAY786487 FKU786443:FKU786487 FUQ786443:FUQ786487 GEM786443:GEM786487 GOI786443:GOI786487 GYE786443:GYE786487 HIA786443:HIA786487 HRW786443:HRW786487 IBS786443:IBS786487 ILO786443:ILO786487 IVK786443:IVK786487 JFG786443:JFG786487 JPC786443:JPC786487 JYY786443:JYY786487 KIU786443:KIU786487 KSQ786443:KSQ786487 LCM786443:LCM786487 LMI786443:LMI786487 LWE786443:LWE786487 MGA786443:MGA786487 MPW786443:MPW786487 MZS786443:MZS786487 NJO786443:NJO786487 NTK786443:NTK786487 ODG786443:ODG786487 ONC786443:ONC786487 OWY786443:OWY786487 PGU786443:PGU786487 PQQ786443:PQQ786487 QAM786443:QAM786487 QKI786443:QKI786487 QUE786443:QUE786487 REA786443:REA786487 RNW786443:RNW786487 RXS786443:RXS786487 SHO786443:SHO786487 SRK786443:SRK786487 TBG786443:TBG786487 TLC786443:TLC786487 TUY786443:TUY786487 UEU786443:UEU786487 UOQ786443:UOQ786487 UYM786443:UYM786487 VII786443:VII786487 VSE786443:VSE786487 WCA786443:WCA786487 WLW786443:WLW786487 WVS786443:WVS786487 K851979:K852023 JG851979:JG852023 TC851979:TC852023 ACY851979:ACY852023 AMU851979:AMU852023 AWQ851979:AWQ852023 BGM851979:BGM852023 BQI851979:BQI852023 CAE851979:CAE852023 CKA851979:CKA852023 CTW851979:CTW852023 DDS851979:DDS852023 DNO851979:DNO852023 DXK851979:DXK852023 EHG851979:EHG852023 ERC851979:ERC852023 FAY851979:FAY852023 FKU851979:FKU852023 FUQ851979:FUQ852023 GEM851979:GEM852023 GOI851979:GOI852023 GYE851979:GYE852023 HIA851979:HIA852023 HRW851979:HRW852023 IBS851979:IBS852023 ILO851979:ILO852023 IVK851979:IVK852023 JFG851979:JFG852023 JPC851979:JPC852023 JYY851979:JYY852023 KIU851979:KIU852023 KSQ851979:KSQ852023 LCM851979:LCM852023 LMI851979:LMI852023 LWE851979:LWE852023 MGA851979:MGA852023 MPW851979:MPW852023 MZS851979:MZS852023 NJO851979:NJO852023 NTK851979:NTK852023 ODG851979:ODG852023 ONC851979:ONC852023 OWY851979:OWY852023 PGU851979:PGU852023 PQQ851979:PQQ852023 QAM851979:QAM852023 QKI851979:QKI852023 QUE851979:QUE852023 REA851979:REA852023 RNW851979:RNW852023 RXS851979:RXS852023 SHO851979:SHO852023 SRK851979:SRK852023 TBG851979:TBG852023 TLC851979:TLC852023 TUY851979:TUY852023 UEU851979:UEU852023 UOQ851979:UOQ852023 UYM851979:UYM852023 VII851979:VII852023 VSE851979:VSE852023 WCA851979:WCA852023 WLW851979:WLW852023 WVS851979:WVS852023 K917515:K917559 JG917515:JG917559 TC917515:TC917559 ACY917515:ACY917559 AMU917515:AMU917559 AWQ917515:AWQ917559 BGM917515:BGM917559 BQI917515:BQI917559 CAE917515:CAE917559 CKA917515:CKA917559 CTW917515:CTW917559 DDS917515:DDS917559 DNO917515:DNO917559 DXK917515:DXK917559 EHG917515:EHG917559 ERC917515:ERC917559 FAY917515:FAY917559 FKU917515:FKU917559 FUQ917515:FUQ917559 GEM917515:GEM917559 GOI917515:GOI917559 GYE917515:GYE917559 HIA917515:HIA917559 HRW917515:HRW917559 IBS917515:IBS917559 ILO917515:ILO917559 IVK917515:IVK917559 JFG917515:JFG917559 JPC917515:JPC917559 JYY917515:JYY917559 KIU917515:KIU917559 KSQ917515:KSQ917559 LCM917515:LCM917559 LMI917515:LMI917559 LWE917515:LWE917559 MGA917515:MGA917559 MPW917515:MPW917559 MZS917515:MZS917559 NJO917515:NJO917559 NTK917515:NTK917559 ODG917515:ODG917559 ONC917515:ONC917559 OWY917515:OWY917559 PGU917515:PGU917559 PQQ917515:PQQ917559 QAM917515:QAM917559 QKI917515:QKI917559 QUE917515:QUE917559 REA917515:REA917559 RNW917515:RNW917559 RXS917515:RXS917559 SHO917515:SHO917559 SRK917515:SRK917559 TBG917515:TBG917559 TLC917515:TLC917559 TUY917515:TUY917559 UEU917515:UEU917559 UOQ917515:UOQ917559 UYM917515:UYM917559 VII917515:VII917559 VSE917515:VSE917559 WCA917515:WCA917559 WLW917515:WLW917559 WVS917515:WVS917559 K983051:K983095 JG983051:JG983095 TC983051:TC983095 ACY983051:ACY983095 AMU983051:AMU983095 AWQ983051:AWQ983095 BGM983051:BGM983095 BQI983051:BQI983095 CAE983051:CAE983095 CKA983051:CKA983095 CTW983051:CTW983095 DDS983051:DDS983095 DNO983051:DNO983095 DXK983051:DXK983095 EHG983051:EHG983095 ERC983051:ERC983095 FAY983051:FAY983095 FKU983051:FKU983095 FUQ983051:FUQ983095 GEM983051:GEM983095 GOI983051:GOI983095 GYE983051:GYE983095 HIA983051:HIA983095 HRW983051:HRW983095 IBS983051:IBS983095 ILO983051:ILO983095 IVK983051:IVK983095 JFG983051:JFG983095 JPC983051:JPC983095 JYY983051:JYY983095 KIU983051:KIU983095 KSQ983051:KSQ983095 LCM983051:LCM983095 LMI983051:LMI983095 LWE983051:LWE983095 MGA983051:MGA983095 MPW983051:MPW983095 MZS983051:MZS983095 NJO983051:NJO983095 NTK983051:NTK983095 ODG983051:ODG983095 ONC983051:ONC983095 OWY983051:OWY983095 PGU983051:PGU983095 PQQ983051:PQQ983095 QAM983051:QAM983095 QKI983051:QKI983095 QUE983051:QUE983095 REA983051:REA983095 RNW983051:RNW983095 RXS983051:RXS983095 SHO983051:SHO983095 SRK983051:SRK983095 TBG983051:TBG983095 TLC983051:TLC983095 TUY983051:TUY983095 UEU983051:UEU983095 UOQ983051:UOQ983095 UYM983051:UYM983095 VII983051:VII983095 VSE983051:VSE983095 WCA983051:WCA983095 WLW983051:WLW983095">
      <formula1>"通过,失败,阻塞,无效,未执行"</formula1>
    </dataValidation>
    <dataValidation allowBlank="1" showInputMessage="1" showErrorMessage="1" promptTitle="Revision" sqref="M5:M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541:M65545 JI65541:JI65545 TE65541:TE65545 ADA65541:ADA65545 AMW65541:AMW65545 AWS65541:AWS65545 BGO65541:BGO65545 BQK65541:BQK65545 CAG65541:CAG65545 CKC65541:CKC65545 CTY65541:CTY65545 DDU65541:DDU65545 DNQ65541:DNQ65545 DXM65541:DXM65545 EHI65541:EHI65545 ERE65541:ERE65545 FBA65541:FBA65545 FKW65541:FKW65545 FUS65541:FUS65545 GEO65541:GEO65545 GOK65541:GOK65545 GYG65541:GYG65545 HIC65541:HIC65545 HRY65541:HRY65545 IBU65541:IBU65545 ILQ65541:ILQ65545 IVM65541:IVM65545 JFI65541:JFI65545 JPE65541:JPE65545 JZA65541:JZA65545 KIW65541:KIW65545 KSS65541:KSS65545 LCO65541:LCO65545 LMK65541:LMK65545 LWG65541:LWG65545 MGC65541:MGC65545 MPY65541:MPY65545 MZU65541:MZU65545 NJQ65541:NJQ65545 NTM65541:NTM65545 ODI65541:ODI65545 ONE65541:ONE65545 OXA65541:OXA65545 PGW65541:PGW65545 PQS65541:PQS65545 QAO65541:QAO65545 QKK65541:QKK65545 QUG65541:QUG65545 REC65541:REC65545 RNY65541:RNY65545 RXU65541:RXU65545 SHQ65541:SHQ65545 SRM65541:SRM65545 TBI65541:TBI65545 TLE65541:TLE65545 TVA65541:TVA65545 UEW65541:UEW65545 UOS65541:UOS65545 UYO65541:UYO65545 VIK65541:VIK65545 VSG65541:VSG65545 WCC65541:WCC65545 WLY65541:WLY65545 WVU65541:WVU65545 M131077:M131081 JI131077:JI131081 TE131077:TE131081 ADA131077:ADA131081 AMW131077:AMW131081 AWS131077:AWS131081 BGO131077:BGO131081 BQK131077:BQK131081 CAG131077:CAG131081 CKC131077:CKC131081 CTY131077:CTY131081 DDU131077:DDU131081 DNQ131077:DNQ131081 DXM131077:DXM131081 EHI131077:EHI131081 ERE131077:ERE131081 FBA131077:FBA131081 FKW131077:FKW131081 FUS131077:FUS131081 GEO131077:GEO131081 GOK131077:GOK131081 GYG131077:GYG131081 HIC131077:HIC131081 HRY131077:HRY131081 IBU131077:IBU131081 ILQ131077:ILQ131081 IVM131077:IVM131081 JFI131077:JFI131081 JPE131077:JPE131081 JZA131077:JZA131081 KIW131077:KIW131081 KSS131077:KSS131081 LCO131077:LCO131081 LMK131077:LMK131081 LWG131077:LWG131081 MGC131077:MGC131081 MPY131077:MPY131081 MZU131077:MZU131081 NJQ131077:NJQ131081 NTM131077:NTM131081 ODI131077:ODI131081 ONE131077:ONE131081 OXA131077:OXA131081 PGW131077:PGW131081 PQS131077:PQS131081 QAO131077:QAO131081 QKK131077:QKK131081 QUG131077:QUG131081 REC131077:REC131081 RNY131077:RNY131081 RXU131077:RXU131081 SHQ131077:SHQ131081 SRM131077:SRM131081 TBI131077:TBI131081 TLE131077:TLE131081 TVA131077:TVA131081 UEW131077:UEW131081 UOS131077:UOS131081 UYO131077:UYO131081 VIK131077:VIK131081 VSG131077:VSG131081 WCC131077:WCC131081 WLY131077:WLY131081 WVU131077:WVU131081 M196613:M196617 JI196613:JI196617 TE196613:TE196617 ADA196613:ADA196617 AMW196613:AMW196617 AWS196613:AWS196617 BGO196613:BGO196617 BQK196613:BQK196617 CAG196613:CAG196617 CKC196613:CKC196617 CTY196613:CTY196617 DDU196613:DDU196617 DNQ196613:DNQ196617 DXM196613:DXM196617 EHI196613:EHI196617 ERE196613:ERE196617 FBA196613:FBA196617 FKW196613:FKW196617 FUS196613:FUS196617 GEO196613:GEO196617 GOK196613:GOK196617 GYG196613:GYG196617 HIC196613:HIC196617 HRY196613:HRY196617 IBU196613:IBU196617 ILQ196613:ILQ196617 IVM196613:IVM196617 JFI196613:JFI196617 JPE196613:JPE196617 JZA196613:JZA196617 KIW196613:KIW196617 KSS196613:KSS196617 LCO196613:LCO196617 LMK196613:LMK196617 LWG196613:LWG196617 MGC196613:MGC196617 MPY196613:MPY196617 MZU196613:MZU196617 NJQ196613:NJQ196617 NTM196613:NTM196617 ODI196613:ODI196617 ONE196613:ONE196617 OXA196613:OXA196617 PGW196613:PGW196617 PQS196613:PQS196617 QAO196613:QAO196617 QKK196613:QKK196617 QUG196613:QUG196617 REC196613:REC196617 RNY196613:RNY196617 RXU196613:RXU196617 SHQ196613:SHQ196617 SRM196613:SRM196617 TBI196613:TBI196617 TLE196613:TLE196617 TVA196613:TVA196617 UEW196613:UEW196617 UOS196613:UOS196617 UYO196613:UYO196617 VIK196613:VIK196617 VSG196613:VSG196617 WCC196613:WCC196617 WLY196613:WLY196617 WVU196613:WVU196617 M262149:M262153 JI262149:JI262153 TE262149:TE262153 ADA262149:ADA262153 AMW262149:AMW262153 AWS262149:AWS262153 BGO262149:BGO262153 BQK262149:BQK262153 CAG262149:CAG262153 CKC262149:CKC262153 CTY262149:CTY262153 DDU262149:DDU262153 DNQ262149:DNQ262153 DXM262149:DXM262153 EHI262149:EHI262153 ERE262149:ERE262153 FBA262149:FBA262153 FKW262149:FKW262153 FUS262149:FUS262153 GEO262149:GEO262153 GOK262149:GOK262153 GYG262149:GYG262153 HIC262149:HIC262153 HRY262149:HRY262153 IBU262149:IBU262153 ILQ262149:ILQ262153 IVM262149:IVM262153 JFI262149:JFI262153 JPE262149:JPE262153 JZA262149:JZA262153 KIW262149:KIW262153 KSS262149:KSS262153 LCO262149:LCO262153 LMK262149:LMK262153 LWG262149:LWG262153 MGC262149:MGC262153 MPY262149:MPY262153 MZU262149:MZU262153 NJQ262149:NJQ262153 NTM262149:NTM262153 ODI262149:ODI262153 ONE262149:ONE262153 OXA262149:OXA262153 PGW262149:PGW262153 PQS262149:PQS262153 QAO262149:QAO262153 QKK262149:QKK262153 QUG262149:QUG262153 REC262149:REC262153 RNY262149:RNY262153 RXU262149:RXU262153 SHQ262149:SHQ262153 SRM262149:SRM262153 TBI262149:TBI262153 TLE262149:TLE262153 TVA262149:TVA262153 UEW262149:UEW262153 UOS262149:UOS262153 UYO262149:UYO262153 VIK262149:VIK262153 VSG262149:VSG262153 WCC262149:WCC262153 WLY262149:WLY262153 WVU262149:WVU262153 M327685:M327689 JI327685:JI327689 TE327685:TE327689 ADA327685:ADA327689 AMW327685:AMW327689 AWS327685:AWS327689 BGO327685:BGO327689 BQK327685:BQK327689 CAG327685:CAG327689 CKC327685:CKC327689 CTY327685:CTY327689 DDU327685:DDU327689 DNQ327685:DNQ327689 DXM327685:DXM327689 EHI327685:EHI327689 ERE327685:ERE327689 FBA327685:FBA327689 FKW327685:FKW327689 FUS327685:FUS327689 GEO327685:GEO327689 GOK327685:GOK327689 GYG327685:GYG327689 HIC327685:HIC327689 HRY327685:HRY327689 IBU327685:IBU327689 ILQ327685:ILQ327689 IVM327685:IVM327689 JFI327685:JFI327689 JPE327685:JPE327689 JZA327685:JZA327689 KIW327685:KIW327689 KSS327685:KSS327689 LCO327685:LCO327689 LMK327685:LMK327689 LWG327685:LWG327689 MGC327685:MGC327689 MPY327685:MPY327689 MZU327685:MZU327689 NJQ327685:NJQ327689 NTM327685:NTM327689 ODI327685:ODI327689 ONE327685:ONE327689 OXA327685:OXA327689 PGW327685:PGW327689 PQS327685:PQS327689 QAO327685:QAO327689 QKK327685:QKK327689 QUG327685:QUG327689 REC327685:REC327689 RNY327685:RNY327689 RXU327685:RXU327689 SHQ327685:SHQ327689 SRM327685:SRM327689 TBI327685:TBI327689 TLE327685:TLE327689 TVA327685:TVA327689 UEW327685:UEW327689 UOS327685:UOS327689 UYO327685:UYO327689 VIK327685:VIK327689 VSG327685:VSG327689 WCC327685:WCC327689 WLY327685:WLY327689 WVU327685:WVU327689 M393221:M393225 JI393221:JI393225 TE393221:TE393225 ADA393221:ADA393225 AMW393221:AMW393225 AWS393221:AWS393225 BGO393221:BGO393225 BQK393221:BQK393225 CAG393221:CAG393225 CKC393221:CKC393225 CTY393221:CTY393225 DDU393221:DDU393225 DNQ393221:DNQ393225 DXM393221:DXM393225 EHI393221:EHI393225 ERE393221:ERE393225 FBA393221:FBA393225 FKW393221:FKW393225 FUS393221:FUS393225 GEO393221:GEO393225 GOK393221:GOK393225 GYG393221:GYG393225 HIC393221:HIC393225 HRY393221:HRY393225 IBU393221:IBU393225 ILQ393221:ILQ393225 IVM393221:IVM393225 JFI393221:JFI393225 JPE393221:JPE393225 JZA393221:JZA393225 KIW393221:KIW393225 KSS393221:KSS393225 LCO393221:LCO393225 LMK393221:LMK393225 LWG393221:LWG393225 MGC393221:MGC393225 MPY393221:MPY393225 MZU393221:MZU393225 NJQ393221:NJQ393225 NTM393221:NTM393225 ODI393221:ODI393225 ONE393221:ONE393225 OXA393221:OXA393225 PGW393221:PGW393225 PQS393221:PQS393225 QAO393221:QAO393225 QKK393221:QKK393225 QUG393221:QUG393225 REC393221:REC393225 RNY393221:RNY393225 RXU393221:RXU393225 SHQ393221:SHQ393225 SRM393221:SRM393225 TBI393221:TBI393225 TLE393221:TLE393225 TVA393221:TVA393225 UEW393221:UEW393225 UOS393221:UOS393225 UYO393221:UYO393225 VIK393221:VIK393225 VSG393221:VSG393225 WCC393221:WCC393225 WLY393221:WLY393225 WVU393221:WVU393225 M458757:M458761 JI458757:JI458761 TE458757:TE458761 ADA458757:ADA458761 AMW458757:AMW458761 AWS458757:AWS458761 BGO458757:BGO458761 BQK458757:BQK458761 CAG458757:CAG458761 CKC458757:CKC458761 CTY458757:CTY458761 DDU458757:DDU458761 DNQ458757:DNQ458761 DXM458757:DXM458761 EHI458757:EHI458761 ERE458757:ERE458761 FBA458757:FBA458761 FKW458757:FKW458761 FUS458757:FUS458761 GEO458757:GEO458761 GOK458757:GOK458761 GYG458757:GYG458761 HIC458757:HIC458761 HRY458757:HRY458761 IBU458757:IBU458761 ILQ458757:ILQ458761 IVM458757:IVM458761 JFI458757:JFI458761 JPE458757:JPE458761 JZA458757:JZA458761 KIW458757:KIW458761 KSS458757:KSS458761 LCO458757:LCO458761 LMK458757:LMK458761 LWG458757:LWG458761 MGC458757:MGC458761 MPY458757:MPY458761 MZU458757:MZU458761 NJQ458757:NJQ458761 NTM458757:NTM458761 ODI458757:ODI458761 ONE458757:ONE458761 OXA458757:OXA458761 PGW458757:PGW458761 PQS458757:PQS458761 QAO458757:QAO458761 QKK458757:QKK458761 QUG458757:QUG458761 REC458757:REC458761 RNY458757:RNY458761 RXU458757:RXU458761 SHQ458757:SHQ458761 SRM458757:SRM458761 TBI458757:TBI458761 TLE458757:TLE458761 TVA458757:TVA458761 UEW458757:UEW458761 UOS458757:UOS458761 UYO458757:UYO458761 VIK458757:VIK458761 VSG458757:VSG458761 WCC458757:WCC458761 WLY458757:WLY458761 WVU458757:WVU458761 M524293:M524297 JI524293:JI524297 TE524293:TE524297 ADA524293:ADA524297 AMW524293:AMW524297 AWS524293:AWS524297 BGO524293:BGO524297 BQK524293:BQK524297 CAG524293:CAG524297 CKC524293:CKC524297 CTY524293:CTY524297 DDU524293:DDU524297 DNQ524293:DNQ524297 DXM524293:DXM524297 EHI524293:EHI524297 ERE524293:ERE524297 FBA524293:FBA524297 FKW524293:FKW524297 FUS524293:FUS524297 GEO524293:GEO524297 GOK524293:GOK524297 GYG524293:GYG524297 HIC524293:HIC524297 HRY524293:HRY524297 IBU524293:IBU524297 ILQ524293:ILQ524297 IVM524293:IVM524297 JFI524293:JFI524297 JPE524293:JPE524297 JZA524293:JZA524297 KIW524293:KIW524297 KSS524293:KSS524297 LCO524293:LCO524297 LMK524293:LMK524297 LWG524293:LWG524297 MGC524293:MGC524297 MPY524293:MPY524297 MZU524293:MZU524297 NJQ524293:NJQ524297 NTM524293:NTM524297 ODI524293:ODI524297 ONE524293:ONE524297 OXA524293:OXA524297 PGW524293:PGW524297 PQS524293:PQS524297 QAO524293:QAO524297 QKK524293:QKK524297 QUG524293:QUG524297 REC524293:REC524297 RNY524293:RNY524297 RXU524293:RXU524297 SHQ524293:SHQ524297 SRM524293:SRM524297 TBI524293:TBI524297 TLE524293:TLE524297 TVA524293:TVA524297 UEW524293:UEW524297 UOS524293:UOS524297 UYO524293:UYO524297 VIK524293:VIK524297 VSG524293:VSG524297 WCC524293:WCC524297 WLY524293:WLY524297 WVU524293:WVU524297 M589829:M589833 JI589829:JI589833 TE589829:TE589833 ADA589829:ADA589833 AMW589829:AMW589833 AWS589829:AWS589833 BGO589829:BGO589833 BQK589829:BQK589833 CAG589829:CAG589833 CKC589829:CKC589833 CTY589829:CTY589833 DDU589829:DDU589833 DNQ589829:DNQ589833 DXM589829:DXM589833 EHI589829:EHI589833 ERE589829:ERE589833 FBA589829:FBA589833 FKW589829:FKW589833 FUS589829:FUS589833 GEO589829:GEO589833 GOK589829:GOK589833 GYG589829:GYG589833 HIC589829:HIC589833 HRY589829:HRY589833 IBU589829:IBU589833 ILQ589829:ILQ589833 IVM589829:IVM589833 JFI589829:JFI589833 JPE589829:JPE589833 JZA589829:JZA589833 KIW589829:KIW589833 KSS589829:KSS589833 LCO589829:LCO589833 LMK589829:LMK589833 LWG589829:LWG589833 MGC589829:MGC589833 MPY589829:MPY589833 MZU589829:MZU589833 NJQ589829:NJQ589833 NTM589829:NTM589833 ODI589829:ODI589833 ONE589829:ONE589833 OXA589829:OXA589833 PGW589829:PGW589833 PQS589829:PQS589833 QAO589829:QAO589833 QKK589829:QKK589833 QUG589829:QUG589833 REC589829:REC589833 RNY589829:RNY589833 RXU589829:RXU589833 SHQ589829:SHQ589833 SRM589829:SRM589833 TBI589829:TBI589833 TLE589829:TLE589833 TVA589829:TVA589833 UEW589829:UEW589833 UOS589829:UOS589833 UYO589829:UYO589833 VIK589829:VIK589833 VSG589829:VSG589833 WCC589829:WCC589833 WLY589829:WLY589833 WVU589829:WVU589833 M655365:M655369 JI655365:JI655369 TE655365:TE655369 ADA655365:ADA655369 AMW655365:AMW655369 AWS655365:AWS655369 BGO655365:BGO655369 BQK655365:BQK655369 CAG655365:CAG655369 CKC655365:CKC655369 CTY655365:CTY655369 DDU655365:DDU655369 DNQ655365:DNQ655369 DXM655365:DXM655369 EHI655365:EHI655369 ERE655365:ERE655369 FBA655365:FBA655369 FKW655365:FKW655369 FUS655365:FUS655369 GEO655365:GEO655369 GOK655365:GOK655369 GYG655365:GYG655369 HIC655365:HIC655369 HRY655365:HRY655369 IBU655365:IBU655369 ILQ655365:ILQ655369 IVM655365:IVM655369 JFI655365:JFI655369 JPE655365:JPE655369 JZA655365:JZA655369 KIW655365:KIW655369 KSS655365:KSS655369 LCO655365:LCO655369 LMK655365:LMK655369 LWG655365:LWG655369 MGC655365:MGC655369 MPY655365:MPY655369 MZU655365:MZU655369 NJQ655365:NJQ655369 NTM655365:NTM655369 ODI655365:ODI655369 ONE655365:ONE655369 OXA655365:OXA655369 PGW655365:PGW655369 PQS655365:PQS655369 QAO655365:QAO655369 QKK655365:QKK655369 QUG655365:QUG655369 REC655365:REC655369 RNY655365:RNY655369 RXU655365:RXU655369 SHQ655365:SHQ655369 SRM655365:SRM655369 TBI655365:TBI655369 TLE655365:TLE655369 TVA655365:TVA655369 UEW655365:UEW655369 UOS655365:UOS655369 UYO655365:UYO655369 VIK655365:VIK655369 VSG655365:VSG655369 WCC655365:WCC655369 WLY655365:WLY655369 WVU655365:WVU655369 M720901:M720905 JI720901:JI720905 TE720901:TE720905 ADA720901:ADA720905 AMW720901:AMW720905 AWS720901:AWS720905 BGO720901:BGO720905 BQK720901:BQK720905 CAG720901:CAG720905 CKC720901:CKC720905 CTY720901:CTY720905 DDU720901:DDU720905 DNQ720901:DNQ720905 DXM720901:DXM720905 EHI720901:EHI720905 ERE720901:ERE720905 FBA720901:FBA720905 FKW720901:FKW720905 FUS720901:FUS720905 GEO720901:GEO720905 GOK720901:GOK720905 GYG720901:GYG720905 HIC720901:HIC720905 HRY720901:HRY720905 IBU720901:IBU720905 ILQ720901:ILQ720905 IVM720901:IVM720905 JFI720901:JFI720905 JPE720901:JPE720905 JZA720901:JZA720905 KIW720901:KIW720905 KSS720901:KSS720905 LCO720901:LCO720905 LMK720901:LMK720905 LWG720901:LWG720905 MGC720901:MGC720905 MPY720901:MPY720905 MZU720901:MZU720905 NJQ720901:NJQ720905 NTM720901:NTM720905 ODI720901:ODI720905 ONE720901:ONE720905 OXA720901:OXA720905 PGW720901:PGW720905 PQS720901:PQS720905 QAO720901:QAO720905 QKK720901:QKK720905 QUG720901:QUG720905 REC720901:REC720905 RNY720901:RNY720905 RXU720901:RXU720905 SHQ720901:SHQ720905 SRM720901:SRM720905 TBI720901:TBI720905 TLE720901:TLE720905 TVA720901:TVA720905 UEW720901:UEW720905 UOS720901:UOS720905 UYO720901:UYO720905 VIK720901:VIK720905 VSG720901:VSG720905 WCC720901:WCC720905 WLY720901:WLY720905 WVU720901:WVU720905 M786437:M786441 JI786437:JI786441 TE786437:TE786441 ADA786437:ADA786441 AMW786437:AMW786441 AWS786437:AWS786441 BGO786437:BGO786441 BQK786437:BQK786441 CAG786437:CAG786441 CKC786437:CKC786441 CTY786437:CTY786441 DDU786437:DDU786441 DNQ786437:DNQ786441 DXM786437:DXM786441 EHI786437:EHI786441 ERE786437:ERE786441 FBA786437:FBA786441 FKW786437:FKW786441 FUS786437:FUS786441 GEO786437:GEO786441 GOK786437:GOK786441 GYG786437:GYG786441 HIC786437:HIC786441 HRY786437:HRY786441 IBU786437:IBU786441 ILQ786437:ILQ786441 IVM786437:IVM786441 JFI786437:JFI786441 JPE786437:JPE786441 JZA786437:JZA786441 KIW786437:KIW786441 KSS786437:KSS786441 LCO786437:LCO786441 LMK786437:LMK786441 LWG786437:LWG786441 MGC786437:MGC786441 MPY786437:MPY786441 MZU786437:MZU786441 NJQ786437:NJQ786441 NTM786437:NTM786441 ODI786437:ODI786441 ONE786437:ONE786441 OXA786437:OXA786441 PGW786437:PGW786441 PQS786437:PQS786441 QAO786437:QAO786441 QKK786437:QKK786441 QUG786437:QUG786441 REC786437:REC786441 RNY786437:RNY786441 RXU786437:RXU786441 SHQ786437:SHQ786441 SRM786437:SRM786441 TBI786437:TBI786441 TLE786437:TLE786441 TVA786437:TVA786441 UEW786437:UEW786441 UOS786437:UOS786441 UYO786437:UYO786441 VIK786437:VIK786441 VSG786437:VSG786441 WCC786437:WCC786441 WLY786437:WLY786441 WVU786437:WVU786441 M851973:M851977 JI851973:JI851977 TE851973:TE851977 ADA851973:ADA851977 AMW851973:AMW851977 AWS851973:AWS851977 BGO851973:BGO851977 BQK851973:BQK851977 CAG851973:CAG851977 CKC851973:CKC851977 CTY851973:CTY851977 DDU851973:DDU851977 DNQ851973:DNQ851977 DXM851973:DXM851977 EHI851973:EHI851977 ERE851973:ERE851977 FBA851973:FBA851977 FKW851973:FKW851977 FUS851973:FUS851977 GEO851973:GEO851977 GOK851973:GOK851977 GYG851973:GYG851977 HIC851973:HIC851977 HRY851973:HRY851977 IBU851973:IBU851977 ILQ851973:ILQ851977 IVM851973:IVM851977 JFI851973:JFI851977 JPE851973:JPE851977 JZA851973:JZA851977 KIW851973:KIW851977 KSS851973:KSS851977 LCO851973:LCO851977 LMK851973:LMK851977 LWG851973:LWG851977 MGC851973:MGC851977 MPY851973:MPY851977 MZU851973:MZU851977 NJQ851973:NJQ851977 NTM851973:NTM851977 ODI851973:ODI851977 ONE851973:ONE851977 OXA851973:OXA851977 PGW851973:PGW851977 PQS851973:PQS851977 QAO851973:QAO851977 QKK851973:QKK851977 QUG851973:QUG851977 REC851973:REC851977 RNY851973:RNY851977 RXU851973:RXU851977 SHQ851973:SHQ851977 SRM851973:SRM851977 TBI851973:TBI851977 TLE851973:TLE851977 TVA851973:TVA851977 UEW851973:UEW851977 UOS851973:UOS851977 UYO851973:UYO851977 VIK851973:VIK851977 VSG851973:VSG851977 WCC851973:WCC851977 WLY851973:WLY851977 WVU851973:WVU851977 M917509:M917513 JI917509:JI917513 TE917509:TE917513 ADA917509:ADA917513 AMW917509:AMW917513 AWS917509:AWS917513 BGO917509:BGO917513 BQK917509:BQK917513 CAG917509:CAG917513 CKC917509:CKC917513 CTY917509:CTY917513 DDU917509:DDU917513 DNQ917509:DNQ917513 DXM917509:DXM917513 EHI917509:EHI917513 ERE917509:ERE917513 FBA917509:FBA917513 FKW917509:FKW917513 FUS917509:FUS917513 GEO917509:GEO917513 GOK917509:GOK917513 GYG917509:GYG917513 HIC917509:HIC917513 HRY917509:HRY917513 IBU917509:IBU917513 ILQ917509:ILQ917513 IVM917509:IVM917513 JFI917509:JFI917513 JPE917509:JPE917513 JZA917509:JZA917513 KIW917509:KIW917513 KSS917509:KSS917513 LCO917509:LCO917513 LMK917509:LMK917513 LWG917509:LWG917513 MGC917509:MGC917513 MPY917509:MPY917513 MZU917509:MZU917513 NJQ917509:NJQ917513 NTM917509:NTM917513 ODI917509:ODI917513 ONE917509:ONE917513 OXA917509:OXA917513 PGW917509:PGW917513 PQS917509:PQS917513 QAO917509:QAO917513 QKK917509:QKK917513 QUG917509:QUG917513 REC917509:REC917513 RNY917509:RNY917513 RXU917509:RXU917513 SHQ917509:SHQ917513 SRM917509:SRM917513 TBI917509:TBI917513 TLE917509:TLE917513 TVA917509:TVA917513 UEW917509:UEW917513 UOS917509:UOS917513 UYO917509:UYO917513 VIK917509:VIK917513 VSG917509:VSG917513 WCC917509:WCC917513 WLY917509:WLY917513 WVU917509:WVU917513 M983045:M983049 JI983045:JI983049 TE983045:TE983049 ADA983045:ADA983049 AMW983045:AMW983049 AWS983045:AWS983049 BGO983045:BGO983049 BQK983045:BQK983049 CAG983045:CAG983049 CKC983045:CKC983049 CTY983045:CTY983049 DDU983045:DDU983049 DNQ983045:DNQ983049 DXM983045:DXM983049 EHI983045:EHI983049 ERE983045:ERE983049 FBA983045:FBA983049 FKW983045:FKW983049 FUS983045:FUS983049 GEO983045:GEO983049 GOK983045:GOK983049 GYG983045:GYG983049 HIC983045:HIC983049 HRY983045:HRY983049 IBU983045:IBU983049 ILQ983045:ILQ983049 IVM983045:IVM983049 JFI983045:JFI983049 JPE983045:JPE983049 JZA983045:JZA983049 KIW983045:KIW983049 KSS983045:KSS983049 LCO983045:LCO983049 LMK983045:LMK983049 LWG983045:LWG983049 MGC983045:MGC983049 MPY983045:MPY983049 MZU983045:MZU983049 NJQ983045:NJQ983049 NTM983045:NTM983049 ODI983045:ODI983049 ONE983045:ONE983049 OXA983045:OXA983049 PGW983045:PGW983049 PQS983045:PQS983049 QAO983045:QAO983049 QKK983045:QKK983049 QUG983045:QUG983049 REC983045:REC983049 RNY983045:RNY983049 RXU983045:RXU983049 SHQ983045:SHQ983049 SRM983045:SRM983049 TBI983045:TBI983049 TLE983045:TLE983049 TVA983045:TVA983049 UEW983045:UEW983049 UOS983045:UOS983049 UYO983045:UYO983049 VIK983045:VIK983049 VSG983045:VSG983049 WCC983045:WCC983049 WLY983045:WLY983049 WVU983045:WVU983049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541:R65545 JN65541:JN65545 TJ65541:TJ65545 ADF65541:ADF65545 ANB65541:ANB65545 AWX65541:AWX65545 BGT65541:BGT65545 BQP65541:BQP65545 CAL65541:CAL65545 CKH65541:CKH65545 CUD65541:CUD65545 DDZ65541:DDZ65545 DNV65541:DNV65545 DXR65541:DXR65545 EHN65541:EHN65545 ERJ65541:ERJ65545 FBF65541:FBF65545 FLB65541:FLB65545 FUX65541:FUX65545 GET65541:GET65545 GOP65541:GOP65545 GYL65541:GYL65545 HIH65541:HIH65545 HSD65541:HSD65545 IBZ65541:IBZ65545 ILV65541:ILV65545 IVR65541:IVR65545 JFN65541:JFN65545 JPJ65541:JPJ65545 JZF65541:JZF65545 KJB65541:KJB65545 KSX65541:KSX65545 LCT65541:LCT65545 LMP65541:LMP65545 LWL65541:LWL65545 MGH65541:MGH65545 MQD65541:MQD65545 MZZ65541:MZZ65545 NJV65541:NJV65545 NTR65541:NTR65545 ODN65541:ODN65545 ONJ65541:ONJ65545 OXF65541:OXF65545 PHB65541:PHB65545 PQX65541:PQX65545 QAT65541:QAT65545 QKP65541:QKP65545 QUL65541:QUL65545 REH65541:REH65545 ROD65541:ROD65545 RXZ65541:RXZ65545 SHV65541:SHV65545 SRR65541:SRR65545 TBN65541:TBN65545 TLJ65541:TLJ65545 TVF65541:TVF65545 UFB65541:UFB65545 UOX65541:UOX65545 UYT65541:UYT65545 VIP65541:VIP65545 VSL65541:VSL65545 WCH65541:WCH65545 WMD65541:WMD65545 WVZ65541:WVZ65545 R131077:R131081 JN131077:JN131081 TJ131077:TJ131081 ADF131077:ADF131081 ANB131077:ANB131081 AWX131077:AWX131081 BGT131077:BGT131081 BQP131077:BQP131081 CAL131077:CAL131081 CKH131077:CKH131081 CUD131077:CUD131081 DDZ131077:DDZ131081 DNV131077:DNV131081 DXR131077:DXR131081 EHN131077:EHN131081 ERJ131077:ERJ131081 FBF131077:FBF131081 FLB131077:FLB131081 FUX131077:FUX131081 GET131077:GET131081 GOP131077:GOP131081 GYL131077:GYL131081 HIH131077:HIH131081 HSD131077:HSD131081 IBZ131077:IBZ131081 ILV131077:ILV131081 IVR131077:IVR131081 JFN131077:JFN131081 JPJ131077:JPJ131081 JZF131077:JZF131081 KJB131077:KJB131081 KSX131077:KSX131081 LCT131077:LCT131081 LMP131077:LMP131081 LWL131077:LWL131081 MGH131077:MGH131081 MQD131077:MQD131081 MZZ131077:MZZ131081 NJV131077:NJV131081 NTR131077:NTR131081 ODN131077:ODN131081 ONJ131077:ONJ131081 OXF131077:OXF131081 PHB131077:PHB131081 PQX131077:PQX131081 QAT131077:QAT131081 QKP131077:QKP131081 QUL131077:QUL131081 REH131077:REH131081 ROD131077:ROD131081 RXZ131077:RXZ131081 SHV131077:SHV131081 SRR131077:SRR131081 TBN131077:TBN131081 TLJ131077:TLJ131081 TVF131077:TVF131081 UFB131077:UFB131081 UOX131077:UOX131081 UYT131077:UYT131081 VIP131077:VIP131081 VSL131077:VSL131081 WCH131077:WCH131081 WMD131077:WMD131081 WVZ131077:WVZ131081 R196613:R196617 JN196613:JN196617 TJ196613:TJ196617 ADF196613:ADF196617 ANB196613:ANB196617 AWX196613:AWX196617 BGT196613:BGT196617 BQP196613:BQP196617 CAL196613:CAL196617 CKH196613:CKH196617 CUD196613:CUD196617 DDZ196613:DDZ196617 DNV196613:DNV196617 DXR196613:DXR196617 EHN196613:EHN196617 ERJ196613:ERJ196617 FBF196613:FBF196617 FLB196613:FLB196617 FUX196613:FUX196617 GET196613:GET196617 GOP196613:GOP196617 GYL196613:GYL196617 HIH196613:HIH196617 HSD196613:HSD196617 IBZ196613:IBZ196617 ILV196613:ILV196617 IVR196613:IVR196617 JFN196613:JFN196617 JPJ196613:JPJ196617 JZF196613:JZF196617 KJB196613:KJB196617 KSX196613:KSX196617 LCT196613:LCT196617 LMP196613:LMP196617 LWL196613:LWL196617 MGH196613:MGH196617 MQD196613:MQD196617 MZZ196613:MZZ196617 NJV196613:NJV196617 NTR196613:NTR196617 ODN196613:ODN196617 ONJ196613:ONJ196617 OXF196613:OXF196617 PHB196613:PHB196617 PQX196613:PQX196617 QAT196613:QAT196617 QKP196613:QKP196617 QUL196613:QUL196617 REH196613:REH196617 ROD196613:ROD196617 RXZ196613:RXZ196617 SHV196613:SHV196617 SRR196613:SRR196617 TBN196613:TBN196617 TLJ196613:TLJ196617 TVF196613:TVF196617 UFB196613:UFB196617 UOX196613:UOX196617 UYT196613:UYT196617 VIP196613:VIP196617 VSL196613:VSL196617 WCH196613:WCH196617 WMD196613:WMD196617 WVZ196613:WVZ196617 R262149:R262153 JN262149:JN262153 TJ262149:TJ262153 ADF262149:ADF262153 ANB262149:ANB262153 AWX262149:AWX262153 BGT262149:BGT262153 BQP262149:BQP262153 CAL262149:CAL262153 CKH262149:CKH262153 CUD262149:CUD262153 DDZ262149:DDZ262153 DNV262149:DNV262153 DXR262149:DXR262153 EHN262149:EHN262153 ERJ262149:ERJ262153 FBF262149:FBF262153 FLB262149:FLB262153 FUX262149:FUX262153 GET262149:GET262153 GOP262149:GOP262153 GYL262149:GYL262153 HIH262149:HIH262153 HSD262149:HSD262153 IBZ262149:IBZ262153 ILV262149:ILV262153 IVR262149:IVR262153 JFN262149:JFN262153 JPJ262149:JPJ262153 JZF262149:JZF262153 KJB262149:KJB262153 KSX262149:KSX262153 LCT262149:LCT262153 LMP262149:LMP262153 LWL262149:LWL262153 MGH262149:MGH262153 MQD262149:MQD262153 MZZ262149:MZZ262153 NJV262149:NJV262153 NTR262149:NTR262153 ODN262149:ODN262153 ONJ262149:ONJ262153 OXF262149:OXF262153 PHB262149:PHB262153 PQX262149:PQX262153 QAT262149:QAT262153 QKP262149:QKP262153 QUL262149:QUL262153 REH262149:REH262153 ROD262149:ROD262153 RXZ262149:RXZ262153 SHV262149:SHV262153 SRR262149:SRR262153 TBN262149:TBN262153 TLJ262149:TLJ262153 TVF262149:TVF262153 UFB262149:UFB262153 UOX262149:UOX262153 UYT262149:UYT262153 VIP262149:VIP262153 VSL262149:VSL262153 WCH262149:WCH262153 WMD262149:WMD262153 WVZ262149:WVZ262153 R327685:R327689 JN327685:JN327689 TJ327685:TJ327689 ADF327685:ADF327689 ANB327685:ANB327689 AWX327685:AWX327689 BGT327685:BGT327689 BQP327685:BQP327689 CAL327685:CAL327689 CKH327685:CKH327689 CUD327685:CUD327689 DDZ327685:DDZ327689 DNV327685:DNV327689 DXR327685:DXR327689 EHN327685:EHN327689 ERJ327685:ERJ327689 FBF327685:FBF327689 FLB327685:FLB327689 FUX327685:FUX327689 GET327685:GET327689 GOP327685:GOP327689 GYL327685:GYL327689 HIH327685:HIH327689 HSD327685:HSD327689 IBZ327685:IBZ327689 ILV327685:ILV327689 IVR327685:IVR327689 JFN327685:JFN327689 JPJ327685:JPJ327689 JZF327685:JZF327689 KJB327685:KJB327689 KSX327685:KSX327689 LCT327685:LCT327689 LMP327685:LMP327689 LWL327685:LWL327689 MGH327685:MGH327689 MQD327685:MQD327689 MZZ327685:MZZ327689 NJV327685:NJV327689 NTR327685:NTR327689 ODN327685:ODN327689 ONJ327685:ONJ327689 OXF327685:OXF327689 PHB327685:PHB327689 PQX327685:PQX327689 QAT327685:QAT327689 QKP327685:QKP327689 QUL327685:QUL327689 REH327685:REH327689 ROD327685:ROD327689 RXZ327685:RXZ327689 SHV327685:SHV327689 SRR327685:SRR327689 TBN327685:TBN327689 TLJ327685:TLJ327689 TVF327685:TVF327689 UFB327685:UFB327689 UOX327685:UOX327689 UYT327685:UYT327689 VIP327685:VIP327689 VSL327685:VSL327689 WCH327685:WCH327689 WMD327685:WMD327689 WVZ327685:WVZ327689 R393221:R393225 JN393221:JN393225 TJ393221:TJ393225 ADF393221:ADF393225 ANB393221:ANB393225 AWX393221:AWX393225 BGT393221:BGT393225 BQP393221:BQP393225 CAL393221:CAL393225 CKH393221:CKH393225 CUD393221:CUD393225 DDZ393221:DDZ393225 DNV393221:DNV393225 DXR393221:DXR393225 EHN393221:EHN393225 ERJ393221:ERJ393225 FBF393221:FBF393225 FLB393221:FLB393225 FUX393221:FUX393225 GET393221:GET393225 GOP393221:GOP393225 GYL393221:GYL393225 HIH393221:HIH393225 HSD393221:HSD393225 IBZ393221:IBZ393225 ILV393221:ILV393225 IVR393221:IVR393225 JFN393221:JFN393225 JPJ393221:JPJ393225 JZF393221:JZF393225 KJB393221:KJB393225 KSX393221:KSX393225 LCT393221:LCT393225 LMP393221:LMP393225 LWL393221:LWL393225 MGH393221:MGH393225 MQD393221:MQD393225 MZZ393221:MZZ393225 NJV393221:NJV393225 NTR393221:NTR393225 ODN393221:ODN393225 ONJ393221:ONJ393225 OXF393221:OXF393225 PHB393221:PHB393225 PQX393221:PQX393225 QAT393221:QAT393225 QKP393221:QKP393225 QUL393221:QUL393225 REH393221:REH393225 ROD393221:ROD393225 RXZ393221:RXZ393225 SHV393221:SHV393225 SRR393221:SRR393225 TBN393221:TBN393225 TLJ393221:TLJ393225 TVF393221:TVF393225 UFB393221:UFB393225 UOX393221:UOX393225 UYT393221:UYT393225 VIP393221:VIP393225 VSL393221:VSL393225 WCH393221:WCH393225 WMD393221:WMD393225 WVZ393221:WVZ393225 R458757:R458761 JN458757:JN458761 TJ458757:TJ458761 ADF458757:ADF458761 ANB458757:ANB458761 AWX458757:AWX458761 BGT458757:BGT458761 BQP458757:BQP458761 CAL458757:CAL458761 CKH458757:CKH458761 CUD458757:CUD458761 DDZ458757:DDZ458761 DNV458757:DNV458761 DXR458757:DXR458761 EHN458757:EHN458761 ERJ458757:ERJ458761 FBF458757:FBF458761 FLB458757:FLB458761 FUX458757:FUX458761 GET458757:GET458761 GOP458757:GOP458761 GYL458757:GYL458761 HIH458757:HIH458761 HSD458757:HSD458761 IBZ458757:IBZ458761 ILV458757:ILV458761 IVR458757:IVR458761 JFN458757:JFN458761 JPJ458757:JPJ458761 JZF458757:JZF458761 KJB458757:KJB458761 KSX458757:KSX458761 LCT458757:LCT458761 LMP458757:LMP458761 LWL458757:LWL458761 MGH458757:MGH458761 MQD458757:MQD458761 MZZ458757:MZZ458761 NJV458757:NJV458761 NTR458757:NTR458761 ODN458757:ODN458761 ONJ458757:ONJ458761 OXF458757:OXF458761 PHB458757:PHB458761 PQX458757:PQX458761 QAT458757:QAT458761 QKP458757:QKP458761 QUL458757:QUL458761 REH458757:REH458761 ROD458757:ROD458761 RXZ458757:RXZ458761 SHV458757:SHV458761 SRR458757:SRR458761 TBN458757:TBN458761 TLJ458757:TLJ458761 TVF458757:TVF458761 UFB458757:UFB458761 UOX458757:UOX458761 UYT458757:UYT458761 VIP458757:VIP458761 VSL458757:VSL458761 WCH458757:WCH458761 WMD458757:WMD458761 WVZ458757:WVZ458761 R524293:R524297 JN524293:JN524297 TJ524293:TJ524297 ADF524293:ADF524297 ANB524293:ANB524297 AWX524293:AWX524297 BGT524293:BGT524297 BQP524293:BQP524297 CAL524293:CAL524297 CKH524293:CKH524297 CUD524293:CUD524297 DDZ524293:DDZ524297 DNV524293:DNV524297 DXR524293:DXR524297 EHN524293:EHN524297 ERJ524293:ERJ524297 FBF524293:FBF524297 FLB524293:FLB524297 FUX524293:FUX524297 GET524293:GET524297 GOP524293:GOP524297 GYL524293:GYL524297 HIH524293:HIH524297 HSD524293:HSD524297 IBZ524293:IBZ524297 ILV524293:ILV524297 IVR524293:IVR524297 JFN524293:JFN524297 JPJ524293:JPJ524297 JZF524293:JZF524297 KJB524293:KJB524297 KSX524293:KSX524297 LCT524293:LCT524297 LMP524293:LMP524297 LWL524293:LWL524297 MGH524293:MGH524297 MQD524293:MQD524297 MZZ524293:MZZ524297 NJV524293:NJV524297 NTR524293:NTR524297 ODN524293:ODN524297 ONJ524293:ONJ524297 OXF524293:OXF524297 PHB524293:PHB524297 PQX524293:PQX524297 QAT524293:QAT524297 QKP524293:QKP524297 QUL524293:QUL524297 REH524293:REH524297 ROD524293:ROD524297 RXZ524293:RXZ524297 SHV524293:SHV524297 SRR524293:SRR524297 TBN524293:TBN524297 TLJ524293:TLJ524297 TVF524293:TVF524297 UFB524293:UFB524297 UOX524293:UOX524297 UYT524293:UYT524297 VIP524293:VIP524297 VSL524293:VSL524297 WCH524293:WCH524297 WMD524293:WMD524297 WVZ524293:WVZ524297 R589829:R589833 JN589829:JN589833 TJ589829:TJ589833 ADF589829:ADF589833 ANB589829:ANB589833 AWX589829:AWX589833 BGT589829:BGT589833 BQP589829:BQP589833 CAL589829:CAL589833 CKH589829:CKH589833 CUD589829:CUD589833 DDZ589829:DDZ589833 DNV589829:DNV589833 DXR589829:DXR589833 EHN589829:EHN589833 ERJ589829:ERJ589833 FBF589829:FBF589833 FLB589829:FLB589833 FUX589829:FUX589833 GET589829:GET589833 GOP589829:GOP589833 GYL589829:GYL589833 HIH589829:HIH589833 HSD589829:HSD589833 IBZ589829:IBZ589833 ILV589829:ILV589833 IVR589829:IVR589833 JFN589829:JFN589833 JPJ589829:JPJ589833 JZF589829:JZF589833 KJB589829:KJB589833 KSX589829:KSX589833 LCT589829:LCT589833 LMP589829:LMP589833 LWL589829:LWL589833 MGH589829:MGH589833 MQD589829:MQD589833 MZZ589829:MZZ589833 NJV589829:NJV589833 NTR589829:NTR589833 ODN589829:ODN589833 ONJ589829:ONJ589833 OXF589829:OXF589833 PHB589829:PHB589833 PQX589829:PQX589833 QAT589829:QAT589833 QKP589829:QKP589833 QUL589829:QUL589833 REH589829:REH589833 ROD589829:ROD589833 RXZ589829:RXZ589833 SHV589829:SHV589833 SRR589829:SRR589833 TBN589829:TBN589833 TLJ589829:TLJ589833 TVF589829:TVF589833 UFB589829:UFB589833 UOX589829:UOX589833 UYT589829:UYT589833 VIP589829:VIP589833 VSL589829:VSL589833 WCH589829:WCH589833 WMD589829:WMD589833 WVZ589829:WVZ589833 R655365:R655369 JN655365:JN655369 TJ655365:TJ655369 ADF655365:ADF655369 ANB655365:ANB655369 AWX655365:AWX655369 BGT655365:BGT655369 BQP655365:BQP655369 CAL655365:CAL655369 CKH655365:CKH655369 CUD655365:CUD655369 DDZ655365:DDZ655369 DNV655365:DNV655369 DXR655365:DXR655369 EHN655365:EHN655369 ERJ655365:ERJ655369 FBF655365:FBF655369 FLB655365:FLB655369 FUX655365:FUX655369 GET655365:GET655369 GOP655365:GOP655369 GYL655365:GYL655369 HIH655365:HIH655369 HSD655365:HSD655369 IBZ655365:IBZ655369 ILV655365:ILV655369 IVR655365:IVR655369 JFN655365:JFN655369 JPJ655365:JPJ655369 JZF655365:JZF655369 KJB655365:KJB655369 KSX655365:KSX655369 LCT655365:LCT655369 LMP655365:LMP655369 LWL655365:LWL655369 MGH655365:MGH655369 MQD655365:MQD655369 MZZ655365:MZZ655369 NJV655365:NJV655369 NTR655365:NTR655369 ODN655365:ODN655369 ONJ655365:ONJ655369 OXF655365:OXF655369 PHB655365:PHB655369 PQX655365:PQX655369 QAT655365:QAT655369 QKP655365:QKP655369 QUL655365:QUL655369 REH655365:REH655369 ROD655365:ROD655369 RXZ655365:RXZ655369 SHV655365:SHV655369 SRR655365:SRR655369 TBN655365:TBN655369 TLJ655365:TLJ655369 TVF655365:TVF655369 UFB655365:UFB655369 UOX655365:UOX655369 UYT655365:UYT655369 VIP655365:VIP655369 VSL655365:VSL655369 WCH655365:WCH655369 WMD655365:WMD655369 WVZ655365:WVZ655369 R720901:R720905 JN720901:JN720905 TJ720901:TJ720905 ADF720901:ADF720905 ANB720901:ANB720905 AWX720901:AWX720905 BGT720901:BGT720905 BQP720901:BQP720905 CAL720901:CAL720905 CKH720901:CKH720905 CUD720901:CUD720905 DDZ720901:DDZ720905 DNV720901:DNV720905 DXR720901:DXR720905 EHN720901:EHN720905 ERJ720901:ERJ720905 FBF720901:FBF720905 FLB720901:FLB720905 FUX720901:FUX720905 GET720901:GET720905 GOP720901:GOP720905 GYL720901:GYL720905 HIH720901:HIH720905 HSD720901:HSD720905 IBZ720901:IBZ720905 ILV720901:ILV720905 IVR720901:IVR720905 JFN720901:JFN720905 JPJ720901:JPJ720905 JZF720901:JZF720905 KJB720901:KJB720905 KSX720901:KSX720905 LCT720901:LCT720905 LMP720901:LMP720905 LWL720901:LWL720905 MGH720901:MGH720905 MQD720901:MQD720905 MZZ720901:MZZ720905 NJV720901:NJV720905 NTR720901:NTR720905 ODN720901:ODN720905 ONJ720901:ONJ720905 OXF720901:OXF720905 PHB720901:PHB720905 PQX720901:PQX720905 QAT720901:QAT720905 QKP720901:QKP720905 QUL720901:QUL720905 REH720901:REH720905 ROD720901:ROD720905 RXZ720901:RXZ720905 SHV720901:SHV720905 SRR720901:SRR720905 TBN720901:TBN720905 TLJ720901:TLJ720905 TVF720901:TVF720905 UFB720901:UFB720905 UOX720901:UOX720905 UYT720901:UYT720905 VIP720901:VIP720905 VSL720901:VSL720905 WCH720901:WCH720905 WMD720901:WMD720905 WVZ720901:WVZ720905 R786437:R786441 JN786437:JN786441 TJ786437:TJ786441 ADF786437:ADF786441 ANB786437:ANB786441 AWX786437:AWX786441 BGT786437:BGT786441 BQP786437:BQP786441 CAL786437:CAL786441 CKH786437:CKH786441 CUD786437:CUD786441 DDZ786437:DDZ786441 DNV786437:DNV786441 DXR786437:DXR786441 EHN786437:EHN786441 ERJ786437:ERJ786441 FBF786437:FBF786441 FLB786437:FLB786441 FUX786437:FUX786441 GET786437:GET786441 GOP786437:GOP786441 GYL786437:GYL786441 HIH786437:HIH786441 HSD786437:HSD786441 IBZ786437:IBZ786441 ILV786437:ILV786441 IVR786437:IVR786441 JFN786437:JFN786441 JPJ786437:JPJ786441 JZF786437:JZF786441 KJB786437:KJB786441 KSX786437:KSX786441 LCT786437:LCT786441 LMP786437:LMP786441 LWL786437:LWL786441 MGH786437:MGH786441 MQD786437:MQD786441 MZZ786437:MZZ786441 NJV786437:NJV786441 NTR786437:NTR786441 ODN786437:ODN786441 ONJ786437:ONJ786441 OXF786437:OXF786441 PHB786437:PHB786441 PQX786437:PQX786441 QAT786437:QAT786441 QKP786437:QKP786441 QUL786437:QUL786441 REH786437:REH786441 ROD786437:ROD786441 RXZ786437:RXZ786441 SHV786437:SHV786441 SRR786437:SRR786441 TBN786437:TBN786441 TLJ786437:TLJ786441 TVF786437:TVF786441 UFB786437:UFB786441 UOX786437:UOX786441 UYT786437:UYT786441 VIP786437:VIP786441 VSL786437:VSL786441 WCH786437:WCH786441 WMD786437:WMD786441 WVZ786437:WVZ786441 R851973:R851977 JN851973:JN851977 TJ851973:TJ851977 ADF851973:ADF851977 ANB851973:ANB851977 AWX851973:AWX851977 BGT851973:BGT851977 BQP851973:BQP851977 CAL851973:CAL851977 CKH851973:CKH851977 CUD851973:CUD851977 DDZ851973:DDZ851977 DNV851973:DNV851977 DXR851973:DXR851977 EHN851973:EHN851977 ERJ851973:ERJ851977 FBF851973:FBF851977 FLB851973:FLB851977 FUX851973:FUX851977 GET851973:GET851977 GOP851973:GOP851977 GYL851973:GYL851977 HIH851973:HIH851977 HSD851973:HSD851977 IBZ851973:IBZ851977 ILV851973:ILV851977 IVR851973:IVR851977 JFN851973:JFN851977 JPJ851973:JPJ851977 JZF851973:JZF851977 KJB851973:KJB851977 KSX851973:KSX851977 LCT851973:LCT851977 LMP851973:LMP851977 LWL851973:LWL851977 MGH851973:MGH851977 MQD851973:MQD851977 MZZ851973:MZZ851977 NJV851973:NJV851977 NTR851973:NTR851977 ODN851973:ODN851977 ONJ851973:ONJ851977 OXF851973:OXF851977 PHB851973:PHB851977 PQX851973:PQX851977 QAT851973:QAT851977 QKP851973:QKP851977 QUL851973:QUL851977 REH851973:REH851977 ROD851973:ROD851977 RXZ851973:RXZ851977 SHV851973:SHV851977 SRR851973:SRR851977 TBN851973:TBN851977 TLJ851973:TLJ851977 TVF851973:TVF851977 UFB851973:UFB851977 UOX851973:UOX851977 UYT851973:UYT851977 VIP851973:VIP851977 VSL851973:VSL851977 WCH851973:WCH851977 WMD851973:WMD851977 WVZ851973:WVZ851977 R917509:R917513 JN917509:JN917513 TJ917509:TJ917513 ADF917509:ADF917513 ANB917509:ANB917513 AWX917509:AWX917513 BGT917509:BGT917513 BQP917509:BQP917513 CAL917509:CAL917513 CKH917509:CKH917513 CUD917509:CUD917513 DDZ917509:DDZ917513 DNV917509:DNV917513 DXR917509:DXR917513 EHN917509:EHN917513 ERJ917509:ERJ917513 FBF917509:FBF917513 FLB917509:FLB917513 FUX917509:FUX917513 GET917509:GET917513 GOP917509:GOP917513 GYL917509:GYL917513 HIH917509:HIH917513 HSD917509:HSD917513 IBZ917509:IBZ917513 ILV917509:ILV917513 IVR917509:IVR917513 JFN917509:JFN917513 JPJ917509:JPJ917513 JZF917509:JZF917513 KJB917509:KJB917513 KSX917509:KSX917513 LCT917509:LCT917513 LMP917509:LMP917513 LWL917509:LWL917513 MGH917509:MGH917513 MQD917509:MQD917513 MZZ917509:MZZ917513 NJV917509:NJV917513 NTR917509:NTR917513 ODN917509:ODN917513 ONJ917509:ONJ917513 OXF917509:OXF917513 PHB917509:PHB917513 PQX917509:PQX917513 QAT917509:QAT917513 QKP917509:QKP917513 QUL917509:QUL917513 REH917509:REH917513 ROD917509:ROD917513 RXZ917509:RXZ917513 SHV917509:SHV917513 SRR917509:SRR917513 TBN917509:TBN917513 TLJ917509:TLJ917513 TVF917509:TVF917513 UFB917509:UFB917513 UOX917509:UOX917513 UYT917509:UYT917513 VIP917509:VIP917513 VSL917509:VSL917513 WCH917509:WCH917513 WMD917509:WMD917513 WVZ917509:WVZ917513 R983045:R983049 JN983045:JN983049 TJ983045:TJ983049 ADF983045:ADF983049 ANB983045:ANB983049 AWX983045:AWX983049 BGT983045:BGT983049 BQP983045:BQP983049 CAL983045:CAL983049 CKH983045:CKH983049 CUD983045:CUD983049 DDZ983045:DDZ983049 DNV983045:DNV983049 DXR983045:DXR983049 EHN983045:EHN983049 ERJ983045:ERJ983049 FBF983045:FBF983049 FLB983045:FLB983049 FUX983045:FUX983049 GET983045:GET983049 GOP983045:GOP983049 GYL983045:GYL983049 HIH983045:HIH983049 HSD983045:HSD983049 IBZ983045:IBZ983049 ILV983045:ILV983049 IVR983045:IVR983049 JFN983045:JFN983049 JPJ983045:JPJ983049 JZF983045:JZF983049 KJB983045:KJB983049 KSX983045:KSX983049 LCT983045:LCT983049 LMP983045:LMP983049 LWL983045:LWL983049 MGH983045:MGH983049 MQD983045:MQD983049 MZZ983045:MZZ983049 NJV983045:NJV983049 NTR983045:NTR983049 ODN983045:ODN983049 ONJ983045:ONJ983049 OXF983045:OXF983049 PHB983045:PHB983049 PQX983045:PQX983049 QAT983045:QAT983049 QKP983045:QKP983049 QUL983045:QUL983049 REH983045:REH983049 ROD983045:ROD983049 RXZ983045:RXZ983049 SHV983045:SHV983049 SRR983045:SRR983049 TBN983045:TBN983049 TLJ983045:TLJ983049 TVF983045:TVF983049 UFB983045:UFB983049 UOX983045:UOX983049 UYT983045:UYT983049 VIP983045:VIP983049 VSL983045:VSL983049 WCH983045:WCH983049 WMD983045:WMD983049 WVZ983045:WVZ983049"/>
  </dataValidation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"/>
  <sheetViews>
    <sheetView topLeftCell="I1" workbookViewId="0">
      <selection activeCell="L16" sqref="L16"/>
    </sheetView>
  </sheetViews>
  <sheetFormatPr defaultRowHeight="16.5"/>
  <cols>
    <col min="1" max="1" width="2.625" style="1" customWidth="1"/>
    <col min="2" max="2" width="18.5" style="2" customWidth="1"/>
    <col min="3" max="3" width="18.25" style="1" customWidth="1"/>
    <col min="4" max="4" width="27.75" style="1" customWidth="1"/>
    <col min="5" max="5" width="6.75" style="1" customWidth="1"/>
    <col min="6" max="6" width="5.625" style="1" customWidth="1"/>
    <col min="7" max="7" width="7.875" style="1" customWidth="1"/>
    <col min="8" max="8" width="44.8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5678</v>
      </c>
      <c r="L1" s="386"/>
      <c r="M1" s="386"/>
      <c r="N1" s="387"/>
      <c r="O1" s="388"/>
      <c r="P1" s="385" t="s">
        <v>5679</v>
      </c>
      <c r="Q1" s="386"/>
      <c r="R1" s="386"/>
      <c r="S1" s="387"/>
      <c r="T1" s="388"/>
    </row>
    <row r="2" spans="2:20" ht="17.25">
      <c r="B2" s="6" t="s">
        <v>5568</v>
      </c>
      <c r="C2" s="7"/>
      <c r="D2" s="5"/>
      <c r="E2" s="5"/>
      <c r="F2" s="5"/>
      <c r="G2" s="5"/>
      <c r="H2" s="5"/>
      <c r="I2" s="5"/>
      <c r="J2" s="20"/>
      <c r="K2" s="383" t="s">
        <v>5680</v>
      </c>
      <c r="L2" s="389"/>
      <c r="M2" s="389"/>
      <c r="N2" s="390"/>
      <c r="O2" s="391"/>
      <c r="P2" s="383" t="s">
        <v>5569</v>
      </c>
      <c r="Q2" s="389"/>
      <c r="R2" s="389"/>
      <c r="S2" s="390"/>
      <c r="T2" s="391"/>
    </row>
    <row r="3" spans="2:20" ht="17.25">
      <c r="B3" s="6" t="s">
        <v>5476</v>
      </c>
      <c r="C3" s="8"/>
      <c r="D3" s="5"/>
      <c r="E3" s="5"/>
      <c r="F3" s="5"/>
      <c r="G3" s="5"/>
      <c r="H3" s="5"/>
      <c r="I3" s="5"/>
      <c r="J3" s="20"/>
      <c r="K3" s="383" t="s">
        <v>5570</v>
      </c>
      <c r="L3" s="389"/>
      <c r="M3" s="389"/>
      <c r="N3" s="390"/>
      <c r="O3" s="391"/>
      <c r="P3" s="383" t="s">
        <v>5571</v>
      </c>
      <c r="Q3" s="389"/>
      <c r="R3" s="389"/>
      <c r="S3" s="390"/>
      <c r="T3" s="391"/>
    </row>
    <row r="4" spans="2:20">
      <c r="B4" s="6" t="s">
        <v>5479</v>
      </c>
      <c r="C4" s="8"/>
      <c r="D4" s="5"/>
      <c r="E4" s="5"/>
      <c r="F4" s="5"/>
      <c r="G4" s="5"/>
      <c r="H4" s="5"/>
      <c r="I4" s="5"/>
      <c r="J4" s="20"/>
      <c r="K4" s="383" t="s">
        <v>5482</v>
      </c>
      <c r="L4" s="384"/>
      <c r="M4" s="8">
        <v>45</v>
      </c>
      <c r="N4" s="21" t="s">
        <v>5483</v>
      </c>
      <c r="O4" s="22">
        <f>(M5+M6)/M4</f>
        <v>0</v>
      </c>
      <c r="P4" s="383" t="s">
        <v>5482</v>
      </c>
      <c r="Q4" s="384"/>
      <c r="R4" s="8">
        <f>COUNTA($B$11:$B$168)</f>
        <v>1</v>
      </c>
      <c r="S4" s="21" t="s">
        <v>5483</v>
      </c>
      <c r="T4" s="22">
        <f>(R5+R6)/R4</f>
        <v>0</v>
      </c>
    </row>
    <row r="5" spans="2:20">
      <c r="B5" s="6" t="s">
        <v>5484</v>
      </c>
      <c r="C5" s="8"/>
      <c r="D5" s="5"/>
      <c r="E5" s="5"/>
      <c r="F5" s="5"/>
      <c r="G5" s="5"/>
      <c r="H5" s="5"/>
      <c r="I5" s="5"/>
      <c r="J5" s="20"/>
      <c r="K5" s="383" t="s">
        <v>5486</v>
      </c>
      <c r="L5" s="384"/>
      <c r="M5" s="23">
        <f>COUNTIF(K11:K$168,"通过")</f>
        <v>0</v>
      </c>
      <c r="N5" s="21" t="s">
        <v>5572</v>
      </c>
      <c r="O5" s="22">
        <f>M5/M4</f>
        <v>0</v>
      </c>
      <c r="P5" s="383" t="s">
        <v>5486</v>
      </c>
      <c r="Q5" s="384"/>
      <c r="R5" s="23">
        <f>COUNTIF(P11:P$168,"通过")</f>
        <v>0</v>
      </c>
      <c r="S5" s="21" t="s">
        <v>5681</v>
      </c>
      <c r="T5" s="22">
        <f>R5/R4</f>
        <v>0</v>
      </c>
    </row>
    <row r="6" spans="2:20">
      <c r="B6" s="6" t="s">
        <v>5487</v>
      </c>
      <c r="C6" s="8"/>
      <c r="D6" s="5"/>
      <c r="E6" s="5"/>
      <c r="F6" s="5"/>
      <c r="G6" s="5"/>
      <c r="H6" s="5"/>
      <c r="I6" s="5"/>
      <c r="J6" s="20"/>
      <c r="K6" s="383" t="s">
        <v>5489</v>
      </c>
      <c r="L6" s="384"/>
      <c r="M6" s="23">
        <f>COUNTIF(K11:K$167,"不通过")</f>
        <v>0</v>
      </c>
      <c r="N6" s="21" t="s">
        <v>5572</v>
      </c>
      <c r="O6" s="22">
        <f>M6/M4</f>
        <v>0</v>
      </c>
      <c r="P6" s="383" t="s">
        <v>5489</v>
      </c>
      <c r="Q6" s="384"/>
      <c r="R6" s="23">
        <f>COUNTIF(P11:P$167,"失败")</f>
        <v>0</v>
      </c>
      <c r="S6" s="21" t="s">
        <v>5682</v>
      </c>
      <c r="T6" s="22">
        <f>R6/R4</f>
        <v>0</v>
      </c>
    </row>
    <row r="7" spans="2:20">
      <c r="B7" s="6" t="s">
        <v>5490</v>
      </c>
      <c r="C7" s="8"/>
      <c r="D7" s="5"/>
      <c r="E7" s="5"/>
      <c r="F7" s="5"/>
      <c r="G7" s="5"/>
      <c r="H7" s="5"/>
      <c r="I7" s="5"/>
      <c r="J7" s="20"/>
      <c r="K7" s="383" t="s">
        <v>5492</v>
      </c>
      <c r="L7" s="384"/>
      <c r="M7" s="23">
        <f>COUNTIF(K11:K$167,"阻碍")</f>
        <v>0</v>
      </c>
      <c r="N7" s="21" t="s">
        <v>5483</v>
      </c>
      <c r="O7" s="22">
        <f>M7/M4</f>
        <v>0</v>
      </c>
      <c r="P7" s="383" t="s">
        <v>5492</v>
      </c>
      <c r="Q7" s="384"/>
      <c r="R7" s="23">
        <f>COUNTIF(P11:P$167,"阻塞")</f>
        <v>0</v>
      </c>
      <c r="S7" s="21" t="s">
        <v>5483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5493</v>
      </c>
      <c r="L8" s="384"/>
      <c r="M8" s="23">
        <f>COUNTIF(K11:K$167,"无效")</f>
        <v>0</v>
      </c>
      <c r="N8" s="21" t="s">
        <v>5483</v>
      </c>
      <c r="O8" s="22">
        <f>M8/M4</f>
        <v>0</v>
      </c>
      <c r="P8" s="383" t="s">
        <v>5493</v>
      </c>
      <c r="Q8" s="384"/>
      <c r="R8" s="23">
        <f>COUNTIF(P11:P$167,"无效")</f>
        <v>0</v>
      </c>
      <c r="S8" s="21" t="s">
        <v>5483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5494</v>
      </c>
      <c r="L9" s="384"/>
      <c r="M9" s="23">
        <f>COUNTIF(K11:K$167,"未执行")</f>
        <v>0</v>
      </c>
      <c r="N9" s="21" t="s">
        <v>5483</v>
      </c>
      <c r="O9" s="22">
        <f>M9/M4</f>
        <v>0</v>
      </c>
      <c r="P9" s="383" t="s">
        <v>5494</v>
      </c>
      <c r="Q9" s="384"/>
      <c r="R9" s="23">
        <f>COUNTIF(P11:P$167,"未执行")</f>
        <v>0</v>
      </c>
      <c r="S9" s="21" t="s">
        <v>5483</v>
      </c>
      <c r="T9" s="22">
        <f>R9/R4</f>
        <v>0</v>
      </c>
    </row>
    <row r="10" spans="2:20" ht="33">
      <c r="B10" s="9" t="s">
        <v>5495</v>
      </c>
      <c r="C10" s="10" t="s">
        <v>5575</v>
      </c>
      <c r="D10" s="10" t="s">
        <v>5497</v>
      </c>
      <c r="E10" s="10" t="s">
        <v>5498</v>
      </c>
      <c r="F10" s="10" t="s">
        <v>5499</v>
      </c>
      <c r="G10" s="11" t="s">
        <v>5576</v>
      </c>
      <c r="H10" s="10" t="s">
        <v>5501</v>
      </c>
      <c r="I10" s="10" t="s">
        <v>5577</v>
      </c>
      <c r="J10" s="24" t="s">
        <v>5503</v>
      </c>
      <c r="K10" s="10" t="s">
        <v>5504</v>
      </c>
      <c r="L10" s="10" t="s">
        <v>5683</v>
      </c>
      <c r="M10" s="10" t="s">
        <v>5506</v>
      </c>
      <c r="N10" s="10" t="s">
        <v>5507</v>
      </c>
      <c r="O10" s="10" t="s">
        <v>5508</v>
      </c>
      <c r="P10" s="10" t="s">
        <v>5579</v>
      </c>
      <c r="Q10" s="10" t="s">
        <v>5505</v>
      </c>
      <c r="R10" s="10" t="s">
        <v>5506</v>
      </c>
      <c r="S10" s="10" t="s">
        <v>5507</v>
      </c>
      <c r="T10" s="10" t="s">
        <v>5508</v>
      </c>
    </row>
    <row r="11" spans="2:20">
      <c r="B11" s="485" t="s">
        <v>5684</v>
      </c>
      <c r="C11" s="13"/>
      <c r="D11" s="364" t="s">
        <v>5581</v>
      </c>
      <c r="E11" s="13" t="s">
        <v>145</v>
      </c>
      <c r="F11" s="13" t="s">
        <v>178</v>
      </c>
      <c r="G11" s="13" t="s">
        <v>157</v>
      </c>
      <c r="H11" s="364" t="s">
        <v>5685</v>
      </c>
      <c r="I11" s="25" t="s">
        <v>5686</v>
      </c>
      <c r="J11" s="25" t="s">
        <v>5687</v>
      </c>
      <c r="K11" s="26"/>
      <c r="L11" s="13"/>
      <c r="M11" s="13"/>
      <c r="N11" s="13"/>
      <c r="O11" s="13"/>
      <c r="P11" s="13"/>
      <c r="Q11" s="13"/>
      <c r="R11" s="13"/>
      <c r="S11" s="13"/>
      <c r="T11" s="13"/>
    </row>
    <row r="12" spans="2:20" ht="27">
      <c r="B12" s="485"/>
      <c r="C12" s="13"/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5688</v>
      </c>
      <c r="J12" s="25" t="s">
        <v>5584</v>
      </c>
      <c r="K12" s="26"/>
      <c r="L12" s="13"/>
      <c r="M12" s="13"/>
      <c r="N12" s="13"/>
      <c r="O12" s="13"/>
      <c r="P12" s="13"/>
      <c r="Q12" s="13"/>
      <c r="R12" s="13"/>
      <c r="S12" s="13"/>
      <c r="T12" s="13"/>
    </row>
    <row r="13" spans="2:20" ht="27">
      <c r="B13" s="485"/>
      <c r="C13" s="13"/>
      <c r="D13" s="364"/>
      <c r="E13" s="13" t="s">
        <v>145</v>
      </c>
      <c r="F13" s="13" t="s">
        <v>178</v>
      </c>
      <c r="G13" s="13" t="s">
        <v>157</v>
      </c>
      <c r="H13" s="364"/>
      <c r="I13" s="25" t="s">
        <v>5689</v>
      </c>
      <c r="J13" s="25" t="s">
        <v>5690</v>
      </c>
      <c r="K13" s="26"/>
      <c r="L13" s="13"/>
      <c r="M13" s="13"/>
      <c r="N13" s="13"/>
      <c r="O13" s="13"/>
      <c r="P13" s="13"/>
      <c r="Q13" s="13"/>
      <c r="R13" s="13"/>
      <c r="S13" s="13"/>
      <c r="T13" s="13"/>
    </row>
    <row r="14" spans="2:20" ht="27">
      <c r="B14" s="485"/>
      <c r="C14" s="13"/>
      <c r="D14" s="364"/>
      <c r="E14" s="13" t="s">
        <v>145</v>
      </c>
      <c r="F14" s="13" t="s">
        <v>146</v>
      </c>
      <c r="G14" s="13" t="s">
        <v>157</v>
      </c>
      <c r="H14" s="364"/>
      <c r="I14" s="25" t="s">
        <v>5691</v>
      </c>
      <c r="J14" s="25" t="s">
        <v>5692</v>
      </c>
      <c r="K14" s="26"/>
      <c r="L14" s="13"/>
      <c r="M14" s="13"/>
      <c r="N14" s="13"/>
      <c r="O14" s="13"/>
      <c r="P14" s="13"/>
      <c r="Q14" s="13"/>
      <c r="R14" s="13"/>
      <c r="S14" s="13"/>
      <c r="T14" s="13"/>
    </row>
    <row r="15" spans="2:20" ht="27">
      <c r="B15" s="485"/>
      <c r="C15" s="13"/>
      <c r="D15" s="364"/>
      <c r="E15" s="13" t="s">
        <v>145</v>
      </c>
      <c r="F15" s="13" t="s">
        <v>146</v>
      </c>
      <c r="G15" s="13" t="s">
        <v>157</v>
      </c>
      <c r="H15" s="364"/>
      <c r="I15" s="25" t="s">
        <v>5693</v>
      </c>
      <c r="J15" s="25" t="s">
        <v>5694</v>
      </c>
      <c r="K15" s="26"/>
      <c r="L15" s="13"/>
      <c r="M15" s="13"/>
      <c r="N15" s="13"/>
      <c r="O15" s="13"/>
      <c r="P15" s="13"/>
      <c r="Q15" s="13"/>
      <c r="R15" s="13"/>
      <c r="S15" s="13"/>
      <c r="T15" s="13"/>
    </row>
    <row r="16" spans="2:20" ht="27">
      <c r="B16" s="485"/>
      <c r="C16" s="13"/>
      <c r="D16" s="364"/>
      <c r="E16" s="13" t="s">
        <v>145</v>
      </c>
      <c r="F16" s="13" t="s">
        <v>146</v>
      </c>
      <c r="G16" s="13" t="s">
        <v>157</v>
      </c>
      <c r="H16" s="364"/>
      <c r="I16" s="25" t="s">
        <v>5695</v>
      </c>
      <c r="J16" s="25" t="s">
        <v>5587</v>
      </c>
      <c r="K16" s="26"/>
      <c r="L16" s="13"/>
      <c r="M16" s="13"/>
      <c r="N16" s="13"/>
      <c r="O16" s="13"/>
      <c r="P16" s="13"/>
      <c r="Q16" s="13"/>
      <c r="R16" s="13"/>
      <c r="S16" s="13"/>
      <c r="T16" s="13"/>
    </row>
    <row r="17" spans="2:20" ht="27">
      <c r="B17" s="485"/>
      <c r="C17" s="13"/>
      <c r="D17" s="364"/>
      <c r="E17" s="13" t="s">
        <v>145</v>
      </c>
      <c r="F17" s="13" t="s">
        <v>146</v>
      </c>
      <c r="G17" s="13" t="s">
        <v>157</v>
      </c>
      <c r="H17" s="364"/>
      <c r="I17" s="25" t="s">
        <v>5696</v>
      </c>
      <c r="J17" s="25" t="s">
        <v>5588</v>
      </c>
      <c r="K17" s="26"/>
      <c r="L17" s="13"/>
      <c r="M17" s="13"/>
      <c r="N17" s="13"/>
      <c r="O17" s="13"/>
      <c r="P17" s="13"/>
      <c r="Q17" s="13"/>
      <c r="R17" s="13"/>
      <c r="S17" s="13"/>
      <c r="T17" s="13"/>
    </row>
    <row r="18" spans="2:20" ht="27">
      <c r="B18" s="485"/>
      <c r="C18" s="13"/>
      <c r="D18" s="364"/>
      <c r="E18" s="13" t="s">
        <v>145</v>
      </c>
      <c r="F18" s="13" t="s">
        <v>178</v>
      </c>
      <c r="G18" s="13" t="s">
        <v>157</v>
      </c>
      <c r="H18" s="364"/>
      <c r="I18" s="25" t="s">
        <v>5697</v>
      </c>
      <c r="J18" s="25" t="s">
        <v>5589</v>
      </c>
      <c r="K18" s="26"/>
      <c r="L18" s="13"/>
      <c r="M18" s="13"/>
      <c r="N18" s="13"/>
      <c r="O18" s="13"/>
      <c r="P18" s="13"/>
      <c r="Q18" s="13"/>
      <c r="R18" s="13"/>
      <c r="S18" s="13"/>
      <c r="T18" s="13"/>
    </row>
    <row r="19" spans="2:20">
      <c r="B19" s="485"/>
      <c r="C19" s="13"/>
      <c r="D19" s="364"/>
      <c r="E19" s="13" t="s">
        <v>145</v>
      </c>
      <c r="F19" s="13" t="s">
        <v>178</v>
      </c>
      <c r="G19" s="13" t="s">
        <v>157</v>
      </c>
      <c r="H19" s="364"/>
      <c r="I19" s="25" t="s">
        <v>5698</v>
      </c>
      <c r="J19" s="25" t="s">
        <v>5590</v>
      </c>
      <c r="K19" s="26"/>
      <c r="L19" s="13"/>
      <c r="M19" s="13"/>
      <c r="N19" s="13"/>
      <c r="O19" s="13"/>
      <c r="P19" s="13"/>
      <c r="Q19" s="13"/>
      <c r="R19" s="13"/>
      <c r="S19" s="13"/>
      <c r="T19" s="13"/>
    </row>
    <row r="20" spans="2:20" ht="27">
      <c r="B20" s="485"/>
      <c r="C20" s="13"/>
      <c r="D20" s="364"/>
      <c r="E20" s="13" t="s">
        <v>145</v>
      </c>
      <c r="F20" s="13" t="s">
        <v>178</v>
      </c>
      <c r="G20" s="13" t="s">
        <v>157</v>
      </c>
      <c r="H20" s="364"/>
      <c r="I20" s="25" t="s">
        <v>5699</v>
      </c>
      <c r="J20" s="25" t="s">
        <v>5591</v>
      </c>
      <c r="K20" s="26"/>
      <c r="L20" s="13"/>
      <c r="M20" s="13"/>
      <c r="N20" s="13"/>
      <c r="O20" s="13"/>
      <c r="P20" s="13"/>
      <c r="Q20" s="13"/>
      <c r="R20" s="13"/>
      <c r="S20" s="13"/>
      <c r="T20" s="13"/>
    </row>
    <row r="21" spans="2:20">
      <c r="B21" s="485"/>
      <c r="C21" s="13"/>
      <c r="D21" s="364"/>
      <c r="E21" s="13" t="s">
        <v>145</v>
      </c>
      <c r="F21" s="13" t="s">
        <v>178</v>
      </c>
      <c r="G21" s="13" t="s">
        <v>157</v>
      </c>
      <c r="H21" s="364"/>
      <c r="I21" s="25" t="s">
        <v>5700</v>
      </c>
      <c r="J21" s="25" t="s">
        <v>5701</v>
      </c>
      <c r="K21" s="26"/>
      <c r="L21" s="13"/>
      <c r="M21" s="13"/>
      <c r="N21" s="13"/>
      <c r="O21" s="13"/>
      <c r="P21" s="13"/>
      <c r="Q21" s="13"/>
      <c r="R21" s="13"/>
      <c r="S21" s="13"/>
      <c r="T21" s="13"/>
    </row>
    <row r="22" spans="2:20" ht="27">
      <c r="B22" s="485"/>
      <c r="C22" s="13"/>
      <c r="D22" s="364"/>
      <c r="E22" s="13" t="s">
        <v>145</v>
      </c>
      <c r="F22" s="13" t="s">
        <v>178</v>
      </c>
      <c r="G22" s="13" t="s">
        <v>157</v>
      </c>
      <c r="H22" s="364"/>
      <c r="I22" s="25" t="s">
        <v>5396</v>
      </c>
      <c r="J22" s="25" t="s">
        <v>5584</v>
      </c>
      <c r="K22" s="26"/>
      <c r="L22" s="13"/>
      <c r="M22" s="13"/>
      <c r="N22" s="13"/>
      <c r="O22" s="13"/>
      <c r="P22" s="13"/>
      <c r="Q22" s="13"/>
      <c r="R22" s="13"/>
      <c r="S22" s="13"/>
      <c r="T22" s="13"/>
    </row>
    <row r="23" spans="2:20" ht="27">
      <c r="B23" s="485"/>
      <c r="C23" s="13"/>
      <c r="D23" s="364"/>
      <c r="E23" s="13" t="s">
        <v>145</v>
      </c>
      <c r="F23" s="13" t="s">
        <v>178</v>
      </c>
      <c r="G23" s="13" t="s">
        <v>157</v>
      </c>
      <c r="H23" s="364"/>
      <c r="I23" s="25" t="s">
        <v>5397</v>
      </c>
      <c r="J23" s="25" t="s">
        <v>5584</v>
      </c>
      <c r="K23" s="26"/>
      <c r="L23" s="13"/>
      <c r="M23" s="13"/>
      <c r="N23" s="13"/>
      <c r="O23" s="13"/>
      <c r="P23" s="13"/>
      <c r="Q23" s="13"/>
      <c r="R23" s="13"/>
      <c r="S23" s="13"/>
      <c r="T23" s="13"/>
    </row>
    <row r="24" spans="2:20">
      <c r="B24" s="485"/>
      <c r="C24" s="13"/>
      <c r="D24" s="364"/>
      <c r="E24" s="13" t="s">
        <v>145</v>
      </c>
      <c r="F24" s="13" t="s">
        <v>178</v>
      </c>
      <c r="G24" s="13" t="s">
        <v>157</v>
      </c>
      <c r="H24" s="364"/>
      <c r="I24" s="25" t="s">
        <v>5398</v>
      </c>
      <c r="J24" s="25" t="s">
        <v>5585</v>
      </c>
      <c r="K24" s="26"/>
      <c r="L24" s="13"/>
      <c r="M24" s="13"/>
      <c r="N24" s="13"/>
      <c r="O24" s="13"/>
      <c r="P24" s="13"/>
      <c r="Q24" s="13"/>
      <c r="R24" s="13"/>
      <c r="S24" s="13"/>
      <c r="T24" s="13"/>
    </row>
    <row r="25" spans="2:20">
      <c r="B25" s="485"/>
      <c r="C25" s="13"/>
      <c r="D25" s="364"/>
      <c r="E25" s="13" t="s">
        <v>145</v>
      </c>
      <c r="F25" s="13" t="s">
        <v>178</v>
      </c>
      <c r="G25" s="13" t="s">
        <v>157</v>
      </c>
      <c r="H25" s="364"/>
      <c r="I25" s="25" t="s">
        <v>5399</v>
      </c>
      <c r="J25" s="25" t="s">
        <v>5586</v>
      </c>
      <c r="K25" s="26"/>
      <c r="L25" s="13"/>
      <c r="M25" s="13"/>
      <c r="N25" s="13"/>
      <c r="O25" s="13"/>
      <c r="P25" s="13"/>
      <c r="Q25" s="13"/>
      <c r="R25" s="13"/>
      <c r="S25" s="13"/>
      <c r="T25" s="13"/>
    </row>
    <row r="26" spans="2:20">
      <c r="B26" s="485"/>
      <c r="C26" s="13"/>
      <c r="D26" s="364"/>
      <c r="E26" s="13" t="s">
        <v>145</v>
      </c>
      <c r="F26" s="13" t="s">
        <v>178</v>
      </c>
      <c r="G26" s="13" t="s">
        <v>157</v>
      </c>
      <c r="H26" s="364"/>
      <c r="I26" s="25" t="s">
        <v>5400</v>
      </c>
      <c r="J26" s="25" t="s">
        <v>5587</v>
      </c>
      <c r="K26" s="26"/>
      <c r="L26" s="13"/>
      <c r="M26" s="13"/>
      <c r="N26" s="13"/>
      <c r="O26" s="13"/>
      <c r="P26" s="13"/>
      <c r="Q26" s="13"/>
      <c r="R26" s="13"/>
      <c r="S26" s="13"/>
      <c r="T26" s="13"/>
    </row>
    <row r="27" spans="2:20">
      <c r="B27" s="485"/>
      <c r="C27" s="13"/>
      <c r="D27" s="364"/>
      <c r="E27" s="13" t="s">
        <v>145</v>
      </c>
      <c r="F27" s="13" t="s">
        <v>178</v>
      </c>
      <c r="G27" s="13" t="s">
        <v>157</v>
      </c>
      <c r="H27" s="364"/>
      <c r="I27" s="25" t="s">
        <v>5401</v>
      </c>
      <c r="J27" s="25" t="s">
        <v>5588</v>
      </c>
      <c r="K27" s="26"/>
      <c r="L27" s="13"/>
      <c r="M27" s="13"/>
      <c r="N27" s="13"/>
      <c r="O27" s="13"/>
      <c r="P27" s="13"/>
      <c r="Q27" s="13"/>
      <c r="R27" s="13"/>
      <c r="S27" s="13"/>
      <c r="T27" s="13"/>
    </row>
    <row r="28" spans="2:20" ht="27">
      <c r="B28" s="485"/>
      <c r="C28" s="13"/>
      <c r="D28" s="364"/>
      <c r="E28" s="13" t="s">
        <v>145</v>
      </c>
      <c r="F28" s="13" t="s">
        <v>178</v>
      </c>
      <c r="G28" s="13" t="s">
        <v>157</v>
      </c>
      <c r="H28" s="364"/>
      <c r="I28" s="25" t="s">
        <v>5402</v>
      </c>
      <c r="J28" s="25" t="s">
        <v>5589</v>
      </c>
      <c r="K28" s="26"/>
      <c r="L28" s="13"/>
      <c r="M28" s="13"/>
      <c r="N28" s="13"/>
      <c r="O28" s="13"/>
      <c r="P28" s="13"/>
      <c r="Q28" s="13"/>
      <c r="R28" s="13"/>
      <c r="S28" s="13"/>
      <c r="T28" s="13"/>
    </row>
    <row r="29" spans="2:20">
      <c r="B29" s="485"/>
      <c r="C29" s="13"/>
      <c r="D29" s="364"/>
      <c r="E29" s="13" t="s">
        <v>145</v>
      </c>
      <c r="F29" s="13" t="s">
        <v>178</v>
      </c>
      <c r="G29" s="13" t="s">
        <v>157</v>
      </c>
      <c r="H29" s="364"/>
      <c r="I29" s="25" t="s">
        <v>5403</v>
      </c>
      <c r="J29" s="25" t="s">
        <v>5590</v>
      </c>
      <c r="K29" s="26"/>
      <c r="L29" s="13"/>
      <c r="M29" s="13"/>
      <c r="N29" s="13"/>
      <c r="O29" s="13"/>
      <c r="P29" s="13"/>
      <c r="Q29" s="13"/>
      <c r="R29" s="13"/>
      <c r="S29" s="13"/>
      <c r="T29" s="13"/>
    </row>
    <row r="30" spans="2:20" ht="27">
      <c r="B30" s="485"/>
      <c r="C30" s="13"/>
      <c r="D30" s="364"/>
      <c r="E30" s="13" t="s">
        <v>145</v>
      </c>
      <c r="F30" s="13" t="s">
        <v>178</v>
      </c>
      <c r="G30" s="13" t="s">
        <v>157</v>
      </c>
      <c r="H30" s="364"/>
      <c r="I30" s="25" t="s">
        <v>5404</v>
      </c>
      <c r="J30" s="25" t="s">
        <v>5591</v>
      </c>
      <c r="K30" s="26"/>
      <c r="L30" s="13"/>
      <c r="M30" s="13"/>
      <c r="N30" s="13"/>
      <c r="O30" s="13"/>
      <c r="P30" s="13"/>
      <c r="Q30" s="13"/>
      <c r="R30" s="13"/>
      <c r="S30" s="13"/>
      <c r="T30" s="13"/>
    </row>
    <row r="31" spans="2:20" ht="27">
      <c r="B31" s="485"/>
      <c r="C31" s="13"/>
      <c r="D31" s="364"/>
      <c r="E31" s="13" t="s">
        <v>145</v>
      </c>
      <c r="F31" s="13" t="s">
        <v>178</v>
      </c>
      <c r="G31" s="13" t="s">
        <v>157</v>
      </c>
      <c r="H31" s="364"/>
      <c r="I31" s="25" t="s">
        <v>5702</v>
      </c>
      <c r="J31" s="25" t="s">
        <v>5703</v>
      </c>
      <c r="K31" s="26"/>
      <c r="L31" s="13"/>
      <c r="M31" s="13"/>
      <c r="N31" s="13"/>
      <c r="O31" s="13"/>
      <c r="P31" s="13"/>
      <c r="Q31" s="13"/>
      <c r="R31" s="13"/>
      <c r="S31" s="13"/>
      <c r="T31" s="13"/>
    </row>
    <row r="32" spans="2:20">
      <c r="B32" s="485"/>
      <c r="C32" s="13"/>
      <c r="D32" s="364"/>
      <c r="E32" s="13" t="s">
        <v>145</v>
      </c>
      <c r="F32" s="13" t="s">
        <v>178</v>
      </c>
      <c r="G32" s="13" t="s">
        <v>157</v>
      </c>
      <c r="H32" s="364"/>
      <c r="I32" s="25" t="s">
        <v>5704</v>
      </c>
      <c r="J32" s="25" t="s">
        <v>5705</v>
      </c>
      <c r="K32" s="26"/>
      <c r="L32" s="13"/>
      <c r="M32" s="13"/>
      <c r="N32" s="13"/>
      <c r="O32" s="13"/>
      <c r="P32" s="13"/>
      <c r="Q32" s="13"/>
      <c r="R32" s="13"/>
      <c r="S32" s="13"/>
      <c r="T32" s="13"/>
    </row>
    <row r="33" spans="2:20" ht="27">
      <c r="B33" s="485"/>
      <c r="C33" s="13"/>
      <c r="D33" s="364"/>
      <c r="E33" s="13" t="s">
        <v>145</v>
      </c>
      <c r="F33" s="13" t="s">
        <v>178</v>
      </c>
      <c r="G33" s="13" t="s">
        <v>157</v>
      </c>
      <c r="H33" s="364"/>
      <c r="I33" s="25" t="s">
        <v>5706</v>
      </c>
      <c r="J33" s="25" t="s">
        <v>5707</v>
      </c>
      <c r="K33" s="26"/>
      <c r="L33" s="13"/>
      <c r="M33" s="13"/>
      <c r="N33" s="13"/>
      <c r="O33" s="13"/>
      <c r="P33" s="13"/>
      <c r="Q33" s="13"/>
      <c r="R33" s="13"/>
      <c r="S33" s="13"/>
      <c r="T33" s="13"/>
    </row>
    <row r="34" spans="2:20" ht="27">
      <c r="B34" s="485"/>
      <c r="C34" s="13"/>
      <c r="D34" s="364"/>
      <c r="E34" s="13" t="s">
        <v>145</v>
      </c>
      <c r="F34" s="13" t="s">
        <v>178</v>
      </c>
      <c r="G34" s="13" t="s">
        <v>157</v>
      </c>
      <c r="H34" s="364"/>
      <c r="I34" s="25" t="s">
        <v>5708</v>
      </c>
      <c r="J34" s="25" t="s">
        <v>5584</v>
      </c>
      <c r="K34" s="26"/>
      <c r="L34" s="13"/>
      <c r="M34" s="13"/>
      <c r="N34" s="13"/>
      <c r="O34" s="13"/>
      <c r="P34" s="13"/>
      <c r="Q34" s="13"/>
      <c r="R34" s="13"/>
      <c r="S34" s="13"/>
      <c r="T34" s="13"/>
    </row>
    <row r="35" spans="2:20" ht="27">
      <c r="B35" s="485"/>
      <c r="C35" s="13"/>
      <c r="D35" s="364"/>
      <c r="E35" s="13" t="s">
        <v>145</v>
      </c>
      <c r="F35" s="13" t="s">
        <v>178</v>
      </c>
      <c r="G35" s="13" t="s">
        <v>157</v>
      </c>
      <c r="H35" s="364"/>
      <c r="I35" s="25" t="s">
        <v>5410</v>
      </c>
      <c r="J35" s="25" t="s">
        <v>5584</v>
      </c>
      <c r="K35" s="26"/>
      <c r="L35" s="13"/>
      <c r="M35" s="13"/>
      <c r="N35" s="13"/>
      <c r="O35" s="13"/>
      <c r="P35" s="13"/>
      <c r="Q35" s="13"/>
      <c r="R35" s="13"/>
      <c r="S35" s="13"/>
      <c r="T35" s="13"/>
    </row>
    <row r="36" spans="2:20">
      <c r="B36" s="485"/>
      <c r="C36" s="13"/>
      <c r="D36" s="364"/>
      <c r="E36" s="13" t="s">
        <v>145</v>
      </c>
      <c r="F36" s="13" t="s">
        <v>178</v>
      </c>
      <c r="G36" s="13" t="s">
        <v>157</v>
      </c>
      <c r="H36" s="364"/>
      <c r="I36" s="25" t="s">
        <v>5411</v>
      </c>
      <c r="J36" s="25" t="s">
        <v>5585</v>
      </c>
      <c r="K36" s="26"/>
      <c r="L36" s="13"/>
      <c r="M36" s="13"/>
      <c r="N36" s="13"/>
      <c r="O36" s="13"/>
      <c r="P36" s="13"/>
      <c r="Q36" s="13"/>
      <c r="R36" s="13"/>
      <c r="S36" s="13"/>
      <c r="T36" s="13"/>
    </row>
    <row r="37" spans="2:20">
      <c r="B37" s="485"/>
      <c r="C37" s="13"/>
      <c r="D37" s="364"/>
      <c r="E37" s="13" t="s">
        <v>145</v>
      </c>
      <c r="F37" s="13" t="s">
        <v>178</v>
      </c>
      <c r="G37" s="13" t="s">
        <v>157</v>
      </c>
      <c r="H37" s="364"/>
      <c r="I37" s="25" t="s">
        <v>5412</v>
      </c>
      <c r="J37" s="25" t="s">
        <v>5586</v>
      </c>
      <c r="K37" s="26"/>
      <c r="L37" s="13"/>
      <c r="M37" s="13"/>
      <c r="N37" s="13"/>
      <c r="O37" s="13"/>
      <c r="P37" s="13"/>
      <c r="Q37" s="13"/>
      <c r="R37" s="13"/>
      <c r="S37" s="13"/>
      <c r="T37" s="13"/>
    </row>
    <row r="38" spans="2:20">
      <c r="B38" s="485"/>
      <c r="C38" s="13"/>
      <c r="D38" s="364"/>
      <c r="E38" s="13" t="s">
        <v>145</v>
      </c>
      <c r="F38" s="13" t="s">
        <v>178</v>
      </c>
      <c r="G38" s="13" t="s">
        <v>157</v>
      </c>
      <c r="H38" s="364"/>
      <c r="I38" s="25" t="s">
        <v>5413</v>
      </c>
      <c r="J38" s="25" t="s">
        <v>5587</v>
      </c>
      <c r="K38" s="26"/>
      <c r="L38" s="13"/>
      <c r="M38" s="13"/>
      <c r="N38" s="13"/>
      <c r="O38" s="13"/>
      <c r="P38" s="13"/>
      <c r="Q38" s="13"/>
      <c r="R38" s="13"/>
      <c r="S38" s="13"/>
      <c r="T38" s="13"/>
    </row>
    <row r="39" spans="2:20">
      <c r="B39" s="485"/>
      <c r="C39" s="13"/>
      <c r="D39" s="364"/>
      <c r="E39" s="13" t="s">
        <v>145</v>
      </c>
      <c r="F39" s="13" t="s">
        <v>178</v>
      </c>
      <c r="G39" s="13" t="s">
        <v>157</v>
      </c>
      <c r="H39" s="364"/>
      <c r="I39" s="25" t="s">
        <v>5414</v>
      </c>
      <c r="J39" s="25" t="s">
        <v>5588</v>
      </c>
      <c r="K39" s="26"/>
      <c r="L39" s="13"/>
      <c r="M39" s="13"/>
      <c r="N39" s="13"/>
      <c r="O39" s="13"/>
      <c r="P39" s="13"/>
      <c r="Q39" s="13"/>
      <c r="R39" s="13"/>
      <c r="S39" s="13"/>
      <c r="T39" s="13"/>
    </row>
    <row r="40" spans="2:20" ht="27">
      <c r="B40" s="485"/>
      <c r="C40" s="13"/>
      <c r="D40" s="364"/>
      <c r="E40" s="13" t="s">
        <v>145</v>
      </c>
      <c r="F40" s="13" t="s">
        <v>178</v>
      </c>
      <c r="G40" s="13" t="s">
        <v>157</v>
      </c>
      <c r="H40" s="364"/>
      <c r="I40" s="25" t="s">
        <v>5415</v>
      </c>
      <c r="J40" s="25" t="s">
        <v>5589</v>
      </c>
      <c r="K40" s="26"/>
      <c r="L40" s="13"/>
      <c r="M40" s="13"/>
      <c r="N40" s="13"/>
      <c r="O40" s="13"/>
      <c r="P40" s="13"/>
      <c r="Q40" s="13"/>
      <c r="R40" s="13"/>
      <c r="S40" s="13"/>
      <c r="T40" s="13"/>
    </row>
    <row r="41" spans="2:20">
      <c r="B41" s="485"/>
      <c r="C41" s="13"/>
      <c r="D41" s="364"/>
      <c r="E41" s="13" t="s">
        <v>145</v>
      </c>
      <c r="F41" s="13" t="s">
        <v>178</v>
      </c>
      <c r="G41" s="13" t="s">
        <v>157</v>
      </c>
      <c r="H41" s="364"/>
      <c r="I41" s="25" t="s">
        <v>5416</v>
      </c>
      <c r="J41" s="25" t="s">
        <v>5590</v>
      </c>
      <c r="K41" s="26"/>
      <c r="L41" s="13"/>
      <c r="M41" s="13"/>
      <c r="N41" s="13"/>
      <c r="O41" s="13"/>
      <c r="P41" s="13"/>
      <c r="Q41" s="13"/>
      <c r="R41" s="13"/>
      <c r="S41" s="13"/>
      <c r="T41" s="13"/>
    </row>
    <row r="42" spans="2:20" ht="27">
      <c r="B42" s="485"/>
      <c r="C42" s="13"/>
      <c r="D42" s="364"/>
      <c r="E42" s="13" t="s">
        <v>145</v>
      </c>
      <c r="F42" s="13" t="s">
        <v>178</v>
      </c>
      <c r="G42" s="13" t="s">
        <v>157</v>
      </c>
      <c r="H42" s="364"/>
      <c r="I42" s="25" t="s">
        <v>5417</v>
      </c>
      <c r="J42" s="25" t="s">
        <v>5591</v>
      </c>
      <c r="K42" s="26"/>
      <c r="L42" s="13"/>
      <c r="M42" s="13"/>
      <c r="N42" s="13"/>
      <c r="O42" s="13"/>
      <c r="P42" s="13"/>
      <c r="Q42" s="13"/>
      <c r="R42" s="13"/>
      <c r="S42" s="13"/>
      <c r="T42" s="13"/>
    </row>
    <row r="43" spans="2:20" ht="27">
      <c r="B43" s="485"/>
      <c r="C43" s="13"/>
      <c r="D43" s="364"/>
      <c r="E43" s="13" t="s">
        <v>145</v>
      </c>
      <c r="F43" s="13" t="s">
        <v>178</v>
      </c>
      <c r="G43" s="13" t="s">
        <v>157</v>
      </c>
      <c r="H43" s="364"/>
      <c r="I43" s="25" t="s">
        <v>5418</v>
      </c>
      <c r="J43" s="25" t="s">
        <v>5703</v>
      </c>
      <c r="K43" s="26"/>
      <c r="L43" s="13"/>
      <c r="M43" s="13"/>
      <c r="N43" s="13"/>
      <c r="O43" s="13"/>
      <c r="P43" s="13"/>
      <c r="Q43" s="13"/>
      <c r="R43" s="13"/>
      <c r="S43" s="13"/>
      <c r="T43" s="13"/>
    </row>
    <row r="44" spans="2:20">
      <c r="B44" s="485"/>
      <c r="C44" s="13"/>
      <c r="D44" s="364"/>
      <c r="E44" s="13" t="s">
        <v>145</v>
      </c>
      <c r="F44" s="13" t="s">
        <v>178</v>
      </c>
      <c r="G44" s="13" t="s">
        <v>157</v>
      </c>
      <c r="H44" s="364"/>
      <c r="I44" s="25" t="s">
        <v>5709</v>
      </c>
      <c r="J44" s="25" t="s">
        <v>5710</v>
      </c>
      <c r="K44" s="26"/>
      <c r="L44" s="13"/>
      <c r="M44" s="13"/>
      <c r="N44" s="13"/>
      <c r="O44" s="13"/>
      <c r="P44" s="13"/>
      <c r="Q44" s="13"/>
      <c r="R44" s="13"/>
      <c r="S44" s="13"/>
      <c r="T44" s="13"/>
    </row>
    <row r="45" spans="2:20" ht="27">
      <c r="B45" s="485"/>
      <c r="C45" s="13"/>
      <c r="D45" s="364"/>
      <c r="E45" s="13" t="s">
        <v>145</v>
      </c>
      <c r="F45" s="13" t="s">
        <v>178</v>
      </c>
      <c r="G45" s="13" t="s">
        <v>157</v>
      </c>
      <c r="H45" s="364"/>
      <c r="I45" s="25" t="s">
        <v>5711</v>
      </c>
      <c r="J45" s="25" t="s">
        <v>5712</v>
      </c>
      <c r="K45" s="26"/>
      <c r="L45" s="13"/>
      <c r="M45" s="13"/>
      <c r="N45" s="13"/>
      <c r="O45" s="13"/>
      <c r="P45" s="13"/>
      <c r="Q45" s="13"/>
      <c r="R45" s="13"/>
      <c r="S45" s="13"/>
      <c r="T45" s="13"/>
    </row>
    <row r="46" spans="2:20">
      <c r="B46" s="485"/>
      <c r="C46" s="13"/>
      <c r="D46" s="364"/>
      <c r="E46" s="13" t="s">
        <v>145</v>
      </c>
      <c r="F46" s="13" t="s">
        <v>178</v>
      </c>
      <c r="G46" s="13" t="s">
        <v>157</v>
      </c>
      <c r="H46" s="364"/>
      <c r="I46" s="25" t="s">
        <v>5713</v>
      </c>
      <c r="J46" s="25" t="s">
        <v>5714</v>
      </c>
      <c r="K46" s="26"/>
      <c r="L46" s="13"/>
      <c r="M46" s="13"/>
      <c r="N46" s="13"/>
      <c r="O46" s="13"/>
      <c r="P46" s="13"/>
      <c r="Q46" s="13"/>
      <c r="R46" s="13"/>
      <c r="S46" s="13"/>
      <c r="T46" s="13"/>
    </row>
    <row r="47" spans="2:20" ht="27">
      <c r="B47" s="485"/>
      <c r="C47" s="13"/>
      <c r="D47" s="364"/>
      <c r="E47" s="13" t="s">
        <v>145</v>
      </c>
      <c r="F47" s="13" t="s">
        <v>178</v>
      </c>
      <c r="G47" s="13" t="s">
        <v>157</v>
      </c>
      <c r="H47" s="364"/>
      <c r="I47" s="25" t="s">
        <v>5715</v>
      </c>
      <c r="J47" s="25" t="s">
        <v>5716</v>
      </c>
      <c r="K47" s="26"/>
      <c r="L47" s="13"/>
      <c r="M47" s="13"/>
      <c r="N47" s="13"/>
      <c r="O47" s="13"/>
      <c r="P47" s="13"/>
      <c r="Q47" s="13"/>
      <c r="R47" s="13"/>
      <c r="S47" s="13"/>
      <c r="T47" s="13"/>
    </row>
    <row r="48" spans="2:20">
      <c r="B48" s="485"/>
      <c r="C48" s="13"/>
      <c r="D48" s="364"/>
      <c r="E48" s="13" t="s">
        <v>145</v>
      </c>
      <c r="F48" s="13" t="s">
        <v>178</v>
      </c>
      <c r="G48" s="13" t="s">
        <v>157</v>
      </c>
      <c r="H48" s="364"/>
      <c r="I48" s="25" t="s">
        <v>5717</v>
      </c>
      <c r="J48" s="25" t="s">
        <v>5714</v>
      </c>
      <c r="K48" s="26"/>
      <c r="L48" s="13"/>
      <c r="M48" s="13"/>
      <c r="N48" s="13"/>
      <c r="O48" s="13"/>
      <c r="P48" s="13"/>
      <c r="Q48" s="13"/>
      <c r="R48" s="13"/>
      <c r="S48" s="13"/>
      <c r="T48" s="13"/>
    </row>
    <row r="49" spans="1:21" ht="27">
      <c r="B49" s="485"/>
      <c r="C49" s="13"/>
      <c r="D49" s="364"/>
      <c r="E49" s="13" t="s">
        <v>145</v>
      </c>
      <c r="F49" s="13" t="s">
        <v>178</v>
      </c>
      <c r="G49" s="13" t="s">
        <v>157</v>
      </c>
      <c r="H49" s="364"/>
      <c r="I49" s="25" t="s">
        <v>5718</v>
      </c>
      <c r="J49" s="25" t="s">
        <v>5716</v>
      </c>
      <c r="K49" s="26"/>
      <c r="L49" s="13"/>
      <c r="M49" s="13"/>
      <c r="N49" s="13"/>
      <c r="O49" s="13"/>
      <c r="P49" s="13"/>
      <c r="Q49" s="13"/>
      <c r="R49" s="13"/>
      <c r="S49" s="13"/>
      <c r="T49" s="13"/>
    </row>
    <row r="50" spans="1:21" ht="40.5">
      <c r="B50" s="485"/>
      <c r="C50" s="13"/>
      <c r="D50" s="364"/>
      <c r="E50" s="13" t="s">
        <v>145</v>
      </c>
      <c r="F50" s="13" t="s">
        <v>178</v>
      </c>
      <c r="G50" s="13" t="s">
        <v>157</v>
      </c>
      <c r="H50" s="364"/>
      <c r="I50" s="25" t="s">
        <v>5719</v>
      </c>
      <c r="J50" s="25" t="s">
        <v>5716</v>
      </c>
      <c r="K50" s="26"/>
      <c r="L50" s="13"/>
      <c r="M50" s="13"/>
      <c r="N50" s="13"/>
      <c r="O50" s="13"/>
      <c r="P50" s="13"/>
      <c r="Q50" s="13"/>
      <c r="R50" s="13"/>
      <c r="S50" s="13"/>
      <c r="T50" s="13"/>
    </row>
    <row r="51" spans="1:21" ht="40.5">
      <c r="B51" s="485"/>
      <c r="C51" s="13"/>
      <c r="D51" s="364"/>
      <c r="E51" s="13" t="s">
        <v>145</v>
      </c>
      <c r="F51" s="13" t="s">
        <v>178</v>
      </c>
      <c r="G51" s="13" t="s">
        <v>157</v>
      </c>
      <c r="H51" s="364"/>
      <c r="I51" s="25" t="s">
        <v>5720</v>
      </c>
      <c r="J51" s="25" t="s">
        <v>5721</v>
      </c>
      <c r="K51" s="26"/>
      <c r="L51" s="13"/>
      <c r="M51" s="13"/>
      <c r="N51" s="13"/>
      <c r="O51" s="13"/>
      <c r="P51" s="13"/>
      <c r="Q51" s="13"/>
      <c r="R51" s="13"/>
      <c r="S51" s="13"/>
      <c r="T51" s="13"/>
    </row>
    <row r="52" spans="1:21" ht="27">
      <c r="B52" s="485"/>
      <c r="C52" s="13"/>
      <c r="D52" s="364" t="s">
        <v>5595</v>
      </c>
      <c r="E52" s="13" t="s">
        <v>145</v>
      </c>
      <c r="F52" s="13" t="s">
        <v>178</v>
      </c>
      <c r="G52" s="13" t="s">
        <v>157</v>
      </c>
      <c r="H52" s="364" t="s">
        <v>5722</v>
      </c>
      <c r="I52" s="25" t="s">
        <v>5723</v>
      </c>
      <c r="J52" s="25" t="s">
        <v>5638</v>
      </c>
      <c r="K52" s="26"/>
      <c r="L52" s="13"/>
      <c r="M52" s="13"/>
      <c r="N52" s="13"/>
      <c r="O52" s="13"/>
      <c r="P52" s="13"/>
      <c r="Q52" s="13"/>
      <c r="R52" s="13"/>
      <c r="S52" s="13"/>
      <c r="T52" s="13"/>
    </row>
    <row r="53" spans="1:21" ht="27">
      <c r="B53" s="485"/>
      <c r="C53" s="13"/>
      <c r="D53" s="364"/>
      <c r="E53" s="13" t="s">
        <v>145</v>
      </c>
      <c r="F53" s="13" t="s">
        <v>178</v>
      </c>
      <c r="G53" s="13" t="s">
        <v>157</v>
      </c>
      <c r="H53" s="364"/>
      <c r="I53" s="25" t="s">
        <v>5724</v>
      </c>
      <c r="J53" s="25" t="s">
        <v>5599</v>
      </c>
      <c r="K53" s="26"/>
      <c r="L53" s="13"/>
      <c r="M53" s="13"/>
      <c r="N53" s="13"/>
      <c r="O53" s="13"/>
      <c r="P53" s="13"/>
      <c r="Q53" s="13"/>
      <c r="R53" s="13"/>
      <c r="S53" s="13"/>
      <c r="T53" s="13"/>
    </row>
    <row r="54" spans="1:21" ht="27">
      <c r="B54" s="485"/>
      <c r="C54" s="13"/>
      <c r="D54" s="364"/>
      <c r="E54" s="13" t="s">
        <v>145</v>
      </c>
      <c r="F54" s="13" t="s">
        <v>178</v>
      </c>
      <c r="G54" s="13" t="s">
        <v>157</v>
      </c>
      <c r="H54" s="16" t="s">
        <v>5725</v>
      </c>
      <c r="I54" s="25" t="s">
        <v>5726</v>
      </c>
      <c r="J54" s="25" t="s">
        <v>5727</v>
      </c>
      <c r="K54" s="26"/>
      <c r="L54" s="13"/>
      <c r="M54" s="13"/>
      <c r="N54" s="13"/>
      <c r="O54" s="13"/>
      <c r="P54" s="13"/>
      <c r="Q54" s="13"/>
      <c r="R54" s="13"/>
      <c r="S54" s="13"/>
      <c r="T54" s="13"/>
    </row>
    <row r="55" spans="1:21">
      <c r="B55" s="485"/>
      <c r="C55" s="13"/>
      <c r="D55" s="364"/>
      <c r="E55" s="13" t="s">
        <v>145</v>
      </c>
      <c r="F55" s="13" t="s">
        <v>178</v>
      </c>
      <c r="G55" s="13" t="s">
        <v>157</v>
      </c>
      <c r="H55" s="16"/>
      <c r="I55" s="25" t="s">
        <v>5728</v>
      </c>
      <c r="J55" s="25" t="s">
        <v>5729</v>
      </c>
      <c r="K55" s="26"/>
      <c r="L55" s="13"/>
      <c r="M55" s="13"/>
      <c r="N55" s="13"/>
      <c r="O55" s="13"/>
      <c r="P55" s="13"/>
      <c r="Q55" s="13"/>
      <c r="R55" s="13"/>
      <c r="S55" s="13"/>
      <c r="T55" s="13"/>
    </row>
    <row r="56" spans="1:21">
      <c r="A56" s="5"/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  <c r="U56" s="5"/>
    </row>
    <row r="57" spans="1:21">
      <c r="A57" s="5"/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  <c r="U57" s="5"/>
    </row>
    <row r="58" spans="1:21">
      <c r="A58" s="5"/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  <c r="U58" s="5"/>
    </row>
    <row r="59" spans="1:21">
      <c r="A59" s="5"/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  <c r="U59" s="5"/>
    </row>
    <row r="60" spans="1:21">
      <c r="A60" s="5"/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  <c r="U60" s="5"/>
    </row>
    <row r="61" spans="1:21">
      <c r="A61" s="5"/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  <c r="U61" s="5"/>
    </row>
    <row r="62" spans="1:21">
      <c r="A62" s="5"/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  <c r="U62" s="5"/>
    </row>
    <row r="63" spans="1:21">
      <c r="A63" s="5"/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  <c r="U63" s="5"/>
    </row>
    <row r="64" spans="1:21">
      <c r="A64" s="5"/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  <c r="U64" s="5"/>
    </row>
    <row r="65" spans="1:21">
      <c r="A65" s="5"/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  <c r="U65" s="5"/>
    </row>
  </sheetData>
  <mergeCells count="23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B11:B55"/>
    <mergeCell ref="D11:D51"/>
    <mergeCell ref="H11:H51"/>
    <mergeCell ref="D52:D55"/>
    <mergeCell ref="H52:H53"/>
  </mergeCells>
  <phoneticPr fontId="31" type="noConversion"/>
  <dataValidations count="6">
    <dataValidation type="list" allowBlank="1" showInputMessage="1" showErrorMessage="1" sqref="K11:K65">
      <formula1>"通过,不通过,阻碍,无效,"</formula1>
    </dataValidation>
    <dataValidation type="list" allowBlank="1" showInputMessage="1" showErrorMessage="1" sqref="WVO983043:WVO983087 G65539:G65583 JC65539:JC65583 SY65539:SY65583 ACU65539:ACU65583 AMQ65539:AMQ65583 AWM65539:AWM65583 BGI65539:BGI65583 BQE65539:BQE65583 CAA65539:CAA65583 CJW65539:CJW65583 CTS65539:CTS65583 DDO65539:DDO65583 DNK65539:DNK65583 DXG65539:DXG65583 EHC65539:EHC65583 EQY65539:EQY65583 FAU65539:FAU65583 FKQ65539:FKQ65583 FUM65539:FUM65583 GEI65539:GEI65583 GOE65539:GOE65583 GYA65539:GYA65583 HHW65539:HHW65583 HRS65539:HRS65583 IBO65539:IBO65583 ILK65539:ILK65583 IVG65539:IVG65583 JFC65539:JFC65583 JOY65539:JOY65583 JYU65539:JYU65583 KIQ65539:KIQ65583 KSM65539:KSM65583 LCI65539:LCI65583 LME65539:LME65583 LWA65539:LWA65583 MFW65539:MFW65583 MPS65539:MPS65583 MZO65539:MZO65583 NJK65539:NJK65583 NTG65539:NTG65583 ODC65539:ODC65583 OMY65539:OMY65583 OWU65539:OWU65583 PGQ65539:PGQ65583 PQM65539:PQM65583 QAI65539:QAI65583 QKE65539:QKE65583 QUA65539:QUA65583 RDW65539:RDW65583 RNS65539:RNS65583 RXO65539:RXO65583 SHK65539:SHK65583 SRG65539:SRG65583 TBC65539:TBC65583 TKY65539:TKY65583 TUU65539:TUU65583 UEQ65539:UEQ65583 UOM65539:UOM65583 UYI65539:UYI65583 VIE65539:VIE65583 VSA65539:VSA65583 WBW65539:WBW65583 WLS65539:WLS65583 WVO65539:WVO65583 G131075:G131119 JC131075:JC131119 SY131075:SY131119 ACU131075:ACU131119 AMQ131075:AMQ131119 AWM131075:AWM131119 BGI131075:BGI131119 BQE131075:BQE131119 CAA131075:CAA131119 CJW131075:CJW131119 CTS131075:CTS131119 DDO131075:DDO131119 DNK131075:DNK131119 DXG131075:DXG131119 EHC131075:EHC131119 EQY131075:EQY131119 FAU131075:FAU131119 FKQ131075:FKQ131119 FUM131075:FUM131119 GEI131075:GEI131119 GOE131075:GOE131119 GYA131075:GYA131119 HHW131075:HHW131119 HRS131075:HRS131119 IBO131075:IBO131119 ILK131075:ILK131119 IVG131075:IVG131119 JFC131075:JFC131119 JOY131075:JOY131119 JYU131075:JYU131119 KIQ131075:KIQ131119 KSM131075:KSM131119 LCI131075:LCI131119 LME131075:LME131119 LWA131075:LWA131119 MFW131075:MFW131119 MPS131075:MPS131119 MZO131075:MZO131119 NJK131075:NJK131119 NTG131075:NTG131119 ODC131075:ODC131119 OMY131075:OMY131119 OWU131075:OWU131119 PGQ131075:PGQ131119 PQM131075:PQM131119 QAI131075:QAI131119 QKE131075:QKE131119 QUA131075:QUA131119 RDW131075:RDW131119 RNS131075:RNS131119 RXO131075:RXO131119 SHK131075:SHK131119 SRG131075:SRG131119 TBC131075:TBC131119 TKY131075:TKY131119 TUU131075:TUU131119 UEQ131075:UEQ131119 UOM131075:UOM131119 UYI131075:UYI131119 VIE131075:VIE131119 VSA131075:VSA131119 WBW131075:WBW131119 WLS131075:WLS131119 WVO131075:WVO131119 G196611:G196655 JC196611:JC196655 SY196611:SY196655 ACU196611:ACU196655 AMQ196611:AMQ196655 AWM196611:AWM196655 BGI196611:BGI196655 BQE196611:BQE196655 CAA196611:CAA196655 CJW196611:CJW196655 CTS196611:CTS196655 DDO196611:DDO196655 DNK196611:DNK196655 DXG196611:DXG196655 EHC196611:EHC196655 EQY196611:EQY196655 FAU196611:FAU196655 FKQ196611:FKQ196655 FUM196611:FUM196655 GEI196611:GEI196655 GOE196611:GOE196655 GYA196611:GYA196655 HHW196611:HHW196655 HRS196611:HRS196655 IBO196611:IBO196655 ILK196611:ILK196655 IVG196611:IVG196655 JFC196611:JFC196655 JOY196611:JOY196655 JYU196611:JYU196655 KIQ196611:KIQ196655 KSM196611:KSM196655 LCI196611:LCI196655 LME196611:LME196655 LWA196611:LWA196655 MFW196611:MFW196655 MPS196611:MPS196655 MZO196611:MZO196655 NJK196611:NJK196655 NTG196611:NTG196655 ODC196611:ODC196655 OMY196611:OMY196655 OWU196611:OWU196655 PGQ196611:PGQ196655 PQM196611:PQM196655 QAI196611:QAI196655 QKE196611:QKE196655 QUA196611:QUA196655 RDW196611:RDW196655 RNS196611:RNS196655 RXO196611:RXO196655 SHK196611:SHK196655 SRG196611:SRG196655 TBC196611:TBC196655 TKY196611:TKY196655 TUU196611:TUU196655 UEQ196611:UEQ196655 UOM196611:UOM196655 UYI196611:UYI196655 VIE196611:VIE196655 VSA196611:VSA196655 WBW196611:WBW196655 WLS196611:WLS196655 WVO196611:WVO196655 G262147:G262191 JC262147:JC262191 SY262147:SY262191 ACU262147:ACU262191 AMQ262147:AMQ262191 AWM262147:AWM262191 BGI262147:BGI262191 BQE262147:BQE262191 CAA262147:CAA262191 CJW262147:CJW262191 CTS262147:CTS262191 DDO262147:DDO262191 DNK262147:DNK262191 DXG262147:DXG262191 EHC262147:EHC262191 EQY262147:EQY262191 FAU262147:FAU262191 FKQ262147:FKQ262191 FUM262147:FUM262191 GEI262147:GEI262191 GOE262147:GOE262191 GYA262147:GYA262191 HHW262147:HHW262191 HRS262147:HRS262191 IBO262147:IBO262191 ILK262147:ILK262191 IVG262147:IVG262191 JFC262147:JFC262191 JOY262147:JOY262191 JYU262147:JYU262191 KIQ262147:KIQ262191 KSM262147:KSM262191 LCI262147:LCI262191 LME262147:LME262191 LWA262147:LWA262191 MFW262147:MFW262191 MPS262147:MPS262191 MZO262147:MZO262191 NJK262147:NJK262191 NTG262147:NTG262191 ODC262147:ODC262191 OMY262147:OMY262191 OWU262147:OWU262191 PGQ262147:PGQ262191 PQM262147:PQM262191 QAI262147:QAI262191 QKE262147:QKE262191 QUA262147:QUA262191 RDW262147:RDW262191 RNS262147:RNS262191 RXO262147:RXO262191 SHK262147:SHK262191 SRG262147:SRG262191 TBC262147:TBC262191 TKY262147:TKY262191 TUU262147:TUU262191 UEQ262147:UEQ262191 UOM262147:UOM262191 UYI262147:UYI262191 VIE262147:VIE262191 VSA262147:VSA262191 WBW262147:WBW262191 WLS262147:WLS262191 WVO262147:WVO262191 G327683:G327727 JC327683:JC327727 SY327683:SY327727 ACU327683:ACU327727 AMQ327683:AMQ327727 AWM327683:AWM327727 BGI327683:BGI327727 BQE327683:BQE327727 CAA327683:CAA327727 CJW327683:CJW327727 CTS327683:CTS327727 DDO327683:DDO327727 DNK327683:DNK327727 DXG327683:DXG327727 EHC327683:EHC327727 EQY327683:EQY327727 FAU327683:FAU327727 FKQ327683:FKQ327727 FUM327683:FUM327727 GEI327683:GEI327727 GOE327683:GOE327727 GYA327683:GYA327727 HHW327683:HHW327727 HRS327683:HRS327727 IBO327683:IBO327727 ILK327683:ILK327727 IVG327683:IVG327727 JFC327683:JFC327727 JOY327683:JOY327727 JYU327683:JYU327727 KIQ327683:KIQ327727 KSM327683:KSM327727 LCI327683:LCI327727 LME327683:LME327727 LWA327683:LWA327727 MFW327683:MFW327727 MPS327683:MPS327727 MZO327683:MZO327727 NJK327683:NJK327727 NTG327683:NTG327727 ODC327683:ODC327727 OMY327683:OMY327727 OWU327683:OWU327727 PGQ327683:PGQ327727 PQM327683:PQM327727 QAI327683:QAI327727 QKE327683:QKE327727 QUA327683:QUA327727 RDW327683:RDW327727 RNS327683:RNS327727 RXO327683:RXO327727 SHK327683:SHK327727 SRG327683:SRG327727 TBC327683:TBC327727 TKY327683:TKY327727 TUU327683:TUU327727 UEQ327683:UEQ327727 UOM327683:UOM327727 UYI327683:UYI327727 VIE327683:VIE327727 VSA327683:VSA327727 WBW327683:WBW327727 WLS327683:WLS327727 WVO327683:WVO327727 G393219:G393263 JC393219:JC393263 SY393219:SY393263 ACU393219:ACU393263 AMQ393219:AMQ393263 AWM393219:AWM393263 BGI393219:BGI393263 BQE393219:BQE393263 CAA393219:CAA393263 CJW393219:CJW393263 CTS393219:CTS393263 DDO393219:DDO393263 DNK393219:DNK393263 DXG393219:DXG393263 EHC393219:EHC393263 EQY393219:EQY393263 FAU393219:FAU393263 FKQ393219:FKQ393263 FUM393219:FUM393263 GEI393219:GEI393263 GOE393219:GOE393263 GYA393219:GYA393263 HHW393219:HHW393263 HRS393219:HRS393263 IBO393219:IBO393263 ILK393219:ILK393263 IVG393219:IVG393263 JFC393219:JFC393263 JOY393219:JOY393263 JYU393219:JYU393263 KIQ393219:KIQ393263 KSM393219:KSM393263 LCI393219:LCI393263 LME393219:LME393263 LWA393219:LWA393263 MFW393219:MFW393263 MPS393219:MPS393263 MZO393219:MZO393263 NJK393219:NJK393263 NTG393219:NTG393263 ODC393219:ODC393263 OMY393219:OMY393263 OWU393219:OWU393263 PGQ393219:PGQ393263 PQM393219:PQM393263 QAI393219:QAI393263 QKE393219:QKE393263 QUA393219:QUA393263 RDW393219:RDW393263 RNS393219:RNS393263 RXO393219:RXO393263 SHK393219:SHK393263 SRG393219:SRG393263 TBC393219:TBC393263 TKY393219:TKY393263 TUU393219:TUU393263 UEQ393219:UEQ393263 UOM393219:UOM393263 UYI393219:UYI393263 VIE393219:VIE393263 VSA393219:VSA393263 WBW393219:WBW393263 WLS393219:WLS393263 WVO393219:WVO393263 G458755:G458799 JC458755:JC458799 SY458755:SY458799 ACU458755:ACU458799 AMQ458755:AMQ458799 AWM458755:AWM458799 BGI458755:BGI458799 BQE458755:BQE458799 CAA458755:CAA458799 CJW458755:CJW458799 CTS458755:CTS458799 DDO458755:DDO458799 DNK458755:DNK458799 DXG458755:DXG458799 EHC458755:EHC458799 EQY458755:EQY458799 FAU458755:FAU458799 FKQ458755:FKQ458799 FUM458755:FUM458799 GEI458755:GEI458799 GOE458755:GOE458799 GYA458755:GYA458799 HHW458755:HHW458799 HRS458755:HRS458799 IBO458755:IBO458799 ILK458755:ILK458799 IVG458755:IVG458799 JFC458755:JFC458799 JOY458755:JOY458799 JYU458755:JYU458799 KIQ458755:KIQ458799 KSM458755:KSM458799 LCI458755:LCI458799 LME458755:LME458799 LWA458755:LWA458799 MFW458755:MFW458799 MPS458755:MPS458799 MZO458755:MZO458799 NJK458755:NJK458799 NTG458755:NTG458799 ODC458755:ODC458799 OMY458755:OMY458799 OWU458755:OWU458799 PGQ458755:PGQ458799 PQM458755:PQM458799 QAI458755:QAI458799 QKE458755:QKE458799 QUA458755:QUA458799 RDW458755:RDW458799 RNS458755:RNS458799 RXO458755:RXO458799 SHK458755:SHK458799 SRG458755:SRG458799 TBC458755:TBC458799 TKY458755:TKY458799 TUU458755:TUU458799 UEQ458755:UEQ458799 UOM458755:UOM458799 UYI458755:UYI458799 VIE458755:VIE458799 VSA458755:VSA458799 WBW458755:WBW458799 WLS458755:WLS458799 WVO458755:WVO458799 G524291:G524335 JC524291:JC524335 SY524291:SY524335 ACU524291:ACU524335 AMQ524291:AMQ524335 AWM524291:AWM524335 BGI524291:BGI524335 BQE524291:BQE524335 CAA524291:CAA524335 CJW524291:CJW524335 CTS524291:CTS524335 DDO524291:DDO524335 DNK524291:DNK524335 DXG524291:DXG524335 EHC524291:EHC524335 EQY524291:EQY524335 FAU524291:FAU524335 FKQ524291:FKQ524335 FUM524291:FUM524335 GEI524291:GEI524335 GOE524291:GOE524335 GYA524291:GYA524335 HHW524291:HHW524335 HRS524291:HRS524335 IBO524291:IBO524335 ILK524291:ILK524335 IVG524291:IVG524335 JFC524291:JFC524335 JOY524291:JOY524335 JYU524291:JYU524335 KIQ524291:KIQ524335 KSM524291:KSM524335 LCI524291:LCI524335 LME524291:LME524335 LWA524291:LWA524335 MFW524291:MFW524335 MPS524291:MPS524335 MZO524291:MZO524335 NJK524291:NJK524335 NTG524291:NTG524335 ODC524291:ODC524335 OMY524291:OMY524335 OWU524291:OWU524335 PGQ524291:PGQ524335 PQM524291:PQM524335 QAI524291:QAI524335 QKE524291:QKE524335 QUA524291:QUA524335 RDW524291:RDW524335 RNS524291:RNS524335 RXO524291:RXO524335 SHK524291:SHK524335 SRG524291:SRG524335 TBC524291:TBC524335 TKY524291:TKY524335 TUU524291:TUU524335 UEQ524291:UEQ524335 UOM524291:UOM524335 UYI524291:UYI524335 VIE524291:VIE524335 VSA524291:VSA524335 WBW524291:WBW524335 WLS524291:WLS524335 WVO524291:WVO524335 G589827:G589871 JC589827:JC589871 SY589827:SY589871 ACU589827:ACU589871 AMQ589827:AMQ589871 AWM589827:AWM589871 BGI589827:BGI589871 BQE589827:BQE589871 CAA589827:CAA589871 CJW589827:CJW589871 CTS589827:CTS589871 DDO589827:DDO589871 DNK589827:DNK589871 DXG589827:DXG589871 EHC589827:EHC589871 EQY589827:EQY589871 FAU589827:FAU589871 FKQ589827:FKQ589871 FUM589827:FUM589871 GEI589827:GEI589871 GOE589827:GOE589871 GYA589827:GYA589871 HHW589827:HHW589871 HRS589827:HRS589871 IBO589827:IBO589871 ILK589827:ILK589871 IVG589827:IVG589871 JFC589827:JFC589871 JOY589827:JOY589871 JYU589827:JYU589871 KIQ589827:KIQ589871 KSM589827:KSM589871 LCI589827:LCI589871 LME589827:LME589871 LWA589827:LWA589871 MFW589827:MFW589871 MPS589827:MPS589871 MZO589827:MZO589871 NJK589827:NJK589871 NTG589827:NTG589871 ODC589827:ODC589871 OMY589827:OMY589871 OWU589827:OWU589871 PGQ589827:PGQ589871 PQM589827:PQM589871 QAI589827:QAI589871 QKE589827:QKE589871 QUA589827:QUA589871 RDW589827:RDW589871 RNS589827:RNS589871 RXO589827:RXO589871 SHK589827:SHK589871 SRG589827:SRG589871 TBC589827:TBC589871 TKY589827:TKY589871 TUU589827:TUU589871 UEQ589827:UEQ589871 UOM589827:UOM589871 UYI589827:UYI589871 VIE589827:VIE589871 VSA589827:VSA589871 WBW589827:WBW589871 WLS589827:WLS589871 WVO589827:WVO589871 G655363:G655407 JC655363:JC655407 SY655363:SY655407 ACU655363:ACU655407 AMQ655363:AMQ655407 AWM655363:AWM655407 BGI655363:BGI655407 BQE655363:BQE655407 CAA655363:CAA655407 CJW655363:CJW655407 CTS655363:CTS655407 DDO655363:DDO655407 DNK655363:DNK655407 DXG655363:DXG655407 EHC655363:EHC655407 EQY655363:EQY655407 FAU655363:FAU655407 FKQ655363:FKQ655407 FUM655363:FUM655407 GEI655363:GEI655407 GOE655363:GOE655407 GYA655363:GYA655407 HHW655363:HHW655407 HRS655363:HRS655407 IBO655363:IBO655407 ILK655363:ILK655407 IVG655363:IVG655407 JFC655363:JFC655407 JOY655363:JOY655407 JYU655363:JYU655407 KIQ655363:KIQ655407 KSM655363:KSM655407 LCI655363:LCI655407 LME655363:LME655407 LWA655363:LWA655407 MFW655363:MFW655407 MPS655363:MPS655407 MZO655363:MZO655407 NJK655363:NJK655407 NTG655363:NTG655407 ODC655363:ODC655407 OMY655363:OMY655407 OWU655363:OWU655407 PGQ655363:PGQ655407 PQM655363:PQM655407 QAI655363:QAI655407 QKE655363:QKE655407 QUA655363:QUA655407 RDW655363:RDW655407 RNS655363:RNS655407 RXO655363:RXO655407 SHK655363:SHK655407 SRG655363:SRG655407 TBC655363:TBC655407 TKY655363:TKY655407 TUU655363:TUU655407 UEQ655363:UEQ655407 UOM655363:UOM655407 UYI655363:UYI655407 VIE655363:VIE655407 VSA655363:VSA655407 WBW655363:WBW655407 WLS655363:WLS655407 WVO655363:WVO655407 G720899:G720943 JC720899:JC720943 SY720899:SY720943 ACU720899:ACU720943 AMQ720899:AMQ720943 AWM720899:AWM720943 BGI720899:BGI720943 BQE720899:BQE720943 CAA720899:CAA720943 CJW720899:CJW720943 CTS720899:CTS720943 DDO720899:DDO720943 DNK720899:DNK720943 DXG720899:DXG720943 EHC720899:EHC720943 EQY720899:EQY720943 FAU720899:FAU720943 FKQ720899:FKQ720943 FUM720899:FUM720943 GEI720899:GEI720943 GOE720899:GOE720943 GYA720899:GYA720943 HHW720899:HHW720943 HRS720899:HRS720943 IBO720899:IBO720943 ILK720899:ILK720943 IVG720899:IVG720943 JFC720899:JFC720943 JOY720899:JOY720943 JYU720899:JYU720943 KIQ720899:KIQ720943 KSM720899:KSM720943 LCI720899:LCI720943 LME720899:LME720943 LWA720899:LWA720943 MFW720899:MFW720943 MPS720899:MPS720943 MZO720899:MZO720943 NJK720899:NJK720943 NTG720899:NTG720943 ODC720899:ODC720943 OMY720899:OMY720943 OWU720899:OWU720943 PGQ720899:PGQ720943 PQM720899:PQM720943 QAI720899:QAI720943 QKE720899:QKE720943 QUA720899:QUA720943 RDW720899:RDW720943 RNS720899:RNS720943 RXO720899:RXO720943 SHK720899:SHK720943 SRG720899:SRG720943 TBC720899:TBC720943 TKY720899:TKY720943 TUU720899:TUU720943 UEQ720899:UEQ720943 UOM720899:UOM720943 UYI720899:UYI720943 VIE720899:VIE720943 VSA720899:VSA720943 WBW720899:WBW720943 WLS720899:WLS720943 WVO720899:WVO720943 G786435:G786479 JC786435:JC786479 SY786435:SY786479 ACU786435:ACU786479 AMQ786435:AMQ786479 AWM786435:AWM786479 BGI786435:BGI786479 BQE786435:BQE786479 CAA786435:CAA786479 CJW786435:CJW786479 CTS786435:CTS786479 DDO786435:DDO786479 DNK786435:DNK786479 DXG786435:DXG786479 EHC786435:EHC786479 EQY786435:EQY786479 FAU786435:FAU786479 FKQ786435:FKQ786479 FUM786435:FUM786479 GEI786435:GEI786479 GOE786435:GOE786479 GYA786435:GYA786479 HHW786435:HHW786479 HRS786435:HRS786479 IBO786435:IBO786479 ILK786435:ILK786479 IVG786435:IVG786479 JFC786435:JFC786479 JOY786435:JOY786479 JYU786435:JYU786479 KIQ786435:KIQ786479 KSM786435:KSM786479 LCI786435:LCI786479 LME786435:LME786479 LWA786435:LWA786479 MFW786435:MFW786479 MPS786435:MPS786479 MZO786435:MZO786479 NJK786435:NJK786479 NTG786435:NTG786479 ODC786435:ODC786479 OMY786435:OMY786479 OWU786435:OWU786479 PGQ786435:PGQ786479 PQM786435:PQM786479 QAI786435:QAI786479 QKE786435:QKE786479 QUA786435:QUA786479 RDW786435:RDW786479 RNS786435:RNS786479 RXO786435:RXO786479 SHK786435:SHK786479 SRG786435:SRG786479 TBC786435:TBC786479 TKY786435:TKY786479 TUU786435:TUU786479 UEQ786435:UEQ786479 UOM786435:UOM786479 UYI786435:UYI786479 VIE786435:VIE786479 VSA786435:VSA786479 WBW786435:WBW786479 WLS786435:WLS786479 WVO786435:WVO786479 G851971:G852015 JC851971:JC852015 SY851971:SY852015 ACU851971:ACU852015 AMQ851971:AMQ852015 AWM851971:AWM852015 BGI851971:BGI852015 BQE851971:BQE852015 CAA851971:CAA852015 CJW851971:CJW852015 CTS851971:CTS852015 DDO851971:DDO852015 DNK851971:DNK852015 DXG851971:DXG852015 EHC851971:EHC852015 EQY851971:EQY852015 FAU851971:FAU852015 FKQ851971:FKQ852015 FUM851971:FUM852015 GEI851971:GEI852015 GOE851971:GOE852015 GYA851971:GYA852015 HHW851971:HHW852015 HRS851971:HRS852015 IBO851971:IBO852015 ILK851971:ILK852015 IVG851971:IVG852015 JFC851971:JFC852015 JOY851971:JOY852015 JYU851971:JYU852015 KIQ851971:KIQ852015 KSM851971:KSM852015 LCI851971:LCI852015 LME851971:LME852015 LWA851971:LWA852015 MFW851971:MFW852015 MPS851971:MPS852015 MZO851971:MZO852015 NJK851971:NJK852015 NTG851971:NTG852015 ODC851971:ODC852015 OMY851971:OMY852015 OWU851971:OWU852015 PGQ851971:PGQ852015 PQM851971:PQM852015 QAI851971:QAI852015 QKE851971:QKE852015 QUA851971:QUA852015 RDW851971:RDW852015 RNS851971:RNS852015 RXO851971:RXO852015 SHK851971:SHK852015 SRG851971:SRG852015 TBC851971:TBC852015 TKY851971:TKY852015 TUU851971:TUU852015 UEQ851971:UEQ852015 UOM851971:UOM852015 UYI851971:UYI852015 VIE851971:VIE852015 VSA851971:VSA852015 WBW851971:WBW852015 WLS851971:WLS852015 WVO851971:WVO852015 G917507:G917551 JC917507:JC917551 SY917507:SY917551 ACU917507:ACU917551 AMQ917507:AMQ917551 AWM917507:AWM917551 BGI917507:BGI917551 BQE917507:BQE917551 CAA917507:CAA917551 CJW917507:CJW917551 CTS917507:CTS917551 DDO917507:DDO917551 DNK917507:DNK917551 DXG917507:DXG917551 EHC917507:EHC917551 EQY917507:EQY917551 FAU917507:FAU917551 FKQ917507:FKQ917551 FUM917507:FUM917551 GEI917507:GEI917551 GOE917507:GOE917551 GYA917507:GYA917551 HHW917507:HHW917551 HRS917507:HRS917551 IBO917507:IBO917551 ILK917507:ILK917551 IVG917507:IVG917551 JFC917507:JFC917551 JOY917507:JOY917551 JYU917507:JYU917551 KIQ917507:KIQ917551 KSM917507:KSM917551 LCI917507:LCI917551 LME917507:LME917551 LWA917507:LWA917551 MFW917507:MFW917551 MPS917507:MPS917551 MZO917507:MZO917551 NJK917507:NJK917551 NTG917507:NTG917551 ODC917507:ODC917551 OMY917507:OMY917551 OWU917507:OWU917551 PGQ917507:PGQ917551 PQM917507:PQM917551 QAI917507:QAI917551 QKE917507:QKE917551 QUA917507:QUA917551 RDW917507:RDW917551 RNS917507:RNS917551 RXO917507:RXO917551 SHK917507:SHK917551 SRG917507:SRG917551 TBC917507:TBC917551 TKY917507:TKY917551 TUU917507:TUU917551 UEQ917507:UEQ917551 UOM917507:UOM917551 UYI917507:UYI917551 VIE917507:VIE917551 VSA917507:VSA917551 WBW917507:WBW917551 WLS917507:WLS917551 WVO917507:WVO917551 G983043:G983087 JC983043:JC983087 SY983043:SY983087 ACU983043:ACU983087 AMQ983043:AMQ983087 AWM983043:AWM983087 BGI983043:BGI983087 BQE983043:BQE983087 CAA983043:CAA983087 CJW983043:CJW983087 CTS983043:CTS983087 DDO983043:DDO983087 DNK983043:DNK983087 DXG983043:DXG983087 EHC983043:EHC983087 EQY983043:EQY983087 FAU983043:FAU983087 FKQ983043:FKQ983087 FUM983043:FUM983087 GEI983043:GEI983087 GOE983043:GOE983087 GYA983043:GYA983087 HHW983043:HHW983087 HRS983043:HRS983087 IBO983043:IBO983087 ILK983043:ILK983087 IVG983043:IVG983087 JFC983043:JFC983087 JOY983043:JOY983087 JYU983043:JYU983087 KIQ983043:KIQ983087 KSM983043:KSM983087 LCI983043:LCI983087 LME983043:LME983087 LWA983043:LWA983087 MFW983043:MFW983087 MPS983043:MPS983087 MZO983043:MZO983087 NJK983043:NJK983087 NTG983043:NTG983087 ODC983043:ODC983087 OMY983043:OMY983087 OWU983043:OWU983087 PGQ983043:PGQ983087 PQM983043:PQM983087 QAI983043:QAI983087 QKE983043:QKE983087 QUA983043:QUA983087 RDW983043:RDW983087 RNS983043:RNS983087 RXO983043:RXO983087 SHK983043:SHK983087 SRG983043:SRG983087 TBC983043:TBC983087 TKY983043:TKY983087 TUU983043:TUU983087 UEQ983043:UEQ983087 UOM983043:UOM983087 UYI983043:UYI983087 VIE983043:VIE983087 VSA983043:VSA983087 WBW983043:WBW983087 WLS983043:WLS983087 JC11:JC50 SY11:SY50 ACU11:ACU50 AMQ11:AMQ50 AWM11:AWM50 BGI11:BGI50 BQE11:BQE50 CAA11:CAA50 CJW11:CJW50 CTS11:CTS50 DDO11:DDO50 DNK11:DNK50 DXG11:DXG50 EHC11:EHC50 EQY11:EQY50 FAU11:FAU50 FKQ11:FKQ50 FUM11:FUM50 GEI11:GEI50 GOE11:GOE50 GYA11:GYA50 HHW11:HHW50 HRS11:HRS50 IBO11:IBO50 ILK11:ILK50 IVG11:IVG50 JFC11:JFC50 JOY11:JOY50 JYU11:JYU50 KIQ11:KIQ50 KSM11:KSM50 LCI11:LCI50 LME11:LME50 LWA11:LWA50 MFW11:MFW50 MPS11:MPS50 MZO11:MZO50 NJK11:NJK50 NTG11:NTG50 ODC11:ODC50 OMY11:OMY50 OWU11:OWU50 PGQ11:PGQ50 PQM11:PQM50 QAI11:QAI50 QKE11:QKE50 QUA11:QUA50 RDW11:RDW50 RNS11:RNS50 RXO11:RXO50 SHK11:SHK50 SRG11:SRG50 TBC11:TBC50 TKY11:TKY50 TUU11:TUU50 UEQ11:UEQ50 UOM11:UOM50 UYI11:UYI50 VIE11:VIE50 VSA11:VSA50 WBW11:WBW50 WLS11:WLS50 WVO11:WVO50 G11:G65">
      <formula1>"是,否"</formula1>
    </dataValidation>
    <dataValidation type="list" allowBlank="1" showInputMessage="1" showErrorMessage="1" sqref="WVN983043:WVN983087 F65539:F65583 JB65539:JB65583 SX65539:SX65583 ACT65539:ACT65583 AMP65539:AMP65583 AWL65539:AWL65583 BGH65539:BGH65583 BQD65539:BQD65583 BZZ65539:BZZ65583 CJV65539:CJV65583 CTR65539:CTR65583 DDN65539:DDN65583 DNJ65539:DNJ65583 DXF65539:DXF65583 EHB65539:EHB65583 EQX65539:EQX65583 FAT65539:FAT65583 FKP65539:FKP65583 FUL65539:FUL65583 GEH65539:GEH65583 GOD65539:GOD65583 GXZ65539:GXZ65583 HHV65539:HHV65583 HRR65539:HRR65583 IBN65539:IBN65583 ILJ65539:ILJ65583 IVF65539:IVF65583 JFB65539:JFB65583 JOX65539:JOX65583 JYT65539:JYT65583 KIP65539:KIP65583 KSL65539:KSL65583 LCH65539:LCH65583 LMD65539:LMD65583 LVZ65539:LVZ65583 MFV65539:MFV65583 MPR65539:MPR65583 MZN65539:MZN65583 NJJ65539:NJJ65583 NTF65539:NTF65583 ODB65539:ODB65583 OMX65539:OMX65583 OWT65539:OWT65583 PGP65539:PGP65583 PQL65539:PQL65583 QAH65539:QAH65583 QKD65539:QKD65583 QTZ65539:QTZ65583 RDV65539:RDV65583 RNR65539:RNR65583 RXN65539:RXN65583 SHJ65539:SHJ65583 SRF65539:SRF65583 TBB65539:TBB65583 TKX65539:TKX65583 TUT65539:TUT65583 UEP65539:UEP65583 UOL65539:UOL65583 UYH65539:UYH65583 VID65539:VID65583 VRZ65539:VRZ65583 WBV65539:WBV65583 WLR65539:WLR65583 WVN65539:WVN65583 F131075:F131119 JB131075:JB131119 SX131075:SX131119 ACT131075:ACT131119 AMP131075:AMP131119 AWL131075:AWL131119 BGH131075:BGH131119 BQD131075:BQD131119 BZZ131075:BZZ131119 CJV131075:CJV131119 CTR131075:CTR131119 DDN131075:DDN131119 DNJ131075:DNJ131119 DXF131075:DXF131119 EHB131075:EHB131119 EQX131075:EQX131119 FAT131075:FAT131119 FKP131075:FKP131119 FUL131075:FUL131119 GEH131075:GEH131119 GOD131075:GOD131119 GXZ131075:GXZ131119 HHV131075:HHV131119 HRR131075:HRR131119 IBN131075:IBN131119 ILJ131075:ILJ131119 IVF131075:IVF131119 JFB131075:JFB131119 JOX131075:JOX131119 JYT131075:JYT131119 KIP131075:KIP131119 KSL131075:KSL131119 LCH131075:LCH131119 LMD131075:LMD131119 LVZ131075:LVZ131119 MFV131075:MFV131119 MPR131075:MPR131119 MZN131075:MZN131119 NJJ131075:NJJ131119 NTF131075:NTF131119 ODB131075:ODB131119 OMX131075:OMX131119 OWT131075:OWT131119 PGP131075:PGP131119 PQL131075:PQL131119 QAH131075:QAH131119 QKD131075:QKD131119 QTZ131075:QTZ131119 RDV131075:RDV131119 RNR131075:RNR131119 RXN131075:RXN131119 SHJ131075:SHJ131119 SRF131075:SRF131119 TBB131075:TBB131119 TKX131075:TKX131119 TUT131075:TUT131119 UEP131075:UEP131119 UOL131075:UOL131119 UYH131075:UYH131119 VID131075:VID131119 VRZ131075:VRZ131119 WBV131075:WBV131119 WLR131075:WLR131119 WVN131075:WVN131119 F196611:F196655 JB196611:JB196655 SX196611:SX196655 ACT196611:ACT196655 AMP196611:AMP196655 AWL196611:AWL196655 BGH196611:BGH196655 BQD196611:BQD196655 BZZ196611:BZZ196655 CJV196611:CJV196655 CTR196611:CTR196655 DDN196611:DDN196655 DNJ196611:DNJ196655 DXF196611:DXF196655 EHB196611:EHB196655 EQX196611:EQX196655 FAT196611:FAT196655 FKP196611:FKP196655 FUL196611:FUL196655 GEH196611:GEH196655 GOD196611:GOD196655 GXZ196611:GXZ196655 HHV196611:HHV196655 HRR196611:HRR196655 IBN196611:IBN196655 ILJ196611:ILJ196655 IVF196611:IVF196655 JFB196611:JFB196655 JOX196611:JOX196655 JYT196611:JYT196655 KIP196611:KIP196655 KSL196611:KSL196655 LCH196611:LCH196655 LMD196611:LMD196655 LVZ196611:LVZ196655 MFV196611:MFV196655 MPR196611:MPR196655 MZN196611:MZN196655 NJJ196611:NJJ196655 NTF196611:NTF196655 ODB196611:ODB196655 OMX196611:OMX196655 OWT196611:OWT196655 PGP196611:PGP196655 PQL196611:PQL196655 QAH196611:QAH196655 QKD196611:QKD196655 QTZ196611:QTZ196655 RDV196611:RDV196655 RNR196611:RNR196655 RXN196611:RXN196655 SHJ196611:SHJ196655 SRF196611:SRF196655 TBB196611:TBB196655 TKX196611:TKX196655 TUT196611:TUT196655 UEP196611:UEP196655 UOL196611:UOL196655 UYH196611:UYH196655 VID196611:VID196655 VRZ196611:VRZ196655 WBV196611:WBV196655 WLR196611:WLR196655 WVN196611:WVN196655 F262147:F262191 JB262147:JB262191 SX262147:SX262191 ACT262147:ACT262191 AMP262147:AMP262191 AWL262147:AWL262191 BGH262147:BGH262191 BQD262147:BQD262191 BZZ262147:BZZ262191 CJV262147:CJV262191 CTR262147:CTR262191 DDN262147:DDN262191 DNJ262147:DNJ262191 DXF262147:DXF262191 EHB262147:EHB262191 EQX262147:EQX262191 FAT262147:FAT262191 FKP262147:FKP262191 FUL262147:FUL262191 GEH262147:GEH262191 GOD262147:GOD262191 GXZ262147:GXZ262191 HHV262147:HHV262191 HRR262147:HRR262191 IBN262147:IBN262191 ILJ262147:ILJ262191 IVF262147:IVF262191 JFB262147:JFB262191 JOX262147:JOX262191 JYT262147:JYT262191 KIP262147:KIP262191 KSL262147:KSL262191 LCH262147:LCH262191 LMD262147:LMD262191 LVZ262147:LVZ262191 MFV262147:MFV262191 MPR262147:MPR262191 MZN262147:MZN262191 NJJ262147:NJJ262191 NTF262147:NTF262191 ODB262147:ODB262191 OMX262147:OMX262191 OWT262147:OWT262191 PGP262147:PGP262191 PQL262147:PQL262191 QAH262147:QAH262191 QKD262147:QKD262191 QTZ262147:QTZ262191 RDV262147:RDV262191 RNR262147:RNR262191 RXN262147:RXN262191 SHJ262147:SHJ262191 SRF262147:SRF262191 TBB262147:TBB262191 TKX262147:TKX262191 TUT262147:TUT262191 UEP262147:UEP262191 UOL262147:UOL262191 UYH262147:UYH262191 VID262147:VID262191 VRZ262147:VRZ262191 WBV262147:WBV262191 WLR262147:WLR262191 WVN262147:WVN262191 F327683:F327727 JB327683:JB327727 SX327683:SX327727 ACT327683:ACT327727 AMP327683:AMP327727 AWL327683:AWL327727 BGH327683:BGH327727 BQD327683:BQD327727 BZZ327683:BZZ327727 CJV327683:CJV327727 CTR327683:CTR327727 DDN327683:DDN327727 DNJ327683:DNJ327727 DXF327683:DXF327727 EHB327683:EHB327727 EQX327683:EQX327727 FAT327683:FAT327727 FKP327683:FKP327727 FUL327683:FUL327727 GEH327683:GEH327727 GOD327683:GOD327727 GXZ327683:GXZ327727 HHV327683:HHV327727 HRR327683:HRR327727 IBN327683:IBN327727 ILJ327683:ILJ327727 IVF327683:IVF327727 JFB327683:JFB327727 JOX327683:JOX327727 JYT327683:JYT327727 KIP327683:KIP327727 KSL327683:KSL327727 LCH327683:LCH327727 LMD327683:LMD327727 LVZ327683:LVZ327727 MFV327683:MFV327727 MPR327683:MPR327727 MZN327683:MZN327727 NJJ327683:NJJ327727 NTF327683:NTF327727 ODB327683:ODB327727 OMX327683:OMX327727 OWT327683:OWT327727 PGP327683:PGP327727 PQL327683:PQL327727 QAH327683:QAH327727 QKD327683:QKD327727 QTZ327683:QTZ327727 RDV327683:RDV327727 RNR327683:RNR327727 RXN327683:RXN327727 SHJ327683:SHJ327727 SRF327683:SRF327727 TBB327683:TBB327727 TKX327683:TKX327727 TUT327683:TUT327727 UEP327683:UEP327727 UOL327683:UOL327727 UYH327683:UYH327727 VID327683:VID327727 VRZ327683:VRZ327727 WBV327683:WBV327727 WLR327683:WLR327727 WVN327683:WVN327727 F393219:F393263 JB393219:JB393263 SX393219:SX393263 ACT393219:ACT393263 AMP393219:AMP393263 AWL393219:AWL393263 BGH393219:BGH393263 BQD393219:BQD393263 BZZ393219:BZZ393263 CJV393219:CJV393263 CTR393219:CTR393263 DDN393219:DDN393263 DNJ393219:DNJ393263 DXF393219:DXF393263 EHB393219:EHB393263 EQX393219:EQX393263 FAT393219:FAT393263 FKP393219:FKP393263 FUL393219:FUL393263 GEH393219:GEH393263 GOD393219:GOD393263 GXZ393219:GXZ393263 HHV393219:HHV393263 HRR393219:HRR393263 IBN393219:IBN393263 ILJ393219:ILJ393263 IVF393219:IVF393263 JFB393219:JFB393263 JOX393219:JOX393263 JYT393219:JYT393263 KIP393219:KIP393263 KSL393219:KSL393263 LCH393219:LCH393263 LMD393219:LMD393263 LVZ393219:LVZ393263 MFV393219:MFV393263 MPR393219:MPR393263 MZN393219:MZN393263 NJJ393219:NJJ393263 NTF393219:NTF393263 ODB393219:ODB393263 OMX393219:OMX393263 OWT393219:OWT393263 PGP393219:PGP393263 PQL393219:PQL393263 QAH393219:QAH393263 QKD393219:QKD393263 QTZ393219:QTZ393263 RDV393219:RDV393263 RNR393219:RNR393263 RXN393219:RXN393263 SHJ393219:SHJ393263 SRF393219:SRF393263 TBB393219:TBB393263 TKX393219:TKX393263 TUT393219:TUT393263 UEP393219:UEP393263 UOL393219:UOL393263 UYH393219:UYH393263 VID393219:VID393263 VRZ393219:VRZ393263 WBV393219:WBV393263 WLR393219:WLR393263 WVN393219:WVN393263 F458755:F458799 JB458755:JB458799 SX458755:SX458799 ACT458755:ACT458799 AMP458755:AMP458799 AWL458755:AWL458799 BGH458755:BGH458799 BQD458755:BQD458799 BZZ458755:BZZ458799 CJV458755:CJV458799 CTR458755:CTR458799 DDN458755:DDN458799 DNJ458755:DNJ458799 DXF458755:DXF458799 EHB458755:EHB458799 EQX458755:EQX458799 FAT458755:FAT458799 FKP458755:FKP458799 FUL458755:FUL458799 GEH458755:GEH458799 GOD458755:GOD458799 GXZ458755:GXZ458799 HHV458755:HHV458799 HRR458755:HRR458799 IBN458755:IBN458799 ILJ458755:ILJ458799 IVF458755:IVF458799 JFB458755:JFB458799 JOX458755:JOX458799 JYT458755:JYT458799 KIP458755:KIP458799 KSL458755:KSL458799 LCH458755:LCH458799 LMD458755:LMD458799 LVZ458755:LVZ458799 MFV458755:MFV458799 MPR458755:MPR458799 MZN458755:MZN458799 NJJ458755:NJJ458799 NTF458755:NTF458799 ODB458755:ODB458799 OMX458755:OMX458799 OWT458755:OWT458799 PGP458755:PGP458799 PQL458755:PQL458799 QAH458755:QAH458799 QKD458755:QKD458799 QTZ458755:QTZ458799 RDV458755:RDV458799 RNR458755:RNR458799 RXN458755:RXN458799 SHJ458755:SHJ458799 SRF458755:SRF458799 TBB458755:TBB458799 TKX458755:TKX458799 TUT458755:TUT458799 UEP458755:UEP458799 UOL458755:UOL458799 UYH458755:UYH458799 VID458755:VID458799 VRZ458755:VRZ458799 WBV458755:WBV458799 WLR458755:WLR458799 WVN458755:WVN458799 F524291:F524335 JB524291:JB524335 SX524291:SX524335 ACT524291:ACT524335 AMP524291:AMP524335 AWL524291:AWL524335 BGH524291:BGH524335 BQD524291:BQD524335 BZZ524291:BZZ524335 CJV524291:CJV524335 CTR524291:CTR524335 DDN524291:DDN524335 DNJ524291:DNJ524335 DXF524291:DXF524335 EHB524291:EHB524335 EQX524291:EQX524335 FAT524291:FAT524335 FKP524291:FKP524335 FUL524291:FUL524335 GEH524291:GEH524335 GOD524291:GOD524335 GXZ524291:GXZ524335 HHV524291:HHV524335 HRR524291:HRR524335 IBN524291:IBN524335 ILJ524291:ILJ524335 IVF524291:IVF524335 JFB524291:JFB524335 JOX524291:JOX524335 JYT524291:JYT524335 KIP524291:KIP524335 KSL524291:KSL524335 LCH524291:LCH524335 LMD524291:LMD524335 LVZ524291:LVZ524335 MFV524291:MFV524335 MPR524291:MPR524335 MZN524291:MZN524335 NJJ524291:NJJ524335 NTF524291:NTF524335 ODB524291:ODB524335 OMX524291:OMX524335 OWT524291:OWT524335 PGP524291:PGP524335 PQL524291:PQL524335 QAH524291:QAH524335 QKD524291:QKD524335 QTZ524291:QTZ524335 RDV524291:RDV524335 RNR524291:RNR524335 RXN524291:RXN524335 SHJ524291:SHJ524335 SRF524291:SRF524335 TBB524291:TBB524335 TKX524291:TKX524335 TUT524291:TUT524335 UEP524291:UEP524335 UOL524291:UOL524335 UYH524291:UYH524335 VID524291:VID524335 VRZ524291:VRZ524335 WBV524291:WBV524335 WLR524291:WLR524335 WVN524291:WVN524335 F589827:F589871 JB589827:JB589871 SX589827:SX589871 ACT589827:ACT589871 AMP589827:AMP589871 AWL589827:AWL589871 BGH589827:BGH589871 BQD589827:BQD589871 BZZ589827:BZZ589871 CJV589827:CJV589871 CTR589827:CTR589871 DDN589827:DDN589871 DNJ589827:DNJ589871 DXF589827:DXF589871 EHB589827:EHB589871 EQX589827:EQX589871 FAT589827:FAT589871 FKP589827:FKP589871 FUL589827:FUL589871 GEH589827:GEH589871 GOD589827:GOD589871 GXZ589827:GXZ589871 HHV589827:HHV589871 HRR589827:HRR589871 IBN589827:IBN589871 ILJ589827:ILJ589871 IVF589827:IVF589871 JFB589827:JFB589871 JOX589827:JOX589871 JYT589827:JYT589871 KIP589827:KIP589871 KSL589827:KSL589871 LCH589827:LCH589871 LMD589827:LMD589871 LVZ589827:LVZ589871 MFV589827:MFV589871 MPR589827:MPR589871 MZN589827:MZN589871 NJJ589827:NJJ589871 NTF589827:NTF589871 ODB589827:ODB589871 OMX589827:OMX589871 OWT589827:OWT589871 PGP589827:PGP589871 PQL589827:PQL589871 QAH589827:QAH589871 QKD589827:QKD589871 QTZ589827:QTZ589871 RDV589827:RDV589871 RNR589827:RNR589871 RXN589827:RXN589871 SHJ589827:SHJ589871 SRF589827:SRF589871 TBB589827:TBB589871 TKX589827:TKX589871 TUT589827:TUT589871 UEP589827:UEP589871 UOL589827:UOL589871 UYH589827:UYH589871 VID589827:VID589871 VRZ589827:VRZ589871 WBV589827:WBV589871 WLR589827:WLR589871 WVN589827:WVN589871 F655363:F655407 JB655363:JB655407 SX655363:SX655407 ACT655363:ACT655407 AMP655363:AMP655407 AWL655363:AWL655407 BGH655363:BGH655407 BQD655363:BQD655407 BZZ655363:BZZ655407 CJV655363:CJV655407 CTR655363:CTR655407 DDN655363:DDN655407 DNJ655363:DNJ655407 DXF655363:DXF655407 EHB655363:EHB655407 EQX655363:EQX655407 FAT655363:FAT655407 FKP655363:FKP655407 FUL655363:FUL655407 GEH655363:GEH655407 GOD655363:GOD655407 GXZ655363:GXZ655407 HHV655363:HHV655407 HRR655363:HRR655407 IBN655363:IBN655407 ILJ655363:ILJ655407 IVF655363:IVF655407 JFB655363:JFB655407 JOX655363:JOX655407 JYT655363:JYT655407 KIP655363:KIP655407 KSL655363:KSL655407 LCH655363:LCH655407 LMD655363:LMD655407 LVZ655363:LVZ655407 MFV655363:MFV655407 MPR655363:MPR655407 MZN655363:MZN655407 NJJ655363:NJJ655407 NTF655363:NTF655407 ODB655363:ODB655407 OMX655363:OMX655407 OWT655363:OWT655407 PGP655363:PGP655407 PQL655363:PQL655407 QAH655363:QAH655407 QKD655363:QKD655407 QTZ655363:QTZ655407 RDV655363:RDV655407 RNR655363:RNR655407 RXN655363:RXN655407 SHJ655363:SHJ655407 SRF655363:SRF655407 TBB655363:TBB655407 TKX655363:TKX655407 TUT655363:TUT655407 UEP655363:UEP655407 UOL655363:UOL655407 UYH655363:UYH655407 VID655363:VID655407 VRZ655363:VRZ655407 WBV655363:WBV655407 WLR655363:WLR655407 WVN655363:WVN655407 F720899:F720943 JB720899:JB720943 SX720899:SX720943 ACT720899:ACT720943 AMP720899:AMP720943 AWL720899:AWL720943 BGH720899:BGH720943 BQD720899:BQD720943 BZZ720899:BZZ720943 CJV720899:CJV720943 CTR720899:CTR720943 DDN720899:DDN720943 DNJ720899:DNJ720943 DXF720899:DXF720943 EHB720899:EHB720943 EQX720899:EQX720943 FAT720899:FAT720943 FKP720899:FKP720943 FUL720899:FUL720943 GEH720899:GEH720943 GOD720899:GOD720943 GXZ720899:GXZ720943 HHV720899:HHV720943 HRR720899:HRR720943 IBN720899:IBN720943 ILJ720899:ILJ720943 IVF720899:IVF720943 JFB720899:JFB720943 JOX720899:JOX720943 JYT720899:JYT720943 KIP720899:KIP720943 KSL720899:KSL720943 LCH720899:LCH720943 LMD720899:LMD720943 LVZ720899:LVZ720943 MFV720899:MFV720943 MPR720899:MPR720943 MZN720899:MZN720943 NJJ720899:NJJ720943 NTF720899:NTF720943 ODB720899:ODB720943 OMX720899:OMX720943 OWT720899:OWT720943 PGP720899:PGP720943 PQL720899:PQL720943 QAH720899:QAH720943 QKD720899:QKD720943 QTZ720899:QTZ720943 RDV720899:RDV720943 RNR720899:RNR720943 RXN720899:RXN720943 SHJ720899:SHJ720943 SRF720899:SRF720943 TBB720899:TBB720943 TKX720899:TKX720943 TUT720899:TUT720943 UEP720899:UEP720943 UOL720899:UOL720943 UYH720899:UYH720943 VID720899:VID720943 VRZ720899:VRZ720943 WBV720899:WBV720943 WLR720899:WLR720943 WVN720899:WVN720943 F786435:F786479 JB786435:JB786479 SX786435:SX786479 ACT786435:ACT786479 AMP786435:AMP786479 AWL786435:AWL786479 BGH786435:BGH786479 BQD786435:BQD786479 BZZ786435:BZZ786479 CJV786435:CJV786479 CTR786435:CTR786479 DDN786435:DDN786479 DNJ786435:DNJ786479 DXF786435:DXF786479 EHB786435:EHB786479 EQX786435:EQX786479 FAT786435:FAT786479 FKP786435:FKP786479 FUL786435:FUL786479 GEH786435:GEH786479 GOD786435:GOD786479 GXZ786435:GXZ786479 HHV786435:HHV786479 HRR786435:HRR786479 IBN786435:IBN786479 ILJ786435:ILJ786479 IVF786435:IVF786479 JFB786435:JFB786479 JOX786435:JOX786479 JYT786435:JYT786479 KIP786435:KIP786479 KSL786435:KSL786479 LCH786435:LCH786479 LMD786435:LMD786479 LVZ786435:LVZ786479 MFV786435:MFV786479 MPR786435:MPR786479 MZN786435:MZN786479 NJJ786435:NJJ786479 NTF786435:NTF786479 ODB786435:ODB786479 OMX786435:OMX786479 OWT786435:OWT786479 PGP786435:PGP786479 PQL786435:PQL786479 QAH786435:QAH786479 QKD786435:QKD786479 QTZ786435:QTZ786479 RDV786435:RDV786479 RNR786435:RNR786479 RXN786435:RXN786479 SHJ786435:SHJ786479 SRF786435:SRF786479 TBB786435:TBB786479 TKX786435:TKX786479 TUT786435:TUT786479 UEP786435:UEP786479 UOL786435:UOL786479 UYH786435:UYH786479 VID786435:VID786479 VRZ786435:VRZ786479 WBV786435:WBV786479 WLR786435:WLR786479 WVN786435:WVN786479 F851971:F852015 JB851971:JB852015 SX851971:SX852015 ACT851971:ACT852015 AMP851971:AMP852015 AWL851971:AWL852015 BGH851971:BGH852015 BQD851971:BQD852015 BZZ851971:BZZ852015 CJV851971:CJV852015 CTR851971:CTR852015 DDN851971:DDN852015 DNJ851971:DNJ852015 DXF851971:DXF852015 EHB851971:EHB852015 EQX851971:EQX852015 FAT851971:FAT852015 FKP851971:FKP852015 FUL851971:FUL852015 GEH851971:GEH852015 GOD851971:GOD852015 GXZ851971:GXZ852015 HHV851971:HHV852015 HRR851971:HRR852015 IBN851971:IBN852015 ILJ851971:ILJ852015 IVF851971:IVF852015 JFB851971:JFB852015 JOX851971:JOX852015 JYT851971:JYT852015 KIP851971:KIP852015 KSL851971:KSL852015 LCH851971:LCH852015 LMD851971:LMD852015 LVZ851971:LVZ852015 MFV851971:MFV852015 MPR851971:MPR852015 MZN851971:MZN852015 NJJ851971:NJJ852015 NTF851971:NTF852015 ODB851971:ODB852015 OMX851971:OMX852015 OWT851971:OWT852015 PGP851971:PGP852015 PQL851971:PQL852015 QAH851971:QAH852015 QKD851971:QKD852015 QTZ851971:QTZ852015 RDV851971:RDV852015 RNR851971:RNR852015 RXN851971:RXN852015 SHJ851971:SHJ852015 SRF851971:SRF852015 TBB851971:TBB852015 TKX851971:TKX852015 TUT851971:TUT852015 UEP851971:UEP852015 UOL851971:UOL852015 UYH851971:UYH852015 VID851971:VID852015 VRZ851971:VRZ852015 WBV851971:WBV852015 WLR851971:WLR852015 WVN851971:WVN852015 F917507:F917551 JB917507:JB917551 SX917507:SX917551 ACT917507:ACT917551 AMP917507:AMP917551 AWL917507:AWL917551 BGH917507:BGH917551 BQD917507:BQD917551 BZZ917507:BZZ917551 CJV917507:CJV917551 CTR917507:CTR917551 DDN917507:DDN917551 DNJ917507:DNJ917551 DXF917507:DXF917551 EHB917507:EHB917551 EQX917507:EQX917551 FAT917507:FAT917551 FKP917507:FKP917551 FUL917507:FUL917551 GEH917507:GEH917551 GOD917507:GOD917551 GXZ917507:GXZ917551 HHV917507:HHV917551 HRR917507:HRR917551 IBN917507:IBN917551 ILJ917507:ILJ917551 IVF917507:IVF917551 JFB917507:JFB917551 JOX917507:JOX917551 JYT917507:JYT917551 KIP917507:KIP917551 KSL917507:KSL917551 LCH917507:LCH917551 LMD917507:LMD917551 LVZ917507:LVZ917551 MFV917507:MFV917551 MPR917507:MPR917551 MZN917507:MZN917551 NJJ917507:NJJ917551 NTF917507:NTF917551 ODB917507:ODB917551 OMX917507:OMX917551 OWT917507:OWT917551 PGP917507:PGP917551 PQL917507:PQL917551 QAH917507:QAH917551 QKD917507:QKD917551 QTZ917507:QTZ917551 RDV917507:RDV917551 RNR917507:RNR917551 RXN917507:RXN917551 SHJ917507:SHJ917551 SRF917507:SRF917551 TBB917507:TBB917551 TKX917507:TKX917551 TUT917507:TUT917551 UEP917507:UEP917551 UOL917507:UOL917551 UYH917507:UYH917551 VID917507:VID917551 VRZ917507:VRZ917551 WBV917507:WBV917551 WLR917507:WLR917551 WVN917507:WVN917551 F983043:F983087 JB983043:JB983087 SX983043:SX983087 ACT983043:ACT983087 AMP983043:AMP983087 AWL983043:AWL983087 BGH983043:BGH983087 BQD983043:BQD983087 BZZ983043:BZZ983087 CJV983043:CJV983087 CTR983043:CTR983087 DDN983043:DDN983087 DNJ983043:DNJ983087 DXF983043:DXF983087 EHB983043:EHB983087 EQX983043:EQX983087 FAT983043:FAT983087 FKP983043:FKP983087 FUL983043:FUL983087 GEH983043:GEH983087 GOD983043:GOD983087 GXZ983043:GXZ983087 HHV983043:HHV983087 HRR983043:HRR983087 IBN983043:IBN983087 ILJ983043:ILJ983087 IVF983043:IVF983087 JFB983043:JFB983087 JOX983043:JOX983087 JYT983043:JYT983087 KIP983043:KIP983087 KSL983043:KSL983087 LCH983043:LCH983087 LMD983043:LMD983087 LVZ983043:LVZ983087 MFV983043:MFV983087 MPR983043:MPR983087 MZN983043:MZN983087 NJJ983043:NJJ983087 NTF983043:NTF983087 ODB983043:ODB983087 OMX983043:OMX983087 OWT983043:OWT983087 PGP983043:PGP983087 PQL983043:PQL983087 QAH983043:QAH983087 QKD983043:QKD983087 QTZ983043:QTZ983087 RDV983043:RDV983087 RNR983043:RNR983087 RXN983043:RXN983087 SHJ983043:SHJ983087 SRF983043:SRF983087 TBB983043:TBB983087 TKX983043:TKX983087 TUT983043:TUT983087 UEP983043:UEP983087 UOL983043:UOL983087 UYH983043:UYH983087 VID983043:VID983087 VRZ983043:VRZ983087 WBV983043:WBV983087 WLR983043:WLR983087 JB11:JB50 SX11:SX50 ACT11:ACT50 AMP11:AMP50 AWL11:AWL50 BGH11:BGH50 BQD11:BQD50 BZZ11:BZZ50 CJV11:CJV50 CTR11:CTR50 DDN11:DDN50 DNJ11:DNJ50 DXF11:DXF50 EHB11:EHB50 EQX11:EQX50 FAT11:FAT50 FKP11:FKP50 FUL11:FUL50 GEH11:GEH50 GOD11:GOD50 GXZ11:GXZ50 HHV11:HHV50 HRR11:HRR50 IBN11:IBN50 ILJ11:ILJ50 IVF11:IVF50 JFB11:JFB50 JOX11:JOX50 JYT11:JYT50 KIP11:KIP50 KSL11:KSL50 LCH11:LCH50 LMD11:LMD50 LVZ11:LVZ50 MFV11:MFV50 MPR11:MPR50 MZN11:MZN50 NJJ11:NJJ50 NTF11:NTF50 ODB11:ODB50 OMX11:OMX50 OWT11:OWT50 PGP11:PGP50 PQL11:PQL50 QAH11:QAH50 QKD11:QKD50 QTZ11:QTZ50 RDV11:RDV50 RNR11:RNR50 RXN11:RXN50 SHJ11:SHJ50 SRF11:SRF50 TBB11:TBB50 TKX11:TKX50 TUT11:TUT50 UEP11:UEP50 UOL11:UOL50 UYH11:UYH50 VID11:VID50 VRZ11:VRZ50 WBV11:WBV50 WLR11:WLR50 WVN11:WVN50 F11:F65">
      <formula1>"高,中,低"</formula1>
    </dataValidation>
    <dataValidation type="list" allowBlank="1" showInputMessage="1" showErrorMessage="1" sqref="WVM983043:WVM983087 E65539:E65583 JA65539:JA65583 SW65539:SW65583 ACS65539:ACS65583 AMO65539:AMO65583 AWK65539:AWK65583 BGG65539:BGG65583 BQC65539:BQC65583 BZY65539:BZY65583 CJU65539:CJU65583 CTQ65539:CTQ65583 DDM65539:DDM65583 DNI65539:DNI65583 DXE65539:DXE65583 EHA65539:EHA65583 EQW65539:EQW65583 FAS65539:FAS65583 FKO65539:FKO65583 FUK65539:FUK65583 GEG65539:GEG65583 GOC65539:GOC65583 GXY65539:GXY65583 HHU65539:HHU65583 HRQ65539:HRQ65583 IBM65539:IBM65583 ILI65539:ILI65583 IVE65539:IVE65583 JFA65539:JFA65583 JOW65539:JOW65583 JYS65539:JYS65583 KIO65539:KIO65583 KSK65539:KSK65583 LCG65539:LCG65583 LMC65539:LMC65583 LVY65539:LVY65583 MFU65539:MFU65583 MPQ65539:MPQ65583 MZM65539:MZM65583 NJI65539:NJI65583 NTE65539:NTE65583 ODA65539:ODA65583 OMW65539:OMW65583 OWS65539:OWS65583 PGO65539:PGO65583 PQK65539:PQK65583 QAG65539:QAG65583 QKC65539:QKC65583 QTY65539:QTY65583 RDU65539:RDU65583 RNQ65539:RNQ65583 RXM65539:RXM65583 SHI65539:SHI65583 SRE65539:SRE65583 TBA65539:TBA65583 TKW65539:TKW65583 TUS65539:TUS65583 UEO65539:UEO65583 UOK65539:UOK65583 UYG65539:UYG65583 VIC65539:VIC65583 VRY65539:VRY65583 WBU65539:WBU65583 WLQ65539:WLQ65583 WVM65539:WVM65583 E131075:E131119 JA131075:JA131119 SW131075:SW131119 ACS131075:ACS131119 AMO131075:AMO131119 AWK131075:AWK131119 BGG131075:BGG131119 BQC131075:BQC131119 BZY131075:BZY131119 CJU131075:CJU131119 CTQ131075:CTQ131119 DDM131075:DDM131119 DNI131075:DNI131119 DXE131075:DXE131119 EHA131075:EHA131119 EQW131075:EQW131119 FAS131075:FAS131119 FKO131075:FKO131119 FUK131075:FUK131119 GEG131075:GEG131119 GOC131075:GOC131119 GXY131075:GXY131119 HHU131075:HHU131119 HRQ131075:HRQ131119 IBM131075:IBM131119 ILI131075:ILI131119 IVE131075:IVE131119 JFA131075:JFA131119 JOW131075:JOW131119 JYS131075:JYS131119 KIO131075:KIO131119 KSK131075:KSK131119 LCG131075:LCG131119 LMC131075:LMC131119 LVY131075:LVY131119 MFU131075:MFU131119 MPQ131075:MPQ131119 MZM131075:MZM131119 NJI131075:NJI131119 NTE131075:NTE131119 ODA131075:ODA131119 OMW131075:OMW131119 OWS131075:OWS131119 PGO131075:PGO131119 PQK131075:PQK131119 QAG131075:QAG131119 QKC131075:QKC131119 QTY131075:QTY131119 RDU131075:RDU131119 RNQ131075:RNQ131119 RXM131075:RXM131119 SHI131075:SHI131119 SRE131075:SRE131119 TBA131075:TBA131119 TKW131075:TKW131119 TUS131075:TUS131119 UEO131075:UEO131119 UOK131075:UOK131119 UYG131075:UYG131119 VIC131075:VIC131119 VRY131075:VRY131119 WBU131075:WBU131119 WLQ131075:WLQ131119 WVM131075:WVM131119 E196611:E196655 JA196611:JA196655 SW196611:SW196655 ACS196611:ACS196655 AMO196611:AMO196655 AWK196611:AWK196655 BGG196611:BGG196655 BQC196611:BQC196655 BZY196611:BZY196655 CJU196611:CJU196655 CTQ196611:CTQ196655 DDM196611:DDM196655 DNI196611:DNI196655 DXE196611:DXE196655 EHA196611:EHA196655 EQW196611:EQW196655 FAS196611:FAS196655 FKO196611:FKO196655 FUK196611:FUK196655 GEG196611:GEG196655 GOC196611:GOC196655 GXY196611:GXY196655 HHU196611:HHU196655 HRQ196611:HRQ196655 IBM196611:IBM196655 ILI196611:ILI196655 IVE196611:IVE196655 JFA196611:JFA196655 JOW196611:JOW196655 JYS196611:JYS196655 KIO196611:KIO196655 KSK196611:KSK196655 LCG196611:LCG196655 LMC196611:LMC196655 LVY196611:LVY196655 MFU196611:MFU196655 MPQ196611:MPQ196655 MZM196611:MZM196655 NJI196611:NJI196655 NTE196611:NTE196655 ODA196611:ODA196655 OMW196611:OMW196655 OWS196611:OWS196655 PGO196611:PGO196655 PQK196611:PQK196655 QAG196611:QAG196655 QKC196611:QKC196655 QTY196611:QTY196655 RDU196611:RDU196655 RNQ196611:RNQ196655 RXM196611:RXM196655 SHI196611:SHI196655 SRE196611:SRE196655 TBA196611:TBA196655 TKW196611:TKW196655 TUS196611:TUS196655 UEO196611:UEO196655 UOK196611:UOK196655 UYG196611:UYG196655 VIC196611:VIC196655 VRY196611:VRY196655 WBU196611:WBU196655 WLQ196611:WLQ196655 WVM196611:WVM196655 E262147:E262191 JA262147:JA262191 SW262147:SW262191 ACS262147:ACS262191 AMO262147:AMO262191 AWK262147:AWK262191 BGG262147:BGG262191 BQC262147:BQC262191 BZY262147:BZY262191 CJU262147:CJU262191 CTQ262147:CTQ262191 DDM262147:DDM262191 DNI262147:DNI262191 DXE262147:DXE262191 EHA262147:EHA262191 EQW262147:EQW262191 FAS262147:FAS262191 FKO262147:FKO262191 FUK262147:FUK262191 GEG262147:GEG262191 GOC262147:GOC262191 GXY262147:GXY262191 HHU262147:HHU262191 HRQ262147:HRQ262191 IBM262147:IBM262191 ILI262147:ILI262191 IVE262147:IVE262191 JFA262147:JFA262191 JOW262147:JOW262191 JYS262147:JYS262191 KIO262147:KIO262191 KSK262147:KSK262191 LCG262147:LCG262191 LMC262147:LMC262191 LVY262147:LVY262191 MFU262147:MFU262191 MPQ262147:MPQ262191 MZM262147:MZM262191 NJI262147:NJI262191 NTE262147:NTE262191 ODA262147:ODA262191 OMW262147:OMW262191 OWS262147:OWS262191 PGO262147:PGO262191 PQK262147:PQK262191 QAG262147:QAG262191 QKC262147:QKC262191 QTY262147:QTY262191 RDU262147:RDU262191 RNQ262147:RNQ262191 RXM262147:RXM262191 SHI262147:SHI262191 SRE262147:SRE262191 TBA262147:TBA262191 TKW262147:TKW262191 TUS262147:TUS262191 UEO262147:UEO262191 UOK262147:UOK262191 UYG262147:UYG262191 VIC262147:VIC262191 VRY262147:VRY262191 WBU262147:WBU262191 WLQ262147:WLQ262191 WVM262147:WVM262191 E327683:E327727 JA327683:JA327727 SW327683:SW327727 ACS327683:ACS327727 AMO327683:AMO327727 AWK327683:AWK327727 BGG327683:BGG327727 BQC327683:BQC327727 BZY327683:BZY327727 CJU327683:CJU327727 CTQ327683:CTQ327727 DDM327683:DDM327727 DNI327683:DNI327727 DXE327683:DXE327727 EHA327683:EHA327727 EQW327683:EQW327727 FAS327683:FAS327727 FKO327683:FKO327727 FUK327683:FUK327727 GEG327683:GEG327727 GOC327683:GOC327727 GXY327683:GXY327727 HHU327683:HHU327727 HRQ327683:HRQ327727 IBM327683:IBM327727 ILI327683:ILI327727 IVE327683:IVE327727 JFA327683:JFA327727 JOW327683:JOW327727 JYS327683:JYS327727 KIO327683:KIO327727 KSK327683:KSK327727 LCG327683:LCG327727 LMC327683:LMC327727 LVY327683:LVY327727 MFU327683:MFU327727 MPQ327683:MPQ327727 MZM327683:MZM327727 NJI327683:NJI327727 NTE327683:NTE327727 ODA327683:ODA327727 OMW327683:OMW327727 OWS327683:OWS327727 PGO327683:PGO327727 PQK327683:PQK327727 QAG327683:QAG327727 QKC327683:QKC327727 QTY327683:QTY327727 RDU327683:RDU327727 RNQ327683:RNQ327727 RXM327683:RXM327727 SHI327683:SHI327727 SRE327683:SRE327727 TBA327683:TBA327727 TKW327683:TKW327727 TUS327683:TUS327727 UEO327683:UEO327727 UOK327683:UOK327727 UYG327683:UYG327727 VIC327683:VIC327727 VRY327683:VRY327727 WBU327683:WBU327727 WLQ327683:WLQ327727 WVM327683:WVM327727 E393219:E393263 JA393219:JA393263 SW393219:SW393263 ACS393219:ACS393263 AMO393219:AMO393263 AWK393219:AWK393263 BGG393219:BGG393263 BQC393219:BQC393263 BZY393219:BZY393263 CJU393219:CJU393263 CTQ393219:CTQ393263 DDM393219:DDM393263 DNI393219:DNI393263 DXE393219:DXE393263 EHA393219:EHA393263 EQW393219:EQW393263 FAS393219:FAS393263 FKO393219:FKO393263 FUK393219:FUK393263 GEG393219:GEG393263 GOC393219:GOC393263 GXY393219:GXY393263 HHU393219:HHU393263 HRQ393219:HRQ393263 IBM393219:IBM393263 ILI393219:ILI393263 IVE393219:IVE393263 JFA393219:JFA393263 JOW393219:JOW393263 JYS393219:JYS393263 KIO393219:KIO393263 KSK393219:KSK393263 LCG393219:LCG393263 LMC393219:LMC393263 LVY393219:LVY393263 MFU393219:MFU393263 MPQ393219:MPQ393263 MZM393219:MZM393263 NJI393219:NJI393263 NTE393219:NTE393263 ODA393219:ODA393263 OMW393219:OMW393263 OWS393219:OWS393263 PGO393219:PGO393263 PQK393219:PQK393263 QAG393219:QAG393263 QKC393219:QKC393263 QTY393219:QTY393263 RDU393219:RDU393263 RNQ393219:RNQ393263 RXM393219:RXM393263 SHI393219:SHI393263 SRE393219:SRE393263 TBA393219:TBA393263 TKW393219:TKW393263 TUS393219:TUS393263 UEO393219:UEO393263 UOK393219:UOK393263 UYG393219:UYG393263 VIC393219:VIC393263 VRY393219:VRY393263 WBU393219:WBU393263 WLQ393219:WLQ393263 WVM393219:WVM393263 E458755:E458799 JA458755:JA458799 SW458755:SW458799 ACS458755:ACS458799 AMO458755:AMO458799 AWK458755:AWK458799 BGG458755:BGG458799 BQC458755:BQC458799 BZY458755:BZY458799 CJU458755:CJU458799 CTQ458755:CTQ458799 DDM458755:DDM458799 DNI458755:DNI458799 DXE458755:DXE458799 EHA458755:EHA458799 EQW458755:EQW458799 FAS458755:FAS458799 FKO458755:FKO458799 FUK458755:FUK458799 GEG458755:GEG458799 GOC458755:GOC458799 GXY458755:GXY458799 HHU458755:HHU458799 HRQ458755:HRQ458799 IBM458755:IBM458799 ILI458755:ILI458799 IVE458755:IVE458799 JFA458755:JFA458799 JOW458755:JOW458799 JYS458755:JYS458799 KIO458755:KIO458799 KSK458755:KSK458799 LCG458755:LCG458799 LMC458755:LMC458799 LVY458755:LVY458799 MFU458755:MFU458799 MPQ458755:MPQ458799 MZM458755:MZM458799 NJI458755:NJI458799 NTE458755:NTE458799 ODA458755:ODA458799 OMW458755:OMW458799 OWS458755:OWS458799 PGO458755:PGO458799 PQK458755:PQK458799 QAG458755:QAG458799 QKC458755:QKC458799 QTY458755:QTY458799 RDU458755:RDU458799 RNQ458755:RNQ458799 RXM458755:RXM458799 SHI458755:SHI458799 SRE458755:SRE458799 TBA458755:TBA458799 TKW458755:TKW458799 TUS458755:TUS458799 UEO458755:UEO458799 UOK458755:UOK458799 UYG458755:UYG458799 VIC458755:VIC458799 VRY458755:VRY458799 WBU458755:WBU458799 WLQ458755:WLQ458799 WVM458755:WVM458799 E524291:E524335 JA524291:JA524335 SW524291:SW524335 ACS524291:ACS524335 AMO524291:AMO524335 AWK524291:AWK524335 BGG524291:BGG524335 BQC524291:BQC524335 BZY524291:BZY524335 CJU524291:CJU524335 CTQ524291:CTQ524335 DDM524291:DDM524335 DNI524291:DNI524335 DXE524291:DXE524335 EHA524291:EHA524335 EQW524291:EQW524335 FAS524291:FAS524335 FKO524291:FKO524335 FUK524291:FUK524335 GEG524291:GEG524335 GOC524291:GOC524335 GXY524291:GXY524335 HHU524291:HHU524335 HRQ524291:HRQ524335 IBM524291:IBM524335 ILI524291:ILI524335 IVE524291:IVE524335 JFA524291:JFA524335 JOW524291:JOW524335 JYS524291:JYS524335 KIO524291:KIO524335 KSK524291:KSK524335 LCG524291:LCG524335 LMC524291:LMC524335 LVY524291:LVY524335 MFU524291:MFU524335 MPQ524291:MPQ524335 MZM524291:MZM524335 NJI524291:NJI524335 NTE524291:NTE524335 ODA524291:ODA524335 OMW524291:OMW524335 OWS524291:OWS524335 PGO524291:PGO524335 PQK524291:PQK524335 QAG524291:QAG524335 QKC524291:QKC524335 QTY524291:QTY524335 RDU524291:RDU524335 RNQ524291:RNQ524335 RXM524291:RXM524335 SHI524291:SHI524335 SRE524291:SRE524335 TBA524291:TBA524335 TKW524291:TKW524335 TUS524291:TUS524335 UEO524291:UEO524335 UOK524291:UOK524335 UYG524291:UYG524335 VIC524291:VIC524335 VRY524291:VRY524335 WBU524291:WBU524335 WLQ524291:WLQ524335 WVM524291:WVM524335 E589827:E589871 JA589827:JA589871 SW589827:SW589871 ACS589827:ACS589871 AMO589827:AMO589871 AWK589827:AWK589871 BGG589827:BGG589871 BQC589827:BQC589871 BZY589827:BZY589871 CJU589827:CJU589871 CTQ589827:CTQ589871 DDM589827:DDM589871 DNI589827:DNI589871 DXE589827:DXE589871 EHA589827:EHA589871 EQW589827:EQW589871 FAS589827:FAS589871 FKO589827:FKO589871 FUK589827:FUK589871 GEG589827:GEG589871 GOC589827:GOC589871 GXY589827:GXY589871 HHU589827:HHU589871 HRQ589827:HRQ589871 IBM589827:IBM589871 ILI589827:ILI589871 IVE589827:IVE589871 JFA589827:JFA589871 JOW589827:JOW589871 JYS589827:JYS589871 KIO589827:KIO589871 KSK589827:KSK589871 LCG589827:LCG589871 LMC589827:LMC589871 LVY589827:LVY589871 MFU589827:MFU589871 MPQ589827:MPQ589871 MZM589827:MZM589871 NJI589827:NJI589871 NTE589827:NTE589871 ODA589827:ODA589871 OMW589827:OMW589871 OWS589827:OWS589871 PGO589827:PGO589871 PQK589827:PQK589871 QAG589827:QAG589871 QKC589827:QKC589871 QTY589827:QTY589871 RDU589827:RDU589871 RNQ589827:RNQ589871 RXM589827:RXM589871 SHI589827:SHI589871 SRE589827:SRE589871 TBA589827:TBA589871 TKW589827:TKW589871 TUS589827:TUS589871 UEO589827:UEO589871 UOK589827:UOK589871 UYG589827:UYG589871 VIC589827:VIC589871 VRY589827:VRY589871 WBU589827:WBU589871 WLQ589827:WLQ589871 WVM589827:WVM589871 E655363:E655407 JA655363:JA655407 SW655363:SW655407 ACS655363:ACS655407 AMO655363:AMO655407 AWK655363:AWK655407 BGG655363:BGG655407 BQC655363:BQC655407 BZY655363:BZY655407 CJU655363:CJU655407 CTQ655363:CTQ655407 DDM655363:DDM655407 DNI655363:DNI655407 DXE655363:DXE655407 EHA655363:EHA655407 EQW655363:EQW655407 FAS655363:FAS655407 FKO655363:FKO655407 FUK655363:FUK655407 GEG655363:GEG655407 GOC655363:GOC655407 GXY655363:GXY655407 HHU655363:HHU655407 HRQ655363:HRQ655407 IBM655363:IBM655407 ILI655363:ILI655407 IVE655363:IVE655407 JFA655363:JFA655407 JOW655363:JOW655407 JYS655363:JYS655407 KIO655363:KIO655407 KSK655363:KSK655407 LCG655363:LCG655407 LMC655363:LMC655407 LVY655363:LVY655407 MFU655363:MFU655407 MPQ655363:MPQ655407 MZM655363:MZM655407 NJI655363:NJI655407 NTE655363:NTE655407 ODA655363:ODA655407 OMW655363:OMW655407 OWS655363:OWS655407 PGO655363:PGO655407 PQK655363:PQK655407 QAG655363:QAG655407 QKC655363:QKC655407 QTY655363:QTY655407 RDU655363:RDU655407 RNQ655363:RNQ655407 RXM655363:RXM655407 SHI655363:SHI655407 SRE655363:SRE655407 TBA655363:TBA655407 TKW655363:TKW655407 TUS655363:TUS655407 UEO655363:UEO655407 UOK655363:UOK655407 UYG655363:UYG655407 VIC655363:VIC655407 VRY655363:VRY655407 WBU655363:WBU655407 WLQ655363:WLQ655407 WVM655363:WVM655407 E720899:E720943 JA720899:JA720943 SW720899:SW720943 ACS720899:ACS720943 AMO720899:AMO720943 AWK720899:AWK720943 BGG720899:BGG720943 BQC720899:BQC720943 BZY720899:BZY720943 CJU720899:CJU720943 CTQ720899:CTQ720943 DDM720899:DDM720943 DNI720899:DNI720943 DXE720899:DXE720943 EHA720899:EHA720943 EQW720899:EQW720943 FAS720899:FAS720943 FKO720899:FKO720943 FUK720899:FUK720943 GEG720899:GEG720943 GOC720899:GOC720943 GXY720899:GXY720943 HHU720899:HHU720943 HRQ720899:HRQ720943 IBM720899:IBM720943 ILI720899:ILI720943 IVE720899:IVE720943 JFA720899:JFA720943 JOW720899:JOW720943 JYS720899:JYS720943 KIO720899:KIO720943 KSK720899:KSK720943 LCG720899:LCG720943 LMC720899:LMC720943 LVY720899:LVY720943 MFU720899:MFU720943 MPQ720899:MPQ720943 MZM720899:MZM720943 NJI720899:NJI720943 NTE720899:NTE720943 ODA720899:ODA720943 OMW720899:OMW720943 OWS720899:OWS720943 PGO720899:PGO720943 PQK720899:PQK720943 QAG720899:QAG720943 QKC720899:QKC720943 QTY720899:QTY720943 RDU720899:RDU720943 RNQ720899:RNQ720943 RXM720899:RXM720943 SHI720899:SHI720943 SRE720899:SRE720943 TBA720899:TBA720943 TKW720899:TKW720943 TUS720899:TUS720943 UEO720899:UEO720943 UOK720899:UOK720943 UYG720899:UYG720943 VIC720899:VIC720943 VRY720899:VRY720943 WBU720899:WBU720943 WLQ720899:WLQ720943 WVM720899:WVM720943 E786435:E786479 JA786435:JA786479 SW786435:SW786479 ACS786435:ACS786479 AMO786435:AMO786479 AWK786435:AWK786479 BGG786435:BGG786479 BQC786435:BQC786479 BZY786435:BZY786479 CJU786435:CJU786479 CTQ786435:CTQ786479 DDM786435:DDM786479 DNI786435:DNI786479 DXE786435:DXE786479 EHA786435:EHA786479 EQW786435:EQW786479 FAS786435:FAS786479 FKO786435:FKO786479 FUK786435:FUK786479 GEG786435:GEG786479 GOC786435:GOC786479 GXY786435:GXY786479 HHU786435:HHU786479 HRQ786435:HRQ786479 IBM786435:IBM786479 ILI786435:ILI786479 IVE786435:IVE786479 JFA786435:JFA786479 JOW786435:JOW786479 JYS786435:JYS786479 KIO786435:KIO786479 KSK786435:KSK786479 LCG786435:LCG786479 LMC786435:LMC786479 LVY786435:LVY786479 MFU786435:MFU786479 MPQ786435:MPQ786479 MZM786435:MZM786479 NJI786435:NJI786479 NTE786435:NTE786479 ODA786435:ODA786479 OMW786435:OMW786479 OWS786435:OWS786479 PGO786435:PGO786479 PQK786435:PQK786479 QAG786435:QAG786479 QKC786435:QKC786479 QTY786435:QTY786479 RDU786435:RDU786479 RNQ786435:RNQ786479 RXM786435:RXM786479 SHI786435:SHI786479 SRE786435:SRE786479 TBA786435:TBA786479 TKW786435:TKW786479 TUS786435:TUS786479 UEO786435:UEO786479 UOK786435:UOK786479 UYG786435:UYG786479 VIC786435:VIC786479 VRY786435:VRY786479 WBU786435:WBU786479 WLQ786435:WLQ786479 WVM786435:WVM786479 E851971:E852015 JA851971:JA852015 SW851971:SW852015 ACS851971:ACS852015 AMO851971:AMO852015 AWK851971:AWK852015 BGG851971:BGG852015 BQC851971:BQC852015 BZY851971:BZY852015 CJU851971:CJU852015 CTQ851971:CTQ852015 DDM851971:DDM852015 DNI851971:DNI852015 DXE851971:DXE852015 EHA851971:EHA852015 EQW851971:EQW852015 FAS851971:FAS852015 FKO851971:FKO852015 FUK851971:FUK852015 GEG851971:GEG852015 GOC851971:GOC852015 GXY851971:GXY852015 HHU851971:HHU852015 HRQ851971:HRQ852015 IBM851971:IBM852015 ILI851971:ILI852015 IVE851971:IVE852015 JFA851971:JFA852015 JOW851971:JOW852015 JYS851971:JYS852015 KIO851971:KIO852015 KSK851971:KSK852015 LCG851971:LCG852015 LMC851971:LMC852015 LVY851971:LVY852015 MFU851971:MFU852015 MPQ851971:MPQ852015 MZM851971:MZM852015 NJI851971:NJI852015 NTE851971:NTE852015 ODA851971:ODA852015 OMW851971:OMW852015 OWS851971:OWS852015 PGO851971:PGO852015 PQK851971:PQK852015 QAG851971:QAG852015 QKC851971:QKC852015 QTY851971:QTY852015 RDU851971:RDU852015 RNQ851971:RNQ852015 RXM851971:RXM852015 SHI851971:SHI852015 SRE851971:SRE852015 TBA851971:TBA852015 TKW851971:TKW852015 TUS851971:TUS852015 UEO851971:UEO852015 UOK851971:UOK852015 UYG851971:UYG852015 VIC851971:VIC852015 VRY851971:VRY852015 WBU851971:WBU852015 WLQ851971:WLQ852015 WVM851971:WVM852015 E917507:E917551 JA917507:JA917551 SW917507:SW917551 ACS917507:ACS917551 AMO917507:AMO917551 AWK917507:AWK917551 BGG917507:BGG917551 BQC917507:BQC917551 BZY917507:BZY917551 CJU917507:CJU917551 CTQ917507:CTQ917551 DDM917507:DDM917551 DNI917507:DNI917551 DXE917507:DXE917551 EHA917507:EHA917551 EQW917507:EQW917551 FAS917507:FAS917551 FKO917507:FKO917551 FUK917507:FUK917551 GEG917507:GEG917551 GOC917507:GOC917551 GXY917507:GXY917551 HHU917507:HHU917551 HRQ917507:HRQ917551 IBM917507:IBM917551 ILI917507:ILI917551 IVE917507:IVE917551 JFA917507:JFA917551 JOW917507:JOW917551 JYS917507:JYS917551 KIO917507:KIO917551 KSK917507:KSK917551 LCG917507:LCG917551 LMC917507:LMC917551 LVY917507:LVY917551 MFU917507:MFU917551 MPQ917507:MPQ917551 MZM917507:MZM917551 NJI917507:NJI917551 NTE917507:NTE917551 ODA917507:ODA917551 OMW917507:OMW917551 OWS917507:OWS917551 PGO917507:PGO917551 PQK917507:PQK917551 QAG917507:QAG917551 QKC917507:QKC917551 QTY917507:QTY917551 RDU917507:RDU917551 RNQ917507:RNQ917551 RXM917507:RXM917551 SHI917507:SHI917551 SRE917507:SRE917551 TBA917507:TBA917551 TKW917507:TKW917551 TUS917507:TUS917551 UEO917507:UEO917551 UOK917507:UOK917551 UYG917507:UYG917551 VIC917507:VIC917551 VRY917507:VRY917551 WBU917507:WBU917551 WLQ917507:WLQ917551 WVM917507:WVM917551 E983043:E983087 JA983043:JA983087 SW983043:SW983087 ACS983043:ACS983087 AMO983043:AMO983087 AWK983043:AWK983087 BGG983043:BGG983087 BQC983043:BQC983087 BZY983043:BZY983087 CJU983043:CJU983087 CTQ983043:CTQ983087 DDM983043:DDM983087 DNI983043:DNI983087 DXE983043:DXE983087 EHA983043:EHA983087 EQW983043:EQW983087 FAS983043:FAS983087 FKO983043:FKO983087 FUK983043:FUK983087 GEG983043:GEG983087 GOC983043:GOC983087 GXY983043:GXY983087 HHU983043:HHU983087 HRQ983043:HRQ983087 IBM983043:IBM983087 ILI983043:ILI983087 IVE983043:IVE983087 JFA983043:JFA983087 JOW983043:JOW983087 JYS983043:JYS983087 KIO983043:KIO983087 KSK983043:KSK983087 LCG983043:LCG983087 LMC983043:LMC983087 LVY983043:LVY983087 MFU983043:MFU983087 MPQ983043:MPQ983087 MZM983043:MZM983087 NJI983043:NJI983087 NTE983043:NTE983087 ODA983043:ODA983087 OMW983043:OMW983087 OWS983043:OWS983087 PGO983043:PGO983087 PQK983043:PQK983087 QAG983043:QAG983087 QKC983043:QKC983087 QTY983043:QTY983087 RDU983043:RDU983087 RNQ983043:RNQ983087 RXM983043:RXM983087 SHI983043:SHI983087 SRE983043:SRE983087 TBA983043:TBA983087 TKW983043:TKW983087 TUS983043:TUS983087 UEO983043:UEO983087 UOK983043:UOK983087 UYG983043:UYG983087 VIC983043:VIC983087 VRY983043:VRY983087 WBU983043:WBU983087 WLQ983043:WLQ983087 JA11:JA50 SW11:SW50 ACS11:ACS50 AMO11:AMO50 AWK11:AWK50 BGG11:BGG50 BQC11:BQC50 BZY11:BZY50 CJU11:CJU50 CTQ11:CTQ50 DDM11:DDM50 DNI11:DNI50 DXE11:DXE50 EHA11:EHA50 EQW11:EQW50 FAS11:FAS50 FKO11:FKO50 FUK11:FUK50 GEG11:GEG50 GOC11:GOC50 GXY11:GXY50 HHU11:HHU50 HRQ11:HRQ50 IBM11:IBM50 ILI11:ILI50 IVE11:IVE50 JFA11:JFA50 JOW11:JOW50 JYS11:JYS50 KIO11:KIO50 KSK11:KSK50 LCG11:LCG50 LMC11:LMC50 LVY11:LVY50 MFU11:MFU50 MPQ11:MPQ50 MZM11:MZM50 NJI11:NJI50 NTE11:NTE50 ODA11:ODA50 OMW11:OMW50 OWS11:OWS50 PGO11:PGO50 PQK11:PQK50 QAG11:QAG50 QKC11:QKC50 QTY11:QTY50 RDU11:RDU50 RNQ11:RNQ50 RXM11:RXM50 SHI11:SHI50 SRE11:SRE50 TBA11:TBA50 TKW11:TKW50 TUS11:TUS50 UEO11:UEO50 UOK11:UOK50 UYG11:UYG50 VIC11:VIC50 VRY11:VRY50 WBU11:WBU50 WLQ11:WLQ50 WVM11:WVM50 E11:E65">
      <formula1>"正,反"</formula1>
    </dataValidation>
    <dataValidation type="list" allowBlank="1" showInputMessage="1" showErrorMessage="1" sqref="P65539:P65583 JL65539:JL65583 TH65539:TH65583 ADD65539:ADD65583 AMZ65539:AMZ65583 AWV65539:AWV65583 BGR65539:BGR65583 BQN65539:BQN65583 CAJ65539:CAJ65583 CKF65539:CKF65583 CUB65539:CUB65583 DDX65539:DDX65583 DNT65539:DNT65583 DXP65539:DXP65583 EHL65539:EHL65583 ERH65539:ERH65583 FBD65539:FBD65583 FKZ65539:FKZ65583 FUV65539:FUV65583 GER65539:GER65583 GON65539:GON65583 GYJ65539:GYJ65583 HIF65539:HIF65583 HSB65539:HSB65583 IBX65539:IBX65583 ILT65539:ILT65583 IVP65539:IVP65583 JFL65539:JFL65583 JPH65539:JPH65583 JZD65539:JZD65583 KIZ65539:KIZ65583 KSV65539:KSV65583 LCR65539:LCR65583 LMN65539:LMN65583 LWJ65539:LWJ65583 MGF65539:MGF65583 MQB65539:MQB65583 MZX65539:MZX65583 NJT65539:NJT65583 NTP65539:NTP65583 ODL65539:ODL65583 ONH65539:ONH65583 OXD65539:OXD65583 PGZ65539:PGZ65583 PQV65539:PQV65583 QAR65539:QAR65583 QKN65539:QKN65583 QUJ65539:QUJ65583 REF65539:REF65583 ROB65539:ROB65583 RXX65539:RXX65583 SHT65539:SHT65583 SRP65539:SRP65583 TBL65539:TBL65583 TLH65539:TLH65583 TVD65539:TVD65583 UEZ65539:UEZ65583 UOV65539:UOV65583 UYR65539:UYR65583 VIN65539:VIN65583 VSJ65539:VSJ65583 WCF65539:WCF65583 WMB65539:WMB65583 WVX65539:WVX65583 P131075:P131119 JL131075:JL131119 TH131075:TH131119 ADD131075:ADD131119 AMZ131075:AMZ131119 AWV131075:AWV131119 BGR131075:BGR131119 BQN131075:BQN131119 CAJ131075:CAJ131119 CKF131075:CKF131119 CUB131075:CUB131119 DDX131075:DDX131119 DNT131075:DNT131119 DXP131075:DXP131119 EHL131075:EHL131119 ERH131075:ERH131119 FBD131075:FBD131119 FKZ131075:FKZ131119 FUV131075:FUV131119 GER131075:GER131119 GON131075:GON131119 GYJ131075:GYJ131119 HIF131075:HIF131119 HSB131075:HSB131119 IBX131075:IBX131119 ILT131075:ILT131119 IVP131075:IVP131119 JFL131075:JFL131119 JPH131075:JPH131119 JZD131075:JZD131119 KIZ131075:KIZ131119 KSV131075:KSV131119 LCR131075:LCR131119 LMN131075:LMN131119 LWJ131075:LWJ131119 MGF131075:MGF131119 MQB131075:MQB131119 MZX131075:MZX131119 NJT131075:NJT131119 NTP131075:NTP131119 ODL131075:ODL131119 ONH131075:ONH131119 OXD131075:OXD131119 PGZ131075:PGZ131119 PQV131075:PQV131119 QAR131075:QAR131119 QKN131075:QKN131119 QUJ131075:QUJ131119 REF131075:REF131119 ROB131075:ROB131119 RXX131075:RXX131119 SHT131075:SHT131119 SRP131075:SRP131119 TBL131075:TBL131119 TLH131075:TLH131119 TVD131075:TVD131119 UEZ131075:UEZ131119 UOV131075:UOV131119 UYR131075:UYR131119 VIN131075:VIN131119 VSJ131075:VSJ131119 WCF131075:WCF131119 WMB131075:WMB131119 WVX131075:WVX131119 P196611:P196655 JL196611:JL196655 TH196611:TH196655 ADD196611:ADD196655 AMZ196611:AMZ196655 AWV196611:AWV196655 BGR196611:BGR196655 BQN196611:BQN196655 CAJ196611:CAJ196655 CKF196611:CKF196655 CUB196611:CUB196655 DDX196611:DDX196655 DNT196611:DNT196655 DXP196611:DXP196655 EHL196611:EHL196655 ERH196611:ERH196655 FBD196611:FBD196655 FKZ196611:FKZ196655 FUV196611:FUV196655 GER196611:GER196655 GON196611:GON196655 GYJ196611:GYJ196655 HIF196611:HIF196655 HSB196611:HSB196655 IBX196611:IBX196655 ILT196611:ILT196655 IVP196611:IVP196655 JFL196611:JFL196655 JPH196611:JPH196655 JZD196611:JZD196655 KIZ196611:KIZ196655 KSV196611:KSV196655 LCR196611:LCR196655 LMN196611:LMN196655 LWJ196611:LWJ196655 MGF196611:MGF196655 MQB196611:MQB196655 MZX196611:MZX196655 NJT196611:NJT196655 NTP196611:NTP196655 ODL196611:ODL196655 ONH196611:ONH196655 OXD196611:OXD196655 PGZ196611:PGZ196655 PQV196611:PQV196655 QAR196611:QAR196655 QKN196611:QKN196655 QUJ196611:QUJ196655 REF196611:REF196655 ROB196611:ROB196655 RXX196611:RXX196655 SHT196611:SHT196655 SRP196611:SRP196655 TBL196611:TBL196655 TLH196611:TLH196655 TVD196611:TVD196655 UEZ196611:UEZ196655 UOV196611:UOV196655 UYR196611:UYR196655 VIN196611:VIN196655 VSJ196611:VSJ196655 WCF196611:WCF196655 WMB196611:WMB196655 WVX196611:WVX196655 P262147:P262191 JL262147:JL262191 TH262147:TH262191 ADD262147:ADD262191 AMZ262147:AMZ262191 AWV262147:AWV262191 BGR262147:BGR262191 BQN262147:BQN262191 CAJ262147:CAJ262191 CKF262147:CKF262191 CUB262147:CUB262191 DDX262147:DDX262191 DNT262147:DNT262191 DXP262147:DXP262191 EHL262147:EHL262191 ERH262147:ERH262191 FBD262147:FBD262191 FKZ262147:FKZ262191 FUV262147:FUV262191 GER262147:GER262191 GON262147:GON262191 GYJ262147:GYJ262191 HIF262147:HIF262191 HSB262147:HSB262191 IBX262147:IBX262191 ILT262147:ILT262191 IVP262147:IVP262191 JFL262147:JFL262191 JPH262147:JPH262191 JZD262147:JZD262191 KIZ262147:KIZ262191 KSV262147:KSV262191 LCR262147:LCR262191 LMN262147:LMN262191 LWJ262147:LWJ262191 MGF262147:MGF262191 MQB262147:MQB262191 MZX262147:MZX262191 NJT262147:NJT262191 NTP262147:NTP262191 ODL262147:ODL262191 ONH262147:ONH262191 OXD262147:OXD262191 PGZ262147:PGZ262191 PQV262147:PQV262191 QAR262147:QAR262191 QKN262147:QKN262191 QUJ262147:QUJ262191 REF262147:REF262191 ROB262147:ROB262191 RXX262147:RXX262191 SHT262147:SHT262191 SRP262147:SRP262191 TBL262147:TBL262191 TLH262147:TLH262191 TVD262147:TVD262191 UEZ262147:UEZ262191 UOV262147:UOV262191 UYR262147:UYR262191 VIN262147:VIN262191 VSJ262147:VSJ262191 WCF262147:WCF262191 WMB262147:WMB262191 WVX262147:WVX262191 P327683:P327727 JL327683:JL327727 TH327683:TH327727 ADD327683:ADD327727 AMZ327683:AMZ327727 AWV327683:AWV327727 BGR327683:BGR327727 BQN327683:BQN327727 CAJ327683:CAJ327727 CKF327683:CKF327727 CUB327683:CUB327727 DDX327683:DDX327727 DNT327683:DNT327727 DXP327683:DXP327727 EHL327683:EHL327727 ERH327683:ERH327727 FBD327683:FBD327727 FKZ327683:FKZ327727 FUV327683:FUV327727 GER327683:GER327727 GON327683:GON327727 GYJ327683:GYJ327727 HIF327683:HIF327727 HSB327683:HSB327727 IBX327683:IBX327727 ILT327683:ILT327727 IVP327683:IVP327727 JFL327683:JFL327727 JPH327683:JPH327727 JZD327683:JZD327727 KIZ327683:KIZ327727 KSV327683:KSV327727 LCR327683:LCR327727 LMN327683:LMN327727 LWJ327683:LWJ327727 MGF327683:MGF327727 MQB327683:MQB327727 MZX327683:MZX327727 NJT327683:NJT327727 NTP327683:NTP327727 ODL327683:ODL327727 ONH327683:ONH327727 OXD327683:OXD327727 PGZ327683:PGZ327727 PQV327683:PQV327727 QAR327683:QAR327727 QKN327683:QKN327727 QUJ327683:QUJ327727 REF327683:REF327727 ROB327683:ROB327727 RXX327683:RXX327727 SHT327683:SHT327727 SRP327683:SRP327727 TBL327683:TBL327727 TLH327683:TLH327727 TVD327683:TVD327727 UEZ327683:UEZ327727 UOV327683:UOV327727 UYR327683:UYR327727 VIN327683:VIN327727 VSJ327683:VSJ327727 WCF327683:WCF327727 WMB327683:WMB327727 WVX327683:WVX327727 P393219:P393263 JL393219:JL393263 TH393219:TH393263 ADD393219:ADD393263 AMZ393219:AMZ393263 AWV393219:AWV393263 BGR393219:BGR393263 BQN393219:BQN393263 CAJ393219:CAJ393263 CKF393219:CKF393263 CUB393219:CUB393263 DDX393219:DDX393263 DNT393219:DNT393263 DXP393219:DXP393263 EHL393219:EHL393263 ERH393219:ERH393263 FBD393219:FBD393263 FKZ393219:FKZ393263 FUV393219:FUV393263 GER393219:GER393263 GON393219:GON393263 GYJ393219:GYJ393263 HIF393219:HIF393263 HSB393219:HSB393263 IBX393219:IBX393263 ILT393219:ILT393263 IVP393219:IVP393263 JFL393219:JFL393263 JPH393219:JPH393263 JZD393219:JZD393263 KIZ393219:KIZ393263 KSV393219:KSV393263 LCR393219:LCR393263 LMN393219:LMN393263 LWJ393219:LWJ393263 MGF393219:MGF393263 MQB393219:MQB393263 MZX393219:MZX393263 NJT393219:NJT393263 NTP393219:NTP393263 ODL393219:ODL393263 ONH393219:ONH393263 OXD393219:OXD393263 PGZ393219:PGZ393263 PQV393219:PQV393263 QAR393219:QAR393263 QKN393219:QKN393263 QUJ393219:QUJ393263 REF393219:REF393263 ROB393219:ROB393263 RXX393219:RXX393263 SHT393219:SHT393263 SRP393219:SRP393263 TBL393219:TBL393263 TLH393219:TLH393263 TVD393219:TVD393263 UEZ393219:UEZ393263 UOV393219:UOV393263 UYR393219:UYR393263 VIN393219:VIN393263 VSJ393219:VSJ393263 WCF393219:WCF393263 WMB393219:WMB393263 WVX393219:WVX393263 P458755:P458799 JL458755:JL458799 TH458755:TH458799 ADD458755:ADD458799 AMZ458755:AMZ458799 AWV458755:AWV458799 BGR458755:BGR458799 BQN458755:BQN458799 CAJ458755:CAJ458799 CKF458755:CKF458799 CUB458755:CUB458799 DDX458755:DDX458799 DNT458755:DNT458799 DXP458755:DXP458799 EHL458755:EHL458799 ERH458755:ERH458799 FBD458755:FBD458799 FKZ458755:FKZ458799 FUV458755:FUV458799 GER458755:GER458799 GON458755:GON458799 GYJ458755:GYJ458799 HIF458755:HIF458799 HSB458755:HSB458799 IBX458755:IBX458799 ILT458755:ILT458799 IVP458755:IVP458799 JFL458755:JFL458799 JPH458755:JPH458799 JZD458755:JZD458799 KIZ458755:KIZ458799 KSV458755:KSV458799 LCR458755:LCR458799 LMN458755:LMN458799 LWJ458755:LWJ458799 MGF458755:MGF458799 MQB458755:MQB458799 MZX458755:MZX458799 NJT458755:NJT458799 NTP458755:NTP458799 ODL458755:ODL458799 ONH458755:ONH458799 OXD458755:OXD458799 PGZ458755:PGZ458799 PQV458755:PQV458799 QAR458755:QAR458799 QKN458755:QKN458799 QUJ458755:QUJ458799 REF458755:REF458799 ROB458755:ROB458799 RXX458755:RXX458799 SHT458755:SHT458799 SRP458755:SRP458799 TBL458755:TBL458799 TLH458755:TLH458799 TVD458755:TVD458799 UEZ458755:UEZ458799 UOV458755:UOV458799 UYR458755:UYR458799 VIN458755:VIN458799 VSJ458755:VSJ458799 WCF458755:WCF458799 WMB458755:WMB458799 WVX458755:WVX458799 P524291:P524335 JL524291:JL524335 TH524291:TH524335 ADD524291:ADD524335 AMZ524291:AMZ524335 AWV524291:AWV524335 BGR524291:BGR524335 BQN524291:BQN524335 CAJ524291:CAJ524335 CKF524291:CKF524335 CUB524291:CUB524335 DDX524291:DDX524335 DNT524291:DNT524335 DXP524291:DXP524335 EHL524291:EHL524335 ERH524291:ERH524335 FBD524291:FBD524335 FKZ524291:FKZ524335 FUV524291:FUV524335 GER524291:GER524335 GON524291:GON524335 GYJ524291:GYJ524335 HIF524291:HIF524335 HSB524291:HSB524335 IBX524291:IBX524335 ILT524291:ILT524335 IVP524291:IVP524335 JFL524291:JFL524335 JPH524291:JPH524335 JZD524291:JZD524335 KIZ524291:KIZ524335 KSV524291:KSV524335 LCR524291:LCR524335 LMN524291:LMN524335 LWJ524291:LWJ524335 MGF524291:MGF524335 MQB524291:MQB524335 MZX524291:MZX524335 NJT524291:NJT524335 NTP524291:NTP524335 ODL524291:ODL524335 ONH524291:ONH524335 OXD524291:OXD524335 PGZ524291:PGZ524335 PQV524291:PQV524335 QAR524291:QAR524335 QKN524291:QKN524335 QUJ524291:QUJ524335 REF524291:REF524335 ROB524291:ROB524335 RXX524291:RXX524335 SHT524291:SHT524335 SRP524291:SRP524335 TBL524291:TBL524335 TLH524291:TLH524335 TVD524291:TVD524335 UEZ524291:UEZ524335 UOV524291:UOV524335 UYR524291:UYR524335 VIN524291:VIN524335 VSJ524291:VSJ524335 WCF524291:WCF524335 WMB524291:WMB524335 WVX524291:WVX524335 P589827:P589871 JL589827:JL589871 TH589827:TH589871 ADD589827:ADD589871 AMZ589827:AMZ589871 AWV589827:AWV589871 BGR589827:BGR589871 BQN589827:BQN589871 CAJ589827:CAJ589871 CKF589827:CKF589871 CUB589827:CUB589871 DDX589827:DDX589871 DNT589827:DNT589871 DXP589827:DXP589871 EHL589827:EHL589871 ERH589827:ERH589871 FBD589827:FBD589871 FKZ589827:FKZ589871 FUV589827:FUV589871 GER589827:GER589871 GON589827:GON589871 GYJ589827:GYJ589871 HIF589827:HIF589871 HSB589827:HSB589871 IBX589827:IBX589871 ILT589827:ILT589871 IVP589827:IVP589871 JFL589827:JFL589871 JPH589827:JPH589871 JZD589827:JZD589871 KIZ589827:KIZ589871 KSV589827:KSV589871 LCR589827:LCR589871 LMN589827:LMN589871 LWJ589827:LWJ589871 MGF589827:MGF589871 MQB589827:MQB589871 MZX589827:MZX589871 NJT589827:NJT589871 NTP589827:NTP589871 ODL589827:ODL589871 ONH589827:ONH589871 OXD589827:OXD589871 PGZ589827:PGZ589871 PQV589827:PQV589871 QAR589827:QAR589871 QKN589827:QKN589871 QUJ589827:QUJ589871 REF589827:REF589871 ROB589827:ROB589871 RXX589827:RXX589871 SHT589827:SHT589871 SRP589827:SRP589871 TBL589827:TBL589871 TLH589827:TLH589871 TVD589827:TVD589871 UEZ589827:UEZ589871 UOV589827:UOV589871 UYR589827:UYR589871 VIN589827:VIN589871 VSJ589827:VSJ589871 WCF589827:WCF589871 WMB589827:WMB589871 WVX589827:WVX589871 P655363:P655407 JL655363:JL655407 TH655363:TH655407 ADD655363:ADD655407 AMZ655363:AMZ655407 AWV655363:AWV655407 BGR655363:BGR655407 BQN655363:BQN655407 CAJ655363:CAJ655407 CKF655363:CKF655407 CUB655363:CUB655407 DDX655363:DDX655407 DNT655363:DNT655407 DXP655363:DXP655407 EHL655363:EHL655407 ERH655363:ERH655407 FBD655363:FBD655407 FKZ655363:FKZ655407 FUV655363:FUV655407 GER655363:GER655407 GON655363:GON655407 GYJ655363:GYJ655407 HIF655363:HIF655407 HSB655363:HSB655407 IBX655363:IBX655407 ILT655363:ILT655407 IVP655363:IVP655407 JFL655363:JFL655407 JPH655363:JPH655407 JZD655363:JZD655407 KIZ655363:KIZ655407 KSV655363:KSV655407 LCR655363:LCR655407 LMN655363:LMN655407 LWJ655363:LWJ655407 MGF655363:MGF655407 MQB655363:MQB655407 MZX655363:MZX655407 NJT655363:NJT655407 NTP655363:NTP655407 ODL655363:ODL655407 ONH655363:ONH655407 OXD655363:OXD655407 PGZ655363:PGZ655407 PQV655363:PQV655407 QAR655363:QAR655407 QKN655363:QKN655407 QUJ655363:QUJ655407 REF655363:REF655407 ROB655363:ROB655407 RXX655363:RXX655407 SHT655363:SHT655407 SRP655363:SRP655407 TBL655363:TBL655407 TLH655363:TLH655407 TVD655363:TVD655407 UEZ655363:UEZ655407 UOV655363:UOV655407 UYR655363:UYR655407 VIN655363:VIN655407 VSJ655363:VSJ655407 WCF655363:WCF655407 WMB655363:WMB655407 WVX655363:WVX655407 P720899:P720943 JL720899:JL720943 TH720899:TH720943 ADD720899:ADD720943 AMZ720899:AMZ720943 AWV720899:AWV720943 BGR720899:BGR720943 BQN720899:BQN720943 CAJ720899:CAJ720943 CKF720899:CKF720943 CUB720899:CUB720943 DDX720899:DDX720943 DNT720899:DNT720943 DXP720899:DXP720943 EHL720899:EHL720943 ERH720899:ERH720943 FBD720899:FBD720943 FKZ720899:FKZ720943 FUV720899:FUV720943 GER720899:GER720943 GON720899:GON720943 GYJ720899:GYJ720943 HIF720899:HIF720943 HSB720899:HSB720943 IBX720899:IBX720943 ILT720899:ILT720943 IVP720899:IVP720943 JFL720899:JFL720943 JPH720899:JPH720943 JZD720899:JZD720943 KIZ720899:KIZ720943 KSV720899:KSV720943 LCR720899:LCR720943 LMN720899:LMN720943 LWJ720899:LWJ720943 MGF720899:MGF720943 MQB720899:MQB720943 MZX720899:MZX720943 NJT720899:NJT720943 NTP720899:NTP720943 ODL720899:ODL720943 ONH720899:ONH720943 OXD720899:OXD720943 PGZ720899:PGZ720943 PQV720899:PQV720943 QAR720899:QAR720943 QKN720899:QKN720943 QUJ720899:QUJ720943 REF720899:REF720943 ROB720899:ROB720943 RXX720899:RXX720943 SHT720899:SHT720943 SRP720899:SRP720943 TBL720899:TBL720943 TLH720899:TLH720943 TVD720899:TVD720943 UEZ720899:UEZ720943 UOV720899:UOV720943 UYR720899:UYR720943 VIN720899:VIN720943 VSJ720899:VSJ720943 WCF720899:WCF720943 WMB720899:WMB720943 WVX720899:WVX720943 P786435:P786479 JL786435:JL786479 TH786435:TH786479 ADD786435:ADD786479 AMZ786435:AMZ786479 AWV786435:AWV786479 BGR786435:BGR786479 BQN786435:BQN786479 CAJ786435:CAJ786479 CKF786435:CKF786479 CUB786435:CUB786479 DDX786435:DDX786479 DNT786435:DNT786479 DXP786435:DXP786479 EHL786435:EHL786479 ERH786435:ERH786479 FBD786435:FBD786479 FKZ786435:FKZ786479 FUV786435:FUV786479 GER786435:GER786479 GON786435:GON786479 GYJ786435:GYJ786479 HIF786435:HIF786479 HSB786435:HSB786479 IBX786435:IBX786479 ILT786435:ILT786479 IVP786435:IVP786479 JFL786435:JFL786479 JPH786435:JPH786479 JZD786435:JZD786479 KIZ786435:KIZ786479 KSV786435:KSV786479 LCR786435:LCR786479 LMN786435:LMN786479 LWJ786435:LWJ786479 MGF786435:MGF786479 MQB786435:MQB786479 MZX786435:MZX786479 NJT786435:NJT786479 NTP786435:NTP786479 ODL786435:ODL786479 ONH786435:ONH786479 OXD786435:OXD786479 PGZ786435:PGZ786479 PQV786435:PQV786479 QAR786435:QAR786479 QKN786435:QKN786479 QUJ786435:QUJ786479 REF786435:REF786479 ROB786435:ROB786479 RXX786435:RXX786479 SHT786435:SHT786479 SRP786435:SRP786479 TBL786435:TBL786479 TLH786435:TLH786479 TVD786435:TVD786479 UEZ786435:UEZ786479 UOV786435:UOV786479 UYR786435:UYR786479 VIN786435:VIN786479 VSJ786435:VSJ786479 WCF786435:WCF786479 WMB786435:WMB786479 WVX786435:WVX786479 P851971:P852015 JL851971:JL852015 TH851971:TH852015 ADD851971:ADD852015 AMZ851971:AMZ852015 AWV851971:AWV852015 BGR851971:BGR852015 BQN851971:BQN852015 CAJ851971:CAJ852015 CKF851971:CKF852015 CUB851971:CUB852015 DDX851971:DDX852015 DNT851971:DNT852015 DXP851971:DXP852015 EHL851971:EHL852015 ERH851971:ERH852015 FBD851971:FBD852015 FKZ851971:FKZ852015 FUV851971:FUV852015 GER851971:GER852015 GON851971:GON852015 GYJ851971:GYJ852015 HIF851971:HIF852015 HSB851971:HSB852015 IBX851971:IBX852015 ILT851971:ILT852015 IVP851971:IVP852015 JFL851971:JFL852015 JPH851971:JPH852015 JZD851971:JZD852015 KIZ851971:KIZ852015 KSV851971:KSV852015 LCR851971:LCR852015 LMN851971:LMN852015 LWJ851971:LWJ852015 MGF851971:MGF852015 MQB851971:MQB852015 MZX851971:MZX852015 NJT851971:NJT852015 NTP851971:NTP852015 ODL851971:ODL852015 ONH851971:ONH852015 OXD851971:OXD852015 PGZ851971:PGZ852015 PQV851971:PQV852015 QAR851971:QAR852015 QKN851971:QKN852015 QUJ851971:QUJ852015 REF851971:REF852015 ROB851971:ROB852015 RXX851971:RXX852015 SHT851971:SHT852015 SRP851971:SRP852015 TBL851971:TBL852015 TLH851971:TLH852015 TVD851971:TVD852015 UEZ851971:UEZ852015 UOV851971:UOV852015 UYR851971:UYR852015 VIN851971:VIN852015 VSJ851971:VSJ852015 WCF851971:WCF852015 WMB851971:WMB852015 WVX851971:WVX852015 P917507:P917551 JL917507:JL917551 TH917507:TH917551 ADD917507:ADD917551 AMZ917507:AMZ917551 AWV917507:AWV917551 BGR917507:BGR917551 BQN917507:BQN917551 CAJ917507:CAJ917551 CKF917507:CKF917551 CUB917507:CUB917551 DDX917507:DDX917551 DNT917507:DNT917551 DXP917507:DXP917551 EHL917507:EHL917551 ERH917507:ERH917551 FBD917507:FBD917551 FKZ917507:FKZ917551 FUV917507:FUV917551 GER917507:GER917551 GON917507:GON917551 GYJ917507:GYJ917551 HIF917507:HIF917551 HSB917507:HSB917551 IBX917507:IBX917551 ILT917507:ILT917551 IVP917507:IVP917551 JFL917507:JFL917551 JPH917507:JPH917551 JZD917507:JZD917551 KIZ917507:KIZ917551 KSV917507:KSV917551 LCR917507:LCR917551 LMN917507:LMN917551 LWJ917507:LWJ917551 MGF917507:MGF917551 MQB917507:MQB917551 MZX917507:MZX917551 NJT917507:NJT917551 NTP917507:NTP917551 ODL917507:ODL917551 ONH917507:ONH917551 OXD917507:OXD917551 PGZ917507:PGZ917551 PQV917507:PQV917551 QAR917507:QAR917551 QKN917507:QKN917551 QUJ917507:QUJ917551 REF917507:REF917551 ROB917507:ROB917551 RXX917507:RXX917551 SHT917507:SHT917551 SRP917507:SRP917551 TBL917507:TBL917551 TLH917507:TLH917551 TVD917507:TVD917551 UEZ917507:UEZ917551 UOV917507:UOV917551 UYR917507:UYR917551 VIN917507:VIN917551 VSJ917507:VSJ917551 WCF917507:WCF917551 WMB917507:WMB917551 WVX917507:WVX917551 P983043:P983087 JL983043:JL983087 TH983043:TH983087 ADD983043:ADD983087 AMZ983043:AMZ983087 AWV983043:AWV983087 BGR983043:BGR983087 BQN983043:BQN983087 CAJ983043:CAJ983087 CKF983043:CKF983087 CUB983043:CUB983087 DDX983043:DDX983087 DNT983043:DNT983087 DXP983043:DXP983087 EHL983043:EHL983087 ERH983043:ERH983087 FBD983043:FBD983087 FKZ983043:FKZ983087 FUV983043:FUV983087 GER983043:GER983087 GON983043:GON983087 GYJ983043:GYJ983087 HIF983043:HIF983087 HSB983043:HSB983087 IBX983043:IBX983087 ILT983043:ILT983087 IVP983043:IVP983087 JFL983043:JFL983087 JPH983043:JPH983087 JZD983043:JZD983087 KIZ983043:KIZ983087 KSV983043:KSV983087 LCR983043:LCR983087 LMN983043:LMN983087 LWJ983043:LWJ983087 MGF983043:MGF983087 MQB983043:MQB983087 MZX983043:MZX983087 NJT983043:NJT983087 NTP983043:NTP983087 ODL983043:ODL983087 ONH983043:ONH983087 OXD983043:OXD983087 PGZ983043:PGZ983087 PQV983043:PQV983087 QAR983043:QAR983087 QKN983043:QKN983087 QUJ983043:QUJ983087 REF983043:REF983087 ROB983043:ROB983087 RXX983043:RXX983087 SHT983043:SHT983087 SRP983043:SRP983087 TBL983043:TBL983087 TLH983043:TLH983087 TVD983043:TVD983087 UEZ983043:UEZ983087 UOV983043:UOV983087 UYR983043:UYR983087 VIN983043:VIN983087 VSJ983043:VSJ983087 WCF983043:WCF983087 WMB983043:WMB983087 WVX983043:WVX983087 WVS983043:WVS983087 WLW983043:WLW983087 K65539:K65583 JG65539:JG65583 TC65539:TC65583 ACY65539:ACY65583 AMU65539:AMU65583 AWQ65539:AWQ65583 BGM65539:BGM65583 BQI65539:BQI65583 CAE65539:CAE65583 CKA65539:CKA65583 CTW65539:CTW65583 DDS65539:DDS65583 DNO65539:DNO65583 DXK65539:DXK65583 EHG65539:EHG65583 ERC65539:ERC65583 FAY65539:FAY65583 FKU65539:FKU65583 FUQ65539:FUQ65583 GEM65539:GEM65583 GOI65539:GOI65583 GYE65539:GYE65583 HIA65539:HIA65583 HRW65539:HRW65583 IBS65539:IBS65583 ILO65539:ILO65583 IVK65539:IVK65583 JFG65539:JFG65583 JPC65539:JPC65583 JYY65539:JYY65583 KIU65539:KIU65583 KSQ65539:KSQ65583 LCM65539:LCM65583 LMI65539:LMI65583 LWE65539:LWE65583 MGA65539:MGA65583 MPW65539:MPW65583 MZS65539:MZS65583 NJO65539:NJO65583 NTK65539:NTK65583 ODG65539:ODG65583 ONC65539:ONC65583 OWY65539:OWY65583 PGU65539:PGU65583 PQQ65539:PQQ65583 QAM65539:QAM65583 QKI65539:QKI65583 QUE65539:QUE65583 REA65539:REA65583 RNW65539:RNW65583 RXS65539:RXS65583 SHO65539:SHO65583 SRK65539:SRK65583 TBG65539:TBG65583 TLC65539:TLC65583 TUY65539:TUY65583 UEU65539:UEU65583 UOQ65539:UOQ65583 UYM65539:UYM65583 VII65539:VII65583 VSE65539:VSE65583 WCA65539:WCA65583 WLW65539:WLW65583 WVS65539:WVS65583 K131075:K131119 JG131075:JG131119 TC131075:TC131119 ACY131075:ACY131119 AMU131075:AMU131119 AWQ131075:AWQ131119 BGM131075:BGM131119 BQI131075:BQI131119 CAE131075:CAE131119 CKA131075:CKA131119 CTW131075:CTW131119 DDS131075:DDS131119 DNO131075:DNO131119 DXK131075:DXK131119 EHG131075:EHG131119 ERC131075:ERC131119 FAY131075:FAY131119 FKU131075:FKU131119 FUQ131075:FUQ131119 GEM131075:GEM131119 GOI131075:GOI131119 GYE131075:GYE131119 HIA131075:HIA131119 HRW131075:HRW131119 IBS131075:IBS131119 ILO131075:ILO131119 IVK131075:IVK131119 JFG131075:JFG131119 JPC131075:JPC131119 JYY131075:JYY131119 KIU131075:KIU131119 KSQ131075:KSQ131119 LCM131075:LCM131119 LMI131075:LMI131119 LWE131075:LWE131119 MGA131075:MGA131119 MPW131075:MPW131119 MZS131075:MZS131119 NJO131075:NJO131119 NTK131075:NTK131119 ODG131075:ODG131119 ONC131075:ONC131119 OWY131075:OWY131119 PGU131075:PGU131119 PQQ131075:PQQ131119 QAM131075:QAM131119 QKI131075:QKI131119 QUE131075:QUE131119 REA131075:REA131119 RNW131075:RNW131119 RXS131075:RXS131119 SHO131075:SHO131119 SRK131075:SRK131119 TBG131075:TBG131119 TLC131075:TLC131119 TUY131075:TUY131119 UEU131075:UEU131119 UOQ131075:UOQ131119 UYM131075:UYM131119 VII131075:VII131119 VSE131075:VSE131119 WCA131075:WCA131119 WLW131075:WLW131119 WVS131075:WVS131119 K196611:K196655 JG196611:JG196655 TC196611:TC196655 ACY196611:ACY196655 AMU196611:AMU196655 AWQ196611:AWQ196655 BGM196611:BGM196655 BQI196611:BQI196655 CAE196611:CAE196655 CKA196611:CKA196655 CTW196611:CTW196655 DDS196611:DDS196655 DNO196611:DNO196655 DXK196611:DXK196655 EHG196611:EHG196655 ERC196611:ERC196655 FAY196611:FAY196655 FKU196611:FKU196655 FUQ196611:FUQ196655 GEM196611:GEM196655 GOI196611:GOI196655 GYE196611:GYE196655 HIA196611:HIA196655 HRW196611:HRW196655 IBS196611:IBS196655 ILO196611:ILO196655 IVK196611:IVK196655 JFG196611:JFG196655 JPC196611:JPC196655 JYY196611:JYY196655 KIU196611:KIU196655 KSQ196611:KSQ196655 LCM196611:LCM196655 LMI196611:LMI196655 LWE196611:LWE196655 MGA196611:MGA196655 MPW196611:MPW196655 MZS196611:MZS196655 NJO196611:NJO196655 NTK196611:NTK196655 ODG196611:ODG196655 ONC196611:ONC196655 OWY196611:OWY196655 PGU196611:PGU196655 PQQ196611:PQQ196655 QAM196611:QAM196655 QKI196611:QKI196655 QUE196611:QUE196655 REA196611:REA196655 RNW196611:RNW196655 RXS196611:RXS196655 SHO196611:SHO196655 SRK196611:SRK196655 TBG196611:TBG196655 TLC196611:TLC196655 TUY196611:TUY196655 UEU196611:UEU196655 UOQ196611:UOQ196655 UYM196611:UYM196655 VII196611:VII196655 VSE196611:VSE196655 WCA196611:WCA196655 WLW196611:WLW196655 WVS196611:WVS196655 K262147:K262191 JG262147:JG262191 TC262147:TC262191 ACY262147:ACY262191 AMU262147:AMU262191 AWQ262147:AWQ262191 BGM262147:BGM262191 BQI262147:BQI262191 CAE262147:CAE262191 CKA262147:CKA262191 CTW262147:CTW262191 DDS262147:DDS262191 DNO262147:DNO262191 DXK262147:DXK262191 EHG262147:EHG262191 ERC262147:ERC262191 FAY262147:FAY262191 FKU262147:FKU262191 FUQ262147:FUQ262191 GEM262147:GEM262191 GOI262147:GOI262191 GYE262147:GYE262191 HIA262147:HIA262191 HRW262147:HRW262191 IBS262147:IBS262191 ILO262147:ILO262191 IVK262147:IVK262191 JFG262147:JFG262191 JPC262147:JPC262191 JYY262147:JYY262191 KIU262147:KIU262191 KSQ262147:KSQ262191 LCM262147:LCM262191 LMI262147:LMI262191 LWE262147:LWE262191 MGA262147:MGA262191 MPW262147:MPW262191 MZS262147:MZS262191 NJO262147:NJO262191 NTK262147:NTK262191 ODG262147:ODG262191 ONC262147:ONC262191 OWY262147:OWY262191 PGU262147:PGU262191 PQQ262147:PQQ262191 QAM262147:QAM262191 QKI262147:QKI262191 QUE262147:QUE262191 REA262147:REA262191 RNW262147:RNW262191 RXS262147:RXS262191 SHO262147:SHO262191 SRK262147:SRK262191 TBG262147:TBG262191 TLC262147:TLC262191 TUY262147:TUY262191 UEU262147:UEU262191 UOQ262147:UOQ262191 UYM262147:UYM262191 VII262147:VII262191 VSE262147:VSE262191 WCA262147:WCA262191 WLW262147:WLW262191 WVS262147:WVS262191 K327683:K327727 JG327683:JG327727 TC327683:TC327727 ACY327683:ACY327727 AMU327683:AMU327727 AWQ327683:AWQ327727 BGM327683:BGM327727 BQI327683:BQI327727 CAE327683:CAE327727 CKA327683:CKA327727 CTW327683:CTW327727 DDS327683:DDS327727 DNO327683:DNO327727 DXK327683:DXK327727 EHG327683:EHG327727 ERC327683:ERC327727 FAY327683:FAY327727 FKU327683:FKU327727 FUQ327683:FUQ327727 GEM327683:GEM327727 GOI327683:GOI327727 GYE327683:GYE327727 HIA327683:HIA327727 HRW327683:HRW327727 IBS327683:IBS327727 ILO327683:ILO327727 IVK327683:IVK327727 JFG327683:JFG327727 JPC327683:JPC327727 JYY327683:JYY327727 KIU327683:KIU327727 KSQ327683:KSQ327727 LCM327683:LCM327727 LMI327683:LMI327727 LWE327683:LWE327727 MGA327683:MGA327727 MPW327683:MPW327727 MZS327683:MZS327727 NJO327683:NJO327727 NTK327683:NTK327727 ODG327683:ODG327727 ONC327683:ONC327727 OWY327683:OWY327727 PGU327683:PGU327727 PQQ327683:PQQ327727 QAM327683:QAM327727 QKI327683:QKI327727 QUE327683:QUE327727 REA327683:REA327727 RNW327683:RNW327727 RXS327683:RXS327727 SHO327683:SHO327727 SRK327683:SRK327727 TBG327683:TBG327727 TLC327683:TLC327727 TUY327683:TUY327727 UEU327683:UEU327727 UOQ327683:UOQ327727 UYM327683:UYM327727 VII327683:VII327727 VSE327683:VSE327727 WCA327683:WCA327727 WLW327683:WLW327727 WVS327683:WVS327727 K393219:K393263 JG393219:JG393263 TC393219:TC393263 ACY393219:ACY393263 AMU393219:AMU393263 AWQ393219:AWQ393263 BGM393219:BGM393263 BQI393219:BQI393263 CAE393219:CAE393263 CKA393219:CKA393263 CTW393219:CTW393263 DDS393219:DDS393263 DNO393219:DNO393263 DXK393219:DXK393263 EHG393219:EHG393263 ERC393219:ERC393263 FAY393219:FAY393263 FKU393219:FKU393263 FUQ393219:FUQ393263 GEM393219:GEM393263 GOI393219:GOI393263 GYE393219:GYE393263 HIA393219:HIA393263 HRW393219:HRW393263 IBS393219:IBS393263 ILO393219:ILO393263 IVK393219:IVK393263 JFG393219:JFG393263 JPC393219:JPC393263 JYY393219:JYY393263 KIU393219:KIU393263 KSQ393219:KSQ393263 LCM393219:LCM393263 LMI393219:LMI393263 LWE393219:LWE393263 MGA393219:MGA393263 MPW393219:MPW393263 MZS393219:MZS393263 NJO393219:NJO393263 NTK393219:NTK393263 ODG393219:ODG393263 ONC393219:ONC393263 OWY393219:OWY393263 PGU393219:PGU393263 PQQ393219:PQQ393263 QAM393219:QAM393263 QKI393219:QKI393263 QUE393219:QUE393263 REA393219:REA393263 RNW393219:RNW393263 RXS393219:RXS393263 SHO393219:SHO393263 SRK393219:SRK393263 TBG393219:TBG393263 TLC393219:TLC393263 TUY393219:TUY393263 UEU393219:UEU393263 UOQ393219:UOQ393263 UYM393219:UYM393263 VII393219:VII393263 VSE393219:VSE393263 WCA393219:WCA393263 WLW393219:WLW393263 WVS393219:WVS393263 K458755:K458799 JG458755:JG458799 TC458755:TC458799 ACY458755:ACY458799 AMU458755:AMU458799 AWQ458755:AWQ458799 BGM458755:BGM458799 BQI458755:BQI458799 CAE458755:CAE458799 CKA458755:CKA458799 CTW458755:CTW458799 DDS458755:DDS458799 DNO458755:DNO458799 DXK458755:DXK458799 EHG458755:EHG458799 ERC458755:ERC458799 FAY458755:FAY458799 FKU458755:FKU458799 FUQ458755:FUQ458799 GEM458755:GEM458799 GOI458755:GOI458799 GYE458755:GYE458799 HIA458755:HIA458799 HRW458755:HRW458799 IBS458755:IBS458799 ILO458755:ILO458799 IVK458755:IVK458799 JFG458755:JFG458799 JPC458755:JPC458799 JYY458755:JYY458799 KIU458755:KIU458799 KSQ458755:KSQ458799 LCM458755:LCM458799 LMI458755:LMI458799 LWE458755:LWE458799 MGA458755:MGA458799 MPW458755:MPW458799 MZS458755:MZS458799 NJO458755:NJO458799 NTK458755:NTK458799 ODG458755:ODG458799 ONC458755:ONC458799 OWY458755:OWY458799 PGU458755:PGU458799 PQQ458755:PQQ458799 QAM458755:QAM458799 QKI458755:QKI458799 QUE458755:QUE458799 REA458755:REA458799 RNW458755:RNW458799 RXS458755:RXS458799 SHO458755:SHO458799 SRK458755:SRK458799 TBG458755:TBG458799 TLC458755:TLC458799 TUY458755:TUY458799 UEU458755:UEU458799 UOQ458755:UOQ458799 UYM458755:UYM458799 VII458755:VII458799 VSE458755:VSE458799 WCA458755:WCA458799 WLW458755:WLW458799 WVS458755:WVS458799 K524291:K524335 JG524291:JG524335 TC524291:TC524335 ACY524291:ACY524335 AMU524291:AMU524335 AWQ524291:AWQ524335 BGM524291:BGM524335 BQI524291:BQI524335 CAE524291:CAE524335 CKA524291:CKA524335 CTW524291:CTW524335 DDS524291:DDS524335 DNO524291:DNO524335 DXK524291:DXK524335 EHG524291:EHG524335 ERC524291:ERC524335 FAY524291:FAY524335 FKU524291:FKU524335 FUQ524291:FUQ524335 GEM524291:GEM524335 GOI524291:GOI524335 GYE524291:GYE524335 HIA524291:HIA524335 HRW524291:HRW524335 IBS524291:IBS524335 ILO524291:ILO524335 IVK524291:IVK524335 JFG524291:JFG524335 JPC524291:JPC524335 JYY524291:JYY524335 KIU524291:KIU524335 KSQ524291:KSQ524335 LCM524291:LCM524335 LMI524291:LMI524335 LWE524291:LWE524335 MGA524291:MGA524335 MPW524291:MPW524335 MZS524291:MZS524335 NJO524291:NJO524335 NTK524291:NTK524335 ODG524291:ODG524335 ONC524291:ONC524335 OWY524291:OWY524335 PGU524291:PGU524335 PQQ524291:PQQ524335 QAM524291:QAM524335 QKI524291:QKI524335 QUE524291:QUE524335 REA524291:REA524335 RNW524291:RNW524335 RXS524291:RXS524335 SHO524291:SHO524335 SRK524291:SRK524335 TBG524291:TBG524335 TLC524291:TLC524335 TUY524291:TUY524335 UEU524291:UEU524335 UOQ524291:UOQ524335 UYM524291:UYM524335 VII524291:VII524335 VSE524291:VSE524335 WCA524291:WCA524335 WLW524291:WLW524335 WVS524291:WVS524335 K589827:K589871 JG589827:JG589871 TC589827:TC589871 ACY589827:ACY589871 AMU589827:AMU589871 AWQ589827:AWQ589871 BGM589827:BGM589871 BQI589827:BQI589871 CAE589827:CAE589871 CKA589827:CKA589871 CTW589827:CTW589871 DDS589827:DDS589871 DNO589827:DNO589871 DXK589827:DXK589871 EHG589827:EHG589871 ERC589827:ERC589871 FAY589827:FAY589871 FKU589827:FKU589871 FUQ589827:FUQ589871 GEM589827:GEM589871 GOI589827:GOI589871 GYE589827:GYE589871 HIA589827:HIA589871 HRW589827:HRW589871 IBS589827:IBS589871 ILO589827:ILO589871 IVK589827:IVK589871 JFG589827:JFG589871 JPC589827:JPC589871 JYY589827:JYY589871 KIU589827:KIU589871 KSQ589827:KSQ589871 LCM589827:LCM589871 LMI589827:LMI589871 LWE589827:LWE589871 MGA589827:MGA589871 MPW589827:MPW589871 MZS589827:MZS589871 NJO589827:NJO589871 NTK589827:NTK589871 ODG589827:ODG589871 ONC589827:ONC589871 OWY589827:OWY589871 PGU589827:PGU589871 PQQ589827:PQQ589871 QAM589827:QAM589871 QKI589827:QKI589871 QUE589827:QUE589871 REA589827:REA589871 RNW589827:RNW589871 RXS589827:RXS589871 SHO589827:SHO589871 SRK589827:SRK589871 TBG589827:TBG589871 TLC589827:TLC589871 TUY589827:TUY589871 UEU589827:UEU589871 UOQ589827:UOQ589871 UYM589827:UYM589871 VII589827:VII589871 VSE589827:VSE589871 WCA589827:WCA589871 WLW589827:WLW589871 WVS589827:WVS589871 K655363:K655407 JG655363:JG655407 TC655363:TC655407 ACY655363:ACY655407 AMU655363:AMU655407 AWQ655363:AWQ655407 BGM655363:BGM655407 BQI655363:BQI655407 CAE655363:CAE655407 CKA655363:CKA655407 CTW655363:CTW655407 DDS655363:DDS655407 DNO655363:DNO655407 DXK655363:DXK655407 EHG655363:EHG655407 ERC655363:ERC655407 FAY655363:FAY655407 FKU655363:FKU655407 FUQ655363:FUQ655407 GEM655363:GEM655407 GOI655363:GOI655407 GYE655363:GYE655407 HIA655363:HIA655407 HRW655363:HRW655407 IBS655363:IBS655407 ILO655363:ILO655407 IVK655363:IVK655407 JFG655363:JFG655407 JPC655363:JPC655407 JYY655363:JYY655407 KIU655363:KIU655407 KSQ655363:KSQ655407 LCM655363:LCM655407 LMI655363:LMI655407 LWE655363:LWE655407 MGA655363:MGA655407 MPW655363:MPW655407 MZS655363:MZS655407 NJO655363:NJO655407 NTK655363:NTK655407 ODG655363:ODG655407 ONC655363:ONC655407 OWY655363:OWY655407 PGU655363:PGU655407 PQQ655363:PQQ655407 QAM655363:QAM655407 QKI655363:QKI655407 QUE655363:QUE655407 REA655363:REA655407 RNW655363:RNW655407 RXS655363:RXS655407 SHO655363:SHO655407 SRK655363:SRK655407 TBG655363:TBG655407 TLC655363:TLC655407 TUY655363:TUY655407 UEU655363:UEU655407 UOQ655363:UOQ655407 UYM655363:UYM655407 VII655363:VII655407 VSE655363:VSE655407 WCA655363:WCA655407 WLW655363:WLW655407 WVS655363:WVS655407 K720899:K720943 JG720899:JG720943 TC720899:TC720943 ACY720899:ACY720943 AMU720899:AMU720943 AWQ720899:AWQ720943 BGM720899:BGM720943 BQI720899:BQI720943 CAE720899:CAE720943 CKA720899:CKA720943 CTW720899:CTW720943 DDS720899:DDS720943 DNO720899:DNO720943 DXK720899:DXK720943 EHG720899:EHG720943 ERC720899:ERC720943 FAY720899:FAY720943 FKU720899:FKU720943 FUQ720899:FUQ720943 GEM720899:GEM720943 GOI720899:GOI720943 GYE720899:GYE720943 HIA720899:HIA720943 HRW720899:HRW720943 IBS720899:IBS720943 ILO720899:ILO720943 IVK720899:IVK720943 JFG720899:JFG720943 JPC720899:JPC720943 JYY720899:JYY720943 KIU720899:KIU720943 KSQ720899:KSQ720943 LCM720899:LCM720943 LMI720899:LMI720943 LWE720899:LWE720943 MGA720899:MGA720943 MPW720899:MPW720943 MZS720899:MZS720943 NJO720899:NJO720943 NTK720899:NTK720943 ODG720899:ODG720943 ONC720899:ONC720943 OWY720899:OWY720943 PGU720899:PGU720943 PQQ720899:PQQ720943 QAM720899:QAM720943 QKI720899:QKI720943 QUE720899:QUE720943 REA720899:REA720943 RNW720899:RNW720943 RXS720899:RXS720943 SHO720899:SHO720943 SRK720899:SRK720943 TBG720899:TBG720943 TLC720899:TLC720943 TUY720899:TUY720943 UEU720899:UEU720943 UOQ720899:UOQ720943 UYM720899:UYM720943 VII720899:VII720943 VSE720899:VSE720943 WCA720899:WCA720943 WLW720899:WLW720943 WVS720899:WVS720943 K786435:K786479 JG786435:JG786479 TC786435:TC786479 ACY786435:ACY786479 AMU786435:AMU786479 AWQ786435:AWQ786479 BGM786435:BGM786479 BQI786435:BQI786479 CAE786435:CAE786479 CKA786435:CKA786479 CTW786435:CTW786479 DDS786435:DDS786479 DNO786435:DNO786479 DXK786435:DXK786479 EHG786435:EHG786479 ERC786435:ERC786479 FAY786435:FAY786479 FKU786435:FKU786479 FUQ786435:FUQ786479 GEM786435:GEM786479 GOI786435:GOI786479 GYE786435:GYE786479 HIA786435:HIA786479 HRW786435:HRW786479 IBS786435:IBS786479 ILO786435:ILO786479 IVK786435:IVK786479 JFG786435:JFG786479 JPC786435:JPC786479 JYY786435:JYY786479 KIU786435:KIU786479 KSQ786435:KSQ786479 LCM786435:LCM786479 LMI786435:LMI786479 LWE786435:LWE786479 MGA786435:MGA786479 MPW786435:MPW786479 MZS786435:MZS786479 NJO786435:NJO786479 NTK786435:NTK786479 ODG786435:ODG786479 ONC786435:ONC786479 OWY786435:OWY786479 PGU786435:PGU786479 PQQ786435:PQQ786479 QAM786435:QAM786479 QKI786435:QKI786479 QUE786435:QUE786479 REA786435:REA786479 RNW786435:RNW786479 RXS786435:RXS786479 SHO786435:SHO786479 SRK786435:SRK786479 TBG786435:TBG786479 TLC786435:TLC786479 TUY786435:TUY786479 UEU786435:UEU786479 UOQ786435:UOQ786479 UYM786435:UYM786479 VII786435:VII786479 VSE786435:VSE786479 WCA786435:WCA786479 WLW786435:WLW786479 WVS786435:WVS786479 K851971:K852015 JG851971:JG852015 TC851971:TC852015 ACY851971:ACY852015 AMU851971:AMU852015 AWQ851971:AWQ852015 BGM851971:BGM852015 BQI851971:BQI852015 CAE851971:CAE852015 CKA851971:CKA852015 CTW851971:CTW852015 DDS851971:DDS852015 DNO851971:DNO852015 DXK851971:DXK852015 EHG851971:EHG852015 ERC851971:ERC852015 FAY851971:FAY852015 FKU851971:FKU852015 FUQ851971:FUQ852015 GEM851971:GEM852015 GOI851971:GOI852015 GYE851971:GYE852015 HIA851971:HIA852015 HRW851971:HRW852015 IBS851971:IBS852015 ILO851971:ILO852015 IVK851971:IVK852015 JFG851971:JFG852015 JPC851971:JPC852015 JYY851971:JYY852015 KIU851971:KIU852015 KSQ851971:KSQ852015 LCM851971:LCM852015 LMI851971:LMI852015 LWE851971:LWE852015 MGA851971:MGA852015 MPW851971:MPW852015 MZS851971:MZS852015 NJO851971:NJO852015 NTK851971:NTK852015 ODG851971:ODG852015 ONC851971:ONC852015 OWY851971:OWY852015 PGU851971:PGU852015 PQQ851971:PQQ852015 QAM851971:QAM852015 QKI851971:QKI852015 QUE851971:QUE852015 REA851971:REA852015 RNW851971:RNW852015 RXS851971:RXS852015 SHO851971:SHO852015 SRK851971:SRK852015 TBG851971:TBG852015 TLC851971:TLC852015 TUY851971:TUY852015 UEU851971:UEU852015 UOQ851971:UOQ852015 UYM851971:UYM852015 VII851971:VII852015 VSE851971:VSE852015 WCA851971:WCA852015 WLW851971:WLW852015 WVS851971:WVS852015 K917507:K917551 JG917507:JG917551 TC917507:TC917551 ACY917507:ACY917551 AMU917507:AMU917551 AWQ917507:AWQ917551 BGM917507:BGM917551 BQI917507:BQI917551 CAE917507:CAE917551 CKA917507:CKA917551 CTW917507:CTW917551 DDS917507:DDS917551 DNO917507:DNO917551 DXK917507:DXK917551 EHG917507:EHG917551 ERC917507:ERC917551 FAY917507:FAY917551 FKU917507:FKU917551 FUQ917507:FUQ917551 GEM917507:GEM917551 GOI917507:GOI917551 GYE917507:GYE917551 HIA917507:HIA917551 HRW917507:HRW917551 IBS917507:IBS917551 ILO917507:ILO917551 IVK917507:IVK917551 JFG917507:JFG917551 JPC917507:JPC917551 JYY917507:JYY917551 KIU917507:KIU917551 KSQ917507:KSQ917551 LCM917507:LCM917551 LMI917507:LMI917551 LWE917507:LWE917551 MGA917507:MGA917551 MPW917507:MPW917551 MZS917507:MZS917551 NJO917507:NJO917551 NTK917507:NTK917551 ODG917507:ODG917551 ONC917507:ONC917551 OWY917507:OWY917551 PGU917507:PGU917551 PQQ917507:PQQ917551 QAM917507:QAM917551 QKI917507:QKI917551 QUE917507:QUE917551 REA917507:REA917551 RNW917507:RNW917551 RXS917507:RXS917551 SHO917507:SHO917551 SRK917507:SRK917551 TBG917507:TBG917551 TLC917507:TLC917551 TUY917507:TUY917551 UEU917507:UEU917551 UOQ917507:UOQ917551 UYM917507:UYM917551 VII917507:VII917551 VSE917507:VSE917551 WCA917507:WCA917551 WLW917507:WLW917551 WVS917507:WVS917551 K983043:K983087 JG983043:JG983087 TC983043:TC983087 ACY983043:ACY983087 AMU983043:AMU983087 AWQ983043:AWQ983087 BGM983043:BGM983087 BQI983043:BQI983087 CAE983043:CAE983087 CKA983043:CKA983087 CTW983043:CTW983087 DDS983043:DDS983087 DNO983043:DNO983087 DXK983043:DXK983087 EHG983043:EHG983087 ERC983043:ERC983087 FAY983043:FAY983087 FKU983043:FKU983087 FUQ983043:FUQ983087 GEM983043:GEM983087 GOI983043:GOI983087 GYE983043:GYE983087 HIA983043:HIA983087 HRW983043:HRW983087 IBS983043:IBS983087 ILO983043:ILO983087 IVK983043:IVK983087 JFG983043:JFG983087 JPC983043:JPC983087 JYY983043:JYY983087 KIU983043:KIU983087 KSQ983043:KSQ983087 LCM983043:LCM983087 LMI983043:LMI983087 LWE983043:LWE983087 MGA983043:MGA983087 MPW983043:MPW983087 MZS983043:MZS983087 NJO983043:NJO983087 NTK983043:NTK983087 ODG983043:ODG983087 ONC983043:ONC983087 OWY983043:OWY983087 PGU983043:PGU983087 PQQ983043:PQQ983087 QAM983043:QAM983087 QKI983043:QKI983087 QUE983043:QUE983087 REA983043:REA983087 RNW983043:RNW983087 RXS983043:RXS983087 SHO983043:SHO983087 SRK983043:SRK983087 TBG983043:TBG983087 TLC983043:TLC983087 TUY983043:TUY983087 UEU983043:UEU983087 UOQ983043:UOQ983087 UYM983043:UYM983087 VII983043:VII983087 VSE983043:VSE983087 WCA983043:WCA983087 P11:P50 JL11:JL50 TH11:TH50 ADD11:ADD50 AMZ11:AMZ50 AWV11:AWV50 BGR11:BGR50 BQN11:BQN50 CAJ11:CAJ50 CKF11:CKF50 CUB11:CUB50 DDX11:DDX50 DNT11:DNT50 DXP11:DXP50 EHL11:EHL50 ERH11:ERH50 FBD11:FBD50 FKZ11:FKZ50 FUV11:FUV50 GER11:GER50 GON11:GON50 GYJ11:GYJ50 HIF11:HIF50 HSB11:HSB50 IBX11:IBX50 ILT11:ILT50 IVP11:IVP50 JFL11:JFL50 JPH11:JPH50 JZD11:JZD50 KIZ11:KIZ50 KSV11:KSV50 LCR11:LCR50 LMN11:LMN50 LWJ11:LWJ50 MGF11:MGF50 MQB11:MQB50 MZX11:MZX50 NJT11:NJT50 NTP11:NTP50 ODL11:ODL50 ONH11:ONH50 OXD11:OXD50 PGZ11:PGZ50 PQV11:PQV50 QAR11:QAR50 QKN11:QKN50 QUJ11:QUJ50 REF11:REF50 ROB11:ROB50 RXX11:RXX50 SHT11:SHT50 SRP11:SRP50 TBL11:TBL50 TLH11:TLH50 TVD11:TVD50 UEZ11:UEZ50 UOV11:UOV50 UYR11:UYR50 VIN11:VIN50 VSJ11:VSJ50 WCF11:WCF50 WMB11:WMB50 WVX11:WVX50 JG11:JG50 TC11:TC50 ACY11:ACY50 AMU11:AMU50 AWQ11:AWQ50 BGM11:BGM50 BQI11:BQI50 CAE11:CAE50 CKA11:CKA50 CTW11:CTW50 DDS11:DDS50 DNO11:DNO50 DXK11:DXK50 EHG11:EHG50 ERC11:ERC50 FAY11:FAY50 FKU11:FKU50 FUQ11:FUQ50 GEM11:GEM50 GOI11:GOI50 GYE11:GYE50 HIA11:HIA50 HRW11:HRW50 IBS11:IBS50 ILO11:ILO50 IVK11:IVK50 JFG11:JFG50 JPC11:JPC50 JYY11:JYY50 KIU11:KIU50 KSQ11:KSQ50 LCM11:LCM50 LMI11:LMI50 LWE11:LWE50 MGA11:MGA50 MPW11:MPW50 MZS11:MZS50 NJO11:NJO50 NTK11:NTK50 ODG11:ODG50 ONC11:ONC50 OWY11:OWY50 PGU11:PGU50 PQQ11:PQQ50 QAM11:QAM50 QKI11:QKI50 QUE11:QUE50 REA11:REA50 RNW11:RNW50 RXS11:RXS50 SHO11:SHO50 SRK11:SRK50 TBG11:TBG50 TLC11:TLC50 TUY11:TUY50 UEU11:UEU50 UOQ11:UOQ50 UYM11:UYM50 VII11:VII50 VSE11:VSE50 WCA11:WCA50 WLW11:WLW50 WVS11:WVS50">
      <formula1>"通过,失败,阻塞,无效,未执行"</formula1>
    </dataValidation>
    <dataValidation allowBlank="1" showInputMessage="1" showErrorMessage="1" promptTitle="Revision" sqref="M5:M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533:M65537 JI65533:JI65537 TE65533:TE65537 ADA65533:ADA65537 AMW65533:AMW65537 AWS65533:AWS65537 BGO65533:BGO65537 BQK65533:BQK65537 CAG65533:CAG65537 CKC65533:CKC65537 CTY65533:CTY65537 DDU65533:DDU65537 DNQ65533:DNQ65537 DXM65533:DXM65537 EHI65533:EHI65537 ERE65533:ERE65537 FBA65533:FBA65537 FKW65533:FKW65537 FUS65533:FUS65537 GEO65533:GEO65537 GOK65533:GOK65537 GYG65533:GYG65537 HIC65533:HIC65537 HRY65533:HRY65537 IBU65533:IBU65537 ILQ65533:ILQ65537 IVM65533:IVM65537 JFI65533:JFI65537 JPE65533:JPE65537 JZA65533:JZA65537 KIW65533:KIW65537 KSS65533:KSS65537 LCO65533:LCO65537 LMK65533:LMK65537 LWG65533:LWG65537 MGC65533:MGC65537 MPY65533:MPY65537 MZU65533:MZU65537 NJQ65533:NJQ65537 NTM65533:NTM65537 ODI65533:ODI65537 ONE65533:ONE65537 OXA65533:OXA65537 PGW65533:PGW65537 PQS65533:PQS65537 QAO65533:QAO65537 QKK65533:QKK65537 QUG65533:QUG65537 REC65533:REC65537 RNY65533:RNY65537 RXU65533:RXU65537 SHQ65533:SHQ65537 SRM65533:SRM65537 TBI65533:TBI65537 TLE65533:TLE65537 TVA65533:TVA65537 UEW65533:UEW65537 UOS65533:UOS65537 UYO65533:UYO65537 VIK65533:VIK65537 VSG65533:VSG65537 WCC65533:WCC65537 WLY65533:WLY65537 WVU65533:WVU65537 M131069:M131073 JI131069:JI131073 TE131069:TE131073 ADA131069:ADA131073 AMW131069:AMW131073 AWS131069:AWS131073 BGO131069:BGO131073 BQK131069:BQK131073 CAG131069:CAG131073 CKC131069:CKC131073 CTY131069:CTY131073 DDU131069:DDU131073 DNQ131069:DNQ131073 DXM131069:DXM131073 EHI131069:EHI131073 ERE131069:ERE131073 FBA131069:FBA131073 FKW131069:FKW131073 FUS131069:FUS131073 GEO131069:GEO131073 GOK131069:GOK131073 GYG131069:GYG131073 HIC131069:HIC131073 HRY131069:HRY131073 IBU131069:IBU131073 ILQ131069:ILQ131073 IVM131069:IVM131073 JFI131069:JFI131073 JPE131069:JPE131073 JZA131069:JZA131073 KIW131069:KIW131073 KSS131069:KSS131073 LCO131069:LCO131073 LMK131069:LMK131073 LWG131069:LWG131073 MGC131069:MGC131073 MPY131069:MPY131073 MZU131069:MZU131073 NJQ131069:NJQ131073 NTM131069:NTM131073 ODI131069:ODI131073 ONE131069:ONE131073 OXA131069:OXA131073 PGW131069:PGW131073 PQS131069:PQS131073 QAO131069:QAO131073 QKK131069:QKK131073 QUG131069:QUG131073 REC131069:REC131073 RNY131069:RNY131073 RXU131069:RXU131073 SHQ131069:SHQ131073 SRM131069:SRM131073 TBI131069:TBI131073 TLE131069:TLE131073 TVA131069:TVA131073 UEW131069:UEW131073 UOS131069:UOS131073 UYO131069:UYO131073 VIK131069:VIK131073 VSG131069:VSG131073 WCC131069:WCC131073 WLY131069:WLY131073 WVU131069:WVU131073 M196605:M196609 JI196605:JI196609 TE196605:TE196609 ADA196605:ADA196609 AMW196605:AMW196609 AWS196605:AWS196609 BGO196605:BGO196609 BQK196605:BQK196609 CAG196605:CAG196609 CKC196605:CKC196609 CTY196605:CTY196609 DDU196605:DDU196609 DNQ196605:DNQ196609 DXM196605:DXM196609 EHI196605:EHI196609 ERE196605:ERE196609 FBA196605:FBA196609 FKW196605:FKW196609 FUS196605:FUS196609 GEO196605:GEO196609 GOK196605:GOK196609 GYG196605:GYG196609 HIC196605:HIC196609 HRY196605:HRY196609 IBU196605:IBU196609 ILQ196605:ILQ196609 IVM196605:IVM196609 JFI196605:JFI196609 JPE196605:JPE196609 JZA196605:JZA196609 KIW196605:KIW196609 KSS196605:KSS196609 LCO196605:LCO196609 LMK196605:LMK196609 LWG196605:LWG196609 MGC196605:MGC196609 MPY196605:MPY196609 MZU196605:MZU196609 NJQ196605:NJQ196609 NTM196605:NTM196609 ODI196605:ODI196609 ONE196605:ONE196609 OXA196605:OXA196609 PGW196605:PGW196609 PQS196605:PQS196609 QAO196605:QAO196609 QKK196605:QKK196609 QUG196605:QUG196609 REC196605:REC196609 RNY196605:RNY196609 RXU196605:RXU196609 SHQ196605:SHQ196609 SRM196605:SRM196609 TBI196605:TBI196609 TLE196605:TLE196609 TVA196605:TVA196609 UEW196605:UEW196609 UOS196605:UOS196609 UYO196605:UYO196609 VIK196605:VIK196609 VSG196605:VSG196609 WCC196605:WCC196609 WLY196605:WLY196609 WVU196605:WVU196609 M262141:M262145 JI262141:JI262145 TE262141:TE262145 ADA262141:ADA262145 AMW262141:AMW262145 AWS262141:AWS262145 BGO262141:BGO262145 BQK262141:BQK262145 CAG262141:CAG262145 CKC262141:CKC262145 CTY262141:CTY262145 DDU262141:DDU262145 DNQ262141:DNQ262145 DXM262141:DXM262145 EHI262141:EHI262145 ERE262141:ERE262145 FBA262141:FBA262145 FKW262141:FKW262145 FUS262141:FUS262145 GEO262141:GEO262145 GOK262141:GOK262145 GYG262141:GYG262145 HIC262141:HIC262145 HRY262141:HRY262145 IBU262141:IBU262145 ILQ262141:ILQ262145 IVM262141:IVM262145 JFI262141:JFI262145 JPE262141:JPE262145 JZA262141:JZA262145 KIW262141:KIW262145 KSS262141:KSS262145 LCO262141:LCO262145 LMK262141:LMK262145 LWG262141:LWG262145 MGC262141:MGC262145 MPY262141:MPY262145 MZU262141:MZU262145 NJQ262141:NJQ262145 NTM262141:NTM262145 ODI262141:ODI262145 ONE262141:ONE262145 OXA262141:OXA262145 PGW262141:PGW262145 PQS262141:PQS262145 QAO262141:QAO262145 QKK262141:QKK262145 QUG262141:QUG262145 REC262141:REC262145 RNY262141:RNY262145 RXU262141:RXU262145 SHQ262141:SHQ262145 SRM262141:SRM262145 TBI262141:TBI262145 TLE262141:TLE262145 TVA262141:TVA262145 UEW262141:UEW262145 UOS262141:UOS262145 UYO262141:UYO262145 VIK262141:VIK262145 VSG262141:VSG262145 WCC262141:WCC262145 WLY262141:WLY262145 WVU262141:WVU262145 M327677:M327681 JI327677:JI327681 TE327677:TE327681 ADA327677:ADA327681 AMW327677:AMW327681 AWS327677:AWS327681 BGO327677:BGO327681 BQK327677:BQK327681 CAG327677:CAG327681 CKC327677:CKC327681 CTY327677:CTY327681 DDU327677:DDU327681 DNQ327677:DNQ327681 DXM327677:DXM327681 EHI327677:EHI327681 ERE327677:ERE327681 FBA327677:FBA327681 FKW327677:FKW327681 FUS327677:FUS327681 GEO327677:GEO327681 GOK327677:GOK327681 GYG327677:GYG327681 HIC327677:HIC327681 HRY327677:HRY327681 IBU327677:IBU327681 ILQ327677:ILQ327681 IVM327677:IVM327681 JFI327677:JFI327681 JPE327677:JPE327681 JZA327677:JZA327681 KIW327677:KIW327681 KSS327677:KSS327681 LCO327677:LCO327681 LMK327677:LMK327681 LWG327677:LWG327681 MGC327677:MGC327681 MPY327677:MPY327681 MZU327677:MZU327681 NJQ327677:NJQ327681 NTM327677:NTM327681 ODI327677:ODI327681 ONE327677:ONE327681 OXA327677:OXA327681 PGW327677:PGW327681 PQS327677:PQS327681 QAO327677:QAO327681 QKK327677:QKK327681 QUG327677:QUG327681 REC327677:REC327681 RNY327677:RNY327681 RXU327677:RXU327681 SHQ327677:SHQ327681 SRM327677:SRM327681 TBI327677:TBI327681 TLE327677:TLE327681 TVA327677:TVA327681 UEW327677:UEW327681 UOS327677:UOS327681 UYO327677:UYO327681 VIK327677:VIK327681 VSG327677:VSG327681 WCC327677:WCC327681 WLY327677:WLY327681 WVU327677:WVU327681 M393213:M393217 JI393213:JI393217 TE393213:TE393217 ADA393213:ADA393217 AMW393213:AMW393217 AWS393213:AWS393217 BGO393213:BGO393217 BQK393213:BQK393217 CAG393213:CAG393217 CKC393213:CKC393217 CTY393213:CTY393217 DDU393213:DDU393217 DNQ393213:DNQ393217 DXM393213:DXM393217 EHI393213:EHI393217 ERE393213:ERE393217 FBA393213:FBA393217 FKW393213:FKW393217 FUS393213:FUS393217 GEO393213:GEO393217 GOK393213:GOK393217 GYG393213:GYG393217 HIC393213:HIC393217 HRY393213:HRY393217 IBU393213:IBU393217 ILQ393213:ILQ393217 IVM393213:IVM393217 JFI393213:JFI393217 JPE393213:JPE393217 JZA393213:JZA393217 KIW393213:KIW393217 KSS393213:KSS393217 LCO393213:LCO393217 LMK393213:LMK393217 LWG393213:LWG393217 MGC393213:MGC393217 MPY393213:MPY393217 MZU393213:MZU393217 NJQ393213:NJQ393217 NTM393213:NTM393217 ODI393213:ODI393217 ONE393213:ONE393217 OXA393213:OXA393217 PGW393213:PGW393217 PQS393213:PQS393217 QAO393213:QAO393217 QKK393213:QKK393217 QUG393213:QUG393217 REC393213:REC393217 RNY393213:RNY393217 RXU393213:RXU393217 SHQ393213:SHQ393217 SRM393213:SRM393217 TBI393213:TBI393217 TLE393213:TLE393217 TVA393213:TVA393217 UEW393213:UEW393217 UOS393213:UOS393217 UYO393213:UYO393217 VIK393213:VIK393217 VSG393213:VSG393217 WCC393213:WCC393217 WLY393213:WLY393217 WVU393213:WVU393217 M458749:M458753 JI458749:JI458753 TE458749:TE458753 ADA458749:ADA458753 AMW458749:AMW458753 AWS458749:AWS458753 BGO458749:BGO458753 BQK458749:BQK458753 CAG458749:CAG458753 CKC458749:CKC458753 CTY458749:CTY458753 DDU458749:DDU458753 DNQ458749:DNQ458753 DXM458749:DXM458753 EHI458749:EHI458753 ERE458749:ERE458753 FBA458749:FBA458753 FKW458749:FKW458753 FUS458749:FUS458753 GEO458749:GEO458753 GOK458749:GOK458753 GYG458749:GYG458753 HIC458749:HIC458753 HRY458749:HRY458753 IBU458749:IBU458753 ILQ458749:ILQ458753 IVM458749:IVM458753 JFI458749:JFI458753 JPE458749:JPE458753 JZA458749:JZA458753 KIW458749:KIW458753 KSS458749:KSS458753 LCO458749:LCO458753 LMK458749:LMK458753 LWG458749:LWG458753 MGC458749:MGC458753 MPY458749:MPY458753 MZU458749:MZU458753 NJQ458749:NJQ458753 NTM458749:NTM458753 ODI458749:ODI458753 ONE458749:ONE458753 OXA458749:OXA458753 PGW458749:PGW458753 PQS458749:PQS458753 QAO458749:QAO458753 QKK458749:QKK458753 QUG458749:QUG458753 REC458749:REC458753 RNY458749:RNY458753 RXU458749:RXU458753 SHQ458749:SHQ458753 SRM458749:SRM458753 TBI458749:TBI458753 TLE458749:TLE458753 TVA458749:TVA458753 UEW458749:UEW458753 UOS458749:UOS458753 UYO458749:UYO458753 VIK458749:VIK458753 VSG458749:VSG458753 WCC458749:WCC458753 WLY458749:WLY458753 WVU458749:WVU458753 M524285:M524289 JI524285:JI524289 TE524285:TE524289 ADA524285:ADA524289 AMW524285:AMW524289 AWS524285:AWS524289 BGO524285:BGO524289 BQK524285:BQK524289 CAG524285:CAG524289 CKC524285:CKC524289 CTY524285:CTY524289 DDU524285:DDU524289 DNQ524285:DNQ524289 DXM524285:DXM524289 EHI524285:EHI524289 ERE524285:ERE524289 FBA524285:FBA524289 FKW524285:FKW524289 FUS524285:FUS524289 GEO524285:GEO524289 GOK524285:GOK524289 GYG524285:GYG524289 HIC524285:HIC524289 HRY524285:HRY524289 IBU524285:IBU524289 ILQ524285:ILQ524289 IVM524285:IVM524289 JFI524285:JFI524289 JPE524285:JPE524289 JZA524285:JZA524289 KIW524285:KIW524289 KSS524285:KSS524289 LCO524285:LCO524289 LMK524285:LMK524289 LWG524285:LWG524289 MGC524285:MGC524289 MPY524285:MPY524289 MZU524285:MZU524289 NJQ524285:NJQ524289 NTM524285:NTM524289 ODI524285:ODI524289 ONE524285:ONE524289 OXA524285:OXA524289 PGW524285:PGW524289 PQS524285:PQS524289 QAO524285:QAO524289 QKK524285:QKK524289 QUG524285:QUG524289 REC524285:REC524289 RNY524285:RNY524289 RXU524285:RXU524289 SHQ524285:SHQ524289 SRM524285:SRM524289 TBI524285:TBI524289 TLE524285:TLE524289 TVA524285:TVA524289 UEW524285:UEW524289 UOS524285:UOS524289 UYO524285:UYO524289 VIK524285:VIK524289 VSG524285:VSG524289 WCC524285:WCC524289 WLY524285:WLY524289 WVU524285:WVU524289 M589821:M589825 JI589821:JI589825 TE589821:TE589825 ADA589821:ADA589825 AMW589821:AMW589825 AWS589821:AWS589825 BGO589821:BGO589825 BQK589821:BQK589825 CAG589821:CAG589825 CKC589821:CKC589825 CTY589821:CTY589825 DDU589821:DDU589825 DNQ589821:DNQ589825 DXM589821:DXM589825 EHI589821:EHI589825 ERE589821:ERE589825 FBA589821:FBA589825 FKW589821:FKW589825 FUS589821:FUS589825 GEO589821:GEO589825 GOK589821:GOK589825 GYG589821:GYG589825 HIC589821:HIC589825 HRY589821:HRY589825 IBU589821:IBU589825 ILQ589821:ILQ589825 IVM589821:IVM589825 JFI589821:JFI589825 JPE589821:JPE589825 JZA589821:JZA589825 KIW589821:KIW589825 KSS589821:KSS589825 LCO589821:LCO589825 LMK589821:LMK589825 LWG589821:LWG589825 MGC589821:MGC589825 MPY589821:MPY589825 MZU589821:MZU589825 NJQ589821:NJQ589825 NTM589821:NTM589825 ODI589821:ODI589825 ONE589821:ONE589825 OXA589821:OXA589825 PGW589821:PGW589825 PQS589821:PQS589825 QAO589821:QAO589825 QKK589821:QKK589825 QUG589821:QUG589825 REC589821:REC589825 RNY589821:RNY589825 RXU589821:RXU589825 SHQ589821:SHQ589825 SRM589821:SRM589825 TBI589821:TBI589825 TLE589821:TLE589825 TVA589821:TVA589825 UEW589821:UEW589825 UOS589821:UOS589825 UYO589821:UYO589825 VIK589821:VIK589825 VSG589821:VSG589825 WCC589821:WCC589825 WLY589821:WLY589825 WVU589821:WVU589825 M655357:M655361 JI655357:JI655361 TE655357:TE655361 ADA655357:ADA655361 AMW655357:AMW655361 AWS655357:AWS655361 BGO655357:BGO655361 BQK655357:BQK655361 CAG655357:CAG655361 CKC655357:CKC655361 CTY655357:CTY655361 DDU655357:DDU655361 DNQ655357:DNQ655361 DXM655357:DXM655361 EHI655357:EHI655361 ERE655357:ERE655361 FBA655357:FBA655361 FKW655357:FKW655361 FUS655357:FUS655361 GEO655357:GEO655361 GOK655357:GOK655361 GYG655357:GYG655361 HIC655357:HIC655361 HRY655357:HRY655361 IBU655357:IBU655361 ILQ655357:ILQ655361 IVM655357:IVM655361 JFI655357:JFI655361 JPE655357:JPE655361 JZA655357:JZA655361 KIW655357:KIW655361 KSS655357:KSS655361 LCO655357:LCO655361 LMK655357:LMK655361 LWG655357:LWG655361 MGC655357:MGC655361 MPY655357:MPY655361 MZU655357:MZU655361 NJQ655357:NJQ655361 NTM655357:NTM655361 ODI655357:ODI655361 ONE655357:ONE655361 OXA655357:OXA655361 PGW655357:PGW655361 PQS655357:PQS655361 QAO655357:QAO655361 QKK655357:QKK655361 QUG655357:QUG655361 REC655357:REC655361 RNY655357:RNY655361 RXU655357:RXU655361 SHQ655357:SHQ655361 SRM655357:SRM655361 TBI655357:TBI655361 TLE655357:TLE655361 TVA655357:TVA655361 UEW655357:UEW655361 UOS655357:UOS655361 UYO655357:UYO655361 VIK655357:VIK655361 VSG655357:VSG655361 WCC655357:WCC655361 WLY655357:WLY655361 WVU655357:WVU655361 M720893:M720897 JI720893:JI720897 TE720893:TE720897 ADA720893:ADA720897 AMW720893:AMW720897 AWS720893:AWS720897 BGO720893:BGO720897 BQK720893:BQK720897 CAG720893:CAG720897 CKC720893:CKC720897 CTY720893:CTY720897 DDU720893:DDU720897 DNQ720893:DNQ720897 DXM720893:DXM720897 EHI720893:EHI720897 ERE720893:ERE720897 FBA720893:FBA720897 FKW720893:FKW720897 FUS720893:FUS720897 GEO720893:GEO720897 GOK720893:GOK720897 GYG720893:GYG720897 HIC720893:HIC720897 HRY720893:HRY720897 IBU720893:IBU720897 ILQ720893:ILQ720897 IVM720893:IVM720897 JFI720893:JFI720897 JPE720893:JPE720897 JZA720893:JZA720897 KIW720893:KIW720897 KSS720893:KSS720897 LCO720893:LCO720897 LMK720893:LMK720897 LWG720893:LWG720897 MGC720893:MGC720897 MPY720893:MPY720897 MZU720893:MZU720897 NJQ720893:NJQ720897 NTM720893:NTM720897 ODI720893:ODI720897 ONE720893:ONE720897 OXA720893:OXA720897 PGW720893:PGW720897 PQS720893:PQS720897 QAO720893:QAO720897 QKK720893:QKK720897 QUG720893:QUG720897 REC720893:REC720897 RNY720893:RNY720897 RXU720893:RXU720897 SHQ720893:SHQ720897 SRM720893:SRM720897 TBI720893:TBI720897 TLE720893:TLE720897 TVA720893:TVA720897 UEW720893:UEW720897 UOS720893:UOS720897 UYO720893:UYO720897 VIK720893:VIK720897 VSG720893:VSG720897 WCC720893:WCC720897 WLY720893:WLY720897 WVU720893:WVU720897 M786429:M786433 JI786429:JI786433 TE786429:TE786433 ADA786429:ADA786433 AMW786429:AMW786433 AWS786429:AWS786433 BGO786429:BGO786433 BQK786429:BQK786433 CAG786429:CAG786433 CKC786429:CKC786433 CTY786429:CTY786433 DDU786429:DDU786433 DNQ786429:DNQ786433 DXM786429:DXM786433 EHI786429:EHI786433 ERE786429:ERE786433 FBA786429:FBA786433 FKW786429:FKW786433 FUS786429:FUS786433 GEO786429:GEO786433 GOK786429:GOK786433 GYG786429:GYG786433 HIC786429:HIC786433 HRY786429:HRY786433 IBU786429:IBU786433 ILQ786429:ILQ786433 IVM786429:IVM786433 JFI786429:JFI786433 JPE786429:JPE786433 JZA786429:JZA786433 KIW786429:KIW786433 KSS786429:KSS786433 LCO786429:LCO786433 LMK786429:LMK786433 LWG786429:LWG786433 MGC786429:MGC786433 MPY786429:MPY786433 MZU786429:MZU786433 NJQ786429:NJQ786433 NTM786429:NTM786433 ODI786429:ODI786433 ONE786429:ONE786433 OXA786429:OXA786433 PGW786429:PGW786433 PQS786429:PQS786433 QAO786429:QAO786433 QKK786429:QKK786433 QUG786429:QUG786433 REC786429:REC786433 RNY786429:RNY786433 RXU786429:RXU786433 SHQ786429:SHQ786433 SRM786429:SRM786433 TBI786429:TBI786433 TLE786429:TLE786433 TVA786429:TVA786433 UEW786429:UEW786433 UOS786429:UOS786433 UYO786429:UYO786433 VIK786429:VIK786433 VSG786429:VSG786433 WCC786429:WCC786433 WLY786429:WLY786433 WVU786429:WVU786433 M851965:M851969 JI851965:JI851969 TE851965:TE851969 ADA851965:ADA851969 AMW851965:AMW851969 AWS851965:AWS851969 BGO851965:BGO851969 BQK851965:BQK851969 CAG851965:CAG851969 CKC851965:CKC851969 CTY851965:CTY851969 DDU851965:DDU851969 DNQ851965:DNQ851969 DXM851965:DXM851969 EHI851965:EHI851969 ERE851965:ERE851969 FBA851965:FBA851969 FKW851965:FKW851969 FUS851965:FUS851969 GEO851965:GEO851969 GOK851965:GOK851969 GYG851965:GYG851969 HIC851965:HIC851969 HRY851965:HRY851969 IBU851965:IBU851969 ILQ851965:ILQ851969 IVM851965:IVM851969 JFI851965:JFI851969 JPE851965:JPE851969 JZA851965:JZA851969 KIW851965:KIW851969 KSS851965:KSS851969 LCO851965:LCO851969 LMK851965:LMK851969 LWG851965:LWG851969 MGC851965:MGC851969 MPY851965:MPY851969 MZU851965:MZU851969 NJQ851965:NJQ851969 NTM851965:NTM851969 ODI851965:ODI851969 ONE851965:ONE851969 OXA851965:OXA851969 PGW851965:PGW851969 PQS851965:PQS851969 QAO851965:QAO851969 QKK851965:QKK851969 QUG851965:QUG851969 REC851965:REC851969 RNY851965:RNY851969 RXU851965:RXU851969 SHQ851965:SHQ851969 SRM851965:SRM851969 TBI851965:TBI851969 TLE851965:TLE851969 TVA851965:TVA851969 UEW851965:UEW851969 UOS851965:UOS851969 UYO851965:UYO851969 VIK851965:VIK851969 VSG851965:VSG851969 WCC851965:WCC851969 WLY851965:WLY851969 WVU851965:WVU851969 M917501:M917505 JI917501:JI917505 TE917501:TE917505 ADA917501:ADA917505 AMW917501:AMW917505 AWS917501:AWS917505 BGO917501:BGO917505 BQK917501:BQK917505 CAG917501:CAG917505 CKC917501:CKC917505 CTY917501:CTY917505 DDU917501:DDU917505 DNQ917501:DNQ917505 DXM917501:DXM917505 EHI917501:EHI917505 ERE917501:ERE917505 FBA917501:FBA917505 FKW917501:FKW917505 FUS917501:FUS917505 GEO917501:GEO917505 GOK917501:GOK917505 GYG917501:GYG917505 HIC917501:HIC917505 HRY917501:HRY917505 IBU917501:IBU917505 ILQ917501:ILQ917505 IVM917501:IVM917505 JFI917501:JFI917505 JPE917501:JPE917505 JZA917501:JZA917505 KIW917501:KIW917505 KSS917501:KSS917505 LCO917501:LCO917505 LMK917501:LMK917505 LWG917501:LWG917505 MGC917501:MGC917505 MPY917501:MPY917505 MZU917501:MZU917505 NJQ917501:NJQ917505 NTM917501:NTM917505 ODI917501:ODI917505 ONE917501:ONE917505 OXA917501:OXA917505 PGW917501:PGW917505 PQS917501:PQS917505 QAO917501:QAO917505 QKK917501:QKK917505 QUG917501:QUG917505 REC917501:REC917505 RNY917501:RNY917505 RXU917501:RXU917505 SHQ917501:SHQ917505 SRM917501:SRM917505 TBI917501:TBI917505 TLE917501:TLE917505 TVA917501:TVA917505 UEW917501:UEW917505 UOS917501:UOS917505 UYO917501:UYO917505 VIK917501:VIK917505 VSG917501:VSG917505 WCC917501:WCC917505 WLY917501:WLY917505 WVU917501:WVU917505 M983037:M983041 JI983037:JI983041 TE983037:TE983041 ADA983037:ADA983041 AMW983037:AMW983041 AWS983037:AWS983041 BGO983037:BGO983041 BQK983037:BQK983041 CAG983037:CAG983041 CKC983037:CKC983041 CTY983037:CTY983041 DDU983037:DDU983041 DNQ983037:DNQ983041 DXM983037:DXM983041 EHI983037:EHI983041 ERE983037:ERE983041 FBA983037:FBA983041 FKW983037:FKW983041 FUS983037:FUS983041 GEO983037:GEO983041 GOK983037:GOK983041 GYG983037:GYG983041 HIC983037:HIC983041 HRY983037:HRY983041 IBU983037:IBU983041 ILQ983037:ILQ983041 IVM983037:IVM983041 JFI983037:JFI983041 JPE983037:JPE983041 JZA983037:JZA983041 KIW983037:KIW983041 KSS983037:KSS983041 LCO983037:LCO983041 LMK983037:LMK983041 LWG983037:LWG983041 MGC983037:MGC983041 MPY983037:MPY983041 MZU983037:MZU983041 NJQ983037:NJQ983041 NTM983037:NTM983041 ODI983037:ODI983041 ONE983037:ONE983041 OXA983037:OXA983041 PGW983037:PGW983041 PQS983037:PQS983041 QAO983037:QAO983041 QKK983037:QKK983041 QUG983037:QUG983041 REC983037:REC983041 RNY983037:RNY983041 RXU983037:RXU983041 SHQ983037:SHQ983041 SRM983037:SRM983041 TBI983037:TBI983041 TLE983037:TLE983041 TVA983037:TVA983041 UEW983037:UEW983041 UOS983037:UOS983041 UYO983037:UYO983041 VIK983037:VIK983041 VSG983037:VSG983041 WCC983037:WCC983041 WLY983037:WLY983041 WVU983037:WVU983041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533:R65537 JN65533:JN65537 TJ65533:TJ65537 ADF65533:ADF65537 ANB65533:ANB65537 AWX65533:AWX65537 BGT65533:BGT65537 BQP65533:BQP65537 CAL65533:CAL65537 CKH65533:CKH65537 CUD65533:CUD65537 DDZ65533:DDZ65537 DNV65533:DNV65537 DXR65533:DXR65537 EHN65533:EHN65537 ERJ65533:ERJ65537 FBF65533:FBF65537 FLB65533:FLB65537 FUX65533:FUX65537 GET65533:GET65537 GOP65533:GOP65537 GYL65533:GYL65537 HIH65533:HIH65537 HSD65533:HSD65537 IBZ65533:IBZ65537 ILV65533:ILV65537 IVR65533:IVR65537 JFN65533:JFN65537 JPJ65533:JPJ65537 JZF65533:JZF65537 KJB65533:KJB65537 KSX65533:KSX65537 LCT65533:LCT65537 LMP65533:LMP65537 LWL65533:LWL65537 MGH65533:MGH65537 MQD65533:MQD65537 MZZ65533:MZZ65537 NJV65533:NJV65537 NTR65533:NTR65537 ODN65533:ODN65537 ONJ65533:ONJ65537 OXF65533:OXF65537 PHB65533:PHB65537 PQX65533:PQX65537 QAT65533:QAT65537 QKP65533:QKP65537 QUL65533:QUL65537 REH65533:REH65537 ROD65533:ROD65537 RXZ65533:RXZ65537 SHV65533:SHV65537 SRR65533:SRR65537 TBN65533:TBN65537 TLJ65533:TLJ65537 TVF65533:TVF65537 UFB65533:UFB65537 UOX65533:UOX65537 UYT65533:UYT65537 VIP65533:VIP65537 VSL65533:VSL65537 WCH65533:WCH65537 WMD65533:WMD65537 WVZ65533:WVZ65537 R131069:R131073 JN131069:JN131073 TJ131069:TJ131073 ADF131069:ADF131073 ANB131069:ANB131073 AWX131069:AWX131073 BGT131069:BGT131073 BQP131069:BQP131073 CAL131069:CAL131073 CKH131069:CKH131073 CUD131069:CUD131073 DDZ131069:DDZ131073 DNV131069:DNV131073 DXR131069:DXR131073 EHN131069:EHN131073 ERJ131069:ERJ131073 FBF131069:FBF131073 FLB131069:FLB131073 FUX131069:FUX131073 GET131069:GET131073 GOP131069:GOP131073 GYL131069:GYL131073 HIH131069:HIH131073 HSD131069:HSD131073 IBZ131069:IBZ131073 ILV131069:ILV131073 IVR131069:IVR131073 JFN131069:JFN131073 JPJ131069:JPJ131073 JZF131069:JZF131073 KJB131069:KJB131073 KSX131069:KSX131073 LCT131069:LCT131073 LMP131069:LMP131073 LWL131069:LWL131073 MGH131069:MGH131073 MQD131069:MQD131073 MZZ131069:MZZ131073 NJV131069:NJV131073 NTR131069:NTR131073 ODN131069:ODN131073 ONJ131069:ONJ131073 OXF131069:OXF131073 PHB131069:PHB131073 PQX131069:PQX131073 QAT131069:QAT131073 QKP131069:QKP131073 QUL131069:QUL131073 REH131069:REH131073 ROD131069:ROD131073 RXZ131069:RXZ131073 SHV131069:SHV131073 SRR131069:SRR131073 TBN131069:TBN131073 TLJ131069:TLJ131073 TVF131069:TVF131073 UFB131069:UFB131073 UOX131069:UOX131073 UYT131069:UYT131073 VIP131069:VIP131073 VSL131069:VSL131073 WCH131069:WCH131073 WMD131069:WMD131073 WVZ131069:WVZ131073 R196605:R196609 JN196605:JN196609 TJ196605:TJ196609 ADF196605:ADF196609 ANB196605:ANB196609 AWX196605:AWX196609 BGT196605:BGT196609 BQP196605:BQP196609 CAL196605:CAL196609 CKH196605:CKH196609 CUD196605:CUD196609 DDZ196605:DDZ196609 DNV196605:DNV196609 DXR196605:DXR196609 EHN196605:EHN196609 ERJ196605:ERJ196609 FBF196605:FBF196609 FLB196605:FLB196609 FUX196605:FUX196609 GET196605:GET196609 GOP196605:GOP196609 GYL196605:GYL196609 HIH196605:HIH196609 HSD196605:HSD196609 IBZ196605:IBZ196609 ILV196605:ILV196609 IVR196605:IVR196609 JFN196605:JFN196609 JPJ196605:JPJ196609 JZF196605:JZF196609 KJB196605:KJB196609 KSX196605:KSX196609 LCT196605:LCT196609 LMP196605:LMP196609 LWL196605:LWL196609 MGH196605:MGH196609 MQD196605:MQD196609 MZZ196605:MZZ196609 NJV196605:NJV196609 NTR196605:NTR196609 ODN196605:ODN196609 ONJ196605:ONJ196609 OXF196605:OXF196609 PHB196605:PHB196609 PQX196605:PQX196609 QAT196605:QAT196609 QKP196605:QKP196609 QUL196605:QUL196609 REH196605:REH196609 ROD196605:ROD196609 RXZ196605:RXZ196609 SHV196605:SHV196609 SRR196605:SRR196609 TBN196605:TBN196609 TLJ196605:TLJ196609 TVF196605:TVF196609 UFB196605:UFB196609 UOX196605:UOX196609 UYT196605:UYT196609 VIP196605:VIP196609 VSL196605:VSL196609 WCH196605:WCH196609 WMD196605:WMD196609 WVZ196605:WVZ196609 R262141:R262145 JN262141:JN262145 TJ262141:TJ262145 ADF262141:ADF262145 ANB262141:ANB262145 AWX262141:AWX262145 BGT262141:BGT262145 BQP262141:BQP262145 CAL262141:CAL262145 CKH262141:CKH262145 CUD262141:CUD262145 DDZ262141:DDZ262145 DNV262141:DNV262145 DXR262141:DXR262145 EHN262141:EHN262145 ERJ262141:ERJ262145 FBF262141:FBF262145 FLB262141:FLB262145 FUX262141:FUX262145 GET262141:GET262145 GOP262141:GOP262145 GYL262141:GYL262145 HIH262141:HIH262145 HSD262141:HSD262145 IBZ262141:IBZ262145 ILV262141:ILV262145 IVR262141:IVR262145 JFN262141:JFN262145 JPJ262141:JPJ262145 JZF262141:JZF262145 KJB262141:KJB262145 KSX262141:KSX262145 LCT262141:LCT262145 LMP262141:LMP262145 LWL262141:LWL262145 MGH262141:MGH262145 MQD262141:MQD262145 MZZ262141:MZZ262145 NJV262141:NJV262145 NTR262141:NTR262145 ODN262141:ODN262145 ONJ262141:ONJ262145 OXF262141:OXF262145 PHB262141:PHB262145 PQX262141:PQX262145 QAT262141:QAT262145 QKP262141:QKP262145 QUL262141:QUL262145 REH262141:REH262145 ROD262141:ROD262145 RXZ262141:RXZ262145 SHV262141:SHV262145 SRR262141:SRR262145 TBN262141:TBN262145 TLJ262141:TLJ262145 TVF262141:TVF262145 UFB262141:UFB262145 UOX262141:UOX262145 UYT262141:UYT262145 VIP262141:VIP262145 VSL262141:VSL262145 WCH262141:WCH262145 WMD262141:WMD262145 WVZ262141:WVZ262145 R327677:R327681 JN327677:JN327681 TJ327677:TJ327681 ADF327677:ADF327681 ANB327677:ANB327681 AWX327677:AWX327681 BGT327677:BGT327681 BQP327677:BQP327681 CAL327677:CAL327681 CKH327677:CKH327681 CUD327677:CUD327681 DDZ327677:DDZ327681 DNV327677:DNV327681 DXR327677:DXR327681 EHN327677:EHN327681 ERJ327677:ERJ327681 FBF327677:FBF327681 FLB327677:FLB327681 FUX327677:FUX327681 GET327677:GET327681 GOP327677:GOP327681 GYL327677:GYL327681 HIH327677:HIH327681 HSD327677:HSD327681 IBZ327677:IBZ327681 ILV327677:ILV327681 IVR327677:IVR327681 JFN327677:JFN327681 JPJ327677:JPJ327681 JZF327677:JZF327681 KJB327677:KJB327681 KSX327677:KSX327681 LCT327677:LCT327681 LMP327677:LMP327681 LWL327677:LWL327681 MGH327677:MGH327681 MQD327677:MQD327681 MZZ327677:MZZ327681 NJV327677:NJV327681 NTR327677:NTR327681 ODN327677:ODN327681 ONJ327677:ONJ327681 OXF327677:OXF327681 PHB327677:PHB327681 PQX327677:PQX327681 QAT327677:QAT327681 QKP327677:QKP327681 QUL327677:QUL327681 REH327677:REH327681 ROD327677:ROD327681 RXZ327677:RXZ327681 SHV327677:SHV327681 SRR327677:SRR327681 TBN327677:TBN327681 TLJ327677:TLJ327681 TVF327677:TVF327681 UFB327677:UFB327681 UOX327677:UOX327681 UYT327677:UYT327681 VIP327677:VIP327681 VSL327677:VSL327681 WCH327677:WCH327681 WMD327677:WMD327681 WVZ327677:WVZ327681 R393213:R393217 JN393213:JN393217 TJ393213:TJ393217 ADF393213:ADF393217 ANB393213:ANB393217 AWX393213:AWX393217 BGT393213:BGT393217 BQP393213:BQP393217 CAL393213:CAL393217 CKH393213:CKH393217 CUD393213:CUD393217 DDZ393213:DDZ393217 DNV393213:DNV393217 DXR393213:DXR393217 EHN393213:EHN393217 ERJ393213:ERJ393217 FBF393213:FBF393217 FLB393213:FLB393217 FUX393213:FUX393217 GET393213:GET393217 GOP393213:GOP393217 GYL393213:GYL393217 HIH393213:HIH393217 HSD393213:HSD393217 IBZ393213:IBZ393217 ILV393213:ILV393217 IVR393213:IVR393217 JFN393213:JFN393217 JPJ393213:JPJ393217 JZF393213:JZF393217 KJB393213:KJB393217 KSX393213:KSX393217 LCT393213:LCT393217 LMP393213:LMP393217 LWL393213:LWL393217 MGH393213:MGH393217 MQD393213:MQD393217 MZZ393213:MZZ393217 NJV393213:NJV393217 NTR393213:NTR393217 ODN393213:ODN393217 ONJ393213:ONJ393217 OXF393213:OXF393217 PHB393213:PHB393217 PQX393213:PQX393217 QAT393213:QAT393217 QKP393213:QKP393217 QUL393213:QUL393217 REH393213:REH393217 ROD393213:ROD393217 RXZ393213:RXZ393217 SHV393213:SHV393217 SRR393213:SRR393217 TBN393213:TBN393217 TLJ393213:TLJ393217 TVF393213:TVF393217 UFB393213:UFB393217 UOX393213:UOX393217 UYT393213:UYT393217 VIP393213:VIP393217 VSL393213:VSL393217 WCH393213:WCH393217 WMD393213:WMD393217 WVZ393213:WVZ393217 R458749:R458753 JN458749:JN458753 TJ458749:TJ458753 ADF458749:ADF458753 ANB458749:ANB458753 AWX458749:AWX458753 BGT458749:BGT458753 BQP458749:BQP458753 CAL458749:CAL458753 CKH458749:CKH458753 CUD458749:CUD458753 DDZ458749:DDZ458753 DNV458749:DNV458753 DXR458749:DXR458753 EHN458749:EHN458753 ERJ458749:ERJ458753 FBF458749:FBF458753 FLB458749:FLB458753 FUX458749:FUX458753 GET458749:GET458753 GOP458749:GOP458753 GYL458749:GYL458753 HIH458749:HIH458753 HSD458749:HSD458753 IBZ458749:IBZ458753 ILV458749:ILV458753 IVR458749:IVR458753 JFN458749:JFN458753 JPJ458749:JPJ458753 JZF458749:JZF458753 KJB458749:KJB458753 KSX458749:KSX458753 LCT458749:LCT458753 LMP458749:LMP458753 LWL458749:LWL458753 MGH458749:MGH458753 MQD458749:MQD458753 MZZ458749:MZZ458753 NJV458749:NJV458753 NTR458749:NTR458753 ODN458749:ODN458753 ONJ458749:ONJ458753 OXF458749:OXF458753 PHB458749:PHB458753 PQX458749:PQX458753 QAT458749:QAT458753 QKP458749:QKP458753 QUL458749:QUL458753 REH458749:REH458753 ROD458749:ROD458753 RXZ458749:RXZ458753 SHV458749:SHV458753 SRR458749:SRR458753 TBN458749:TBN458753 TLJ458749:TLJ458753 TVF458749:TVF458753 UFB458749:UFB458753 UOX458749:UOX458753 UYT458749:UYT458753 VIP458749:VIP458753 VSL458749:VSL458753 WCH458749:WCH458753 WMD458749:WMD458753 WVZ458749:WVZ458753 R524285:R524289 JN524285:JN524289 TJ524285:TJ524289 ADF524285:ADF524289 ANB524285:ANB524289 AWX524285:AWX524289 BGT524285:BGT524289 BQP524285:BQP524289 CAL524285:CAL524289 CKH524285:CKH524289 CUD524285:CUD524289 DDZ524285:DDZ524289 DNV524285:DNV524289 DXR524285:DXR524289 EHN524285:EHN524289 ERJ524285:ERJ524289 FBF524285:FBF524289 FLB524285:FLB524289 FUX524285:FUX524289 GET524285:GET524289 GOP524285:GOP524289 GYL524285:GYL524289 HIH524285:HIH524289 HSD524285:HSD524289 IBZ524285:IBZ524289 ILV524285:ILV524289 IVR524285:IVR524289 JFN524285:JFN524289 JPJ524285:JPJ524289 JZF524285:JZF524289 KJB524285:KJB524289 KSX524285:KSX524289 LCT524285:LCT524289 LMP524285:LMP524289 LWL524285:LWL524289 MGH524285:MGH524289 MQD524285:MQD524289 MZZ524285:MZZ524289 NJV524285:NJV524289 NTR524285:NTR524289 ODN524285:ODN524289 ONJ524285:ONJ524289 OXF524285:OXF524289 PHB524285:PHB524289 PQX524285:PQX524289 QAT524285:QAT524289 QKP524285:QKP524289 QUL524285:QUL524289 REH524285:REH524289 ROD524285:ROD524289 RXZ524285:RXZ524289 SHV524285:SHV524289 SRR524285:SRR524289 TBN524285:TBN524289 TLJ524285:TLJ524289 TVF524285:TVF524289 UFB524285:UFB524289 UOX524285:UOX524289 UYT524285:UYT524289 VIP524285:VIP524289 VSL524285:VSL524289 WCH524285:WCH524289 WMD524285:WMD524289 WVZ524285:WVZ524289 R589821:R589825 JN589821:JN589825 TJ589821:TJ589825 ADF589821:ADF589825 ANB589821:ANB589825 AWX589821:AWX589825 BGT589821:BGT589825 BQP589821:BQP589825 CAL589821:CAL589825 CKH589821:CKH589825 CUD589821:CUD589825 DDZ589821:DDZ589825 DNV589821:DNV589825 DXR589821:DXR589825 EHN589821:EHN589825 ERJ589821:ERJ589825 FBF589821:FBF589825 FLB589821:FLB589825 FUX589821:FUX589825 GET589821:GET589825 GOP589821:GOP589825 GYL589821:GYL589825 HIH589821:HIH589825 HSD589821:HSD589825 IBZ589821:IBZ589825 ILV589821:ILV589825 IVR589821:IVR589825 JFN589821:JFN589825 JPJ589821:JPJ589825 JZF589821:JZF589825 KJB589821:KJB589825 KSX589821:KSX589825 LCT589821:LCT589825 LMP589821:LMP589825 LWL589821:LWL589825 MGH589821:MGH589825 MQD589821:MQD589825 MZZ589821:MZZ589825 NJV589821:NJV589825 NTR589821:NTR589825 ODN589821:ODN589825 ONJ589821:ONJ589825 OXF589821:OXF589825 PHB589821:PHB589825 PQX589821:PQX589825 QAT589821:QAT589825 QKP589821:QKP589825 QUL589821:QUL589825 REH589821:REH589825 ROD589821:ROD589825 RXZ589821:RXZ589825 SHV589821:SHV589825 SRR589821:SRR589825 TBN589821:TBN589825 TLJ589821:TLJ589825 TVF589821:TVF589825 UFB589821:UFB589825 UOX589821:UOX589825 UYT589821:UYT589825 VIP589821:VIP589825 VSL589821:VSL589825 WCH589821:WCH589825 WMD589821:WMD589825 WVZ589821:WVZ589825 R655357:R655361 JN655357:JN655361 TJ655357:TJ655361 ADF655357:ADF655361 ANB655357:ANB655361 AWX655357:AWX655361 BGT655357:BGT655361 BQP655357:BQP655361 CAL655357:CAL655361 CKH655357:CKH655361 CUD655357:CUD655361 DDZ655357:DDZ655361 DNV655357:DNV655361 DXR655357:DXR655361 EHN655357:EHN655361 ERJ655357:ERJ655361 FBF655357:FBF655361 FLB655357:FLB655361 FUX655357:FUX655361 GET655357:GET655361 GOP655357:GOP655361 GYL655357:GYL655361 HIH655357:HIH655361 HSD655357:HSD655361 IBZ655357:IBZ655361 ILV655357:ILV655361 IVR655357:IVR655361 JFN655357:JFN655361 JPJ655357:JPJ655361 JZF655357:JZF655361 KJB655357:KJB655361 KSX655357:KSX655361 LCT655357:LCT655361 LMP655357:LMP655361 LWL655357:LWL655361 MGH655357:MGH655361 MQD655357:MQD655361 MZZ655357:MZZ655361 NJV655357:NJV655361 NTR655357:NTR655361 ODN655357:ODN655361 ONJ655357:ONJ655361 OXF655357:OXF655361 PHB655357:PHB655361 PQX655357:PQX655361 QAT655357:QAT655361 QKP655357:QKP655361 QUL655357:QUL655361 REH655357:REH655361 ROD655357:ROD655361 RXZ655357:RXZ655361 SHV655357:SHV655361 SRR655357:SRR655361 TBN655357:TBN655361 TLJ655357:TLJ655361 TVF655357:TVF655361 UFB655357:UFB655361 UOX655357:UOX655361 UYT655357:UYT655361 VIP655357:VIP655361 VSL655357:VSL655361 WCH655357:WCH655361 WMD655357:WMD655361 WVZ655357:WVZ655361 R720893:R720897 JN720893:JN720897 TJ720893:TJ720897 ADF720893:ADF720897 ANB720893:ANB720897 AWX720893:AWX720897 BGT720893:BGT720897 BQP720893:BQP720897 CAL720893:CAL720897 CKH720893:CKH720897 CUD720893:CUD720897 DDZ720893:DDZ720897 DNV720893:DNV720897 DXR720893:DXR720897 EHN720893:EHN720897 ERJ720893:ERJ720897 FBF720893:FBF720897 FLB720893:FLB720897 FUX720893:FUX720897 GET720893:GET720897 GOP720893:GOP720897 GYL720893:GYL720897 HIH720893:HIH720897 HSD720893:HSD720897 IBZ720893:IBZ720897 ILV720893:ILV720897 IVR720893:IVR720897 JFN720893:JFN720897 JPJ720893:JPJ720897 JZF720893:JZF720897 KJB720893:KJB720897 KSX720893:KSX720897 LCT720893:LCT720897 LMP720893:LMP720897 LWL720893:LWL720897 MGH720893:MGH720897 MQD720893:MQD720897 MZZ720893:MZZ720897 NJV720893:NJV720897 NTR720893:NTR720897 ODN720893:ODN720897 ONJ720893:ONJ720897 OXF720893:OXF720897 PHB720893:PHB720897 PQX720893:PQX720897 QAT720893:QAT720897 QKP720893:QKP720897 QUL720893:QUL720897 REH720893:REH720897 ROD720893:ROD720897 RXZ720893:RXZ720897 SHV720893:SHV720897 SRR720893:SRR720897 TBN720893:TBN720897 TLJ720893:TLJ720897 TVF720893:TVF720897 UFB720893:UFB720897 UOX720893:UOX720897 UYT720893:UYT720897 VIP720893:VIP720897 VSL720893:VSL720897 WCH720893:WCH720897 WMD720893:WMD720897 WVZ720893:WVZ720897 R786429:R786433 JN786429:JN786433 TJ786429:TJ786433 ADF786429:ADF786433 ANB786429:ANB786433 AWX786429:AWX786433 BGT786429:BGT786433 BQP786429:BQP786433 CAL786429:CAL786433 CKH786429:CKH786433 CUD786429:CUD786433 DDZ786429:DDZ786433 DNV786429:DNV786433 DXR786429:DXR786433 EHN786429:EHN786433 ERJ786429:ERJ786433 FBF786429:FBF786433 FLB786429:FLB786433 FUX786429:FUX786433 GET786429:GET786433 GOP786429:GOP786433 GYL786429:GYL786433 HIH786429:HIH786433 HSD786429:HSD786433 IBZ786429:IBZ786433 ILV786429:ILV786433 IVR786429:IVR786433 JFN786429:JFN786433 JPJ786429:JPJ786433 JZF786429:JZF786433 KJB786429:KJB786433 KSX786429:KSX786433 LCT786429:LCT786433 LMP786429:LMP786433 LWL786429:LWL786433 MGH786429:MGH786433 MQD786429:MQD786433 MZZ786429:MZZ786433 NJV786429:NJV786433 NTR786429:NTR786433 ODN786429:ODN786433 ONJ786429:ONJ786433 OXF786429:OXF786433 PHB786429:PHB786433 PQX786429:PQX786433 QAT786429:QAT786433 QKP786429:QKP786433 QUL786429:QUL786433 REH786429:REH786433 ROD786429:ROD786433 RXZ786429:RXZ786433 SHV786429:SHV786433 SRR786429:SRR786433 TBN786429:TBN786433 TLJ786429:TLJ786433 TVF786429:TVF786433 UFB786429:UFB786433 UOX786429:UOX786433 UYT786429:UYT786433 VIP786429:VIP786433 VSL786429:VSL786433 WCH786429:WCH786433 WMD786429:WMD786433 WVZ786429:WVZ786433 R851965:R851969 JN851965:JN851969 TJ851965:TJ851969 ADF851965:ADF851969 ANB851965:ANB851969 AWX851965:AWX851969 BGT851965:BGT851969 BQP851965:BQP851969 CAL851965:CAL851969 CKH851965:CKH851969 CUD851965:CUD851969 DDZ851965:DDZ851969 DNV851965:DNV851969 DXR851965:DXR851969 EHN851965:EHN851969 ERJ851965:ERJ851969 FBF851965:FBF851969 FLB851965:FLB851969 FUX851965:FUX851969 GET851965:GET851969 GOP851965:GOP851969 GYL851965:GYL851969 HIH851965:HIH851969 HSD851965:HSD851969 IBZ851965:IBZ851969 ILV851965:ILV851969 IVR851965:IVR851969 JFN851965:JFN851969 JPJ851965:JPJ851969 JZF851965:JZF851969 KJB851965:KJB851969 KSX851965:KSX851969 LCT851965:LCT851969 LMP851965:LMP851969 LWL851965:LWL851969 MGH851965:MGH851969 MQD851965:MQD851969 MZZ851965:MZZ851969 NJV851965:NJV851969 NTR851965:NTR851969 ODN851965:ODN851969 ONJ851965:ONJ851969 OXF851965:OXF851969 PHB851965:PHB851969 PQX851965:PQX851969 QAT851965:QAT851969 QKP851965:QKP851969 QUL851965:QUL851969 REH851965:REH851969 ROD851965:ROD851969 RXZ851965:RXZ851969 SHV851965:SHV851969 SRR851965:SRR851969 TBN851965:TBN851969 TLJ851965:TLJ851969 TVF851965:TVF851969 UFB851965:UFB851969 UOX851965:UOX851969 UYT851965:UYT851969 VIP851965:VIP851969 VSL851965:VSL851969 WCH851965:WCH851969 WMD851965:WMD851969 WVZ851965:WVZ851969 R917501:R917505 JN917501:JN917505 TJ917501:TJ917505 ADF917501:ADF917505 ANB917501:ANB917505 AWX917501:AWX917505 BGT917501:BGT917505 BQP917501:BQP917505 CAL917501:CAL917505 CKH917501:CKH917505 CUD917501:CUD917505 DDZ917501:DDZ917505 DNV917501:DNV917505 DXR917501:DXR917505 EHN917501:EHN917505 ERJ917501:ERJ917505 FBF917501:FBF917505 FLB917501:FLB917505 FUX917501:FUX917505 GET917501:GET917505 GOP917501:GOP917505 GYL917501:GYL917505 HIH917501:HIH917505 HSD917501:HSD917505 IBZ917501:IBZ917505 ILV917501:ILV917505 IVR917501:IVR917505 JFN917501:JFN917505 JPJ917501:JPJ917505 JZF917501:JZF917505 KJB917501:KJB917505 KSX917501:KSX917505 LCT917501:LCT917505 LMP917501:LMP917505 LWL917501:LWL917505 MGH917501:MGH917505 MQD917501:MQD917505 MZZ917501:MZZ917505 NJV917501:NJV917505 NTR917501:NTR917505 ODN917501:ODN917505 ONJ917501:ONJ917505 OXF917501:OXF917505 PHB917501:PHB917505 PQX917501:PQX917505 QAT917501:QAT917505 QKP917501:QKP917505 QUL917501:QUL917505 REH917501:REH917505 ROD917501:ROD917505 RXZ917501:RXZ917505 SHV917501:SHV917505 SRR917501:SRR917505 TBN917501:TBN917505 TLJ917501:TLJ917505 TVF917501:TVF917505 UFB917501:UFB917505 UOX917501:UOX917505 UYT917501:UYT917505 VIP917501:VIP917505 VSL917501:VSL917505 WCH917501:WCH917505 WMD917501:WMD917505 WVZ917501:WVZ917505 R983037:R983041 JN983037:JN983041 TJ983037:TJ983041 ADF983037:ADF983041 ANB983037:ANB983041 AWX983037:AWX983041 BGT983037:BGT983041 BQP983037:BQP983041 CAL983037:CAL983041 CKH983037:CKH983041 CUD983037:CUD983041 DDZ983037:DDZ983041 DNV983037:DNV983041 DXR983037:DXR983041 EHN983037:EHN983041 ERJ983037:ERJ983041 FBF983037:FBF983041 FLB983037:FLB983041 FUX983037:FUX983041 GET983037:GET983041 GOP983037:GOP983041 GYL983037:GYL983041 HIH983037:HIH983041 HSD983037:HSD983041 IBZ983037:IBZ983041 ILV983037:ILV983041 IVR983037:IVR983041 JFN983037:JFN983041 JPJ983037:JPJ983041 JZF983037:JZF983041 KJB983037:KJB983041 KSX983037:KSX983041 LCT983037:LCT983041 LMP983037:LMP983041 LWL983037:LWL983041 MGH983037:MGH983041 MQD983037:MQD983041 MZZ983037:MZZ983041 NJV983037:NJV983041 NTR983037:NTR983041 ODN983037:ODN983041 ONJ983037:ONJ983041 OXF983037:OXF983041 PHB983037:PHB983041 PQX983037:PQX983041 QAT983037:QAT983041 QKP983037:QKP983041 QUL983037:QUL983041 REH983037:REH983041 ROD983037:ROD983041 RXZ983037:RXZ983041 SHV983037:SHV983041 SRR983037:SRR983041 TBN983037:TBN983041 TLJ983037:TLJ983041 TVF983037:TVF983041 UFB983037:UFB983041 UOX983037:UOX983041 UYT983037:UYT983041 VIP983037:VIP983041 VSL983037:VSL983041 WCH983037:WCH983041 WMD983037:WMD983041 WVZ983037:WVZ983041"/>
  </dataValidation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"/>
  <sheetViews>
    <sheetView topLeftCell="I1" workbookViewId="0">
      <selection activeCell="M15" sqref="M15"/>
    </sheetView>
  </sheetViews>
  <sheetFormatPr defaultRowHeight="16.5"/>
  <cols>
    <col min="1" max="1" width="2.625" style="1" customWidth="1"/>
    <col min="2" max="2" width="18.5" style="2" customWidth="1"/>
    <col min="3" max="3" width="18.25" style="1" customWidth="1"/>
    <col min="4" max="4" width="14.125" style="1" customWidth="1"/>
    <col min="5" max="5" width="6.75" style="1" customWidth="1"/>
    <col min="6" max="6" width="5.625" style="1" customWidth="1"/>
    <col min="7" max="7" width="7.875" style="1" customWidth="1"/>
    <col min="8" max="8" width="21.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5640</v>
      </c>
      <c r="L1" s="386"/>
      <c r="M1" s="386"/>
      <c r="N1" s="387"/>
      <c r="O1" s="388"/>
      <c r="P1" s="385" t="s">
        <v>5730</v>
      </c>
      <c r="Q1" s="386"/>
      <c r="R1" s="386"/>
      <c r="S1" s="387"/>
      <c r="T1" s="388"/>
    </row>
    <row r="2" spans="2:20" ht="17.25">
      <c r="B2" s="6" t="s">
        <v>5568</v>
      </c>
      <c r="C2" s="7"/>
      <c r="D2" s="5"/>
      <c r="E2" s="5"/>
      <c r="F2" s="5"/>
      <c r="G2" s="5"/>
      <c r="H2" s="5"/>
      <c r="I2" s="5"/>
      <c r="J2" s="20"/>
      <c r="K2" s="383" t="s">
        <v>5474</v>
      </c>
      <c r="L2" s="389"/>
      <c r="M2" s="389"/>
      <c r="N2" s="390"/>
      <c r="O2" s="391"/>
      <c r="P2" s="383" t="s">
        <v>5569</v>
      </c>
      <c r="Q2" s="389"/>
      <c r="R2" s="389"/>
      <c r="S2" s="390"/>
      <c r="T2" s="391"/>
    </row>
    <row r="3" spans="2:20" ht="17.25">
      <c r="B3" s="6" t="s">
        <v>5476</v>
      </c>
      <c r="C3" s="8"/>
      <c r="D3" s="5"/>
      <c r="E3" s="5"/>
      <c r="F3" s="5"/>
      <c r="G3" s="5"/>
      <c r="H3" s="5"/>
      <c r="I3" s="5"/>
      <c r="J3" s="20"/>
      <c r="K3" s="383" t="s">
        <v>5570</v>
      </c>
      <c r="L3" s="389"/>
      <c r="M3" s="389"/>
      <c r="N3" s="390"/>
      <c r="O3" s="391"/>
      <c r="P3" s="383" t="s">
        <v>5571</v>
      </c>
      <c r="Q3" s="389"/>
      <c r="R3" s="389"/>
      <c r="S3" s="390"/>
      <c r="T3" s="391"/>
    </row>
    <row r="4" spans="2:20">
      <c r="B4" s="6" t="s">
        <v>5479</v>
      </c>
      <c r="C4" s="8"/>
      <c r="D4" s="5"/>
      <c r="E4" s="5"/>
      <c r="F4" s="5"/>
      <c r="G4" s="5"/>
      <c r="H4" s="5"/>
      <c r="I4" s="5"/>
      <c r="J4" s="20"/>
      <c r="K4" s="383" t="s">
        <v>5482</v>
      </c>
      <c r="L4" s="384"/>
      <c r="M4" s="8">
        <v>16</v>
      </c>
      <c r="N4" s="21" t="s">
        <v>5483</v>
      </c>
      <c r="O4" s="22">
        <f>(M5+M6)/M4</f>
        <v>1</v>
      </c>
      <c r="P4" s="383" t="s">
        <v>5731</v>
      </c>
      <c r="Q4" s="384"/>
      <c r="R4" s="8">
        <f>COUNTA($B$11:$B$168)</f>
        <v>1</v>
      </c>
      <c r="S4" s="21" t="s">
        <v>5483</v>
      </c>
      <c r="T4" s="22">
        <f>(R5+R6)/R4</f>
        <v>0</v>
      </c>
    </row>
    <row r="5" spans="2:20">
      <c r="B5" s="6" t="s">
        <v>5484</v>
      </c>
      <c r="C5" s="8"/>
      <c r="D5" s="5"/>
      <c r="E5" s="5"/>
      <c r="F5" s="5"/>
      <c r="G5" s="5"/>
      <c r="H5" s="5"/>
      <c r="I5" s="5"/>
      <c r="J5" s="20"/>
      <c r="K5" s="383" t="s">
        <v>5486</v>
      </c>
      <c r="L5" s="384"/>
      <c r="M5" s="23">
        <f>COUNTIF(K11:K$168,"通过")</f>
        <v>4</v>
      </c>
      <c r="N5" s="21" t="s">
        <v>5572</v>
      </c>
      <c r="O5" s="22">
        <f>M5/M4</f>
        <v>0.25</v>
      </c>
      <c r="P5" s="383" t="s">
        <v>5486</v>
      </c>
      <c r="Q5" s="384"/>
      <c r="R5" s="23">
        <f>COUNTIF(P11:P$168,"通过")</f>
        <v>0</v>
      </c>
      <c r="S5" s="21" t="s">
        <v>5732</v>
      </c>
      <c r="T5" s="22">
        <f>R5/R4</f>
        <v>0</v>
      </c>
    </row>
    <row r="6" spans="2:20">
      <c r="B6" s="6" t="s">
        <v>5487</v>
      </c>
      <c r="C6" s="8"/>
      <c r="D6" s="5"/>
      <c r="E6" s="5"/>
      <c r="F6" s="5"/>
      <c r="G6" s="5"/>
      <c r="H6" s="5"/>
      <c r="I6" s="5"/>
      <c r="J6" s="20"/>
      <c r="K6" s="383" t="s">
        <v>5489</v>
      </c>
      <c r="L6" s="384"/>
      <c r="M6" s="23">
        <f>COUNTIF(K11:K$167,"不通过")</f>
        <v>12</v>
      </c>
      <c r="N6" s="21" t="s">
        <v>5572</v>
      </c>
      <c r="O6" s="22">
        <f>M6/M4</f>
        <v>0.75</v>
      </c>
      <c r="P6" s="383" t="s">
        <v>5489</v>
      </c>
      <c r="Q6" s="384"/>
      <c r="R6" s="23">
        <f>COUNTIF(P11:P$167,"失败")</f>
        <v>0</v>
      </c>
      <c r="S6" s="21" t="s">
        <v>5733</v>
      </c>
      <c r="T6" s="22">
        <f>R6/R4</f>
        <v>0</v>
      </c>
    </row>
    <row r="7" spans="2:20">
      <c r="B7" s="6" t="s">
        <v>5490</v>
      </c>
      <c r="C7" s="8"/>
      <c r="D7" s="5"/>
      <c r="E7" s="5"/>
      <c r="F7" s="5"/>
      <c r="G7" s="5"/>
      <c r="H7" s="5"/>
      <c r="I7" s="5"/>
      <c r="J7" s="20"/>
      <c r="K7" s="383" t="s">
        <v>5492</v>
      </c>
      <c r="L7" s="384"/>
      <c r="M7" s="23">
        <f>COUNTIF(K11:K$167,"阻碍")</f>
        <v>0</v>
      </c>
      <c r="N7" s="21" t="s">
        <v>5483</v>
      </c>
      <c r="O7" s="22">
        <f>M7/M4</f>
        <v>0</v>
      </c>
      <c r="P7" s="383" t="s">
        <v>5492</v>
      </c>
      <c r="Q7" s="384"/>
      <c r="R7" s="23">
        <f>COUNTIF(P11:P$167,"阻塞")</f>
        <v>0</v>
      </c>
      <c r="S7" s="21" t="s">
        <v>5733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5493</v>
      </c>
      <c r="L8" s="384"/>
      <c r="M8" s="23">
        <f>COUNTIF(K11:K$167,"无效")</f>
        <v>0</v>
      </c>
      <c r="N8" s="21" t="s">
        <v>5483</v>
      </c>
      <c r="O8" s="22">
        <f>M8/M4</f>
        <v>0</v>
      </c>
      <c r="P8" s="383" t="s">
        <v>5493</v>
      </c>
      <c r="Q8" s="384"/>
      <c r="R8" s="23">
        <f>COUNTIF(P11:P$167,"无效")</f>
        <v>0</v>
      </c>
      <c r="S8" s="21" t="s">
        <v>5483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5494</v>
      </c>
      <c r="L9" s="384"/>
      <c r="M9" s="23">
        <f>COUNTIF(K11:K$167,"未执行")</f>
        <v>0</v>
      </c>
      <c r="N9" s="21" t="s">
        <v>5483</v>
      </c>
      <c r="O9" s="22">
        <f>M9/M4</f>
        <v>0</v>
      </c>
      <c r="P9" s="383" t="s">
        <v>5494</v>
      </c>
      <c r="Q9" s="384"/>
      <c r="R9" s="23">
        <f>COUNTIF(P11:P$167,"未执行")</f>
        <v>0</v>
      </c>
      <c r="S9" s="21" t="s">
        <v>5483</v>
      </c>
      <c r="T9" s="22">
        <f>R9/R4</f>
        <v>0</v>
      </c>
    </row>
    <row r="10" spans="2:20" ht="33">
      <c r="B10" s="9" t="s">
        <v>5495</v>
      </c>
      <c r="C10" s="10" t="s">
        <v>5575</v>
      </c>
      <c r="D10" s="10" t="s">
        <v>5497</v>
      </c>
      <c r="E10" s="10" t="s">
        <v>5498</v>
      </c>
      <c r="F10" s="10" t="s">
        <v>5734</v>
      </c>
      <c r="G10" s="11" t="s">
        <v>5576</v>
      </c>
      <c r="H10" s="10" t="s">
        <v>5501</v>
      </c>
      <c r="I10" s="10" t="s">
        <v>5577</v>
      </c>
      <c r="J10" s="24" t="s">
        <v>5503</v>
      </c>
      <c r="K10" s="10" t="s">
        <v>5504</v>
      </c>
      <c r="L10" s="10" t="s">
        <v>5735</v>
      </c>
      <c r="M10" s="10" t="s">
        <v>5506</v>
      </c>
      <c r="N10" s="10" t="s">
        <v>5507</v>
      </c>
      <c r="O10" s="10" t="s">
        <v>5508</v>
      </c>
      <c r="P10" s="10" t="s">
        <v>5579</v>
      </c>
      <c r="Q10" s="10" t="s">
        <v>5505</v>
      </c>
      <c r="R10" s="10" t="s">
        <v>5506</v>
      </c>
      <c r="S10" s="10" t="s">
        <v>5736</v>
      </c>
      <c r="T10" s="10" t="s">
        <v>5508</v>
      </c>
    </row>
    <row r="11" spans="2:20" ht="27">
      <c r="B11" s="12" t="s">
        <v>5737</v>
      </c>
      <c r="C11" s="13"/>
      <c r="D11" s="364" t="s">
        <v>5581</v>
      </c>
      <c r="E11" s="13" t="s">
        <v>145</v>
      </c>
      <c r="F11" s="13" t="s">
        <v>178</v>
      </c>
      <c r="G11" s="13" t="s">
        <v>157</v>
      </c>
      <c r="H11" s="364" t="s">
        <v>5738</v>
      </c>
      <c r="I11" s="25" t="s">
        <v>5739</v>
      </c>
      <c r="J11" s="25" t="s">
        <v>5740</v>
      </c>
      <c r="K11" s="26" t="s">
        <v>861</v>
      </c>
      <c r="L11" s="13"/>
      <c r="M11" s="13"/>
      <c r="N11" s="13"/>
      <c r="O11" s="13"/>
      <c r="P11" s="13"/>
      <c r="Q11" s="13"/>
      <c r="R11" s="13"/>
      <c r="S11" s="13"/>
      <c r="T11" s="13"/>
    </row>
    <row r="12" spans="2:20">
      <c r="B12" s="15"/>
      <c r="C12" s="13"/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5741</v>
      </c>
      <c r="J12" s="25" t="s">
        <v>5742</v>
      </c>
      <c r="K12" s="26" t="s">
        <v>861</v>
      </c>
      <c r="L12" s="13"/>
      <c r="M12" s="13"/>
      <c r="N12" s="13"/>
      <c r="O12" s="13"/>
      <c r="P12" s="13"/>
      <c r="Q12" s="13"/>
      <c r="R12" s="13"/>
      <c r="S12" s="13"/>
      <c r="T12" s="13"/>
    </row>
    <row r="13" spans="2:20" ht="40.5">
      <c r="B13" s="15"/>
      <c r="C13" s="13"/>
      <c r="D13" s="364"/>
      <c r="E13" s="13" t="s">
        <v>145</v>
      </c>
      <c r="F13" s="13" t="s">
        <v>178</v>
      </c>
      <c r="G13" s="13" t="s">
        <v>157</v>
      </c>
      <c r="H13" s="364"/>
      <c r="I13" s="25" t="s">
        <v>5743</v>
      </c>
      <c r="J13" s="25" t="s">
        <v>5744</v>
      </c>
      <c r="K13" s="26" t="s">
        <v>861</v>
      </c>
      <c r="L13" s="13"/>
      <c r="M13" s="13"/>
      <c r="N13" s="13"/>
      <c r="O13" s="13"/>
      <c r="P13" s="13"/>
      <c r="Q13" s="13"/>
      <c r="R13" s="13"/>
      <c r="S13" s="13"/>
      <c r="T13" s="13"/>
    </row>
    <row r="14" spans="2:20" ht="40.5">
      <c r="B14" s="15"/>
      <c r="C14" s="13"/>
      <c r="D14" s="364"/>
      <c r="E14" s="13" t="s">
        <v>145</v>
      </c>
      <c r="F14" s="13" t="s">
        <v>146</v>
      </c>
      <c r="G14" s="13" t="s">
        <v>157</v>
      </c>
      <c r="H14" s="364"/>
      <c r="I14" s="25" t="s">
        <v>5745</v>
      </c>
      <c r="J14" s="25" t="s">
        <v>5746</v>
      </c>
      <c r="K14" s="26" t="s">
        <v>861</v>
      </c>
      <c r="L14" s="13"/>
      <c r="M14" s="13"/>
      <c r="N14" s="13"/>
      <c r="O14" s="13"/>
      <c r="P14" s="13"/>
      <c r="Q14" s="13"/>
      <c r="R14" s="13"/>
      <c r="S14" s="13"/>
      <c r="T14" s="13"/>
    </row>
    <row r="15" spans="2:20" ht="40.5">
      <c r="B15" s="15"/>
      <c r="C15" s="13"/>
      <c r="D15" s="364"/>
      <c r="E15" s="13" t="s">
        <v>145</v>
      </c>
      <c r="F15" s="13" t="s">
        <v>146</v>
      </c>
      <c r="G15" s="13" t="s">
        <v>157</v>
      </c>
      <c r="H15" s="364"/>
      <c r="I15" s="25" t="s">
        <v>5747</v>
      </c>
      <c r="J15" s="25" t="s">
        <v>5591</v>
      </c>
      <c r="K15" s="26" t="s">
        <v>861</v>
      </c>
      <c r="L15" s="13" t="s">
        <v>5748</v>
      </c>
      <c r="M15" s="13"/>
      <c r="N15" s="13"/>
      <c r="O15" s="13"/>
      <c r="P15" s="13"/>
      <c r="Q15" s="13"/>
      <c r="R15" s="13"/>
      <c r="S15" s="13"/>
      <c r="T15" s="13"/>
    </row>
    <row r="16" spans="2:20" ht="27">
      <c r="B16" s="15"/>
      <c r="C16" s="13"/>
      <c r="D16" s="364"/>
      <c r="E16" s="13" t="s">
        <v>145</v>
      </c>
      <c r="F16" s="13" t="s">
        <v>178</v>
      </c>
      <c r="G16" s="13" t="s">
        <v>157</v>
      </c>
      <c r="H16" s="364"/>
      <c r="I16" s="25" t="s">
        <v>5749</v>
      </c>
      <c r="J16" s="25" t="s">
        <v>5590</v>
      </c>
      <c r="K16" s="26" t="s">
        <v>861</v>
      </c>
      <c r="L16" s="13"/>
      <c r="M16" s="13"/>
      <c r="N16" s="13"/>
      <c r="O16" s="13"/>
      <c r="P16" s="13"/>
      <c r="Q16" s="13"/>
      <c r="R16" s="13"/>
      <c r="S16" s="13"/>
      <c r="T16" s="13"/>
    </row>
    <row r="17" spans="1:20" ht="27">
      <c r="B17" s="15"/>
      <c r="C17" s="13"/>
      <c r="D17" s="364"/>
      <c r="E17" s="13" t="s">
        <v>145</v>
      </c>
      <c r="F17" s="13" t="s">
        <v>146</v>
      </c>
      <c r="G17" s="13" t="s">
        <v>157</v>
      </c>
      <c r="H17" s="364"/>
      <c r="I17" s="25" t="s">
        <v>5750</v>
      </c>
      <c r="J17" s="25" t="s">
        <v>5751</v>
      </c>
      <c r="K17" s="26" t="s">
        <v>861</v>
      </c>
      <c r="L17" s="13"/>
      <c r="M17" s="13"/>
      <c r="N17" s="13"/>
      <c r="O17" s="13"/>
      <c r="P17" s="13"/>
      <c r="Q17" s="13"/>
      <c r="R17" s="13"/>
      <c r="S17" s="13"/>
      <c r="T17" s="13"/>
    </row>
    <row r="18" spans="1:20" ht="40.5">
      <c r="B18" s="15"/>
      <c r="C18" s="13"/>
      <c r="D18" s="364"/>
      <c r="E18" s="13" t="s">
        <v>145</v>
      </c>
      <c r="F18" s="13" t="s">
        <v>146</v>
      </c>
      <c r="G18" s="13" t="s">
        <v>157</v>
      </c>
      <c r="H18" s="364"/>
      <c r="I18" s="25" t="s">
        <v>5752</v>
      </c>
      <c r="J18" s="25" t="s">
        <v>5753</v>
      </c>
      <c r="K18" s="26" t="s">
        <v>861</v>
      </c>
      <c r="L18" s="13"/>
      <c r="M18" s="13"/>
      <c r="N18" s="13"/>
      <c r="O18" s="13"/>
      <c r="P18" s="13"/>
      <c r="Q18" s="13"/>
      <c r="R18" s="13"/>
      <c r="S18" s="13"/>
      <c r="T18" s="13"/>
    </row>
    <row r="19" spans="1:20" ht="40.5">
      <c r="B19" s="15"/>
      <c r="C19" s="13"/>
      <c r="D19" s="364"/>
      <c r="E19" s="13" t="s">
        <v>145</v>
      </c>
      <c r="F19" s="13" t="s">
        <v>178</v>
      </c>
      <c r="G19" s="13" t="s">
        <v>157</v>
      </c>
      <c r="H19" s="364"/>
      <c r="I19" s="25" t="s">
        <v>5754</v>
      </c>
      <c r="J19" s="25" t="s">
        <v>5755</v>
      </c>
      <c r="K19" s="26" t="s">
        <v>861</v>
      </c>
      <c r="L19" s="13"/>
      <c r="M19" s="13"/>
      <c r="N19" s="13"/>
      <c r="O19" s="13"/>
      <c r="P19" s="13"/>
      <c r="Q19" s="13"/>
      <c r="R19" s="13"/>
      <c r="S19" s="13"/>
      <c r="T19" s="13"/>
    </row>
    <row r="20" spans="1:20">
      <c r="B20" s="15"/>
      <c r="C20" s="13"/>
      <c r="D20" s="364"/>
      <c r="E20" s="13" t="s">
        <v>145</v>
      </c>
      <c r="F20" s="13" t="s">
        <v>178</v>
      </c>
      <c r="G20" s="13" t="s">
        <v>147</v>
      </c>
      <c r="H20" s="364"/>
      <c r="I20" s="25" t="s">
        <v>5592</v>
      </c>
      <c r="J20" s="25" t="s">
        <v>5636</v>
      </c>
      <c r="K20" s="26" t="s">
        <v>6</v>
      </c>
      <c r="L20" s="13"/>
      <c r="M20" s="13"/>
      <c r="N20" s="13"/>
      <c r="O20" s="13"/>
      <c r="P20" s="13"/>
      <c r="Q20" s="13"/>
      <c r="R20" s="13"/>
      <c r="S20" s="13"/>
      <c r="T20" s="13"/>
    </row>
    <row r="21" spans="1:20">
      <c r="B21" s="15"/>
      <c r="C21" s="13"/>
      <c r="D21" s="364"/>
      <c r="E21" s="13" t="s">
        <v>145</v>
      </c>
      <c r="F21" s="13" t="s">
        <v>178</v>
      </c>
      <c r="G21" s="13" t="s">
        <v>147</v>
      </c>
      <c r="H21" s="364"/>
      <c r="I21" s="25" t="s">
        <v>5756</v>
      </c>
      <c r="J21" s="25" t="s">
        <v>5757</v>
      </c>
      <c r="K21" s="26" t="s">
        <v>6</v>
      </c>
      <c r="L21" s="13"/>
      <c r="M21" s="13"/>
      <c r="N21" s="13"/>
      <c r="O21" s="13"/>
      <c r="P21" s="13"/>
      <c r="Q21" s="13"/>
      <c r="R21" s="13"/>
      <c r="S21" s="13"/>
      <c r="T21" s="13"/>
    </row>
    <row r="22" spans="1:20" ht="27">
      <c r="B22" s="15"/>
      <c r="C22" s="13"/>
      <c r="D22" s="364"/>
      <c r="E22" s="13" t="s">
        <v>145</v>
      </c>
      <c r="F22" s="13" t="s">
        <v>178</v>
      </c>
      <c r="G22" s="13" t="s">
        <v>157</v>
      </c>
      <c r="H22" s="364"/>
      <c r="I22" s="25" t="s">
        <v>5594</v>
      </c>
      <c r="J22" s="25" t="s">
        <v>5591</v>
      </c>
      <c r="K22" s="26" t="s">
        <v>861</v>
      </c>
      <c r="L22" s="13"/>
      <c r="M22" s="13"/>
      <c r="N22" s="13"/>
      <c r="O22" s="13"/>
      <c r="P22" s="13"/>
      <c r="Q22" s="13"/>
      <c r="R22" s="13"/>
      <c r="S22" s="13"/>
      <c r="T22" s="13"/>
    </row>
    <row r="23" spans="1:20" ht="27">
      <c r="B23" s="15"/>
      <c r="C23" s="13"/>
      <c r="D23" s="364" t="s">
        <v>5637</v>
      </c>
      <c r="E23" s="13" t="s">
        <v>145</v>
      </c>
      <c r="F23" s="13" t="s">
        <v>178</v>
      </c>
      <c r="G23" s="13" t="s">
        <v>157</v>
      </c>
      <c r="H23" s="364"/>
      <c r="I23" s="25" t="s">
        <v>5596</v>
      </c>
      <c r="J23" s="25" t="s">
        <v>5758</v>
      </c>
      <c r="K23" s="26" t="s">
        <v>6</v>
      </c>
      <c r="L23" s="13"/>
      <c r="M23" s="13"/>
      <c r="N23" s="13"/>
      <c r="O23" s="13"/>
      <c r="P23" s="13"/>
      <c r="Q23" s="13"/>
      <c r="R23" s="13"/>
      <c r="S23" s="13"/>
      <c r="T23" s="13"/>
    </row>
    <row r="24" spans="1:20" ht="27">
      <c r="B24" s="15"/>
      <c r="C24" s="13"/>
      <c r="D24" s="364"/>
      <c r="E24" s="13" t="s">
        <v>145</v>
      </c>
      <c r="F24" s="13" t="s">
        <v>146</v>
      </c>
      <c r="G24" s="13" t="s">
        <v>147</v>
      </c>
      <c r="H24" s="364"/>
      <c r="I24" s="25" t="s">
        <v>5598</v>
      </c>
      <c r="J24" s="25" t="s">
        <v>5636</v>
      </c>
      <c r="K24" s="26" t="s">
        <v>6</v>
      </c>
      <c r="L24" s="13"/>
      <c r="M24" s="13"/>
      <c r="N24" s="13"/>
      <c r="O24" s="13"/>
      <c r="P24" s="13"/>
      <c r="Q24" s="13"/>
      <c r="R24" s="13"/>
      <c r="S24" s="13"/>
      <c r="T24" s="13"/>
    </row>
    <row r="25" spans="1:20" ht="40.5">
      <c r="B25" s="15"/>
      <c r="C25" s="13"/>
      <c r="D25" s="364"/>
      <c r="E25" s="13" t="s">
        <v>145</v>
      </c>
      <c r="F25" s="13" t="s">
        <v>178</v>
      </c>
      <c r="G25" s="13" t="s">
        <v>157</v>
      </c>
      <c r="H25" s="16" t="s">
        <v>5605</v>
      </c>
      <c r="I25" s="25" t="s">
        <v>5606</v>
      </c>
      <c r="J25" s="25" t="s">
        <v>5759</v>
      </c>
      <c r="K25" s="26" t="s">
        <v>861</v>
      </c>
      <c r="L25" s="13"/>
      <c r="M25" s="13"/>
      <c r="N25" s="13"/>
      <c r="O25" s="13"/>
      <c r="P25" s="13"/>
      <c r="Q25" s="13"/>
      <c r="R25" s="13"/>
      <c r="S25" s="13"/>
      <c r="T25" s="13"/>
    </row>
    <row r="26" spans="1:20" ht="67.5">
      <c r="B26" s="15"/>
      <c r="C26" s="13"/>
      <c r="D26" s="364"/>
      <c r="E26" s="13" t="s">
        <v>145</v>
      </c>
      <c r="F26" s="13" t="s">
        <v>178</v>
      </c>
      <c r="G26" s="13" t="s">
        <v>157</v>
      </c>
      <c r="H26" s="16" t="s">
        <v>5760</v>
      </c>
      <c r="I26" s="25" t="s">
        <v>5761</v>
      </c>
      <c r="J26" s="25" t="s">
        <v>5762</v>
      </c>
      <c r="K26" s="26" t="s">
        <v>861</v>
      </c>
      <c r="L26" s="13"/>
      <c r="M26" s="13"/>
      <c r="N26" s="13"/>
      <c r="O26" s="13"/>
      <c r="P26" s="13"/>
      <c r="Q26" s="13"/>
      <c r="R26" s="13"/>
      <c r="S26" s="13"/>
      <c r="T26" s="13"/>
    </row>
    <row r="27" spans="1:20">
      <c r="A27" s="5"/>
      <c r="B27" s="17"/>
      <c r="C27" s="18"/>
      <c r="D27" s="19"/>
      <c r="E27" s="18"/>
      <c r="F27" s="18"/>
      <c r="G27" s="18"/>
      <c r="H27" s="19"/>
      <c r="I27" s="27"/>
      <c r="J27" s="27"/>
      <c r="K27" s="28"/>
      <c r="L27" s="18"/>
      <c r="M27" s="18"/>
      <c r="N27" s="18"/>
      <c r="O27" s="18"/>
      <c r="P27" s="18"/>
      <c r="Q27" s="18"/>
      <c r="R27" s="18"/>
      <c r="S27" s="18"/>
      <c r="T27" s="18"/>
    </row>
    <row r="28" spans="1:20">
      <c r="A28" s="5"/>
      <c r="B28" s="17"/>
      <c r="C28" s="18"/>
      <c r="D28" s="19"/>
      <c r="E28" s="18"/>
      <c r="F28" s="18"/>
      <c r="G28" s="18"/>
      <c r="H28" s="19"/>
      <c r="I28" s="27"/>
      <c r="J28" s="27"/>
      <c r="K28" s="28"/>
      <c r="L28" s="18"/>
      <c r="M28" s="18"/>
      <c r="N28" s="18"/>
      <c r="O28" s="18"/>
      <c r="P28" s="18"/>
      <c r="Q28" s="18"/>
      <c r="R28" s="18"/>
      <c r="S28" s="18"/>
      <c r="T28" s="18"/>
    </row>
    <row r="29" spans="1:20">
      <c r="A29" s="5"/>
      <c r="B29" s="17"/>
      <c r="C29" s="18"/>
      <c r="D29" s="19"/>
      <c r="E29" s="18"/>
      <c r="F29" s="18"/>
      <c r="G29" s="18"/>
      <c r="H29" s="19"/>
      <c r="I29" s="27"/>
      <c r="J29" s="27"/>
      <c r="K29" s="28"/>
      <c r="L29" s="18"/>
      <c r="M29" s="18"/>
      <c r="N29" s="18"/>
      <c r="O29" s="18"/>
      <c r="P29" s="18"/>
      <c r="Q29" s="18"/>
      <c r="R29" s="18"/>
      <c r="S29" s="18"/>
      <c r="T29" s="18"/>
    </row>
    <row r="30" spans="1:20">
      <c r="A30" s="5"/>
      <c r="B30" s="17"/>
      <c r="C30" s="18"/>
      <c r="D30" s="19"/>
      <c r="E30" s="18"/>
      <c r="F30" s="18"/>
      <c r="G30" s="18"/>
      <c r="H30" s="19"/>
      <c r="I30" s="27"/>
      <c r="J30" s="27"/>
      <c r="K30" s="28"/>
      <c r="L30" s="18"/>
      <c r="M30" s="18"/>
      <c r="N30" s="18"/>
      <c r="O30" s="18"/>
      <c r="P30" s="18"/>
      <c r="Q30" s="18"/>
      <c r="R30" s="18"/>
      <c r="S30" s="18"/>
      <c r="T30" s="18"/>
    </row>
    <row r="31" spans="1:20">
      <c r="A31" s="5"/>
      <c r="B31" s="17"/>
      <c r="C31" s="18"/>
      <c r="D31" s="19"/>
      <c r="E31" s="18"/>
      <c r="F31" s="18"/>
      <c r="G31" s="18"/>
      <c r="H31" s="19"/>
      <c r="I31" s="27"/>
      <c r="J31" s="27"/>
      <c r="K31" s="28"/>
      <c r="L31" s="18"/>
      <c r="M31" s="18"/>
      <c r="N31" s="18"/>
      <c r="O31" s="18"/>
      <c r="P31" s="18"/>
      <c r="Q31" s="18"/>
      <c r="R31" s="18"/>
      <c r="S31" s="18"/>
      <c r="T31" s="18"/>
    </row>
    <row r="32" spans="1:20">
      <c r="A32" s="5"/>
      <c r="B32" s="17"/>
      <c r="C32" s="18"/>
      <c r="D32" s="19"/>
      <c r="E32" s="18"/>
      <c r="F32" s="18"/>
      <c r="G32" s="18"/>
      <c r="H32" s="19"/>
      <c r="I32" s="27"/>
      <c r="J32" s="27"/>
      <c r="K32" s="28"/>
      <c r="L32" s="18"/>
      <c r="M32" s="18"/>
      <c r="N32" s="18"/>
      <c r="O32" s="18"/>
      <c r="P32" s="18"/>
      <c r="Q32" s="18"/>
      <c r="R32" s="18"/>
      <c r="S32" s="18"/>
      <c r="T32" s="18"/>
    </row>
    <row r="33" spans="1:20">
      <c r="A33" s="5"/>
      <c r="B33" s="17"/>
      <c r="C33" s="18"/>
      <c r="D33" s="19"/>
      <c r="E33" s="18"/>
      <c r="F33" s="18"/>
      <c r="G33" s="18"/>
      <c r="H33" s="19"/>
      <c r="I33" s="27"/>
      <c r="J33" s="27"/>
      <c r="K33" s="28"/>
      <c r="L33" s="18"/>
      <c r="M33" s="18"/>
      <c r="N33" s="18"/>
      <c r="O33" s="18"/>
      <c r="P33" s="18"/>
      <c r="Q33" s="18"/>
      <c r="R33" s="18"/>
      <c r="S33" s="18"/>
      <c r="T33" s="18"/>
    </row>
    <row r="34" spans="1:20">
      <c r="A34" s="5"/>
      <c r="B34" s="17"/>
      <c r="C34" s="18"/>
      <c r="D34" s="19"/>
      <c r="E34" s="18"/>
      <c r="F34" s="18"/>
      <c r="G34" s="18"/>
      <c r="H34" s="19"/>
      <c r="I34" s="27"/>
      <c r="J34" s="27"/>
      <c r="K34" s="28"/>
      <c r="L34" s="18"/>
      <c r="M34" s="18"/>
      <c r="N34" s="18"/>
      <c r="O34" s="18"/>
      <c r="P34" s="18"/>
      <c r="Q34" s="18"/>
      <c r="R34" s="18"/>
      <c r="S34" s="18"/>
      <c r="T34" s="18"/>
    </row>
    <row r="35" spans="1:20">
      <c r="A35" s="5"/>
      <c r="B35" s="17"/>
      <c r="C35" s="18"/>
      <c r="D35" s="19"/>
      <c r="E35" s="18"/>
      <c r="F35" s="18"/>
      <c r="G35" s="18"/>
      <c r="H35" s="19"/>
      <c r="I35" s="27"/>
      <c r="J35" s="27"/>
      <c r="K35" s="28"/>
      <c r="L35" s="18"/>
      <c r="M35" s="18"/>
      <c r="N35" s="18"/>
      <c r="O35" s="18"/>
      <c r="P35" s="18"/>
      <c r="Q35" s="18"/>
      <c r="R35" s="18"/>
      <c r="S35" s="18"/>
      <c r="T35" s="18"/>
    </row>
    <row r="36" spans="1:20">
      <c r="A36" s="5"/>
      <c r="B36" s="17"/>
      <c r="C36" s="18"/>
      <c r="D36" s="19"/>
      <c r="E36" s="18"/>
      <c r="F36" s="18"/>
      <c r="G36" s="18"/>
      <c r="H36" s="19"/>
      <c r="I36" s="27"/>
      <c r="J36" s="27"/>
      <c r="K36" s="28"/>
      <c r="L36" s="18"/>
      <c r="M36" s="18"/>
      <c r="N36" s="18"/>
      <c r="O36" s="18"/>
      <c r="P36" s="18"/>
      <c r="Q36" s="18"/>
      <c r="R36" s="18"/>
      <c r="S36" s="18"/>
      <c r="T36" s="18"/>
    </row>
    <row r="37" spans="1:20">
      <c r="A37" s="5"/>
      <c r="B37" s="17"/>
      <c r="C37" s="18"/>
      <c r="D37" s="19"/>
      <c r="E37" s="18"/>
      <c r="F37" s="18"/>
      <c r="G37" s="18"/>
      <c r="H37" s="19"/>
      <c r="I37" s="27"/>
      <c r="J37" s="27"/>
      <c r="K37" s="28"/>
      <c r="L37" s="18"/>
      <c r="M37" s="18"/>
      <c r="N37" s="18"/>
      <c r="O37" s="18"/>
      <c r="P37" s="18"/>
      <c r="Q37" s="18"/>
      <c r="R37" s="18"/>
      <c r="S37" s="18"/>
      <c r="T37" s="18"/>
    </row>
    <row r="38" spans="1:20">
      <c r="A38" s="5"/>
      <c r="B38" s="17"/>
      <c r="C38" s="18"/>
      <c r="D38" s="19"/>
      <c r="E38" s="18"/>
      <c r="F38" s="18"/>
      <c r="G38" s="18"/>
      <c r="H38" s="19"/>
      <c r="I38" s="27"/>
      <c r="J38" s="27"/>
      <c r="K38" s="28"/>
      <c r="L38" s="18"/>
      <c r="M38" s="18"/>
      <c r="N38" s="18"/>
      <c r="O38" s="18"/>
      <c r="P38" s="18"/>
      <c r="Q38" s="18"/>
      <c r="R38" s="18"/>
      <c r="S38" s="18"/>
      <c r="T38" s="18"/>
    </row>
    <row r="39" spans="1:20">
      <c r="A39" s="5"/>
      <c r="B39" s="17"/>
      <c r="C39" s="18"/>
      <c r="D39" s="19"/>
      <c r="E39" s="18"/>
      <c r="F39" s="18"/>
      <c r="G39" s="18"/>
      <c r="H39" s="19"/>
      <c r="I39" s="27"/>
      <c r="J39" s="27"/>
      <c r="K39" s="28"/>
      <c r="L39" s="18"/>
      <c r="M39" s="18"/>
      <c r="N39" s="18"/>
      <c r="O39" s="18"/>
      <c r="P39" s="18"/>
      <c r="Q39" s="18"/>
      <c r="R39" s="18"/>
      <c r="S39" s="18"/>
      <c r="T39" s="18"/>
    </row>
    <row r="40" spans="1:20">
      <c r="A40" s="5"/>
      <c r="B40" s="17"/>
      <c r="C40" s="18"/>
      <c r="D40" s="19"/>
      <c r="E40" s="18"/>
      <c r="F40" s="18"/>
      <c r="G40" s="18"/>
      <c r="H40" s="19"/>
      <c r="I40" s="27"/>
      <c r="J40" s="27"/>
      <c r="K40" s="28"/>
      <c r="L40" s="18"/>
      <c r="M40" s="18"/>
      <c r="N40" s="18"/>
      <c r="O40" s="18"/>
      <c r="P40" s="18"/>
      <c r="Q40" s="18"/>
      <c r="R40" s="18"/>
      <c r="S40" s="18"/>
      <c r="T40" s="18"/>
    </row>
    <row r="41" spans="1:20">
      <c r="A41" s="5"/>
      <c r="B41" s="17"/>
      <c r="C41" s="18"/>
      <c r="D41" s="19"/>
      <c r="E41" s="18"/>
      <c r="F41" s="18"/>
      <c r="G41" s="18"/>
      <c r="H41" s="19"/>
      <c r="I41" s="27"/>
      <c r="J41" s="27"/>
      <c r="K41" s="28"/>
      <c r="L41" s="18"/>
      <c r="M41" s="18"/>
      <c r="N41" s="18"/>
      <c r="O41" s="18"/>
      <c r="P41" s="18"/>
      <c r="Q41" s="18"/>
      <c r="R41" s="18"/>
      <c r="S41" s="18"/>
      <c r="T41" s="18"/>
    </row>
    <row r="42" spans="1:20">
      <c r="A42" s="5"/>
      <c r="B42" s="17"/>
      <c r="C42" s="18"/>
      <c r="D42" s="19"/>
      <c r="E42" s="18"/>
      <c r="F42" s="18"/>
      <c r="G42" s="18"/>
      <c r="H42" s="19"/>
      <c r="I42" s="27"/>
      <c r="J42" s="27"/>
      <c r="K42" s="28"/>
      <c r="L42" s="18"/>
      <c r="M42" s="18"/>
      <c r="N42" s="18"/>
      <c r="O42" s="18"/>
      <c r="P42" s="18"/>
      <c r="Q42" s="18"/>
      <c r="R42" s="18"/>
      <c r="S42" s="18"/>
      <c r="T42" s="18"/>
    </row>
    <row r="43" spans="1:20">
      <c r="A43" s="5"/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  <row r="44" spans="1:20">
      <c r="A44" s="5"/>
      <c r="B44" s="17"/>
      <c r="C44" s="18"/>
      <c r="D44" s="19"/>
      <c r="E44" s="18"/>
      <c r="F44" s="18"/>
      <c r="G44" s="18"/>
      <c r="H44" s="19"/>
      <c r="I44" s="27"/>
      <c r="J44" s="27"/>
      <c r="K44" s="28"/>
      <c r="L44" s="18"/>
      <c r="M44" s="18"/>
      <c r="N44" s="18"/>
      <c r="O44" s="18"/>
      <c r="P44" s="18"/>
      <c r="Q44" s="18"/>
      <c r="R44" s="18"/>
      <c r="S44" s="18"/>
      <c r="T44" s="18"/>
    </row>
    <row r="45" spans="1:20">
      <c r="A45" s="5"/>
      <c r="B45" s="17"/>
      <c r="C45" s="18"/>
      <c r="D45" s="19"/>
      <c r="E45" s="18"/>
      <c r="F45" s="18"/>
      <c r="G45" s="18"/>
      <c r="H45" s="19"/>
      <c r="I45" s="27"/>
      <c r="J45" s="27"/>
      <c r="K45" s="28"/>
      <c r="L45" s="18"/>
      <c r="M45" s="18"/>
      <c r="N45" s="18"/>
      <c r="O45" s="18"/>
      <c r="P45" s="18"/>
      <c r="Q45" s="18"/>
      <c r="R45" s="18"/>
      <c r="S45" s="18"/>
      <c r="T45" s="18"/>
    </row>
    <row r="46" spans="1:20">
      <c r="A46" s="5"/>
      <c r="B46" s="17"/>
      <c r="C46" s="18"/>
      <c r="D46" s="19"/>
      <c r="E46" s="18"/>
      <c r="F46" s="18"/>
      <c r="G46" s="18"/>
      <c r="H46" s="19"/>
      <c r="I46" s="27"/>
      <c r="J46" s="27"/>
      <c r="K46" s="28"/>
      <c r="L46" s="18"/>
      <c r="M46" s="18"/>
      <c r="N46" s="18"/>
      <c r="O46" s="18"/>
      <c r="P46" s="18"/>
      <c r="Q46" s="18"/>
      <c r="R46" s="18"/>
      <c r="S46" s="18"/>
      <c r="T46" s="18"/>
    </row>
    <row r="47" spans="1:20">
      <c r="A47" s="5"/>
      <c r="B47" s="17"/>
      <c r="C47" s="18"/>
      <c r="D47" s="19"/>
      <c r="E47" s="18"/>
      <c r="F47" s="18"/>
      <c r="G47" s="18"/>
      <c r="H47" s="19"/>
      <c r="I47" s="27"/>
      <c r="J47" s="27"/>
      <c r="K47" s="28"/>
      <c r="L47" s="18"/>
      <c r="M47" s="18"/>
      <c r="N47" s="18"/>
      <c r="O47" s="18"/>
      <c r="P47" s="18"/>
      <c r="Q47" s="18"/>
      <c r="R47" s="18"/>
      <c r="S47" s="18"/>
      <c r="T47" s="18"/>
    </row>
    <row r="48" spans="1:20">
      <c r="A48" s="5"/>
      <c r="B48" s="17"/>
      <c r="C48" s="18"/>
      <c r="D48" s="19"/>
      <c r="E48" s="18"/>
      <c r="F48" s="18"/>
      <c r="G48" s="18"/>
      <c r="H48" s="19"/>
      <c r="I48" s="27"/>
      <c r="J48" s="27"/>
      <c r="K48" s="28"/>
      <c r="L48" s="18"/>
      <c r="M48" s="18"/>
      <c r="N48" s="18"/>
      <c r="O48" s="18"/>
      <c r="P48" s="18"/>
      <c r="Q48" s="18"/>
      <c r="R48" s="18"/>
      <c r="S48" s="18"/>
      <c r="T48" s="18"/>
    </row>
    <row r="49" spans="1:20" ht="27">
      <c r="A49" s="5"/>
      <c r="B49" s="17"/>
      <c r="C49" s="18"/>
      <c r="D49" s="19"/>
      <c r="E49" s="18"/>
      <c r="F49" s="18"/>
      <c r="G49" s="18"/>
      <c r="H49" s="19" t="s">
        <v>5685</v>
      </c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1:20">
      <c r="A50" s="5"/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1:20">
      <c r="A51" s="5"/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1:20">
      <c r="A52" s="5"/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1:20">
      <c r="A53" s="5"/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1:20">
      <c r="A54" s="5"/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1:20">
      <c r="A55" s="5"/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1:20">
      <c r="A56" s="5"/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1:20">
      <c r="A57" s="5"/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1:20">
      <c r="A58" s="5"/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1:20">
      <c r="A59" s="5"/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1:20">
      <c r="A60" s="5"/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1:20">
      <c r="A61" s="5"/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1:20">
      <c r="A62" s="5"/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1:20">
      <c r="A63" s="5"/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1:20">
      <c r="A64" s="5"/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1:20">
      <c r="A65" s="5"/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</sheetData>
  <mergeCells count="21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D11:D22"/>
    <mergeCell ref="H11:H24"/>
    <mergeCell ref="D23:D26"/>
    <mergeCell ref="K7:L7"/>
    <mergeCell ref="P7:Q7"/>
    <mergeCell ref="K8:L8"/>
    <mergeCell ref="P8:Q8"/>
    <mergeCell ref="K9:L9"/>
    <mergeCell ref="P9:Q9"/>
  </mergeCells>
  <phoneticPr fontId="31" type="noConversion"/>
  <dataValidations count="6">
    <dataValidation allowBlank="1" showInputMessage="1" showErrorMessage="1" promptTitle="Revision" sqref="M5:M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533:M65537 JI65533:JI65537 TE65533:TE65537 ADA65533:ADA65537 AMW65533:AMW65537 AWS65533:AWS65537 BGO65533:BGO65537 BQK65533:BQK65537 CAG65533:CAG65537 CKC65533:CKC65537 CTY65533:CTY65537 DDU65533:DDU65537 DNQ65533:DNQ65537 DXM65533:DXM65537 EHI65533:EHI65537 ERE65533:ERE65537 FBA65533:FBA65537 FKW65533:FKW65537 FUS65533:FUS65537 GEO65533:GEO65537 GOK65533:GOK65537 GYG65533:GYG65537 HIC65533:HIC65537 HRY65533:HRY65537 IBU65533:IBU65537 ILQ65533:ILQ65537 IVM65533:IVM65537 JFI65533:JFI65537 JPE65533:JPE65537 JZA65533:JZA65537 KIW65533:KIW65537 KSS65533:KSS65537 LCO65533:LCO65537 LMK65533:LMK65537 LWG65533:LWG65537 MGC65533:MGC65537 MPY65533:MPY65537 MZU65533:MZU65537 NJQ65533:NJQ65537 NTM65533:NTM65537 ODI65533:ODI65537 ONE65533:ONE65537 OXA65533:OXA65537 PGW65533:PGW65537 PQS65533:PQS65537 QAO65533:QAO65537 QKK65533:QKK65537 QUG65533:QUG65537 REC65533:REC65537 RNY65533:RNY65537 RXU65533:RXU65537 SHQ65533:SHQ65537 SRM65533:SRM65537 TBI65533:TBI65537 TLE65533:TLE65537 TVA65533:TVA65537 UEW65533:UEW65537 UOS65533:UOS65537 UYO65533:UYO65537 VIK65533:VIK65537 VSG65533:VSG65537 WCC65533:WCC65537 WLY65533:WLY65537 WVU65533:WVU65537 M131069:M131073 JI131069:JI131073 TE131069:TE131073 ADA131069:ADA131073 AMW131069:AMW131073 AWS131069:AWS131073 BGO131069:BGO131073 BQK131069:BQK131073 CAG131069:CAG131073 CKC131069:CKC131073 CTY131069:CTY131073 DDU131069:DDU131073 DNQ131069:DNQ131073 DXM131069:DXM131073 EHI131069:EHI131073 ERE131069:ERE131073 FBA131069:FBA131073 FKW131069:FKW131073 FUS131069:FUS131073 GEO131069:GEO131073 GOK131069:GOK131073 GYG131069:GYG131073 HIC131069:HIC131073 HRY131069:HRY131073 IBU131069:IBU131073 ILQ131069:ILQ131073 IVM131069:IVM131073 JFI131069:JFI131073 JPE131069:JPE131073 JZA131069:JZA131073 KIW131069:KIW131073 KSS131069:KSS131073 LCO131069:LCO131073 LMK131069:LMK131073 LWG131069:LWG131073 MGC131069:MGC131073 MPY131069:MPY131073 MZU131069:MZU131073 NJQ131069:NJQ131073 NTM131069:NTM131073 ODI131069:ODI131073 ONE131069:ONE131073 OXA131069:OXA131073 PGW131069:PGW131073 PQS131069:PQS131073 QAO131069:QAO131073 QKK131069:QKK131073 QUG131069:QUG131073 REC131069:REC131073 RNY131069:RNY131073 RXU131069:RXU131073 SHQ131069:SHQ131073 SRM131069:SRM131073 TBI131069:TBI131073 TLE131069:TLE131073 TVA131069:TVA131073 UEW131069:UEW131073 UOS131069:UOS131073 UYO131069:UYO131073 VIK131069:VIK131073 VSG131069:VSG131073 WCC131069:WCC131073 WLY131069:WLY131073 WVU131069:WVU131073 M196605:M196609 JI196605:JI196609 TE196605:TE196609 ADA196605:ADA196609 AMW196605:AMW196609 AWS196605:AWS196609 BGO196605:BGO196609 BQK196605:BQK196609 CAG196605:CAG196609 CKC196605:CKC196609 CTY196605:CTY196609 DDU196605:DDU196609 DNQ196605:DNQ196609 DXM196605:DXM196609 EHI196605:EHI196609 ERE196605:ERE196609 FBA196605:FBA196609 FKW196605:FKW196609 FUS196605:FUS196609 GEO196605:GEO196609 GOK196605:GOK196609 GYG196605:GYG196609 HIC196605:HIC196609 HRY196605:HRY196609 IBU196605:IBU196609 ILQ196605:ILQ196609 IVM196605:IVM196609 JFI196605:JFI196609 JPE196605:JPE196609 JZA196605:JZA196609 KIW196605:KIW196609 KSS196605:KSS196609 LCO196605:LCO196609 LMK196605:LMK196609 LWG196605:LWG196609 MGC196605:MGC196609 MPY196605:MPY196609 MZU196605:MZU196609 NJQ196605:NJQ196609 NTM196605:NTM196609 ODI196605:ODI196609 ONE196605:ONE196609 OXA196605:OXA196609 PGW196605:PGW196609 PQS196605:PQS196609 QAO196605:QAO196609 QKK196605:QKK196609 QUG196605:QUG196609 REC196605:REC196609 RNY196605:RNY196609 RXU196605:RXU196609 SHQ196605:SHQ196609 SRM196605:SRM196609 TBI196605:TBI196609 TLE196605:TLE196609 TVA196605:TVA196609 UEW196605:UEW196609 UOS196605:UOS196609 UYO196605:UYO196609 VIK196605:VIK196609 VSG196605:VSG196609 WCC196605:WCC196609 WLY196605:WLY196609 WVU196605:WVU196609 M262141:M262145 JI262141:JI262145 TE262141:TE262145 ADA262141:ADA262145 AMW262141:AMW262145 AWS262141:AWS262145 BGO262141:BGO262145 BQK262141:BQK262145 CAG262141:CAG262145 CKC262141:CKC262145 CTY262141:CTY262145 DDU262141:DDU262145 DNQ262141:DNQ262145 DXM262141:DXM262145 EHI262141:EHI262145 ERE262141:ERE262145 FBA262141:FBA262145 FKW262141:FKW262145 FUS262141:FUS262145 GEO262141:GEO262145 GOK262141:GOK262145 GYG262141:GYG262145 HIC262141:HIC262145 HRY262141:HRY262145 IBU262141:IBU262145 ILQ262141:ILQ262145 IVM262141:IVM262145 JFI262141:JFI262145 JPE262141:JPE262145 JZA262141:JZA262145 KIW262141:KIW262145 KSS262141:KSS262145 LCO262141:LCO262145 LMK262141:LMK262145 LWG262141:LWG262145 MGC262141:MGC262145 MPY262141:MPY262145 MZU262141:MZU262145 NJQ262141:NJQ262145 NTM262141:NTM262145 ODI262141:ODI262145 ONE262141:ONE262145 OXA262141:OXA262145 PGW262141:PGW262145 PQS262141:PQS262145 QAO262141:QAO262145 QKK262141:QKK262145 QUG262141:QUG262145 REC262141:REC262145 RNY262141:RNY262145 RXU262141:RXU262145 SHQ262141:SHQ262145 SRM262141:SRM262145 TBI262141:TBI262145 TLE262141:TLE262145 TVA262141:TVA262145 UEW262141:UEW262145 UOS262141:UOS262145 UYO262141:UYO262145 VIK262141:VIK262145 VSG262141:VSG262145 WCC262141:WCC262145 WLY262141:WLY262145 WVU262141:WVU262145 M327677:M327681 JI327677:JI327681 TE327677:TE327681 ADA327677:ADA327681 AMW327677:AMW327681 AWS327677:AWS327681 BGO327677:BGO327681 BQK327677:BQK327681 CAG327677:CAG327681 CKC327677:CKC327681 CTY327677:CTY327681 DDU327677:DDU327681 DNQ327677:DNQ327681 DXM327677:DXM327681 EHI327677:EHI327681 ERE327677:ERE327681 FBA327677:FBA327681 FKW327677:FKW327681 FUS327677:FUS327681 GEO327677:GEO327681 GOK327677:GOK327681 GYG327677:GYG327681 HIC327677:HIC327681 HRY327677:HRY327681 IBU327677:IBU327681 ILQ327677:ILQ327681 IVM327677:IVM327681 JFI327677:JFI327681 JPE327677:JPE327681 JZA327677:JZA327681 KIW327677:KIW327681 KSS327677:KSS327681 LCO327677:LCO327681 LMK327677:LMK327681 LWG327677:LWG327681 MGC327677:MGC327681 MPY327677:MPY327681 MZU327677:MZU327681 NJQ327677:NJQ327681 NTM327677:NTM327681 ODI327677:ODI327681 ONE327677:ONE327681 OXA327677:OXA327681 PGW327677:PGW327681 PQS327677:PQS327681 QAO327677:QAO327681 QKK327677:QKK327681 QUG327677:QUG327681 REC327677:REC327681 RNY327677:RNY327681 RXU327677:RXU327681 SHQ327677:SHQ327681 SRM327677:SRM327681 TBI327677:TBI327681 TLE327677:TLE327681 TVA327677:TVA327681 UEW327677:UEW327681 UOS327677:UOS327681 UYO327677:UYO327681 VIK327677:VIK327681 VSG327677:VSG327681 WCC327677:WCC327681 WLY327677:WLY327681 WVU327677:WVU327681 M393213:M393217 JI393213:JI393217 TE393213:TE393217 ADA393213:ADA393217 AMW393213:AMW393217 AWS393213:AWS393217 BGO393213:BGO393217 BQK393213:BQK393217 CAG393213:CAG393217 CKC393213:CKC393217 CTY393213:CTY393217 DDU393213:DDU393217 DNQ393213:DNQ393217 DXM393213:DXM393217 EHI393213:EHI393217 ERE393213:ERE393217 FBA393213:FBA393217 FKW393213:FKW393217 FUS393213:FUS393217 GEO393213:GEO393217 GOK393213:GOK393217 GYG393213:GYG393217 HIC393213:HIC393217 HRY393213:HRY393217 IBU393213:IBU393217 ILQ393213:ILQ393217 IVM393213:IVM393217 JFI393213:JFI393217 JPE393213:JPE393217 JZA393213:JZA393217 KIW393213:KIW393217 KSS393213:KSS393217 LCO393213:LCO393217 LMK393213:LMK393217 LWG393213:LWG393217 MGC393213:MGC393217 MPY393213:MPY393217 MZU393213:MZU393217 NJQ393213:NJQ393217 NTM393213:NTM393217 ODI393213:ODI393217 ONE393213:ONE393217 OXA393213:OXA393217 PGW393213:PGW393217 PQS393213:PQS393217 QAO393213:QAO393217 QKK393213:QKK393217 QUG393213:QUG393217 REC393213:REC393217 RNY393213:RNY393217 RXU393213:RXU393217 SHQ393213:SHQ393217 SRM393213:SRM393217 TBI393213:TBI393217 TLE393213:TLE393217 TVA393213:TVA393217 UEW393213:UEW393217 UOS393213:UOS393217 UYO393213:UYO393217 VIK393213:VIK393217 VSG393213:VSG393217 WCC393213:WCC393217 WLY393213:WLY393217 WVU393213:WVU393217 M458749:M458753 JI458749:JI458753 TE458749:TE458753 ADA458749:ADA458753 AMW458749:AMW458753 AWS458749:AWS458753 BGO458749:BGO458753 BQK458749:BQK458753 CAG458749:CAG458753 CKC458749:CKC458753 CTY458749:CTY458753 DDU458749:DDU458753 DNQ458749:DNQ458753 DXM458749:DXM458753 EHI458749:EHI458753 ERE458749:ERE458753 FBA458749:FBA458753 FKW458749:FKW458753 FUS458749:FUS458753 GEO458749:GEO458753 GOK458749:GOK458753 GYG458749:GYG458753 HIC458749:HIC458753 HRY458749:HRY458753 IBU458749:IBU458753 ILQ458749:ILQ458753 IVM458749:IVM458753 JFI458749:JFI458753 JPE458749:JPE458753 JZA458749:JZA458753 KIW458749:KIW458753 KSS458749:KSS458753 LCO458749:LCO458753 LMK458749:LMK458753 LWG458749:LWG458753 MGC458749:MGC458753 MPY458749:MPY458753 MZU458749:MZU458753 NJQ458749:NJQ458753 NTM458749:NTM458753 ODI458749:ODI458753 ONE458749:ONE458753 OXA458749:OXA458753 PGW458749:PGW458753 PQS458749:PQS458753 QAO458749:QAO458753 QKK458749:QKK458753 QUG458749:QUG458753 REC458749:REC458753 RNY458749:RNY458753 RXU458749:RXU458753 SHQ458749:SHQ458753 SRM458749:SRM458753 TBI458749:TBI458753 TLE458749:TLE458753 TVA458749:TVA458753 UEW458749:UEW458753 UOS458749:UOS458753 UYO458749:UYO458753 VIK458749:VIK458753 VSG458749:VSG458753 WCC458749:WCC458753 WLY458749:WLY458753 WVU458749:WVU458753 M524285:M524289 JI524285:JI524289 TE524285:TE524289 ADA524285:ADA524289 AMW524285:AMW524289 AWS524285:AWS524289 BGO524285:BGO524289 BQK524285:BQK524289 CAG524285:CAG524289 CKC524285:CKC524289 CTY524285:CTY524289 DDU524285:DDU524289 DNQ524285:DNQ524289 DXM524285:DXM524289 EHI524285:EHI524289 ERE524285:ERE524289 FBA524285:FBA524289 FKW524285:FKW524289 FUS524285:FUS524289 GEO524285:GEO524289 GOK524285:GOK524289 GYG524285:GYG524289 HIC524285:HIC524289 HRY524285:HRY524289 IBU524285:IBU524289 ILQ524285:ILQ524289 IVM524285:IVM524289 JFI524285:JFI524289 JPE524285:JPE524289 JZA524285:JZA524289 KIW524285:KIW524289 KSS524285:KSS524289 LCO524285:LCO524289 LMK524285:LMK524289 LWG524285:LWG524289 MGC524285:MGC524289 MPY524285:MPY524289 MZU524285:MZU524289 NJQ524285:NJQ524289 NTM524285:NTM524289 ODI524285:ODI524289 ONE524285:ONE524289 OXA524285:OXA524289 PGW524285:PGW524289 PQS524285:PQS524289 QAO524285:QAO524289 QKK524285:QKK524289 QUG524285:QUG524289 REC524285:REC524289 RNY524285:RNY524289 RXU524285:RXU524289 SHQ524285:SHQ524289 SRM524285:SRM524289 TBI524285:TBI524289 TLE524285:TLE524289 TVA524285:TVA524289 UEW524285:UEW524289 UOS524285:UOS524289 UYO524285:UYO524289 VIK524285:VIK524289 VSG524285:VSG524289 WCC524285:WCC524289 WLY524285:WLY524289 WVU524285:WVU524289 M589821:M589825 JI589821:JI589825 TE589821:TE589825 ADA589821:ADA589825 AMW589821:AMW589825 AWS589821:AWS589825 BGO589821:BGO589825 BQK589821:BQK589825 CAG589821:CAG589825 CKC589821:CKC589825 CTY589821:CTY589825 DDU589821:DDU589825 DNQ589821:DNQ589825 DXM589821:DXM589825 EHI589821:EHI589825 ERE589821:ERE589825 FBA589821:FBA589825 FKW589821:FKW589825 FUS589821:FUS589825 GEO589821:GEO589825 GOK589821:GOK589825 GYG589821:GYG589825 HIC589821:HIC589825 HRY589821:HRY589825 IBU589821:IBU589825 ILQ589821:ILQ589825 IVM589821:IVM589825 JFI589821:JFI589825 JPE589821:JPE589825 JZA589821:JZA589825 KIW589821:KIW589825 KSS589821:KSS589825 LCO589821:LCO589825 LMK589821:LMK589825 LWG589821:LWG589825 MGC589821:MGC589825 MPY589821:MPY589825 MZU589821:MZU589825 NJQ589821:NJQ589825 NTM589821:NTM589825 ODI589821:ODI589825 ONE589821:ONE589825 OXA589821:OXA589825 PGW589821:PGW589825 PQS589821:PQS589825 QAO589821:QAO589825 QKK589821:QKK589825 QUG589821:QUG589825 REC589821:REC589825 RNY589821:RNY589825 RXU589821:RXU589825 SHQ589821:SHQ589825 SRM589821:SRM589825 TBI589821:TBI589825 TLE589821:TLE589825 TVA589821:TVA589825 UEW589821:UEW589825 UOS589821:UOS589825 UYO589821:UYO589825 VIK589821:VIK589825 VSG589821:VSG589825 WCC589821:WCC589825 WLY589821:WLY589825 WVU589821:WVU589825 M655357:M655361 JI655357:JI655361 TE655357:TE655361 ADA655357:ADA655361 AMW655357:AMW655361 AWS655357:AWS655361 BGO655357:BGO655361 BQK655357:BQK655361 CAG655357:CAG655361 CKC655357:CKC655361 CTY655357:CTY655361 DDU655357:DDU655361 DNQ655357:DNQ655361 DXM655357:DXM655361 EHI655357:EHI655361 ERE655357:ERE655361 FBA655357:FBA655361 FKW655357:FKW655361 FUS655357:FUS655361 GEO655357:GEO655361 GOK655357:GOK655361 GYG655357:GYG655361 HIC655357:HIC655361 HRY655357:HRY655361 IBU655357:IBU655361 ILQ655357:ILQ655361 IVM655357:IVM655361 JFI655357:JFI655361 JPE655357:JPE655361 JZA655357:JZA655361 KIW655357:KIW655361 KSS655357:KSS655361 LCO655357:LCO655361 LMK655357:LMK655361 LWG655357:LWG655361 MGC655357:MGC655361 MPY655357:MPY655361 MZU655357:MZU655361 NJQ655357:NJQ655361 NTM655357:NTM655361 ODI655357:ODI655361 ONE655357:ONE655361 OXA655357:OXA655361 PGW655357:PGW655361 PQS655357:PQS655361 QAO655357:QAO655361 QKK655357:QKK655361 QUG655357:QUG655361 REC655357:REC655361 RNY655357:RNY655361 RXU655357:RXU655361 SHQ655357:SHQ655361 SRM655357:SRM655361 TBI655357:TBI655361 TLE655357:TLE655361 TVA655357:TVA655361 UEW655357:UEW655361 UOS655357:UOS655361 UYO655357:UYO655361 VIK655357:VIK655361 VSG655357:VSG655361 WCC655357:WCC655361 WLY655357:WLY655361 WVU655357:WVU655361 M720893:M720897 JI720893:JI720897 TE720893:TE720897 ADA720893:ADA720897 AMW720893:AMW720897 AWS720893:AWS720897 BGO720893:BGO720897 BQK720893:BQK720897 CAG720893:CAG720897 CKC720893:CKC720897 CTY720893:CTY720897 DDU720893:DDU720897 DNQ720893:DNQ720897 DXM720893:DXM720897 EHI720893:EHI720897 ERE720893:ERE720897 FBA720893:FBA720897 FKW720893:FKW720897 FUS720893:FUS720897 GEO720893:GEO720897 GOK720893:GOK720897 GYG720893:GYG720897 HIC720893:HIC720897 HRY720893:HRY720897 IBU720893:IBU720897 ILQ720893:ILQ720897 IVM720893:IVM720897 JFI720893:JFI720897 JPE720893:JPE720897 JZA720893:JZA720897 KIW720893:KIW720897 KSS720893:KSS720897 LCO720893:LCO720897 LMK720893:LMK720897 LWG720893:LWG720897 MGC720893:MGC720897 MPY720893:MPY720897 MZU720893:MZU720897 NJQ720893:NJQ720897 NTM720893:NTM720897 ODI720893:ODI720897 ONE720893:ONE720897 OXA720893:OXA720897 PGW720893:PGW720897 PQS720893:PQS720897 QAO720893:QAO720897 QKK720893:QKK720897 QUG720893:QUG720897 REC720893:REC720897 RNY720893:RNY720897 RXU720893:RXU720897 SHQ720893:SHQ720897 SRM720893:SRM720897 TBI720893:TBI720897 TLE720893:TLE720897 TVA720893:TVA720897 UEW720893:UEW720897 UOS720893:UOS720897 UYO720893:UYO720897 VIK720893:VIK720897 VSG720893:VSG720897 WCC720893:WCC720897 WLY720893:WLY720897 WVU720893:WVU720897 M786429:M786433 JI786429:JI786433 TE786429:TE786433 ADA786429:ADA786433 AMW786429:AMW786433 AWS786429:AWS786433 BGO786429:BGO786433 BQK786429:BQK786433 CAG786429:CAG786433 CKC786429:CKC786433 CTY786429:CTY786433 DDU786429:DDU786433 DNQ786429:DNQ786433 DXM786429:DXM786433 EHI786429:EHI786433 ERE786429:ERE786433 FBA786429:FBA786433 FKW786429:FKW786433 FUS786429:FUS786433 GEO786429:GEO786433 GOK786429:GOK786433 GYG786429:GYG786433 HIC786429:HIC786433 HRY786429:HRY786433 IBU786429:IBU786433 ILQ786429:ILQ786433 IVM786429:IVM786433 JFI786429:JFI786433 JPE786429:JPE786433 JZA786429:JZA786433 KIW786429:KIW786433 KSS786429:KSS786433 LCO786429:LCO786433 LMK786429:LMK786433 LWG786429:LWG786433 MGC786429:MGC786433 MPY786429:MPY786433 MZU786429:MZU786433 NJQ786429:NJQ786433 NTM786429:NTM786433 ODI786429:ODI786433 ONE786429:ONE786433 OXA786429:OXA786433 PGW786429:PGW786433 PQS786429:PQS786433 QAO786429:QAO786433 QKK786429:QKK786433 QUG786429:QUG786433 REC786429:REC786433 RNY786429:RNY786433 RXU786429:RXU786433 SHQ786429:SHQ786433 SRM786429:SRM786433 TBI786429:TBI786433 TLE786429:TLE786433 TVA786429:TVA786433 UEW786429:UEW786433 UOS786429:UOS786433 UYO786429:UYO786433 VIK786429:VIK786433 VSG786429:VSG786433 WCC786429:WCC786433 WLY786429:WLY786433 WVU786429:WVU786433 M851965:M851969 JI851965:JI851969 TE851965:TE851969 ADA851965:ADA851969 AMW851965:AMW851969 AWS851965:AWS851969 BGO851965:BGO851969 BQK851965:BQK851969 CAG851965:CAG851969 CKC851965:CKC851969 CTY851965:CTY851969 DDU851965:DDU851969 DNQ851965:DNQ851969 DXM851965:DXM851969 EHI851965:EHI851969 ERE851965:ERE851969 FBA851965:FBA851969 FKW851965:FKW851969 FUS851965:FUS851969 GEO851965:GEO851969 GOK851965:GOK851969 GYG851965:GYG851969 HIC851965:HIC851969 HRY851965:HRY851969 IBU851965:IBU851969 ILQ851965:ILQ851969 IVM851965:IVM851969 JFI851965:JFI851969 JPE851965:JPE851969 JZA851965:JZA851969 KIW851965:KIW851969 KSS851965:KSS851969 LCO851965:LCO851969 LMK851965:LMK851969 LWG851965:LWG851969 MGC851965:MGC851969 MPY851965:MPY851969 MZU851965:MZU851969 NJQ851965:NJQ851969 NTM851965:NTM851969 ODI851965:ODI851969 ONE851965:ONE851969 OXA851965:OXA851969 PGW851965:PGW851969 PQS851965:PQS851969 QAO851965:QAO851969 QKK851965:QKK851969 QUG851965:QUG851969 REC851965:REC851969 RNY851965:RNY851969 RXU851965:RXU851969 SHQ851965:SHQ851969 SRM851965:SRM851969 TBI851965:TBI851969 TLE851965:TLE851969 TVA851965:TVA851969 UEW851965:UEW851969 UOS851965:UOS851969 UYO851965:UYO851969 VIK851965:VIK851969 VSG851965:VSG851969 WCC851965:WCC851969 WLY851965:WLY851969 WVU851965:WVU851969 M917501:M917505 JI917501:JI917505 TE917501:TE917505 ADA917501:ADA917505 AMW917501:AMW917505 AWS917501:AWS917505 BGO917501:BGO917505 BQK917501:BQK917505 CAG917501:CAG917505 CKC917501:CKC917505 CTY917501:CTY917505 DDU917501:DDU917505 DNQ917501:DNQ917505 DXM917501:DXM917505 EHI917501:EHI917505 ERE917501:ERE917505 FBA917501:FBA917505 FKW917501:FKW917505 FUS917501:FUS917505 GEO917501:GEO917505 GOK917501:GOK917505 GYG917501:GYG917505 HIC917501:HIC917505 HRY917501:HRY917505 IBU917501:IBU917505 ILQ917501:ILQ917505 IVM917501:IVM917505 JFI917501:JFI917505 JPE917501:JPE917505 JZA917501:JZA917505 KIW917501:KIW917505 KSS917501:KSS917505 LCO917501:LCO917505 LMK917501:LMK917505 LWG917501:LWG917505 MGC917501:MGC917505 MPY917501:MPY917505 MZU917501:MZU917505 NJQ917501:NJQ917505 NTM917501:NTM917505 ODI917501:ODI917505 ONE917501:ONE917505 OXA917501:OXA917505 PGW917501:PGW917505 PQS917501:PQS917505 QAO917501:QAO917505 QKK917501:QKK917505 QUG917501:QUG917505 REC917501:REC917505 RNY917501:RNY917505 RXU917501:RXU917505 SHQ917501:SHQ917505 SRM917501:SRM917505 TBI917501:TBI917505 TLE917501:TLE917505 TVA917501:TVA917505 UEW917501:UEW917505 UOS917501:UOS917505 UYO917501:UYO917505 VIK917501:VIK917505 VSG917501:VSG917505 WCC917501:WCC917505 WLY917501:WLY917505 WVU917501:WVU917505 M983037:M983041 JI983037:JI983041 TE983037:TE983041 ADA983037:ADA983041 AMW983037:AMW983041 AWS983037:AWS983041 BGO983037:BGO983041 BQK983037:BQK983041 CAG983037:CAG983041 CKC983037:CKC983041 CTY983037:CTY983041 DDU983037:DDU983041 DNQ983037:DNQ983041 DXM983037:DXM983041 EHI983037:EHI983041 ERE983037:ERE983041 FBA983037:FBA983041 FKW983037:FKW983041 FUS983037:FUS983041 GEO983037:GEO983041 GOK983037:GOK983041 GYG983037:GYG983041 HIC983037:HIC983041 HRY983037:HRY983041 IBU983037:IBU983041 ILQ983037:ILQ983041 IVM983037:IVM983041 JFI983037:JFI983041 JPE983037:JPE983041 JZA983037:JZA983041 KIW983037:KIW983041 KSS983037:KSS983041 LCO983037:LCO983041 LMK983037:LMK983041 LWG983037:LWG983041 MGC983037:MGC983041 MPY983037:MPY983041 MZU983037:MZU983041 NJQ983037:NJQ983041 NTM983037:NTM983041 ODI983037:ODI983041 ONE983037:ONE983041 OXA983037:OXA983041 PGW983037:PGW983041 PQS983037:PQS983041 QAO983037:QAO983041 QKK983037:QKK983041 QUG983037:QUG983041 REC983037:REC983041 RNY983037:RNY983041 RXU983037:RXU983041 SHQ983037:SHQ983041 SRM983037:SRM983041 TBI983037:TBI983041 TLE983037:TLE983041 TVA983037:TVA983041 UEW983037:UEW983041 UOS983037:UOS983041 UYO983037:UYO983041 VIK983037:VIK983041 VSG983037:VSG983041 WCC983037:WCC983041 WLY983037:WLY983041 WVU983037:WVU983041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533:R65537 JN65533:JN65537 TJ65533:TJ65537 ADF65533:ADF65537 ANB65533:ANB65537 AWX65533:AWX65537 BGT65533:BGT65537 BQP65533:BQP65537 CAL65533:CAL65537 CKH65533:CKH65537 CUD65533:CUD65537 DDZ65533:DDZ65537 DNV65533:DNV65537 DXR65533:DXR65537 EHN65533:EHN65537 ERJ65533:ERJ65537 FBF65533:FBF65537 FLB65533:FLB65537 FUX65533:FUX65537 GET65533:GET65537 GOP65533:GOP65537 GYL65533:GYL65537 HIH65533:HIH65537 HSD65533:HSD65537 IBZ65533:IBZ65537 ILV65533:ILV65537 IVR65533:IVR65537 JFN65533:JFN65537 JPJ65533:JPJ65537 JZF65533:JZF65537 KJB65533:KJB65537 KSX65533:KSX65537 LCT65533:LCT65537 LMP65533:LMP65537 LWL65533:LWL65537 MGH65533:MGH65537 MQD65533:MQD65537 MZZ65533:MZZ65537 NJV65533:NJV65537 NTR65533:NTR65537 ODN65533:ODN65537 ONJ65533:ONJ65537 OXF65533:OXF65537 PHB65533:PHB65537 PQX65533:PQX65537 QAT65533:QAT65537 QKP65533:QKP65537 QUL65533:QUL65537 REH65533:REH65537 ROD65533:ROD65537 RXZ65533:RXZ65537 SHV65533:SHV65537 SRR65533:SRR65537 TBN65533:TBN65537 TLJ65533:TLJ65537 TVF65533:TVF65537 UFB65533:UFB65537 UOX65533:UOX65537 UYT65533:UYT65537 VIP65533:VIP65537 VSL65533:VSL65537 WCH65533:WCH65537 WMD65533:WMD65537 WVZ65533:WVZ65537 R131069:R131073 JN131069:JN131073 TJ131069:TJ131073 ADF131069:ADF131073 ANB131069:ANB131073 AWX131069:AWX131073 BGT131069:BGT131073 BQP131069:BQP131073 CAL131069:CAL131073 CKH131069:CKH131073 CUD131069:CUD131073 DDZ131069:DDZ131073 DNV131069:DNV131073 DXR131069:DXR131073 EHN131069:EHN131073 ERJ131069:ERJ131073 FBF131069:FBF131073 FLB131069:FLB131073 FUX131069:FUX131073 GET131069:GET131073 GOP131069:GOP131073 GYL131069:GYL131073 HIH131069:HIH131073 HSD131069:HSD131073 IBZ131069:IBZ131073 ILV131069:ILV131073 IVR131069:IVR131073 JFN131069:JFN131073 JPJ131069:JPJ131073 JZF131069:JZF131073 KJB131069:KJB131073 KSX131069:KSX131073 LCT131069:LCT131073 LMP131069:LMP131073 LWL131069:LWL131073 MGH131069:MGH131073 MQD131069:MQD131073 MZZ131069:MZZ131073 NJV131069:NJV131073 NTR131069:NTR131073 ODN131069:ODN131073 ONJ131069:ONJ131073 OXF131069:OXF131073 PHB131069:PHB131073 PQX131069:PQX131073 QAT131069:QAT131073 QKP131069:QKP131073 QUL131069:QUL131073 REH131069:REH131073 ROD131069:ROD131073 RXZ131069:RXZ131073 SHV131069:SHV131073 SRR131069:SRR131073 TBN131069:TBN131073 TLJ131069:TLJ131073 TVF131069:TVF131073 UFB131069:UFB131073 UOX131069:UOX131073 UYT131069:UYT131073 VIP131069:VIP131073 VSL131069:VSL131073 WCH131069:WCH131073 WMD131069:WMD131073 WVZ131069:WVZ131073 R196605:R196609 JN196605:JN196609 TJ196605:TJ196609 ADF196605:ADF196609 ANB196605:ANB196609 AWX196605:AWX196609 BGT196605:BGT196609 BQP196605:BQP196609 CAL196605:CAL196609 CKH196605:CKH196609 CUD196605:CUD196609 DDZ196605:DDZ196609 DNV196605:DNV196609 DXR196605:DXR196609 EHN196605:EHN196609 ERJ196605:ERJ196609 FBF196605:FBF196609 FLB196605:FLB196609 FUX196605:FUX196609 GET196605:GET196609 GOP196605:GOP196609 GYL196605:GYL196609 HIH196605:HIH196609 HSD196605:HSD196609 IBZ196605:IBZ196609 ILV196605:ILV196609 IVR196605:IVR196609 JFN196605:JFN196609 JPJ196605:JPJ196609 JZF196605:JZF196609 KJB196605:KJB196609 KSX196605:KSX196609 LCT196605:LCT196609 LMP196605:LMP196609 LWL196605:LWL196609 MGH196605:MGH196609 MQD196605:MQD196609 MZZ196605:MZZ196609 NJV196605:NJV196609 NTR196605:NTR196609 ODN196605:ODN196609 ONJ196605:ONJ196609 OXF196605:OXF196609 PHB196605:PHB196609 PQX196605:PQX196609 QAT196605:QAT196609 QKP196605:QKP196609 QUL196605:QUL196609 REH196605:REH196609 ROD196605:ROD196609 RXZ196605:RXZ196609 SHV196605:SHV196609 SRR196605:SRR196609 TBN196605:TBN196609 TLJ196605:TLJ196609 TVF196605:TVF196609 UFB196605:UFB196609 UOX196605:UOX196609 UYT196605:UYT196609 VIP196605:VIP196609 VSL196605:VSL196609 WCH196605:WCH196609 WMD196605:WMD196609 WVZ196605:WVZ196609 R262141:R262145 JN262141:JN262145 TJ262141:TJ262145 ADF262141:ADF262145 ANB262141:ANB262145 AWX262141:AWX262145 BGT262141:BGT262145 BQP262141:BQP262145 CAL262141:CAL262145 CKH262141:CKH262145 CUD262141:CUD262145 DDZ262141:DDZ262145 DNV262141:DNV262145 DXR262141:DXR262145 EHN262141:EHN262145 ERJ262141:ERJ262145 FBF262141:FBF262145 FLB262141:FLB262145 FUX262141:FUX262145 GET262141:GET262145 GOP262141:GOP262145 GYL262141:GYL262145 HIH262141:HIH262145 HSD262141:HSD262145 IBZ262141:IBZ262145 ILV262141:ILV262145 IVR262141:IVR262145 JFN262141:JFN262145 JPJ262141:JPJ262145 JZF262141:JZF262145 KJB262141:KJB262145 KSX262141:KSX262145 LCT262141:LCT262145 LMP262141:LMP262145 LWL262141:LWL262145 MGH262141:MGH262145 MQD262141:MQD262145 MZZ262141:MZZ262145 NJV262141:NJV262145 NTR262141:NTR262145 ODN262141:ODN262145 ONJ262141:ONJ262145 OXF262141:OXF262145 PHB262141:PHB262145 PQX262141:PQX262145 QAT262141:QAT262145 QKP262141:QKP262145 QUL262141:QUL262145 REH262141:REH262145 ROD262141:ROD262145 RXZ262141:RXZ262145 SHV262141:SHV262145 SRR262141:SRR262145 TBN262141:TBN262145 TLJ262141:TLJ262145 TVF262141:TVF262145 UFB262141:UFB262145 UOX262141:UOX262145 UYT262141:UYT262145 VIP262141:VIP262145 VSL262141:VSL262145 WCH262141:WCH262145 WMD262141:WMD262145 WVZ262141:WVZ262145 R327677:R327681 JN327677:JN327681 TJ327677:TJ327681 ADF327677:ADF327681 ANB327677:ANB327681 AWX327677:AWX327681 BGT327677:BGT327681 BQP327677:BQP327681 CAL327677:CAL327681 CKH327677:CKH327681 CUD327677:CUD327681 DDZ327677:DDZ327681 DNV327677:DNV327681 DXR327677:DXR327681 EHN327677:EHN327681 ERJ327677:ERJ327681 FBF327677:FBF327681 FLB327677:FLB327681 FUX327677:FUX327681 GET327677:GET327681 GOP327677:GOP327681 GYL327677:GYL327681 HIH327677:HIH327681 HSD327677:HSD327681 IBZ327677:IBZ327681 ILV327677:ILV327681 IVR327677:IVR327681 JFN327677:JFN327681 JPJ327677:JPJ327681 JZF327677:JZF327681 KJB327677:KJB327681 KSX327677:KSX327681 LCT327677:LCT327681 LMP327677:LMP327681 LWL327677:LWL327681 MGH327677:MGH327681 MQD327677:MQD327681 MZZ327677:MZZ327681 NJV327677:NJV327681 NTR327677:NTR327681 ODN327677:ODN327681 ONJ327677:ONJ327681 OXF327677:OXF327681 PHB327677:PHB327681 PQX327677:PQX327681 QAT327677:QAT327681 QKP327677:QKP327681 QUL327677:QUL327681 REH327677:REH327681 ROD327677:ROD327681 RXZ327677:RXZ327681 SHV327677:SHV327681 SRR327677:SRR327681 TBN327677:TBN327681 TLJ327677:TLJ327681 TVF327677:TVF327681 UFB327677:UFB327681 UOX327677:UOX327681 UYT327677:UYT327681 VIP327677:VIP327681 VSL327677:VSL327681 WCH327677:WCH327681 WMD327677:WMD327681 WVZ327677:WVZ327681 R393213:R393217 JN393213:JN393217 TJ393213:TJ393217 ADF393213:ADF393217 ANB393213:ANB393217 AWX393213:AWX393217 BGT393213:BGT393217 BQP393213:BQP393217 CAL393213:CAL393217 CKH393213:CKH393217 CUD393213:CUD393217 DDZ393213:DDZ393217 DNV393213:DNV393217 DXR393213:DXR393217 EHN393213:EHN393217 ERJ393213:ERJ393217 FBF393213:FBF393217 FLB393213:FLB393217 FUX393213:FUX393217 GET393213:GET393217 GOP393213:GOP393217 GYL393213:GYL393217 HIH393213:HIH393217 HSD393213:HSD393217 IBZ393213:IBZ393217 ILV393213:ILV393217 IVR393213:IVR393217 JFN393213:JFN393217 JPJ393213:JPJ393217 JZF393213:JZF393217 KJB393213:KJB393217 KSX393213:KSX393217 LCT393213:LCT393217 LMP393213:LMP393217 LWL393213:LWL393217 MGH393213:MGH393217 MQD393213:MQD393217 MZZ393213:MZZ393217 NJV393213:NJV393217 NTR393213:NTR393217 ODN393213:ODN393217 ONJ393213:ONJ393217 OXF393213:OXF393217 PHB393213:PHB393217 PQX393213:PQX393217 QAT393213:QAT393217 QKP393213:QKP393217 QUL393213:QUL393217 REH393213:REH393217 ROD393213:ROD393217 RXZ393213:RXZ393217 SHV393213:SHV393217 SRR393213:SRR393217 TBN393213:TBN393217 TLJ393213:TLJ393217 TVF393213:TVF393217 UFB393213:UFB393217 UOX393213:UOX393217 UYT393213:UYT393217 VIP393213:VIP393217 VSL393213:VSL393217 WCH393213:WCH393217 WMD393213:WMD393217 WVZ393213:WVZ393217 R458749:R458753 JN458749:JN458753 TJ458749:TJ458753 ADF458749:ADF458753 ANB458749:ANB458753 AWX458749:AWX458753 BGT458749:BGT458753 BQP458749:BQP458753 CAL458749:CAL458753 CKH458749:CKH458753 CUD458749:CUD458753 DDZ458749:DDZ458753 DNV458749:DNV458753 DXR458749:DXR458753 EHN458749:EHN458753 ERJ458749:ERJ458753 FBF458749:FBF458753 FLB458749:FLB458753 FUX458749:FUX458753 GET458749:GET458753 GOP458749:GOP458753 GYL458749:GYL458753 HIH458749:HIH458753 HSD458749:HSD458753 IBZ458749:IBZ458753 ILV458749:ILV458753 IVR458749:IVR458753 JFN458749:JFN458753 JPJ458749:JPJ458753 JZF458749:JZF458753 KJB458749:KJB458753 KSX458749:KSX458753 LCT458749:LCT458753 LMP458749:LMP458753 LWL458749:LWL458753 MGH458749:MGH458753 MQD458749:MQD458753 MZZ458749:MZZ458753 NJV458749:NJV458753 NTR458749:NTR458753 ODN458749:ODN458753 ONJ458749:ONJ458753 OXF458749:OXF458753 PHB458749:PHB458753 PQX458749:PQX458753 QAT458749:QAT458753 QKP458749:QKP458753 QUL458749:QUL458753 REH458749:REH458753 ROD458749:ROD458753 RXZ458749:RXZ458753 SHV458749:SHV458753 SRR458749:SRR458753 TBN458749:TBN458753 TLJ458749:TLJ458753 TVF458749:TVF458753 UFB458749:UFB458753 UOX458749:UOX458753 UYT458749:UYT458753 VIP458749:VIP458753 VSL458749:VSL458753 WCH458749:WCH458753 WMD458749:WMD458753 WVZ458749:WVZ458753 R524285:R524289 JN524285:JN524289 TJ524285:TJ524289 ADF524285:ADF524289 ANB524285:ANB524289 AWX524285:AWX524289 BGT524285:BGT524289 BQP524285:BQP524289 CAL524285:CAL524289 CKH524285:CKH524289 CUD524285:CUD524289 DDZ524285:DDZ524289 DNV524285:DNV524289 DXR524285:DXR524289 EHN524285:EHN524289 ERJ524285:ERJ524289 FBF524285:FBF524289 FLB524285:FLB524289 FUX524285:FUX524289 GET524285:GET524289 GOP524285:GOP524289 GYL524285:GYL524289 HIH524285:HIH524289 HSD524285:HSD524289 IBZ524285:IBZ524289 ILV524285:ILV524289 IVR524285:IVR524289 JFN524285:JFN524289 JPJ524285:JPJ524289 JZF524285:JZF524289 KJB524285:KJB524289 KSX524285:KSX524289 LCT524285:LCT524289 LMP524285:LMP524289 LWL524285:LWL524289 MGH524285:MGH524289 MQD524285:MQD524289 MZZ524285:MZZ524289 NJV524285:NJV524289 NTR524285:NTR524289 ODN524285:ODN524289 ONJ524285:ONJ524289 OXF524285:OXF524289 PHB524285:PHB524289 PQX524285:PQX524289 QAT524285:QAT524289 QKP524285:QKP524289 QUL524285:QUL524289 REH524285:REH524289 ROD524285:ROD524289 RXZ524285:RXZ524289 SHV524285:SHV524289 SRR524285:SRR524289 TBN524285:TBN524289 TLJ524285:TLJ524289 TVF524285:TVF524289 UFB524285:UFB524289 UOX524285:UOX524289 UYT524285:UYT524289 VIP524285:VIP524289 VSL524285:VSL524289 WCH524285:WCH524289 WMD524285:WMD524289 WVZ524285:WVZ524289 R589821:R589825 JN589821:JN589825 TJ589821:TJ589825 ADF589821:ADF589825 ANB589821:ANB589825 AWX589821:AWX589825 BGT589821:BGT589825 BQP589821:BQP589825 CAL589821:CAL589825 CKH589821:CKH589825 CUD589821:CUD589825 DDZ589821:DDZ589825 DNV589821:DNV589825 DXR589821:DXR589825 EHN589821:EHN589825 ERJ589821:ERJ589825 FBF589821:FBF589825 FLB589821:FLB589825 FUX589821:FUX589825 GET589821:GET589825 GOP589821:GOP589825 GYL589821:GYL589825 HIH589821:HIH589825 HSD589821:HSD589825 IBZ589821:IBZ589825 ILV589821:ILV589825 IVR589821:IVR589825 JFN589821:JFN589825 JPJ589821:JPJ589825 JZF589821:JZF589825 KJB589821:KJB589825 KSX589821:KSX589825 LCT589821:LCT589825 LMP589821:LMP589825 LWL589821:LWL589825 MGH589821:MGH589825 MQD589821:MQD589825 MZZ589821:MZZ589825 NJV589821:NJV589825 NTR589821:NTR589825 ODN589821:ODN589825 ONJ589821:ONJ589825 OXF589821:OXF589825 PHB589821:PHB589825 PQX589821:PQX589825 QAT589821:QAT589825 QKP589821:QKP589825 QUL589821:QUL589825 REH589821:REH589825 ROD589821:ROD589825 RXZ589821:RXZ589825 SHV589821:SHV589825 SRR589821:SRR589825 TBN589821:TBN589825 TLJ589821:TLJ589825 TVF589821:TVF589825 UFB589821:UFB589825 UOX589821:UOX589825 UYT589821:UYT589825 VIP589821:VIP589825 VSL589821:VSL589825 WCH589821:WCH589825 WMD589821:WMD589825 WVZ589821:WVZ589825 R655357:R655361 JN655357:JN655361 TJ655357:TJ655361 ADF655357:ADF655361 ANB655357:ANB655361 AWX655357:AWX655361 BGT655357:BGT655361 BQP655357:BQP655361 CAL655357:CAL655361 CKH655357:CKH655361 CUD655357:CUD655361 DDZ655357:DDZ655361 DNV655357:DNV655361 DXR655357:DXR655361 EHN655357:EHN655361 ERJ655357:ERJ655361 FBF655357:FBF655361 FLB655357:FLB655361 FUX655357:FUX655361 GET655357:GET655361 GOP655357:GOP655361 GYL655357:GYL655361 HIH655357:HIH655361 HSD655357:HSD655361 IBZ655357:IBZ655361 ILV655357:ILV655361 IVR655357:IVR655361 JFN655357:JFN655361 JPJ655357:JPJ655361 JZF655357:JZF655361 KJB655357:KJB655361 KSX655357:KSX655361 LCT655357:LCT655361 LMP655357:LMP655361 LWL655357:LWL655361 MGH655357:MGH655361 MQD655357:MQD655361 MZZ655357:MZZ655361 NJV655357:NJV655361 NTR655357:NTR655361 ODN655357:ODN655361 ONJ655357:ONJ655361 OXF655357:OXF655361 PHB655357:PHB655361 PQX655357:PQX655361 QAT655357:QAT655361 QKP655357:QKP655361 QUL655357:QUL655361 REH655357:REH655361 ROD655357:ROD655361 RXZ655357:RXZ655361 SHV655357:SHV655361 SRR655357:SRR655361 TBN655357:TBN655361 TLJ655357:TLJ655361 TVF655357:TVF655361 UFB655357:UFB655361 UOX655357:UOX655361 UYT655357:UYT655361 VIP655357:VIP655361 VSL655357:VSL655361 WCH655357:WCH655361 WMD655357:WMD655361 WVZ655357:WVZ655361 R720893:R720897 JN720893:JN720897 TJ720893:TJ720897 ADF720893:ADF720897 ANB720893:ANB720897 AWX720893:AWX720897 BGT720893:BGT720897 BQP720893:BQP720897 CAL720893:CAL720897 CKH720893:CKH720897 CUD720893:CUD720897 DDZ720893:DDZ720897 DNV720893:DNV720897 DXR720893:DXR720897 EHN720893:EHN720897 ERJ720893:ERJ720897 FBF720893:FBF720897 FLB720893:FLB720897 FUX720893:FUX720897 GET720893:GET720897 GOP720893:GOP720897 GYL720893:GYL720897 HIH720893:HIH720897 HSD720893:HSD720897 IBZ720893:IBZ720897 ILV720893:ILV720897 IVR720893:IVR720897 JFN720893:JFN720897 JPJ720893:JPJ720897 JZF720893:JZF720897 KJB720893:KJB720897 KSX720893:KSX720897 LCT720893:LCT720897 LMP720893:LMP720897 LWL720893:LWL720897 MGH720893:MGH720897 MQD720893:MQD720897 MZZ720893:MZZ720897 NJV720893:NJV720897 NTR720893:NTR720897 ODN720893:ODN720897 ONJ720893:ONJ720897 OXF720893:OXF720897 PHB720893:PHB720897 PQX720893:PQX720897 QAT720893:QAT720897 QKP720893:QKP720897 QUL720893:QUL720897 REH720893:REH720897 ROD720893:ROD720897 RXZ720893:RXZ720897 SHV720893:SHV720897 SRR720893:SRR720897 TBN720893:TBN720897 TLJ720893:TLJ720897 TVF720893:TVF720897 UFB720893:UFB720897 UOX720893:UOX720897 UYT720893:UYT720897 VIP720893:VIP720897 VSL720893:VSL720897 WCH720893:WCH720897 WMD720893:WMD720897 WVZ720893:WVZ720897 R786429:R786433 JN786429:JN786433 TJ786429:TJ786433 ADF786429:ADF786433 ANB786429:ANB786433 AWX786429:AWX786433 BGT786429:BGT786433 BQP786429:BQP786433 CAL786429:CAL786433 CKH786429:CKH786433 CUD786429:CUD786433 DDZ786429:DDZ786433 DNV786429:DNV786433 DXR786429:DXR786433 EHN786429:EHN786433 ERJ786429:ERJ786433 FBF786429:FBF786433 FLB786429:FLB786433 FUX786429:FUX786433 GET786429:GET786433 GOP786429:GOP786433 GYL786429:GYL786433 HIH786429:HIH786433 HSD786429:HSD786433 IBZ786429:IBZ786433 ILV786429:ILV786433 IVR786429:IVR786433 JFN786429:JFN786433 JPJ786429:JPJ786433 JZF786429:JZF786433 KJB786429:KJB786433 KSX786429:KSX786433 LCT786429:LCT786433 LMP786429:LMP786433 LWL786429:LWL786433 MGH786429:MGH786433 MQD786429:MQD786433 MZZ786429:MZZ786433 NJV786429:NJV786433 NTR786429:NTR786433 ODN786429:ODN786433 ONJ786429:ONJ786433 OXF786429:OXF786433 PHB786429:PHB786433 PQX786429:PQX786433 QAT786429:QAT786433 QKP786429:QKP786433 QUL786429:QUL786433 REH786429:REH786433 ROD786429:ROD786433 RXZ786429:RXZ786433 SHV786429:SHV786433 SRR786429:SRR786433 TBN786429:TBN786433 TLJ786429:TLJ786433 TVF786429:TVF786433 UFB786429:UFB786433 UOX786429:UOX786433 UYT786429:UYT786433 VIP786429:VIP786433 VSL786429:VSL786433 WCH786429:WCH786433 WMD786429:WMD786433 WVZ786429:WVZ786433 R851965:R851969 JN851965:JN851969 TJ851965:TJ851969 ADF851965:ADF851969 ANB851965:ANB851969 AWX851965:AWX851969 BGT851965:BGT851969 BQP851965:BQP851969 CAL851965:CAL851969 CKH851965:CKH851969 CUD851965:CUD851969 DDZ851965:DDZ851969 DNV851965:DNV851969 DXR851965:DXR851969 EHN851965:EHN851969 ERJ851965:ERJ851969 FBF851965:FBF851969 FLB851965:FLB851969 FUX851965:FUX851969 GET851965:GET851969 GOP851965:GOP851969 GYL851965:GYL851969 HIH851965:HIH851969 HSD851965:HSD851969 IBZ851965:IBZ851969 ILV851965:ILV851969 IVR851965:IVR851969 JFN851965:JFN851969 JPJ851965:JPJ851969 JZF851965:JZF851969 KJB851965:KJB851969 KSX851965:KSX851969 LCT851965:LCT851969 LMP851965:LMP851969 LWL851965:LWL851969 MGH851965:MGH851969 MQD851965:MQD851969 MZZ851965:MZZ851969 NJV851965:NJV851969 NTR851965:NTR851969 ODN851965:ODN851969 ONJ851965:ONJ851969 OXF851965:OXF851969 PHB851965:PHB851969 PQX851965:PQX851969 QAT851965:QAT851969 QKP851965:QKP851969 QUL851965:QUL851969 REH851965:REH851969 ROD851965:ROD851969 RXZ851965:RXZ851969 SHV851965:SHV851969 SRR851965:SRR851969 TBN851965:TBN851969 TLJ851965:TLJ851969 TVF851965:TVF851969 UFB851965:UFB851969 UOX851965:UOX851969 UYT851965:UYT851969 VIP851965:VIP851969 VSL851965:VSL851969 WCH851965:WCH851969 WMD851965:WMD851969 WVZ851965:WVZ851969 R917501:R917505 JN917501:JN917505 TJ917501:TJ917505 ADF917501:ADF917505 ANB917501:ANB917505 AWX917501:AWX917505 BGT917501:BGT917505 BQP917501:BQP917505 CAL917501:CAL917505 CKH917501:CKH917505 CUD917501:CUD917505 DDZ917501:DDZ917505 DNV917501:DNV917505 DXR917501:DXR917505 EHN917501:EHN917505 ERJ917501:ERJ917505 FBF917501:FBF917505 FLB917501:FLB917505 FUX917501:FUX917505 GET917501:GET917505 GOP917501:GOP917505 GYL917501:GYL917505 HIH917501:HIH917505 HSD917501:HSD917505 IBZ917501:IBZ917505 ILV917501:ILV917505 IVR917501:IVR917505 JFN917501:JFN917505 JPJ917501:JPJ917505 JZF917501:JZF917505 KJB917501:KJB917505 KSX917501:KSX917505 LCT917501:LCT917505 LMP917501:LMP917505 LWL917501:LWL917505 MGH917501:MGH917505 MQD917501:MQD917505 MZZ917501:MZZ917505 NJV917501:NJV917505 NTR917501:NTR917505 ODN917501:ODN917505 ONJ917501:ONJ917505 OXF917501:OXF917505 PHB917501:PHB917505 PQX917501:PQX917505 QAT917501:QAT917505 QKP917501:QKP917505 QUL917501:QUL917505 REH917501:REH917505 ROD917501:ROD917505 RXZ917501:RXZ917505 SHV917501:SHV917505 SRR917501:SRR917505 TBN917501:TBN917505 TLJ917501:TLJ917505 TVF917501:TVF917505 UFB917501:UFB917505 UOX917501:UOX917505 UYT917501:UYT917505 VIP917501:VIP917505 VSL917501:VSL917505 WCH917501:WCH917505 WMD917501:WMD917505 WVZ917501:WVZ917505 R983037:R983041 JN983037:JN983041 TJ983037:TJ983041 ADF983037:ADF983041 ANB983037:ANB983041 AWX983037:AWX983041 BGT983037:BGT983041 BQP983037:BQP983041 CAL983037:CAL983041 CKH983037:CKH983041 CUD983037:CUD983041 DDZ983037:DDZ983041 DNV983037:DNV983041 DXR983037:DXR983041 EHN983037:EHN983041 ERJ983037:ERJ983041 FBF983037:FBF983041 FLB983037:FLB983041 FUX983037:FUX983041 GET983037:GET983041 GOP983037:GOP983041 GYL983037:GYL983041 HIH983037:HIH983041 HSD983037:HSD983041 IBZ983037:IBZ983041 ILV983037:ILV983041 IVR983037:IVR983041 JFN983037:JFN983041 JPJ983037:JPJ983041 JZF983037:JZF983041 KJB983037:KJB983041 KSX983037:KSX983041 LCT983037:LCT983041 LMP983037:LMP983041 LWL983037:LWL983041 MGH983037:MGH983041 MQD983037:MQD983041 MZZ983037:MZZ983041 NJV983037:NJV983041 NTR983037:NTR983041 ODN983037:ODN983041 ONJ983037:ONJ983041 OXF983037:OXF983041 PHB983037:PHB983041 PQX983037:PQX983041 QAT983037:QAT983041 QKP983037:QKP983041 QUL983037:QUL983041 REH983037:REH983041 ROD983037:ROD983041 RXZ983037:RXZ983041 SHV983037:SHV983041 SRR983037:SRR983041 TBN983037:TBN983041 TLJ983037:TLJ983041 TVF983037:TVF983041 UFB983037:UFB983041 UOX983037:UOX983041 UYT983037:UYT983041 VIP983037:VIP983041 VSL983037:VSL983041 WCH983037:WCH983041 WMD983037:WMD983041 WVZ983037:WVZ983041"/>
    <dataValidation type="list" allowBlank="1" showInputMessage="1" showErrorMessage="1" sqref="P65539:P65583 JL65539:JL65583 TH65539:TH65583 ADD65539:ADD65583 AMZ65539:AMZ65583 AWV65539:AWV65583 BGR65539:BGR65583 BQN65539:BQN65583 CAJ65539:CAJ65583 CKF65539:CKF65583 CUB65539:CUB65583 DDX65539:DDX65583 DNT65539:DNT65583 DXP65539:DXP65583 EHL65539:EHL65583 ERH65539:ERH65583 FBD65539:FBD65583 FKZ65539:FKZ65583 FUV65539:FUV65583 GER65539:GER65583 GON65539:GON65583 GYJ65539:GYJ65583 HIF65539:HIF65583 HSB65539:HSB65583 IBX65539:IBX65583 ILT65539:ILT65583 IVP65539:IVP65583 JFL65539:JFL65583 JPH65539:JPH65583 JZD65539:JZD65583 KIZ65539:KIZ65583 KSV65539:KSV65583 LCR65539:LCR65583 LMN65539:LMN65583 LWJ65539:LWJ65583 MGF65539:MGF65583 MQB65539:MQB65583 MZX65539:MZX65583 NJT65539:NJT65583 NTP65539:NTP65583 ODL65539:ODL65583 ONH65539:ONH65583 OXD65539:OXD65583 PGZ65539:PGZ65583 PQV65539:PQV65583 QAR65539:QAR65583 QKN65539:QKN65583 QUJ65539:QUJ65583 REF65539:REF65583 ROB65539:ROB65583 RXX65539:RXX65583 SHT65539:SHT65583 SRP65539:SRP65583 TBL65539:TBL65583 TLH65539:TLH65583 TVD65539:TVD65583 UEZ65539:UEZ65583 UOV65539:UOV65583 UYR65539:UYR65583 VIN65539:VIN65583 VSJ65539:VSJ65583 WCF65539:WCF65583 WMB65539:WMB65583 WVX65539:WVX65583 P131075:P131119 JL131075:JL131119 TH131075:TH131119 ADD131075:ADD131119 AMZ131075:AMZ131119 AWV131075:AWV131119 BGR131075:BGR131119 BQN131075:BQN131119 CAJ131075:CAJ131119 CKF131075:CKF131119 CUB131075:CUB131119 DDX131075:DDX131119 DNT131075:DNT131119 DXP131075:DXP131119 EHL131075:EHL131119 ERH131075:ERH131119 FBD131075:FBD131119 FKZ131075:FKZ131119 FUV131075:FUV131119 GER131075:GER131119 GON131075:GON131119 GYJ131075:GYJ131119 HIF131075:HIF131119 HSB131075:HSB131119 IBX131075:IBX131119 ILT131075:ILT131119 IVP131075:IVP131119 JFL131075:JFL131119 JPH131075:JPH131119 JZD131075:JZD131119 KIZ131075:KIZ131119 KSV131075:KSV131119 LCR131075:LCR131119 LMN131075:LMN131119 LWJ131075:LWJ131119 MGF131075:MGF131119 MQB131075:MQB131119 MZX131075:MZX131119 NJT131075:NJT131119 NTP131075:NTP131119 ODL131075:ODL131119 ONH131075:ONH131119 OXD131075:OXD131119 PGZ131075:PGZ131119 PQV131075:PQV131119 QAR131075:QAR131119 QKN131075:QKN131119 QUJ131075:QUJ131119 REF131075:REF131119 ROB131075:ROB131119 RXX131075:RXX131119 SHT131075:SHT131119 SRP131075:SRP131119 TBL131075:TBL131119 TLH131075:TLH131119 TVD131075:TVD131119 UEZ131075:UEZ131119 UOV131075:UOV131119 UYR131075:UYR131119 VIN131075:VIN131119 VSJ131075:VSJ131119 WCF131075:WCF131119 WMB131075:WMB131119 WVX131075:WVX131119 P196611:P196655 JL196611:JL196655 TH196611:TH196655 ADD196611:ADD196655 AMZ196611:AMZ196655 AWV196611:AWV196655 BGR196611:BGR196655 BQN196611:BQN196655 CAJ196611:CAJ196655 CKF196611:CKF196655 CUB196611:CUB196655 DDX196611:DDX196655 DNT196611:DNT196655 DXP196611:DXP196655 EHL196611:EHL196655 ERH196611:ERH196655 FBD196611:FBD196655 FKZ196611:FKZ196655 FUV196611:FUV196655 GER196611:GER196655 GON196611:GON196655 GYJ196611:GYJ196655 HIF196611:HIF196655 HSB196611:HSB196655 IBX196611:IBX196655 ILT196611:ILT196655 IVP196611:IVP196655 JFL196611:JFL196655 JPH196611:JPH196655 JZD196611:JZD196655 KIZ196611:KIZ196655 KSV196611:KSV196655 LCR196611:LCR196655 LMN196611:LMN196655 LWJ196611:LWJ196655 MGF196611:MGF196655 MQB196611:MQB196655 MZX196611:MZX196655 NJT196611:NJT196655 NTP196611:NTP196655 ODL196611:ODL196655 ONH196611:ONH196655 OXD196611:OXD196655 PGZ196611:PGZ196655 PQV196611:PQV196655 QAR196611:QAR196655 QKN196611:QKN196655 QUJ196611:QUJ196655 REF196611:REF196655 ROB196611:ROB196655 RXX196611:RXX196655 SHT196611:SHT196655 SRP196611:SRP196655 TBL196611:TBL196655 TLH196611:TLH196655 TVD196611:TVD196655 UEZ196611:UEZ196655 UOV196611:UOV196655 UYR196611:UYR196655 VIN196611:VIN196655 VSJ196611:VSJ196655 WCF196611:WCF196655 WMB196611:WMB196655 WVX196611:WVX196655 P262147:P262191 JL262147:JL262191 TH262147:TH262191 ADD262147:ADD262191 AMZ262147:AMZ262191 AWV262147:AWV262191 BGR262147:BGR262191 BQN262147:BQN262191 CAJ262147:CAJ262191 CKF262147:CKF262191 CUB262147:CUB262191 DDX262147:DDX262191 DNT262147:DNT262191 DXP262147:DXP262191 EHL262147:EHL262191 ERH262147:ERH262191 FBD262147:FBD262191 FKZ262147:FKZ262191 FUV262147:FUV262191 GER262147:GER262191 GON262147:GON262191 GYJ262147:GYJ262191 HIF262147:HIF262191 HSB262147:HSB262191 IBX262147:IBX262191 ILT262147:ILT262191 IVP262147:IVP262191 JFL262147:JFL262191 JPH262147:JPH262191 JZD262147:JZD262191 KIZ262147:KIZ262191 KSV262147:KSV262191 LCR262147:LCR262191 LMN262147:LMN262191 LWJ262147:LWJ262191 MGF262147:MGF262191 MQB262147:MQB262191 MZX262147:MZX262191 NJT262147:NJT262191 NTP262147:NTP262191 ODL262147:ODL262191 ONH262147:ONH262191 OXD262147:OXD262191 PGZ262147:PGZ262191 PQV262147:PQV262191 QAR262147:QAR262191 QKN262147:QKN262191 QUJ262147:QUJ262191 REF262147:REF262191 ROB262147:ROB262191 RXX262147:RXX262191 SHT262147:SHT262191 SRP262147:SRP262191 TBL262147:TBL262191 TLH262147:TLH262191 TVD262147:TVD262191 UEZ262147:UEZ262191 UOV262147:UOV262191 UYR262147:UYR262191 VIN262147:VIN262191 VSJ262147:VSJ262191 WCF262147:WCF262191 WMB262147:WMB262191 WVX262147:WVX262191 P327683:P327727 JL327683:JL327727 TH327683:TH327727 ADD327683:ADD327727 AMZ327683:AMZ327727 AWV327683:AWV327727 BGR327683:BGR327727 BQN327683:BQN327727 CAJ327683:CAJ327727 CKF327683:CKF327727 CUB327683:CUB327727 DDX327683:DDX327727 DNT327683:DNT327727 DXP327683:DXP327727 EHL327683:EHL327727 ERH327683:ERH327727 FBD327683:FBD327727 FKZ327683:FKZ327727 FUV327683:FUV327727 GER327683:GER327727 GON327683:GON327727 GYJ327683:GYJ327727 HIF327683:HIF327727 HSB327683:HSB327727 IBX327683:IBX327727 ILT327683:ILT327727 IVP327683:IVP327727 JFL327683:JFL327727 JPH327683:JPH327727 JZD327683:JZD327727 KIZ327683:KIZ327727 KSV327683:KSV327727 LCR327683:LCR327727 LMN327683:LMN327727 LWJ327683:LWJ327727 MGF327683:MGF327727 MQB327683:MQB327727 MZX327683:MZX327727 NJT327683:NJT327727 NTP327683:NTP327727 ODL327683:ODL327727 ONH327683:ONH327727 OXD327683:OXD327727 PGZ327683:PGZ327727 PQV327683:PQV327727 QAR327683:QAR327727 QKN327683:QKN327727 QUJ327683:QUJ327727 REF327683:REF327727 ROB327683:ROB327727 RXX327683:RXX327727 SHT327683:SHT327727 SRP327683:SRP327727 TBL327683:TBL327727 TLH327683:TLH327727 TVD327683:TVD327727 UEZ327683:UEZ327727 UOV327683:UOV327727 UYR327683:UYR327727 VIN327683:VIN327727 VSJ327683:VSJ327727 WCF327683:WCF327727 WMB327683:WMB327727 WVX327683:WVX327727 P393219:P393263 JL393219:JL393263 TH393219:TH393263 ADD393219:ADD393263 AMZ393219:AMZ393263 AWV393219:AWV393263 BGR393219:BGR393263 BQN393219:BQN393263 CAJ393219:CAJ393263 CKF393219:CKF393263 CUB393219:CUB393263 DDX393219:DDX393263 DNT393219:DNT393263 DXP393219:DXP393263 EHL393219:EHL393263 ERH393219:ERH393263 FBD393219:FBD393263 FKZ393219:FKZ393263 FUV393219:FUV393263 GER393219:GER393263 GON393219:GON393263 GYJ393219:GYJ393263 HIF393219:HIF393263 HSB393219:HSB393263 IBX393219:IBX393263 ILT393219:ILT393263 IVP393219:IVP393263 JFL393219:JFL393263 JPH393219:JPH393263 JZD393219:JZD393263 KIZ393219:KIZ393263 KSV393219:KSV393263 LCR393219:LCR393263 LMN393219:LMN393263 LWJ393219:LWJ393263 MGF393219:MGF393263 MQB393219:MQB393263 MZX393219:MZX393263 NJT393219:NJT393263 NTP393219:NTP393263 ODL393219:ODL393263 ONH393219:ONH393263 OXD393219:OXD393263 PGZ393219:PGZ393263 PQV393219:PQV393263 QAR393219:QAR393263 QKN393219:QKN393263 QUJ393219:QUJ393263 REF393219:REF393263 ROB393219:ROB393263 RXX393219:RXX393263 SHT393219:SHT393263 SRP393219:SRP393263 TBL393219:TBL393263 TLH393219:TLH393263 TVD393219:TVD393263 UEZ393219:UEZ393263 UOV393219:UOV393263 UYR393219:UYR393263 VIN393219:VIN393263 VSJ393219:VSJ393263 WCF393219:WCF393263 WMB393219:WMB393263 WVX393219:WVX393263 P458755:P458799 JL458755:JL458799 TH458755:TH458799 ADD458755:ADD458799 AMZ458755:AMZ458799 AWV458755:AWV458799 BGR458755:BGR458799 BQN458755:BQN458799 CAJ458755:CAJ458799 CKF458755:CKF458799 CUB458755:CUB458799 DDX458755:DDX458799 DNT458755:DNT458799 DXP458755:DXP458799 EHL458755:EHL458799 ERH458755:ERH458799 FBD458755:FBD458799 FKZ458755:FKZ458799 FUV458755:FUV458799 GER458755:GER458799 GON458755:GON458799 GYJ458755:GYJ458799 HIF458755:HIF458799 HSB458755:HSB458799 IBX458755:IBX458799 ILT458755:ILT458799 IVP458755:IVP458799 JFL458755:JFL458799 JPH458755:JPH458799 JZD458755:JZD458799 KIZ458755:KIZ458799 KSV458755:KSV458799 LCR458755:LCR458799 LMN458755:LMN458799 LWJ458755:LWJ458799 MGF458755:MGF458799 MQB458755:MQB458799 MZX458755:MZX458799 NJT458755:NJT458799 NTP458755:NTP458799 ODL458755:ODL458799 ONH458755:ONH458799 OXD458755:OXD458799 PGZ458755:PGZ458799 PQV458755:PQV458799 QAR458755:QAR458799 QKN458755:QKN458799 QUJ458755:QUJ458799 REF458755:REF458799 ROB458755:ROB458799 RXX458755:RXX458799 SHT458755:SHT458799 SRP458755:SRP458799 TBL458755:TBL458799 TLH458755:TLH458799 TVD458755:TVD458799 UEZ458755:UEZ458799 UOV458755:UOV458799 UYR458755:UYR458799 VIN458755:VIN458799 VSJ458755:VSJ458799 WCF458755:WCF458799 WMB458755:WMB458799 WVX458755:WVX458799 P524291:P524335 JL524291:JL524335 TH524291:TH524335 ADD524291:ADD524335 AMZ524291:AMZ524335 AWV524291:AWV524335 BGR524291:BGR524335 BQN524291:BQN524335 CAJ524291:CAJ524335 CKF524291:CKF524335 CUB524291:CUB524335 DDX524291:DDX524335 DNT524291:DNT524335 DXP524291:DXP524335 EHL524291:EHL524335 ERH524291:ERH524335 FBD524291:FBD524335 FKZ524291:FKZ524335 FUV524291:FUV524335 GER524291:GER524335 GON524291:GON524335 GYJ524291:GYJ524335 HIF524291:HIF524335 HSB524291:HSB524335 IBX524291:IBX524335 ILT524291:ILT524335 IVP524291:IVP524335 JFL524291:JFL524335 JPH524291:JPH524335 JZD524291:JZD524335 KIZ524291:KIZ524335 KSV524291:KSV524335 LCR524291:LCR524335 LMN524291:LMN524335 LWJ524291:LWJ524335 MGF524291:MGF524335 MQB524291:MQB524335 MZX524291:MZX524335 NJT524291:NJT524335 NTP524291:NTP524335 ODL524291:ODL524335 ONH524291:ONH524335 OXD524291:OXD524335 PGZ524291:PGZ524335 PQV524291:PQV524335 QAR524291:QAR524335 QKN524291:QKN524335 QUJ524291:QUJ524335 REF524291:REF524335 ROB524291:ROB524335 RXX524291:RXX524335 SHT524291:SHT524335 SRP524291:SRP524335 TBL524291:TBL524335 TLH524291:TLH524335 TVD524291:TVD524335 UEZ524291:UEZ524335 UOV524291:UOV524335 UYR524291:UYR524335 VIN524291:VIN524335 VSJ524291:VSJ524335 WCF524291:WCF524335 WMB524291:WMB524335 WVX524291:WVX524335 P589827:P589871 JL589827:JL589871 TH589827:TH589871 ADD589827:ADD589871 AMZ589827:AMZ589871 AWV589827:AWV589871 BGR589827:BGR589871 BQN589827:BQN589871 CAJ589827:CAJ589871 CKF589827:CKF589871 CUB589827:CUB589871 DDX589827:DDX589871 DNT589827:DNT589871 DXP589827:DXP589871 EHL589827:EHL589871 ERH589827:ERH589871 FBD589827:FBD589871 FKZ589827:FKZ589871 FUV589827:FUV589871 GER589827:GER589871 GON589827:GON589871 GYJ589827:GYJ589871 HIF589827:HIF589871 HSB589827:HSB589871 IBX589827:IBX589871 ILT589827:ILT589871 IVP589827:IVP589871 JFL589827:JFL589871 JPH589827:JPH589871 JZD589827:JZD589871 KIZ589827:KIZ589871 KSV589827:KSV589871 LCR589827:LCR589871 LMN589827:LMN589871 LWJ589827:LWJ589871 MGF589827:MGF589871 MQB589827:MQB589871 MZX589827:MZX589871 NJT589827:NJT589871 NTP589827:NTP589871 ODL589827:ODL589871 ONH589827:ONH589871 OXD589827:OXD589871 PGZ589827:PGZ589871 PQV589827:PQV589871 QAR589827:QAR589871 QKN589827:QKN589871 QUJ589827:QUJ589871 REF589827:REF589871 ROB589827:ROB589871 RXX589827:RXX589871 SHT589827:SHT589871 SRP589827:SRP589871 TBL589827:TBL589871 TLH589827:TLH589871 TVD589827:TVD589871 UEZ589827:UEZ589871 UOV589827:UOV589871 UYR589827:UYR589871 VIN589827:VIN589871 VSJ589827:VSJ589871 WCF589827:WCF589871 WMB589827:WMB589871 WVX589827:WVX589871 P655363:P655407 JL655363:JL655407 TH655363:TH655407 ADD655363:ADD655407 AMZ655363:AMZ655407 AWV655363:AWV655407 BGR655363:BGR655407 BQN655363:BQN655407 CAJ655363:CAJ655407 CKF655363:CKF655407 CUB655363:CUB655407 DDX655363:DDX655407 DNT655363:DNT655407 DXP655363:DXP655407 EHL655363:EHL655407 ERH655363:ERH655407 FBD655363:FBD655407 FKZ655363:FKZ655407 FUV655363:FUV655407 GER655363:GER655407 GON655363:GON655407 GYJ655363:GYJ655407 HIF655363:HIF655407 HSB655363:HSB655407 IBX655363:IBX655407 ILT655363:ILT655407 IVP655363:IVP655407 JFL655363:JFL655407 JPH655363:JPH655407 JZD655363:JZD655407 KIZ655363:KIZ655407 KSV655363:KSV655407 LCR655363:LCR655407 LMN655363:LMN655407 LWJ655363:LWJ655407 MGF655363:MGF655407 MQB655363:MQB655407 MZX655363:MZX655407 NJT655363:NJT655407 NTP655363:NTP655407 ODL655363:ODL655407 ONH655363:ONH655407 OXD655363:OXD655407 PGZ655363:PGZ655407 PQV655363:PQV655407 QAR655363:QAR655407 QKN655363:QKN655407 QUJ655363:QUJ655407 REF655363:REF655407 ROB655363:ROB655407 RXX655363:RXX655407 SHT655363:SHT655407 SRP655363:SRP655407 TBL655363:TBL655407 TLH655363:TLH655407 TVD655363:TVD655407 UEZ655363:UEZ655407 UOV655363:UOV655407 UYR655363:UYR655407 VIN655363:VIN655407 VSJ655363:VSJ655407 WCF655363:WCF655407 WMB655363:WMB655407 WVX655363:WVX655407 P720899:P720943 JL720899:JL720943 TH720899:TH720943 ADD720899:ADD720943 AMZ720899:AMZ720943 AWV720899:AWV720943 BGR720899:BGR720943 BQN720899:BQN720943 CAJ720899:CAJ720943 CKF720899:CKF720943 CUB720899:CUB720943 DDX720899:DDX720943 DNT720899:DNT720943 DXP720899:DXP720943 EHL720899:EHL720943 ERH720899:ERH720943 FBD720899:FBD720943 FKZ720899:FKZ720943 FUV720899:FUV720943 GER720899:GER720943 GON720899:GON720943 GYJ720899:GYJ720943 HIF720899:HIF720943 HSB720899:HSB720943 IBX720899:IBX720943 ILT720899:ILT720943 IVP720899:IVP720943 JFL720899:JFL720943 JPH720899:JPH720943 JZD720899:JZD720943 KIZ720899:KIZ720943 KSV720899:KSV720943 LCR720899:LCR720943 LMN720899:LMN720943 LWJ720899:LWJ720943 MGF720899:MGF720943 MQB720899:MQB720943 MZX720899:MZX720943 NJT720899:NJT720943 NTP720899:NTP720943 ODL720899:ODL720943 ONH720899:ONH720943 OXD720899:OXD720943 PGZ720899:PGZ720943 PQV720899:PQV720943 QAR720899:QAR720943 QKN720899:QKN720943 QUJ720899:QUJ720943 REF720899:REF720943 ROB720899:ROB720943 RXX720899:RXX720943 SHT720899:SHT720943 SRP720899:SRP720943 TBL720899:TBL720943 TLH720899:TLH720943 TVD720899:TVD720943 UEZ720899:UEZ720943 UOV720899:UOV720943 UYR720899:UYR720943 VIN720899:VIN720943 VSJ720899:VSJ720943 WCF720899:WCF720943 WMB720899:WMB720943 WVX720899:WVX720943 P786435:P786479 JL786435:JL786479 TH786435:TH786479 ADD786435:ADD786479 AMZ786435:AMZ786479 AWV786435:AWV786479 BGR786435:BGR786479 BQN786435:BQN786479 CAJ786435:CAJ786479 CKF786435:CKF786479 CUB786435:CUB786479 DDX786435:DDX786479 DNT786435:DNT786479 DXP786435:DXP786479 EHL786435:EHL786479 ERH786435:ERH786479 FBD786435:FBD786479 FKZ786435:FKZ786479 FUV786435:FUV786479 GER786435:GER786479 GON786435:GON786479 GYJ786435:GYJ786479 HIF786435:HIF786479 HSB786435:HSB786479 IBX786435:IBX786479 ILT786435:ILT786479 IVP786435:IVP786479 JFL786435:JFL786479 JPH786435:JPH786479 JZD786435:JZD786479 KIZ786435:KIZ786479 KSV786435:KSV786479 LCR786435:LCR786479 LMN786435:LMN786479 LWJ786435:LWJ786479 MGF786435:MGF786479 MQB786435:MQB786479 MZX786435:MZX786479 NJT786435:NJT786479 NTP786435:NTP786479 ODL786435:ODL786479 ONH786435:ONH786479 OXD786435:OXD786479 PGZ786435:PGZ786479 PQV786435:PQV786479 QAR786435:QAR786479 QKN786435:QKN786479 QUJ786435:QUJ786479 REF786435:REF786479 ROB786435:ROB786479 RXX786435:RXX786479 SHT786435:SHT786479 SRP786435:SRP786479 TBL786435:TBL786479 TLH786435:TLH786479 TVD786435:TVD786479 UEZ786435:UEZ786479 UOV786435:UOV786479 UYR786435:UYR786479 VIN786435:VIN786479 VSJ786435:VSJ786479 WCF786435:WCF786479 WMB786435:WMB786479 WVX786435:WVX786479 P851971:P852015 JL851971:JL852015 TH851971:TH852015 ADD851971:ADD852015 AMZ851971:AMZ852015 AWV851971:AWV852015 BGR851971:BGR852015 BQN851971:BQN852015 CAJ851971:CAJ852015 CKF851971:CKF852015 CUB851971:CUB852015 DDX851971:DDX852015 DNT851971:DNT852015 DXP851971:DXP852015 EHL851971:EHL852015 ERH851971:ERH852015 FBD851971:FBD852015 FKZ851971:FKZ852015 FUV851971:FUV852015 GER851971:GER852015 GON851971:GON852015 GYJ851971:GYJ852015 HIF851971:HIF852015 HSB851971:HSB852015 IBX851971:IBX852015 ILT851971:ILT852015 IVP851971:IVP852015 JFL851971:JFL852015 JPH851971:JPH852015 JZD851971:JZD852015 KIZ851971:KIZ852015 KSV851971:KSV852015 LCR851971:LCR852015 LMN851971:LMN852015 LWJ851971:LWJ852015 MGF851971:MGF852015 MQB851971:MQB852015 MZX851971:MZX852015 NJT851971:NJT852015 NTP851971:NTP852015 ODL851971:ODL852015 ONH851971:ONH852015 OXD851971:OXD852015 PGZ851971:PGZ852015 PQV851971:PQV852015 QAR851971:QAR852015 QKN851971:QKN852015 QUJ851971:QUJ852015 REF851971:REF852015 ROB851971:ROB852015 RXX851971:RXX852015 SHT851971:SHT852015 SRP851971:SRP852015 TBL851971:TBL852015 TLH851971:TLH852015 TVD851971:TVD852015 UEZ851971:UEZ852015 UOV851971:UOV852015 UYR851971:UYR852015 VIN851971:VIN852015 VSJ851971:VSJ852015 WCF851971:WCF852015 WMB851971:WMB852015 WVX851971:WVX852015 P917507:P917551 JL917507:JL917551 TH917507:TH917551 ADD917507:ADD917551 AMZ917507:AMZ917551 AWV917507:AWV917551 BGR917507:BGR917551 BQN917507:BQN917551 CAJ917507:CAJ917551 CKF917507:CKF917551 CUB917507:CUB917551 DDX917507:DDX917551 DNT917507:DNT917551 DXP917507:DXP917551 EHL917507:EHL917551 ERH917507:ERH917551 FBD917507:FBD917551 FKZ917507:FKZ917551 FUV917507:FUV917551 GER917507:GER917551 GON917507:GON917551 GYJ917507:GYJ917551 HIF917507:HIF917551 HSB917507:HSB917551 IBX917507:IBX917551 ILT917507:ILT917551 IVP917507:IVP917551 JFL917507:JFL917551 JPH917507:JPH917551 JZD917507:JZD917551 KIZ917507:KIZ917551 KSV917507:KSV917551 LCR917507:LCR917551 LMN917507:LMN917551 LWJ917507:LWJ917551 MGF917507:MGF917551 MQB917507:MQB917551 MZX917507:MZX917551 NJT917507:NJT917551 NTP917507:NTP917551 ODL917507:ODL917551 ONH917507:ONH917551 OXD917507:OXD917551 PGZ917507:PGZ917551 PQV917507:PQV917551 QAR917507:QAR917551 QKN917507:QKN917551 QUJ917507:QUJ917551 REF917507:REF917551 ROB917507:ROB917551 RXX917507:RXX917551 SHT917507:SHT917551 SRP917507:SRP917551 TBL917507:TBL917551 TLH917507:TLH917551 TVD917507:TVD917551 UEZ917507:UEZ917551 UOV917507:UOV917551 UYR917507:UYR917551 VIN917507:VIN917551 VSJ917507:VSJ917551 WCF917507:WCF917551 WMB917507:WMB917551 WVX917507:WVX917551 P983043:P983087 JL983043:JL983087 TH983043:TH983087 ADD983043:ADD983087 AMZ983043:AMZ983087 AWV983043:AWV983087 BGR983043:BGR983087 BQN983043:BQN983087 CAJ983043:CAJ983087 CKF983043:CKF983087 CUB983043:CUB983087 DDX983043:DDX983087 DNT983043:DNT983087 DXP983043:DXP983087 EHL983043:EHL983087 ERH983043:ERH983087 FBD983043:FBD983087 FKZ983043:FKZ983087 FUV983043:FUV983087 GER983043:GER983087 GON983043:GON983087 GYJ983043:GYJ983087 HIF983043:HIF983087 HSB983043:HSB983087 IBX983043:IBX983087 ILT983043:ILT983087 IVP983043:IVP983087 JFL983043:JFL983087 JPH983043:JPH983087 JZD983043:JZD983087 KIZ983043:KIZ983087 KSV983043:KSV983087 LCR983043:LCR983087 LMN983043:LMN983087 LWJ983043:LWJ983087 MGF983043:MGF983087 MQB983043:MQB983087 MZX983043:MZX983087 NJT983043:NJT983087 NTP983043:NTP983087 ODL983043:ODL983087 ONH983043:ONH983087 OXD983043:OXD983087 PGZ983043:PGZ983087 PQV983043:PQV983087 QAR983043:QAR983087 QKN983043:QKN983087 QUJ983043:QUJ983087 REF983043:REF983087 ROB983043:ROB983087 RXX983043:RXX983087 SHT983043:SHT983087 SRP983043:SRP983087 TBL983043:TBL983087 TLH983043:TLH983087 TVD983043:TVD983087 UEZ983043:UEZ983087 UOV983043:UOV983087 UYR983043:UYR983087 VIN983043:VIN983087 VSJ983043:VSJ983087 WCF983043:WCF983087 WMB983043:WMB983087 WVX983043:WVX983087 WVS983043:WVS983087 WLW983043:WLW983087 K65539:K65583 JG65539:JG65583 TC65539:TC65583 ACY65539:ACY65583 AMU65539:AMU65583 AWQ65539:AWQ65583 BGM65539:BGM65583 BQI65539:BQI65583 CAE65539:CAE65583 CKA65539:CKA65583 CTW65539:CTW65583 DDS65539:DDS65583 DNO65539:DNO65583 DXK65539:DXK65583 EHG65539:EHG65583 ERC65539:ERC65583 FAY65539:FAY65583 FKU65539:FKU65583 FUQ65539:FUQ65583 GEM65539:GEM65583 GOI65539:GOI65583 GYE65539:GYE65583 HIA65539:HIA65583 HRW65539:HRW65583 IBS65539:IBS65583 ILO65539:ILO65583 IVK65539:IVK65583 JFG65539:JFG65583 JPC65539:JPC65583 JYY65539:JYY65583 KIU65539:KIU65583 KSQ65539:KSQ65583 LCM65539:LCM65583 LMI65539:LMI65583 LWE65539:LWE65583 MGA65539:MGA65583 MPW65539:MPW65583 MZS65539:MZS65583 NJO65539:NJO65583 NTK65539:NTK65583 ODG65539:ODG65583 ONC65539:ONC65583 OWY65539:OWY65583 PGU65539:PGU65583 PQQ65539:PQQ65583 QAM65539:QAM65583 QKI65539:QKI65583 QUE65539:QUE65583 REA65539:REA65583 RNW65539:RNW65583 RXS65539:RXS65583 SHO65539:SHO65583 SRK65539:SRK65583 TBG65539:TBG65583 TLC65539:TLC65583 TUY65539:TUY65583 UEU65539:UEU65583 UOQ65539:UOQ65583 UYM65539:UYM65583 VII65539:VII65583 VSE65539:VSE65583 WCA65539:WCA65583 WLW65539:WLW65583 WVS65539:WVS65583 K131075:K131119 JG131075:JG131119 TC131075:TC131119 ACY131075:ACY131119 AMU131075:AMU131119 AWQ131075:AWQ131119 BGM131075:BGM131119 BQI131075:BQI131119 CAE131075:CAE131119 CKA131075:CKA131119 CTW131075:CTW131119 DDS131075:DDS131119 DNO131075:DNO131119 DXK131075:DXK131119 EHG131075:EHG131119 ERC131075:ERC131119 FAY131075:FAY131119 FKU131075:FKU131119 FUQ131075:FUQ131119 GEM131075:GEM131119 GOI131075:GOI131119 GYE131075:GYE131119 HIA131075:HIA131119 HRW131075:HRW131119 IBS131075:IBS131119 ILO131075:ILO131119 IVK131075:IVK131119 JFG131075:JFG131119 JPC131075:JPC131119 JYY131075:JYY131119 KIU131075:KIU131119 KSQ131075:KSQ131119 LCM131075:LCM131119 LMI131075:LMI131119 LWE131075:LWE131119 MGA131075:MGA131119 MPW131075:MPW131119 MZS131075:MZS131119 NJO131075:NJO131119 NTK131075:NTK131119 ODG131075:ODG131119 ONC131075:ONC131119 OWY131075:OWY131119 PGU131075:PGU131119 PQQ131075:PQQ131119 QAM131075:QAM131119 QKI131075:QKI131119 QUE131075:QUE131119 REA131075:REA131119 RNW131075:RNW131119 RXS131075:RXS131119 SHO131075:SHO131119 SRK131075:SRK131119 TBG131075:TBG131119 TLC131075:TLC131119 TUY131075:TUY131119 UEU131075:UEU131119 UOQ131075:UOQ131119 UYM131075:UYM131119 VII131075:VII131119 VSE131075:VSE131119 WCA131075:WCA131119 WLW131075:WLW131119 WVS131075:WVS131119 K196611:K196655 JG196611:JG196655 TC196611:TC196655 ACY196611:ACY196655 AMU196611:AMU196655 AWQ196611:AWQ196655 BGM196611:BGM196655 BQI196611:BQI196655 CAE196611:CAE196655 CKA196611:CKA196655 CTW196611:CTW196655 DDS196611:DDS196655 DNO196611:DNO196655 DXK196611:DXK196655 EHG196611:EHG196655 ERC196611:ERC196655 FAY196611:FAY196655 FKU196611:FKU196655 FUQ196611:FUQ196655 GEM196611:GEM196655 GOI196611:GOI196655 GYE196611:GYE196655 HIA196611:HIA196655 HRW196611:HRW196655 IBS196611:IBS196655 ILO196611:ILO196655 IVK196611:IVK196655 JFG196611:JFG196655 JPC196611:JPC196655 JYY196611:JYY196655 KIU196611:KIU196655 KSQ196611:KSQ196655 LCM196611:LCM196655 LMI196611:LMI196655 LWE196611:LWE196655 MGA196611:MGA196655 MPW196611:MPW196655 MZS196611:MZS196655 NJO196611:NJO196655 NTK196611:NTK196655 ODG196611:ODG196655 ONC196611:ONC196655 OWY196611:OWY196655 PGU196611:PGU196655 PQQ196611:PQQ196655 QAM196611:QAM196655 QKI196611:QKI196655 QUE196611:QUE196655 REA196611:REA196655 RNW196611:RNW196655 RXS196611:RXS196655 SHO196611:SHO196655 SRK196611:SRK196655 TBG196611:TBG196655 TLC196611:TLC196655 TUY196611:TUY196655 UEU196611:UEU196655 UOQ196611:UOQ196655 UYM196611:UYM196655 VII196611:VII196655 VSE196611:VSE196655 WCA196611:WCA196655 WLW196611:WLW196655 WVS196611:WVS196655 K262147:K262191 JG262147:JG262191 TC262147:TC262191 ACY262147:ACY262191 AMU262147:AMU262191 AWQ262147:AWQ262191 BGM262147:BGM262191 BQI262147:BQI262191 CAE262147:CAE262191 CKA262147:CKA262191 CTW262147:CTW262191 DDS262147:DDS262191 DNO262147:DNO262191 DXK262147:DXK262191 EHG262147:EHG262191 ERC262147:ERC262191 FAY262147:FAY262191 FKU262147:FKU262191 FUQ262147:FUQ262191 GEM262147:GEM262191 GOI262147:GOI262191 GYE262147:GYE262191 HIA262147:HIA262191 HRW262147:HRW262191 IBS262147:IBS262191 ILO262147:ILO262191 IVK262147:IVK262191 JFG262147:JFG262191 JPC262147:JPC262191 JYY262147:JYY262191 KIU262147:KIU262191 KSQ262147:KSQ262191 LCM262147:LCM262191 LMI262147:LMI262191 LWE262147:LWE262191 MGA262147:MGA262191 MPW262147:MPW262191 MZS262147:MZS262191 NJO262147:NJO262191 NTK262147:NTK262191 ODG262147:ODG262191 ONC262147:ONC262191 OWY262147:OWY262191 PGU262147:PGU262191 PQQ262147:PQQ262191 QAM262147:QAM262191 QKI262147:QKI262191 QUE262147:QUE262191 REA262147:REA262191 RNW262147:RNW262191 RXS262147:RXS262191 SHO262147:SHO262191 SRK262147:SRK262191 TBG262147:TBG262191 TLC262147:TLC262191 TUY262147:TUY262191 UEU262147:UEU262191 UOQ262147:UOQ262191 UYM262147:UYM262191 VII262147:VII262191 VSE262147:VSE262191 WCA262147:WCA262191 WLW262147:WLW262191 WVS262147:WVS262191 K327683:K327727 JG327683:JG327727 TC327683:TC327727 ACY327683:ACY327727 AMU327683:AMU327727 AWQ327683:AWQ327727 BGM327683:BGM327727 BQI327683:BQI327727 CAE327683:CAE327727 CKA327683:CKA327727 CTW327683:CTW327727 DDS327683:DDS327727 DNO327683:DNO327727 DXK327683:DXK327727 EHG327683:EHG327727 ERC327683:ERC327727 FAY327683:FAY327727 FKU327683:FKU327727 FUQ327683:FUQ327727 GEM327683:GEM327727 GOI327683:GOI327727 GYE327683:GYE327727 HIA327683:HIA327727 HRW327683:HRW327727 IBS327683:IBS327727 ILO327683:ILO327727 IVK327683:IVK327727 JFG327683:JFG327727 JPC327683:JPC327727 JYY327683:JYY327727 KIU327683:KIU327727 KSQ327683:KSQ327727 LCM327683:LCM327727 LMI327683:LMI327727 LWE327683:LWE327727 MGA327683:MGA327727 MPW327683:MPW327727 MZS327683:MZS327727 NJO327683:NJO327727 NTK327683:NTK327727 ODG327683:ODG327727 ONC327683:ONC327727 OWY327683:OWY327727 PGU327683:PGU327727 PQQ327683:PQQ327727 QAM327683:QAM327727 QKI327683:QKI327727 QUE327683:QUE327727 REA327683:REA327727 RNW327683:RNW327727 RXS327683:RXS327727 SHO327683:SHO327727 SRK327683:SRK327727 TBG327683:TBG327727 TLC327683:TLC327727 TUY327683:TUY327727 UEU327683:UEU327727 UOQ327683:UOQ327727 UYM327683:UYM327727 VII327683:VII327727 VSE327683:VSE327727 WCA327683:WCA327727 WLW327683:WLW327727 WVS327683:WVS327727 K393219:K393263 JG393219:JG393263 TC393219:TC393263 ACY393219:ACY393263 AMU393219:AMU393263 AWQ393219:AWQ393263 BGM393219:BGM393263 BQI393219:BQI393263 CAE393219:CAE393263 CKA393219:CKA393263 CTW393219:CTW393263 DDS393219:DDS393263 DNO393219:DNO393263 DXK393219:DXK393263 EHG393219:EHG393263 ERC393219:ERC393263 FAY393219:FAY393263 FKU393219:FKU393263 FUQ393219:FUQ393263 GEM393219:GEM393263 GOI393219:GOI393263 GYE393219:GYE393263 HIA393219:HIA393263 HRW393219:HRW393263 IBS393219:IBS393263 ILO393219:ILO393263 IVK393219:IVK393263 JFG393219:JFG393263 JPC393219:JPC393263 JYY393219:JYY393263 KIU393219:KIU393263 KSQ393219:KSQ393263 LCM393219:LCM393263 LMI393219:LMI393263 LWE393219:LWE393263 MGA393219:MGA393263 MPW393219:MPW393263 MZS393219:MZS393263 NJO393219:NJO393263 NTK393219:NTK393263 ODG393219:ODG393263 ONC393219:ONC393263 OWY393219:OWY393263 PGU393219:PGU393263 PQQ393219:PQQ393263 QAM393219:QAM393263 QKI393219:QKI393263 QUE393219:QUE393263 REA393219:REA393263 RNW393219:RNW393263 RXS393219:RXS393263 SHO393219:SHO393263 SRK393219:SRK393263 TBG393219:TBG393263 TLC393219:TLC393263 TUY393219:TUY393263 UEU393219:UEU393263 UOQ393219:UOQ393263 UYM393219:UYM393263 VII393219:VII393263 VSE393219:VSE393263 WCA393219:WCA393263 WLW393219:WLW393263 WVS393219:WVS393263 K458755:K458799 JG458755:JG458799 TC458755:TC458799 ACY458755:ACY458799 AMU458755:AMU458799 AWQ458755:AWQ458799 BGM458755:BGM458799 BQI458755:BQI458799 CAE458755:CAE458799 CKA458755:CKA458799 CTW458755:CTW458799 DDS458755:DDS458799 DNO458755:DNO458799 DXK458755:DXK458799 EHG458755:EHG458799 ERC458755:ERC458799 FAY458755:FAY458799 FKU458755:FKU458799 FUQ458755:FUQ458799 GEM458755:GEM458799 GOI458755:GOI458799 GYE458755:GYE458799 HIA458755:HIA458799 HRW458755:HRW458799 IBS458755:IBS458799 ILO458755:ILO458799 IVK458755:IVK458799 JFG458755:JFG458799 JPC458755:JPC458799 JYY458755:JYY458799 KIU458755:KIU458799 KSQ458755:KSQ458799 LCM458755:LCM458799 LMI458755:LMI458799 LWE458755:LWE458799 MGA458755:MGA458799 MPW458755:MPW458799 MZS458755:MZS458799 NJO458755:NJO458799 NTK458755:NTK458799 ODG458755:ODG458799 ONC458755:ONC458799 OWY458755:OWY458799 PGU458755:PGU458799 PQQ458755:PQQ458799 QAM458755:QAM458799 QKI458755:QKI458799 QUE458755:QUE458799 REA458755:REA458799 RNW458755:RNW458799 RXS458755:RXS458799 SHO458755:SHO458799 SRK458755:SRK458799 TBG458755:TBG458799 TLC458755:TLC458799 TUY458755:TUY458799 UEU458755:UEU458799 UOQ458755:UOQ458799 UYM458755:UYM458799 VII458755:VII458799 VSE458755:VSE458799 WCA458755:WCA458799 WLW458755:WLW458799 WVS458755:WVS458799 K524291:K524335 JG524291:JG524335 TC524291:TC524335 ACY524291:ACY524335 AMU524291:AMU524335 AWQ524291:AWQ524335 BGM524291:BGM524335 BQI524291:BQI524335 CAE524291:CAE524335 CKA524291:CKA524335 CTW524291:CTW524335 DDS524291:DDS524335 DNO524291:DNO524335 DXK524291:DXK524335 EHG524291:EHG524335 ERC524291:ERC524335 FAY524291:FAY524335 FKU524291:FKU524335 FUQ524291:FUQ524335 GEM524291:GEM524335 GOI524291:GOI524335 GYE524291:GYE524335 HIA524291:HIA524335 HRW524291:HRW524335 IBS524291:IBS524335 ILO524291:ILO524335 IVK524291:IVK524335 JFG524291:JFG524335 JPC524291:JPC524335 JYY524291:JYY524335 KIU524291:KIU524335 KSQ524291:KSQ524335 LCM524291:LCM524335 LMI524291:LMI524335 LWE524291:LWE524335 MGA524291:MGA524335 MPW524291:MPW524335 MZS524291:MZS524335 NJO524291:NJO524335 NTK524291:NTK524335 ODG524291:ODG524335 ONC524291:ONC524335 OWY524291:OWY524335 PGU524291:PGU524335 PQQ524291:PQQ524335 QAM524291:QAM524335 QKI524291:QKI524335 QUE524291:QUE524335 REA524291:REA524335 RNW524291:RNW524335 RXS524291:RXS524335 SHO524291:SHO524335 SRK524291:SRK524335 TBG524291:TBG524335 TLC524291:TLC524335 TUY524291:TUY524335 UEU524291:UEU524335 UOQ524291:UOQ524335 UYM524291:UYM524335 VII524291:VII524335 VSE524291:VSE524335 WCA524291:WCA524335 WLW524291:WLW524335 WVS524291:WVS524335 K589827:K589871 JG589827:JG589871 TC589827:TC589871 ACY589827:ACY589871 AMU589827:AMU589871 AWQ589827:AWQ589871 BGM589827:BGM589871 BQI589827:BQI589871 CAE589827:CAE589871 CKA589827:CKA589871 CTW589827:CTW589871 DDS589827:DDS589871 DNO589827:DNO589871 DXK589827:DXK589871 EHG589827:EHG589871 ERC589827:ERC589871 FAY589827:FAY589871 FKU589827:FKU589871 FUQ589827:FUQ589871 GEM589827:GEM589871 GOI589827:GOI589871 GYE589827:GYE589871 HIA589827:HIA589871 HRW589827:HRW589871 IBS589827:IBS589871 ILO589827:ILO589871 IVK589827:IVK589871 JFG589827:JFG589871 JPC589827:JPC589871 JYY589827:JYY589871 KIU589827:KIU589871 KSQ589827:KSQ589871 LCM589827:LCM589871 LMI589827:LMI589871 LWE589827:LWE589871 MGA589827:MGA589871 MPW589827:MPW589871 MZS589827:MZS589871 NJO589827:NJO589871 NTK589827:NTK589871 ODG589827:ODG589871 ONC589827:ONC589871 OWY589827:OWY589871 PGU589827:PGU589871 PQQ589827:PQQ589871 QAM589827:QAM589871 QKI589827:QKI589871 QUE589827:QUE589871 REA589827:REA589871 RNW589827:RNW589871 RXS589827:RXS589871 SHO589827:SHO589871 SRK589827:SRK589871 TBG589827:TBG589871 TLC589827:TLC589871 TUY589827:TUY589871 UEU589827:UEU589871 UOQ589827:UOQ589871 UYM589827:UYM589871 VII589827:VII589871 VSE589827:VSE589871 WCA589827:WCA589871 WLW589827:WLW589871 WVS589827:WVS589871 K655363:K655407 JG655363:JG655407 TC655363:TC655407 ACY655363:ACY655407 AMU655363:AMU655407 AWQ655363:AWQ655407 BGM655363:BGM655407 BQI655363:BQI655407 CAE655363:CAE655407 CKA655363:CKA655407 CTW655363:CTW655407 DDS655363:DDS655407 DNO655363:DNO655407 DXK655363:DXK655407 EHG655363:EHG655407 ERC655363:ERC655407 FAY655363:FAY655407 FKU655363:FKU655407 FUQ655363:FUQ655407 GEM655363:GEM655407 GOI655363:GOI655407 GYE655363:GYE655407 HIA655363:HIA655407 HRW655363:HRW655407 IBS655363:IBS655407 ILO655363:ILO655407 IVK655363:IVK655407 JFG655363:JFG655407 JPC655363:JPC655407 JYY655363:JYY655407 KIU655363:KIU655407 KSQ655363:KSQ655407 LCM655363:LCM655407 LMI655363:LMI655407 LWE655363:LWE655407 MGA655363:MGA655407 MPW655363:MPW655407 MZS655363:MZS655407 NJO655363:NJO655407 NTK655363:NTK655407 ODG655363:ODG655407 ONC655363:ONC655407 OWY655363:OWY655407 PGU655363:PGU655407 PQQ655363:PQQ655407 QAM655363:QAM655407 QKI655363:QKI655407 QUE655363:QUE655407 REA655363:REA655407 RNW655363:RNW655407 RXS655363:RXS655407 SHO655363:SHO655407 SRK655363:SRK655407 TBG655363:TBG655407 TLC655363:TLC655407 TUY655363:TUY655407 UEU655363:UEU655407 UOQ655363:UOQ655407 UYM655363:UYM655407 VII655363:VII655407 VSE655363:VSE655407 WCA655363:WCA655407 WLW655363:WLW655407 WVS655363:WVS655407 K720899:K720943 JG720899:JG720943 TC720899:TC720943 ACY720899:ACY720943 AMU720899:AMU720943 AWQ720899:AWQ720943 BGM720899:BGM720943 BQI720899:BQI720943 CAE720899:CAE720943 CKA720899:CKA720943 CTW720899:CTW720943 DDS720899:DDS720943 DNO720899:DNO720943 DXK720899:DXK720943 EHG720899:EHG720943 ERC720899:ERC720943 FAY720899:FAY720943 FKU720899:FKU720943 FUQ720899:FUQ720943 GEM720899:GEM720943 GOI720899:GOI720943 GYE720899:GYE720943 HIA720899:HIA720943 HRW720899:HRW720943 IBS720899:IBS720943 ILO720899:ILO720943 IVK720899:IVK720943 JFG720899:JFG720943 JPC720899:JPC720943 JYY720899:JYY720943 KIU720899:KIU720943 KSQ720899:KSQ720943 LCM720899:LCM720943 LMI720899:LMI720943 LWE720899:LWE720943 MGA720899:MGA720943 MPW720899:MPW720943 MZS720899:MZS720943 NJO720899:NJO720943 NTK720899:NTK720943 ODG720899:ODG720943 ONC720899:ONC720943 OWY720899:OWY720943 PGU720899:PGU720943 PQQ720899:PQQ720943 QAM720899:QAM720943 QKI720899:QKI720943 QUE720899:QUE720943 REA720899:REA720943 RNW720899:RNW720943 RXS720899:RXS720943 SHO720899:SHO720943 SRK720899:SRK720943 TBG720899:TBG720943 TLC720899:TLC720943 TUY720899:TUY720943 UEU720899:UEU720943 UOQ720899:UOQ720943 UYM720899:UYM720943 VII720899:VII720943 VSE720899:VSE720943 WCA720899:WCA720943 WLW720899:WLW720943 WVS720899:WVS720943 K786435:K786479 JG786435:JG786479 TC786435:TC786479 ACY786435:ACY786479 AMU786435:AMU786479 AWQ786435:AWQ786479 BGM786435:BGM786479 BQI786435:BQI786479 CAE786435:CAE786479 CKA786435:CKA786479 CTW786435:CTW786479 DDS786435:DDS786479 DNO786435:DNO786479 DXK786435:DXK786479 EHG786435:EHG786479 ERC786435:ERC786479 FAY786435:FAY786479 FKU786435:FKU786479 FUQ786435:FUQ786479 GEM786435:GEM786479 GOI786435:GOI786479 GYE786435:GYE786479 HIA786435:HIA786479 HRW786435:HRW786479 IBS786435:IBS786479 ILO786435:ILO786479 IVK786435:IVK786479 JFG786435:JFG786479 JPC786435:JPC786479 JYY786435:JYY786479 KIU786435:KIU786479 KSQ786435:KSQ786479 LCM786435:LCM786479 LMI786435:LMI786479 LWE786435:LWE786479 MGA786435:MGA786479 MPW786435:MPW786479 MZS786435:MZS786479 NJO786435:NJO786479 NTK786435:NTK786479 ODG786435:ODG786479 ONC786435:ONC786479 OWY786435:OWY786479 PGU786435:PGU786479 PQQ786435:PQQ786479 QAM786435:QAM786479 QKI786435:QKI786479 QUE786435:QUE786479 REA786435:REA786479 RNW786435:RNW786479 RXS786435:RXS786479 SHO786435:SHO786479 SRK786435:SRK786479 TBG786435:TBG786479 TLC786435:TLC786479 TUY786435:TUY786479 UEU786435:UEU786479 UOQ786435:UOQ786479 UYM786435:UYM786479 VII786435:VII786479 VSE786435:VSE786479 WCA786435:WCA786479 WLW786435:WLW786479 WVS786435:WVS786479 K851971:K852015 JG851971:JG852015 TC851971:TC852015 ACY851971:ACY852015 AMU851971:AMU852015 AWQ851971:AWQ852015 BGM851971:BGM852015 BQI851971:BQI852015 CAE851971:CAE852015 CKA851971:CKA852015 CTW851971:CTW852015 DDS851971:DDS852015 DNO851971:DNO852015 DXK851971:DXK852015 EHG851971:EHG852015 ERC851971:ERC852015 FAY851971:FAY852015 FKU851971:FKU852015 FUQ851971:FUQ852015 GEM851971:GEM852015 GOI851971:GOI852015 GYE851971:GYE852015 HIA851971:HIA852015 HRW851971:HRW852015 IBS851971:IBS852015 ILO851971:ILO852015 IVK851971:IVK852015 JFG851971:JFG852015 JPC851971:JPC852015 JYY851971:JYY852015 KIU851971:KIU852015 KSQ851971:KSQ852015 LCM851971:LCM852015 LMI851971:LMI852015 LWE851971:LWE852015 MGA851971:MGA852015 MPW851971:MPW852015 MZS851971:MZS852015 NJO851971:NJO852015 NTK851971:NTK852015 ODG851971:ODG852015 ONC851971:ONC852015 OWY851971:OWY852015 PGU851971:PGU852015 PQQ851971:PQQ852015 QAM851971:QAM852015 QKI851971:QKI852015 QUE851971:QUE852015 REA851971:REA852015 RNW851971:RNW852015 RXS851971:RXS852015 SHO851971:SHO852015 SRK851971:SRK852015 TBG851971:TBG852015 TLC851971:TLC852015 TUY851971:TUY852015 UEU851971:UEU852015 UOQ851971:UOQ852015 UYM851971:UYM852015 VII851971:VII852015 VSE851971:VSE852015 WCA851971:WCA852015 WLW851971:WLW852015 WVS851971:WVS852015 K917507:K917551 JG917507:JG917551 TC917507:TC917551 ACY917507:ACY917551 AMU917507:AMU917551 AWQ917507:AWQ917551 BGM917507:BGM917551 BQI917507:BQI917551 CAE917507:CAE917551 CKA917507:CKA917551 CTW917507:CTW917551 DDS917507:DDS917551 DNO917507:DNO917551 DXK917507:DXK917551 EHG917507:EHG917551 ERC917507:ERC917551 FAY917507:FAY917551 FKU917507:FKU917551 FUQ917507:FUQ917551 GEM917507:GEM917551 GOI917507:GOI917551 GYE917507:GYE917551 HIA917507:HIA917551 HRW917507:HRW917551 IBS917507:IBS917551 ILO917507:ILO917551 IVK917507:IVK917551 JFG917507:JFG917551 JPC917507:JPC917551 JYY917507:JYY917551 KIU917507:KIU917551 KSQ917507:KSQ917551 LCM917507:LCM917551 LMI917507:LMI917551 LWE917507:LWE917551 MGA917507:MGA917551 MPW917507:MPW917551 MZS917507:MZS917551 NJO917507:NJO917551 NTK917507:NTK917551 ODG917507:ODG917551 ONC917507:ONC917551 OWY917507:OWY917551 PGU917507:PGU917551 PQQ917507:PQQ917551 QAM917507:QAM917551 QKI917507:QKI917551 QUE917507:QUE917551 REA917507:REA917551 RNW917507:RNW917551 RXS917507:RXS917551 SHO917507:SHO917551 SRK917507:SRK917551 TBG917507:TBG917551 TLC917507:TLC917551 TUY917507:TUY917551 UEU917507:UEU917551 UOQ917507:UOQ917551 UYM917507:UYM917551 VII917507:VII917551 VSE917507:VSE917551 WCA917507:WCA917551 WLW917507:WLW917551 WVS917507:WVS917551 K983043:K983087 JG983043:JG983087 TC983043:TC983087 ACY983043:ACY983087 AMU983043:AMU983087 AWQ983043:AWQ983087 BGM983043:BGM983087 BQI983043:BQI983087 CAE983043:CAE983087 CKA983043:CKA983087 CTW983043:CTW983087 DDS983043:DDS983087 DNO983043:DNO983087 DXK983043:DXK983087 EHG983043:EHG983087 ERC983043:ERC983087 FAY983043:FAY983087 FKU983043:FKU983087 FUQ983043:FUQ983087 GEM983043:GEM983087 GOI983043:GOI983087 GYE983043:GYE983087 HIA983043:HIA983087 HRW983043:HRW983087 IBS983043:IBS983087 ILO983043:ILO983087 IVK983043:IVK983087 JFG983043:JFG983087 JPC983043:JPC983087 JYY983043:JYY983087 KIU983043:KIU983087 KSQ983043:KSQ983087 LCM983043:LCM983087 LMI983043:LMI983087 LWE983043:LWE983087 MGA983043:MGA983087 MPW983043:MPW983087 MZS983043:MZS983087 NJO983043:NJO983087 NTK983043:NTK983087 ODG983043:ODG983087 ONC983043:ONC983087 OWY983043:OWY983087 PGU983043:PGU983087 PQQ983043:PQQ983087 QAM983043:QAM983087 QKI983043:QKI983087 QUE983043:QUE983087 REA983043:REA983087 RNW983043:RNW983087 RXS983043:RXS983087 SHO983043:SHO983087 SRK983043:SRK983087 TBG983043:TBG983087 TLC983043:TLC983087 TUY983043:TUY983087 UEU983043:UEU983087 UOQ983043:UOQ983087 UYM983043:UYM983087 VII983043:VII983087 VSE983043:VSE983087 WCA983043:WCA983087 P11:P47 JL11:JL47 TH11:TH47 ADD11:ADD47 AMZ11:AMZ47 AWV11:AWV47 BGR11:BGR47 BQN11:BQN47 CAJ11:CAJ47 CKF11:CKF47 CUB11:CUB47 DDX11:DDX47 DNT11:DNT47 DXP11:DXP47 EHL11:EHL47 ERH11:ERH47 FBD11:FBD47 FKZ11:FKZ47 FUV11:FUV47 GER11:GER47 GON11:GON47 GYJ11:GYJ47 HIF11:HIF47 HSB11:HSB47 IBX11:IBX47 ILT11:ILT47 IVP11:IVP47 JFL11:JFL47 JPH11:JPH47 JZD11:JZD47 KIZ11:KIZ47 KSV11:KSV47 LCR11:LCR47 LMN11:LMN47 LWJ11:LWJ47 MGF11:MGF47 MQB11:MQB47 MZX11:MZX47 NJT11:NJT47 NTP11:NTP47 ODL11:ODL47 ONH11:ONH47 OXD11:OXD47 PGZ11:PGZ47 PQV11:PQV47 QAR11:QAR47 QKN11:QKN47 QUJ11:QUJ47 REF11:REF47 ROB11:ROB47 RXX11:RXX47 SHT11:SHT47 SRP11:SRP47 TBL11:TBL47 TLH11:TLH47 TVD11:TVD47 UEZ11:UEZ47 UOV11:UOV47 UYR11:UYR47 VIN11:VIN47 VSJ11:VSJ47 WCF11:WCF47 WMB11:WMB47 WVX11:WVX47 JG11:JG47 TC11:TC47 ACY11:ACY47 AMU11:AMU47 AWQ11:AWQ47 BGM11:BGM47 BQI11:BQI47 CAE11:CAE47 CKA11:CKA47 CTW11:CTW47 DDS11:DDS47 DNO11:DNO47 DXK11:DXK47 EHG11:EHG47 ERC11:ERC47 FAY11:FAY47 FKU11:FKU47 FUQ11:FUQ47 GEM11:GEM47 GOI11:GOI47 GYE11:GYE47 HIA11:HIA47 HRW11:HRW47 IBS11:IBS47 ILO11:ILO47 IVK11:IVK47 JFG11:JFG47 JPC11:JPC47 JYY11:JYY47 KIU11:KIU47 KSQ11:KSQ47 LCM11:LCM47 LMI11:LMI47 LWE11:LWE47 MGA11:MGA47 MPW11:MPW47 MZS11:MZS47 NJO11:NJO47 NTK11:NTK47 ODG11:ODG47 ONC11:ONC47 OWY11:OWY47 PGU11:PGU47 PQQ11:PQQ47 QAM11:QAM47 QKI11:QKI47 QUE11:QUE47 REA11:REA47 RNW11:RNW47 RXS11:RXS47 SHO11:SHO47 SRK11:SRK47 TBG11:TBG47 TLC11:TLC47 TUY11:TUY47 UEU11:UEU47 UOQ11:UOQ47 UYM11:UYM47 VII11:VII47 VSE11:VSE47 WCA11:WCA47 WLW11:WLW47 WVS11:WVS47">
      <formula1>"通过,失败,阻塞,无效,未执行"</formula1>
    </dataValidation>
    <dataValidation type="list" allowBlank="1" showInputMessage="1" showErrorMessage="1" sqref="WVM983043:WVM983087 E65539:E65583 JA65539:JA65583 SW65539:SW65583 ACS65539:ACS65583 AMO65539:AMO65583 AWK65539:AWK65583 BGG65539:BGG65583 BQC65539:BQC65583 BZY65539:BZY65583 CJU65539:CJU65583 CTQ65539:CTQ65583 DDM65539:DDM65583 DNI65539:DNI65583 DXE65539:DXE65583 EHA65539:EHA65583 EQW65539:EQW65583 FAS65539:FAS65583 FKO65539:FKO65583 FUK65539:FUK65583 GEG65539:GEG65583 GOC65539:GOC65583 GXY65539:GXY65583 HHU65539:HHU65583 HRQ65539:HRQ65583 IBM65539:IBM65583 ILI65539:ILI65583 IVE65539:IVE65583 JFA65539:JFA65583 JOW65539:JOW65583 JYS65539:JYS65583 KIO65539:KIO65583 KSK65539:KSK65583 LCG65539:LCG65583 LMC65539:LMC65583 LVY65539:LVY65583 MFU65539:MFU65583 MPQ65539:MPQ65583 MZM65539:MZM65583 NJI65539:NJI65583 NTE65539:NTE65583 ODA65539:ODA65583 OMW65539:OMW65583 OWS65539:OWS65583 PGO65539:PGO65583 PQK65539:PQK65583 QAG65539:QAG65583 QKC65539:QKC65583 QTY65539:QTY65583 RDU65539:RDU65583 RNQ65539:RNQ65583 RXM65539:RXM65583 SHI65539:SHI65583 SRE65539:SRE65583 TBA65539:TBA65583 TKW65539:TKW65583 TUS65539:TUS65583 UEO65539:UEO65583 UOK65539:UOK65583 UYG65539:UYG65583 VIC65539:VIC65583 VRY65539:VRY65583 WBU65539:WBU65583 WLQ65539:WLQ65583 WVM65539:WVM65583 E131075:E131119 JA131075:JA131119 SW131075:SW131119 ACS131075:ACS131119 AMO131075:AMO131119 AWK131075:AWK131119 BGG131075:BGG131119 BQC131075:BQC131119 BZY131075:BZY131119 CJU131075:CJU131119 CTQ131075:CTQ131119 DDM131075:DDM131119 DNI131075:DNI131119 DXE131075:DXE131119 EHA131075:EHA131119 EQW131075:EQW131119 FAS131075:FAS131119 FKO131075:FKO131119 FUK131075:FUK131119 GEG131075:GEG131119 GOC131075:GOC131119 GXY131075:GXY131119 HHU131075:HHU131119 HRQ131075:HRQ131119 IBM131075:IBM131119 ILI131075:ILI131119 IVE131075:IVE131119 JFA131075:JFA131119 JOW131075:JOW131119 JYS131075:JYS131119 KIO131075:KIO131119 KSK131075:KSK131119 LCG131075:LCG131119 LMC131075:LMC131119 LVY131075:LVY131119 MFU131075:MFU131119 MPQ131075:MPQ131119 MZM131075:MZM131119 NJI131075:NJI131119 NTE131075:NTE131119 ODA131075:ODA131119 OMW131075:OMW131119 OWS131075:OWS131119 PGO131075:PGO131119 PQK131075:PQK131119 QAG131075:QAG131119 QKC131075:QKC131119 QTY131075:QTY131119 RDU131075:RDU131119 RNQ131075:RNQ131119 RXM131075:RXM131119 SHI131075:SHI131119 SRE131075:SRE131119 TBA131075:TBA131119 TKW131075:TKW131119 TUS131075:TUS131119 UEO131075:UEO131119 UOK131075:UOK131119 UYG131075:UYG131119 VIC131075:VIC131119 VRY131075:VRY131119 WBU131075:WBU131119 WLQ131075:WLQ131119 WVM131075:WVM131119 E196611:E196655 JA196611:JA196655 SW196611:SW196655 ACS196611:ACS196655 AMO196611:AMO196655 AWK196611:AWK196655 BGG196611:BGG196655 BQC196611:BQC196655 BZY196611:BZY196655 CJU196611:CJU196655 CTQ196611:CTQ196655 DDM196611:DDM196655 DNI196611:DNI196655 DXE196611:DXE196655 EHA196611:EHA196655 EQW196611:EQW196655 FAS196611:FAS196655 FKO196611:FKO196655 FUK196611:FUK196655 GEG196611:GEG196655 GOC196611:GOC196655 GXY196611:GXY196655 HHU196611:HHU196655 HRQ196611:HRQ196655 IBM196611:IBM196655 ILI196611:ILI196655 IVE196611:IVE196655 JFA196611:JFA196655 JOW196611:JOW196655 JYS196611:JYS196655 KIO196611:KIO196655 KSK196611:KSK196655 LCG196611:LCG196655 LMC196611:LMC196655 LVY196611:LVY196655 MFU196611:MFU196655 MPQ196611:MPQ196655 MZM196611:MZM196655 NJI196611:NJI196655 NTE196611:NTE196655 ODA196611:ODA196655 OMW196611:OMW196655 OWS196611:OWS196655 PGO196611:PGO196655 PQK196611:PQK196655 QAG196611:QAG196655 QKC196611:QKC196655 QTY196611:QTY196655 RDU196611:RDU196655 RNQ196611:RNQ196655 RXM196611:RXM196655 SHI196611:SHI196655 SRE196611:SRE196655 TBA196611:TBA196655 TKW196611:TKW196655 TUS196611:TUS196655 UEO196611:UEO196655 UOK196611:UOK196655 UYG196611:UYG196655 VIC196611:VIC196655 VRY196611:VRY196655 WBU196611:WBU196655 WLQ196611:WLQ196655 WVM196611:WVM196655 E262147:E262191 JA262147:JA262191 SW262147:SW262191 ACS262147:ACS262191 AMO262147:AMO262191 AWK262147:AWK262191 BGG262147:BGG262191 BQC262147:BQC262191 BZY262147:BZY262191 CJU262147:CJU262191 CTQ262147:CTQ262191 DDM262147:DDM262191 DNI262147:DNI262191 DXE262147:DXE262191 EHA262147:EHA262191 EQW262147:EQW262191 FAS262147:FAS262191 FKO262147:FKO262191 FUK262147:FUK262191 GEG262147:GEG262191 GOC262147:GOC262191 GXY262147:GXY262191 HHU262147:HHU262191 HRQ262147:HRQ262191 IBM262147:IBM262191 ILI262147:ILI262191 IVE262147:IVE262191 JFA262147:JFA262191 JOW262147:JOW262191 JYS262147:JYS262191 KIO262147:KIO262191 KSK262147:KSK262191 LCG262147:LCG262191 LMC262147:LMC262191 LVY262147:LVY262191 MFU262147:MFU262191 MPQ262147:MPQ262191 MZM262147:MZM262191 NJI262147:NJI262191 NTE262147:NTE262191 ODA262147:ODA262191 OMW262147:OMW262191 OWS262147:OWS262191 PGO262147:PGO262191 PQK262147:PQK262191 QAG262147:QAG262191 QKC262147:QKC262191 QTY262147:QTY262191 RDU262147:RDU262191 RNQ262147:RNQ262191 RXM262147:RXM262191 SHI262147:SHI262191 SRE262147:SRE262191 TBA262147:TBA262191 TKW262147:TKW262191 TUS262147:TUS262191 UEO262147:UEO262191 UOK262147:UOK262191 UYG262147:UYG262191 VIC262147:VIC262191 VRY262147:VRY262191 WBU262147:WBU262191 WLQ262147:WLQ262191 WVM262147:WVM262191 E327683:E327727 JA327683:JA327727 SW327683:SW327727 ACS327683:ACS327727 AMO327683:AMO327727 AWK327683:AWK327727 BGG327683:BGG327727 BQC327683:BQC327727 BZY327683:BZY327727 CJU327683:CJU327727 CTQ327683:CTQ327727 DDM327683:DDM327727 DNI327683:DNI327727 DXE327683:DXE327727 EHA327683:EHA327727 EQW327683:EQW327727 FAS327683:FAS327727 FKO327683:FKO327727 FUK327683:FUK327727 GEG327683:GEG327727 GOC327683:GOC327727 GXY327683:GXY327727 HHU327683:HHU327727 HRQ327683:HRQ327727 IBM327683:IBM327727 ILI327683:ILI327727 IVE327683:IVE327727 JFA327683:JFA327727 JOW327683:JOW327727 JYS327683:JYS327727 KIO327683:KIO327727 KSK327683:KSK327727 LCG327683:LCG327727 LMC327683:LMC327727 LVY327683:LVY327727 MFU327683:MFU327727 MPQ327683:MPQ327727 MZM327683:MZM327727 NJI327683:NJI327727 NTE327683:NTE327727 ODA327683:ODA327727 OMW327683:OMW327727 OWS327683:OWS327727 PGO327683:PGO327727 PQK327683:PQK327727 QAG327683:QAG327727 QKC327683:QKC327727 QTY327683:QTY327727 RDU327683:RDU327727 RNQ327683:RNQ327727 RXM327683:RXM327727 SHI327683:SHI327727 SRE327683:SRE327727 TBA327683:TBA327727 TKW327683:TKW327727 TUS327683:TUS327727 UEO327683:UEO327727 UOK327683:UOK327727 UYG327683:UYG327727 VIC327683:VIC327727 VRY327683:VRY327727 WBU327683:WBU327727 WLQ327683:WLQ327727 WVM327683:WVM327727 E393219:E393263 JA393219:JA393263 SW393219:SW393263 ACS393219:ACS393263 AMO393219:AMO393263 AWK393219:AWK393263 BGG393219:BGG393263 BQC393219:BQC393263 BZY393219:BZY393263 CJU393219:CJU393263 CTQ393219:CTQ393263 DDM393219:DDM393263 DNI393219:DNI393263 DXE393219:DXE393263 EHA393219:EHA393263 EQW393219:EQW393263 FAS393219:FAS393263 FKO393219:FKO393263 FUK393219:FUK393263 GEG393219:GEG393263 GOC393219:GOC393263 GXY393219:GXY393263 HHU393219:HHU393263 HRQ393219:HRQ393263 IBM393219:IBM393263 ILI393219:ILI393263 IVE393219:IVE393263 JFA393219:JFA393263 JOW393219:JOW393263 JYS393219:JYS393263 KIO393219:KIO393263 KSK393219:KSK393263 LCG393219:LCG393263 LMC393219:LMC393263 LVY393219:LVY393263 MFU393219:MFU393263 MPQ393219:MPQ393263 MZM393219:MZM393263 NJI393219:NJI393263 NTE393219:NTE393263 ODA393219:ODA393263 OMW393219:OMW393263 OWS393219:OWS393263 PGO393219:PGO393263 PQK393219:PQK393263 QAG393219:QAG393263 QKC393219:QKC393263 QTY393219:QTY393263 RDU393219:RDU393263 RNQ393219:RNQ393263 RXM393219:RXM393263 SHI393219:SHI393263 SRE393219:SRE393263 TBA393219:TBA393263 TKW393219:TKW393263 TUS393219:TUS393263 UEO393219:UEO393263 UOK393219:UOK393263 UYG393219:UYG393263 VIC393219:VIC393263 VRY393219:VRY393263 WBU393219:WBU393263 WLQ393219:WLQ393263 WVM393219:WVM393263 E458755:E458799 JA458755:JA458799 SW458755:SW458799 ACS458755:ACS458799 AMO458755:AMO458799 AWK458755:AWK458799 BGG458755:BGG458799 BQC458755:BQC458799 BZY458755:BZY458799 CJU458755:CJU458799 CTQ458755:CTQ458799 DDM458755:DDM458799 DNI458755:DNI458799 DXE458755:DXE458799 EHA458755:EHA458799 EQW458755:EQW458799 FAS458755:FAS458799 FKO458755:FKO458799 FUK458755:FUK458799 GEG458755:GEG458799 GOC458755:GOC458799 GXY458755:GXY458799 HHU458755:HHU458799 HRQ458755:HRQ458799 IBM458755:IBM458799 ILI458755:ILI458799 IVE458755:IVE458799 JFA458755:JFA458799 JOW458755:JOW458799 JYS458755:JYS458799 KIO458755:KIO458799 KSK458755:KSK458799 LCG458755:LCG458799 LMC458755:LMC458799 LVY458755:LVY458799 MFU458755:MFU458799 MPQ458755:MPQ458799 MZM458755:MZM458799 NJI458755:NJI458799 NTE458755:NTE458799 ODA458755:ODA458799 OMW458755:OMW458799 OWS458755:OWS458799 PGO458755:PGO458799 PQK458755:PQK458799 QAG458755:QAG458799 QKC458755:QKC458799 QTY458755:QTY458799 RDU458755:RDU458799 RNQ458755:RNQ458799 RXM458755:RXM458799 SHI458755:SHI458799 SRE458755:SRE458799 TBA458755:TBA458799 TKW458755:TKW458799 TUS458755:TUS458799 UEO458755:UEO458799 UOK458755:UOK458799 UYG458755:UYG458799 VIC458755:VIC458799 VRY458755:VRY458799 WBU458755:WBU458799 WLQ458755:WLQ458799 WVM458755:WVM458799 E524291:E524335 JA524291:JA524335 SW524291:SW524335 ACS524291:ACS524335 AMO524291:AMO524335 AWK524291:AWK524335 BGG524291:BGG524335 BQC524291:BQC524335 BZY524291:BZY524335 CJU524291:CJU524335 CTQ524291:CTQ524335 DDM524291:DDM524335 DNI524291:DNI524335 DXE524291:DXE524335 EHA524291:EHA524335 EQW524291:EQW524335 FAS524291:FAS524335 FKO524291:FKO524335 FUK524291:FUK524335 GEG524291:GEG524335 GOC524291:GOC524335 GXY524291:GXY524335 HHU524291:HHU524335 HRQ524291:HRQ524335 IBM524291:IBM524335 ILI524291:ILI524335 IVE524291:IVE524335 JFA524291:JFA524335 JOW524291:JOW524335 JYS524291:JYS524335 KIO524291:KIO524335 KSK524291:KSK524335 LCG524291:LCG524335 LMC524291:LMC524335 LVY524291:LVY524335 MFU524291:MFU524335 MPQ524291:MPQ524335 MZM524291:MZM524335 NJI524291:NJI524335 NTE524291:NTE524335 ODA524291:ODA524335 OMW524291:OMW524335 OWS524291:OWS524335 PGO524291:PGO524335 PQK524291:PQK524335 QAG524291:QAG524335 QKC524291:QKC524335 QTY524291:QTY524335 RDU524291:RDU524335 RNQ524291:RNQ524335 RXM524291:RXM524335 SHI524291:SHI524335 SRE524291:SRE524335 TBA524291:TBA524335 TKW524291:TKW524335 TUS524291:TUS524335 UEO524291:UEO524335 UOK524291:UOK524335 UYG524291:UYG524335 VIC524291:VIC524335 VRY524291:VRY524335 WBU524291:WBU524335 WLQ524291:WLQ524335 WVM524291:WVM524335 E589827:E589871 JA589827:JA589871 SW589827:SW589871 ACS589827:ACS589871 AMO589827:AMO589871 AWK589827:AWK589871 BGG589827:BGG589871 BQC589827:BQC589871 BZY589827:BZY589871 CJU589827:CJU589871 CTQ589827:CTQ589871 DDM589827:DDM589871 DNI589827:DNI589871 DXE589827:DXE589871 EHA589827:EHA589871 EQW589827:EQW589871 FAS589827:FAS589871 FKO589827:FKO589871 FUK589827:FUK589871 GEG589827:GEG589871 GOC589827:GOC589871 GXY589827:GXY589871 HHU589827:HHU589871 HRQ589827:HRQ589871 IBM589827:IBM589871 ILI589827:ILI589871 IVE589827:IVE589871 JFA589827:JFA589871 JOW589827:JOW589871 JYS589827:JYS589871 KIO589827:KIO589871 KSK589827:KSK589871 LCG589827:LCG589871 LMC589827:LMC589871 LVY589827:LVY589871 MFU589827:MFU589871 MPQ589827:MPQ589871 MZM589827:MZM589871 NJI589827:NJI589871 NTE589827:NTE589871 ODA589827:ODA589871 OMW589827:OMW589871 OWS589827:OWS589871 PGO589827:PGO589871 PQK589827:PQK589871 QAG589827:QAG589871 QKC589827:QKC589871 QTY589827:QTY589871 RDU589827:RDU589871 RNQ589827:RNQ589871 RXM589827:RXM589871 SHI589827:SHI589871 SRE589827:SRE589871 TBA589827:TBA589871 TKW589827:TKW589871 TUS589827:TUS589871 UEO589827:UEO589871 UOK589827:UOK589871 UYG589827:UYG589871 VIC589827:VIC589871 VRY589827:VRY589871 WBU589827:WBU589871 WLQ589827:WLQ589871 WVM589827:WVM589871 E655363:E655407 JA655363:JA655407 SW655363:SW655407 ACS655363:ACS655407 AMO655363:AMO655407 AWK655363:AWK655407 BGG655363:BGG655407 BQC655363:BQC655407 BZY655363:BZY655407 CJU655363:CJU655407 CTQ655363:CTQ655407 DDM655363:DDM655407 DNI655363:DNI655407 DXE655363:DXE655407 EHA655363:EHA655407 EQW655363:EQW655407 FAS655363:FAS655407 FKO655363:FKO655407 FUK655363:FUK655407 GEG655363:GEG655407 GOC655363:GOC655407 GXY655363:GXY655407 HHU655363:HHU655407 HRQ655363:HRQ655407 IBM655363:IBM655407 ILI655363:ILI655407 IVE655363:IVE655407 JFA655363:JFA655407 JOW655363:JOW655407 JYS655363:JYS655407 KIO655363:KIO655407 KSK655363:KSK655407 LCG655363:LCG655407 LMC655363:LMC655407 LVY655363:LVY655407 MFU655363:MFU655407 MPQ655363:MPQ655407 MZM655363:MZM655407 NJI655363:NJI655407 NTE655363:NTE655407 ODA655363:ODA655407 OMW655363:OMW655407 OWS655363:OWS655407 PGO655363:PGO655407 PQK655363:PQK655407 QAG655363:QAG655407 QKC655363:QKC655407 QTY655363:QTY655407 RDU655363:RDU655407 RNQ655363:RNQ655407 RXM655363:RXM655407 SHI655363:SHI655407 SRE655363:SRE655407 TBA655363:TBA655407 TKW655363:TKW655407 TUS655363:TUS655407 UEO655363:UEO655407 UOK655363:UOK655407 UYG655363:UYG655407 VIC655363:VIC655407 VRY655363:VRY655407 WBU655363:WBU655407 WLQ655363:WLQ655407 WVM655363:WVM655407 E720899:E720943 JA720899:JA720943 SW720899:SW720943 ACS720899:ACS720943 AMO720899:AMO720943 AWK720899:AWK720943 BGG720899:BGG720943 BQC720899:BQC720943 BZY720899:BZY720943 CJU720899:CJU720943 CTQ720899:CTQ720943 DDM720899:DDM720943 DNI720899:DNI720943 DXE720899:DXE720943 EHA720899:EHA720943 EQW720899:EQW720943 FAS720899:FAS720943 FKO720899:FKO720943 FUK720899:FUK720943 GEG720899:GEG720943 GOC720899:GOC720943 GXY720899:GXY720943 HHU720899:HHU720943 HRQ720899:HRQ720943 IBM720899:IBM720943 ILI720899:ILI720943 IVE720899:IVE720943 JFA720899:JFA720943 JOW720899:JOW720943 JYS720899:JYS720943 KIO720899:KIO720943 KSK720899:KSK720943 LCG720899:LCG720943 LMC720899:LMC720943 LVY720899:LVY720943 MFU720899:MFU720943 MPQ720899:MPQ720943 MZM720899:MZM720943 NJI720899:NJI720943 NTE720899:NTE720943 ODA720899:ODA720943 OMW720899:OMW720943 OWS720899:OWS720943 PGO720899:PGO720943 PQK720899:PQK720943 QAG720899:QAG720943 QKC720899:QKC720943 QTY720899:QTY720943 RDU720899:RDU720943 RNQ720899:RNQ720943 RXM720899:RXM720943 SHI720899:SHI720943 SRE720899:SRE720943 TBA720899:TBA720943 TKW720899:TKW720943 TUS720899:TUS720943 UEO720899:UEO720943 UOK720899:UOK720943 UYG720899:UYG720943 VIC720899:VIC720943 VRY720899:VRY720943 WBU720899:WBU720943 WLQ720899:WLQ720943 WVM720899:WVM720943 E786435:E786479 JA786435:JA786479 SW786435:SW786479 ACS786435:ACS786479 AMO786435:AMO786479 AWK786435:AWK786479 BGG786435:BGG786479 BQC786435:BQC786479 BZY786435:BZY786479 CJU786435:CJU786479 CTQ786435:CTQ786479 DDM786435:DDM786479 DNI786435:DNI786479 DXE786435:DXE786479 EHA786435:EHA786479 EQW786435:EQW786479 FAS786435:FAS786479 FKO786435:FKO786479 FUK786435:FUK786479 GEG786435:GEG786479 GOC786435:GOC786479 GXY786435:GXY786479 HHU786435:HHU786479 HRQ786435:HRQ786479 IBM786435:IBM786479 ILI786435:ILI786479 IVE786435:IVE786479 JFA786435:JFA786479 JOW786435:JOW786479 JYS786435:JYS786479 KIO786435:KIO786479 KSK786435:KSK786479 LCG786435:LCG786479 LMC786435:LMC786479 LVY786435:LVY786479 MFU786435:MFU786479 MPQ786435:MPQ786479 MZM786435:MZM786479 NJI786435:NJI786479 NTE786435:NTE786479 ODA786435:ODA786479 OMW786435:OMW786479 OWS786435:OWS786479 PGO786435:PGO786479 PQK786435:PQK786479 QAG786435:QAG786479 QKC786435:QKC786479 QTY786435:QTY786479 RDU786435:RDU786479 RNQ786435:RNQ786479 RXM786435:RXM786479 SHI786435:SHI786479 SRE786435:SRE786479 TBA786435:TBA786479 TKW786435:TKW786479 TUS786435:TUS786479 UEO786435:UEO786479 UOK786435:UOK786479 UYG786435:UYG786479 VIC786435:VIC786479 VRY786435:VRY786479 WBU786435:WBU786479 WLQ786435:WLQ786479 WVM786435:WVM786479 E851971:E852015 JA851971:JA852015 SW851971:SW852015 ACS851971:ACS852015 AMO851971:AMO852015 AWK851971:AWK852015 BGG851971:BGG852015 BQC851971:BQC852015 BZY851971:BZY852015 CJU851971:CJU852015 CTQ851971:CTQ852015 DDM851971:DDM852015 DNI851971:DNI852015 DXE851971:DXE852015 EHA851971:EHA852015 EQW851971:EQW852015 FAS851971:FAS852015 FKO851971:FKO852015 FUK851971:FUK852015 GEG851971:GEG852015 GOC851971:GOC852015 GXY851971:GXY852015 HHU851971:HHU852015 HRQ851971:HRQ852015 IBM851971:IBM852015 ILI851971:ILI852015 IVE851971:IVE852015 JFA851971:JFA852015 JOW851971:JOW852015 JYS851971:JYS852015 KIO851971:KIO852015 KSK851971:KSK852015 LCG851971:LCG852015 LMC851971:LMC852015 LVY851971:LVY852015 MFU851971:MFU852015 MPQ851971:MPQ852015 MZM851971:MZM852015 NJI851971:NJI852015 NTE851971:NTE852015 ODA851971:ODA852015 OMW851971:OMW852015 OWS851971:OWS852015 PGO851971:PGO852015 PQK851971:PQK852015 QAG851971:QAG852015 QKC851971:QKC852015 QTY851971:QTY852015 RDU851971:RDU852015 RNQ851971:RNQ852015 RXM851971:RXM852015 SHI851971:SHI852015 SRE851971:SRE852015 TBA851971:TBA852015 TKW851971:TKW852015 TUS851971:TUS852015 UEO851971:UEO852015 UOK851971:UOK852015 UYG851971:UYG852015 VIC851971:VIC852015 VRY851971:VRY852015 WBU851971:WBU852015 WLQ851971:WLQ852015 WVM851971:WVM852015 E917507:E917551 JA917507:JA917551 SW917507:SW917551 ACS917507:ACS917551 AMO917507:AMO917551 AWK917507:AWK917551 BGG917507:BGG917551 BQC917507:BQC917551 BZY917507:BZY917551 CJU917507:CJU917551 CTQ917507:CTQ917551 DDM917507:DDM917551 DNI917507:DNI917551 DXE917507:DXE917551 EHA917507:EHA917551 EQW917507:EQW917551 FAS917507:FAS917551 FKO917507:FKO917551 FUK917507:FUK917551 GEG917507:GEG917551 GOC917507:GOC917551 GXY917507:GXY917551 HHU917507:HHU917551 HRQ917507:HRQ917551 IBM917507:IBM917551 ILI917507:ILI917551 IVE917507:IVE917551 JFA917507:JFA917551 JOW917507:JOW917551 JYS917507:JYS917551 KIO917507:KIO917551 KSK917507:KSK917551 LCG917507:LCG917551 LMC917507:LMC917551 LVY917507:LVY917551 MFU917507:MFU917551 MPQ917507:MPQ917551 MZM917507:MZM917551 NJI917507:NJI917551 NTE917507:NTE917551 ODA917507:ODA917551 OMW917507:OMW917551 OWS917507:OWS917551 PGO917507:PGO917551 PQK917507:PQK917551 QAG917507:QAG917551 QKC917507:QKC917551 QTY917507:QTY917551 RDU917507:RDU917551 RNQ917507:RNQ917551 RXM917507:RXM917551 SHI917507:SHI917551 SRE917507:SRE917551 TBA917507:TBA917551 TKW917507:TKW917551 TUS917507:TUS917551 UEO917507:UEO917551 UOK917507:UOK917551 UYG917507:UYG917551 VIC917507:VIC917551 VRY917507:VRY917551 WBU917507:WBU917551 WLQ917507:WLQ917551 WVM917507:WVM917551 E983043:E983087 JA983043:JA983087 SW983043:SW983087 ACS983043:ACS983087 AMO983043:AMO983087 AWK983043:AWK983087 BGG983043:BGG983087 BQC983043:BQC983087 BZY983043:BZY983087 CJU983043:CJU983087 CTQ983043:CTQ983087 DDM983043:DDM983087 DNI983043:DNI983087 DXE983043:DXE983087 EHA983043:EHA983087 EQW983043:EQW983087 FAS983043:FAS983087 FKO983043:FKO983087 FUK983043:FUK983087 GEG983043:GEG983087 GOC983043:GOC983087 GXY983043:GXY983087 HHU983043:HHU983087 HRQ983043:HRQ983087 IBM983043:IBM983087 ILI983043:ILI983087 IVE983043:IVE983087 JFA983043:JFA983087 JOW983043:JOW983087 JYS983043:JYS983087 KIO983043:KIO983087 KSK983043:KSK983087 LCG983043:LCG983087 LMC983043:LMC983087 LVY983043:LVY983087 MFU983043:MFU983087 MPQ983043:MPQ983087 MZM983043:MZM983087 NJI983043:NJI983087 NTE983043:NTE983087 ODA983043:ODA983087 OMW983043:OMW983087 OWS983043:OWS983087 PGO983043:PGO983087 PQK983043:PQK983087 QAG983043:QAG983087 QKC983043:QKC983087 QTY983043:QTY983087 RDU983043:RDU983087 RNQ983043:RNQ983087 RXM983043:RXM983087 SHI983043:SHI983087 SRE983043:SRE983087 TBA983043:TBA983087 TKW983043:TKW983087 TUS983043:TUS983087 UEO983043:UEO983087 UOK983043:UOK983087 UYG983043:UYG983087 VIC983043:VIC983087 VRY983043:VRY983087 WBU983043:WBU983087 WLQ983043:WLQ983087 JA11:JA47 SW11:SW47 ACS11:ACS47 AMO11:AMO47 AWK11:AWK47 BGG11:BGG47 BQC11:BQC47 BZY11:BZY47 CJU11:CJU47 CTQ11:CTQ47 DDM11:DDM47 DNI11:DNI47 DXE11:DXE47 EHA11:EHA47 EQW11:EQW47 FAS11:FAS47 FKO11:FKO47 FUK11:FUK47 GEG11:GEG47 GOC11:GOC47 GXY11:GXY47 HHU11:HHU47 HRQ11:HRQ47 IBM11:IBM47 ILI11:ILI47 IVE11:IVE47 JFA11:JFA47 JOW11:JOW47 JYS11:JYS47 KIO11:KIO47 KSK11:KSK47 LCG11:LCG47 LMC11:LMC47 LVY11:LVY47 MFU11:MFU47 MPQ11:MPQ47 MZM11:MZM47 NJI11:NJI47 NTE11:NTE47 ODA11:ODA47 OMW11:OMW47 OWS11:OWS47 PGO11:PGO47 PQK11:PQK47 QAG11:QAG47 QKC11:QKC47 QTY11:QTY47 RDU11:RDU47 RNQ11:RNQ47 RXM11:RXM47 SHI11:SHI47 SRE11:SRE47 TBA11:TBA47 TKW11:TKW47 TUS11:TUS47 UEO11:UEO47 UOK11:UOK47 UYG11:UYG47 VIC11:VIC47 VRY11:VRY47 WBU11:WBU47 WLQ11:WLQ47 WVM11:WVM47 E11:E65">
      <formula1>"正,反"</formula1>
    </dataValidation>
    <dataValidation type="list" allowBlank="1" showInputMessage="1" showErrorMessage="1" sqref="WVN983043:WVN983087 F65539:F65583 JB65539:JB65583 SX65539:SX65583 ACT65539:ACT65583 AMP65539:AMP65583 AWL65539:AWL65583 BGH65539:BGH65583 BQD65539:BQD65583 BZZ65539:BZZ65583 CJV65539:CJV65583 CTR65539:CTR65583 DDN65539:DDN65583 DNJ65539:DNJ65583 DXF65539:DXF65583 EHB65539:EHB65583 EQX65539:EQX65583 FAT65539:FAT65583 FKP65539:FKP65583 FUL65539:FUL65583 GEH65539:GEH65583 GOD65539:GOD65583 GXZ65539:GXZ65583 HHV65539:HHV65583 HRR65539:HRR65583 IBN65539:IBN65583 ILJ65539:ILJ65583 IVF65539:IVF65583 JFB65539:JFB65583 JOX65539:JOX65583 JYT65539:JYT65583 KIP65539:KIP65583 KSL65539:KSL65583 LCH65539:LCH65583 LMD65539:LMD65583 LVZ65539:LVZ65583 MFV65539:MFV65583 MPR65539:MPR65583 MZN65539:MZN65583 NJJ65539:NJJ65583 NTF65539:NTF65583 ODB65539:ODB65583 OMX65539:OMX65583 OWT65539:OWT65583 PGP65539:PGP65583 PQL65539:PQL65583 QAH65539:QAH65583 QKD65539:QKD65583 QTZ65539:QTZ65583 RDV65539:RDV65583 RNR65539:RNR65583 RXN65539:RXN65583 SHJ65539:SHJ65583 SRF65539:SRF65583 TBB65539:TBB65583 TKX65539:TKX65583 TUT65539:TUT65583 UEP65539:UEP65583 UOL65539:UOL65583 UYH65539:UYH65583 VID65539:VID65583 VRZ65539:VRZ65583 WBV65539:WBV65583 WLR65539:WLR65583 WVN65539:WVN65583 F131075:F131119 JB131075:JB131119 SX131075:SX131119 ACT131075:ACT131119 AMP131075:AMP131119 AWL131075:AWL131119 BGH131075:BGH131119 BQD131075:BQD131119 BZZ131075:BZZ131119 CJV131075:CJV131119 CTR131075:CTR131119 DDN131075:DDN131119 DNJ131075:DNJ131119 DXF131075:DXF131119 EHB131075:EHB131119 EQX131075:EQX131119 FAT131075:FAT131119 FKP131075:FKP131119 FUL131075:FUL131119 GEH131075:GEH131119 GOD131075:GOD131119 GXZ131075:GXZ131119 HHV131075:HHV131119 HRR131075:HRR131119 IBN131075:IBN131119 ILJ131075:ILJ131119 IVF131075:IVF131119 JFB131075:JFB131119 JOX131075:JOX131119 JYT131075:JYT131119 KIP131075:KIP131119 KSL131075:KSL131119 LCH131075:LCH131119 LMD131075:LMD131119 LVZ131075:LVZ131119 MFV131075:MFV131119 MPR131075:MPR131119 MZN131075:MZN131119 NJJ131075:NJJ131119 NTF131075:NTF131119 ODB131075:ODB131119 OMX131075:OMX131119 OWT131075:OWT131119 PGP131075:PGP131119 PQL131075:PQL131119 QAH131075:QAH131119 QKD131075:QKD131119 QTZ131075:QTZ131119 RDV131075:RDV131119 RNR131075:RNR131119 RXN131075:RXN131119 SHJ131075:SHJ131119 SRF131075:SRF131119 TBB131075:TBB131119 TKX131075:TKX131119 TUT131075:TUT131119 UEP131075:UEP131119 UOL131075:UOL131119 UYH131075:UYH131119 VID131075:VID131119 VRZ131075:VRZ131119 WBV131075:WBV131119 WLR131075:WLR131119 WVN131075:WVN131119 F196611:F196655 JB196611:JB196655 SX196611:SX196655 ACT196611:ACT196655 AMP196611:AMP196655 AWL196611:AWL196655 BGH196611:BGH196655 BQD196611:BQD196655 BZZ196611:BZZ196655 CJV196611:CJV196655 CTR196611:CTR196655 DDN196611:DDN196655 DNJ196611:DNJ196655 DXF196611:DXF196655 EHB196611:EHB196655 EQX196611:EQX196655 FAT196611:FAT196655 FKP196611:FKP196655 FUL196611:FUL196655 GEH196611:GEH196655 GOD196611:GOD196655 GXZ196611:GXZ196655 HHV196611:HHV196655 HRR196611:HRR196655 IBN196611:IBN196655 ILJ196611:ILJ196655 IVF196611:IVF196655 JFB196611:JFB196655 JOX196611:JOX196655 JYT196611:JYT196655 KIP196611:KIP196655 KSL196611:KSL196655 LCH196611:LCH196655 LMD196611:LMD196655 LVZ196611:LVZ196655 MFV196611:MFV196655 MPR196611:MPR196655 MZN196611:MZN196655 NJJ196611:NJJ196655 NTF196611:NTF196655 ODB196611:ODB196655 OMX196611:OMX196655 OWT196611:OWT196655 PGP196611:PGP196655 PQL196611:PQL196655 QAH196611:QAH196655 QKD196611:QKD196655 QTZ196611:QTZ196655 RDV196611:RDV196655 RNR196611:RNR196655 RXN196611:RXN196655 SHJ196611:SHJ196655 SRF196611:SRF196655 TBB196611:TBB196655 TKX196611:TKX196655 TUT196611:TUT196655 UEP196611:UEP196655 UOL196611:UOL196655 UYH196611:UYH196655 VID196611:VID196655 VRZ196611:VRZ196655 WBV196611:WBV196655 WLR196611:WLR196655 WVN196611:WVN196655 F262147:F262191 JB262147:JB262191 SX262147:SX262191 ACT262147:ACT262191 AMP262147:AMP262191 AWL262147:AWL262191 BGH262147:BGH262191 BQD262147:BQD262191 BZZ262147:BZZ262191 CJV262147:CJV262191 CTR262147:CTR262191 DDN262147:DDN262191 DNJ262147:DNJ262191 DXF262147:DXF262191 EHB262147:EHB262191 EQX262147:EQX262191 FAT262147:FAT262191 FKP262147:FKP262191 FUL262147:FUL262191 GEH262147:GEH262191 GOD262147:GOD262191 GXZ262147:GXZ262191 HHV262147:HHV262191 HRR262147:HRR262191 IBN262147:IBN262191 ILJ262147:ILJ262191 IVF262147:IVF262191 JFB262147:JFB262191 JOX262147:JOX262191 JYT262147:JYT262191 KIP262147:KIP262191 KSL262147:KSL262191 LCH262147:LCH262191 LMD262147:LMD262191 LVZ262147:LVZ262191 MFV262147:MFV262191 MPR262147:MPR262191 MZN262147:MZN262191 NJJ262147:NJJ262191 NTF262147:NTF262191 ODB262147:ODB262191 OMX262147:OMX262191 OWT262147:OWT262191 PGP262147:PGP262191 PQL262147:PQL262191 QAH262147:QAH262191 QKD262147:QKD262191 QTZ262147:QTZ262191 RDV262147:RDV262191 RNR262147:RNR262191 RXN262147:RXN262191 SHJ262147:SHJ262191 SRF262147:SRF262191 TBB262147:TBB262191 TKX262147:TKX262191 TUT262147:TUT262191 UEP262147:UEP262191 UOL262147:UOL262191 UYH262147:UYH262191 VID262147:VID262191 VRZ262147:VRZ262191 WBV262147:WBV262191 WLR262147:WLR262191 WVN262147:WVN262191 F327683:F327727 JB327683:JB327727 SX327683:SX327727 ACT327683:ACT327727 AMP327683:AMP327727 AWL327683:AWL327727 BGH327683:BGH327727 BQD327683:BQD327727 BZZ327683:BZZ327727 CJV327683:CJV327727 CTR327683:CTR327727 DDN327683:DDN327727 DNJ327683:DNJ327727 DXF327683:DXF327727 EHB327683:EHB327727 EQX327683:EQX327727 FAT327683:FAT327727 FKP327683:FKP327727 FUL327683:FUL327727 GEH327683:GEH327727 GOD327683:GOD327727 GXZ327683:GXZ327727 HHV327683:HHV327727 HRR327683:HRR327727 IBN327683:IBN327727 ILJ327683:ILJ327727 IVF327683:IVF327727 JFB327683:JFB327727 JOX327683:JOX327727 JYT327683:JYT327727 KIP327683:KIP327727 KSL327683:KSL327727 LCH327683:LCH327727 LMD327683:LMD327727 LVZ327683:LVZ327727 MFV327683:MFV327727 MPR327683:MPR327727 MZN327683:MZN327727 NJJ327683:NJJ327727 NTF327683:NTF327727 ODB327683:ODB327727 OMX327683:OMX327727 OWT327683:OWT327727 PGP327683:PGP327727 PQL327683:PQL327727 QAH327683:QAH327727 QKD327683:QKD327727 QTZ327683:QTZ327727 RDV327683:RDV327727 RNR327683:RNR327727 RXN327683:RXN327727 SHJ327683:SHJ327727 SRF327683:SRF327727 TBB327683:TBB327727 TKX327683:TKX327727 TUT327683:TUT327727 UEP327683:UEP327727 UOL327683:UOL327727 UYH327683:UYH327727 VID327683:VID327727 VRZ327683:VRZ327727 WBV327683:WBV327727 WLR327683:WLR327727 WVN327683:WVN327727 F393219:F393263 JB393219:JB393263 SX393219:SX393263 ACT393219:ACT393263 AMP393219:AMP393263 AWL393219:AWL393263 BGH393219:BGH393263 BQD393219:BQD393263 BZZ393219:BZZ393263 CJV393219:CJV393263 CTR393219:CTR393263 DDN393219:DDN393263 DNJ393219:DNJ393263 DXF393219:DXF393263 EHB393219:EHB393263 EQX393219:EQX393263 FAT393219:FAT393263 FKP393219:FKP393263 FUL393219:FUL393263 GEH393219:GEH393263 GOD393219:GOD393263 GXZ393219:GXZ393263 HHV393219:HHV393263 HRR393219:HRR393263 IBN393219:IBN393263 ILJ393219:ILJ393263 IVF393219:IVF393263 JFB393219:JFB393263 JOX393219:JOX393263 JYT393219:JYT393263 KIP393219:KIP393263 KSL393219:KSL393263 LCH393219:LCH393263 LMD393219:LMD393263 LVZ393219:LVZ393263 MFV393219:MFV393263 MPR393219:MPR393263 MZN393219:MZN393263 NJJ393219:NJJ393263 NTF393219:NTF393263 ODB393219:ODB393263 OMX393219:OMX393263 OWT393219:OWT393263 PGP393219:PGP393263 PQL393219:PQL393263 QAH393219:QAH393263 QKD393219:QKD393263 QTZ393219:QTZ393263 RDV393219:RDV393263 RNR393219:RNR393263 RXN393219:RXN393263 SHJ393219:SHJ393263 SRF393219:SRF393263 TBB393219:TBB393263 TKX393219:TKX393263 TUT393219:TUT393263 UEP393219:UEP393263 UOL393219:UOL393263 UYH393219:UYH393263 VID393219:VID393263 VRZ393219:VRZ393263 WBV393219:WBV393263 WLR393219:WLR393263 WVN393219:WVN393263 F458755:F458799 JB458755:JB458799 SX458755:SX458799 ACT458755:ACT458799 AMP458755:AMP458799 AWL458755:AWL458799 BGH458755:BGH458799 BQD458755:BQD458799 BZZ458755:BZZ458799 CJV458755:CJV458799 CTR458755:CTR458799 DDN458755:DDN458799 DNJ458755:DNJ458799 DXF458755:DXF458799 EHB458755:EHB458799 EQX458755:EQX458799 FAT458755:FAT458799 FKP458755:FKP458799 FUL458755:FUL458799 GEH458755:GEH458799 GOD458755:GOD458799 GXZ458755:GXZ458799 HHV458755:HHV458799 HRR458755:HRR458799 IBN458755:IBN458799 ILJ458755:ILJ458799 IVF458755:IVF458799 JFB458755:JFB458799 JOX458755:JOX458799 JYT458755:JYT458799 KIP458755:KIP458799 KSL458755:KSL458799 LCH458755:LCH458799 LMD458755:LMD458799 LVZ458755:LVZ458799 MFV458755:MFV458799 MPR458755:MPR458799 MZN458755:MZN458799 NJJ458755:NJJ458799 NTF458755:NTF458799 ODB458755:ODB458799 OMX458755:OMX458799 OWT458755:OWT458799 PGP458755:PGP458799 PQL458755:PQL458799 QAH458755:QAH458799 QKD458755:QKD458799 QTZ458755:QTZ458799 RDV458755:RDV458799 RNR458755:RNR458799 RXN458755:RXN458799 SHJ458755:SHJ458799 SRF458755:SRF458799 TBB458755:TBB458799 TKX458755:TKX458799 TUT458755:TUT458799 UEP458755:UEP458799 UOL458755:UOL458799 UYH458755:UYH458799 VID458755:VID458799 VRZ458755:VRZ458799 WBV458755:WBV458799 WLR458755:WLR458799 WVN458755:WVN458799 F524291:F524335 JB524291:JB524335 SX524291:SX524335 ACT524291:ACT524335 AMP524291:AMP524335 AWL524291:AWL524335 BGH524291:BGH524335 BQD524291:BQD524335 BZZ524291:BZZ524335 CJV524291:CJV524335 CTR524291:CTR524335 DDN524291:DDN524335 DNJ524291:DNJ524335 DXF524291:DXF524335 EHB524291:EHB524335 EQX524291:EQX524335 FAT524291:FAT524335 FKP524291:FKP524335 FUL524291:FUL524335 GEH524291:GEH524335 GOD524291:GOD524335 GXZ524291:GXZ524335 HHV524291:HHV524335 HRR524291:HRR524335 IBN524291:IBN524335 ILJ524291:ILJ524335 IVF524291:IVF524335 JFB524291:JFB524335 JOX524291:JOX524335 JYT524291:JYT524335 KIP524291:KIP524335 KSL524291:KSL524335 LCH524291:LCH524335 LMD524291:LMD524335 LVZ524291:LVZ524335 MFV524291:MFV524335 MPR524291:MPR524335 MZN524291:MZN524335 NJJ524291:NJJ524335 NTF524291:NTF524335 ODB524291:ODB524335 OMX524291:OMX524335 OWT524291:OWT524335 PGP524291:PGP524335 PQL524291:PQL524335 QAH524291:QAH524335 QKD524291:QKD524335 QTZ524291:QTZ524335 RDV524291:RDV524335 RNR524291:RNR524335 RXN524291:RXN524335 SHJ524291:SHJ524335 SRF524291:SRF524335 TBB524291:TBB524335 TKX524291:TKX524335 TUT524291:TUT524335 UEP524291:UEP524335 UOL524291:UOL524335 UYH524291:UYH524335 VID524291:VID524335 VRZ524291:VRZ524335 WBV524291:WBV524335 WLR524291:WLR524335 WVN524291:WVN524335 F589827:F589871 JB589827:JB589871 SX589827:SX589871 ACT589827:ACT589871 AMP589827:AMP589871 AWL589827:AWL589871 BGH589827:BGH589871 BQD589827:BQD589871 BZZ589827:BZZ589871 CJV589827:CJV589871 CTR589827:CTR589871 DDN589827:DDN589871 DNJ589827:DNJ589871 DXF589827:DXF589871 EHB589827:EHB589871 EQX589827:EQX589871 FAT589827:FAT589871 FKP589827:FKP589871 FUL589827:FUL589871 GEH589827:GEH589871 GOD589827:GOD589871 GXZ589827:GXZ589871 HHV589827:HHV589871 HRR589827:HRR589871 IBN589827:IBN589871 ILJ589827:ILJ589871 IVF589827:IVF589871 JFB589827:JFB589871 JOX589827:JOX589871 JYT589827:JYT589871 KIP589827:KIP589871 KSL589827:KSL589871 LCH589827:LCH589871 LMD589827:LMD589871 LVZ589827:LVZ589871 MFV589827:MFV589871 MPR589827:MPR589871 MZN589827:MZN589871 NJJ589827:NJJ589871 NTF589827:NTF589871 ODB589827:ODB589871 OMX589827:OMX589871 OWT589827:OWT589871 PGP589827:PGP589871 PQL589827:PQL589871 QAH589827:QAH589871 QKD589827:QKD589871 QTZ589827:QTZ589871 RDV589827:RDV589871 RNR589827:RNR589871 RXN589827:RXN589871 SHJ589827:SHJ589871 SRF589827:SRF589871 TBB589827:TBB589871 TKX589827:TKX589871 TUT589827:TUT589871 UEP589827:UEP589871 UOL589827:UOL589871 UYH589827:UYH589871 VID589827:VID589871 VRZ589827:VRZ589871 WBV589827:WBV589871 WLR589827:WLR589871 WVN589827:WVN589871 F655363:F655407 JB655363:JB655407 SX655363:SX655407 ACT655363:ACT655407 AMP655363:AMP655407 AWL655363:AWL655407 BGH655363:BGH655407 BQD655363:BQD655407 BZZ655363:BZZ655407 CJV655363:CJV655407 CTR655363:CTR655407 DDN655363:DDN655407 DNJ655363:DNJ655407 DXF655363:DXF655407 EHB655363:EHB655407 EQX655363:EQX655407 FAT655363:FAT655407 FKP655363:FKP655407 FUL655363:FUL655407 GEH655363:GEH655407 GOD655363:GOD655407 GXZ655363:GXZ655407 HHV655363:HHV655407 HRR655363:HRR655407 IBN655363:IBN655407 ILJ655363:ILJ655407 IVF655363:IVF655407 JFB655363:JFB655407 JOX655363:JOX655407 JYT655363:JYT655407 KIP655363:KIP655407 KSL655363:KSL655407 LCH655363:LCH655407 LMD655363:LMD655407 LVZ655363:LVZ655407 MFV655363:MFV655407 MPR655363:MPR655407 MZN655363:MZN655407 NJJ655363:NJJ655407 NTF655363:NTF655407 ODB655363:ODB655407 OMX655363:OMX655407 OWT655363:OWT655407 PGP655363:PGP655407 PQL655363:PQL655407 QAH655363:QAH655407 QKD655363:QKD655407 QTZ655363:QTZ655407 RDV655363:RDV655407 RNR655363:RNR655407 RXN655363:RXN655407 SHJ655363:SHJ655407 SRF655363:SRF655407 TBB655363:TBB655407 TKX655363:TKX655407 TUT655363:TUT655407 UEP655363:UEP655407 UOL655363:UOL655407 UYH655363:UYH655407 VID655363:VID655407 VRZ655363:VRZ655407 WBV655363:WBV655407 WLR655363:WLR655407 WVN655363:WVN655407 F720899:F720943 JB720899:JB720943 SX720899:SX720943 ACT720899:ACT720943 AMP720899:AMP720943 AWL720899:AWL720943 BGH720899:BGH720943 BQD720899:BQD720943 BZZ720899:BZZ720943 CJV720899:CJV720943 CTR720899:CTR720943 DDN720899:DDN720943 DNJ720899:DNJ720943 DXF720899:DXF720943 EHB720899:EHB720943 EQX720899:EQX720943 FAT720899:FAT720943 FKP720899:FKP720943 FUL720899:FUL720943 GEH720899:GEH720943 GOD720899:GOD720943 GXZ720899:GXZ720943 HHV720899:HHV720943 HRR720899:HRR720943 IBN720899:IBN720943 ILJ720899:ILJ720943 IVF720899:IVF720943 JFB720899:JFB720943 JOX720899:JOX720943 JYT720899:JYT720943 KIP720899:KIP720943 KSL720899:KSL720943 LCH720899:LCH720943 LMD720899:LMD720943 LVZ720899:LVZ720943 MFV720899:MFV720943 MPR720899:MPR720943 MZN720899:MZN720943 NJJ720899:NJJ720943 NTF720899:NTF720943 ODB720899:ODB720943 OMX720899:OMX720943 OWT720899:OWT720943 PGP720899:PGP720943 PQL720899:PQL720943 QAH720899:QAH720943 QKD720899:QKD720943 QTZ720899:QTZ720943 RDV720899:RDV720943 RNR720899:RNR720943 RXN720899:RXN720943 SHJ720899:SHJ720943 SRF720899:SRF720943 TBB720899:TBB720943 TKX720899:TKX720943 TUT720899:TUT720943 UEP720899:UEP720943 UOL720899:UOL720943 UYH720899:UYH720943 VID720899:VID720943 VRZ720899:VRZ720943 WBV720899:WBV720943 WLR720899:WLR720943 WVN720899:WVN720943 F786435:F786479 JB786435:JB786479 SX786435:SX786479 ACT786435:ACT786479 AMP786435:AMP786479 AWL786435:AWL786479 BGH786435:BGH786479 BQD786435:BQD786479 BZZ786435:BZZ786479 CJV786435:CJV786479 CTR786435:CTR786479 DDN786435:DDN786479 DNJ786435:DNJ786479 DXF786435:DXF786479 EHB786435:EHB786479 EQX786435:EQX786479 FAT786435:FAT786479 FKP786435:FKP786479 FUL786435:FUL786479 GEH786435:GEH786479 GOD786435:GOD786479 GXZ786435:GXZ786479 HHV786435:HHV786479 HRR786435:HRR786479 IBN786435:IBN786479 ILJ786435:ILJ786479 IVF786435:IVF786479 JFB786435:JFB786479 JOX786435:JOX786479 JYT786435:JYT786479 KIP786435:KIP786479 KSL786435:KSL786479 LCH786435:LCH786479 LMD786435:LMD786479 LVZ786435:LVZ786479 MFV786435:MFV786479 MPR786435:MPR786479 MZN786435:MZN786479 NJJ786435:NJJ786479 NTF786435:NTF786479 ODB786435:ODB786479 OMX786435:OMX786479 OWT786435:OWT786479 PGP786435:PGP786479 PQL786435:PQL786479 QAH786435:QAH786479 QKD786435:QKD786479 QTZ786435:QTZ786479 RDV786435:RDV786479 RNR786435:RNR786479 RXN786435:RXN786479 SHJ786435:SHJ786479 SRF786435:SRF786479 TBB786435:TBB786479 TKX786435:TKX786479 TUT786435:TUT786479 UEP786435:UEP786479 UOL786435:UOL786479 UYH786435:UYH786479 VID786435:VID786479 VRZ786435:VRZ786479 WBV786435:WBV786479 WLR786435:WLR786479 WVN786435:WVN786479 F851971:F852015 JB851971:JB852015 SX851971:SX852015 ACT851971:ACT852015 AMP851971:AMP852015 AWL851971:AWL852015 BGH851971:BGH852015 BQD851971:BQD852015 BZZ851971:BZZ852015 CJV851971:CJV852015 CTR851971:CTR852015 DDN851971:DDN852015 DNJ851971:DNJ852015 DXF851971:DXF852015 EHB851971:EHB852015 EQX851971:EQX852015 FAT851971:FAT852015 FKP851971:FKP852015 FUL851971:FUL852015 GEH851971:GEH852015 GOD851971:GOD852015 GXZ851971:GXZ852015 HHV851971:HHV852015 HRR851971:HRR852015 IBN851971:IBN852015 ILJ851971:ILJ852015 IVF851971:IVF852015 JFB851971:JFB852015 JOX851971:JOX852015 JYT851971:JYT852015 KIP851971:KIP852015 KSL851971:KSL852015 LCH851971:LCH852015 LMD851971:LMD852015 LVZ851971:LVZ852015 MFV851971:MFV852015 MPR851971:MPR852015 MZN851971:MZN852015 NJJ851971:NJJ852015 NTF851971:NTF852015 ODB851971:ODB852015 OMX851971:OMX852015 OWT851971:OWT852015 PGP851971:PGP852015 PQL851971:PQL852015 QAH851971:QAH852015 QKD851971:QKD852015 QTZ851971:QTZ852015 RDV851971:RDV852015 RNR851971:RNR852015 RXN851971:RXN852015 SHJ851971:SHJ852015 SRF851971:SRF852015 TBB851971:TBB852015 TKX851971:TKX852015 TUT851971:TUT852015 UEP851971:UEP852015 UOL851971:UOL852015 UYH851971:UYH852015 VID851971:VID852015 VRZ851971:VRZ852015 WBV851971:WBV852015 WLR851971:WLR852015 WVN851971:WVN852015 F917507:F917551 JB917507:JB917551 SX917507:SX917551 ACT917507:ACT917551 AMP917507:AMP917551 AWL917507:AWL917551 BGH917507:BGH917551 BQD917507:BQD917551 BZZ917507:BZZ917551 CJV917507:CJV917551 CTR917507:CTR917551 DDN917507:DDN917551 DNJ917507:DNJ917551 DXF917507:DXF917551 EHB917507:EHB917551 EQX917507:EQX917551 FAT917507:FAT917551 FKP917507:FKP917551 FUL917507:FUL917551 GEH917507:GEH917551 GOD917507:GOD917551 GXZ917507:GXZ917551 HHV917507:HHV917551 HRR917507:HRR917551 IBN917507:IBN917551 ILJ917507:ILJ917551 IVF917507:IVF917551 JFB917507:JFB917551 JOX917507:JOX917551 JYT917507:JYT917551 KIP917507:KIP917551 KSL917507:KSL917551 LCH917507:LCH917551 LMD917507:LMD917551 LVZ917507:LVZ917551 MFV917507:MFV917551 MPR917507:MPR917551 MZN917507:MZN917551 NJJ917507:NJJ917551 NTF917507:NTF917551 ODB917507:ODB917551 OMX917507:OMX917551 OWT917507:OWT917551 PGP917507:PGP917551 PQL917507:PQL917551 QAH917507:QAH917551 QKD917507:QKD917551 QTZ917507:QTZ917551 RDV917507:RDV917551 RNR917507:RNR917551 RXN917507:RXN917551 SHJ917507:SHJ917551 SRF917507:SRF917551 TBB917507:TBB917551 TKX917507:TKX917551 TUT917507:TUT917551 UEP917507:UEP917551 UOL917507:UOL917551 UYH917507:UYH917551 VID917507:VID917551 VRZ917507:VRZ917551 WBV917507:WBV917551 WLR917507:WLR917551 WVN917507:WVN917551 F983043:F983087 JB983043:JB983087 SX983043:SX983087 ACT983043:ACT983087 AMP983043:AMP983087 AWL983043:AWL983087 BGH983043:BGH983087 BQD983043:BQD983087 BZZ983043:BZZ983087 CJV983043:CJV983087 CTR983043:CTR983087 DDN983043:DDN983087 DNJ983043:DNJ983087 DXF983043:DXF983087 EHB983043:EHB983087 EQX983043:EQX983087 FAT983043:FAT983087 FKP983043:FKP983087 FUL983043:FUL983087 GEH983043:GEH983087 GOD983043:GOD983087 GXZ983043:GXZ983087 HHV983043:HHV983087 HRR983043:HRR983087 IBN983043:IBN983087 ILJ983043:ILJ983087 IVF983043:IVF983087 JFB983043:JFB983087 JOX983043:JOX983087 JYT983043:JYT983087 KIP983043:KIP983087 KSL983043:KSL983087 LCH983043:LCH983087 LMD983043:LMD983087 LVZ983043:LVZ983087 MFV983043:MFV983087 MPR983043:MPR983087 MZN983043:MZN983087 NJJ983043:NJJ983087 NTF983043:NTF983087 ODB983043:ODB983087 OMX983043:OMX983087 OWT983043:OWT983087 PGP983043:PGP983087 PQL983043:PQL983087 QAH983043:QAH983087 QKD983043:QKD983087 QTZ983043:QTZ983087 RDV983043:RDV983087 RNR983043:RNR983087 RXN983043:RXN983087 SHJ983043:SHJ983087 SRF983043:SRF983087 TBB983043:TBB983087 TKX983043:TKX983087 TUT983043:TUT983087 UEP983043:UEP983087 UOL983043:UOL983087 UYH983043:UYH983087 VID983043:VID983087 VRZ983043:VRZ983087 WBV983043:WBV983087 WLR983043:WLR983087 JB11:JB47 SX11:SX47 ACT11:ACT47 AMP11:AMP47 AWL11:AWL47 BGH11:BGH47 BQD11:BQD47 BZZ11:BZZ47 CJV11:CJV47 CTR11:CTR47 DDN11:DDN47 DNJ11:DNJ47 DXF11:DXF47 EHB11:EHB47 EQX11:EQX47 FAT11:FAT47 FKP11:FKP47 FUL11:FUL47 GEH11:GEH47 GOD11:GOD47 GXZ11:GXZ47 HHV11:HHV47 HRR11:HRR47 IBN11:IBN47 ILJ11:ILJ47 IVF11:IVF47 JFB11:JFB47 JOX11:JOX47 JYT11:JYT47 KIP11:KIP47 KSL11:KSL47 LCH11:LCH47 LMD11:LMD47 LVZ11:LVZ47 MFV11:MFV47 MPR11:MPR47 MZN11:MZN47 NJJ11:NJJ47 NTF11:NTF47 ODB11:ODB47 OMX11:OMX47 OWT11:OWT47 PGP11:PGP47 PQL11:PQL47 QAH11:QAH47 QKD11:QKD47 QTZ11:QTZ47 RDV11:RDV47 RNR11:RNR47 RXN11:RXN47 SHJ11:SHJ47 SRF11:SRF47 TBB11:TBB47 TKX11:TKX47 TUT11:TUT47 UEP11:UEP47 UOL11:UOL47 UYH11:UYH47 VID11:VID47 VRZ11:VRZ47 WBV11:WBV47 WLR11:WLR47 WVN11:WVN47 F11:F65">
      <formula1>"高,中,低"</formula1>
    </dataValidation>
    <dataValidation type="list" allowBlank="1" showInputMessage="1" showErrorMessage="1" sqref="WVO983043:WVO983087 G65539:G65583 JC65539:JC65583 SY65539:SY65583 ACU65539:ACU65583 AMQ65539:AMQ65583 AWM65539:AWM65583 BGI65539:BGI65583 BQE65539:BQE65583 CAA65539:CAA65583 CJW65539:CJW65583 CTS65539:CTS65583 DDO65539:DDO65583 DNK65539:DNK65583 DXG65539:DXG65583 EHC65539:EHC65583 EQY65539:EQY65583 FAU65539:FAU65583 FKQ65539:FKQ65583 FUM65539:FUM65583 GEI65539:GEI65583 GOE65539:GOE65583 GYA65539:GYA65583 HHW65539:HHW65583 HRS65539:HRS65583 IBO65539:IBO65583 ILK65539:ILK65583 IVG65539:IVG65583 JFC65539:JFC65583 JOY65539:JOY65583 JYU65539:JYU65583 KIQ65539:KIQ65583 KSM65539:KSM65583 LCI65539:LCI65583 LME65539:LME65583 LWA65539:LWA65583 MFW65539:MFW65583 MPS65539:MPS65583 MZO65539:MZO65583 NJK65539:NJK65583 NTG65539:NTG65583 ODC65539:ODC65583 OMY65539:OMY65583 OWU65539:OWU65583 PGQ65539:PGQ65583 PQM65539:PQM65583 QAI65539:QAI65583 QKE65539:QKE65583 QUA65539:QUA65583 RDW65539:RDW65583 RNS65539:RNS65583 RXO65539:RXO65583 SHK65539:SHK65583 SRG65539:SRG65583 TBC65539:TBC65583 TKY65539:TKY65583 TUU65539:TUU65583 UEQ65539:UEQ65583 UOM65539:UOM65583 UYI65539:UYI65583 VIE65539:VIE65583 VSA65539:VSA65583 WBW65539:WBW65583 WLS65539:WLS65583 WVO65539:WVO65583 G131075:G131119 JC131075:JC131119 SY131075:SY131119 ACU131075:ACU131119 AMQ131075:AMQ131119 AWM131075:AWM131119 BGI131075:BGI131119 BQE131075:BQE131119 CAA131075:CAA131119 CJW131075:CJW131119 CTS131075:CTS131119 DDO131075:DDO131119 DNK131075:DNK131119 DXG131075:DXG131119 EHC131075:EHC131119 EQY131075:EQY131119 FAU131075:FAU131119 FKQ131075:FKQ131119 FUM131075:FUM131119 GEI131075:GEI131119 GOE131075:GOE131119 GYA131075:GYA131119 HHW131075:HHW131119 HRS131075:HRS131119 IBO131075:IBO131119 ILK131075:ILK131119 IVG131075:IVG131119 JFC131075:JFC131119 JOY131075:JOY131119 JYU131075:JYU131119 KIQ131075:KIQ131119 KSM131075:KSM131119 LCI131075:LCI131119 LME131075:LME131119 LWA131075:LWA131119 MFW131075:MFW131119 MPS131075:MPS131119 MZO131075:MZO131119 NJK131075:NJK131119 NTG131075:NTG131119 ODC131075:ODC131119 OMY131075:OMY131119 OWU131075:OWU131119 PGQ131075:PGQ131119 PQM131075:PQM131119 QAI131075:QAI131119 QKE131075:QKE131119 QUA131075:QUA131119 RDW131075:RDW131119 RNS131075:RNS131119 RXO131075:RXO131119 SHK131075:SHK131119 SRG131075:SRG131119 TBC131075:TBC131119 TKY131075:TKY131119 TUU131075:TUU131119 UEQ131075:UEQ131119 UOM131075:UOM131119 UYI131075:UYI131119 VIE131075:VIE131119 VSA131075:VSA131119 WBW131075:WBW131119 WLS131075:WLS131119 WVO131075:WVO131119 G196611:G196655 JC196611:JC196655 SY196611:SY196655 ACU196611:ACU196655 AMQ196611:AMQ196655 AWM196611:AWM196655 BGI196611:BGI196655 BQE196611:BQE196655 CAA196611:CAA196655 CJW196611:CJW196655 CTS196611:CTS196655 DDO196611:DDO196655 DNK196611:DNK196655 DXG196611:DXG196655 EHC196611:EHC196655 EQY196611:EQY196655 FAU196611:FAU196655 FKQ196611:FKQ196655 FUM196611:FUM196655 GEI196611:GEI196655 GOE196611:GOE196655 GYA196611:GYA196655 HHW196611:HHW196655 HRS196611:HRS196655 IBO196611:IBO196655 ILK196611:ILK196655 IVG196611:IVG196655 JFC196611:JFC196655 JOY196611:JOY196655 JYU196611:JYU196655 KIQ196611:KIQ196655 KSM196611:KSM196655 LCI196611:LCI196655 LME196611:LME196655 LWA196611:LWA196655 MFW196611:MFW196655 MPS196611:MPS196655 MZO196611:MZO196655 NJK196611:NJK196655 NTG196611:NTG196655 ODC196611:ODC196655 OMY196611:OMY196655 OWU196611:OWU196655 PGQ196611:PGQ196655 PQM196611:PQM196655 QAI196611:QAI196655 QKE196611:QKE196655 QUA196611:QUA196655 RDW196611:RDW196655 RNS196611:RNS196655 RXO196611:RXO196655 SHK196611:SHK196655 SRG196611:SRG196655 TBC196611:TBC196655 TKY196611:TKY196655 TUU196611:TUU196655 UEQ196611:UEQ196655 UOM196611:UOM196655 UYI196611:UYI196655 VIE196611:VIE196655 VSA196611:VSA196655 WBW196611:WBW196655 WLS196611:WLS196655 WVO196611:WVO196655 G262147:G262191 JC262147:JC262191 SY262147:SY262191 ACU262147:ACU262191 AMQ262147:AMQ262191 AWM262147:AWM262191 BGI262147:BGI262191 BQE262147:BQE262191 CAA262147:CAA262191 CJW262147:CJW262191 CTS262147:CTS262191 DDO262147:DDO262191 DNK262147:DNK262191 DXG262147:DXG262191 EHC262147:EHC262191 EQY262147:EQY262191 FAU262147:FAU262191 FKQ262147:FKQ262191 FUM262147:FUM262191 GEI262147:GEI262191 GOE262147:GOE262191 GYA262147:GYA262191 HHW262147:HHW262191 HRS262147:HRS262191 IBO262147:IBO262191 ILK262147:ILK262191 IVG262147:IVG262191 JFC262147:JFC262191 JOY262147:JOY262191 JYU262147:JYU262191 KIQ262147:KIQ262191 KSM262147:KSM262191 LCI262147:LCI262191 LME262147:LME262191 LWA262147:LWA262191 MFW262147:MFW262191 MPS262147:MPS262191 MZO262147:MZO262191 NJK262147:NJK262191 NTG262147:NTG262191 ODC262147:ODC262191 OMY262147:OMY262191 OWU262147:OWU262191 PGQ262147:PGQ262191 PQM262147:PQM262191 QAI262147:QAI262191 QKE262147:QKE262191 QUA262147:QUA262191 RDW262147:RDW262191 RNS262147:RNS262191 RXO262147:RXO262191 SHK262147:SHK262191 SRG262147:SRG262191 TBC262147:TBC262191 TKY262147:TKY262191 TUU262147:TUU262191 UEQ262147:UEQ262191 UOM262147:UOM262191 UYI262147:UYI262191 VIE262147:VIE262191 VSA262147:VSA262191 WBW262147:WBW262191 WLS262147:WLS262191 WVO262147:WVO262191 G327683:G327727 JC327683:JC327727 SY327683:SY327727 ACU327683:ACU327727 AMQ327683:AMQ327727 AWM327683:AWM327727 BGI327683:BGI327727 BQE327683:BQE327727 CAA327683:CAA327727 CJW327683:CJW327727 CTS327683:CTS327727 DDO327683:DDO327727 DNK327683:DNK327727 DXG327683:DXG327727 EHC327683:EHC327727 EQY327683:EQY327727 FAU327683:FAU327727 FKQ327683:FKQ327727 FUM327683:FUM327727 GEI327683:GEI327727 GOE327683:GOE327727 GYA327683:GYA327727 HHW327683:HHW327727 HRS327683:HRS327727 IBO327683:IBO327727 ILK327683:ILK327727 IVG327683:IVG327727 JFC327683:JFC327727 JOY327683:JOY327727 JYU327683:JYU327727 KIQ327683:KIQ327727 KSM327683:KSM327727 LCI327683:LCI327727 LME327683:LME327727 LWA327683:LWA327727 MFW327683:MFW327727 MPS327683:MPS327727 MZO327683:MZO327727 NJK327683:NJK327727 NTG327683:NTG327727 ODC327683:ODC327727 OMY327683:OMY327727 OWU327683:OWU327727 PGQ327683:PGQ327727 PQM327683:PQM327727 QAI327683:QAI327727 QKE327683:QKE327727 QUA327683:QUA327727 RDW327683:RDW327727 RNS327683:RNS327727 RXO327683:RXO327727 SHK327683:SHK327727 SRG327683:SRG327727 TBC327683:TBC327727 TKY327683:TKY327727 TUU327683:TUU327727 UEQ327683:UEQ327727 UOM327683:UOM327727 UYI327683:UYI327727 VIE327683:VIE327727 VSA327683:VSA327727 WBW327683:WBW327727 WLS327683:WLS327727 WVO327683:WVO327727 G393219:G393263 JC393219:JC393263 SY393219:SY393263 ACU393219:ACU393263 AMQ393219:AMQ393263 AWM393219:AWM393263 BGI393219:BGI393263 BQE393219:BQE393263 CAA393219:CAA393263 CJW393219:CJW393263 CTS393219:CTS393263 DDO393219:DDO393263 DNK393219:DNK393263 DXG393219:DXG393263 EHC393219:EHC393263 EQY393219:EQY393263 FAU393219:FAU393263 FKQ393219:FKQ393263 FUM393219:FUM393263 GEI393219:GEI393263 GOE393219:GOE393263 GYA393219:GYA393263 HHW393219:HHW393263 HRS393219:HRS393263 IBO393219:IBO393263 ILK393219:ILK393263 IVG393219:IVG393263 JFC393219:JFC393263 JOY393219:JOY393263 JYU393219:JYU393263 KIQ393219:KIQ393263 KSM393219:KSM393263 LCI393219:LCI393263 LME393219:LME393263 LWA393219:LWA393263 MFW393219:MFW393263 MPS393219:MPS393263 MZO393219:MZO393263 NJK393219:NJK393263 NTG393219:NTG393263 ODC393219:ODC393263 OMY393219:OMY393263 OWU393219:OWU393263 PGQ393219:PGQ393263 PQM393219:PQM393263 QAI393219:QAI393263 QKE393219:QKE393263 QUA393219:QUA393263 RDW393219:RDW393263 RNS393219:RNS393263 RXO393219:RXO393263 SHK393219:SHK393263 SRG393219:SRG393263 TBC393219:TBC393263 TKY393219:TKY393263 TUU393219:TUU393263 UEQ393219:UEQ393263 UOM393219:UOM393263 UYI393219:UYI393263 VIE393219:VIE393263 VSA393219:VSA393263 WBW393219:WBW393263 WLS393219:WLS393263 WVO393219:WVO393263 G458755:G458799 JC458755:JC458799 SY458755:SY458799 ACU458755:ACU458799 AMQ458755:AMQ458799 AWM458755:AWM458799 BGI458755:BGI458799 BQE458755:BQE458799 CAA458755:CAA458799 CJW458755:CJW458799 CTS458755:CTS458799 DDO458755:DDO458799 DNK458755:DNK458799 DXG458755:DXG458799 EHC458755:EHC458799 EQY458755:EQY458799 FAU458755:FAU458799 FKQ458755:FKQ458799 FUM458755:FUM458799 GEI458755:GEI458799 GOE458755:GOE458799 GYA458755:GYA458799 HHW458755:HHW458799 HRS458755:HRS458799 IBO458755:IBO458799 ILK458755:ILK458799 IVG458755:IVG458799 JFC458755:JFC458799 JOY458755:JOY458799 JYU458755:JYU458799 KIQ458755:KIQ458799 KSM458755:KSM458799 LCI458755:LCI458799 LME458755:LME458799 LWA458755:LWA458799 MFW458755:MFW458799 MPS458755:MPS458799 MZO458755:MZO458799 NJK458755:NJK458799 NTG458755:NTG458799 ODC458755:ODC458799 OMY458755:OMY458799 OWU458755:OWU458799 PGQ458755:PGQ458799 PQM458755:PQM458799 QAI458755:QAI458799 QKE458755:QKE458799 QUA458755:QUA458799 RDW458755:RDW458799 RNS458755:RNS458799 RXO458755:RXO458799 SHK458755:SHK458799 SRG458755:SRG458799 TBC458755:TBC458799 TKY458755:TKY458799 TUU458755:TUU458799 UEQ458755:UEQ458799 UOM458755:UOM458799 UYI458755:UYI458799 VIE458755:VIE458799 VSA458755:VSA458799 WBW458755:WBW458799 WLS458755:WLS458799 WVO458755:WVO458799 G524291:G524335 JC524291:JC524335 SY524291:SY524335 ACU524291:ACU524335 AMQ524291:AMQ524335 AWM524291:AWM524335 BGI524291:BGI524335 BQE524291:BQE524335 CAA524291:CAA524335 CJW524291:CJW524335 CTS524291:CTS524335 DDO524291:DDO524335 DNK524291:DNK524335 DXG524291:DXG524335 EHC524291:EHC524335 EQY524291:EQY524335 FAU524291:FAU524335 FKQ524291:FKQ524335 FUM524291:FUM524335 GEI524291:GEI524335 GOE524291:GOE524335 GYA524291:GYA524335 HHW524291:HHW524335 HRS524291:HRS524335 IBO524291:IBO524335 ILK524291:ILK524335 IVG524291:IVG524335 JFC524291:JFC524335 JOY524291:JOY524335 JYU524291:JYU524335 KIQ524291:KIQ524335 KSM524291:KSM524335 LCI524291:LCI524335 LME524291:LME524335 LWA524291:LWA524335 MFW524291:MFW524335 MPS524291:MPS524335 MZO524291:MZO524335 NJK524291:NJK524335 NTG524291:NTG524335 ODC524291:ODC524335 OMY524291:OMY524335 OWU524291:OWU524335 PGQ524291:PGQ524335 PQM524291:PQM524335 QAI524291:QAI524335 QKE524291:QKE524335 QUA524291:QUA524335 RDW524291:RDW524335 RNS524291:RNS524335 RXO524291:RXO524335 SHK524291:SHK524335 SRG524291:SRG524335 TBC524291:TBC524335 TKY524291:TKY524335 TUU524291:TUU524335 UEQ524291:UEQ524335 UOM524291:UOM524335 UYI524291:UYI524335 VIE524291:VIE524335 VSA524291:VSA524335 WBW524291:WBW524335 WLS524291:WLS524335 WVO524291:WVO524335 G589827:G589871 JC589827:JC589871 SY589827:SY589871 ACU589827:ACU589871 AMQ589827:AMQ589871 AWM589827:AWM589871 BGI589827:BGI589871 BQE589827:BQE589871 CAA589827:CAA589871 CJW589827:CJW589871 CTS589827:CTS589871 DDO589827:DDO589871 DNK589827:DNK589871 DXG589827:DXG589871 EHC589827:EHC589871 EQY589827:EQY589871 FAU589827:FAU589871 FKQ589827:FKQ589871 FUM589827:FUM589871 GEI589827:GEI589871 GOE589827:GOE589871 GYA589827:GYA589871 HHW589827:HHW589871 HRS589827:HRS589871 IBO589827:IBO589871 ILK589827:ILK589871 IVG589827:IVG589871 JFC589827:JFC589871 JOY589827:JOY589871 JYU589827:JYU589871 KIQ589827:KIQ589871 KSM589827:KSM589871 LCI589827:LCI589871 LME589827:LME589871 LWA589827:LWA589871 MFW589827:MFW589871 MPS589827:MPS589871 MZO589827:MZO589871 NJK589827:NJK589871 NTG589827:NTG589871 ODC589827:ODC589871 OMY589827:OMY589871 OWU589827:OWU589871 PGQ589827:PGQ589871 PQM589827:PQM589871 QAI589827:QAI589871 QKE589827:QKE589871 QUA589827:QUA589871 RDW589827:RDW589871 RNS589827:RNS589871 RXO589827:RXO589871 SHK589827:SHK589871 SRG589827:SRG589871 TBC589827:TBC589871 TKY589827:TKY589871 TUU589827:TUU589871 UEQ589827:UEQ589871 UOM589827:UOM589871 UYI589827:UYI589871 VIE589827:VIE589871 VSA589827:VSA589871 WBW589827:WBW589871 WLS589827:WLS589871 WVO589827:WVO589871 G655363:G655407 JC655363:JC655407 SY655363:SY655407 ACU655363:ACU655407 AMQ655363:AMQ655407 AWM655363:AWM655407 BGI655363:BGI655407 BQE655363:BQE655407 CAA655363:CAA655407 CJW655363:CJW655407 CTS655363:CTS655407 DDO655363:DDO655407 DNK655363:DNK655407 DXG655363:DXG655407 EHC655363:EHC655407 EQY655363:EQY655407 FAU655363:FAU655407 FKQ655363:FKQ655407 FUM655363:FUM655407 GEI655363:GEI655407 GOE655363:GOE655407 GYA655363:GYA655407 HHW655363:HHW655407 HRS655363:HRS655407 IBO655363:IBO655407 ILK655363:ILK655407 IVG655363:IVG655407 JFC655363:JFC655407 JOY655363:JOY655407 JYU655363:JYU655407 KIQ655363:KIQ655407 KSM655363:KSM655407 LCI655363:LCI655407 LME655363:LME655407 LWA655363:LWA655407 MFW655363:MFW655407 MPS655363:MPS655407 MZO655363:MZO655407 NJK655363:NJK655407 NTG655363:NTG655407 ODC655363:ODC655407 OMY655363:OMY655407 OWU655363:OWU655407 PGQ655363:PGQ655407 PQM655363:PQM655407 QAI655363:QAI655407 QKE655363:QKE655407 QUA655363:QUA655407 RDW655363:RDW655407 RNS655363:RNS655407 RXO655363:RXO655407 SHK655363:SHK655407 SRG655363:SRG655407 TBC655363:TBC655407 TKY655363:TKY655407 TUU655363:TUU655407 UEQ655363:UEQ655407 UOM655363:UOM655407 UYI655363:UYI655407 VIE655363:VIE655407 VSA655363:VSA655407 WBW655363:WBW655407 WLS655363:WLS655407 WVO655363:WVO655407 G720899:G720943 JC720899:JC720943 SY720899:SY720943 ACU720899:ACU720943 AMQ720899:AMQ720943 AWM720899:AWM720943 BGI720899:BGI720943 BQE720899:BQE720943 CAA720899:CAA720943 CJW720899:CJW720943 CTS720899:CTS720943 DDO720899:DDO720943 DNK720899:DNK720943 DXG720899:DXG720943 EHC720899:EHC720943 EQY720899:EQY720943 FAU720899:FAU720943 FKQ720899:FKQ720943 FUM720899:FUM720943 GEI720899:GEI720943 GOE720899:GOE720943 GYA720899:GYA720943 HHW720899:HHW720943 HRS720899:HRS720943 IBO720899:IBO720943 ILK720899:ILK720943 IVG720899:IVG720943 JFC720899:JFC720943 JOY720899:JOY720943 JYU720899:JYU720943 KIQ720899:KIQ720943 KSM720899:KSM720943 LCI720899:LCI720943 LME720899:LME720943 LWA720899:LWA720943 MFW720899:MFW720943 MPS720899:MPS720943 MZO720899:MZO720943 NJK720899:NJK720943 NTG720899:NTG720943 ODC720899:ODC720943 OMY720899:OMY720943 OWU720899:OWU720943 PGQ720899:PGQ720943 PQM720899:PQM720943 QAI720899:QAI720943 QKE720899:QKE720943 QUA720899:QUA720943 RDW720899:RDW720943 RNS720899:RNS720943 RXO720899:RXO720943 SHK720899:SHK720943 SRG720899:SRG720943 TBC720899:TBC720943 TKY720899:TKY720943 TUU720899:TUU720943 UEQ720899:UEQ720943 UOM720899:UOM720943 UYI720899:UYI720943 VIE720899:VIE720943 VSA720899:VSA720943 WBW720899:WBW720943 WLS720899:WLS720943 WVO720899:WVO720943 G786435:G786479 JC786435:JC786479 SY786435:SY786479 ACU786435:ACU786479 AMQ786435:AMQ786479 AWM786435:AWM786479 BGI786435:BGI786479 BQE786435:BQE786479 CAA786435:CAA786479 CJW786435:CJW786479 CTS786435:CTS786479 DDO786435:DDO786479 DNK786435:DNK786479 DXG786435:DXG786479 EHC786435:EHC786479 EQY786435:EQY786479 FAU786435:FAU786479 FKQ786435:FKQ786479 FUM786435:FUM786479 GEI786435:GEI786479 GOE786435:GOE786479 GYA786435:GYA786479 HHW786435:HHW786479 HRS786435:HRS786479 IBO786435:IBO786479 ILK786435:ILK786479 IVG786435:IVG786479 JFC786435:JFC786479 JOY786435:JOY786479 JYU786435:JYU786479 KIQ786435:KIQ786479 KSM786435:KSM786479 LCI786435:LCI786479 LME786435:LME786479 LWA786435:LWA786479 MFW786435:MFW786479 MPS786435:MPS786479 MZO786435:MZO786479 NJK786435:NJK786479 NTG786435:NTG786479 ODC786435:ODC786479 OMY786435:OMY786479 OWU786435:OWU786479 PGQ786435:PGQ786479 PQM786435:PQM786479 QAI786435:QAI786479 QKE786435:QKE786479 QUA786435:QUA786479 RDW786435:RDW786479 RNS786435:RNS786479 RXO786435:RXO786479 SHK786435:SHK786479 SRG786435:SRG786479 TBC786435:TBC786479 TKY786435:TKY786479 TUU786435:TUU786479 UEQ786435:UEQ786479 UOM786435:UOM786479 UYI786435:UYI786479 VIE786435:VIE786479 VSA786435:VSA786479 WBW786435:WBW786479 WLS786435:WLS786479 WVO786435:WVO786479 G851971:G852015 JC851971:JC852015 SY851971:SY852015 ACU851971:ACU852015 AMQ851971:AMQ852015 AWM851971:AWM852015 BGI851971:BGI852015 BQE851971:BQE852015 CAA851971:CAA852015 CJW851971:CJW852015 CTS851971:CTS852015 DDO851971:DDO852015 DNK851971:DNK852015 DXG851971:DXG852015 EHC851971:EHC852015 EQY851971:EQY852015 FAU851971:FAU852015 FKQ851971:FKQ852015 FUM851971:FUM852015 GEI851971:GEI852015 GOE851971:GOE852015 GYA851971:GYA852015 HHW851971:HHW852015 HRS851971:HRS852015 IBO851971:IBO852015 ILK851971:ILK852015 IVG851971:IVG852015 JFC851971:JFC852015 JOY851971:JOY852015 JYU851971:JYU852015 KIQ851971:KIQ852015 KSM851971:KSM852015 LCI851971:LCI852015 LME851971:LME852015 LWA851971:LWA852015 MFW851971:MFW852015 MPS851971:MPS852015 MZO851971:MZO852015 NJK851971:NJK852015 NTG851971:NTG852015 ODC851971:ODC852015 OMY851971:OMY852015 OWU851971:OWU852015 PGQ851971:PGQ852015 PQM851971:PQM852015 QAI851971:QAI852015 QKE851971:QKE852015 QUA851971:QUA852015 RDW851971:RDW852015 RNS851971:RNS852015 RXO851971:RXO852015 SHK851971:SHK852015 SRG851971:SRG852015 TBC851971:TBC852015 TKY851971:TKY852015 TUU851971:TUU852015 UEQ851971:UEQ852015 UOM851971:UOM852015 UYI851971:UYI852015 VIE851971:VIE852015 VSA851971:VSA852015 WBW851971:WBW852015 WLS851971:WLS852015 WVO851971:WVO852015 G917507:G917551 JC917507:JC917551 SY917507:SY917551 ACU917507:ACU917551 AMQ917507:AMQ917551 AWM917507:AWM917551 BGI917507:BGI917551 BQE917507:BQE917551 CAA917507:CAA917551 CJW917507:CJW917551 CTS917507:CTS917551 DDO917507:DDO917551 DNK917507:DNK917551 DXG917507:DXG917551 EHC917507:EHC917551 EQY917507:EQY917551 FAU917507:FAU917551 FKQ917507:FKQ917551 FUM917507:FUM917551 GEI917507:GEI917551 GOE917507:GOE917551 GYA917507:GYA917551 HHW917507:HHW917551 HRS917507:HRS917551 IBO917507:IBO917551 ILK917507:ILK917551 IVG917507:IVG917551 JFC917507:JFC917551 JOY917507:JOY917551 JYU917507:JYU917551 KIQ917507:KIQ917551 KSM917507:KSM917551 LCI917507:LCI917551 LME917507:LME917551 LWA917507:LWA917551 MFW917507:MFW917551 MPS917507:MPS917551 MZO917507:MZO917551 NJK917507:NJK917551 NTG917507:NTG917551 ODC917507:ODC917551 OMY917507:OMY917551 OWU917507:OWU917551 PGQ917507:PGQ917551 PQM917507:PQM917551 QAI917507:QAI917551 QKE917507:QKE917551 QUA917507:QUA917551 RDW917507:RDW917551 RNS917507:RNS917551 RXO917507:RXO917551 SHK917507:SHK917551 SRG917507:SRG917551 TBC917507:TBC917551 TKY917507:TKY917551 TUU917507:TUU917551 UEQ917507:UEQ917551 UOM917507:UOM917551 UYI917507:UYI917551 VIE917507:VIE917551 VSA917507:VSA917551 WBW917507:WBW917551 WLS917507:WLS917551 WVO917507:WVO917551 G983043:G983087 JC983043:JC983087 SY983043:SY983087 ACU983043:ACU983087 AMQ983043:AMQ983087 AWM983043:AWM983087 BGI983043:BGI983087 BQE983043:BQE983087 CAA983043:CAA983087 CJW983043:CJW983087 CTS983043:CTS983087 DDO983043:DDO983087 DNK983043:DNK983087 DXG983043:DXG983087 EHC983043:EHC983087 EQY983043:EQY983087 FAU983043:FAU983087 FKQ983043:FKQ983087 FUM983043:FUM983087 GEI983043:GEI983087 GOE983043:GOE983087 GYA983043:GYA983087 HHW983043:HHW983087 HRS983043:HRS983087 IBO983043:IBO983087 ILK983043:ILK983087 IVG983043:IVG983087 JFC983043:JFC983087 JOY983043:JOY983087 JYU983043:JYU983087 KIQ983043:KIQ983087 KSM983043:KSM983087 LCI983043:LCI983087 LME983043:LME983087 LWA983043:LWA983087 MFW983043:MFW983087 MPS983043:MPS983087 MZO983043:MZO983087 NJK983043:NJK983087 NTG983043:NTG983087 ODC983043:ODC983087 OMY983043:OMY983087 OWU983043:OWU983087 PGQ983043:PGQ983087 PQM983043:PQM983087 QAI983043:QAI983087 QKE983043:QKE983087 QUA983043:QUA983087 RDW983043:RDW983087 RNS983043:RNS983087 RXO983043:RXO983087 SHK983043:SHK983087 SRG983043:SRG983087 TBC983043:TBC983087 TKY983043:TKY983087 TUU983043:TUU983087 UEQ983043:UEQ983087 UOM983043:UOM983087 UYI983043:UYI983087 VIE983043:VIE983087 VSA983043:VSA983087 WBW983043:WBW983087 WLS983043:WLS983087 JC11:JC47 SY11:SY47 ACU11:ACU47 AMQ11:AMQ47 AWM11:AWM47 BGI11:BGI47 BQE11:BQE47 CAA11:CAA47 CJW11:CJW47 CTS11:CTS47 DDO11:DDO47 DNK11:DNK47 DXG11:DXG47 EHC11:EHC47 EQY11:EQY47 FAU11:FAU47 FKQ11:FKQ47 FUM11:FUM47 GEI11:GEI47 GOE11:GOE47 GYA11:GYA47 HHW11:HHW47 HRS11:HRS47 IBO11:IBO47 ILK11:ILK47 IVG11:IVG47 JFC11:JFC47 JOY11:JOY47 JYU11:JYU47 KIQ11:KIQ47 KSM11:KSM47 LCI11:LCI47 LME11:LME47 LWA11:LWA47 MFW11:MFW47 MPS11:MPS47 MZO11:MZO47 NJK11:NJK47 NTG11:NTG47 ODC11:ODC47 OMY11:OMY47 OWU11:OWU47 PGQ11:PGQ47 PQM11:PQM47 QAI11:QAI47 QKE11:QKE47 QUA11:QUA47 RDW11:RDW47 RNS11:RNS47 RXO11:RXO47 SHK11:SHK47 SRG11:SRG47 TBC11:TBC47 TKY11:TKY47 TUU11:TUU47 UEQ11:UEQ47 UOM11:UOM47 UYI11:UYI47 VIE11:VIE47 VSA11:VSA47 WBW11:WBW47 WLS11:WLS47 WVO11:WVO47 G11:G65">
      <formula1>"是,否"</formula1>
    </dataValidation>
    <dataValidation type="list" allowBlank="1" showInputMessage="1" showErrorMessage="1" sqref="K11:K65">
      <formula1>"通过,不通过,阻碍,无效,"</formula1>
    </dataValidation>
  </dataValidation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"/>
  <sheetViews>
    <sheetView workbookViewId="0">
      <selection activeCell="K11" sqref="K11"/>
    </sheetView>
  </sheetViews>
  <sheetFormatPr defaultRowHeight="16.5"/>
  <cols>
    <col min="1" max="1" width="2.625" style="1" customWidth="1"/>
    <col min="2" max="2" width="18.5" style="2" customWidth="1"/>
    <col min="3" max="3" width="18.25" style="1" customWidth="1"/>
    <col min="4" max="4" width="14.125" style="1" customWidth="1"/>
    <col min="5" max="5" width="6.75" style="1" customWidth="1"/>
    <col min="6" max="6" width="5.625" style="1" customWidth="1"/>
    <col min="7" max="7" width="7.875" style="1" customWidth="1"/>
    <col min="8" max="8" width="21.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5763</v>
      </c>
      <c r="L1" s="386"/>
      <c r="M1" s="386"/>
      <c r="N1" s="387"/>
      <c r="O1" s="388"/>
      <c r="P1" s="385" t="s">
        <v>5764</v>
      </c>
      <c r="Q1" s="386"/>
      <c r="R1" s="386"/>
      <c r="S1" s="387"/>
      <c r="T1" s="388"/>
    </row>
    <row r="2" spans="2:20" ht="17.25">
      <c r="B2" s="6" t="s">
        <v>5765</v>
      </c>
      <c r="C2" s="7"/>
      <c r="D2" s="5"/>
      <c r="E2" s="5"/>
      <c r="F2" s="5"/>
      <c r="G2" s="5"/>
      <c r="H2" s="5"/>
      <c r="I2" s="5"/>
      <c r="J2" s="20"/>
      <c r="K2" s="383" t="s">
        <v>5766</v>
      </c>
      <c r="L2" s="389"/>
      <c r="M2" s="389"/>
      <c r="N2" s="390"/>
      <c r="O2" s="391"/>
      <c r="P2" s="383" t="s">
        <v>5569</v>
      </c>
      <c r="Q2" s="389"/>
      <c r="R2" s="389"/>
      <c r="S2" s="390"/>
      <c r="T2" s="391"/>
    </row>
    <row r="3" spans="2:20" ht="17.25">
      <c r="B3" s="6" t="s">
        <v>5476</v>
      </c>
      <c r="C3" s="8"/>
      <c r="D3" s="5"/>
      <c r="E3" s="5"/>
      <c r="F3" s="5"/>
      <c r="G3" s="5"/>
      <c r="H3" s="5"/>
      <c r="I3" s="5"/>
      <c r="J3" s="20"/>
      <c r="K3" s="383" t="s">
        <v>5570</v>
      </c>
      <c r="L3" s="389"/>
      <c r="M3" s="389"/>
      <c r="N3" s="390"/>
      <c r="O3" s="391"/>
      <c r="P3" s="383" t="s">
        <v>5571</v>
      </c>
      <c r="Q3" s="389"/>
      <c r="R3" s="389"/>
      <c r="S3" s="390"/>
      <c r="T3" s="391"/>
    </row>
    <row r="4" spans="2:20">
      <c r="B4" s="6" t="s">
        <v>5479</v>
      </c>
      <c r="C4" s="8"/>
      <c r="D4" s="5"/>
      <c r="E4" s="5"/>
      <c r="F4" s="5"/>
      <c r="G4" s="5"/>
      <c r="H4" s="5"/>
      <c r="I4" s="5"/>
      <c r="J4" s="20"/>
      <c r="K4" s="383" t="s">
        <v>5482</v>
      </c>
      <c r="L4" s="384"/>
      <c r="M4" s="8">
        <v>16</v>
      </c>
      <c r="N4" s="21" t="s">
        <v>5483</v>
      </c>
      <c r="O4" s="22">
        <f>(M5+M6)/M4</f>
        <v>0</v>
      </c>
      <c r="P4" s="383" t="s">
        <v>5482</v>
      </c>
      <c r="Q4" s="384"/>
      <c r="R4" s="8">
        <f>COUNTA($B$11:$B$171)</f>
        <v>1</v>
      </c>
      <c r="S4" s="21" t="s">
        <v>5767</v>
      </c>
      <c r="T4" s="22">
        <f>(R5+R6)/R4</f>
        <v>0</v>
      </c>
    </row>
    <row r="5" spans="2:20">
      <c r="B5" s="6" t="s">
        <v>5484</v>
      </c>
      <c r="C5" s="8"/>
      <c r="D5" s="5"/>
      <c r="E5" s="5"/>
      <c r="F5" s="5"/>
      <c r="G5" s="5"/>
      <c r="H5" s="5"/>
      <c r="I5" s="5"/>
      <c r="J5" s="20"/>
      <c r="K5" s="383" t="s">
        <v>5486</v>
      </c>
      <c r="L5" s="384"/>
      <c r="M5" s="23">
        <f>COUNTIF(K11:K$171,"通过")</f>
        <v>0</v>
      </c>
      <c r="N5" s="21" t="s">
        <v>5483</v>
      </c>
      <c r="O5" s="22">
        <f>M5/M4</f>
        <v>0</v>
      </c>
      <c r="P5" s="383" t="s">
        <v>5768</v>
      </c>
      <c r="Q5" s="384"/>
      <c r="R5" s="23">
        <f>COUNTIF(P11:P$171,"通过")</f>
        <v>0</v>
      </c>
      <c r="S5" s="21" t="s">
        <v>5483</v>
      </c>
      <c r="T5" s="22">
        <f>R5/R4</f>
        <v>0</v>
      </c>
    </row>
    <row r="6" spans="2:20">
      <c r="B6" s="6" t="s">
        <v>5487</v>
      </c>
      <c r="C6" s="8"/>
      <c r="D6" s="5"/>
      <c r="E6" s="5"/>
      <c r="F6" s="5"/>
      <c r="G6" s="5"/>
      <c r="H6" s="5"/>
      <c r="I6" s="5"/>
      <c r="J6" s="20"/>
      <c r="K6" s="383" t="s">
        <v>5489</v>
      </c>
      <c r="L6" s="384"/>
      <c r="M6" s="23">
        <f>COUNTIF(K11:K$170,"不通过")</f>
        <v>0</v>
      </c>
      <c r="N6" s="21" t="s">
        <v>5483</v>
      </c>
      <c r="O6" s="22">
        <f>M6/M4</f>
        <v>0</v>
      </c>
      <c r="P6" s="383" t="s">
        <v>5769</v>
      </c>
      <c r="Q6" s="384"/>
      <c r="R6" s="23">
        <f>COUNTIF(P11:P$170,"失败")</f>
        <v>0</v>
      </c>
      <c r="S6" s="21" t="s">
        <v>5483</v>
      </c>
      <c r="T6" s="22">
        <f>R6/R4</f>
        <v>0</v>
      </c>
    </row>
    <row r="7" spans="2:20">
      <c r="B7" s="6" t="s">
        <v>5490</v>
      </c>
      <c r="C7" s="8"/>
      <c r="D7" s="5"/>
      <c r="E7" s="5"/>
      <c r="F7" s="5"/>
      <c r="G7" s="5"/>
      <c r="H7" s="5"/>
      <c r="I7" s="5"/>
      <c r="J7" s="20"/>
      <c r="K7" s="383" t="s">
        <v>5492</v>
      </c>
      <c r="L7" s="384"/>
      <c r="M7" s="23">
        <f>COUNTIF(K11:K$170,"阻碍")</f>
        <v>0</v>
      </c>
      <c r="N7" s="21" t="s">
        <v>5483</v>
      </c>
      <c r="O7" s="22">
        <f>M7/M4</f>
        <v>0</v>
      </c>
      <c r="P7" s="383" t="s">
        <v>5492</v>
      </c>
      <c r="Q7" s="384"/>
      <c r="R7" s="23">
        <f>COUNTIF(P11:P$170,"阻塞")</f>
        <v>0</v>
      </c>
      <c r="S7" s="21" t="s">
        <v>5483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5493</v>
      </c>
      <c r="L8" s="384"/>
      <c r="M8" s="23">
        <f>COUNTIF(K11:K$170,"无效")</f>
        <v>0</v>
      </c>
      <c r="N8" s="21" t="s">
        <v>5483</v>
      </c>
      <c r="O8" s="22">
        <f>M8/M4</f>
        <v>0</v>
      </c>
      <c r="P8" s="383" t="s">
        <v>5493</v>
      </c>
      <c r="Q8" s="384"/>
      <c r="R8" s="23">
        <f>COUNTIF(P11:P$170,"无效")</f>
        <v>0</v>
      </c>
      <c r="S8" s="21" t="s">
        <v>5483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5494</v>
      </c>
      <c r="L9" s="384"/>
      <c r="M9" s="23">
        <f>COUNTIF(K11:K$170,"未执行")</f>
        <v>0</v>
      </c>
      <c r="N9" s="21" t="s">
        <v>5483</v>
      </c>
      <c r="O9" s="22">
        <f>M9/M4</f>
        <v>0</v>
      </c>
      <c r="P9" s="383" t="s">
        <v>5494</v>
      </c>
      <c r="Q9" s="384"/>
      <c r="R9" s="23">
        <f>COUNTIF(P11:P$170,"未执行")</f>
        <v>0</v>
      </c>
      <c r="S9" s="21" t="s">
        <v>5483</v>
      </c>
      <c r="T9" s="22">
        <f>R9/R4</f>
        <v>0</v>
      </c>
    </row>
    <row r="10" spans="2:20" ht="33">
      <c r="B10" s="9" t="s">
        <v>5495</v>
      </c>
      <c r="C10" s="10" t="s">
        <v>5575</v>
      </c>
      <c r="D10" s="10" t="s">
        <v>5497</v>
      </c>
      <c r="E10" s="10" t="s">
        <v>5498</v>
      </c>
      <c r="F10" s="10" t="s">
        <v>5734</v>
      </c>
      <c r="G10" s="11" t="s">
        <v>5576</v>
      </c>
      <c r="H10" s="10" t="s">
        <v>5501</v>
      </c>
      <c r="I10" s="10" t="s">
        <v>5770</v>
      </c>
      <c r="J10" s="24" t="s">
        <v>5771</v>
      </c>
      <c r="K10" s="10" t="s">
        <v>5504</v>
      </c>
      <c r="L10" s="10" t="s">
        <v>5505</v>
      </c>
      <c r="M10" s="10" t="s">
        <v>5506</v>
      </c>
      <c r="N10" s="10" t="s">
        <v>5507</v>
      </c>
      <c r="O10" s="10" t="s">
        <v>5508</v>
      </c>
      <c r="P10" s="10" t="s">
        <v>5579</v>
      </c>
      <c r="Q10" s="10" t="s">
        <v>5505</v>
      </c>
      <c r="R10" s="10" t="s">
        <v>5506</v>
      </c>
      <c r="S10" s="10" t="s">
        <v>5736</v>
      </c>
      <c r="T10" s="10" t="s">
        <v>5508</v>
      </c>
    </row>
    <row r="11" spans="2:20" ht="28.5">
      <c r="B11" s="329" t="s">
        <v>5772</v>
      </c>
      <c r="C11" s="13"/>
      <c r="D11" s="364" t="s">
        <v>5581</v>
      </c>
      <c r="E11" s="13" t="s">
        <v>145</v>
      </c>
      <c r="F11" s="13" t="s">
        <v>178</v>
      </c>
      <c r="G11" s="13" t="s">
        <v>157</v>
      </c>
      <c r="H11" s="364" t="s">
        <v>5773</v>
      </c>
      <c r="I11" s="25" t="s">
        <v>5774</v>
      </c>
      <c r="J11" s="25" t="s">
        <v>5740</v>
      </c>
      <c r="K11" s="26"/>
      <c r="L11" s="13"/>
      <c r="M11" s="13"/>
      <c r="N11" s="13"/>
      <c r="O11" s="13"/>
      <c r="P11" s="13"/>
      <c r="Q11" s="13"/>
      <c r="R11" s="13"/>
      <c r="S11" s="13"/>
      <c r="T11" s="13"/>
    </row>
    <row r="12" spans="2:20">
      <c r="B12" s="330"/>
      <c r="C12" s="13"/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5775</v>
      </c>
      <c r="J12" s="25" t="s">
        <v>5714</v>
      </c>
      <c r="K12" s="26"/>
      <c r="L12" s="13"/>
      <c r="M12" s="8"/>
      <c r="N12" s="8"/>
      <c r="O12" s="13"/>
      <c r="P12" s="13"/>
      <c r="Q12" s="13"/>
      <c r="R12" s="13"/>
      <c r="S12" s="13"/>
      <c r="T12" s="13"/>
    </row>
    <row r="13" spans="2:20" ht="40.5">
      <c r="B13" s="330"/>
      <c r="C13" s="13"/>
      <c r="D13" s="364"/>
      <c r="E13" s="13" t="s">
        <v>145</v>
      </c>
      <c r="F13" s="13" t="s">
        <v>146</v>
      </c>
      <c r="G13" s="13" t="s">
        <v>147</v>
      </c>
      <c r="H13" s="364"/>
      <c r="I13" s="25" t="s">
        <v>5776</v>
      </c>
      <c r="J13" s="25" t="s">
        <v>5777</v>
      </c>
      <c r="K13" s="26"/>
      <c r="L13" s="13"/>
      <c r="M13" s="8"/>
      <c r="N13" s="8"/>
      <c r="O13" s="13"/>
      <c r="P13" s="13"/>
      <c r="Q13" s="13"/>
      <c r="R13" s="13"/>
      <c r="S13" s="13"/>
      <c r="T13" s="13"/>
    </row>
    <row r="14" spans="2:20" ht="40.5">
      <c r="B14" s="330"/>
      <c r="C14" s="13"/>
      <c r="D14" s="364"/>
      <c r="E14" s="13" t="s">
        <v>145</v>
      </c>
      <c r="F14" s="13" t="s">
        <v>146</v>
      </c>
      <c r="G14" s="13" t="s">
        <v>147</v>
      </c>
      <c r="H14" s="364"/>
      <c r="I14" s="25" t="s">
        <v>5778</v>
      </c>
      <c r="J14" s="25" t="s">
        <v>5779</v>
      </c>
      <c r="K14" s="26"/>
      <c r="L14" s="13"/>
      <c r="M14" s="8"/>
      <c r="N14" s="8"/>
      <c r="O14" s="13"/>
      <c r="P14" s="13"/>
      <c r="Q14" s="13"/>
      <c r="R14" s="13"/>
      <c r="S14" s="13"/>
      <c r="T14" s="13"/>
    </row>
    <row r="15" spans="2:20" ht="27">
      <c r="B15" s="330"/>
      <c r="C15" s="13"/>
      <c r="D15" s="364"/>
      <c r="E15" s="13" t="s">
        <v>145</v>
      </c>
      <c r="F15" s="13" t="s">
        <v>178</v>
      </c>
      <c r="G15" s="13" t="s">
        <v>157</v>
      </c>
      <c r="H15" s="364"/>
      <c r="I15" s="25" t="s">
        <v>5780</v>
      </c>
      <c r="J15" s="25" t="s">
        <v>5716</v>
      </c>
      <c r="K15" s="26"/>
      <c r="L15" s="13"/>
      <c r="M15" s="8"/>
      <c r="N15" s="8"/>
      <c r="O15" s="13"/>
      <c r="P15" s="13"/>
      <c r="Q15" s="13"/>
      <c r="R15" s="13"/>
      <c r="S15" s="13"/>
      <c r="T15" s="13"/>
    </row>
    <row r="16" spans="2:20" ht="27">
      <c r="B16" s="330"/>
      <c r="C16" s="13"/>
      <c r="D16" s="364"/>
      <c r="E16" s="13" t="s">
        <v>145</v>
      </c>
      <c r="F16" s="13" t="s">
        <v>178</v>
      </c>
      <c r="G16" s="13" t="s">
        <v>157</v>
      </c>
      <c r="H16" s="364"/>
      <c r="I16" s="25" t="s">
        <v>5781</v>
      </c>
      <c r="J16" s="25" t="s">
        <v>5721</v>
      </c>
      <c r="K16" s="26"/>
      <c r="L16" s="13"/>
      <c r="M16" s="25"/>
      <c r="N16" s="25"/>
      <c r="O16" s="13"/>
      <c r="P16" s="13"/>
      <c r="Q16" s="13"/>
      <c r="R16" s="13"/>
      <c r="S16" s="13"/>
      <c r="T16" s="13"/>
    </row>
    <row r="17" spans="1:20">
      <c r="B17" s="15"/>
      <c r="C17" s="13"/>
      <c r="D17" s="364"/>
      <c r="E17" s="13" t="s">
        <v>145</v>
      </c>
      <c r="F17" s="13" t="s">
        <v>178</v>
      </c>
      <c r="G17" s="13" t="s">
        <v>157</v>
      </c>
      <c r="H17" s="364"/>
      <c r="I17" s="25" t="s">
        <v>5741</v>
      </c>
      <c r="J17" s="25" t="s">
        <v>5742</v>
      </c>
      <c r="K17" s="26"/>
      <c r="L17" s="13"/>
      <c r="M17" s="8"/>
      <c r="N17" s="8"/>
      <c r="O17" s="13"/>
      <c r="P17" s="13"/>
      <c r="Q17" s="13"/>
      <c r="R17" s="13"/>
      <c r="S17" s="13"/>
      <c r="T17" s="13"/>
    </row>
    <row r="18" spans="1:20" ht="40.5">
      <c r="B18" s="15"/>
      <c r="C18" s="13"/>
      <c r="D18" s="364"/>
      <c r="E18" s="13" t="s">
        <v>145</v>
      </c>
      <c r="F18" s="13" t="s">
        <v>178</v>
      </c>
      <c r="G18" s="13" t="s">
        <v>157</v>
      </c>
      <c r="H18" s="364"/>
      <c r="I18" s="25" t="s">
        <v>5743</v>
      </c>
      <c r="J18" s="25" t="s">
        <v>5744</v>
      </c>
      <c r="K18" s="26"/>
      <c r="L18" s="13"/>
      <c r="M18" s="13"/>
      <c r="N18" s="13"/>
      <c r="O18" s="13"/>
      <c r="P18" s="13"/>
      <c r="Q18" s="13"/>
      <c r="R18" s="13"/>
      <c r="S18" s="13"/>
      <c r="T18" s="13"/>
    </row>
    <row r="19" spans="1:20" ht="40.5">
      <c r="B19" s="15"/>
      <c r="C19" s="13"/>
      <c r="D19" s="364"/>
      <c r="E19" s="13" t="s">
        <v>145</v>
      </c>
      <c r="F19" s="13" t="s">
        <v>146</v>
      </c>
      <c r="G19" s="13" t="s">
        <v>157</v>
      </c>
      <c r="H19" s="364"/>
      <c r="I19" s="25" t="s">
        <v>5745</v>
      </c>
      <c r="J19" s="25" t="s">
        <v>5746</v>
      </c>
      <c r="K19" s="26"/>
      <c r="L19" s="13"/>
      <c r="M19" s="13"/>
      <c r="N19" s="13"/>
      <c r="O19" s="13"/>
      <c r="P19" s="13"/>
      <c r="Q19" s="13"/>
      <c r="R19" s="13"/>
      <c r="S19" s="13"/>
      <c r="T19" s="13"/>
    </row>
    <row r="20" spans="1:20" ht="40.5">
      <c r="B20" s="15"/>
      <c r="C20" s="13"/>
      <c r="D20" s="364"/>
      <c r="E20" s="13" t="s">
        <v>145</v>
      </c>
      <c r="F20" s="13" t="s">
        <v>146</v>
      </c>
      <c r="G20" s="13" t="s">
        <v>157</v>
      </c>
      <c r="H20" s="364"/>
      <c r="I20" s="25" t="s">
        <v>5747</v>
      </c>
      <c r="J20" s="25" t="s">
        <v>5591</v>
      </c>
      <c r="K20" s="26"/>
      <c r="L20" s="13" t="s">
        <v>5782</v>
      </c>
      <c r="M20" s="13"/>
      <c r="N20" s="13"/>
      <c r="O20" s="13"/>
      <c r="P20" s="13"/>
      <c r="Q20" s="13"/>
      <c r="R20" s="13"/>
      <c r="S20" s="13"/>
      <c r="T20" s="13"/>
    </row>
    <row r="21" spans="1:20" ht="27">
      <c r="B21" s="15"/>
      <c r="C21" s="13"/>
      <c r="D21" s="364"/>
      <c r="E21" s="13" t="s">
        <v>145</v>
      </c>
      <c r="F21" s="13" t="s">
        <v>178</v>
      </c>
      <c r="G21" s="13" t="s">
        <v>157</v>
      </c>
      <c r="H21" s="364"/>
      <c r="I21" s="25" t="s">
        <v>5749</v>
      </c>
      <c r="J21" s="25" t="s">
        <v>5590</v>
      </c>
      <c r="K21" s="26"/>
      <c r="L21" s="13"/>
      <c r="M21" s="13"/>
      <c r="N21" s="13"/>
      <c r="O21" s="13"/>
      <c r="P21" s="13"/>
      <c r="Q21" s="13"/>
      <c r="R21" s="13"/>
      <c r="S21" s="13"/>
      <c r="T21" s="13"/>
    </row>
    <row r="22" spans="1:20" ht="27">
      <c r="B22" s="15"/>
      <c r="C22" s="13"/>
      <c r="D22" s="364"/>
      <c r="E22" s="13" t="s">
        <v>145</v>
      </c>
      <c r="F22" s="13" t="s">
        <v>146</v>
      </c>
      <c r="G22" s="13" t="s">
        <v>157</v>
      </c>
      <c r="H22" s="364"/>
      <c r="I22" s="25" t="s">
        <v>5750</v>
      </c>
      <c r="J22" s="25" t="s">
        <v>5783</v>
      </c>
      <c r="K22" s="26"/>
      <c r="L22" s="13"/>
      <c r="M22" s="13"/>
      <c r="N22" s="13"/>
      <c r="O22" s="13"/>
      <c r="P22" s="13"/>
      <c r="Q22" s="13"/>
      <c r="R22" s="13"/>
      <c r="S22" s="13"/>
      <c r="T22" s="13"/>
    </row>
    <row r="23" spans="1:20" ht="40.5">
      <c r="B23" s="15"/>
      <c r="C23" s="13"/>
      <c r="D23" s="364"/>
      <c r="E23" s="13" t="s">
        <v>145</v>
      </c>
      <c r="F23" s="13" t="s">
        <v>146</v>
      </c>
      <c r="G23" s="13" t="s">
        <v>157</v>
      </c>
      <c r="H23" s="364"/>
      <c r="I23" s="25" t="s">
        <v>5752</v>
      </c>
      <c r="J23" s="25" t="s">
        <v>5784</v>
      </c>
      <c r="K23" s="26"/>
      <c r="L23" s="13"/>
      <c r="M23" s="13"/>
      <c r="N23" s="13"/>
      <c r="O23" s="13"/>
      <c r="P23" s="13"/>
      <c r="Q23" s="13"/>
      <c r="R23" s="13"/>
      <c r="S23" s="13"/>
      <c r="T23" s="13"/>
    </row>
    <row r="24" spans="1:20" ht="40.5">
      <c r="B24" s="15"/>
      <c r="C24" s="13"/>
      <c r="D24" s="364"/>
      <c r="E24" s="13" t="s">
        <v>145</v>
      </c>
      <c r="F24" s="13" t="s">
        <v>178</v>
      </c>
      <c r="G24" s="13" t="s">
        <v>157</v>
      </c>
      <c r="H24" s="364"/>
      <c r="I24" s="25" t="s">
        <v>5754</v>
      </c>
      <c r="J24" s="25" t="s">
        <v>5785</v>
      </c>
      <c r="K24" s="26"/>
      <c r="L24" s="13"/>
      <c r="M24" s="13"/>
      <c r="N24" s="13"/>
      <c r="O24" s="13"/>
      <c r="P24" s="13"/>
      <c r="Q24" s="13"/>
      <c r="R24" s="13"/>
      <c r="S24" s="13"/>
      <c r="T24" s="13"/>
    </row>
    <row r="25" spans="1:20" ht="27">
      <c r="B25" s="15"/>
      <c r="C25" s="13"/>
      <c r="D25" s="364"/>
      <c r="E25" s="13" t="s">
        <v>145</v>
      </c>
      <c r="F25" s="13" t="s">
        <v>178</v>
      </c>
      <c r="G25" s="13" t="s">
        <v>157</v>
      </c>
      <c r="H25" s="364"/>
      <c r="I25" s="25" t="s">
        <v>5594</v>
      </c>
      <c r="J25" s="25" t="s">
        <v>5591</v>
      </c>
      <c r="K25" s="26"/>
      <c r="L25" s="13"/>
      <c r="M25" s="13"/>
      <c r="N25" s="13"/>
      <c r="O25" s="13"/>
      <c r="P25" s="13"/>
      <c r="Q25" s="13"/>
      <c r="R25" s="13"/>
      <c r="S25" s="13"/>
      <c r="T25" s="13"/>
    </row>
    <row r="26" spans="1:20" ht="27">
      <c r="B26" s="15"/>
      <c r="C26" s="13"/>
      <c r="D26" s="364" t="s">
        <v>5637</v>
      </c>
      <c r="E26" s="13" t="s">
        <v>145</v>
      </c>
      <c r="F26" s="13" t="s">
        <v>178</v>
      </c>
      <c r="G26" s="13" t="s">
        <v>157</v>
      </c>
      <c r="H26" s="364"/>
      <c r="I26" s="25" t="s">
        <v>5596</v>
      </c>
      <c r="J26" s="25" t="s">
        <v>5786</v>
      </c>
      <c r="K26" s="26"/>
      <c r="L26" s="13"/>
      <c r="M26" s="13"/>
      <c r="N26" s="13"/>
      <c r="O26" s="13"/>
      <c r="P26" s="13"/>
      <c r="Q26" s="13"/>
      <c r="R26" s="13"/>
      <c r="S26" s="13"/>
      <c r="T26" s="13"/>
    </row>
    <row r="27" spans="1:20" ht="27">
      <c r="B27" s="15"/>
      <c r="C27" s="13"/>
      <c r="D27" s="364"/>
      <c r="E27" s="13" t="s">
        <v>145</v>
      </c>
      <c r="F27" s="13" t="s">
        <v>146</v>
      </c>
      <c r="G27" s="13" t="s">
        <v>147</v>
      </c>
      <c r="H27" s="364"/>
      <c r="I27" s="25" t="s">
        <v>5598</v>
      </c>
      <c r="J27" s="25" t="s">
        <v>5636</v>
      </c>
      <c r="K27" s="26"/>
      <c r="L27" s="13"/>
      <c r="M27" s="13"/>
      <c r="N27" s="13"/>
      <c r="O27" s="13"/>
      <c r="P27" s="13"/>
      <c r="Q27" s="13"/>
      <c r="R27" s="13"/>
      <c r="S27" s="13"/>
      <c r="T27" s="13"/>
    </row>
    <row r="28" spans="1:20" ht="40.5">
      <c r="B28" s="15"/>
      <c r="C28" s="13"/>
      <c r="D28" s="364"/>
      <c r="E28" s="13" t="s">
        <v>145</v>
      </c>
      <c r="F28" s="13" t="s">
        <v>178</v>
      </c>
      <c r="G28" s="13" t="s">
        <v>157</v>
      </c>
      <c r="H28" s="16" t="s">
        <v>5605</v>
      </c>
      <c r="I28" s="25" t="s">
        <v>5606</v>
      </c>
      <c r="J28" s="25" t="s">
        <v>5787</v>
      </c>
      <c r="K28" s="26"/>
      <c r="L28" s="13"/>
      <c r="M28" s="13"/>
      <c r="N28" s="13"/>
      <c r="O28" s="13"/>
      <c r="P28" s="13"/>
      <c r="Q28" s="13"/>
      <c r="R28" s="13"/>
      <c r="S28" s="13"/>
      <c r="T28" s="13"/>
    </row>
    <row r="29" spans="1:20" ht="67.5">
      <c r="B29" s="15"/>
      <c r="C29" s="13"/>
      <c r="D29" s="364"/>
      <c r="E29" s="13" t="s">
        <v>145</v>
      </c>
      <c r="F29" s="13" t="s">
        <v>178</v>
      </c>
      <c r="G29" s="13" t="s">
        <v>157</v>
      </c>
      <c r="H29" s="16" t="s">
        <v>5760</v>
      </c>
      <c r="I29" s="25" t="s">
        <v>5761</v>
      </c>
      <c r="J29" s="25" t="s">
        <v>5788</v>
      </c>
      <c r="K29" s="26"/>
      <c r="L29" s="13"/>
      <c r="M29" s="13"/>
      <c r="N29" s="13"/>
      <c r="O29" s="13"/>
      <c r="P29" s="13"/>
      <c r="Q29" s="13"/>
      <c r="R29" s="13"/>
      <c r="S29" s="13"/>
      <c r="T29" s="13"/>
    </row>
    <row r="30" spans="1:20">
      <c r="A30" s="5"/>
      <c r="B30" s="17"/>
      <c r="C30" s="18"/>
      <c r="D30" s="19"/>
      <c r="E30" s="18"/>
      <c r="F30" s="18"/>
      <c r="G30" s="18"/>
      <c r="H30" s="19"/>
      <c r="I30" s="27"/>
      <c r="J30" s="27"/>
      <c r="K30" s="28"/>
      <c r="L30" s="18"/>
      <c r="M30" s="18"/>
      <c r="N30" s="18"/>
      <c r="O30" s="18"/>
      <c r="P30" s="18"/>
      <c r="Q30" s="18"/>
      <c r="R30" s="18"/>
      <c r="S30" s="18"/>
      <c r="T30" s="18"/>
    </row>
    <row r="31" spans="1:20">
      <c r="A31" s="5"/>
      <c r="B31" s="17"/>
      <c r="C31" s="18"/>
      <c r="D31" s="19"/>
      <c r="E31" s="18"/>
      <c r="F31" s="18"/>
      <c r="G31" s="18"/>
      <c r="H31" s="19"/>
      <c r="I31" s="27"/>
      <c r="J31" s="27"/>
      <c r="K31" s="28"/>
      <c r="L31" s="18"/>
      <c r="M31" s="18"/>
      <c r="N31" s="18"/>
      <c r="O31" s="18"/>
      <c r="P31" s="18"/>
      <c r="Q31" s="18"/>
      <c r="R31" s="18"/>
      <c r="S31" s="18"/>
      <c r="T31" s="18"/>
    </row>
    <row r="32" spans="1:20">
      <c r="A32" s="5"/>
      <c r="B32" s="17"/>
      <c r="C32" s="18"/>
      <c r="D32" s="19"/>
      <c r="E32" s="18"/>
      <c r="F32" s="18"/>
      <c r="G32" s="18"/>
      <c r="H32" s="19"/>
      <c r="I32" s="27"/>
      <c r="J32" s="27"/>
      <c r="K32" s="28"/>
      <c r="L32" s="18"/>
      <c r="M32" s="18"/>
      <c r="N32" s="18"/>
      <c r="O32" s="18"/>
      <c r="P32" s="18"/>
      <c r="Q32" s="18"/>
      <c r="R32" s="18"/>
      <c r="S32" s="18"/>
      <c r="T32" s="18"/>
    </row>
    <row r="33" spans="1:20">
      <c r="A33" s="5"/>
      <c r="B33" s="17"/>
      <c r="C33" s="18"/>
      <c r="D33" s="19"/>
      <c r="E33" s="18"/>
      <c r="F33" s="18"/>
      <c r="G33" s="18"/>
      <c r="H33" s="19"/>
      <c r="I33" s="27"/>
      <c r="J33" s="27"/>
      <c r="K33" s="28"/>
      <c r="L33" s="18"/>
      <c r="M33" s="18"/>
      <c r="N33" s="18"/>
      <c r="O33" s="18"/>
      <c r="P33" s="18"/>
      <c r="Q33" s="18"/>
      <c r="R33" s="18"/>
      <c r="S33" s="18"/>
      <c r="T33" s="18"/>
    </row>
    <row r="34" spans="1:20">
      <c r="A34" s="5"/>
      <c r="B34" s="17"/>
      <c r="C34" s="18"/>
      <c r="D34" s="19"/>
      <c r="E34" s="18"/>
      <c r="F34" s="18"/>
      <c r="G34" s="18"/>
      <c r="H34" s="19"/>
      <c r="I34" s="27"/>
      <c r="J34" s="27"/>
      <c r="K34" s="28"/>
      <c r="L34" s="18"/>
      <c r="M34" s="18"/>
      <c r="N34" s="18"/>
      <c r="O34" s="18"/>
      <c r="P34" s="18"/>
      <c r="Q34" s="18"/>
      <c r="R34" s="18"/>
      <c r="S34" s="18"/>
      <c r="T34" s="18"/>
    </row>
    <row r="35" spans="1:20">
      <c r="A35" s="5"/>
      <c r="B35" s="17"/>
      <c r="C35" s="18"/>
      <c r="D35" s="19"/>
      <c r="E35" s="18"/>
      <c r="F35" s="18"/>
      <c r="G35" s="18"/>
      <c r="H35" s="19"/>
      <c r="I35" s="27"/>
      <c r="J35" s="27"/>
      <c r="K35" s="28"/>
      <c r="L35" s="18"/>
      <c r="M35" s="18"/>
      <c r="N35" s="18"/>
      <c r="O35" s="18"/>
      <c r="P35" s="18"/>
      <c r="Q35" s="18"/>
      <c r="R35" s="18"/>
      <c r="S35" s="18"/>
      <c r="T35" s="18"/>
    </row>
    <row r="36" spans="1:20">
      <c r="A36" s="5"/>
      <c r="B36" s="17"/>
      <c r="C36" s="18"/>
      <c r="D36" s="19"/>
      <c r="E36" s="18"/>
      <c r="F36" s="18"/>
      <c r="G36" s="18"/>
      <c r="H36" s="19"/>
      <c r="I36" s="27"/>
      <c r="J36" s="27"/>
      <c r="K36" s="28"/>
      <c r="L36" s="18"/>
      <c r="M36" s="18"/>
      <c r="N36" s="18"/>
      <c r="O36" s="18"/>
      <c r="P36" s="18"/>
      <c r="Q36" s="18"/>
      <c r="R36" s="18"/>
      <c r="S36" s="18"/>
      <c r="T36" s="18"/>
    </row>
    <row r="37" spans="1:20">
      <c r="A37" s="5"/>
      <c r="B37" s="17"/>
      <c r="C37" s="18"/>
      <c r="D37" s="19"/>
      <c r="E37" s="18"/>
      <c r="F37" s="18"/>
      <c r="G37" s="18"/>
      <c r="H37" s="19"/>
      <c r="I37" s="27"/>
      <c r="J37" s="27"/>
      <c r="K37" s="28"/>
      <c r="L37" s="18"/>
      <c r="M37" s="18"/>
      <c r="N37" s="18"/>
      <c r="O37" s="18"/>
      <c r="P37" s="18"/>
      <c r="Q37" s="18"/>
      <c r="R37" s="18"/>
      <c r="S37" s="18"/>
      <c r="T37" s="18"/>
    </row>
    <row r="38" spans="1:20">
      <c r="A38" s="5"/>
      <c r="B38" s="17"/>
      <c r="C38" s="18"/>
      <c r="D38" s="19"/>
      <c r="E38" s="18"/>
      <c r="F38" s="18"/>
      <c r="G38" s="18"/>
      <c r="H38" s="19"/>
      <c r="I38" s="27"/>
      <c r="J38" s="27"/>
      <c r="K38" s="28"/>
      <c r="L38" s="18"/>
      <c r="M38" s="18"/>
      <c r="N38" s="18"/>
      <c r="O38" s="18"/>
      <c r="P38" s="18"/>
      <c r="Q38" s="18"/>
      <c r="R38" s="18"/>
      <c r="S38" s="18"/>
      <c r="T38" s="18"/>
    </row>
    <row r="39" spans="1:20">
      <c r="A39" s="5"/>
      <c r="B39" s="17"/>
      <c r="C39" s="18"/>
      <c r="D39" s="19"/>
      <c r="E39" s="18"/>
      <c r="F39" s="18"/>
      <c r="G39" s="18"/>
      <c r="H39" s="19"/>
      <c r="I39" s="27"/>
      <c r="J39" s="27"/>
      <c r="K39" s="28"/>
      <c r="L39" s="18"/>
      <c r="M39" s="18"/>
      <c r="N39" s="18"/>
      <c r="O39" s="18"/>
      <c r="P39" s="18"/>
      <c r="Q39" s="18"/>
      <c r="R39" s="18"/>
      <c r="S39" s="18"/>
      <c r="T39" s="18"/>
    </row>
    <row r="40" spans="1:20">
      <c r="A40" s="5"/>
      <c r="B40" s="17"/>
      <c r="C40" s="18"/>
      <c r="D40" s="19"/>
      <c r="E40" s="18"/>
      <c r="F40" s="18"/>
      <c r="G40" s="18"/>
      <c r="H40" s="19"/>
      <c r="I40" s="27"/>
      <c r="J40" s="27"/>
      <c r="K40" s="28"/>
      <c r="L40" s="18"/>
      <c r="M40" s="18"/>
      <c r="N40" s="18"/>
      <c r="O40" s="18"/>
      <c r="P40" s="18"/>
      <c r="Q40" s="18"/>
      <c r="R40" s="18"/>
      <c r="S40" s="18"/>
      <c r="T40" s="18"/>
    </row>
    <row r="41" spans="1:20">
      <c r="A41" s="5"/>
      <c r="B41" s="17"/>
      <c r="C41" s="18"/>
      <c r="D41" s="19"/>
      <c r="E41" s="18"/>
      <c r="F41" s="18"/>
      <c r="G41" s="18"/>
      <c r="H41" s="19"/>
      <c r="I41" s="27"/>
      <c r="J41" s="27"/>
      <c r="K41" s="28"/>
      <c r="L41" s="18"/>
      <c r="M41" s="18"/>
      <c r="N41" s="18"/>
      <c r="O41" s="18"/>
      <c r="P41" s="18"/>
      <c r="Q41" s="18"/>
      <c r="R41" s="18"/>
      <c r="S41" s="18"/>
      <c r="T41" s="18"/>
    </row>
    <row r="42" spans="1:20">
      <c r="A42" s="5"/>
      <c r="B42" s="17"/>
      <c r="C42" s="18"/>
      <c r="D42" s="19"/>
      <c r="E42" s="18"/>
      <c r="F42" s="18"/>
      <c r="G42" s="18"/>
      <c r="H42" s="19"/>
      <c r="I42" s="27"/>
      <c r="J42" s="27"/>
      <c r="K42" s="28"/>
      <c r="L42" s="18"/>
      <c r="M42" s="18"/>
      <c r="N42" s="18"/>
      <c r="O42" s="18"/>
      <c r="P42" s="18"/>
      <c r="Q42" s="18"/>
      <c r="R42" s="18"/>
      <c r="S42" s="18"/>
      <c r="T42" s="18"/>
    </row>
    <row r="43" spans="1:20">
      <c r="A43" s="5"/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  <row r="44" spans="1:20">
      <c r="A44" s="5"/>
      <c r="B44" s="17"/>
      <c r="C44" s="18"/>
      <c r="D44" s="19"/>
      <c r="E44" s="18"/>
      <c r="F44" s="18"/>
      <c r="G44" s="18"/>
      <c r="H44" s="19"/>
      <c r="I44" s="27"/>
      <c r="J44" s="27"/>
      <c r="K44" s="28"/>
      <c r="L44" s="18"/>
      <c r="M44" s="18"/>
      <c r="N44" s="18"/>
      <c r="O44" s="18"/>
      <c r="P44" s="18"/>
      <c r="Q44" s="18"/>
      <c r="R44" s="18"/>
      <c r="S44" s="18"/>
      <c r="T44" s="18"/>
    </row>
    <row r="45" spans="1:20">
      <c r="A45" s="5"/>
      <c r="B45" s="17"/>
      <c r="C45" s="18"/>
      <c r="D45" s="19"/>
      <c r="E45" s="18"/>
      <c r="F45" s="18"/>
      <c r="G45" s="18"/>
      <c r="H45" s="19"/>
      <c r="I45" s="27"/>
      <c r="J45" s="27"/>
      <c r="K45" s="28"/>
      <c r="L45" s="18"/>
      <c r="M45" s="18"/>
      <c r="N45" s="18"/>
      <c r="O45" s="18"/>
      <c r="P45" s="18"/>
      <c r="Q45" s="18"/>
      <c r="R45" s="18"/>
      <c r="S45" s="18"/>
      <c r="T45" s="18"/>
    </row>
    <row r="46" spans="1:20">
      <c r="A46" s="5"/>
      <c r="B46" s="17"/>
      <c r="C46" s="18"/>
      <c r="D46" s="19"/>
      <c r="E46" s="18"/>
      <c r="F46" s="18"/>
      <c r="G46" s="18"/>
      <c r="H46" s="19"/>
      <c r="I46" s="27"/>
      <c r="J46" s="27"/>
      <c r="K46" s="28"/>
      <c r="L46" s="18"/>
      <c r="M46" s="18"/>
      <c r="N46" s="18"/>
      <c r="O46" s="18"/>
      <c r="P46" s="18"/>
      <c r="Q46" s="18"/>
      <c r="R46" s="18"/>
      <c r="S46" s="18"/>
      <c r="T46" s="18"/>
    </row>
    <row r="47" spans="1:20">
      <c r="A47" s="5"/>
      <c r="B47" s="17"/>
      <c r="C47" s="18"/>
      <c r="D47" s="19"/>
      <c r="E47" s="18"/>
      <c r="F47" s="18"/>
      <c r="G47" s="18"/>
      <c r="H47" s="19"/>
      <c r="I47" s="27"/>
      <c r="J47" s="27"/>
      <c r="K47" s="28"/>
      <c r="L47" s="18"/>
      <c r="M47" s="18"/>
      <c r="N47" s="18"/>
      <c r="O47" s="18"/>
      <c r="P47" s="18"/>
      <c r="Q47" s="18"/>
      <c r="R47" s="18"/>
      <c r="S47" s="18"/>
      <c r="T47" s="18"/>
    </row>
    <row r="48" spans="1:20">
      <c r="A48" s="5"/>
      <c r="B48" s="17"/>
      <c r="C48" s="18"/>
      <c r="D48" s="19"/>
      <c r="E48" s="18"/>
      <c r="F48" s="18"/>
      <c r="G48" s="18"/>
      <c r="H48" s="19"/>
      <c r="I48" s="27"/>
      <c r="J48" s="27"/>
      <c r="K48" s="28"/>
      <c r="L48" s="18"/>
      <c r="M48" s="18"/>
      <c r="N48" s="18"/>
      <c r="O48" s="18"/>
      <c r="P48" s="18"/>
      <c r="Q48" s="18"/>
      <c r="R48" s="18"/>
      <c r="S48" s="18"/>
      <c r="T48" s="18"/>
    </row>
    <row r="49" spans="1:20">
      <c r="A49" s="5"/>
      <c r="B49" s="17"/>
      <c r="C49" s="18"/>
      <c r="D49" s="19"/>
      <c r="E49" s="18"/>
      <c r="F49" s="18"/>
      <c r="G49" s="18"/>
      <c r="H49" s="19"/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1:20">
      <c r="A50" s="5"/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1:20">
      <c r="A51" s="5"/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1:20">
      <c r="A52" s="5"/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1:20">
      <c r="A53" s="5"/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1:20">
      <c r="A54" s="5"/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1:20">
      <c r="A55" s="5"/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1:20">
      <c r="A56" s="5"/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1:20">
      <c r="A57" s="5"/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1:20">
      <c r="A58" s="5"/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1:20">
      <c r="A59" s="5"/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1:20">
      <c r="A60" s="5"/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1:20">
      <c r="A61" s="5"/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1:20">
      <c r="A62" s="5"/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1:20">
      <c r="A63" s="5"/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1:20">
      <c r="A64" s="5"/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1:20">
      <c r="A65" s="5"/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  <row r="66" spans="1:20">
      <c r="A66" s="5"/>
      <c r="B66" s="17"/>
      <c r="C66" s="18"/>
      <c r="D66" s="19"/>
      <c r="E66" s="18"/>
      <c r="F66" s="18"/>
      <c r="G66" s="18"/>
      <c r="H66" s="19"/>
      <c r="I66" s="27"/>
      <c r="J66" s="27"/>
      <c r="K66" s="28"/>
      <c r="L66" s="18"/>
      <c r="M66" s="18"/>
      <c r="N66" s="18"/>
      <c r="O66" s="18"/>
      <c r="P66" s="18"/>
      <c r="Q66" s="18"/>
      <c r="R66" s="18"/>
      <c r="S66" s="18"/>
      <c r="T66" s="18"/>
    </row>
    <row r="67" spans="1:20">
      <c r="A67" s="5"/>
      <c r="B67" s="17"/>
      <c r="C67" s="18"/>
      <c r="D67" s="19"/>
      <c r="E67" s="18"/>
      <c r="F67" s="18"/>
      <c r="G67" s="18"/>
      <c r="H67" s="19"/>
      <c r="I67" s="27"/>
      <c r="J67" s="27"/>
      <c r="K67" s="28"/>
      <c r="L67" s="18"/>
      <c r="M67" s="18"/>
      <c r="N67" s="18"/>
      <c r="O67" s="18"/>
      <c r="P67" s="18"/>
      <c r="Q67" s="18"/>
      <c r="R67" s="18"/>
      <c r="S67" s="18"/>
      <c r="T67" s="18"/>
    </row>
    <row r="68" spans="1:20">
      <c r="A68" s="5"/>
      <c r="B68" s="17"/>
      <c r="C68" s="18"/>
      <c r="D68" s="19"/>
      <c r="E68" s="18"/>
      <c r="F68" s="18"/>
      <c r="G68" s="18"/>
      <c r="H68" s="19"/>
      <c r="I68" s="27"/>
      <c r="J68" s="27"/>
      <c r="K68" s="28"/>
      <c r="L68" s="18"/>
      <c r="M68" s="18"/>
      <c r="N68" s="18"/>
      <c r="O68" s="18"/>
      <c r="P68" s="18"/>
      <c r="Q68" s="18"/>
      <c r="R68" s="18"/>
      <c r="S68" s="18"/>
      <c r="T68" s="18"/>
    </row>
  </sheetData>
  <mergeCells count="21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D11:D25"/>
    <mergeCell ref="H11:H27"/>
    <mergeCell ref="D26:D29"/>
    <mergeCell ref="K7:L7"/>
    <mergeCell ref="P7:Q7"/>
    <mergeCell ref="K8:L8"/>
    <mergeCell ref="P8:Q8"/>
    <mergeCell ref="K9:L9"/>
    <mergeCell ref="P9:Q9"/>
  </mergeCells>
  <phoneticPr fontId="31" type="noConversion"/>
  <dataValidations count="6">
    <dataValidation type="list" allowBlank="1" showInputMessage="1" showErrorMessage="1" sqref="K11:K68">
      <formula1>"通过,不通过,阻碍,无效,"</formula1>
    </dataValidation>
    <dataValidation allowBlank="1" showInputMessage="1" showErrorMessage="1" promptTitle="Revision" sqref="M5:M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536:M65540 JI65536:JI65540 TE65536:TE65540 ADA65536:ADA65540 AMW65536:AMW65540 AWS65536:AWS65540 BGO65536:BGO65540 BQK65536:BQK65540 CAG65536:CAG65540 CKC65536:CKC65540 CTY65536:CTY65540 DDU65536:DDU65540 DNQ65536:DNQ65540 DXM65536:DXM65540 EHI65536:EHI65540 ERE65536:ERE65540 FBA65536:FBA65540 FKW65536:FKW65540 FUS65536:FUS65540 GEO65536:GEO65540 GOK65536:GOK65540 GYG65536:GYG65540 HIC65536:HIC65540 HRY65536:HRY65540 IBU65536:IBU65540 ILQ65536:ILQ65540 IVM65536:IVM65540 JFI65536:JFI65540 JPE65536:JPE65540 JZA65536:JZA65540 KIW65536:KIW65540 KSS65536:KSS65540 LCO65536:LCO65540 LMK65536:LMK65540 LWG65536:LWG65540 MGC65536:MGC65540 MPY65536:MPY65540 MZU65536:MZU65540 NJQ65536:NJQ65540 NTM65536:NTM65540 ODI65536:ODI65540 ONE65536:ONE65540 OXA65536:OXA65540 PGW65536:PGW65540 PQS65536:PQS65540 QAO65536:QAO65540 QKK65536:QKK65540 QUG65536:QUG65540 REC65536:REC65540 RNY65536:RNY65540 RXU65536:RXU65540 SHQ65536:SHQ65540 SRM65536:SRM65540 TBI65536:TBI65540 TLE65536:TLE65540 TVA65536:TVA65540 UEW65536:UEW65540 UOS65536:UOS65540 UYO65536:UYO65540 VIK65536:VIK65540 VSG65536:VSG65540 WCC65536:WCC65540 WLY65536:WLY65540 WVU65536:WVU65540 M131072:M131076 JI131072:JI131076 TE131072:TE131076 ADA131072:ADA131076 AMW131072:AMW131076 AWS131072:AWS131076 BGO131072:BGO131076 BQK131072:BQK131076 CAG131072:CAG131076 CKC131072:CKC131076 CTY131072:CTY131076 DDU131072:DDU131076 DNQ131072:DNQ131076 DXM131072:DXM131076 EHI131072:EHI131076 ERE131072:ERE131076 FBA131072:FBA131076 FKW131072:FKW131076 FUS131072:FUS131076 GEO131072:GEO131076 GOK131072:GOK131076 GYG131072:GYG131076 HIC131072:HIC131076 HRY131072:HRY131076 IBU131072:IBU131076 ILQ131072:ILQ131076 IVM131072:IVM131076 JFI131072:JFI131076 JPE131072:JPE131076 JZA131072:JZA131076 KIW131072:KIW131076 KSS131072:KSS131076 LCO131072:LCO131076 LMK131072:LMK131076 LWG131072:LWG131076 MGC131072:MGC131076 MPY131072:MPY131076 MZU131072:MZU131076 NJQ131072:NJQ131076 NTM131072:NTM131076 ODI131072:ODI131076 ONE131072:ONE131076 OXA131072:OXA131076 PGW131072:PGW131076 PQS131072:PQS131076 QAO131072:QAO131076 QKK131072:QKK131076 QUG131072:QUG131076 REC131072:REC131076 RNY131072:RNY131076 RXU131072:RXU131076 SHQ131072:SHQ131076 SRM131072:SRM131076 TBI131072:TBI131076 TLE131072:TLE131076 TVA131072:TVA131076 UEW131072:UEW131076 UOS131072:UOS131076 UYO131072:UYO131076 VIK131072:VIK131076 VSG131072:VSG131076 WCC131072:WCC131076 WLY131072:WLY131076 WVU131072:WVU131076 M196608:M196612 JI196608:JI196612 TE196608:TE196612 ADA196608:ADA196612 AMW196608:AMW196612 AWS196608:AWS196612 BGO196608:BGO196612 BQK196608:BQK196612 CAG196608:CAG196612 CKC196608:CKC196612 CTY196608:CTY196612 DDU196608:DDU196612 DNQ196608:DNQ196612 DXM196608:DXM196612 EHI196608:EHI196612 ERE196608:ERE196612 FBA196608:FBA196612 FKW196608:FKW196612 FUS196608:FUS196612 GEO196608:GEO196612 GOK196608:GOK196612 GYG196608:GYG196612 HIC196608:HIC196612 HRY196608:HRY196612 IBU196608:IBU196612 ILQ196608:ILQ196612 IVM196608:IVM196612 JFI196608:JFI196612 JPE196608:JPE196612 JZA196608:JZA196612 KIW196608:KIW196612 KSS196608:KSS196612 LCO196608:LCO196612 LMK196608:LMK196612 LWG196608:LWG196612 MGC196608:MGC196612 MPY196608:MPY196612 MZU196608:MZU196612 NJQ196608:NJQ196612 NTM196608:NTM196612 ODI196608:ODI196612 ONE196608:ONE196612 OXA196608:OXA196612 PGW196608:PGW196612 PQS196608:PQS196612 QAO196608:QAO196612 QKK196608:QKK196612 QUG196608:QUG196612 REC196608:REC196612 RNY196608:RNY196612 RXU196608:RXU196612 SHQ196608:SHQ196612 SRM196608:SRM196612 TBI196608:TBI196612 TLE196608:TLE196612 TVA196608:TVA196612 UEW196608:UEW196612 UOS196608:UOS196612 UYO196608:UYO196612 VIK196608:VIK196612 VSG196608:VSG196612 WCC196608:WCC196612 WLY196608:WLY196612 WVU196608:WVU196612 M262144:M262148 JI262144:JI262148 TE262144:TE262148 ADA262144:ADA262148 AMW262144:AMW262148 AWS262144:AWS262148 BGO262144:BGO262148 BQK262144:BQK262148 CAG262144:CAG262148 CKC262144:CKC262148 CTY262144:CTY262148 DDU262144:DDU262148 DNQ262144:DNQ262148 DXM262144:DXM262148 EHI262144:EHI262148 ERE262144:ERE262148 FBA262144:FBA262148 FKW262144:FKW262148 FUS262144:FUS262148 GEO262144:GEO262148 GOK262144:GOK262148 GYG262144:GYG262148 HIC262144:HIC262148 HRY262144:HRY262148 IBU262144:IBU262148 ILQ262144:ILQ262148 IVM262144:IVM262148 JFI262144:JFI262148 JPE262144:JPE262148 JZA262144:JZA262148 KIW262144:KIW262148 KSS262144:KSS262148 LCO262144:LCO262148 LMK262144:LMK262148 LWG262144:LWG262148 MGC262144:MGC262148 MPY262144:MPY262148 MZU262144:MZU262148 NJQ262144:NJQ262148 NTM262144:NTM262148 ODI262144:ODI262148 ONE262144:ONE262148 OXA262144:OXA262148 PGW262144:PGW262148 PQS262144:PQS262148 QAO262144:QAO262148 QKK262144:QKK262148 QUG262144:QUG262148 REC262144:REC262148 RNY262144:RNY262148 RXU262144:RXU262148 SHQ262144:SHQ262148 SRM262144:SRM262148 TBI262144:TBI262148 TLE262144:TLE262148 TVA262144:TVA262148 UEW262144:UEW262148 UOS262144:UOS262148 UYO262144:UYO262148 VIK262144:VIK262148 VSG262144:VSG262148 WCC262144:WCC262148 WLY262144:WLY262148 WVU262144:WVU262148 M327680:M327684 JI327680:JI327684 TE327680:TE327684 ADA327680:ADA327684 AMW327680:AMW327684 AWS327680:AWS327684 BGO327680:BGO327684 BQK327680:BQK327684 CAG327680:CAG327684 CKC327680:CKC327684 CTY327680:CTY327684 DDU327680:DDU327684 DNQ327680:DNQ327684 DXM327680:DXM327684 EHI327680:EHI327684 ERE327680:ERE327684 FBA327680:FBA327684 FKW327680:FKW327684 FUS327680:FUS327684 GEO327680:GEO327684 GOK327680:GOK327684 GYG327680:GYG327684 HIC327680:HIC327684 HRY327680:HRY327684 IBU327680:IBU327684 ILQ327680:ILQ327684 IVM327680:IVM327684 JFI327680:JFI327684 JPE327680:JPE327684 JZA327680:JZA327684 KIW327680:KIW327684 KSS327680:KSS327684 LCO327680:LCO327684 LMK327680:LMK327684 LWG327680:LWG327684 MGC327680:MGC327684 MPY327680:MPY327684 MZU327680:MZU327684 NJQ327680:NJQ327684 NTM327680:NTM327684 ODI327680:ODI327684 ONE327680:ONE327684 OXA327680:OXA327684 PGW327680:PGW327684 PQS327680:PQS327684 QAO327680:QAO327684 QKK327680:QKK327684 QUG327680:QUG327684 REC327680:REC327684 RNY327680:RNY327684 RXU327680:RXU327684 SHQ327680:SHQ327684 SRM327680:SRM327684 TBI327680:TBI327684 TLE327680:TLE327684 TVA327680:TVA327684 UEW327680:UEW327684 UOS327680:UOS327684 UYO327680:UYO327684 VIK327680:VIK327684 VSG327680:VSG327684 WCC327680:WCC327684 WLY327680:WLY327684 WVU327680:WVU327684 M393216:M393220 JI393216:JI393220 TE393216:TE393220 ADA393216:ADA393220 AMW393216:AMW393220 AWS393216:AWS393220 BGO393216:BGO393220 BQK393216:BQK393220 CAG393216:CAG393220 CKC393216:CKC393220 CTY393216:CTY393220 DDU393216:DDU393220 DNQ393216:DNQ393220 DXM393216:DXM393220 EHI393216:EHI393220 ERE393216:ERE393220 FBA393216:FBA393220 FKW393216:FKW393220 FUS393216:FUS393220 GEO393216:GEO393220 GOK393216:GOK393220 GYG393216:GYG393220 HIC393216:HIC393220 HRY393216:HRY393220 IBU393216:IBU393220 ILQ393216:ILQ393220 IVM393216:IVM393220 JFI393216:JFI393220 JPE393216:JPE393220 JZA393216:JZA393220 KIW393216:KIW393220 KSS393216:KSS393220 LCO393216:LCO393220 LMK393216:LMK393220 LWG393216:LWG393220 MGC393216:MGC393220 MPY393216:MPY393220 MZU393216:MZU393220 NJQ393216:NJQ393220 NTM393216:NTM393220 ODI393216:ODI393220 ONE393216:ONE393220 OXA393216:OXA393220 PGW393216:PGW393220 PQS393216:PQS393220 QAO393216:QAO393220 QKK393216:QKK393220 QUG393216:QUG393220 REC393216:REC393220 RNY393216:RNY393220 RXU393216:RXU393220 SHQ393216:SHQ393220 SRM393216:SRM393220 TBI393216:TBI393220 TLE393216:TLE393220 TVA393216:TVA393220 UEW393216:UEW393220 UOS393216:UOS393220 UYO393216:UYO393220 VIK393216:VIK393220 VSG393216:VSG393220 WCC393216:WCC393220 WLY393216:WLY393220 WVU393216:WVU393220 M458752:M458756 JI458752:JI458756 TE458752:TE458756 ADA458752:ADA458756 AMW458752:AMW458756 AWS458752:AWS458756 BGO458752:BGO458756 BQK458752:BQK458756 CAG458752:CAG458756 CKC458752:CKC458756 CTY458752:CTY458756 DDU458752:DDU458756 DNQ458752:DNQ458756 DXM458752:DXM458756 EHI458752:EHI458756 ERE458752:ERE458756 FBA458752:FBA458756 FKW458752:FKW458756 FUS458752:FUS458756 GEO458752:GEO458756 GOK458752:GOK458756 GYG458752:GYG458756 HIC458752:HIC458756 HRY458752:HRY458756 IBU458752:IBU458756 ILQ458752:ILQ458756 IVM458752:IVM458756 JFI458752:JFI458756 JPE458752:JPE458756 JZA458752:JZA458756 KIW458752:KIW458756 KSS458752:KSS458756 LCO458752:LCO458756 LMK458752:LMK458756 LWG458752:LWG458756 MGC458752:MGC458756 MPY458752:MPY458756 MZU458752:MZU458756 NJQ458752:NJQ458756 NTM458752:NTM458756 ODI458752:ODI458756 ONE458752:ONE458756 OXA458752:OXA458756 PGW458752:PGW458756 PQS458752:PQS458756 QAO458752:QAO458756 QKK458752:QKK458756 QUG458752:QUG458756 REC458752:REC458756 RNY458752:RNY458756 RXU458752:RXU458756 SHQ458752:SHQ458756 SRM458752:SRM458756 TBI458752:TBI458756 TLE458752:TLE458756 TVA458752:TVA458756 UEW458752:UEW458756 UOS458752:UOS458756 UYO458752:UYO458756 VIK458752:VIK458756 VSG458752:VSG458756 WCC458752:WCC458756 WLY458752:WLY458756 WVU458752:WVU458756 M524288:M524292 JI524288:JI524292 TE524288:TE524292 ADA524288:ADA524292 AMW524288:AMW524292 AWS524288:AWS524292 BGO524288:BGO524292 BQK524288:BQK524292 CAG524288:CAG524292 CKC524288:CKC524292 CTY524288:CTY524292 DDU524288:DDU524292 DNQ524288:DNQ524292 DXM524288:DXM524292 EHI524288:EHI524292 ERE524288:ERE524292 FBA524288:FBA524292 FKW524288:FKW524292 FUS524288:FUS524292 GEO524288:GEO524292 GOK524288:GOK524292 GYG524288:GYG524292 HIC524288:HIC524292 HRY524288:HRY524292 IBU524288:IBU524292 ILQ524288:ILQ524292 IVM524288:IVM524292 JFI524288:JFI524292 JPE524288:JPE524292 JZA524288:JZA524292 KIW524288:KIW524292 KSS524288:KSS524292 LCO524288:LCO524292 LMK524288:LMK524292 LWG524288:LWG524292 MGC524288:MGC524292 MPY524288:MPY524292 MZU524288:MZU524292 NJQ524288:NJQ524292 NTM524288:NTM524292 ODI524288:ODI524292 ONE524288:ONE524292 OXA524288:OXA524292 PGW524288:PGW524292 PQS524288:PQS524292 QAO524288:QAO524292 QKK524288:QKK524292 QUG524288:QUG524292 REC524288:REC524292 RNY524288:RNY524292 RXU524288:RXU524292 SHQ524288:SHQ524292 SRM524288:SRM524292 TBI524288:TBI524292 TLE524288:TLE524292 TVA524288:TVA524292 UEW524288:UEW524292 UOS524288:UOS524292 UYO524288:UYO524292 VIK524288:VIK524292 VSG524288:VSG524292 WCC524288:WCC524292 WLY524288:WLY524292 WVU524288:WVU524292 M589824:M589828 JI589824:JI589828 TE589824:TE589828 ADA589824:ADA589828 AMW589824:AMW589828 AWS589824:AWS589828 BGO589824:BGO589828 BQK589824:BQK589828 CAG589824:CAG589828 CKC589824:CKC589828 CTY589824:CTY589828 DDU589824:DDU589828 DNQ589824:DNQ589828 DXM589824:DXM589828 EHI589824:EHI589828 ERE589824:ERE589828 FBA589824:FBA589828 FKW589824:FKW589828 FUS589824:FUS589828 GEO589824:GEO589828 GOK589824:GOK589828 GYG589824:GYG589828 HIC589824:HIC589828 HRY589824:HRY589828 IBU589824:IBU589828 ILQ589824:ILQ589828 IVM589824:IVM589828 JFI589824:JFI589828 JPE589824:JPE589828 JZA589824:JZA589828 KIW589824:KIW589828 KSS589824:KSS589828 LCO589824:LCO589828 LMK589824:LMK589828 LWG589824:LWG589828 MGC589824:MGC589828 MPY589824:MPY589828 MZU589824:MZU589828 NJQ589824:NJQ589828 NTM589824:NTM589828 ODI589824:ODI589828 ONE589824:ONE589828 OXA589824:OXA589828 PGW589824:PGW589828 PQS589824:PQS589828 QAO589824:QAO589828 QKK589824:QKK589828 QUG589824:QUG589828 REC589824:REC589828 RNY589824:RNY589828 RXU589824:RXU589828 SHQ589824:SHQ589828 SRM589824:SRM589828 TBI589824:TBI589828 TLE589824:TLE589828 TVA589824:TVA589828 UEW589824:UEW589828 UOS589824:UOS589828 UYO589824:UYO589828 VIK589824:VIK589828 VSG589824:VSG589828 WCC589824:WCC589828 WLY589824:WLY589828 WVU589824:WVU589828 M655360:M655364 JI655360:JI655364 TE655360:TE655364 ADA655360:ADA655364 AMW655360:AMW655364 AWS655360:AWS655364 BGO655360:BGO655364 BQK655360:BQK655364 CAG655360:CAG655364 CKC655360:CKC655364 CTY655360:CTY655364 DDU655360:DDU655364 DNQ655360:DNQ655364 DXM655360:DXM655364 EHI655360:EHI655364 ERE655360:ERE655364 FBA655360:FBA655364 FKW655360:FKW655364 FUS655360:FUS655364 GEO655360:GEO655364 GOK655360:GOK655364 GYG655360:GYG655364 HIC655360:HIC655364 HRY655360:HRY655364 IBU655360:IBU655364 ILQ655360:ILQ655364 IVM655360:IVM655364 JFI655360:JFI655364 JPE655360:JPE655364 JZA655360:JZA655364 KIW655360:KIW655364 KSS655360:KSS655364 LCO655360:LCO655364 LMK655360:LMK655364 LWG655360:LWG655364 MGC655360:MGC655364 MPY655360:MPY655364 MZU655360:MZU655364 NJQ655360:NJQ655364 NTM655360:NTM655364 ODI655360:ODI655364 ONE655360:ONE655364 OXA655360:OXA655364 PGW655360:PGW655364 PQS655360:PQS655364 QAO655360:QAO655364 QKK655360:QKK655364 QUG655360:QUG655364 REC655360:REC655364 RNY655360:RNY655364 RXU655360:RXU655364 SHQ655360:SHQ655364 SRM655360:SRM655364 TBI655360:TBI655364 TLE655360:TLE655364 TVA655360:TVA655364 UEW655360:UEW655364 UOS655360:UOS655364 UYO655360:UYO655364 VIK655360:VIK655364 VSG655360:VSG655364 WCC655360:WCC655364 WLY655360:WLY655364 WVU655360:WVU655364 M720896:M720900 JI720896:JI720900 TE720896:TE720900 ADA720896:ADA720900 AMW720896:AMW720900 AWS720896:AWS720900 BGO720896:BGO720900 BQK720896:BQK720900 CAG720896:CAG720900 CKC720896:CKC720900 CTY720896:CTY720900 DDU720896:DDU720900 DNQ720896:DNQ720900 DXM720896:DXM720900 EHI720896:EHI720900 ERE720896:ERE720900 FBA720896:FBA720900 FKW720896:FKW720900 FUS720896:FUS720900 GEO720896:GEO720900 GOK720896:GOK720900 GYG720896:GYG720900 HIC720896:HIC720900 HRY720896:HRY720900 IBU720896:IBU720900 ILQ720896:ILQ720900 IVM720896:IVM720900 JFI720896:JFI720900 JPE720896:JPE720900 JZA720896:JZA720900 KIW720896:KIW720900 KSS720896:KSS720900 LCO720896:LCO720900 LMK720896:LMK720900 LWG720896:LWG720900 MGC720896:MGC720900 MPY720896:MPY720900 MZU720896:MZU720900 NJQ720896:NJQ720900 NTM720896:NTM720900 ODI720896:ODI720900 ONE720896:ONE720900 OXA720896:OXA720900 PGW720896:PGW720900 PQS720896:PQS720900 QAO720896:QAO720900 QKK720896:QKK720900 QUG720896:QUG720900 REC720896:REC720900 RNY720896:RNY720900 RXU720896:RXU720900 SHQ720896:SHQ720900 SRM720896:SRM720900 TBI720896:TBI720900 TLE720896:TLE720900 TVA720896:TVA720900 UEW720896:UEW720900 UOS720896:UOS720900 UYO720896:UYO720900 VIK720896:VIK720900 VSG720896:VSG720900 WCC720896:WCC720900 WLY720896:WLY720900 WVU720896:WVU720900 M786432:M786436 JI786432:JI786436 TE786432:TE786436 ADA786432:ADA786436 AMW786432:AMW786436 AWS786432:AWS786436 BGO786432:BGO786436 BQK786432:BQK786436 CAG786432:CAG786436 CKC786432:CKC786436 CTY786432:CTY786436 DDU786432:DDU786436 DNQ786432:DNQ786436 DXM786432:DXM786436 EHI786432:EHI786436 ERE786432:ERE786436 FBA786432:FBA786436 FKW786432:FKW786436 FUS786432:FUS786436 GEO786432:GEO786436 GOK786432:GOK786436 GYG786432:GYG786436 HIC786432:HIC786436 HRY786432:HRY786436 IBU786432:IBU786436 ILQ786432:ILQ786436 IVM786432:IVM786436 JFI786432:JFI786436 JPE786432:JPE786436 JZA786432:JZA786436 KIW786432:KIW786436 KSS786432:KSS786436 LCO786432:LCO786436 LMK786432:LMK786436 LWG786432:LWG786436 MGC786432:MGC786436 MPY786432:MPY786436 MZU786432:MZU786436 NJQ786432:NJQ786436 NTM786432:NTM786436 ODI786432:ODI786436 ONE786432:ONE786436 OXA786432:OXA786436 PGW786432:PGW786436 PQS786432:PQS786436 QAO786432:QAO786436 QKK786432:QKK786436 QUG786432:QUG786436 REC786432:REC786436 RNY786432:RNY786436 RXU786432:RXU786436 SHQ786432:SHQ786436 SRM786432:SRM786436 TBI786432:TBI786436 TLE786432:TLE786436 TVA786432:TVA786436 UEW786432:UEW786436 UOS786432:UOS786436 UYO786432:UYO786436 VIK786432:VIK786436 VSG786432:VSG786436 WCC786432:WCC786436 WLY786432:WLY786436 WVU786432:WVU786436 M851968:M851972 JI851968:JI851972 TE851968:TE851972 ADA851968:ADA851972 AMW851968:AMW851972 AWS851968:AWS851972 BGO851968:BGO851972 BQK851968:BQK851972 CAG851968:CAG851972 CKC851968:CKC851972 CTY851968:CTY851972 DDU851968:DDU851972 DNQ851968:DNQ851972 DXM851968:DXM851972 EHI851968:EHI851972 ERE851968:ERE851972 FBA851968:FBA851972 FKW851968:FKW851972 FUS851968:FUS851972 GEO851968:GEO851972 GOK851968:GOK851972 GYG851968:GYG851972 HIC851968:HIC851972 HRY851968:HRY851972 IBU851968:IBU851972 ILQ851968:ILQ851972 IVM851968:IVM851972 JFI851968:JFI851972 JPE851968:JPE851972 JZA851968:JZA851972 KIW851968:KIW851972 KSS851968:KSS851972 LCO851968:LCO851972 LMK851968:LMK851972 LWG851968:LWG851972 MGC851968:MGC851972 MPY851968:MPY851972 MZU851968:MZU851972 NJQ851968:NJQ851972 NTM851968:NTM851972 ODI851968:ODI851972 ONE851968:ONE851972 OXA851968:OXA851972 PGW851968:PGW851972 PQS851968:PQS851972 QAO851968:QAO851972 QKK851968:QKK851972 QUG851968:QUG851972 REC851968:REC851972 RNY851968:RNY851972 RXU851968:RXU851972 SHQ851968:SHQ851972 SRM851968:SRM851972 TBI851968:TBI851972 TLE851968:TLE851972 TVA851968:TVA851972 UEW851968:UEW851972 UOS851968:UOS851972 UYO851968:UYO851972 VIK851968:VIK851972 VSG851968:VSG851972 WCC851968:WCC851972 WLY851968:WLY851972 WVU851968:WVU851972 M917504:M917508 JI917504:JI917508 TE917504:TE917508 ADA917504:ADA917508 AMW917504:AMW917508 AWS917504:AWS917508 BGO917504:BGO917508 BQK917504:BQK917508 CAG917504:CAG917508 CKC917504:CKC917508 CTY917504:CTY917508 DDU917504:DDU917508 DNQ917504:DNQ917508 DXM917504:DXM917508 EHI917504:EHI917508 ERE917504:ERE917508 FBA917504:FBA917508 FKW917504:FKW917508 FUS917504:FUS917508 GEO917504:GEO917508 GOK917504:GOK917508 GYG917504:GYG917508 HIC917504:HIC917508 HRY917504:HRY917508 IBU917504:IBU917508 ILQ917504:ILQ917508 IVM917504:IVM917508 JFI917504:JFI917508 JPE917504:JPE917508 JZA917504:JZA917508 KIW917504:KIW917508 KSS917504:KSS917508 LCO917504:LCO917508 LMK917504:LMK917508 LWG917504:LWG917508 MGC917504:MGC917508 MPY917504:MPY917508 MZU917504:MZU917508 NJQ917504:NJQ917508 NTM917504:NTM917508 ODI917504:ODI917508 ONE917504:ONE917508 OXA917504:OXA917508 PGW917504:PGW917508 PQS917504:PQS917508 QAO917504:QAO917508 QKK917504:QKK917508 QUG917504:QUG917508 REC917504:REC917508 RNY917504:RNY917508 RXU917504:RXU917508 SHQ917504:SHQ917508 SRM917504:SRM917508 TBI917504:TBI917508 TLE917504:TLE917508 TVA917504:TVA917508 UEW917504:UEW917508 UOS917504:UOS917508 UYO917504:UYO917508 VIK917504:VIK917508 VSG917504:VSG917508 WCC917504:WCC917508 WLY917504:WLY917508 WVU917504:WVU917508 M983040:M983044 JI983040:JI983044 TE983040:TE983044 ADA983040:ADA983044 AMW983040:AMW983044 AWS983040:AWS983044 BGO983040:BGO983044 BQK983040:BQK983044 CAG983040:CAG983044 CKC983040:CKC983044 CTY983040:CTY983044 DDU983040:DDU983044 DNQ983040:DNQ983044 DXM983040:DXM983044 EHI983040:EHI983044 ERE983040:ERE983044 FBA983040:FBA983044 FKW983040:FKW983044 FUS983040:FUS983044 GEO983040:GEO983044 GOK983040:GOK983044 GYG983040:GYG983044 HIC983040:HIC983044 HRY983040:HRY983044 IBU983040:IBU983044 ILQ983040:ILQ983044 IVM983040:IVM983044 JFI983040:JFI983044 JPE983040:JPE983044 JZA983040:JZA983044 KIW983040:KIW983044 KSS983040:KSS983044 LCO983040:LCO983044 LMK983040:LMK983044 LWG983040:LWG983044 MGC983040:MGC983044 MPY983040:MPY983044 MZU983040:MZU983044 NJQ983040:NJQ983044 NTM983040:NTM983044 ODI983040:ODI983044 ONE983040:ONE983044 OXA983040:OXA983044 PGW983040:PGW983044 PQS983040:PQS983044 QAO983040:QAO983044 QKK983040:QKK983044 QUG983040:QUG983044 REC983040:REC983044 RNY983040:RNY983044 RXU983040:RXU983044 SHQ983040:SHQ983044 SRM983040:SRM983044 TBI983040:TBI983044 TLE983040:TLE983044 TVA983040:TVA983044 UEW983040:UEW983044 UOS983040:UOS983044 UYO983040:UYO983044 VIK983040:VIK983044 VSG983040:VSG983044 WCC983040:WCC983044 WLY983040:WLY983044 WVU983040:WVU983044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536:R65540 JN65536:JN65540 TJ65536:TJ65540 ADF65536:ADF65540 ANB65536:ANB65540 AWX65536:AWX65540 BGT65536:BGT65540 BQP65536:BQP65540 CAL65536:CAL65540 CKH65536:CKH65540 CUD65536:CUD65540 DDZ65536:DDZ65540 DNV65536:DNV65540 DXR65536:DXR65540 EHN65536:EHN65540 ERJ65536:ERJ65540 FBF65536:FBF65540 FLB65536:FLB65540 FUX65536:FUX65540 GET65536:GET65540 GOP65536:GOP65540 GYL65536:GYL65540 HIH65536:HIH65540 HSD65536:HSD65540 IBZ65536:IBZ65540 ILV65536:ILV65540 IVR65536:IVR65540 JFN65536:JFN65540 JPJ65536:JPJ65540 JZF65536:JZF65540 KJB65536:KJB65540 KSX65536:KSX65540 LCT65536:LCT65540 LMP65536:LMP65540 LWL65536:LWL65540 MGH65536:MGH65540 MQD65536:MQD65540 MZZ65536:MZZ65540 NJV65536:NJV65540 NTR65536:NTR65540 ODN65536:ODN65540 ONJ65536:ONJ65540 OXF65536:OXF65540 PHB65536:PHB65540 PQX65536:PQX65540 QAT65536:QAT65540 QKP65536:QKP65540 QUL65536:QUL65540 REH65536:REH65540 ROD65536:ROD65540 RXZ65536:RXZ65540 SHV65536:SHV65540 SRR65536:SRR65540 TBN65536:TBN65540 TLJ65536:TLJ65540 TVF65536:TVF65540 UFB65536:UFB65540 UOX65536:UOX65540 UYT65536:UYT65540 VIP65536:VIP65540 VSL65536:VSL65540 WCH65536:WCH65540 WMD65536:WMD65540 WVZ65536:WVZ65540 R131072:R131076 JN131072:JN131076 TJ131072:TJ131076 ADF131072:ADF131076 ANB131072:ANB131076 AWX131072:AWX131076 BGT131072:BGT131076 BQP131072:BQP131076 CAL131072:CAL131076 CKH131072:CKH131076 CUD131072:CUD131076 DDZ131072:DDZ131076 DNV131072:DNV131076 DXR131072:DXR131076 EHN131072:EHN131076 ERJ131072:ERJ131076 FBF131072:FBF131076 FLB131072:FLB131076 FUX131072:FUX131076 GET131072:GET131076 GOP131072:GOP131076 GYL131072:GYL131076 HIH131072:HIH131076 HSD131072:HSD131076 IBZ131072:IBZ131076 ILV131072:ILV131076 IVR131072:IVR131076 JFN131072:JFN131076 JPJ131072:JPJ131076 JZF131072:JZF131076 KJB131072:KJB131076 KSX131072:KSX131076 LCT131072:LCT131076 LMP131072:LMP131076 LWL131072:LWL131076 MGH131072:MGH131076 MQD131072:MQD131076 MZZ131072:MZZ131076 NJV131072:NJV131076 NTR131072:NTR131076 ODN131072:ODN131076 ONJ131072:ONJ131076 OXF131072:OXF131076 PHB131072:PHB131076 PQX131072:PQX131076 QAT131072:QAT131076 QKP131072:QKP131076 QUL131072:QUL131076 REH131072:REH131076 ROD131072:ROD131076 RXZ131072:RXZ131076 SHV131072:SHV131076 SRR131072:SRR131076 TBN131072:TBN131076 TLJ131072:TLJ131076 TVF131072:TVF131076 UFB131072:UFB131076 UOX131072:UOX131076 UYT131072:UYT131076 VIP131072:VIP131076 VSL131072:VSL131076 WCH131072:WCH131076 WMD131072:WMD131076 WVZ131072:WVZ131076 R196608:R196612 JN196608:JN196612 TJ196608:TJ196612 ADF196608:ADF196612 ANB196608:ANB196612 AWX196608:AWX196612 BGT196608:BGT196612 BQP196608:BQP196612 CAL196608:CAL196612 CKH196608:CKH196612 CUD196608:CUD196612 DDZ196608:DDZ196612 DNV196608:DNV196612 DXR196608:DXR196612 EHN196608:EHN196612 ERJ196608:ERJ196612 FBF196608:FBF196612 FLB196608:FLB196612 FUX196608:FUX196612 GET196608:GET196612 GOP196608:GOP196612 GYL196608:GYL196612 HIH196608:HIH196612 HSD196608:HSD196612 IBZ196608:IBZ196612 ILV196608:ILV196612 IVR196608:IVR196612 JFN196608:JFN196612 JPJ196608:JPJ196612 JZF196608:JZF196612 KJB196608:KJB196612 KSX196608:KSX196612 LCT196608:LCT196612 LMP196608:LMP196612 LWL196608:LWL196612 MGH196608:MGH196612 MQD196608:MQD196612 MZZ196608:MZZ196612 NJV196608:NJV196612 NTR196608:NTR196612 ODN196608:ODN196612 ONJ196608:ONJ196612 OXF196608:OXF196612 PHB196608:PHB196612 PQX196608:PQX196612 QAT196608:QAT196612 QKP196608:QKP196612 QUL196608:QUL196612 REH196608:REH196612 ROD196608:ROD196612 RXZ196608:RXZ196612 SHV196608:SHV196612 SRR196608:SRR196612 TBN196608:TBN196612 TLJ196608:TLJ196612 TVF196608:TVF196612 UFB196608:UFB196612 UOX196608:UOX196612 UYT196608:UYT196612 VIP196608:VIP196612 VSL196608:VSL196612 WCH196608:WCH196612 WMD196608:WMD196612 WVZ196608:WVZ196612 R262144:R262148 JN262144:JN262148 TJ262144:TJ262148 ADF262144:ADF262148 ANB262144:ANB262148 AWX262144:AWX262148 BGT262144:BGT262148 BQP262144:BQP262148 CAL262144:CAL262148 CKH262144:CKH262148 CUD262144:CUD262148 DDZ262144:DDZ262148 DNV262144:DNV262148 DXR262144:DXR262148 EHN262144:EHN262148 ERJ262144:ERJ262148 FBF262144:FBF262148 FLB262144:FLB262148 FUX262144:FUX262148 GET262144:GET262148 GOP262144:GOP262148 GYL262144:GYL262148 HIH262144:HIH262148 HSD262144:HSD262148 IBZ262144:IBZ262148 ILV262144:ILV262148 IVR262144:IVR262148 JFN262144:JFN262148 JPJ262144:JPJ262148 JZF262144:JZF262148 KJB262144:KJB262148 KSX262144:KSX262148 LCT262144:LCT262148 LMP262144:LMP262148 LWL262144:LWL262148 MGH262144:MGH262148 MQD262144:MQD262148 MZZ262144:MZZ262148 NJV262144:NJV262148 NTR262144:NTR262148 ODN262144:ODN262148 ONJ262144:ONJ262148 OXF262144:OXF262148 PHB262144:PHB262148 PQX262144:PQX262148 QAT262144:QAT262148 QKP262144:QKP262148 QUL262144:QUL262148 REH262144:REH262148 ROD262144:ROD262148 RXZ262144:RXZ262148 SHV262144:SHV262148 SRR262144:SRR262148 TBN262144:TBN262148 TLJ262144:TLJ262148 TVF262144:TVF262148 UFB262144:UFB262148 UOX262144:UOX262148 UYT262144:UYT262148 VIP262144:VIP262148 VSL262144:VSL262148 WCH262144:WCH262148 WMD262144:WMD262148 WVZ262144:WVZ262148 R327680:R327684 JN327680:JN327684 TJ327680:TJ327684 ADF327680:ADF327684 ANB327680:ANB327684 AWX327680:AWX327684 BGT327680:BGT327684 BQP327680:BQP327684 CAL327680:CAL327684 CKH327680:CKH327684 CUD327680:CUD327684 DDZ327680:DDZ327684 DNV327680:DNV327684 DXR327680:DXR327684 EHN327680:EHN327684 ERJ327680:ERJ327684 FBF327680:FBF327684 FLB327680:FLB327684 FUX327680:FUX327684 GET327680:GET327684 GOP327680:GOP327684 GYL327680:GYL327684 HIH327680:HIH327684 HSD327680:HSD327684 IBZ327680:IBZ327684 ILV327680:ILV327684 IVR327680:IVR327684 JFN327680:JFN327684 JPJ327680:JPJ327684 JZF327680:JZF327684 KJB327680:KJB327684 KSX327680:KSX327684 LCT327680:LCT327684 LMP327680:LMP327684 LWL327680:LWL327684 MGH327680:MGH327684 MQD327680:MQD327684 MZZ327680:MZZ327684 NJV327680:NJV327684 NTR327680:NTR327684 ODN327680:ODN327684 ONJ327680:ONJ327684 OXF327680:OXF327684 PHB327680:PHB327684 PQX327680:PQX327684 QAT327680:QAT327684 QKP327680:QKP327684 QUL327680:QUL327684 REH327680:REH327684 ROD327680:ROD327684 RXZ327680:RXZ327684 SHV327680:SHV327684 SRR327680:SRR327684 TBN327680:TBN327684 TLJ327680:TLJ327684 TVF327680:TVF327684 UFB327680:UFB327684 UOX327680:UOX327684 UYT327680:UYT327684 VIP327680:VIP327684 VSL327680:VSL327684 WCH327680:WCH327684 WMD327680:WMD327684 WVZ327680:WVZ327684 R393216:R393220 JN393216:JN393220 TJ393216:TJ393220 ADF393216:ADF393220 ANB393216:ANB393220 AWX393216:AWX393220 BGT393216:BGT393220 BQP393216:BQP393220 CAL393216:CAL393220 CKH393216:CKH393220 CUD393216:CUD393220 DDZ393216:DDZ393220 DNV393216:DNV393220 DXR393216:DXR393220 EHN393216:EHN393220 ERJ393216:ERJ393220 FBF393216:FBF393220 FLB393216:FLB393220 FUX393216:FUX393220 GET393216:GET393220 GOP393216:GOP393220 GYL393216:GYL393220 HIH393216:HIH393220 HSD393216:HSD393220 IBZ393216:IBZ393220 ILV393216:ILV393220 IVR393216:IVR393220 JFN393216:JFN393220 JPJ393216:JPJ393220 JZF393216:JZF393220 KJB393216:KJB393220 KSX393216:KSX393220 LCT393216:LCT393220 LMP393216:LMP393220 LWL393216:LWL393220 MGH393216:MGH393220 MQD393216:MQD393220 MZZ393216:MZZ393220 NJV393216:NJV393220 NTR393216:NTR393220 ODN393216:ODN393220 ONJ393216:ONJ393220 OXF393216:OXF393220 PHB393216:PHB393220 PQX393216:PQX393220 QAT393216:QAT393220 QKP393216:QKP393220 QUL393216:QUL393220 REH393216:REH393220 ROD393216:ROD393220 RXZ393216:RXZ393220 SHV393216:SHV393220 SRR393216:SRR393220 TBN393216:TBN393220 TLJ393216:TLJ393220 TVF393216:TVF393220 UFB393216:UFB393220 UOX393216:UOX393220 UYT393216:UYT393220 VIP393216:VIP393220 VSL393216:VSL393220 WCH393216:WCH393220 WMD393216:WMD393220 WVZ393216:WVZ393220 R458752:R458756 JN458752:JN458756 TJ458752:TJ458756 ADF458752:ADF458756 ANB458752:ANB458756 AWX458752:AWX458756 BGT458752:BGT458756 BQP458752:BQP458756 CAL458752:CAL458756 CKH458752:CKH458756 CUD458752:CUD458756 DDZ458752:DDZ458756 DNV458752:DNV458756 DXR458752:DXR458756 EHN458752:EHN458756 ERJ458752:ERJ458756 FBF458752:FBF458756 FLB458752:FLB458756 FUX458752:FUX458756 GET458752:GET458756 GOP458752:GOP458756 GYL458752:GYL458756 HIH458752:HIH458756 HSD458752:HSD458756 IBZ458752:IBZ458756 ILV458752:ILV458756 IVR458752:IVR458756 JFN458752:JFN458756 JPJ458752:JPJ458756 JZF458752:JZF458756 KJB458752:KJB458756 KSX458752:KSX458756 LCT458752:LCT458756 LMP458752:LMP458756 LWL458752:LWL458756 MGH458752:MGH458756 MQD458752:MQD458756 MZZ458752:MZZ458756 NJV458752:NJV458756 NTR458752:NTR458756 ODN458752:ODN458756 ONJ458752:ONJ458756 OXF458752:OXF458756 PHB458752:PHB458756 PQX458752:PQX458756 QAT458752:QAT458756 QKP458752:QKP458756 QUL458752:QUL458756 REH458752:REH458756 ROD458752:ROD458756 RXZ458752:RXZ458756 SHV458752:SHV458756 SRR458752:SRR458756 TBN458752:TBN458756 TLJ458752:TLJ458756 TVF458752:TVF458756 UFB458752:UFB458756 UOX458752:UOX458756 UYT458752:UYT458756 VIP458752:VIP458756 VSL458752:VSL458756 WCH458752:WCH458756 WMD458752:WMD458756 WVZ458752:WVZ458756 R524288:R524292 JN524288:JN524292 TJ524288:TJ524292 ADF524288:ADF524292 ANB524288:ANB524292 AWX524288:AWX524292 BGT524288:BGT524292 BQP524288:BQP524292 CAL524288:CAL524292 CKH524288:CKH524292 CUD524288:CUD524292 DDZ524288:DDZ524292 DNV524288:DNV524292 DXR524288:DXR524292 EHN524288:EHN524292 ERJ524288:ERJ524292 FBF524288:FBF524292 FLB524288:FLB524292 FUX524288:FUX524292 GET524288:GET524292 GOP524288:GOP524292 GYL524288:GYL524292 HIH524288:HIH524292 HSD524288:HSD524292 IBZ524288:IBZ524292 ILV524288:ILV524292 IVR524288:IVR524292 JFN524288:JFN524292 JPJ524288:JPJ524292 JZF524288:JZF524292 KJB524288:KJB524292 KSX524288:KSX524292 LCT524288:LCT524292 LMP524288:LMP524292 LWL524288:LWL524292 MGH524288:MGH524292 MQD524288:MQD524292 MZZ524288:MZZ524292 NJV524288:NJV524292 NTR524288:NTR524292 ODN524288:ODN524292 ONJ524288:ONJ524292 OXF524288:OXF524292 PHB524288:PHB524292 PQX524288:PQX524292 QAT524288:QAT524292 QKP524288:QKP524292 QUL524288:QUL524292 REH524288:REH524292 ROD524288:ROD524292 RXZ524288:RXZ524292 SHV524288:SHV524292 SRR524288:SRR524292 TBN524288:TBN524292 TLJ524288:TLJ524292 TVF524288:TVF524292 UFB524288:UFB524292 UOX524288:UOX524292 UYT524288:UYT524292 VIP524288:VIP524292 VSL524288:VSL524292 WCH524288:WCH524292 WMD524288:WMD524292 WVZ524288:WVZ524292 R589824:R589828 JN589824:JN589828 TJ589824:TJ589828 ADF589824:ADF589828 ANB589824:ANB589828 AWX589824:AWX589828 BGT589824:BGT589828 BQP589824:BQP589828 CAL589824:CAL589828 CKH589824:CKH589828 CUD589824:CUD589828 DDZ589824:DDZ589828 DNV589824:DNV589828 DXR589824:DXR589828 EHN589824:EHN589828 ERJ589824:ERJ589828 FBF589824:FBF589828 FLB589824:FLB589828 FUX589824:FUX589828 GET589824:GET589828 GOP589824:GOP589828 GYL589824:GYL589828 HIH589824:HIH589828 HSD589824:HSD589828 IBZ589824:IBZ589828 ILV589824:ILV589828 IVR589824:IVR589828 JFN589824:JFN589828 JPJ589824:JPJ589828 JZF589824:JZF589828 KJB589824:KJB589828 KSX589824:KSX589828 LCT589824:LCT589828 LMP589824:LMP589828 LWL589824:LWL589828 MGH589824:MGH589828 MQD589824:MQD589828 MZZ589824:MZZ589828 NJV589824:NJV589828 NTR589824:NTR589828 ODN589824:ODN589828 ONJ589824:ONJ589828 OXF589824:OXF589828 PHB589824:PHB589828 PQX589824:PQX589828 QAT589824:QAT589828 QKP589824:QKP589828 QUL589824:QUL589828 REH589824:REH589828 ROD589824:ROD589828 RXZ589824:RXZ589828 SHV589824:SHV589828 SRR589824:SRR589828 TBN589824:TBN589828 TLJ589824:TLJ589828 TVF589824:TVF589828 UFB589824:UFB589828 UOX589824:UOX589828 UYT589824:UYT589828 VIP589824:VIP589828 VSL589824:VSL589828 WCH589824:WCH589828 WMD589824:WMD589828 WVZ589824:WVZ589828 R655360:R655364 JN655360:JN655364 TJ655360:TJ655364 ADF655360:ADF655364 ANB655360:ANB655364 AWX655360:AWX655364 BGT655360:BGT655364 BQP655360:BQP655364 CAL655360:CAL655364 CKH655360:CKH655364 CUD655360:CUD655364 DDZ655360:DDZ655364 DNV655360:DNV655364 DXR655360:DXR655364 EHN655360:EHN655364 ERJ655360:ERJ655364 FBF655360:FBF655364 FLB655360:FLB655364 FUX655360:FUX655364 GET655360:GET655364 GOP655360:GOP655364 GYL655360:GYL655364 HIH655360:HIH655364 HSD655360:HSD655364 IBZ655360:IBZ655364 ILV655360:ILV655364 IVR655360:IVR655364 JFN655360:JFN655364 JPJ655360:JPJ655364 JZF655360:JZF655364 KJB655360:KJB655364 KSX655360:KSX655364 LCT655360:LCT655364 LMP655360:LMP655364 LWL655360:LWL655364 MGH655360:MGH655364 MQD655360:MQD655364 MZZ655360:MZZ655364 NJV655360:NJV655364 NTR655360:NTR655364 ODN655360:ODN655364 ONJ655360:ONJ655364 OXF655360:OXF655364 PHB655360:PHB655364 PQX655360:PQX655364 QAT655360:QAT655364 QKP655360:QKP655364 QUL655360:QUL655364 REH655360:REH655364 ROD655360:ROD655364 RXZ655360:RXZ655364 SHV655360:SHV655364 SRR655360:SRR655364 TBN655360:TBN655364 TLJ655360:TLJ655364 TVF655360:TVF655364 UFB655360:UFB655364 UOX655360:UOX655364 UYT655360:UYT655364 VIP655360:VIP655364 VSL655360:VSL655364 WCH655360:WCH655364 WMD655360:WMD655364 WVZ655360:WVZ655364 R720896:R720900 JN720896:JN720900 TJ720896:TJ720900 ADF720896:ADF720900 ANB720896:ANB720900 AWX720896:AWX720900 BGT720896:BGT720900 BQP720896:BQP720900 CAL720896:CAL720900 CKH720896:CKH720900 CUD720896:CUD720900 DDZ720896:DDZ720900 DNV720896:DNV720900 DXR720896:DXR720900 EHN720896:EHN720900 ERJ720896:ERJ720900 FBF720896:FBF720900 FLB720896:FLB720900 FUX720896:FUX720900 GET720896:GET720900 GOP720896:GOP720900 GYL720896:GYL720900 HIH720896:HIH720900 HSD720896:HSD720900 IBZ720896:IBZ720900 ILV720896:ILV720900 IVR720896:IVR720900 JFN720896:JFN720900 JPJ720896:JPJ720900 JZF720896:JZF720900 KJB720896:KJB720900 KSX720896:KSX720900 LCT720896:LCT720900 LMP720896:LMP720900 LWL720896:LWL720900 MGH720896:MGH720900 MQD720896:MQD720900 MZZ720896:MZZ720900 NJV720896:NJV720900 NTR720896:NTR720900 ODN720896:ODN720900 ONJ720896:ONJ720900 OXF720896:OXF720900 PHB720896:PHB720900 PQX720896:PQX720900 QAT720896:QAT720900 QKP720896:QKP720900 QUL720896:QUL720900 REH720896:REH720900 ROD720896:ROD720900 RXZ720896:RXZ720900 SHV720896:SHV720900 SRR720896:SRR720900 TBN720896:TBN720900 TLJ720896:TLJ720900 TVF720896:TVF720900 UFB720896:UFB720900 UOX720896:UOX720900 UYT720896:UYT720900 VIP720896:VIP720900 VSL720896:VSL720900 WCH720896:WCH720900 WMD720896:WMD720900 WVZ720896:WVZ720900 R786432:R786436 JN786432:JN786436 TJ786432:TJ786436 ADF786432:ADF786436 ANB786432:ANB786436 AWX786432:AWX786436 BGT786432:BGT786436 BQP786432:BQP786436 CAL786432:CAL786436 CKH786432:CKH786436 CUD786432:CUD786436 DDZ786432:DDZ786436 DNV786432:DNV786436 DXR786432:DXR786436 EHN786432:EHN786436 ERJ786432:ERJ786436 FBF786432:FBF786436 FLB786432:FLB786436 FUX786432:FUX786436 GET786432:GET786436 GOP786432:GOP786436 GYL786432:GYL786436 HIH786432:HIH786436 HSD786432:HSD786436 IBZ786432:IBZ786436 ILV786432:ILV786436 IVR786432:IVR786436 JFN786432:JFN786436 JPJ786432:JPJ786436 JZF786432:JZF786436 KJB786432:KJB786436 KSX786432:KSX786436 LCT786432:LCT786436 LMP786432:LMP786436 LWL786432:LWL786436 MGH786432:MGH786436 MQD786432:MQD786436 MZZ786432:MZZ786436 NJV786432:NJV786436 NTR786432:NTR786436 ODN786432:ODN786436 ONJ786432:ONJ786436 OXF786432:OXF786436 PHB786432:PHB786436 PQX786432:PQX786436 QAT786432:QAT786436 QKP786432:QKP786436 QUL786432:QUL786436 REH786432:REH786436 ROD786432:ROD786436 RXZ786432:RXZ786436 SHV786432:SHV786436 SRR786432:SRR786436 TBN786432:TBN786436 TLJ786432:TLJ786436 TVF786432:TVF786436 UFB786432:UFB786436 UOX786432:UOX786436 UYT786432:UYT786436 VIP786432:VIP786436 VSL786432:VSL786436 WCH786432:WCH786436 WMD786432:WMD786436 WVZ786432:WVZ786436 R851968:R851972 JN851968:JN851972 TJ851968:TJ851972 ADF851968:ADF851972 ANB851968:ANB851972 AWX851968:AWX851972 BGT851968:BGT851972 BQP851968:BQP851972 CAL851968:CAL851972 CKH851968:CKH851972 CUD851968:CUD851972 DDZ851968:DDZ851972 DNV851968:DNV851972 DXR851968:DXR851972 EHN851968:EHN851972 ERJ851968:ERJ851972 FBF851968:FBF851972 FLB851968:FLB851972 FUX851968:FUX851972 GET851968:GET851972 GOP851968:GOP851972 GYL851968:GYL851972 HIH851968:HIH851972 HSD851968:HSD851972 IBZ851968:IBZ851972 ILV851968:ILV851972 IVR851968:IVR851972 JFN851968:JFN851972 JPJ851968:JPJ851972 JZF851968:JZF851972 KJB851968:KJB851972 KSX851968:KSX851972 LCT851968:LCT851972 LMP851968:LMP851972 LWL851968:LWL851972 MGH851968:MGH851972 MQD851968:MQD851972 MZZ851968:MZZ851972 NJV851968:NJV851972 NTR851968:NTR851972 ODN851968:ODN851972 ONJ851968:ONJ851972 OXF851968:OXF851972 PHB851968:PHB851972 PQX851968:PQX851972 QAT851968:QAT851972 QKP851968:QKP851972 QUL851968:QUL851972 REH851968:REH851972 ROD851968:ROD851972 RXZ851968:RXZ851972 SHV851968:SHV851972 SRR851968:SRR851972 TBN851968:TBN851972 TLJ851968:TLJ851972 TVF851968:TVF851972 UFB851968:UFB851972 UOX851968:UOX851972 UYT851968:UYT851972 VIP851968:VIP851972 VSL851968:VSL851972 WCH851968:WCH851972 WMD851968:WMD851972 WVZ851968:WVZ851972 R917504:R917508 JN917504:JN917508 TJ917504:TJ917508 ADF917504:ADF917508 ANB917504:ANB917508 AWX917504:AWX917508 BGT917504:BGT917508 BQP917504:BQP917508 CAL917504:CAL917508 CKH917504:CKH917508 CUD917504:CUD917508 DDZ917504:DDZ917508 DNV917504:DNV917508 DXR917504:DXR917508 EHN917504:EHN917508 ERJ917504:ERJ917508 FBF917504:FBF917508 FLB917504:FLB917508 FUX917504:FUX917508 GET917504:GET917508 GOP917504:GOP917508 GYL917504:GYL917508 HIH917504:HIH917508 HSD917504:HSD917508 IBZ917504:IBZ917508 ILV917504:ILV917508 IVR917504:IVR917508 JFN917504:JFN917508 JPJ917504:JPJ917508 JZF917504:JZF917508 KJB917504:KJB917508 KSX917504:KSX917508 LCT917504:LCT917508 LMP917504:LMP917508 LWL917504:LWL917508 MGH917504:MGH917508 MQD917504:MQD917508 MZZ917504:MZZ917508 NJV917504:NJV917508 NTR917504:NTR917508 ODN917504:ODN917508 ONJ917504:ONJ917508 OXF917504:OXF917508 PHB917504:PHB917508 PQX917504:PQX917508 QAT917504:QAT917508 QKP917504:QKP917508 QUL917504:QUL917508 REH917504:REH917508 ROD917504:ROD917508 RXZ917504:RXZ917508 SHV917504:SHV917508 SRR917504:SRR917508 TBN917504:TBN917508 TLJ917504:TLJ917508 TVF917504:TVF917508 UFB917504:UFB917508 UOX917504:UOX917508 UYT917504:UYT917508 VIP917504:VIP917508 VSL917504:VSL917508 WCH917504:WCH917508 WMD917504:WMD917508 WVZ917504:WVZ917508 R983040:R983044 JN983040:JN983044 TJ983040:TJ983044 ADF983040:ADF983044 ANB983040:ANB983044 AWX983040:AWX983044 BGT983040:BGT983044 BQP983040:BQP983044 CAL983040:CAL983044 CKH983040:CKH983044 CUD983040:CUD983044 DDZ983040:DDZ983044 DNV983040:DNV983044 DXR983040:DXR983044 EHN983040:EHN983044 ERJ983040:ERJ983044 FBF983040:FBF983044 FLB983040:FLB983044 FUX983040:FUX983044 GET983040:GET983044 GOP983040:GOP983044 GYL983040:GYL983044 HIH983040:HIH983044 HSD983040:HSD983044 IBZ983040:IBZ983044 ILV983040:ILV983044 IVR983040:IVR983044 JFN983040:JFN983044 JPJ983040:JPJ983044 JZF983040:JZF983044 KJB983040:KJB983044 KSX983040:KSX983044 LCT983040:LCT983044 LMP983040:LMP983044 LWL983040:LWL983044 MGH983040:MGH983044 MQD983040:MQD983044 MZZ983040:MZZ983044 NJV983040:NJV983044 NTR983040:NTR983044 ODN983040:ODN983044 ONJ983040:ONJ983044 OXF983040:OXF983044 PHB983040:PHB983044 PQX983040:PQX983044 QAT983040:QAT983044 QKP983040:QKP983044 QUL983040:QUL983044 REH983040:REH983044 ROD983040:ROD983044 RXZ983040:RXZ983044 SHV983040:SHV983044 SRR983040:SRR983044 TBN983040:TBN983044 TLJ983040:TLJ983044 TVF983040:TVF983044 UFB983040:UFB983044 UOX983040:UOX983044 UYT983040:UYT983044 VIP983040:VIP983044 VSL983040:VSL983044 WCH983040:WCH983044 WMD983040:WMD983044 WVZ983040:WVZ983044"/>
    <dataValidation type="list" allowBlank="1" showInputMessage="1" showErrorMessage="1" sqref="P65542:P65586 JL65542:JL65586 TH65542:TH65586 ADD65542:ADD65586 AMZ65542:AMZ65586 AWV65542:AWV65586 BGR65542:BGR65586 BQN65542:BQN65586 CAJ65542:CAJ65586 CKF65542:CKF65586 CUB65542:CUB65586 DDX65542:DDX65586 DNT65542:DNT65586 DXP65542:DXP65586 EHL65542:EHL65586 ERH65542:ERH65586 FBD65542:FBD65586 FKZ65542:FKZ65586 FUV65542:FUV65586 GER65542:GER65586 GON65542:GON65586 GYJ65542:GYJ65586 HIF65542:HIF65586 HSB65542:HSB65586 IBX65542:IBX65586 ILT65542:ILT65586 IVP65542:IVP65586 JFL65542:JFL65586 JPH65542:JPH65586 JZD65542:JZD65586 KIZ65542:KIZ65586 KSV65542:KSV65586 LCR65542:LCR65586 LMN65542:LMN65586 LWJ65542:LWJ65586 MGF65542:MGF65586 MQB65542:MQB65586 MZX65542:MZX65586 NJT65542:NJT65586 NTP65542:NTP65586 ODL65542:ODL65586 ONH65542:ONH65586 OXD65542:OXD65586 PGZ65542:PGZ65586 PQV65542:PQV65586 QAR65542:QAR65586 QKN65542:QKN65586 QUJ65542:QUJ65586 REF65542:REF65586 ROB65542:ROB65586 RXX65542:RXX65586 SHT65542:SHT65586 SRP65542:SRP65586 TBL65542:TBL65586 TLH65542:TLH65586 TVD65542:TVD65586 UEZ65542:UEZ65586 UOV65542:UOV65586 UYR65542:UYR65586 VIN65542:VIN65586 VSJ65542:VSJ65586 WCF65542:WCF65586 WMB65542:WMB65586 WVX65542:WVX65586 P131078:P131122 JL131078:JL131122 TH131078:TH131122 ADD131078:ADD131122 AMZ131078:AMZ131122 AWV131078:AWV131122 BGR131078:BGR131122 BQN131078:BQN131122 CAJ131078:CAJ131122 CKF131078:CKF131122 CUB131078:CUB131122 DDX131078:DDX131122 DNT131078:DNT131122 DXP131078:DXP131122 EHL131078:EHL131122 ERH131078:ERH131122 FBD131078:FBD131122 FKZ131078:FKZ131122 FUV131078:FUV131122 GER131078:GER131122 GON131078:GON131122 GYJ131078:GYJ131122 HIF131078:HIF131122 HSB131078:HSB131122 IBX131078:IBX131122 ILT131078:ILT131122 IVP131078:IVP131122 JFL131078:JFL131122 JPH131078:JPH131122 JZD131078:JZD131122 KIZ131078:KIZ131122 KSV131078:KSV131122 LCR131078:LCR131122 LMN131078:LMN131122 LWJ131078:LWJ131122 MGF131078:MGF131122 MQB131078:MQB131122 MZX131078:MZX131122 NJT131078:NJT131122 NTP131078:NTP131122 ODL131078:ODL131122 ONH131078:ONH131122 OXD131078:OXD131122 PGZ131078:PGZ131122 PQV131078:PQV131122 QAR131078:QAR131122 QKN131078:QKN131122 QUJ131078:QUJ131122 REF131078:REF131122 ROB131078:ROB131122 RXX131078:RXX131122 SHT131078:SHT131122 SRP131078:SRP131122 TBL131078:TBL131122 TLH131078:TLH131122 TVD131078:TVD131122 UEZ131078:UEZ131122 UOV131078:UOV131122 UYR131078:UYR131122 VIN131078:VIN131122 VSJ131078:VSJ131122 WCF131078:WCF131122 WMB131078:WMB131122 WVX131078:WVX131122 P196614:P196658 JL196614:JL196658 TH196614:TH196658 ADD196614:ADD196658 AMZ196614:AMZ196658 AWV196614:AWV196658 BGR196614:BGR196658 BQN196614:BQN196658 CAJ196614:CAJ196658 CKF196614:CKF196658 CUB196614:CUB196658 DDX196614:DDX196658 DNT196614:DNT196658 DXP196614:DXP196658 EHL196614:EHL196658 ERH196614:ERH196658 FBD196614:FBD196658 FKZ196614:FKZ196658 FUV196614:FUV196658 GER196614:GER196658 GON196614:GON196658 GYJ196614:GYJ196658 HIF196614:HIF196658 HSB196614:HSB196658 IBX196614:IBX196658 ILT196614:ILT196658 IVP196614:IVP196658 JFL196614:JFL196658 JPH196614:JPH196658 JZD196614:JZD196658 KIZ196614:KIZ196658 KSV196614:KSV196658 LCR196614:LCR196658 LMN196614:LMN196658 LWJ196614:LWJ196658 MGF196614:MGF196658 MQB196614:MQB196658 MZX196614:MZX196658 NJT196614:NJT196658 NTP196614:NTP196658 ODL196614:ODL196658 ONH196614:ONH196658 OXD196614:OXD196658 PGZ196614:PGZ196658 PQV196614:PQV196658 QAR196614:QAR196658 QKN196614:QKN196658 QUJ196614:QUJ196658 REF196614:REF196658 ROB196614:ROB196658 RXX196614:RXX196658 SHT196614:SHT196658 SRP196614:SRP196658 TBL196614:TBL196658 TLH196614:TLH196658 TVD196614:TVD196658 UEZ196614:UEZ196658 UOV196614:UOV196658 UYR196614:UYR196658 VIN196614:VIN196658 VSJ196614:VSJ196658 WCF196614:WCF196658 WMB196614:WMB196658 WVX196614:WVX196658 P262150:P262194 JL262150:JL262194 TH262150:TH262194 ADD262150:ADD262194 AMZ262150:AMZ262194 AWV262150:AWV262194 BGR262150:BGR262194 BQN262150:BQN262194 CAJ262150:CAJ262194 CKF262150:CKF262194 CUB262150:CUB262194 DDX262150:DDX262194 DNT262150:DNT262194 DXP262150:DXP262194 EHL262150:EHL262194 ERH262150:ERH262194 FBD262150:FBD262194 FKZ262150:FKZ262194 FUV262150:FUV262194 GER262150:GER262194 GON262150:GON262194 GYJ262150:GYJ262194 HIF262150:HIF262194 HSB262150:HSB262194 IBX262150:IBX262194 ILT262150:ILT262194 IVP262150:IVP262194 JFL262150:JFL262194 JPH262150:JPH262194 JZD262150:JZD262194 KIZ262150:KIZ262194 KSV262150:KSV262194 LCR262150:LCR262194 LMN262150:LMN262194 LWJ262150:LWJ262194 MGF262150:MGF262194 MQB262150:MQB262194 MZX262150:MZX262194 NJT262150:NJT262194 NTP262150:NTP262194 ODL262150:ODL262194 ONH262150:ONH262194 OXD262150:OXD262194 PGZ262150:PGZ262194 PQV262150:PQV262194 QAR262150:QAR262194 QKN262150:QKN262194 QUJ262150:QUJ262194 REF262150:REF262194 ROB262150:ROB262194 RXX262150:RXX262194 SHT262150:SHT262194 SRP262150:SRP262194 TBL262150:TBL262194 TLH262150:TLH262194 TVD262150:TVD262194 UEZ262150:UEZ262194 UOV262150:UOV262194 UYR262150:UYR262194 VIN262150:VIN262194 VSJ262150:VSJ262194 WCF262150:WCF262194 WMB262150:WMB262194 WVX262150:WVX262194 P327686:P327730 JL327686:JL327730 TH327686:TH327730 ADD327686:ADD327730 AMZ327686:AMZ327730 AWV327686:AWV327730 BGR327686:BGR327730 BQN327686:BQN327730 CAJ327686:CAJ327730 CKF327686:CKF327730 CUB327686:CUB327730 DDX327686:DDX327730 DNT327686:DNT327730 DXP327686:DXP327730 EHL327686:EHL327730 ERH327686:ERH327730 FBD327686:FBD327730 FKZ327686:FKZ327730 FUV327686:FUV327730 GER327686:GER327730 GON327686:GON327730 GYJ327686:GYJ327730 HIF327686:HIF327730 HSB327686:HSB327730 IBX327686:IBX327730 ILT327686:ILT327730 IVP327686:IVP327730 JFL327686:JFL327730 JPH327686:JPH327730 JZD327686:JZD327730 KIZ327686:KIZ327730 KSV327686:KSV327730 LCR327686:LCR327730 LMN327686:LMN327730 LWJ327686:LWJ327730 MGF327686:MGF327730 MQB327686:MQB327730 MZX327686:MZX327730 NJT327686:NJT327730 NTP327686:NTP327730 ODL327686:ODL327730 ONH327686:ONH327730 OXD327686:OXD327730 PGZ327686:PGZ327730 PQV327686:PQV327730 QAR327686:QAR327730 QKN327686:QKN327730 QUJ327686:QUJ327730 REF327686:REF327730 ROB327686:ROB327730 RXX327686:RXX327730 SHT327686:SHT327730 SRP327686:SRP327730 TBL327686:TBL327730 TLH327686:TLH327730 TVD327686:TVD327730 UEZ327686:UEZ327730 UOV327686:UOV327730 UYR327686:UYR327730 VIN327686:VIN327730 VSJ327686:VSJ327730 WCF327686:WCF327730 WMB327686:WMB327730 WVX327686:WVX327730 P393222:P393266 JL393222:JL393266 TH393222:TH393266 ADD393222:ADD393266 AMZ393222:AMZ393266 AWV393222:AWV393266 BGR393222:BGR393266 BQN393222:BQN393266 CAJ393222:CAJ393266 CKF393222:CKF393266 CUB393222:CUB393266 DDX393222:DDX393266 DNT393222:DNT393266 DXP393222:DXP393266 EHL393222:EHL393266 ERH393222:ERH393266 FBD393222:FBD393266 FKZ393222:FKZ393266 FUV393222:FUV393266 GER393222:GER393266 GON393222:GON393266 GYJ393222:GYJ393266 HIF393222:HIF393266 HSB393222:HSB393266 IBX393222:IBX393266 ILT393222:ILT393266 IVP393222:IVP393266 JFL393222:JFL393266 JPH393222:JPH393266 JZD393222:JZD393266 KIZ393222:KIZ393266 KSV393222:KSV393266 LCR393222:LCR393266 LMN393222:LMN393266 LWJ393222:LWJ393266 MGF393222:MGF393266 MQB393222:MQB393266 MZX393222:MZX393266 NJT393222:NJT393266 NTP393222:NTP393266 ODL393222:ODL393266 ONH393222:ONH393266 OXD393222:OXD393266 PGZ393222:PGZ393266 PQV393222:PQV393266 QAR393222:QAR393266 QKN393222:QKN393266 QUJ393222:QUJ393266 REF393222:REF393266 ROB393222:ROB393266 RXX393222:RXX393266 SHT393222:SHT393266 SRP393222:SRP393266 TBL393222:TBL393266 TLH393222:TLH393266 TVD393222:TVD393266 UEZ393222:UEZ393266 UOV393222:UOV393266 UYR393222:UYR393266 VIN393222:VIN393266 VSJ393222:VSJ393266 WCF393222:WCF393266 WMB393222:WMB393266 WVX393222:WVX393266 P458758:P458802 JL458758:JL458802 TH458758:TH458802 ADD458758:ADD458802 AMZ458758:AMZ458802 AWV458758:AWV458802 BGR458758:BGR458802 BQN458758:BQN458802 CAJ458758:CAJ458802 CKF458758:CKF458802 CUB458758:CUB458802 DDX458758:DDX458802 DNT458758:DNT458802 DXP458758:DXP458802 EHL458758:EHL458802 ERH458758:ERH458802 FBD458758:FBD458802 FKZ458758:FKZ458802 FUV458758:FUV458802 GER458758:GER458802 GON458758:GON458802 GYJ458758:GYJ458802 HIF458758:HIF458802 HSB458758:HSB458802 IBX458758:IBX458802 ILT458758:ILT458802 IVP458758:IVP458802 JFL458758:JFL458802 JPH458758:JPH458802 JZD458758:JZD458802 KIZ458758:KIZ458802 KSV458758:KSV458802 LCR458758:LCR458802 LMN458758:LMN458802 LWJ458758:LWJ458802 MGF458758:MGF458802 MQB458758:MQB458802 MZX458758:MZX458802 NJT458758:NJT458802 NTP458758:NTP458802 ODL458758:ODL458802 ONH458758:ONH458802 OXD458758:OXD458802 PGZ458758:PGZ458802 PQV458758:PQV458802 QAR458758:QAR458802 QKN458758:QKN458802 QUJ458758:QUJ458802 REF458758:REF458802 ROB458758:ROB458802 RXX458758:RXX458802 SHT458758:SHT458802 SRP458758:SRP458802 TBL458758:TBL458802 TLH458758:TLH458802 TVD458758:TVD458802 UEZ458758:UEZ458802 UOV458758:UOV458802 UYR458758:UYR458802 VIN458758:VIN458802 VSJ458758:VSJ458802 WCF458758:WCF458802 WMB458758:WMB458802 WVX458758:WVX458802 P524294:P524338 JL524294:JL524338 TH524294:TH524338 ADD524294:ADD524338 AMZ524294:AMZ524338 AWV524294:AWV524338 BGR524294:BGR524338 BQN524294:BQN524338 CAJ524294:CAJ524338 CKF524294:CKF524338 CUB524294:CUB524338 DDX524294:DDX524338 DNT524294:DNT524338 DXP524294:DXP524338 EHL524294:EHL524338 ERH524294:ERH524338 FBD524294:FBD524338 FKZ524294:FKZ524338 FUV524294:FUV524338 GER524294:GER524338 GON524294:GON524338 GYJ524294:GYJ524338 HIF524294:HIF524338 HSB524294:HSB524338 IBX524294:IBX524338 ILT524294:ILT524338 IVP524294:IVP524338 JFL524294:JFL524338 JPH524294:JPH524338 JZD524294:JZD524338 KIZ524294:KIZ524338 KSV524294:KSV524338 LCR524294:LCR524338 LMN524294:LMN524338 LWJ524294:LWJ524338 MGF524294:MGF524338 MQB524294:MQB524338 MZX524294:MZX524338 NJT524294:NJT524338 NTP524294:NTP524338 ODL524294:ODL524338 ONH524294:ONH524338 OXD524294:OXD524338 PGZ524294:PGZ524338 PQV524294:PQV524338 QAR524294:QAR524338 QKN524294:QKN524338 QUJ524294:QUJ524338 REF524294:REF524338 ROB524294:ROB524338 RXX524294:RXX524338 SHT524294:SHT524338 SRP524294:SRP524338 TBL524294:TBL524338 TLH524294:TLH524338 TVD524294:TVD524338 UEZ524294:UEZ524338 UOV524294:UOV524338 UYR524294:UYR524338 VIN524294:VIN524338 VSJ524294:VSJ524338 WCF524294:WCF524338 WMB524294:WMB524338 WVX524294:WVX524338 P589830:P589874 JL589830:JL589874 TH589830:TH589874 ADD589830:ADD589874 AMZ589830:AMZ589874 AWV589830:AWV589874 BGR589830:BGR589874 BQN589830:BQN589874 CAJ589830:CAJ589874 CKF589830:CKF589874 CUB589830:CUB589874 DDX589830:DDX589874 DNT589830:DNT589874 DXP589830:DXP589874 EHL589830:EHL589874 ERH589830:ERH589874 FBD589830:FBD589874 FKZ589830:FKZ589874 FUV589830:FUV589874 GER589830:GER589874 GON589830:GON589874 GYJ589830:GYJ589874 HIF589830:HIF589874 HSB589830:HSB589874 IBX589830:IBX589874 ILT589830:ILT589874 IVP589830:IVP589874 JFL589830:JFL589874 JPH589830:JPH589874 JZD589830:JZD589874 KIZ589830:KIZ589874 KSV589830:KSV589874 LCR589830:LCR589874 LMN589830:LMN589874 LWJ589830:LWJ589874 MGF589830:MGF589874 MQB589830:MQB589874 MZX589830:MZX589874 NJT589830:NJT589874 NTP589830:NTP589874 ODL589830:ODL589874 ONH589830:ONH589874 OXD589830:OXD589874 PGZ589830:PGZ589874 PQV589830:PQV589874 QAR589830:QAR589874 QKN589830:QKN589874 QUJ589830:QUJ589874 REF589830:REF589874 ROB589830:ROB589874 RXX589830:RXX589874 SHT589830:SHT589874 SRP589830:SRP589874 TBL589830:TBL589874 TLH589830:TLH589874 TVD589830:TVD589874 UEZ589830:UEZ589874 UOV589830:UOV589874 UYR589830:UYR589874 VIN589830:VIN589874 VSJ589830:VSJ589874 WCF589830:WCF589874 WMB589830:WMB589874 WVX589830:WVX589874 P655366:P655410 JL655366:JL655410 TH655366:TH655410 ADD655366:ADD655410 AMZ655366:AMZ655410 AWV655366:AWV655410 BGR655366:BGR655410 BQN655366:BQN655410 CAJ655366:CAJ655410 CKF655366:CKF655410 CUB655366:CUB655410 DDX655366:DDX655410 DNT655366:DNT655410 DXP655366:DXP655410 EHL655366:EHL655410 ERH655366:ERH655410 FBD655366:FBD655410 FKZ655366:FKZ655410 FUV655366:FUV655410 GER655366:GER655410 GON655366:GON655410 GYJ655366:GYJ655410 HIF655366:HIF655410 HSB655366:HSB655410 IBX655366:IBX655410 ILT655366:ILT655410 IVP655366:IVP655410 JFL655366:JFL655410 JPH655366:JPH655410 JZD655366:JZD655410 KIZ655366:KIZ655410 KSV655366:KSV655410 LCR655366:LCR655410 LMN655366:LMN655410 LWJ655366:LWJ655410 MGF655366:MGF655410 MQB655366:MQB655410 MZX655366:MZX655410 NJT655366:NJT655410 NTP655366:NTP655410 ODL655366:ODL655410 ONH655366:ONH655410 OXD655366:OXD655410 PGZ655366:PGZ655410 PQV655366:PQV655410 QAR655366:QAR655410 QKN655366:QKN655410 QUJ655366:QUJ655410 REF655366:REF655410 ROB655366:ROB655410 RXX655366:RXX655410 SHT655366:SHT655410 SRP655366:SRP655410 TBL655366:TBL655410 TLH655366:TLH655410 TVD655366:TVD655410 UEZ655366:UEZ655410 UOV655366:UOV655410 UYR655366:UYR655410 VIN655366:VIN655410 VSJ655366:VSJ655410 WCF655366:WCF655410 WMB655366:WMB655410 WVX655366:WVX655410 P720902:P720946 JL720902:JL720946 TH720902:TH720946 ADD720902:ADD720946 AMZ720902:AMZ720946 AWV720902:AWV720946 BGR720902:BGR720946 BQN720902:BQN720946 CAJ720902:CAJ720946 CKF720902:CKF720946 CUB720902:CUB720946 DDX720902:DDX720946 DNT720902:DNT720946 DXP720902:DXP720946 EHL720902:EHL720946 ERH720902:ERH720946 FBD720902:FBD720946 FKZ720902:FKZ720946 FUV720902:FUV720946 GER720902:GER720946 GON720902:GON720946 GYJ720902:GYJ720946 HIF720902:HIF720946 HSB720902:HSB720946 IBX720902:IBX720946 ILT720902:ILT720946 IVP720902:IVP720946 JFL720902:JFL720946 JPH720902:JPH720946 JZD720902:JZD720946 KIZ720902:KIZ720946 KSV720902:KSV720946 LCR720902:LCR720946 LMN720902:LMN720946 LWJ720902:LWJ720946 MGF720902:MGF720946 MQB720902:MQB720946 MZX720902:MZX720946 NJT720902:NJT720946 NTP720902:NTP720946 ODL720902:ODL720946 ONH720902:ONH720946 OXD720902:OXD720946 PGZ720902:PGZ720946 PQV720902:PQV720946 QAR720902:QAR720946 QKN720902:QKN720946 QUJ720902:QUJ720946 REF720902:REF720946 ROB720902:ROB720946 RXX720902:RXX720946 SHT720902:SHT720946 SRP720902:SRP720946 TBL720902:TBL720946 TLH720902:TLH720946 TVD720902:TVD720946 UEZ720902:UEZ720946 UOV720902:UOV720946 UYR720902:UYR720946 VIN720902:VIN720946 VSJ720902:VSJ720946 WCF720902:WCF720946 WMB720902:WMB720946 WVX720902:WVX720946 P786438:P786482 JL786438:JL786482 TH786438:TH786482 ADD786438:ADD786482 AMZ786438:AMZ786482 AWV786438:AWV786482 BGR786438:BGR786482 BQN786438:BQN786482 CAJ786438:CAJ786482 CKF786438:CKF786482 CUB786438:CUB786482 DDX786438:DDX786482 DNT786438:DNT786482 DXP786438:DXP786482 EHL786438:EHL786482 ERH786438:ERH786482 FBD786438:FBD786482 FKZ786438:FKZ786482 FUV786438:FUV786482 GER786438:GER786482 GON786438:GON786482 GYJ786438:GYJ786482 HIF786438:HIF786482 HSB786438:HSB786482 IBX786438:IBX786482 ILT786438:ILT786482 IVP786438:IVP786482 JFL786438:JFL786482 JPH786438:JPH786482 JZD786438:JZD786482 KIZ786438:KIZ786482 KSV786438:KSV786482 LCR786438:LCR786482 LMN786438:LMN786482 LWJ786438:LWJ786482 MGF786438:MGF786482 MQB786438:MQB786482 MZX786438:MZX786482 NJT786438:NJT786482 NTP786438:NTP786482 ODL786438:ODL786482 ONH786438:ONH786482 OXD786438:OXD786482 PGZ786438:PGZ786482 PQV786438:PQV786482 QAR786438:QAR786482 QKN786438:QKN786482 QUJ786438:QUJ786482 REF786438:REF786482 ROB786438:ROB786482 RXX786438:RXX786482 SHT786438:SHT786482 SRP786438:SRP786482 TBL786438:TBL786482 TLH786438:TLH786482 TVD786438:TVD786482 UEZ786438:UEZ786482 UOV786438:UOV786482 UYR786438:UYR786482 VIN786438:VIN786482 VSJ786438:VSJ786482 WCF786438:WCF786482 WMB786438:WMB786482 WVX786438:WVX786482 P851974:P852018 JL851974:JL852018 TH851974:TH852018 ADD851974:ADD852018 AMZ851974:AMZ852018 AWV851974:AWV852018 BGR851974:BGR852018 BQN851974:BQN852018 CAJ851974:CAJ852018 CKF851974:CKF852018 CUB851974:CUB852018 DDX851974:DDX852018 DNT851974:DNT852018 DXP851974:DXP852018 EHL851974:EHL852018 ERH851974:ERH852018 FBD851974:FBD852018 FKZ851974:FKZ852018 FUV851974:FUV852018 GER851974:GER852018 GON851974:GON852018 GYJ851974:GYJ852018 HIF851974:HIF852018 HSB851974:HSB852018 IBX851974:IBX852018 ILT851974:ILT852018 IVP851974:IVP852018 JFL851974:JFL852018 JPH851974:JPH852018 JZD851974:JZD852018 KIZ851974:KIZ852018 KSV851974:KSV852018 LCR851974:LCR852018 LMN851974:LMN852018 LWJ851974:LWJ852018 MGF851974:MGF852018 MQB851974:MQB852018 MZX851974:MZX852018 NJT851974:NJT852018 NTP851974:NTP852018 ODL851974:ODL852018 ONH851974:ONH852018 OXD851974:OXD852018 PGZ851974:PGZ852018 PQV851974:PQV852018 QAR851974:QAR852018 QKN851974:QKN852018 QUJ851974:QUJ852018 REF851974:REF852018 ROB851974:ROB852018 RXX851974:RXX852018 SHT851974:SHT852018 SRP851974:SRP852018 TBL851974:TBL852018 TLH851974:TLH852018 TVD851974:TVD852018 UEZ851974:UEZ852018 UOV851974:UOV852018 UYR851974:UYR852018 VIN851974:VIN852018 VSJ851974:VSJ852018 WCF851974:WCF852018 WMB851974:WMB852018 WVX851974:WVX852018 P917510:P917554 JL917510:JL917554 TH917510:TH917554 ADD917510:ADD917554 AMZ917510:AMZ917554 AWV917510:AWV917554 BGR917510:BGR917554 BQN917510:BQN917554 CAJ917510:CAJ917554 CKF917510:CKF917554 CUB917510:CUB917554 DDX917510:DDX917554 DNT917510:DNT917554 DXP917510:DXP917554 EHL917510:EHL917554 ERH917510:ERH917554 FBD917510:FBD917554 FKZ917510:FKZ917554 FUV917510:FUV917554 GER917510:GER917554 GON917510:GON917554 GYJ917510:GYJ917554 HIF917510:HIF917554 HSB917510:HSB917554 IBX917510:IBX917554 ILT917510:ILT917554 IVP917510:IVP917554 JFL917510:JFL917554 JPH917510:JPH917554 JZD917510:JZD917554 KIZ917510:KIZ917554 KSV917510:KSV917554 LCR917510:LCR917554 LMN917510:LMN917554 LWJ917510:LWJ917554 MGF917510:MGF917554 MQB917510:MQB917554 MZX917510:MZX917554 NJT917510:NJT917554 NTP917510:NTP917554 ODL917510:ODL917554 ONH917510:ONH917554 OXD917510:OXD917554 PGZ917510:PGZ917554 PQV917510:PQV917554 QAR917510:QAR917554 QKN917510:QKN917554 QUJ917510:QUJ917554 REF917510:REF917554 ROB917510:ROB917554 RXX917510:RXX917554 SHT917510:SHT917554 SRP917510:SRP917554 TBL917510:TBL917554 TLH917510:TLH917554 TVD917510:TVD917554 UEZ917510:UEZ917554 UOV917510:UOV917554 UYR917510:UYR917554 VIN917510:VIN917554 VSJ917510:VSJ917554 WCF917510:WCF917554 WMB917510:WMB917554 WVX917510:WVX917554 P983046:P983090 JL983046:JL983090 TH983046:TH983090 ADD983046:ADD983090 AMZ983046:AMZ983090 AWV983046:AWV983090 BGR983046:BGR983090 BQN983046:BQN983090 CAJ983046:CAJ983090 CKF983046:CKF983090 CUB983046:CUB983090 DDX983046:DDX983090 DNT983046:DNT983090 DXP983046:DXP983090 EHL983046:EHL983090 ERH983046:ERH983090 FBD983046:FBD983090 FKZ983046:FKZ983090 FUV983046:FUV983090 GER983046:GER983090 GON983046:GON983090 GYJ983046:GYJ983090 HIF983046:HIF983090 HSB983046:HSB983090 IBX983046:IBX983090 ILT983046:ILT983090 IVP983046:IVP983090 JFL983046:JFL983090 JPH983046:JPH983090 JZD983046:JZD983090 KIZ983046:KIZ983090 KSV983046:KSV983090 LCR983046:LCR983090 LMN983046:LMN983090 LWJ983046:LWJ983090 MGF983046:MGF983090 MQB983046:MQB983090 MZX983046:MZX983090 NJT983046:NJT983090 NTP983046:NTP983090 ODL983046:ODL983090 ONH983046:ONH983090 OXD983046:OXD983090 PGZ983046:PGZ983090 PQV983046:PQV983090 QAR983046:QAR983090 QKN983046:QKN983090 QUJ983046:QUJ983090 REF983046:REF983090 ROB983046:ROB983090 RXX983046:RXX983090 SHT983046:SHT983090 SRP983046:SRP983090 TBL983046:TBL983090 TLH983046:TLH983090 TVD983046:TVD983090 UEZ983046:UEZ983090 UOV983046:UOV983090 UYR983046:UYR983090 VIN983046:VIN983090 VSJ983046:VSJ983090 WCF983046:WCF983090 WMB983046:WMB983090 WVX983046:WVX983090 WVS983046:WVS983090 WLW983046:WLW983090 K65542:K65586 JG65542:JG65586 TC65542:TC65586 ACY65542:ACY65586 AMU65542:AMU65586 AWQ65542:AWQ65586 BGM65542:BGM65586 BQI65542:BQI65586 CAE65542:CAE65586 CKA65542:CKA65586 CTW65542:CTW65586 DDS65542:DDS65586 DNO65542:DNO65586 DXK65542:DXK65586 EHG65542:EHG65586 ERC65542:ERC65586 FAY65542:FAY65586 FKU65542:FKU65586 FUQ65542:FUQ65586 GEM65542:GEM65586 GOI65542:GOI65586 GYE65542:GYE65586 HIA65542:HIA65586 HRW65542:HRW65586 IBS65542:IBS65586 ILO65542:ILO65586 IVK65542:IVK65586 JFG65542:JFG65586 JPC65542:JPC65586 JYY65542:JYY65586 KIU65542:KIU65586 KSQ65542:KSQ65586 LCM65542:LCM65586 LMI65542:LMI65586 LWE65542:LWE65586 MGA65542:MGA65586 MPW65542:MPW65586 MZS65542:MZS65586 NJO65542:NJO65586 NTK65542:NTK65586 ODG65542:ODG65586 ONC65542:ONC65586 OWY65542:OWY65586 PGU65542:PGU65586 PQQ65542:PQQ65586 QAM65542:QAM65586 QKI65542:QKI65586 QUE65542:QUE65586 REA65542:REA65586 RNW65542:RNW65586 RXS65542:RXS65586 SHO65542:SHO65586 SRK65542:SRK65586 TBG65542:TBG65586 TLC65542:TLC65586 TUY65542:TUY65586 UEU65542:UEU65586 UOQ65542:UOQ65586 UYM65542:UYM65586 VII65542:VII65586 VSE65542:VSE65586 WCA65542:WCA65586 WLW65542:WLW65586 WVS65542:WVS65586 K131078:K131122 JG131078:JG131122 TC131078:TC131122 ACY131078:ACY131122 AMU131078:AMU131122 AWQ131078:AWQ131122 BGM131078:BGM131122 BQI131078:BQI131122 CAE131078:CAE131122 CKA131078:CKA131122 CTW131078:CTW131122 DDS131078:DDS131122 DNO131078:DNO131122 DXK131078:DXK131122 EHG131078:EHG131122 ERC131078:ERC131122 FAY131078:FAY131122 FKU131078:FKU131122 FUQ131078:FUQ131122 GEM131078:GEM131122 GOI131078:GOI131122 GYE131078:GYE131122 HIA131078:HIA131122 HRW131078:HRW131122 IBS131078:IBS131122 ILO131078:ILO131122 IVK131078:IVK131122 JFG131078:JFG131122 JPC131078:JPC131122 JYY131078:JYY131122 KIU131078:KIU131122 KSQ131078:KSQ131122 LCM131078:LCM131122 LMI131078:LMI131122 LWE131078:LWE131122 MGA131078:MGA131122 MPW131078:MPW131122 MZS131078:MZS131122 NJO131078:NJO131122 NTK131078:NTK131122 ODG131078:ODG131122 ONC131078:ONC131122 OWY131078:OWY131122 PGU131078:PGU131122 PQQ131078:PQQ131122 QAM131078:QAM131122 QKI131078:QKI131122 QUE131078:QUE131122 REA131078:REA131122 RNW131078:RNW131122 RXS131078:RXS131122 SHO131078:SHO131122 SRK131078:SRK131122 TBG131078:TBG131122 TLC131078:TLC131122 TUY131078:TUY131122 UEU131078:UEU131122 UOQ131078:UOQ131122 UYM131078:UYM131122 VII131078:VII131122 VSE131078:VSE131122 WCA131078:WCA131122 WLW131078:WLW131122 WVS131078:WVS131122 K196614:K196658 JG196614:JG196658 TC196614:TC196658 ACY196614:ACY196658 AMU196614:AMU196658 AWQ196614:AWQ196658 BGM196614:BGM196658 BQI196614:BQI196658 CAE196614:CAE196658 CKA196614:CKA196658 CTW196614:CTW196658 DDS196614:DDS196658 DNO196614:DNO196658 DXK196614:DXK196658 EHG196614:EHG196658 ERC196614:ERC196658 FAY196614:FAY196658 FKU196614:FKU196658 FUQ196614:FUQ196658 GEM196614:GEM196658 GOI196614:GOI196658 GYE196614:GYE196658 HIA196614:HIA196658 HRW196614:HRW196658 IBS196614:IBS196658 ILO196614:ILO196658 IVK196614:IVK196658 JFG196614:JFG196658 JPC196614:JPC196658 JYY196614:JYY196658 KIU196614:KIU196658 KSQ196614:KSQ196658 LCM196614:LCM196658 LMI196614:LMI196658 LWE196614:LWE196658 MGA196614:MGA196658 MPW196614:MPW196658 MZS196614:MZS196658 NJO196614:NJO196658 NTK196614:NTK196658 ODG196614:ODG196658 ONC196614:ONC196658 OWY196614:OWY196658 PGU196614:PGU196658 PQQ196614:PQQ196658 QAM196614:QAM196658 QKI196614:QKI196658 QUE196614:QUE196658 REA196614:REA196658 RNW196614:RNW196658 RXS196614:RXS196658 SHO196614:SHO196658 SRK196614:SRK196658 TBG196614:TBG196658 TLC196614:TLC196658 TUY196614:TUY196658 UEU196614:UEU196658 UOQ196614:UOQ196658 UYM196614:UYM196658 VII196614:VII196658 VSE196614:VSE196658 WCA196614:WCA196658 WLW196614:WLW196658 WVS196614:WVS196658 K262150:K262194 JG262150:JG262194 TC262150:TC262194 ACY262150:ACY262194 AMU262150:AMU262194 AWQ262150:AWQ262194 BGM262150:BGM262194 BQI262150:BQI262194 CAE262150:CAE262194 CKA262150:CKA262194 CTW262150:CTW262194 DDS262150:DDS262194 DNO262150:DNO262194 DXK262150:DXK262194 EHG262150:EHG262194 ERC262150:ERC262194 FAY262150:FAY262194 FKU262150:FKU262194 FUQ262150:FUQ262194 GEM262150:GEM262194 GOI262150:GOI262194 GYE262150:GYE262194 HIA262150:HIA262194 HRW262150:HRW262194 IBS262150:IBS262194 ILO262150:ILO262194 IVK262150:IVK262194 JFG262150:JFG262194 JPC262150:JPC262194 JYY262150:JYY262194 KIU262150:KIU262194 KSQ262150:KSQ262194 LCM262150:LCM262194 LMI262150:LMI262194 LWE262150:LWE262194 MGA262150:MGA262194 MPW262150:MPW262194 MZS262150:MZS262194 NJO262150:NJO262194 NTK262150:NTK262194 ODG262150:ODG262194 ONC262150:ONC262194 OWY262150:OWY262194 PGU262150:PGU262194 PQQ262150:PQQ262194 QAM262150:QAM262194 QKI262150:QKI262194 QUE262150:QUE262194 REA262150:REA262194 RNW262150:RNW262194 RXS262150:RXS262194 SHO262150:SHO262194 SRK262150:SRK262194 TBG262150:TBG262194 TLC262150:TLC262194 TUY262150:TUY262194 UEU262150:UEU262194 UOQ262150:UOQ262194 UYM262150:UYM262194 VII262150:VII262194 VSE262150:VSE262194 WCA262150:WCA262194 WLW262150:WLW262194 WVS262150:WVS262194 K327686:K327730 JG327686:JG327730 TC327686:TC327730 ACY327686:ACY327730 AMU327686:AMU327730 AWQ327686:AWQ327730 BGM327686:BGM327730 BQI327686:BQI327730 CAE327686:CAE327730 CKA327686:CKA327730 CTW327686:CTW327730 DDS327686:DDS327730 DNO327686:DNO327730 DXK327686:DXK327730 EHG327686:EHG327730 ERC327686:ERC327730 FAY327686:FAY327730 FKU327686:FKU327730 FUQ327686:FUQ327730 GEM327686:GEM327730 GOI327686:GOI327730 GYE327686:GYE327730 HIA327686:HIA327730 HRW327686:HRW327730 IBS327686:IBS327730 ILO327686:ILO327730 IVK327686:IVK327730 JFG327686:JFG327730 JPC327686:JPC327730 JYY327686:JYY327730 KIU327686:KIU327730 KSQ327686:KSQ327730 LCM327686:LCM327730 LMI327686:LMI327730 LWE327686:LWE327730 MGA327686:MGA327730 MPW327686:MPW327730 MZS327686:MZS327730 NJO327686:NJO327730 NTK327686:NTK327730 ODG327686:ODG327730 ONC327686:ONC327730 OWY327686:OWY327730 PGU327686:PGU327730 PQQ327686:PQQ327730 QAM327686:QAM327730 QKI327686:QKI327730 QUE327686:QUE327730 REA327686:REA327730 RNW327686:RNW327730 RXS327686:RXS327730 SHO327686:SHO327730 SRK327686:SRK327730 TBG327686:TBG327730 TLC327686:TLC327730 TUY327686:TUY327730 UEU327686:UEU327730 UOQ327686:UOQ327730 UYM327686:UYM327730 VII327686:VII327730 VSE327686:VSE327730 WCA327686:WCA327730 WLW327686:WLW327730 WVS327686:WVS327730 K393222:K393266 JG393222:JG393266 TC393222:TC393266 ACY393222:ACY393266 AMU393222:AMU393266 AWQ393222:AWQ393266 BGM393222:BGM393266 BQI393222:BQI393266 CAE393222:CAE393266 CKA393222:CKA393266 CTW393222:CTW393266 DDS393222:DDS393266 DNO393222:DNO393266 DXK393222:DXK393266 EHG393222:EHG393266 ERC393222:ERC393266 FAY393222:FAY393266 FKU393222:FKU393266 FUQ393222:FUQ393266 GEM393222:GEM393266 GOI393222:GOI393266 GYE393222:GYE393266 HIA393222:HIA393266 HRW393222:HRW393266 IBS393222:IBS393266 ILO393222:ILO393266 IVK393222:IVK393266 JFG393222:JFG393266 JPC393222:JPC393266 JYY393222:JYY393266 KIU393222:KIU393266 KSQ393222:KSQ393266 LCM393222:LCM393266 LMI393222:LMI393266 LWE393222:LWE393266 MGA393222:MGA393266 MPW393222:MPW393266 MZS393222:MZS393266 NJO393222:NJO393266 NTK393222:NTK393266 ODG393222:ODG393266 ONC393222:ONC393266 OWY393222:OWY393266 PGU393222:PGU393266 PQQ393222:PQQ393266 QAM393222:QAM393266 QKI393222:QKI393266 QUE393222:QUE393266 REA393222:REA393266 RNW393222:RNW393266 RXS393222:RXS393266 SHO393222:SHO393266 SRK393222:SRK393266 TBG393222:TBG393266 TLC393222:TLC393266 TUY393222:TUY393266 UEU393222:UEU393266 UOQ393222:UOQ393266 UYM393222:UYM393266 VII393222:VII393266 VSE393222:VSE393266 WCA393222:WCA393266 WLW393222:WLW393266 WVS393222:WVS393266 K458758:K458802 JG458758:JG458802 TC458758:TC458802 ACY458758:ACY458802 AMU458758:AMU458802 AWQ458758:AWQ458802 BGM458758:BGM458802 BQI458758:BQI458802 CAE458758:CAE458802 CKA458758:CKA458802 CTW458758:CTW458802 DDS458758:DDS458802 DNO458758:DNO458802 DXK458758:DXK458802 EHG458758:EHG458802 ERC458758:ERC458802 FAY458758:FAY458802 FKU458758:FKU458802 FUQ458758:FUQ458802 GEM458758:GEM458802 GOI458758:GOI458802 GYE458758:GYE458802 HIA458758:HIA458802 HRW458758:HRW458802 IBS458758:IBS458802 ILO458758:ILO458802 IVK458758:IVK458802 JFG458758:JFG458802 JPC458758:JPC458802 JYY458758:JYY458802 KIU458758:KIU458802 KSQ458758:KSQ458802 LCM458758:LCM458802 LMI458758:LMI458802 LWE458758:LWE458802 MGA458758:MGA458802 MPW458758:MPW458802 MZS458758:MZS458802 NJO458758:NJO458802 NTK458758:NTK458802 ODG458758:ODG458802 ONC458758:ONC458802 OWY458758:OWY458802 PGU458758:PGU458802 PQQ458758:PQQ458802 QAM458758:QAM458802 QKI458758:QKI458802 QUE458758:QUE458802 REA458758:REA458802 RNW458758:RNW458802 RXS458758:RXS458802 SHO458758:SHO458802 SRK458758:SRK458802 TBG458758:TBG458802 TLC458758:TLC458802 TUY458758:TUY458802 UEU458758:UEU458802 UOQ458758:UOQ458802 UYM458758:UYM458802 VII458758:VII458802 VSE458758:VSE458802 WCA458758:WCA458802 WLW458758:WLW458802 WVS458758:WVS458802 K524294:K524338 JG524294:JG524338 TC524294:TC524338 ACY524294:ACY524338 AMU524294:AMU524338 AWQ524294:AWQ524338 BGM524294:BGM524338 BQI524294:BQI524338 CAE524294:CAE524338 CKA524294:CKA524338 CTW524294:CTW524338 DDS524294:DDS524338 DNO524294:DNO524338 DXK524294:DXK524338 EHG524294:EHG524338 ERC524294:ERC524338 FAY524294:FAY524338 FKU524294:FKU524338 FUQ524294:FUQ524338 GEM524294:GEM524338 GOI524294:GOI524338 GYE524294:GYE524338 HIA524294:HIA524338 HRW524294:HRW524338 IBS524294:IBS524338 ILO524294:ILO524338 IVK524294:IVK524338 JFG524294:JFG524338 JPC524294:JPC524338 JYY524294:JYY524338 KIU524294:KIU524338 KSQ524294:KSQ524338 LCM524294:LCM524338 LMI524294:LMI524338 LWE524294:LWE524338 MGA524294:MGA524338 MPW524294:MPW524338 MZS524294:MZS524338 NJO524294:NJO524338 NTK524294:NTK524338 ODG524294:ODG524338 ONC524294:ONC524338 OWY524294:OWY524338 PGU524294:PGU524338 PQQ524294:PQQ524338 QAM524294:QAM524338 QKI524294:QKI524338 QUE524294:QUE524338 REA524294:REA524338 RNW524294:RNW524338 RXS524294:RXS524338 SHO524294:SHO524338 SRK524294:SRK524338 TBG524294:TBG524338 TLC524294:TLC524338 TUY524294:TUY524338 UEU524294:UEU524338 UOQ524294:UOQ524338 UYM524294:UYM524338 VII524294:VII524338 VSE524294:VSE524338 WCA524294:WCA524338 WLW524294:WLW524338 WVS524294:WVS524338 K589830:K589874 JG589830:JG589874 TC589830:TC589874 ACY589830:ACY589874 AMU589830:AMU589874 AWQ589830:AWQ589874 BGM589830:BGM589874 BQI589830:BQI589874 CAE589830:CAE589874 CKA589830:CKA589874 CTW589830:CTW589874 DDS589830:DDS589874 DNO589830:DNO589874 DXK589830:DXK589874 EHG589830:EHG589874 ERC589830:ERC589874 FAY589830:FAY589874 FKU589830:FKU589874 FUQ589830:FUQ589874 GEM589830:GEM589874 GOI589830:GOI589874 GYE589830:GYE589874 HIA589830:HIA589874 HRW589830:HRW589874 IBS589830:IBS589874 ILO589830:ILO589874 IVK589830:IVK589874 JFG589830:JFG589874 JPC589830:JPC589874 JYY589830:JYY589874 KIU589830:KIU589874 KSQ589830:KSQ589874 LCM589830:LCM589874 LMI589830:LMI589874 LWE589830:LWE589874 MGA589830:MGA589874 MPW589830:MPW589874 MZS589830:MZS589874 NJO589830:NJO589874 NTK589830:NTK589874 ODG589830:ODG589874 ONC589830:ONC589874 OWY589830:OWY589874 PGU589830:PGU589874 PQQ589830:PQQ589874 QAM589830:QAM589874 QKI589830:QKI589874 QUE589830:QUE589874 REA589830:REA589874 RNW589830:RNW589874 RXS589830:RXS589874 SHO589830:SHO589874 SRK589830:SRK589874 TBG589830:TBG589874 TLC589830:TLC589874 TUY589830:TUY589874 UEU589830:UEU589874 UOQ589830:UOQ589874 UYM589830:UYM589874 VII589830:VII589874 VSE589830:VSE589874 WCA589830:WCA589874 WLW589830:WLW589874 WVS589830:WVS589874 K655366:K655410 JG655366:JG655410 TC655366:TC655410 ACY655366:ACY655410 AMU655366:AMU655410 AWQ655366:AWQ655410 BGM655366:BGM655410 BQI655366:BQI655410 CAE655366:CAE655410 CKA655366:CKA655410 CTW655366:CTW655410 DDS655366:DDS655410 DNO655366:DNO655410 DXK655366:DXK655410 EHG655366:EHG655410 ERC655366:ERC655410 FAY655366:FAY655410 FKU655366:FKU655410 FUQ655366:FUQ655410 GEM655366:GEM655410 GOI655366:GOI655410 GYE655366:GYE655410 HIA655366:HIA655410 HRW655366:HRW655410 IBS655366:IBS655410 ILO655366:ILO655410 IVK655366:IVK655410 JFG655366:JFG655410 JPC655366:JPC655410 JYY655366:JYY655410 KIU655366:KIU655410 KSQ655366:KSQ655410 LCM655366:LCM655410 LMI655366:LMI655410 LWE655366:LWE655410 MGA655366:MGA655410 MPW655366:MPW655410 MZS655366:MZS655410 NJO655366:NJO655410 NTK655366:NTK655410 ODG655366:ODG655410 ONC655366:ONC655410 OWY655366:OWY655410 PGU655366:PGU655410 PQQ655366:PQQ655410 QAM655366:QAM655410 QKI655366:QKI655410 QUE655366:QUE655410 REA655366:REA655410 RNW655366:RNW655410 RXS655366:RXS655410 SHO655366:SHO655410 SRK655366:SRK655410 TBG655366:TBG655410 TLC655366:TLC655410 TUY655366:TUY655410 UEU655366:UEU655410 UOQ655366:UOQ655410 UYM655366:UYM655410 VII655366:VII655410 VSE655366:VSE655410 WCA655366:WCA655410 WLW655366:WLW655410 WVS655366:WVS655410 K720902:K720946 JG720902:JG720946 TC720902:TC720946 ACY720902:ACY720946 AMU720902:AMU720946 AWQ720902:AWQ720946 BGM720902:BGM720946 BQI720902:BQI720946 CAE720902:CAE720946 CKA720902:CKA720946 CTW720902:CTW720946 DDS720902:DDS720946 DNO720902:DNO720946 DXK720902:DXK720946 EHG720902:EHG720946 ERC720902:ERC720946 FAY720902:FAY720946 FKU720902:FKU720946 FUQ720902:FUQ720946 GEM720902:GEM720946 GOI720902:GOI720946 GYE720902:GYE720946 HIA720902:HIA720946 HRW720902:HRW720946 IBS720902:IBS720946 ILO720902:ILO720946 IVK720902:IVK720946 JFG720902:JFG720946 JPC720902:JPC720946 JYY720902:JYY720946 KIU720902:KIU720946 KSQ720902:KSQ720946 LCM720902:LCM720946 LMI720902:LMI720946 LWE720902:LWE720946 MGA720902:MGA720946 MPW720902:MPW720946 MZS720902:MZS720946 NJO720902:NJO720946 NTK720902:NTK720946 ODG720902:ODG720946 ONC720902:ONC720946 OWY720902:OWY720946 PGU720902:PGU720946 PQQ720902:PQQ720946 QAM720902:QAM720946 QKI720902:QKI720946 QUE720902:QUE720946 REA720902:REA720946 RNW720902:RNW720946 RXS720902:RXS720946 SHO720902:SHO720946 SRK720902:SRK720946 TBG720902:TBG720946 TLC720902:TLC720946 TUY720902:TUY720946 UEU720902:UEU720946 UOQ720902:UOQ720946 UYM720902:UYM720946 VII720902:VII720946 VSE720902:VSE720946 WCA720902:WCA720946 WLW720902:WLW720946 WVS720902:WVS720946 K786438:K786482 JG786438:JG786482 TC786438:TC786482 ACY786438:ACY786482 AMU786438:AMU786482 AWQ786438:AWQ786482 BGM786438:BGM786482 BQI786438:BQI786482 CAE786438:CAE786482 CKA786438:CKA786482 CTW786438:CTW786482 DDS786438:DDS786482 DNO786438:DNO786482 DXK786438:DXK786482 EHG786438:EHG786482 ERC786438:ERC786482 FAY786438:FAY786482 FKU786438:FKU786482 FUQ786438:FUQ786482 GEM786438:GEM786482 GOI786438:GOI786482 GYE786438:GYE786482 HIA786438:HIA786482 HRW786438:HRW786482 IBS786438:IBS786482 ILO786438:ILO786482 IVK786438:IVK786482 JFG786438:JFG786482 JPC786438:JPC786482 JYY786438:JYY786482 KIU786438:KIU786482 KSQ786438:KSQ786482 LCM786438:LCM786482 LMI786438:LMI786482 LWE786438:LWE786482 MGA786438:MGA786482 MPW786438:MPW786482 MZS786438:MZS786482 NJO786438:NJO786482 NTK786438:NTK786482 ODG786438:ODG786482 ONC786438:ONC786482 OWY786438:OWY786482 PGU786438:PGU786482 PQQ786438:PQQ786482 QAM786438:QAM786482 QKI786438:QKI786482 QUE786438:QUE786482 REA786438:REA786482 RNW786438:RNW786482 RXS786438:RXS786482 SHO786438:SHO786482 SRK786438:SRK786482 TBG786438:TBG786482 TLC786438:TLC786482 TUY786438:TUY786482 UEU786438:UEU786482 UOQ786438:UOQ786482 UYM786438:UYM786482 VII786438:VII786482 VSE786438:VSE786482 WCA786438:WCA786482 WLW786438:WLW786482 WVS786438:WVS786482 K851974:K852018 JG851974:JG852018 TC851974:TC852018 ACY851974:ACY852018 AMU851974:AMU852018 AWQ851974:AWQ852018 BGM851974:BGM852018 BQI851974:BQI852018 CAE851974:CAE852018 CKA851974:CKA852018 CTW851974:CTW852018 DDS851974:DDS852018 DNO851974:DNO852018 DXK851974:DXK852018 EHG851974:EHG852018 ERC851974:ERC852018 FAY851974:FAY852018 FKU851974:FKU852018 FUQ851974:FUQ852018 GEM851974:GEM852018 GOI851974:GOI852018 GYE851974:GYE852018 HIA851974:HIA852018 HRW851974:HRW852018 IBS851974:IBS852018 ILO851974:ILO852018 IVK851974:IVK852018 JFG851974:JFG852018 JPC851974:JPC852018 JYY851974:JYY852018 KIU851974:KIU852018 KSQ851974:KSQ852018 LCM851974:LCM852018 LMI851974:LMI852018 LWE851974:LWE852018 MGA851974:MGA852018 MPW851974:MPW852018 MZS851974:MZS852018 NJO851974:NJO852018 NTK851974:NTK852018 ODG851974:ODG852018 ONC851974:ONC852018 OWY851974:OWY852018 PGU851974:PGU852018 PQQ851974:PQQ852018 QAM851974:QAM852018 QKI851974:QKI852018 QUE851974:QUE852018 REA851974:REA852018 RNW851974:RNW852018 RXS851974:RXS852018 SHO851974:SHO852018 SRK851974:SRK852018 TBG851974:TBG852018 TLC851974:TLC852018 TUY851974:TUY852018 UEU851974:UEU852018 UOQ851974:UOQ852018 UYM851974:UYM852018 VII851974:VII852018 VSE851974:VSE852018 WCA851974:WCA852018 WLW851974:WLW852018 WVS851974:WVS852018 K917510:K917554 JG917510:JG917554 TC917510:TC917554 ACY917510:ACY917554 AMU917510:AMU917554 AWQ917510:AWQ917554 BGM917510:BGM917554 BQI917510:BQI917554 CAE917510:CAE917554 CKA917510:CKA917554 CTW917510:CTW917554 DDS917510:DDS917554 DNO917510:DNO917554 DXK917510:DXK917554 EHG917510:EHG917554 ERC917510:ERC917554 FAY917510:FAY917554 FKU917510:FKU917554 FUQ917510:FUQ917554 GEM917510:GEM917554 GOI917510:GOI917554 GYE917510:GYE917554 HIA917510:HIA917554 HRW917510:HRW917554 IBS917510:IBS917554 ILO917510:ILO917554 IVK917510:IVK917554 JFG917510:JFG917554 JPC917510:JPC917554 JYY917510:JYY917554 KIU917510:KIU917554 KSQ917510:KSQ917554 LCM917510:LCM917554 LMI917510:LMI917554 LWE917510:LWE917554 MGA917510:MGA917554 MPW917510:MPW917554 MZS917510:MZS917554 NJO917510:NJO917554 NTK917510:NTK917554 ODG917510:ODG917554 ONC917510:ONC917554 OWY917510:OWY917554 PGU917510:PGU917554 PQQ917510:PQQ917554 QAM917510:QAM917554 QKI917510:QKI917554 QUE917510:QUE917554 REA917510:REA917554 RNW917510:RNW917554 RXS917510:RXS917554 SHO917510:SHO917554 SRK917510:SRK917554 TBG917510:TBG917554 TLC917510:TLC917554 TUY917510:TUY917554 UEU917510:UEU917554 UOQ917510:UOQ917554 UYM917510:UYM917554 VII917510:VII917554 VSE917510:VSE917554 WCA917510:WCA917554 WLW917510:WLW917554 WVS917510:WVS917554 K983046:K983090 JG983046:JG983090 TC983046:TC983090 ACY983046:ACY983090 AMU983046:AMU983090 AWQ983046:AWQ983090 BGM983046:BGM983090 BQI983046:BQI983090 CAE983046:CAE983090 CKA983046:CKA983090 CTW983046:CTW983090 DDS983046:DDS983090 DNO983046:DNO983090 DXK983046:DXK983090 EHG983046:EHG983090 ERC983046:ERC983090 FAY983046:FAY983090 FKU983046:FKU983090 FUQ983046:FUQ983090 GEM983046:GEM983090 GOI983046:GOI983090 GYE983046:GYE983090 HIA983046:HIA983090 HRW983046:HRW983090 IBS983046:IBS983090 ILO983046:ILO983090 IVK983046:IVK983090 JFG983046:JFG983090 JPC983046:JPC983090 JYY983046:JYY983090 KIU983046:KIU983090 KSQ983046:KSQ983090 LCM983046:LCM983090 LMI983046:LMI983090 LWE983046:LWE983090 MGA983046:MGA983090 MPW983046:MPW983090 MZS983046:MZS983090 NJO983046:NJO983090 NTK983046:NTK983090 ODG983046:ODG983090 ONC983046:ONC983090 OWY983046:OWY983090 PGU983046:PGU983090 PQQ983046:PQQ983090 QAM983046:QAM983090 QKI983046:QKI983090 QUE983046:QUE983090 REA983046:REA983090 RNW983046:RNW983090 RXS983046:RXS983090 SHO983046:SHO983090 SRK983046:SRK983090 TBG983046:TBG983090 TLC983046:TLC983090 TUY983046:TUY983090 UEU983046:UEU983090 UOQ983046:UOQ983090 UYM983046:UYM983090 VII983046:VII983090 VSE983046:VSE983090 WCA983046:WCA983090 P11:P50 JL11:JL50 TH11:TH50 ADD11:ADD50 AMZ11:AMZ50 AWV11:AWV50 BGR11:BGR50 BQN11:BQN50 CAJ11:CAJ50 CKF11:CKF50 CUB11:CUB50 DDX11:DDX50 DNT11:DNT50 DXP11:DXP50 EHL11:EHL50 ERH11:ERH50 FBD11:FBD50 FKZ11:FKZ50 FUV11:FUV50 GER11:GER50 GON11:GON50 GYJ11:GYJ50 HIF11:HIF50 HSB11:HSB50 IBX11:IBX50 ILT11:ILT50 IVP11:IVP50 JFL11:JFL50 JPH11:JPH50 JZD11:JZD50 KIZ11:KIZ50 KSV11:KSV50 LCR11:LCR50 LMN11:LMN50 LWJ11:LWJ50 MGF11:MGF50 MQB11:MQB50 MZX11:MZX50 NJT11:NJT50 NTP11:NTP50 ODL11:ODL50 ONH11:ONH50 OXD11:OXD50 PGZ11:PGZ50 PQV11:PQV50 QAR11:QAR50 QKN11:QKN50 QUJ11:QUJ50 REF11:REF50 ROB11:ROB50 RXX11:RXX50 SHT11:SHT50 SRP11:SRP50 TBL11:TBL50 TLH11:TLH50 TVD11:TVD50 UEZ11:UEZ50 UOV11:UOV50 UYR11:UYR50 VIN11:VIN50 VSJ11:VSJ50 WCF11:WCF50 WMB11:WMB50 WVX11:WVX50 JG11:JG50 TC11:TC50 ACY11:ACY50 AMU11:AMU50 AWQ11:AWQ50 BGM11:BGM50 BQI11:BQI50 CAE11:CAE50 CKA11:CKA50 CTW11:CTW50 DDS11:DDS50 DNO11:DNO50 DXK11:DXK50 EHG11:EHG50 ERC11:ERC50 FAY11:FAY50 FKU11:FKU50 FUQ11:FUQ50 GEM11:GEM50 GOI11:GOI50 GYE11:GYE50 HIA11:HIA50 HRW11:HRW50 IBS11:IBS50 ILO11:ILO50 IVK11:IVK50 JFG11:JFG50 JPC11:JPC50 JYY11:JYY50 KIU11:KIU50 KSQ11:KSQ50 LCM11:LCM50 LMI11:LMI50 LWE11:LWE50 MGA11:MGA50 MPW11:MPW50 MZS11:MZS50 NJO11:NJO50 NTK11:NTK50 ODG11:ODG50 ONC11:ONC50 OWY11:OWY50 PGU11:PGU50 PQQ11:PQQ50 QAM11:QAM50 QKI11:QKI50 QUE11:QUE50 REA11:REA50 RNW11:RNW50 RXS11:RXS50 SHO11:SHO50 SRK11:SRK50 TBG11:TBG50 TLC11:TLC50 TUY11:TUY50 UEU11:UEU50 UOQ11:UOQ50 UYM11:UYM50 VII11:VII50 VSE11:VSE50 WCA11:WCA50 WLW11:WLW50 WVS11:WVS50">
      <formula1>"通过,失败,阻塞,无效,未执行"</formula1>
    </dataValidation>
    <dataValidation type="list" allowBlank="1" showInputMessage="1" showErrorMessage="1" sqref="WVM983046:WVM983090 E65542:E65586 JA65542:JA65586 SW65542:SW65586 ACS65542:ACS65586 AMO65542:AMO65586 AWK65542:AWK65586 BGG65542:BGG65586 BQC65542:BQC65586 BZY65542:BZY65586 CJU65542:CJU65586 CTQ65542:CTQ65586 DDM65542:DDM65586 DNI65542:DNI65586 DXE65542:DXE65586 EHA65542:EHA65586 EQW65542:EQW65586 FAS65542:FAS65586 FKO65542:FKO65586 FUK65542:FUK65586 GEG65542:GEG65586 GOC65542:GOC65586 GXY65542:GXY65586 HHU65542:HHU65586 HRQ65542:HRQ65586 IBM65542:IBM65586 ILI65542:ILI65586 IVE65542:IVE65586 JFA65542:JFA65586 JOW65542:JOW65586 JYS65542:JYS65586 KIO65542:KIO65586 KSK65542:KSK65586 LCG65542:LCG65586 LMC65542:LMC65586 LVY65542:LVY65586 MFU65542:MFU65586 MPQ65542:MPQ65586 MZM65542:MZM65586 NJI65542:NJI65586 NTE65542:NTE65586 ODA65542:ODA65586 OMW65542:OMW65586 OWS65542:OWS65586 PGO65542:PGO65586 PQK65542:PQK65586 QAG65542:QAG65586 QKC65542:QKC65586 QTY65542:QTY65586 RDU65542:RDU65586 RNQ65542:RNQ65586 RXM65542:RXM65586 SHI65542:SHI65586 SRE65542:SRE65586 TBA65542:TBA65586 TKW65542:TKW65586 TUS65542:TUS65586 UEO65542:UEO65586 UOK65542:UOK65586 UYG65542:UYG65586 VIC65542:VIC65586 VRY65542:VRY65586 WBU65542:WBU65586 WLQ65542:WLQ65586 WVM65542:WVM65586 E131078:E131122 JA131078:JA131122 SW131078:SW131122 ACS131078:ACS131122 AMO131078:AMO131122 AWK131078:AWK131122 BGG131078:BGG131122 BQC131078:BQC131122 BZY131078:BZY131122 CJU131078:CJU131122 CTQ131078:CTQ131122 DDM131078:DDM131122 DNI131078:DNI131122 DXE131078:DXE131122 EHA131078:EHA131122 EQW131078:EQW131122 FAS131078:FAS131122 FKO131078:FKO131122 FUK131078:FUK131122 GEG131078:GEG131122 GOC131078:GOC131122 GXY131078:GXY131122 HHU131078:HHU131122 HRQ131078:HRQ131122 IBM131078:IBM131122 ILI131078:ILI131122 IVE131078:IVE131122 JFA131078:JFA131122 JOW131078:JOW131122 JYS131078:JYS131122 KIO131078:KIO131122 KSK131078:KSK131122 LCG131078:LCG131122 LMC131078:LMC131122 LVY131078:LVY131122 MFU131078:MFU131122 MPQ131078:MPQ131122 MZM131078:MZM131122 NJI131078:NJI131122 NTE131078:NTE131122 ODA131078:ODA131122 OMW131078:OMW131122 OWS131078:OWS131122 PGO131078:PGO131122 PQK131078:PQK131122 QAG131078:QAG131122 QKC131078:QKC131122 QTY131078:QTY131122 RDU131078:RDU131122 RNQ131078:RNQ131122 RXM131078:RXM131122 SHI131078:SHI131122 SRE131078:SRE131122 TBA131078:TBA131122 TKW131078:TKW131122 TUS131078:TUS131122 UEO131078:UEO131122 UOK131078:UOK131122 UYG131078:UYG131122 VIC131078:VIC131122 VRY131078:VRY131122 WBU131078:WBU131122 WLQ131078:WLQ131122 WVM131078:WVM131122 E196614:E196658 JA196614:JA196658 SW196614:SW196658 ACS196614:ACS196658 AMO196614:AMO196658 AWK196614:AWK196658 BGG196614:BGG196658 BQC196614:BQC196658 BZY196614:BZY196658 CJU196614:CJU196658 CTQ196614:CTQ196658 DDM196614:DDM196658 DNI196614:DNI196658 DXE196614:DXE196658 EHA196614:EHA196658 EQW196614:EQW196658 FAS196614:FAS196658 FKO196614:FKO196658 FUK196614:FUK196658 GEG196614:GEG196658 GOC196614:GOC196658 GXY196614:GXY196658 HHU196614:HHU196658 HRQ196614:HRQ196658 IBM196614:IBM196658 ILI196614:ILI196658 IVE196614:IVE196658 JFA196614:JFA196658 JOW196614:JOW196658 JYS196614:JYS196658 KIO196614:KIO196658 KSK196614:KSK196658 LCG196614:LCG196658 LMC196614:LMC196658 LVY196614:LVY196658 MFU196614:MFU196658 MPQ196614:MPQ196658 MZM196614:MZM196658 NJI196614:NJI196658 NTE196614:NTE196658 ODA196614:ODA196658 OMW196614:OMW196658 OWS196614:OWS196658 PGO196614:PGO196658 PQK196614:PQK196658 QAG196614:QAG196658 QKC196614:QKC196658 QTY196614:QTY196658 RDU196614:RDU196658 RNQ196614:RNQ196658 RXM196614:RXM196658 SHI196614:SHI196658 SRE196614:SRE196658 TBA196614:TBA196658 TKW196614:TKW196658 TUS196614:TUS196658 UEO196614:UEO196658 UOK196614:UOK196658 UYG196614:UYG196658 VIC196614:VIC196658 VRY196614:VRY196658 WBU196614:WBU196658 WLQ196614:WLQ196658 WVM196614:WVM196658 E262150:E262194 JA262150:JA262194 SW262150:SW262194 ACS262150:ACS262194 AMO262150:AMO262194 AWK262150:AWK262194 BGG262150:BGG262194 BQC262150:BQC262194 BZY262150:BZY262194 CJU262150:CJU262194 CTQ262150:CTQ262194 DDM262150:DDM262194 DNI262150:DNI262194 DXE262150:DXE262194 EHA262150:EHA262194 EQW262150:EQW262194 FAS262150:FAS262194 FKO262150:FKO262194 FUK262150:FUK262194 GEG262150:GEG262194 GOC262150:GOC262194 GXY262150:GXY262194 HHU262150:HHU262194 HRQ262150:HRQ262194 IBM262150:IBM262194 ILI262150:ILI262194 IVE262150:IVE262194 JFA262150:JFA262194 JOW262150:JOW262194 JYS262150:JYS262194 KIO262150:KIO262194 KSK262150:KSK262194 LCG262150:LCG262194 LMC262150:LMC262194 LVY262150:LVY262194 MFU262150:MFU262194 MPQ262150:MPQ262194 MZM262150:MZM262194 NJI262150:NJI262194 NTE262150:NTE262194 ODA262150:ODA262194 OMW262150:OMW262194 OWS262150:OWS262194 PGO262150:PGO262194 PQK262150:PQK262194 QAG262150:QAG262194 QKC262150:QKC262194 QTY262150:QTY262194 RDU262150:RDU262194 RNQ262150:RNQ262194 RXM262150:RXM262194 SHI262150:SHI262194 SRE262150:SRE262194 TBA262150:TBA262194 TKW262150:TKW262194 TUS262150:TUS262194 UEO262150:UEO262194 UOK262150:UOK262194 UYG262150:UYG262194 VIC262150:VIC262194 VRY262150:VRY262194 WBU262150:WBU262194 WLQ262150:WLQ262194 WVM262150:WVM262194 E327686:E327730 JA327686:JA327730 SW327686:SW327730 ACS327686:ACS327730 AMO327686:AMO327730 AWK327686:AWK327730 BGG327686:BGG327730 BQC327686:BQC327730 BZY327686:BZY327730 CJU327686:CJU327730 CTQ327686:CTQ327730 DDM327686:DDM327730 DNI327686:DNI327730 DXE327686:DXE327730 EHA327686:EHA327730 EQW327686:EQW327730 FAS327686:FAS327730 FKO327686:FKO327730 FUK327686:FUK327730 GEG327686:GEG327730 GOC327686:GOC327730 GXY327686:GXY327730 HHU327686:HHU327730 HRQ327686:HRQ327730 IBM327686:IBM327730 ILI327686:ILI327730 IVE327686:IVE327730 JFA327686:JFA327730 JOW327686:JOW327730 JYS327686:JYS327730 KIO327686:KIO327730 KSK327686:KSK327730 LCG327686:LCG327730 LMC327686:LMC327730 LVY327686:LVY327730 MFU327686:MFU327730 MPQ327686:MPQ327730 MZM327686:MZM327730 NJI327686:NJI327730 NTE327686:NTE327730 ODA327686:ODA327730 OMW327686:OMW327730 OWS327686:OWS327730 PGO327686:PGO327730 PQK327686:PQK327730 QAG327686:QAG327730 QKC327686:QKC327730 QTY327686:QTY327730 RDU327686:RDU327730 RNQ327686:RNQ327730 RXM327686:RXM327730 SHI327686:SHI327730 SRE327686:SRE327730 TBA327686:TBA327730 TKW327686:TKW327730 TUS327686:TUS327730 UEO327686:UEO327730 UOK327686:UOK327730 UYG327686:UYG327730 VIC327686:VIC327730 VRY327686:VRY327730 WBU327686:WBU327730 WLQ327686:WLQ327730 WVM327686:WVM327730 E393222:E393266 JA393222:JA393266 SW393222:SW393266 ACS393222:ACS393266 AMO393222:AMO393266 AWK393222:AWK393266 BGG393222:BGG393266 BQC393222:BQC393266 BZY393222:BZY393266 CJU393222:CJU393266 CTQ393222:CTQ393266 DDM393222:DDM393266 DNI393222:DNI393266 DXE393222:DXE393266 EHA393222:EHA393266 EQW393222:EQW393266 FAS393222:FAS393266 FKO393222:FKO393266 FUK393222:FUK393266 GEG393222:GEG393266 GOC393222:GOC393266 GXY393222:GXY393266 HHU393222:HHU393266 HRQ393222:HRQ393266 IBM393222:IBM393266 ILI393222:ILI393266 IVE393222:IVE393266 JFA393222:JFA393266 JOW393222:JOW393266 JYS393222:JYS393266 KIO393222:KIO393266 KSK393222:KSK393266 LCG393222:LCG393266 LMC393222:LMC393266 LVY393222:LVY393266 MFU393222:MFU393266 MPQ393222:MPQ393266 MZM393222:MZM393266 NJI393222:NJI393266 NTE393222:NTE393266 ODA393222:ODA393266 OMW393222:OMW393266 OWS393222:OWS393266 PGO393222:PGO393266 PQK393222:PQK393266 QAG393222:QAG393266 QKC393222:QKC393266 QTY393222:QTY393266 RDU393222:RDU393266 RNQ393222:RNQ393266 RXM393222:RXM393266 SHI393222:SHI393266 SRE393222:SRE393266 TBA393222:TBA393266 TKW393222:TKW393266 TUS393222:TUS393266 UEO393222:UEO393266 UOK393222:UOK393266 UYG393222:UYG393266 VIC393222:VIC393266 VRY393222:VRY393266 WBU393222:WBU393266 WLQ393222:WLQ393266 WVM393222:WVM393266 E458758:E458802 JA458758:JA458802 SW458758:SW458802 ACS458758:ACS458802 AMO458758:AMO458802 AWK458758:AWK458802 BGG458758:BGG458802 BQC458758:BQC458802 BZY458758:BZY458802 CJU458758:CJU458802 CTQ458758:CTQ458802 DDM458758:DDM458802 DNI458758:DNI458802 DXE458758:DXE458802 EHA458758:EHA458802 EQW458758:EQW458802 FAS458758:FAS458802 FKO458758:FKO458802 FUK458758:FUK458802 GEG458758:GEG458802 GOC458758:GOC458802 GXY458758:GXY458802 HHU458758:HHU458802 HRQ458758:HRQ458802 IBM458758:IBM458802 ILI458758:ILI458802 IVE458758:IVE458802 JFA458758:JFA458802 JOW458758:JOW458802 JYS458758:JYS458802 KIO458758:KIO458802 KSK458758:KSK458802 LCG458758:LCG458802 LMC458758:LMC458802 LVY458758:LVY458802 MFU458758:MFU458802 MPQ458758:MPQ458802 MZM458758:MZM458802 NJI458758:NJI458802 NTE458758:NTE458802 ODA458758:ODA458802 OMW458758:OMW458802 OWS458758:OWS458802 PGO458758:PGO458802 PQK458758:PQK458802 QAG458758:QAG458802 QKC458758:QKC458802 QTY458758:QTY458802 RDU458758:RDU458802 RNQ458758:RNQ458802 RXM458758:RXM458802 SHI458758:SHI458802 SRE458758:SRE458802 TBA458758:TBA458802 TKW458758:TKW458802 TUS458758:TUS458802 UEO458758:UEO458802 UOK458758:UOK458802 UYG458758:UYG458802 VIC458758:VIC458802 VRY458758:VRY458802 WBU458758:WBU458802 WLQ458758:WLQ458802 WVM458758:WVM458802 E524294:E524338 JA524294:JA524338 SW524294:SW524338 ACS524294:ACS524338 AMO524294:AMO524338 AWK524294:AWK524338 BGG524294:BGG524338 BQC524294:BQC524338 BZY524294:BZY524338 CJU524294:CJU524338 CTQ524294:CTQ524338 DDM524294:DDM524338 DNI524294:DNI524338 DXE524294:DXE524338 EHA524294:EHA524338 EQW524294:EQW524338 FAS524294:FAS524338 FKO524294:FKO524338 FUK524294:FUK524338 GEG524294:GEG524338 GOC524294:GOC524338 GXY524294:GXY524338 HHU524294:HHU524338 HRQ524294:HRQ524338 IBM524294:IBM524338 ILI524294:ILI524338 IVE524294:IVE524338 JFA524294:JFA524338 JOW524294:JOW524338 JYS524294:JYS524338 KIO524294:KIO524338 KSK524294:KSK524338 LCG524294:LCG524338 LMC524294:LMC524338 LVY524294:LVY524338 MFU524294:MFU524338 MPQ524294:MPQ524338 MZM524294:MZM524338 NJI524294:NJI524338 NTE524294:NTE524338 ODA524294:ODA524338 OMW524294:OMW524338 OWS524294:OWS524338 PGO524294:PGO524338 PQK524294:PQK524338 QAG524294:QAG524338 QKC524294:QKC524338 QTY524294:QTY524338 RDU524294:RDU524338 RNQ524294:RNQ524338 RXM524294:RXM524338 SHI524294:SHI524338 SRE524294:SRE524338 TBA524294:TBA524338 TKW524294:TKW524338 TUS524294:TUS524338 UEO524294:UEO524338 UOK524294:UOK524338 UYG524294:UYG524338 VIC524294:VIC524338 VRY524294:VRY524338 WBU524294:WBU524338 WLQ524294:WLQ524338 WVM524294:WVM524338 E589830:E589874 JA589830:JA589874 SW589830:SW589874 ACS589830:ACS589874 AMO589830:AMO589874 AWK589830:AWK589874 BGG589830:BGG589874 BQC589830:BQC589874 BZY589830:BZY589874 CJU589830:CJU589874 CTQ589830:CTQ589874 DDM589830:DDM589874 DNI589830:DNI589874 DXE589830:DXE589874 EHA589830:EHA589874 EQW589830:EQW589874 FAS589830:FAS589874 FKO589830:FKO589874 FUK589830:FUK589874 GEG589830:GEG589874 GOC589830:GOC589874 GXY589830:GXY589874 HHU589830:HHU589874 HRQ589830:HRQ589874 IBM589830:IBM589874 ILI589830:ILI589874 IVE589830:IVE589874 JFA589830:JFA589874 JOW589830:JOW589874 JYS589830:JYS589874 KIO589830:KIO589874 KSK589830:KSK589874 LCG589830:LCG589874 LMC589830:LMC589874 LVY589830:LVY589874 MFU589830:MFU589874 MPQ589830:MPQ589874 MZM589830:MZM589874 NJI589830:NJI589874 NTE589830:NTE589874 ODA589830:ODA589874 OMW589830:OMW589874 OWS589830:OWS589874 PGO589830:PGO589874 PQK589830:PQK589874 QAG589830:QAG589874 QKC589830:QKC589874 QTY589830:QTY589874 RDU589830:RDU589874 RNQ589830:RNQ589874 RXM589830:RXM589874 SHI589830:SHI589874 SRE589830:SRE589874 TBA589830:TBA589874 TKW589830:TKW589874 TUS589830:TUS589874 UEO589830:UEO589874 UOK589830:UOK589874 UYG589830:UYG589874 VIC589830:VIC589874 VRY589830:VRY589874 WBU589830:WBU589874 WLQ589830:WLQ589874 WVM589830:WVM589874 E655366:E655410 JA655366:JA655410 SW655366:SW655410 ACS655366:ACS655410 AMO655366:AMO655410 AWK655366:AWK655410 BGG655366:BGG655410 BQC655366:BQC655410 BZY655366:BZY655410 CJU655366:CJU655410 CTQ655366:CTQ655410 DDM655366:DDM655410 DNI655366:DNI655410 DXE655366:DXE655410 EHA655366:EHA655410 EQW655366:EQW655410 FAS655366:FAS655410 FKO655366:FKO655410 FUK655366:FUK655410 GEG655366:GEG655410 GOC655366:GOC655410 GXY655366:GXY655410 HHU655366:HHU655410 HRQ655366:HRQ655410 IBM655366:IBM655410 ILI655366:ILI655410 IVE655366:IVE655410 JFA655366:JFA655410 JOW655366:JOW655410 JYS655366:JYS655410 KIO655366:KIO655410 KSK655366:KSK655410 LCG655366:LCG655410 LMC655366:LMC655410 LVY655366:LVY655410 MFU655366:MFU655410 MPQ655366:MPQ655410 MZM655366:MZM655410 NJI655366:NJI655410 NTE655366:NTE655410 ODA655366:ODA655410 OMW655366:OMW655410 OWS655366:OWS655410 PGO655366:PGO655410 PQK655366:PQK655410 QAG655366:QAG655410 QKC655366:QKC655410 QTY655366:QTY655410 RDU655366:RDU655410 RNQ655366:RNQ655410 RXM655366:RXM655410 SHI655366:SHI655410 SRE655366:SRE655410 TBA655366:TBA655410 TKW655366:TKW655410 TUS655366:TUS655410 UEO655366:UEO655410 UOK655366:UOK655410 UYG655366:UYG655410 VIC655366:VIC655410 VRY655366:VRY655410 WBU655366:WBU655410 WLQ655366:WLQ655410 WVM655366:WVM655410 E720902:E720946 JA720902:JA720946 SW720902:SW720946 ACS720902:ACS720946 AMO720902:AMO720946 AWK720902:AWK720946 BGG720902:BGG720946 BQC720902:BQC720946 BZY720902:BZY720946 CJU720902:CJU720946 CTQ720902:CTQ720946 DDM720902:DDM720946 DNI720902:DNI720946 DXE720902:DXE720946 EHA720902:EHA720946 EQW720902:EQW720946 FAS720902:FAS720946 FKO720902:FKO720946 FUK720902:FUK720946 GEG720902:GEG720946 GOC720902:GOC720946 GXY720902:GXY720946 HHU720902:HHU720946 HRQ720902:HRQ720946 IBM720902:IBM720946 ILI720902:ILI720946 IVE720902:IVE720946 JFA720902:JFA720946 JOW720902:JOW720946 JYS720902:JYS720946 KIO720902:KIO720946 KSK720902:KSK720946 LCG720902:LCG720946 LMC720902:LMC720946 LVY720902:LVY720946 MFU720902:MFU720946 MPQ720902:MPQ720946 MZM720902:MZM720946 NJI720902:NJI720946 NTE720902:NTE720946 ODA720902:ODA720946 OMW720902:OMW720946 OWS720902:OWS720946 PGO720902:PGO720946 PQK720902:PQK720946 QAG720902:QAG720946 QKC720902:QKC720946 QTY720902:QTY720946 RDU720902:RDU720946 RNQ720902:RNQ720946 RXM720902:RXM720946 SHI720902:SHI720946 SRE720902:SRE720946 TBA720902:TBA720946 TKW720902:TKW720946 TUS720902:TUS720946 UEO720902:UEO720946 UOK720902:UOK720946 UYG720902:UYG720946 VIC720902:VIC720946 VRY720902:VRY720946 WBU720902:WBU720946 WLQ720902:WLQ720946 WVM720902:WVM720946 E786438:E786482 JA786438:JA786482 SW786438:SW786482 ACS786438:ACS786482 AMO786438:AMO786482 AWK786438:AWK786482 BGG786438:BGG786482 BQC786438:BQC786482 BZY786438:BZY786482 CJU786438:CJU786482 CTQ786438:CTQ786482 DDM786438:DDM786482 DNI786438:DNI786482 DXE786438:DXE786482 EHA786438:EHA786482 EQW786438:EQW786482 FAS786438:FAS786482 FKO786438:FKO786482 FUK786438:FUK786482 GEG786438:GEG786482 GOC786438:GOC786482 GXY786438:GXY786482 HHU786438:HHU786482 HRQ786438:HRQ786482 IBM786438:IBM786482 ILI786438:ILI786482 IVE786438:IVE786482 JFA786438:JFA786482 JOW786438:JOW786482 JYS786438:JYS786482 KIO786438:KIO786482 KSK786438:KSK786482 LCG786438:LCG786482 LMC786438:LMC786482 LVY786438:LVY786482 MFU786438:MFU786482 MPQ786438:MPQ786482 MZM786438:MZM786482 NJI786438:NJI786482 NTE786438:NTE786482 ODA786438:ODA786482 OMW786438:OMW786482 OWS786438:OWS786482 PGO786438:PGO786482 PQK786438:PQK786482 QAG786438:QAG786482 QKC786438:QKC786482 QTY786438:QTY786482 RDU786438:RDU786482 RNQ786438:RNQ786482 RXM786438:RXM786482 SHI786438:SHI786482 SRE786438:SRE786482 TBA786438:TBA786482 TKW786438:TKW786482 TUS786438:TUS786482 UEO786438:UEO786482 UOK786438:UOK786482 UYG786438:UYG786482 VIC786438:VIC786482 VRY786438:VRY786482 WBU786438:WBU786482 WLQ786438:WLQ786482 WVM786438:WVM786482 E851974:E852018 JA851974:JA852018 SW851974:SW852018 ACS851974:ACS852018 AMO851974:AMO852018 AWK851974:AWK852018 BGG851974:BGG852018 BQC851974:BQC852018 BZY851974:BZY852018 CJU851974:CJU852018 CTQ851974:CTQ852018 DDM851974:DDM852018 DNI851974:DNI852018 DXE851974:DXE852018 EHA851974:EHA852018 EQW851974:EQW852018 FAS851974:FAS852018 FKO851974:FKO852018 FUK851974:FUK852018 GEG851974:GEG852018 GOC851974:GOC852018 GXY851974:GXY852018 HHU851974:HHU852018 HRQ851974:HRQ852018 IBM851974:IBM852018 ILI851974:ILI852018 IVE851974:IVE852018 JFA851974:JFA852018 JOW851974:JOW852018 JYS851974:JYS852018 KIO851974:KIO852018 KSK851974:KSK852018 LCG851974:LCG852018 LMC851974:LMC852018 LVY851974:LVY852018 MFU851974:MFU852018 MPQ851974:MPQ852018 MZM851974:MZM852018 NJI851974:NJI852018 NTE851974:NTE852018 ODA851974:ODA852018 OMW851974:OMW852018 OWS851974:OWS852018 PGO851974:PGO852018 PQK851974:PQK852018 QAG851974:QAG852018 QKC851974:QKC852018 QTY851974:QTY852018 RDU851974:RDU852018 RNQ851974:RNQ852018 RXM851974:RXM852018 SHI851974:SHI852018 SRE851974:SRE852018 TBA851974:TBA852018 TKW851974:TKW852018 TUS851974:TUS852018 UEO851974:UEO852018 UOK851974:UOK852018 UYG851974:UYG852018 VIC851974:VIC852018 VRY851974:VRY852018 WBU851974:WBU852018 WLQ851974:WLQ852018 WVM851974:WVM852018 E917510:E917554 JA917510:JA917554 SW917510:SW917554 ACS917510:ACS917554 AMO917510:AMO917554 AWK917510:AWK917554 BGG917510:BGG917554 BQC917510:BQC917554 BZY917510:BZY917554 CJU917510:CJU917554 CTQ917510:CTQ917554 DDM917510:DDM917554 DNI917510:DNI917554 DXE917510:DXE917554 EHA917510:EHA917554 EQW917510:EQW917554 FAS917510:FAS917554 FKO917510:FKO917554 FUK917510:FUK917554 GEG917510:GEG917554 GOC917510:GOC917554 GXY917510:GXY917554 HHU917510:HHU917554 HRQ917510:HRQ917554 IBM917510:IBM917554 ILI917510:ILI917554 IVE917510:IVE917554 JFA917510:JFA917554 JOW917510:JOW917554 JYS917510:JYS917554 KIO917510:KIO917554 KSK917510:KSK917554 LCG917510:LCG917554 LMC917510:LMC917554 LVY917510:LVY917554 MFU917510:MFU917554 MPQ917510:MPQ917554 MZM917510:MZM917554 NJI917510:NJI917554 NTE917510:NTE917554 ODA917510:ODA917554 OMW917510:OMW917554 OWS917510:OWS917554 PGO917510:PGO917554 PQK917510:PQK917554 QAG917510:QAG917554 QKC917510:QKC917554 QTY917510:QTY917554 RDU917510:RDU917554 RNQ917510:RNQ917554 RXM917510:RXM917554 SHI917510:SHI917554 SRE917510:SRE917554 TBA917510:TBA917554 TKW917510:TKW917554 TUS917510:TUS917554 UEO917510:UEO917554 UOK917510:UOK917554 UYG917510:UYG917554 VIC917510:VIC917554 VRY917510:VRY917554 WBU917510:WBU917554 WLQ917510:WLQ917554 WVM917510:WVM917554 E983046:E983090 JA983046:JA983090 SW983046:SW983090 ACS983046:ACS983090 AMO983046:AMO983090 AWK983046:AWK983090 BGG983046:BGG983090 BQC983046:BQC983090 BZY983046:BZY983090 CJU983046:CJU983090 CTQ983046:CTQ983090 DDM983046:DDM983090 DNI983046:DNI983090 DXE983046:DXE983090 EHA983046:EHA983090 EQW983046:EQW983090 FAS983046:FAS983090 FKO983046:FKO983090 FUK983046:FUK983090 GEG983046:GEG983090 GOC983046:GOC983090 GXY983046:GXY983090 HHU983046:HHU983090 HRQ983046:HRQ983090 IBM983046:IBM983090 ILI983046:ILI983090 IVE983046:IVE983090 JFA983046:JFA983090 JOW983046:JOW983090 JYS983046:JYS983090 KIO983046:KIO983090 KSK983046:KSK983090 LCG983046:LCG983090 LMC983046:LMC983090 LVY983046:LVY983090 MFU983046:MFU983090 MPQ983046:MPQ983090 MZM983046:MZM983090 NJI983046:NJI983090 NTE983046:NTE983090 ODA983046:ODA983090 OMW983046:OMW983090 OWS983046:OWS983090 PGO983046:PGO983090 PQK983046:PQK983090 QAG983046:QAG983090 QKC983046:QKC983090 QTY983046:QTY983090 RDU983046:RDU983090 RNQ983046:RNQ983090 RXM983046:RXM983090 SHI983046:SHI983090 SRE983046:SRE983090 TBA983046:TBA983090 TKW983046:TKW983090 TUS983046:TUS983090 UEO983046:UEO983090 UOK983046:UOK983090 UYG983046:UYG983090 VIC983046:VIC983090 VRY983046:VRY983090 WBU983046:WBU983090 WLQ983046:WLQ983090 E11:E68 SW11:SW50 ACS11:ACS50 AMO11:AMO50 AWK11:AWK50 BGG11:BGG50 BQC11:BQC50 BZY11:BZY50 CJU11:CJU50 CTQ11:CTQ50 DDM11:DDM50 DNI11:DNI50 DXE11:DXE50 EHA11:EHA50 EQW11:EQW50 FAS11:FAS50 FKO11:FKO50 FUK11:FUK50 GEG11:GEG50 GOC11:GOC50 GXY11:GXY50 HHU11:HHU50 HRQ11:HRQ50 IBM11:IBM50 ILI11:ILI50 IVE11:IVE50 JFA11:JFA50 JOW11:JOW50 JYS11:JYS50 KIO11:KIO50 KSK11:KSK50 LCG11:LCG50 LMC11:LMC50 LVY11:LVY50 MFU11:MFU50 MPQ11:MPQ50 MZM11:MZM50 NJI11:NJI50 NTE11:NTE50 ODA11:ODA50 OMW11:OMW50 OWS11:OWS50 PGO11:PGO50 PQK11:PQK50 QAG11:QAG50 QKC11:QKC50 QTY11:QTY50 RDU11:RDU50 RNQ11:RNQ50 RXM11:RXM50 SHI11:SHI50 SRE11:SRE50 TBA11:TBA50 TKW11:TKW50 TUS11:TUS50 UEO11:UEO50 UOK11:UOK50 UYG11:UYG50 VIC11:VIC50 VRY11:VRY50 WBU11:WBU50 WLQ11:WLQ50 WVM11:WVM50 JA11:JA50">
      <formula1>"正,反"</formula1>
    </dataValidation>
    <dataValidation type="list" allowBlank="1" showInputMessage="1" showErrorMessage="1" sqref="WVN983046:WVN983090 F65542:F65586 JB65542:JB65586 SX65542:SX65586 ACT65542:ACT65586 AMP65542:AMP65586 AWL65542:AWL65586 BGH65542:BGH65586 BQD65542:BQD65586 BZZ65542:BZZ65586 CJV65542:CJV65586 CTR65542:CTR65586 DDN65542:DDN65586 DNJ65542:DNJ65586 DXF65542:DXF65586 EHB65542:EHB65586 EQX65542:EQX65586 FAT65542:FAT65586 FKP65542:FKP65586 FUL65542:FUL65586 GEH65542:GEH65586 GOD65542:GOD65586 GXZ65542:GXZ65586 HHV65542:HHV65586 HRR65542:HRR65586 IBN65542:IBN65586 ILJ65542:ILJ65586 IVF65542:IVF65586 JFB65542:JFB65586 JOX65542:JOX65586 JYT65542:JYT65586 KIP65542:KIP65586 KSL65542:KSL65586 LCH65542:LCH65586 LMD65542:LMD65586 LVZ65542:LVZ65586 MFV65542:MFV65586 MPR65542:MPR65586 MZN65542:MZN65586 NJJ65542:NJJ65586 NTF65542:NTF65586 ODB65542:ODB65586 OMX65542:OMX65586 OWT65542:OWT65586 PGP65542:PGP65586 PQL65542:PQL65586 QAH65542:QAH65586 QKD65542:QKD65586 QTZ65542:QTZ65586 RDV65542:RDV65586 RNR65542:RNR65586 RXN65542:RXN65586 SHJ65542:SHJ65586 SRF65542:SRF65586 TBB65542:TBB65586 TKX65542:TKX65586 TUT65542:TUT65586 UEP65542:UEP65586 UOL65542:UOL65586 UYH65542:UYH65586 VID65542:VID65586 VRZ65542:VRZ65586 WBV65542:WBV65586 WLR65542:WLR65586 WVN65542:WVN65586 F131078:F131122 JB131078:JB131122 SX131078:SX131122 ACT131078:ACT131122 AMP131078:AMP131122 AWL131078:AWL131122 BGH131078:BGH131122 BQD131078:BQD131122 BZZ131078:BZZ131122 CJV131078:CJV131122 CTR131078:CTR131122 DDN131078:DDN131122 DNJ131078:DNJ131122 DXF131078:DXF131122 EHB131078:EHB131122 EQX131078:EQX131122 FAT131078:FAT131122 FKP131078:FKP131122 FUL131078:FUL131122 GEH131078:GEH131122 GOD131078:GOD131122 GXZ131078:GXZ131122 HHV131078:HHV131122 HRR131078:HRR131122 IBN131078:IBN131122 ILJ131078:ILJ131122 IVF131078:IVF131122 JFB131078:JFB131122 JOX131078:JOX131122 JYT131078:JYT131122 KIP131078:KIP131122 KSL131078:KSL131122 LCH131078:LCH131122 LMD131078:LMD131122 LVZ131078:LVZ131122 MFV131078:MFV131122 MPR131078:MPR131122 MZN131078:MZN131122 NJJ131078:NJJ131122 NTF131078:NTF131122 ODB131078:ODB131122 OMX131078:OMX131122 OWT131078:OWT131122 PGP131078:PGP131122 PQL131078:PQL131122 QAH131078:QAH131122 QKD131078:QKD131122 QTZ131078:QTZ131122 RDV131078:RDV131122 RNR131078:RNR131122 RXN131078:RXN131122 SHJ131078:SHJ131122 SRF131078:SRF131122 TBB131078:TBB131122 TKX131078:TKX131122 TUT131078:TUT131122 UEP131078:UEP131122 UOL131078:UOL131122 UYH131078:UYH131122 VID131078:VID131122 VRZ131078:VRZ131122 WBV131078:WBV131122 WLR131078:WLR131122 WVN131078:WVN131122 F196614:F196658 JB196614:JB196658 SX196614:SX196658 ACT196614:ACT196658 AMP196614:AMP196658 AWL196614:AWL196658 BGH196614:BGH196658 BQD196614:BQD196658 BZZ196614:BZZ196658 CJV196614:CJV196658 CTR196614:CTR196658 DDN196614:DDN196658 DNJ196614:DNJ196658 DXF196614:DXF196658 EHB196614:EHB196658 EQX196614:EQX196658 FAT196614:FAT196658 FKP196614:FKP196658 FUL196614:FUL196658 GEH196614:GEH196658 GOD196614:GOD196658 GXZ196614:GXZ196658 HHV196614:HHV196658 HRR196614:HRR196658 IBN196614:IBN196658 ILJ196614:ILJ196658 IVF196614:IVF196658 JFB196614:JFB196658 JOX196614:JOX196658 JYT196614:JYT196658 KIP196614:KIP196658 KSL196614:KSL196658 LCH196614:LCH196658 LMD196614:LMD196658 LVZ196614:LVZ196658 MFV196614:MFV196658 MPR196614:MPR196658 MZN196614:MZN196658 NJJ196614:NJJ196658 NTF196614:NTF196658 ODB196614:ODB196658 OMX196614:OMX196658 OWT196614:OWT196658 PGP196614:PGP196658 PQL196614:PQL196658 QAH196614:QAH196658 QKD196614:QKD196658 QTZ196614:QTZ196658 RDV196614:RDV196658 RNR196614:RNR196658 RXN196614:RXN196658 SHJ196614:SHJ196658 SRF196614:SRF196658 TBB196614:TBB196658 TKX196614:TKX196658 TUT196614:TUT196658 UEP196614:UEP196658 UOL196614:UOL196658 UYH196614:UYH196658 VID196614:VID196658 VRZ196614:VRZ196658 WBV196614:WBV196658 WLR196614:WLR196658 WVN196614:WVN196658 F262150:F262194 JB262150:JB262194 SX262150:SX262194 ACT262150:ACT262194 AMP262150:AMP262194 AWL262150:AWL262194 BGH262150:BGH262194 BQD262150:BQD262194 BZZ262150:BZZ262194 CJV262150:CJV262194 CTR262150:CTR262194 DDN262150:DDN262194 DNJ262150:DNJ262194 DXF262150:DXF262194 EHB262150:EHB262194 EQX262150:EQX262194 FAT262150:FAT262194 FKP262150:FKP262194 FUL262150:FUL262194 GEH262150:GEH262194 GOD262150:GOD262194 GXZ262150:GXZ262194 HHV262150:HHV262194 HRR262150:HRR262194 IBN262150:IBN262194 ILJ262150:ILJ262194 IVF262150:IVF262194 JFB262150:JFB262194 JOX262150:JOX262194 JYT262150:JYT262194 KIP262150:KIP262194 KSL262150:KSL262194 LCH262150:LCH262194 LMD262150:LMD262194 LVZ262150:LVZ262194 MFV262150:MFV262194 MPR262150:MPR262194 MZN262150:MZN262194 NJJ262150:NJJ262194 NTF262150:NTF262194 ODB262150:ODB262194 OMX262150:OMX262194 OWT262150:OWT262194 PGP262150:PGP262194 PQL262150:PQL262194 QAH262150:QAH262194 QKD262150:QKD262194 QTZ262150:QTZ262194 RDV262150:RDV262194 RNR262150:RNR262194 RXN262150:RXN262194 SHJ262150:SHJ262194 SRF262150:SRF262194 TBB262150:TBB262194 TKX262150:TKX262194 TUT262150:TUT262194 UEP262150:UEP262194 UOL262150:UOL262194 UYH262150:UYH262194 VID262150:VID262194 VRZ262150:VRZ262194 WBV262150:WBV262194 WLR262150:WLR262194 WVN262150:WVN262194 F327686:F327730 JB327686:JB327730 SX327686:SX327730 ACT327686:ACT327730 AMP327686:AMP327730 AWL327686:AWL327730 BGH327686:BGH327730 BQD327686:BQD327730 BZZ327686:BZZ327730 CJV327686:CJV327730 CTR327686:CTR327730 DDN327686:DDN327730 DNJ327686:DNJ327730 DXF327686:DXF327730 EHB327686:EHB327730 EQX327686:EQX327730 FAT327686:FAT327730 FKP327686:FKP327730 FUL327686:FUL327730 GEH327686:GEH327730 GOD327686:GOD327730 GXZ327686:GXZ327730 HHV327686:HHV327730 HRR327686:HRR327730 IBN327686:IBN327730 ILJ327686:ILJ327730 IVF327686:IVF327730 JFB327686:JFB327730 JOX327686:JOX327730 JYT327686:JYT327730 KIP327686:KIP327730 KSL327686:KSL327730 LCH327686:LCH327730 LMD327686:LMD327730 LVZ327686:LVZ327730 MFV327686:MFV327730 MPR327686:MPR327730 MZN327686:MZN327730 NJJ327686:NJJ327730 NTF327686:NTF327730 ODB327686:ODB327730 OMX327686:OMX327730 OWT327686:OWT327730 PGP327686:PGP327730 PQL327686:PQL327730 QAH327686:QAH327730 QKD327686:QKD327730 QTZ327686:QTZ327730 RDV327686:RDV327730 RNR327686:RNR327730 RXN327686:RXN327730 SHJ327686:SHJ327730 SRF327686:SRF327730 TBB327686:TBB327730 TKX327686:TKX327730 TUT327686:TUT327730 UEP327686:UEP327730 UOL327686:UOL327730 UYH327686:UYH327730 VID327686:VID327730 VRZ327686:VRZ327730 WBV327686:WBV327730 WLR327686:WLR327730 WVN327686:WVN327730 F393222:F393266 JB393222:JB393266 SX393222:SX393266 ACT393222:ACT393266 AMP393222:AMP393266 AWL393222:AWL393266 BGH393222:BGH393266 BQD393222:BQD393266 BZZ393222:BZZ393266 CJV393222:CJV393266 CTR393222:CTR393266 DDN393222:DDN393266 DNJ393222:DNJ393266 DXF393222:DXF393266 EHB393222:EHB393266 EQX393222:EQX393266 FAT393222:FAT393266 FKP393222:FKP393266 FUL393222:FUL393266 GEH393222:GEH393266 GOD393222:GOD393266 GXZ393222:GXZ393266 HHV393222:HHV393266 HRR393222:HRR393266 IBN393222:IBN393266 ILJ393222:ILJ393266 IVF393222:IVF393266 JFB393222:JFB393266 JOX393222:JOX393266 JYT393222:JYT393266 KIP393222:KIP393266 KSL393222:KSL393266 LCH393222:LCH393266 LMD393222:LMD393266 LVZ393222:LVZ393266 MFV393222:MFV393266 MPR393222:MPR393266 MZN393222:MZN393266 NJJ393222:NJJ393266 NTF393222:NTF393266 ODB393222:ODB393266 OMX393222:OMX393266 OWT393222:OWT393266 PGP393222:PGP393266 PQL393222:PQL393266 QAH393222:QAH393266 QKD393222:QKD393266 QTZ393222:QTZ393266 RDV393222:RDV393266 RNR393222:RNR393266 RXN393222:RXN393266 SHJ393222:SHJ393266 SRF393222:SRF393266 TBB393222:TBB393266 TKX393222:TKX393266 TUT393222:TUT393266 UEP393222:UEP393266 UOL393222:UOL393266 UYH393222:UYH393266 VID393222:VID393266 VRZ393222:VRZ393266 WBV393222:WBV393266 WLR393222:WLR393266 WVN393222:WVN393266 F458758:F458802 JB458758:JB458802 SX458758:SX458802 ACT458758:ACT458802 AMP458758:AMP458802 AWL458758:AWL458802 BGH458758:BGH458802 BQD458758:BQD458802 BZZ458758:BZZ458802 CJV458758:CJV458802 CTR458758:CTR458802 DDN458758:DDN458802 DNJ458758:DNJ458802 DXF458758:DXF458802 EHB458758:EHB458802 EQX458758:EQX458802 FAT458758:FAT458802 FKP458758:FKP458802 FUL458758:FUL458802 GEH458758:GEH458802 GOD458758:GOD458802 GXZ458758:GXZ458802 HHV458758:HHV458802 HRR458758:HRR458802 IBN458758:IBN458802 ILJ458758:ILJ458802 IVF458758:IVF458802 JFB458758:JFB458802 JOX458758:JOX458802 JYT458758:JYT458802 KIP458758:KIP458802 KSL458758:KSL458802 LCH458758:LCH458802 LMD458758:LMD458802 LVZ458758:LVZ458802 MFV458758:MFV458802 MPR458758:MPR458802 MZN458758:MZN458802 NJJ458758:NJJ458802 NTF458758:NTF458802 ODB458758:ODB458802 OMX458758:OMX458802 OWT458758:OWT458802 PGP458758:PGP458802 PQL458758:PQL458802 QAH458758:QAH458802 QKD458758:QKD458802 QTZ458758:QTZ458802 RDV458758:RDV458802 RNR458758:RNR458802 RXN458758:RXN458802 SHJ458758:SHJ458802 SRF458758:SRF458802 TBB458758:TBB458802 TKX458758:TKX458802 TUT458758:TUT458802 UEP458758:UEP458802 UOL458758:UOL458802 UYH458758:UYH458802 VID458758:VID458802 VRZ458758:VRZ458802 WBV458758:WBV458802 WLR458758:WLR458802 WVN458758:WVN458802 F524294:F524338 JB524294:JB524338 SX524294:SX524338 ACT524294:ACT524338 AMP524294:AMP524338 AWL524294:AWL524338 BGH524294:BGH524338 BQD524294:BQD524338 BZZ524294:BZZ524338 CJV524294:CJV524338 CTR524294:CTR524338 DDN524294:DDN524338 DNJ524294:DNJ524338 DXF524294:DXF524338 EHB524294:EHB524338 EQX524294:EQX524338 FAT524294:FAT524338 FKP524294:FKP524338 FUL524294:FUL524338 GEH524294:GEH524338 GOD524294:GOD524338 GXZ524294:GXZ524338 HHV524294:HHV524338 HRR524294:HRR524338 IBN524294:IBN524338 ILJ524294:ILJ524338 IVF524294:IVF524338 JFB524294:JFB524338 JOX524294:JOX524338 JYT524294:JYT524338 KIP524294:KIP524338 KSL524294:KSL524338 LCH524294:LCH524338 LMD524294:LMD524338 LVZ524294:LVZ524338 MFV524294:MFV524338 MPR524294:MPR524338 MZN524294:MZN524338 NJJ524294:NJJ524338 NTF524294:NTF524338 ODB524294:ODB524338 OMX524294:OMX524338 OWT524294:OWT524338 PGP524294:PGP524338 PQL524294:PQL524338 QAH524294:QAH524338 QKD524294:QKD524338 QTZ524294:QTZ524338 RDV524294:RDV524338 RNR524294:RNR524338 RXN524294:RXN524338 SHJ524294:SHJ524338 SRF524294:SRF524338 TBB524294:TBB524338 TKX524294:TKX524338 TUT524294:TUT524338 UEP524294:UEP524338 UOL524294:UOL524338 UYH524294:UYH524338 VID524294:VID524338 VRZ524294:VRZ524338 WBV524294:WBV524338 WLR524294:WLR524338 WVN524294:WVN524338 F589830:F589874 JB589830:JB589874 SX589830:SX589874 ACT589830:ACT589874 AMP589830:AMP589874 AWL589830:AWL589874 BGH589830:BGH589874 BQD589830:BQD589874 BZZ589830:BZZ589874 CJV589830:CJV589874 CTR589830:CTR589874 DDN589830:DDN589874 DNJ589830:DNJ589874 DXF589830:DXF589874 EHB589830:EHB589874 EQX589830:EQX589874 FAT589830:FAT589874 FKP589830:FKP589874 FUL589830:FUL589874 GEH589830:GEH589874 GOD589830:GOD589874 GXZ589830:GXZ589874 HHV589830:HHV589874 HRR589830:HRR589874 IBN589830:IBN589874 ILJ589830:ILJ589874 IVF589830:IVF589874 JFB589830:JFB589874 JOX589830:JOX589874 JYT589830:JYT589874 KIP589830:KIP589874 KSL589830:KSL589874 LCH589830:LCH589874 LMD589830:LMD589874 LVZ589830:LVZ589874 MFV589830:MFV589874 MPR589830:MPR589874 MZN589830:MZN589874 NJJ589830:NJJ589874 NTF589830:NTF589874 ODB589830:ODB589874 OMX589830:OMX589874 OWT589830:OWT589874 PGP589830:PGP589874 PQL589830:PQL589874 QAH589830:QAH589874 QKD589830:QKD589874 QTZ589830:QTZ589874 RDV589830:RDV589874 RNR589830:RNR589874 RXN589830:RXN589874 SHJ589830:SHJ589874 SRF589830:SRF589874 TBB589830:TBB589874 TKX589830:TKX589874 TUT589830:TUT589874 UEP589830:UEP589874 UOL589830:UOL589874 UYH589830:UYH589874 VID589830:VID589874 VRZ589830:VRZ589874 WBV589830:WBV589874 WLR589830:WLR589874 WVN589830:WVN589874 F655366:F655410 JB655366:JB655410 SX655366:SX655410 ACT655366:ACT655410 AMP655366:AMP655410 AWL655366:AWL655410 BGH655366:BGH655410 BQD655366:BQD655410 BZZ655366:BZZ655410 CJV655366:CJV655410 CTR655366:CTR655410 DDN655366:DDN655410 DNJ655366:DNJ655410 DXF655366:DXF655410 EHB655366:EHB655410 EQX655366:EQX655410 FAT655366:FAT655410 FKP655366:FKP655410 FUL655366:FUL655410 GEH655366:GEH655410 GOD655366:GOD655410 GXZ655366:GXZ655410 HHV655366:HHV655410 HRR655366:HRR655410 IBN655366:IBN655410 ILJ655366:ILJ655410 IVF655366:IVF655410 JFB655366:JFB655410 JOX655366:JOX655410 JYT655366:JYT655410 KIP655366:KIP655410 KSL655366:KSL655410 LCH655366:LCH655410 LMD655366:LMD655410 LVZ655366:LVZ655410 MFV655366:MFV655410 MPR655366:MPR655410 MZN655366:MZN655410 NJJ655366:NJJ655410 NTF655366:NTF655410 ODB655366:ODB655410 OMX655366:OMX655410 OWT655366:OWT655410 PGP655366:PGP655410 PQL655366:PQL655410 QAH655366:QAH655410 QKD655366:QKD655410 QTZ655366:QTZ655410 RDV655366:RDV655410 RNR655366:RNR655410 RXN655366:RXN655410 SHJ655366:SHJ655410 SRF655366:SRF655410 TBB655366:TBB655410 TKX655366:TKX655410 TUT655366:TUT655410 UEP655366:UEP655410 UOL655366:UOL655410 UYH655366:UYH655410 VID655366:VID655410 VRZ655366:VRZ655410 WBV655366:WBV655410 WLR655366:WLR655410 WVN655366:WVN655410 F720902:F720946 JB720902:JB720946 SX720902:SX720946 ACT720902:ACT720946 AMP720902:AMP720946 AWL720902:AWL720946 BGH720902:BGH720946 BQD720902:BQD720946 BZZ720902:BZZ720946 CJV720902:CJV720946 CTR720902:CTR720946 DDN720902:DDN720946 DNJ720902:DNJ720946 DXF720902:DXF720946 EHB720902:EHB720946 EQX720902:EQX720946 FAT720902:FAT720946 FKP720902:FKP720946 FUL720902:FUL720946 GEH720902:GEH720946 GOD720902:GOD720946 GXZ720902:GXZ720946 HHV720902:HHV720946 HRR720902:HRR720946 IBN720902:IBN720946 ILJ720902:ILJ720946 IVF720902:IVF720946 JFB720902:JFB720946 JOX720902:JOX720946 JYT720902:JYT720946 KIP720902:KIP720946 KSL720902:KSL720946 LCH720902:LCH720946 LMD720902:LMD720946 LVZ720902:LVZ720946 MFV720902:MFV720946 MPR720902:MPR720946 MZN720902:MZN720946 NJJ720902:NJJ720946 NTF720902:NTF720946 ODB720902:ODB720946 OMX720902:OMX720946 OWT720902:OWT720946 PGP720902:PGP720946 PQL720902:PQL720946 QAH720902:QAH720946 QKD720902:QKD720946 QTZ720902:QTZ720946 RDV720902:RDV720946 RNR720902:RNR720946 RXN720902:RXN720946 SHJ720902:SHJ720946 SRF720902:SRF720946 TBB720902:TBB720946 TKX720902:TKX720946 TUT720902:TUT720946 UEP720902:UEP720946 UOL720902:UOL720946 UYH720902:UYH720946 VID720902:VID720946 VRZ720902:VRZ720946 WBV720902:WBV720946 WLR720902:WLR720946 WVN720902:WVN720946 F786438:F786482 JB786438:JB786482 SX786438:SX786482 ACT786438:ACT786482 AMP786438:AMP786482 AWL786438:AWL786482 BGH786438:BGH786482 BQD786438:BQD786482 BZZ786438:BZZ786482 CJV786438:CJV786482 CTR786438:CTR786482 DDN786438:DDN786482 DNJ786438:DNJ786482 DXF786438:DXF786482 EHB786438:EHB786482 EQX786438:EQX786482 FAT786438:FAT786482 FKP786438:FKP786482 FUL786438:FUL786482 GEH786438:GEH786482 GOD786438:GOD786482 GXZ786438:GXZ786482 HHV786438:HHV786482 HRR786438:HRR786482 IBN786438:IBN786482 ILJ786438:ILJ786482 IVF786438:IVF786482 JFB786438:JFB786482 JOX786438:JOX786482 JYT786438:JYT786482 KIP786438:KIP786482 KSL786438:KSL786482 LCH786438:LCH786482 LMD786438:LMD786482 LVZ786438:LVZ786482 MFV786438:MFV786482 MPR786438:MPR786482 MZN786438:MZN786482 NJJ786438:NJJ786482 NTF786438:NTF786482 ODB786438:ODB786482 OMX786438:OMX786482 OWT786438:OWT786482 PGP786438:PGP786482 PQL786438:PQL786482 QAH786438:QAH786482 QKD786438:QKD786482 QTZ786438:QTZ786482 RDV786438:RDV786482 RNR786438:RNR786482 RXN786438:RXN786482 SHJ786438:SHJ786482 SRF786438:SRF786482 TBB786438:TBB786482 TKX786438:TKX786482 TUT786438:TUT786482 UEP786438:UEP786482 UOL786438:UOL786482 UYH786438:UYH786482 VID786438:VID786482 VRZ786438:VRZ786482 WBV786438:WBV786482 WLR786438:WLR786482 WVN786438:WVN786482 F851974:F852018 JB851974:JB852018 SX851974:SX852018 ACT851974:ACT852018 AMP851974:AMP852018 AWL851974:AWL852018 BGH851974:BGH852018 BQD851974:BQD852018 BZZ851974:BZZ852018 CJV851974:CJV852018 CTR851974:CTR852018 DDN851974:DDN852018 DNJ851974:DNJ852018 DXF851974:DXF852018 EHB851974:EHB852018 EQX851974:EQX852018 FAT851974:FAT852018 FKP851974:FKP852018 FUL851974:FUL852018 GEH851974:GEH852018 GOD851974:GOD852018 GXZ851974:GXZ852018 HHV851974:HHV852018 HRR851974:HRR852018 IBN851974:IBN852018 ILJ851974:ILJ852018 IVF851974:IVF852018 JFB851974:JFB852018 JOX851974:JOX852018 JYT851974:JYT852018 KIP851974:KIP852018 KSL851974:KSL852018 LCH851974:LCH852018 LMD851974:LMD852018 LVZ851974:LVZ852018 MFV851974:MFV852018 MPR851974:MPR852018 MZN851974:MZN852018 NJJ851974:NJJ852018 NTF851974:NTF852018 ODB851974:ODB852018 OMX851974:OMX852018 OWT851974:OWT852018 PGP851974:PGP852018 PQL851974:PQL852018 QAH851974:QAH852018 QKD851974:QKD852018 QTZ851974:QTZ852018 RDV851974:RDV852018 RNR851974:RNR852018 RXN851974:RXN852018 SHJ851974:SHJ852018 SRF851974:SRF852018 TBB851974:TBB852018 TKX851974:TKX852018 TUT851974:TUT852018 UEP851974:UEP852018 UOL851974:UOL852018 UYH851974:UYH852018 VID851974:VID852018 VRZ851974:VRZ852018 WBV851974:WBV852018 WLR851974:WLR852018 WVN851974:WVN852018 F917510:F917554 JB917510:JB917554 SX917510:SX917554 ACT917510:ACT917554 AMP917510:AMP917554 AWL917510:AWL917554 BGH917510:BGH917554 BQD917510:BQD917554 BZZ917510:BZZ917554 CJV917510:CJV917554 CTR917510:CTR917554 DDN917510:DDN917554 DNJ917510:DNJ917554 DXF917510:DXF917554 EHB917510:EHB917554 EQX917510:EQX917554 FAT917510:FAT917554 FKP917510:FKP917554 FUL917510:FUL917554 GEH917510:GEH917554 GOD917510:GOD917554 GXZ917510:GXZ917554 HHV917510:HHV917554 HRR917510:HRR917554 IBN917510:IBN917554 ILJ917510:ILJ917554 IVF917510:IVF917554 JFB917510:JFB917554 JOX917510:JOX917554 JYT917510:JYT917554 KIP917510:KIP917554 KSL917510:KSL917554 LCH917510:LCH917554 LMD917510:LMD917554 LVZ917510:LVZ917554 MFV917510:MFV917554 MPR917510:MPR917554 MZN917510:MZN917554 NJJ917510:NJJ917554 NTF917510:NTF917554 ODB917510:ODB917554 OMX917510:OMX917554 OWT917510:OWT917554 PGP917510:PGP917554 PQL917510:PQL917554 QAH917510:QAH917554 QKD917510:QKD917554 QTZ917510:QTZ917554 RDV917510:RDV917554 RNR917510:RNR917554 RXN917510:RXN917554 SHJ917510:SHJ917554 SRF917510:SRF917554 TBB917510:TBB917554 TKX917510:TKX917554 TUT917510:TUT917554 UEP917510:UEP917554 UOL917510:UOL917554 UYH917510:UYH917554 VID917510:VID917554 VRZ917510:VRZ917554 WBV917510:WBV917554 WLR917510:WLR917554 WVN917510:WVN917554 F983046:F983090 JB983046:JB983090 SX983046:SX983090 ACT983046:ACT983090 AMP983046:AMP983090 AWL983046:AWL983090 BGH983046:BGH983090 BQD983046:BQD983090 BZZ983046:BZZ983090 CJV983046:CJV983090 CTR983046:CTR983090 DDN983046:DDN983090 DNJ983046:DNJ983090 DXF983046:DXF983090 EHB983046:EHB983090 EQX983046:EQX983090 FAT983046:FAT983090 FKP983046:FKP983090 FUL983046:FUL983090 GEH983046:GEH983090 GOD983046:GOD983090 GXZ983046:GXZ983090 HHV983046:HHV983090 HRR983046:HRR983090 IBN983046:IBN983090 ILJ983046:ILJ983090 IVF983046:IVF983090 JFB983046:JFB983090 JOX983046:JOX983090 JYT983046:JYT983090 KIP983046:KIP983090 KSL983046:KSL983090 LCH983046:LCH983090 LMD983046:LMD983090 LVZ983046:LVZ983090 MFV983046:MFV983090 MPR983046:MPR983090 MZN983046:MZN983090 NJJ983046:NJJ983090 NTF983046:NTF983090 ODB983046:ODB983090 OMX983046:OMX983090 OWT983046:OWT983090 PGP983046:PGP983090 PQL983046:PQL983090 QAH983046:QAH983090 QKD983046:QKD983090 QTZ983046:QTZ983090 RDV983046:RDV983090 RNR983046:RNR983090 RXN983046:RXN983090 SHJ983046:SHJ983090 SRF983046:SRF983090 TBB983046:TBB983090 TKX983046:TKX983090 TUT983046:TUT983090 UEP983046:UEP983090 UOL983046:UOL983090 UYH983046:UYH983090 VID983046:VID983090 VRZ983046:VRZ983090 WBV983046:WBV983090 WLR983046:WLR983090 F11:F68 SX11:SX50 ACT11:ACT50 AMP11:AMP50 AWL11:AWL50 BGH11:BGH50 BQD11:BQD50 BZZ11:BZZ50 CJV11:CJV50 CTR11:CTR50 DDN11:DDN50 DNJ11:DNJ50 DXF11:DXF50 EHB11:EHB50 EQX11:EQX50 FAT11:FAT50 FKP11:FKP50 FUL11:FUL50 GEH11:GEH50 GOD11:GOD50 GXZ11:GXZ50 HHV11:HHV50 HRR11:HRR50 IBN11:IBN50 ILJ11:ILJ50 IVF11:IVF50 JFB11:JFB50 JOX11:JOX50 JYT11:JYT50 KIP11:KIP50 KSL11:KSL50 LCH11:LCH50 LMD11:LMD50 LVZ11:LVZ50 MFV11:MFV50 MPR11:MPR50 MZN11:MZN50 NJJ11:NJJ50 NTF11:NTF50 ODB11:ODB50 OMX11:OMX50 OWT11:OWT50 PGP11:PGP50 PQL11:PQL50 QAH11:QAH50 QKD11:QKD50 QTZ11:QTZ50 RDV11:RDV50 RNR11:RNR50 RXN11:RXN50 SHJ11:SHJ50 SRF11:SRF50 TBB11:TBB50 TKX11:TKX50 TUT11:TUT50 UEP11:UEP50 UOL11:UOL50 UYH11:UYH50 VID11:VID50 VRZ11:VRZ50 WBV11:WBV50 WLR11:WLR50 WVN11:WVN50 JB11:JB50">
      <formula1>"高,中,低"</formula1>
    </dataValidation>
    <dataValidation type="list" allowBlank="1" showInputMessage="1" showErrorMessage="1" sqref="WVO983046:WVO983090 G65542:G65586 JC65542:JC65586 SY65542:SY65586 ACU65542:ACU65586 AMQ65542:AMQ65586 AWM65542:AWM65586 BGI65542:BGI65586 BQE65542:BQE65586 CAA65542:CAA65586 CJW65542:CJW65586 CTS65542:CTS65586 DDO65542:DDO65586 DNK65542:DNK65586 DXG65542:DXG65586 EHC65542:EHC65586 EQY65542:EQY65586 FAU65542:FAU65586 FKQ65542:FKQ65586 FUM65542:FUM65586 GEI65542:GEI65586 GOE65542:GOE65586 GYA65542:GYA65586 HHW65542:HHW65586 HRS65542:HRS65586 IBO65542:IBO65586 ILK65542:ILK65586 IVG65542:IVG65586 JFC65542:JFC65586 JOY65542:JOY65586 JYU65542:JYU65586 KIQ65542:KIQ65586 KSM65542:KSM65586 LCI65542:LCI65586 LME65542:LME65586 LWA65542:LWA65586 MFW65542:MFW65586 MPS65542:MPS65586 MZO65542:MZO65586 NJK65542:NJK65586 NTG65542:NTG65586 ODC65542:ODC65586 OMY65542:OMY65586 OWU65542:OWU65586 PGQ65542:PGQ65586 PQM65542:PQM65586 QAI65542:QAI65586 QKE65542:QKE65586 QUA65542:QUA65586 RDW65542:RDW65586 RNS65542:RNS65586 RXO65542:RXO65586 SHK65542:SHK65586 SRG65542:SRG65586 TBC65542:TBC65586 TKY65542:TKY65586 TUU65542:TUU65586 UEQ65542:UEQ65586 UOM65542:UOM65586 UYI65542:UYI65586 VIE65542:VIE65586 VSA65542:VSA65586 WBW65542:WBW65586 WLS65542:WLS65586 WVO65542:WVO65586 G131078:G131122 JC131078:JC131122 SY131078:SY131122 ACU131078:ACU131122 AMQ131078:AMQ131122 AWM131078:AWM131122 BGI131078:BGI131122 BQE131078:BQE131122 CAA131078:CAA131122 CJW131078:CJW131122 CTS131078:CTS131122 DDO131078:DDO131122 DNK131078:DNK131122 DXG131078:DXG131122 EHC131078:EHC131122 EQY131078:EQY131122 FAU131078:FAU131122 FKQ131078:FKQ131122 FUM131078:FUM131122 GEI131078:GEI131122 GOE131078:GOE131122 GYA131078:GYA131122 HHW131078:HHW131122 HRS131078:HRS131122 IBO131078:IBO131122 ILK131078:ILK131122 IVG131078:IVG131122 JFC131078:JFC131122 JOY131078:JOY131122 JYU131078:JYU131122 KIQ131078:KIQ131122 KSM131078:KSM131122 LCI131078:LCI131122 LME131078:LME131122 LWA131078:LWA131122 MFW131078:MFW131122 MPS131078:MPS131122 MZO131078:MZO131122 NJK131078:NJK131122 NTG131078:NTG131122 ODC131078:ODC131122 OMY131078:OMY131122 OWU131078:OWU131122 PGQ131078:PGQ131122 PQM131078:PQM131122 QAI131078:QAI131122 QKE131078:QKE131122 QUA131078:QUA131122 RDW131078:RDW131122 RNS131078:RNS131122 RXO131078:RXO131122 SHK131078:SHK131122 SRG131078:SRG131122 TBC131078:TBC131122 TKY131078:TKY131122 TUU131078:TUU131122 UEQ131078:UEQ131122 UOM131078:UOM131122 UYI131078:UYI131122 VIE131078:VIE131122 VSA131078:VSA131122 WBW131078:WBW131122 WLS131078:WLS131122 WVO131078:WVO131122 G196614:G196658 JC196614:JC196658 SY196614:SY196658 ACU196614:ACU196658 AMQ196614:AMQ196658 AWM196614:AWM196658 BGI196614:BGI196658 BQE196614:BQE196658 CAA196614:CAA196658 CJW196614:CJW196658 CTS196614:CTS196658 DDO196614:DDO196658 DNK196614:DNK196658 DXG196614:DXG196658 EHC196614:EHC196658 EQY196614:EQY196658 FAU196614:FAU196658 FKQ196614:FKQ196658 FUM196614:FUM196658 GEI196614:GEI196658 GOE196614:GOE196658 GYA196614:GYA196658 HHW196614:HHW196658 HRS196614:HRS196658 IBO196614:IBO196658 ILK196614:ILK196658 IVG196614:IVG196658 JFC196614:JFC196658 JOY196614:JOY196658 JYU196614:JYU196658 KIQ196614:KIQ196658 KSM196614:KSM196658 LCI196614:LCI196658 LME196614:LME196658 LWA196614:LWA196658 MFW196614:MFW196658 MPS196614:MPS196658 MZO196614:MZO196658 NJK196614:NJK196658 NTG196614:NTG196658 ODC196614:ODC196658 OMY196614:OMY196658 OWU196614:OWU196658 PGQ196614:PGQ196658 PQM196614:PQM196658 QAI196614:QAI196658 QKE196614:QKE196658 QUA196614:QUA196658 RDW196614:RDW196658 RNS196614:RNS196658 RXO196614:RXO196658 SHK196614:SHK196658 SRG196614:SRG196658 TBC196614:TBC196658 TKY196614:TKY196658 TUU196614:TUU196658 UEQ196614:UEQ196658 UOM196614:UOM196658 UYI196614:UYI196658 VIE196614:VIE196658 VSA196614:VSA196658 WBW196614:WBW196658 WLS196614:WLS196658 WVO196614:WVO196658 G262150:G262194 JC262150:JC262194 SY262150:SY262194 ACU262150:ACU262194 AMQ262150:AMQ262194 AWM262150:AWM262194 BGI262150:BGI262194 BQE262150:BQE262194 CAA262150:CAA262194 CJW262150:CJW262194 CTS262150:CTS262194 DDO262150:DDO262194 DNK262150:DNK262194 DXG262150:DXG262194 EHC262150:EHC262194 EQY262150:EQY262194 FAU262150:FAU262194 FKQ262150:FKQ262194 FUM262150:FUM262194 GEI262150:GEI262194 GOE262150:GOE262194 GYA262150:GYA262194 HHW262150:HHW262194 HRS262150:HRS262194 IBO262150:IBO262194 ILK262150:ILK262194 IVG262150:IVG262194 JFC262150:JFC262194 JOY262150:JOY262194 JYU262150:JYU262194 KIQ262150:KIQ262194 KSM262150:KSM262194 LCI262150:LCI262194 LME262150:LME262194 LWA262150:LWA262194 MFW262150:MFW262194 MPS262150:MPS262194 MZO262150:MZO262194 NJK262150:NJK262194 NTG262150:NTG262194 ODC262150:ODC262194 OMY262150:OMY262194 OWU262150:OWU262194 PGQ262150:PGQ262194 PQM262150:PQM262194 QAI262150:QAI262194 QKE262150:QKE262194 QUA262150:QUA262194 RDW262150:RDW262194 RNS262150:RNS262194 RXO262150:RXO262194 SHK262150:SHK262194 SRG262150:SRG262194 TBC262150:TBC262194 TKY262150:TKY262194 TUU262150:TUU262194 UEQ262150:UEQ262194 UOM262150:UOM262194 UYI262150:UYI262194 VIE262150:VIE262194 VSA262150:VSA262194 WBW262150:WBW262194 WLS262150:WLS262194 WVO262150:WVO262194 G327686:G327730 JC327686:JC327730 SY327686:SY327730 ACU327686:ACU327730 AMQ327686:AMQ327730 AWM327686:AWM327730 BGI327686:BGI327730 BQE327686:BQE327730 CAA327686:CAA327730 CJW327686:CJW327730 CTS327686:CTS327730 DDO327686:DDO327730 DNK327686:DNK327730 DXG327686:DXG327730 EHC327686:EHC327730 EQY327686:EQY327730 FAU327686:FAU327730 FKQ327686:FKQ327730 FUM327686:FUM327730 GEI327686:GEI327730 GOE327686:GOE327730 GYA327686:GYA327730 HHW327686:HHW327730 HRS327686:HRS327730 IBO327686:IBO327730 ILK327686:ILK327730 IVG327686:IVG327730 JFC327686:JFC327730 JOY327686:JOY327730 JYU327686:JYU327730 KIQ327686:KIQ327730 KSM327686:KSM327730 LCI327686:LCI327730 LME327686:LME327730 LWA327686:LWA327730 MFW327686:MFW327730 MPS327686:MPS327730 MZO327686:MZO327730 NJK327686:NJK327730 NTG327686:NTG327730 ODC327686:ODC327730 OMY327686:OMY327730 OWU327686:OWU327730 PGQ327686:PGQ327730 PQM327686:PQM327730 QAI327686:QAI327730 QKE327686:QKE327730 QUA327686:QUA327730 RDW327686:RDW327730 RNS327686:RNS327730 RXO327686:RXO327730 SHK327686:SHK327730 SRG327686:SRG327730 TBC327686:TBC327730 TKY327686:TKY327730 TUU327686:TUU327730 UEQ327686:UEQ327730 UOM327686:UOM327730 UYI327686:UYI327730 VIE327686:VIE327730 VSA327686:VSA327730 WBW327686:WBW327730 WLS327686:WLS327730 WVO327686:WVO327730 G393222:G393266 JC393222:JC393266 SY393222:SY393266 ACU393222:ACU393266 AMQ393222:AMQ393266 AWM393222:AWM393266 BGI393222:BGI393266 BQE393222:BQE393266 CAA393222:CAA393266 CJW393222:CJW393266 CTS393222:CTS393266 DDO393222:DDO393266 DNK393222:DNK393266 DXG393222:DXG393266 EHC393222:EHC393266 EQY393222:EQY393266 FAU393222:FAU393266 FKQ393222:FKQ393266 FUM393222:FUM393266 GEI393222:GEI393266 GOE393222:GOE393266 GYA393222:GYA393266 HHW393222:HHW393266 HRS393222:HRS393266 IBO393222:IBO393266 ILK393222:ILK393266 IVG393222:IVG393266 JFC393222:JFC393266 JOY393222:JOY393266 JYU393222:JYU393266 KIQ393222:KIQ393266 KSM393222:KSM393266 LCI393222:LCI393266 LME393222:LME393266 LWA393222:LWA393266 MFW393222:MFW393266 MPS393222:MPS393266 MZO393222:MZO393266 NJK393222:NJK393266 NTG393222:NTG393266 ODC393222:ODC393266 OMY393222:OMY393266 OWU393222:OWU393266 PGQ393222:PGQ393266 PQM393222:PQM393266 QAI393222:QAI393266 QKE393222:QKE393266 QUA393222:QUA393266 RDW393222:RDW393266 RNS393222:RNS393266 RXO393222:RXO393266 SHK393222:SHK393266 SRG393222:SRG393266 TBC393222:TBC393266 TKY393222:TKY393266 TUU393222:TUU393266 UEQ393222:UEQ393266 UOM393222:UOM393266 UYI393222:UYI393266 VIE393222:VIE393266 VSA393222:VSA393266 WBW393222:WBW393266 WLS393222:WLS393266 WVO393222:WVO393266 G458758:G458802 JC458758:JC458802 SY458758:SY458802 ACU458758:ACU458802 AMQ458758:AMQ458802 AWM458758:AWM458802 BGI458758:BGI458802 BQE458758:BQE458802 CAA458758:CAA458802 CJW458758:CJW458802 CTS458758:CTS458802 DDO458758:DDO458802 DNK458758:DNK458802 DXG458758:DXG458802 EHC458758:EHC458802 EQY458758:EQY458802 FAU458758:FAU458802 FKQ458758:FKQ458802 FUM458758:FUM458802 GEI458758:GEI458802 GOE458758:GOE458802 GYA458758:GYA458802 HHW458758:HHW458802 HRS458758:HRS458802 IBO458758:IBO458802 ILK458758:ILK458802 IVG458758:IVG458802 JFC458758:JFC458802 JOY458758:JOY458802 JYU458758:JYU458802 KIQ458758:KIQ458802 KSM458758:KSM458802 LCI458758:LCI458802 LME458758:LME458802 LWA458758:LWA458802 MFW458758:MFW458802 MPS458758:MPS458802 MZO458758:MZO458802 NJK458758:NJK458802 NTG458758:NTG458802 ODC458758:ODC458802 OMY458758:OMY458802 OWU458758:OWU458802 PGQ458758:PGQ458802 PQM458758:PQM458802 QAI458758:QAI458802 QKE458758:QKE458802 QUA458758:QUA458802 RDW458758:RDW458802 RNS458758:RNS458802 RXO458758:RXO458802 SHK458758:SHK458802 SRG458758:SRG458802 TBC458758:TBC458802 TKY458758:TKY458802 TUU458758:TUU458802 UEQ458758:UEQ458802 UOM458758:UOM458802 UYI458758:UYI458802 VIE458758:VIE458802 VSA458758:VSA458802 WBW458758:WBW458802 WLS458758:WLS458802 WVO458758:WVO458802 G524294:G524338 JC524294:JC524338 SY524294:SY524338 ACU524294:ACU524338 AMQ524294:AMQ524338 AWM524294:AWM524338 BGI524294:BGI524338 BQE524294:BQE524338 CAA524294:CAA524338 CJW524294:CJW524338 CTS524294:CTS524338 DDO524294:DDO524338 DNK524294:DNK524338 DXG524294:DXG524338 EHC524294:EHC524338 EQY524294:EQY524338 FAU524294:FAU524338 FKQ524294:FKQ524338 FUM524294:FUM524338 GEI524294:GEI524338 GOE524294:GOE524338 GYA524294:GYA524338 HHW524294:HHW524338 HRS524294:HRS524338 IBO524294:IBO524338 ILK524294:ILK524338 IVG524294:IVG524338 JFC524294:JFC524338 JOY524294:JOY524338 JYU524294:JYU524338 KIQ524294:KIQ524338 KSM524294:KSM524338 LCI524294:LCI524338 LME524294:LME524338 LWA524294:LWA524338 MFW524294:MFW524338 MPS524294:MPS524338 MZO524294:MZO524338 NJK524294:NJK524338 NTG524294:NTG524338 ODC524294:ODC524338 OMY524294:OMY524338 OWU524294:OWU524338 PGQ524294:PGQ524338 PQM524294:PQM524338 QAI524294:QAI524338 QKE524294:QKE524338 QUA524294:QUA524338 RDW524294:RDW524338 RNS524294:RNS524338 RXO524294:RXO524338 SHK524294:SHK524338 SRG524294:SRG524338 TBC524294:TBC524338 TKY524294:TKY524338 TUU524294:TUU524338 UEQ524294:UEQ524338 UOM524294:UOM524338 UYI524294:UYI524338 VIE524294:VIE524338 VSA524294:VSA524338 WBW524294:WBW524338 WLS524294:WLS524338 WVO524294:WVO524338 G589830:G589874 JC589830:JC589874 SY589830:SY589874 ACU589830:ACU589874 AMQ589830:AMQ589874 AWM589830:AWM589874 BGI589830:BGI589874 BQE589830:BQE589874 CAA589830:CAA589874 CJW589830:CJW589874 CTS589830:CTS589874 DDO589830:DDO589874 DNK589830:DNK589874 DXG589830:DXG589874 EHC589830:EHC589874 EQY589830:EQY589874 FAU589830:FAU589874 FKQ589830:FKQ589874 FUM589830:FUM589874 GEI589830:GEI589874 GOE589830:GOE589874 GYA589830:GYA589874 HHW589830:HHW589874 HRS589830:HRS589874 IBO589830:IBO589874 ILK589830:ILK589874 IVG589830:IVG589874 JFC589830:JFC589874 JOY589830:JOY589874 JYU589830:JYU589874 KIQ589830:KIQ589874 KSM589830:KSM589874 LCI589830:LCI589874 LME589830:LME589874 LWA589830:LWA589874 MFW589830:MFW589874 MPS589830:MPS589874 MZO589830:MZO589874 NJK589830:NJK589874 NTG589830:NTG589874 ODC589830:ODC589874 OMY589830:OMY589874 OWU589830:OWU589874 PGQ589830:PGQ589874 PQM589830:PQM589874 QAI589830:QAI589874 QKE589830:QKE589874 QUA589830:QUA589874 RDW589830:RDW589874 RNS589830:RNS589874 RXO589830:RXO589874 SHK589830:SHK589874 SRG589830:SRG589874 TBC589830:TBC589874 TKY589830:TKY589874 TUU589830:TUU589874 UEQ589830:UEQ589874 UOM589830:UOM589874 UYI589830:UYI589874 VIE589830:VIE589874 VSA589830:VSA589874 WBW589830:WBW589874 WLS589830:WLS589874 WVO589830:WVO589874 G655366:G655410 JC655366:JC655410 SY655366:SY655410 ACU655366:ACU655410 AMQ655366:AMQ655410 AWM655366:AWM655410 BGI655366:BGI655410 BQE655366:BQE655410 CAA655366:CAA655410 CJW655366:CJW655410 CTS655366:CTS655410 DDO655366:DDO655410 DNK655366:DNK655410 DXG655366:DXG655410 EHC655366:EHC655410 EQY655366:EQY655410 FAU655366:FAU655410 FKQ655366:FKQ655410 FUM655366:FUM655410 GEI655366:GEI655410 GOE655366:GOE655410 GYA655366:GYA655410 HHW655366:HHW655410 HRS655366:HRS655410 IBO655366:IBO655410 ILK655366:ILK655410 IVG655366:IVG655410 JFC655366:JFC655410 JOY655366:JOY655410 JYU655366:JYU655410 KIQ655366:KIQ655410 KSM655366:KSM655410 LCI655366:LCI655410 LME655366:LME655410 LWA655366:LWA655410 MFW655366:MFW655410 MPS655366:MPS655410 MZO655366:MZO655410 NJK655366:NJK655410 NTG655366:NTG655410 ODC655366:ODC655410 OMY655366:OMY655410 OWU655366:OWU655410 PGQ655366:PGQ655410 PQM655366:PQM655410 QAI655366:QAI655410 QKE655366:QKE655410 QUA655366:QUA655410 RDW655366:RDW655410 RNS655366:RNS655410 RXO655366:RXO655410 SHK655366:SHK655410 SRG655366:SRG655410 TBC655366:TBC655410 TKY655366:TKY655410 TUU655366:TUU655410 UEQ655366:UEQ655410 UOM655366:UOM655410 UYI655366:UYI655410 VIE655366:VIE655410 VSA655366:VSA655410 WBW655366:WBW655410 WLS655366:WLS655410 WVO655366:WVO655410 G720902:G720946 JC720902:JC720946 SY720902:SY720946 ACU720902:ACU720946 AMQ720902:AMQ720946 AWM720902:AWM720946 BGI720902:BGI720946 BQE720902:BQE720946 CAA720902:CAA720946 CJW720902:CJW720946 CTS720902:CTS720946 DDO720902:DDO720946 DNK720902:DNK720946 DXG720902:DXG720946 EHC720902:EHC720946 EQY720902:EQY720946 FAU720902:FAU720946 FKQ720902:FKQ720946 FUM720902:FUM720946 GEI720902:GEI720946 GOE720902:GOE720946 GYA720902:GYA720946 HHW720902:HHW720946 HRS720902:HRS720946 IBO720902:IBO720946 ILK720902:ILK720946 IVG720902:IVG720946 JFC720902:JFC720946 JOY720902:JOY720946 JYU720902:JYU720946 KIQ720902:KIQ720946 KSM720902:KSM720946 LCI720902:LCI720946 LME720902:LME720946 LWA720902:LWA720946 MFW720902:MFW720946 MPS720902:MPS720946 MZO720902:MZO720946 NJK720902:NJK720946 NTG720902:NTG720946 ODC720902:ODC720946 OMY720902:OMY720946 OWU720902:OWU720946 PGQ720902:PGQ720946 PQM720902:PQM720946 QAI720902:QAI720946 QKE720902:QKE720946 QUA720902:QUA720946 RDW720902:RDW720946 RNS720902:RNS720946 RXO720902:RXO720946 SHK720902:SHK720946 SRG720902:SRG720946 TBC720902:TBC720946 TKY720902:TKY720946 TUU720902:TUU720946 UEQ720902:UEQ720946 UOM720902:UOM720946 UYI720902:UYI720946 VIE720902:VIE720946 VSA720902:VSA720946 WBW720902:WBW720946 WLS720902:WLS720946 WVO720902:WVO720946 G786438:G786482 JC786438:JC786482 SY786438:SY786482 ACU786438:ACU786482 AMQ786438:AMQ786482 AWM786438:AWM786482 BGI786438:BGI786482 BQE786438:BQE786482 CAA786438:CAA786482 CJW786438:CJW786482 CTS786438:CTS786482 DDO786438:DDO786482 DNK786438:DNK786482 DXG786438:DXG786482 EHC786438:EHC786482 EQY786438:EQY786482 FAU786438:FAU786482 FKQ786438:FKQ786482 FUM786438:FUM786482 GEI786438:GEI786482 GOE786438:GOE786482 GYA786438:GYA786482 HHW786438:HHW786482 HRS786438:HRS786482 IBO786438:IBO786482 ILK786438:ILK786482 IVG786438:IVG786482 JFC786438:JFC786482 JOY786438:JOY786482 JYU786438:JYU786482 KIQ786438:KIQ786482 KSM786438:KSM786482 LCI786438:LCI786482 LME786438:LME786482 LWA786438:LWA786482 MFW786438:MFW786482 MPS786438:MPS786482 MZO786438:MZO786482 NJK786438:NJK786482 NTG786438:NTG786482 ODC786438:ODC786482 OMY786438:OMY786482 OWU786438:OWU786482 PGQ786438:PGQ786482 PQM786438:PQM786482 QAI786438:QAI786482 QKE786438:QKE786482 QUA786438:QUA786482 RDW786438:RDW786482 RNS786438:RNS786482 RXO786438:RXO786482 SHK786438:SHK786482 SRG786438:SRG786482 TBC786438:TBC786482 TKY786438:TKY786482 TUU786438:TUU786482 UEQ786438:UEQ786482 UOM786438:UOM786482 UYI786438:UYI786482 VIE786438:VIE786482 VSA786438:VSA786482 WBW786438:WBW786482 WLS786438:WLS786482 WVO786438:WVO786482 G851974:G852018 JC851974:JC852018 SY851974:SY852018 ACU851974:ACU852018 AMQ851974:AMQ852018 AWM851974:AWM852018 BGI851974:BGI852018 BQE851974:BQE852018 CAA851974:CAA852018 CJW851974:CJW852018 CTS851974:CTS852018 DDO851974:DDO852018 DNK851974:DNK852018 DXG851974:DXG852018 EHC851974:EHC852018 EQY851974:EQY852018 FAU851974:FAU852018 FKQ851974:FKQ852018 FUM851974:FUM852018 GEI851974:GEI852018 GOE851974:GOE852018 GYA851974:GYA852018 HHW851974:HHW852018 HRS851974:HRS852018 IBO851974:IBO852018 ILK851974:ILK852018 IVG851974:IVG852018 JFC851974:JFC852018 JOY851974:JOY852018 JYU851974:JYU852018 KIQ851974:KIQ852018 KSM851974:KSM852018 LCI851974:LCI852018 LME851974:LME852018 LWA851974:LWA852018 MFW851974:MFW852018 MPS851974:MPS852018 MZO851974:MZO852018 NJK851974:NJK852018 NTG851974:NTG852018 ODC851974:ODC852018 OMY851974:OMY852018 OWU851974:OWU852018 PGQ851974:PGQ852018 PQM851974:PQM852018 QAI851974:QAI852018 QKE851974:QKE852018 QUA851974:QUA852018 RDW851974:RDW852018 RNS851974:RNS852018 RXO851974:RXO852018 SHK851974:SHK852018 SRG851974:SRG852018 TBC851974:TBC852018 TKY851974:TKY852018 TUU851974:TUU852018 UEQ851974:UEQ852018 UOM851974:UOM852018 UYI851974:UYI852018 VIE851974:VIE852018 VSA851974:VSA852018 WBW851974:WBW852018 WLS851974:WLS852018 WVO851974:WVO852018 G917510:G917554 JC917510:JC917554 SY917510:SY917554 ACU917510:ACU917554 AMQ917510:AMQ917554 AWM917510:AWM917554 BGI917510:BGI917554 BQE917510:BQE917554 CAA917510:CAA917554 CJW917510:CJW917554 CTS917510:CTS917554 DDO917510:DDO917554 DNK917510:DNK917554 DXG917510:DXG917554 EHC917510:EHC917554 EQY917510:EQY917554 FAU917510:FAU917554 FKQ917510:FKQ917554 FUM917510:FUM917554 GEI917510:GEI917554 GOE917510:GOE917554 GYA917510:GYA917554 HHW917510:HHW917554 HRS917510:HRS917554 IBO917510:IBO917554 ILK917510:ILK917554 IVG917510:IVG917554 JFC917510:JFC917554 JOY917510:JOY917554 JYU917510:JYU917554 KIQ917510:KIQ917554 KSM917510:KSM917554 LCI917510:LCI917554 LME917510:LME917554 LWA917510:LWA917554 MFW917510:MFW917554 MPS917510:MPS917554 MZO917510:MZO917554 NJK917510:NJK917554 NTG917510:NTG917554 ODC917510:ODC917554 OMY917510:OMY917554 OWU917510:OWU917554 PGQ917510:PGQ917554 PQM917510:PQM917554 QAI917510:QAI917554 QKE917510:QKE917554 QUA917510:QUA917554 RDW917510:RDW917554 RNS917510:RNS917554 RXO917510:RXO917554 SHK917510:SHK917554 SRG917510:SRG917554 TBC917510:TBC917554 TKY917510:TKY917554 TUU917510:TUU917554 UEQ917510:UEQ917554 UOM917510:UOM917554 UYI917510:UYI917554 VIE917510:VIE917554 VSA917510:VSA917554 WBW917510:WBW917554 WLS917510:WLS917554 WVO917510:WVO917554 G983046:G983090 JC983046:JC983090 SY983046:SY983090 ACU983046:ACU983090 AMQ983046:AMQ983090 AWM983046:AWM983090 BGI983046:BGI983090 BQE983046:BQE983090 CAA983046:CAA983090 CJW983046:CJW983090 CTS983046:CTS983090 DDO983046:DDO983090 DNK983046:DNK983090 DXG983046:DXG983090 EHC983046:EHC983090 EQY983046:EQY983090 FAU983046:FAU983090 FKQ983046:FKQ983090 FUM983046:FUM983090 GEI983046:GEI983090 GOE983046:GOE983090 GYA983046:GYA983090 HHW983046:HHW983090 HRS983046:HRS983090 IBO983046:IBO983090 ILK983046:ILK983090 IVG983046:IVG983090 JFC983046:JFC983090 JOY983046:JOY983090 JYU983046:JYU983090 KIQ983046:KIQ983090 KSM983046:KSM983090 LCI983046:LCI983090 LME983046:LME983090 LWA983046:LWA983090 MFW983046:MFW983090 MPS983046:MPS983090 MZO983046:MZO983090 NJK983046:NJK983090 NTG983046:NTG983090 ODC983046:ODC983090 OMY983046:OMY983090 OWU983046:OWU983090 PGQ983046:PGQ983090 PQM983046:PQM983090 QAI983046:QAI983090 QKE983046:QKE983090 QUA983046:QUA983090 RDW983046:RDW983090 RNS983046:RNS983090 RXO983046:RXO983090 SHK983046:SHK983090 SRG983046:SRG983090 TBC983046:TBC983090 TKY983046:TKY983090 TUU983046:TUU983090 UEQ983046:UEQ983090 UOM983046:UOM983090 UYI983046:UYI983090 VIE983046:VIE983090 VSA983046:VSA983090 WBW983046:WBW983090 WLS983046:WLS983090 G11:G68 SY11:SY50 ACU11:ACU50 AMQ11:AMQ50 AWM11:AWM50 BGI11:BGI50 BQE11:BQE50 CAA11:CAA50 CJW11:CJW50 CTS11:CTS50 DDO11:DDO50 DNK11:DNK50 DXG11:DXG50 EHC11:EHC50 EQY11:EQY50 FAU11:FAU50 FKQ11:FKQ50 FUM11:FUM50 GEI11:GEI50 GOE11:GOE50 GYA11:GYA50 HHW11:HHW50 HRS11:HRS50 IBO11:IBO50 ILK11:ILK50 IVG11:IVG50 JFC11:JFC50 JOY11:JOY50 JYU11:JYU50 KIQ11:KIQ50 KSM11:KSM50 LCI11:LCI50 LME11:LME50 LWA11:LWA50 MFW11:MFW50 MPS11:MPS50 MZO11:MZO50 NJK11:NJK50 NTG11:NTG50 ODC11:ODC50 OMY11:OMY50 OWU11:OWU50 PGQ11:PGQ50 PQM11:PQM50 QAI11:QAI50 QKE11:QKE50 QUA11:QUA50 RDW11:RDW50 RNS11:RNS50 RXO11:RXO50 SHK11:SHK50 SRG11:SRG50 TBC11:TBC50 TKY11:TKY50 TUU11:TUU50 UEQ11:UEQ50 UOM11:UOM50 UYI11:UYI50 VIE11:VIE50 VSA11:VSA50 WBW11:WBW50 WLS11:WLS50 WVO11:WVO50 JC11:JC50">
      <formula1>"是,否"</formula1>
    </dataValidation>
  </dataValidation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selection activeCell="R11" sqref="R11"/>
    </sheetView>
  </sheetViews>
  <sheetFormatPr defaultRowHeight="16.5"/>
  <cols>
    <col min="1" max="1" width="2.625" style="1" customWidth="1"/>
    <col min="2" max="2" width="18.5" style="2" customWidth="1"/>
    <col min="3" max="3" width="18.25" style="1" customWidth="1"/>
    <col min="4" max="4" width="14.125" style="1" customWidth="1"/>
    <col min="5" max="5" width="6.75" style="1" customWidth="1"/>
    <col min="6" max="6" width="5.625" style="1" customWidth="1"/>
    <col min="7" max="7" width="7.875" style="1" customWidth="1"/>
    <col min="8" max="8" width="21.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5640</v>
      </c>
      <c r="L1" s="386"/>
      <c r="M1" s="386"/>
      <c r="N1" s="387"/>
      <c r="O1" s="388"/>
      <c r="P1" s="385" t="s">
        <v>5789</v>
      </c>
      <c r="Q1" s="386"/>
      <c r="R1" s="386"/>
      <c r="S1" s="387"/>
      <c r="T1" s="388"/>
    </row>
    <row r="2" spans="2:20" ht="17.25">
      <c r="B2" s="6" t="s">
        <v>5790</v>
      </c>
      <c r="C2" s="7"/>
      <c r="D2" s="5"/>
      <c r="E2" s="5"/>
      <c r="F2" s="5"/>
      <c r="G2" s="5"/>
      <c r="H2" s="5"/>
      <c r="I2" s="5"/>
      <c r="J2" s="20"/>
      <c r="K2" s="383" t="s">
        <v>5474</v>
      </c>
      <c r="L2" s="389"/>
      <c r="M2" s="389"/>
      <c r="N2" s="390"/>
      <c r="O2" s="391"/>
      <c r="P2" s="383" t="s">
        <v>5569</v>
      </c>
      <c r="Q2" s="389"/>
      <c r="R2" s="389"/>
      <c r="S2" s="390"/>
      <c r="T2" s="391"/>
    </row>
    <row r="3" spans="2:20" ht="17.25">
      <c r="B3" s="6" t="s">
        <v>5476</v>
      </c>
      <c r="C3" s="8"/>
      <c r="D3" s="5"/>
      <c r="E3" s="5"/>
      <c r="F3" s="5"/>
      <c r="G3" s="5"/>
      <c r="H3" s="5"/>
      <c r="I3" s="5"/>
      <c r="J3" s="20"/>
      <c r="K3" s="383" t="s">
        <v>5791</v>
      </c>
      <c r="L3" s="389"/>
      <c r="M3" s="389"/>
      <c r="N3" s="390"/>
      <c r="O3" s="391"/>
      <c r="P3" s="383" t="s">
        <v>5571</v>
      </c>
      <c r="Q3" s="389"/>
      <c r="R3" s="389"/>
      <c r="S3" s="390"/>
      <c r="T3" s="391"/>
    </row>
    <row r="4" spans="2:20">
      <c r="B4" s="6" t="s">
        <v>5479</v>
      </c>
      <c r="C4" s="8"/>
      <c r="D4" s="5"/>
      <c r="E4" s="5"/>
      <c r="F4" s="5"/>
      <c r="G4" s="5"/>
      <c r="H4" s="5"/>
      <c r="I4" s="5"/>
      <c r="J4" s="20"/>
      <c r="K4" s="383" t="s">
        <v>5792</v>
      </c>
      <c r="L4" s="384"/>
      <c r="M4" s="8">
        <v>16</v>
      </c>
      <c r="N4" s="21" t="s">
        <v>5483</v>
      </c>
      <c r="O4" s="22">
        <f>(M5+M6)/M4</f>
        <v>0</v>
      </c>
      <c r="P4" s="383" t="s">
        <v>5731</v>
      </c>
      <c r="Q4" s="384"/>
      <c r="R4" s="8">
        <f>COUNTA($B$11:$B$173)</f>
        <v>1</v>
      </c>
      <c r="S4" s="21" t="s">
        <v>5483</v>
      </c>
      <c r="T4" s="22">
        <f>(R5+R6)/R4</f>
        <v>0</v>
      </c>
    </row>
    <row r="5" spans="2:20">
      <c r="B5" s="6" t="s">
        <v>5484</v>
      </c>
      <c r="C5" s="8"/>
      <c r="D5" s="5"/>
      <c r="E5" s="5"/>
      <c r="F5" s="5"/>
      <c r="G5" s="5"/>
      <c r="H5" s="5"/>
      <c r="I5" s="5"/>
      <c r="J5" s="20"/>
      <c r="K5" s="383" t="s">
        <v>5486</v>
      </c>
      <c r="L5" s="384"/>
      <c r="M5" s="23">
        <f>COUNTIF(K11:K$173,"通过")</f>
        <v>0</v>
      </c>
      <c r="N5" s="21" t="s">
        <v>5483</v>
      </c>
      <c r="O5" s="22">
        <f>M5/M4</f>
        <v>0</v>
      </c>
      <c r="P5" s="383" t="s">
        <v>5486</v>
      </c>
      <c r="Q5" s="384"/>
      <c r="R5" s="23">
        <f>COUNTIF(P11:P$173,"通过")</f>
        <v>0</v>
      </c>
      <c r="S5" s="21" t="s">
        <v>5572</v>
      </c>
      <c r="T5" s="22">
        <f>R5/R4</f>
        <v>0</v>
      </c>
    </row>
    <row r="6" spans="2:20">
      <c r="B6" s="6" t="s">
        <v>5487</v>
      </c>
      <c r="C6" s="8"/>
      <c r="D6" s="5"/>
      <c r="E6" s="5"/>
      <c r="F6" s="5"/>
      <c r="G6" s="5"/>
      <c r="H6" s="5"/>
      <c r="I6" s="5"/>
      <c r="J6" s="20"/>
      <c r="K6" s="383" t="s">
        <v>5489</v>
      </c>
      <c r="L6" s="384"/>
      <c r="M6" s="23">
        <f>COUNTIF(K11:K$172,"不通过")</f>
        <v>0</v>
      </c>
      <c r="N6" s="21" t="s">
        <v>5483</v>
      </c>
      <c r="O6" s="22">
        <f>M6/M4</f>
        <v>0</v>
      </c>
      <c r="P6" s="383" t="s">
        <v>5489</v>
      </c>
      <c r="Q6" s="384"/>
      <c r="R6" s="23">
        <f>COUNTIF(P11:P$172,"失败")</f>
        <v>0</v>
      </c>
      <c r="S6" s="21" t="s">
        <v>5572</v>
      </c>
      <c r="T6" s="22">
        <f>R6/R4</f>
        <v>0</v>
      </c>
    </row>
    <row r="7" spans="2:20">
      <c r="B7" s="6" t="s">
        <v>5490</v>
      </c>
      <c r="C7" s="8"/>
      <c r="D7" s="5"/>
      <c r="E7" s="5"/>
      <c r="F7" s="5"/>
      <c r="G7" s="5"/>
      <c r="H7" s="5"/>
      <c r="I7" s="5"/>
      <c r="J7" s="20"/>
      <c r="K7" s="383" t="s">
        <v>5492</v>
      </c>
      <c r="L7" s="384"/>
      <c r="M7" s="23">
        <f>COUNTIF(K11:K$172,"阻碍")</f>
        <v>0</v>
      </c>
      <c r="N7" s="21" t="s">
        <v>5483</v>
      </c>
      <c r="O7" s="22">
        <f>M7/M4</f>
        <v>0</v>
      </c>
      <c r="P7" s="383" t="s">
        <v>5492</v>
      </c>
      <c r="Q7" s="384"/>
      <c r="R7" s="23">
        <f>COUNTIF(P11:P$172,"阻塞")</f>
        <v>0</v>
      </c>
      <c r="S7" s="21" t="s">
        <v>5483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5493</v>
      </c>
      <c r="L8" s="384"/>
      <c r="M8" s="23">
        <f>COUNTIF(K11:K$172,"无效")</f>
        <v>0</v>
      </c>
      <c r="N8" s="21" t="s">
        <v>5483</v>
      </c>
      <c r="O8" s="22">
        <f>M8/M4</f>
        <v>0</v>
      </c>
      <c r="P8" s="383" t="s">
        <v>5493</v>
      </c>
      <c r="Q8" s="384"/>
      <c r="R8" s="23">
        <f>COUNTIF(P11:P$172,"无效")</f>
        <v>0</v>
      </c>
      <c r="S8" s="21" t="s">
        <v>5483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5494</v>
      </c>
      <c r="L9" s="384"/>
      <c r="M9" s="23">
        <f>COUNTIF(K11:K$172,"未执行")</f>
        <v>0</v>
      </c>
      <c r="N9" s="21" t="s">
        <v>5483</v>
      </c>
      <c r="O9" s="22">
        <f>M9/M4</f>
        <v>0</v>
      </c>
      <c r="P9" s="383" t="s">
        <v>5494</v>
      </c>
      <c r="Q9" s="384"/>
      <c r="R9" s="23">
        <f>COUNTIF(P11:P$172,"未执行")</f>
        <v>0</v>
      </c>
      <c r="S9" s="21" t="s">
        <v>5483</v>
      </c>
      <c r="T9" s="22">
        <f>R9/R4</f>
        <v>0</v>
      </c>
    </row>
    <row r="10" spans="2:20" ht="33">
      <c r="B10" s="9" t="s">
        <v>5495</v>
      </c>
      <c r="C10" s="10" t="s">
        <v>5575</v>
      </c>
      <c r="D10" s="10" t="s">
        <v>5497</v>
      </c>
      <c r="E10" s="10" t="s">
        <v>5498</v>
      </c>
      <c r="F10" s="10" t="s">
        <v>5499</v>
      </c>
      <c r="G10" s="11" t="s">
        <v>5576</v>
      </c>
      <c r="H10" s="10" t="s">
        <v>5793</v>
      </c>
      <c r="I10" s="10" t="s">
        <v>5577</v>
      </c>
      <c r="J10" s="24" t="s">
        <v>5771</v>
      </c>
      <c r="K10" s="10" t="s">
        <v>5504</v>
      </c>
      <c r="L10" s="10" t="s">
        <v>5621</v>
      </c>
      <c r="M10" s="10" t="s">
        <v>5506</v>
      </c>
      <c r="N10" s="10" t="s">
        <v>5794</v>
      </c>
      <c r="O10" s="10" t="s">
        <v>5508</v>
      </c>
      <c r="P10" s="10" t="s">
        <v>5579</v>
      </c>
      <c r="Q10" s="10" t="s">
        <v>5505</v>
      </c>
      <c r="R10" s="10" t="s">
        <v>5506</v>
      </c>
      <c r="S10" s="10" t="s">
        <v>5507</v>
      </c>
      <c r="T10" s="10" t="s">
        <v>5508</v>
      </c>
    </row>
    <row r="11" spans="2:20" ht="40.5">
      <c r="B11" s="486" t="s">
        <v>86</v>
      </c>
      <c r="C11" s="13"/>
      <c r="D11" s="364" t="s">
        <v>5581</v>
      </c>
      <c r="E11" s="13" t="s">
        <v>145</v>
      </c>
      <c r="F11" s="13" t="s">
        <v>178</v>
      </c>
      <c r="G11" s="13" t="s">
        <v>157</v>
      </c>
      <c r="H11" s="364" t="s">
        <v>5795</v>
      </c>
      <c r="I11" s="25" t="s">
        <v>5796</v>
      </c>
      <c r="J11" s="25" t="s">
        <v>5797</v>
      </c>
      <c r="K11" s="26"/>
      <c r="L11" s="13"/>
      <c r="M11" s="13"/>
      <c r="N11" s="13"/>
      <c r="O11" s="13"/>
      <c r="P11" s="13"/>
      <c r="Q11" s="13"/>
      <c r="R11" s="13"/>
      <c r="S11" s="13"/>
      <c r="T11" s="13"/>
    </row>
    <row r="12" spans="2:20">
      <c r="B12" s="486"/>
      <c r="C12" s="13"/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5775</v>
      </c>
      <c r="J12" s="25" t="s">
        <v>5714</v>
      </c>
      <c r="K12" s="26"/>
      <c r="L12" s="13"/>
      <c r="M12" s="8"/>
      <c r="N12" s="8"/>
      <c r="O12" s="13"/>
      <c r="P12" s="13"/>
      <c r="Q12" s="13"/>
      <c r="R12" s="13"/>
      <c r="S12" s="13"/>
      <c r="T12" s="13"/>
    </row>
    <row r="13" spans="2:20" ht="40.5">
      <c r="B13" s="486"/>
      <c r="C13" s="13"/>
      <c r="D13" s="364"/>
      <c r="E13" s="13" t="s">
        <v>145</v>
      </c>
      <c r="F13" s="13" t="s">
        <v>146</v>
      </c>
      <c r="G13" s="13" t="s">
        <v>147</v>
      </c>
      <c r="H13" s="364"/>
      <c r="I13" s="25" t="s">
        <v>5776</v>
      </c>
      <c r="J13" s="25" t="s">
        <v>5777</v>
      </c>
      <c r="K13" s="26"/>
      <c r="L13" s="13"/>
      <c r="M13" s="8"/>
      <c r="N13" s="8"/>
      <c r="O13" s="13"/>
      <c r="P13" s="13"/>
      <c r="Q13" s="13"/>
      <c r="R13" s="13"/>
      <c r="S13" s="13"/>
      <c r="T13" s="13"/>
    </row>
    <row r="14" spans="2:20" ht="40.5">
      <c r="B14" s="486"/>
      <c r="C14" s="13"/>
      <c r="D14" s="364"/>
      <c r="E14" s="13" t="s">
        <v>145</v>
      </c>
      <c r="F14" s="13" t="s">
        <v>146</v>
      </c>
      <c r="G14" s="13" t="s">
        <v>147</v>
      </c>
      <c r="H14" s="364"/>
      <c r="I14" s="25" t="s">
        <v>5778</v>
      </c>
      <c r="J14" s="25" t="s">
        <v>5779</v>
      </c>
      <c r="K14" s="26"/>
      <c r="L14" s="13"/>
      <c r="M14" s="8"/>
      <c r="N14" s="8"/>
      <c r="O14" s="13"/>
      <c r="P14" s="13"/>
      <c r="Q14" s="13"/>
      <c r="R14" s="13"/>
      <c r="S14" s="13"/>
      <c r="T14" s="13"/>
    </row>
    <row r="15" spans="2:20" ht="27">
      <c r="B15" s="486"/>
      <c r="C15" s="13"/>
      <c r="D15" s="364"/>
      <c r="E15" s="13" t="s">
        <v>145</v>
      </c>
      <c r="F15" s="13" t="s">
        <v>178</v>
      </c>
      <c r="G15" s="13" t="s">
        <v>157</v>
      </c>
      <c r="H15" s="364"/>
      <c r="I15" s="25" t="s">
        <v>5780</v>
      </c>
      <c r="J15" s="25" t="s">
        <v>5716</v>
      </c>
      <c r="K15" s="26"/>
      <c r="L15" s="13"/>
      <c r="M15" s="8"/>
      <c r="N15" s="8"/>
      <c r="O15" s="13"/>
      <c r="P15" s="13"/>
      <c r="Q15" s="13"/>
      <c r="R15" s="13"/>
      <c r="S15" s="13"/>
      <c r="T15" s="13"/>
    </row>
    <row r="16" spans="2:20" ht="27">
      <c r="B16" s="486"/>
      <c r="C16" s="13"/>
      <c r="D16" s="364"/>
      <c r="E16" s="13" t="s">
        <v>145</v>
      </c>
      <c r="F16" s="13" t="s">
        <v>178</v>
      </c>
      <c r="G16" s="13" t="s">
        <v>157</v>
      </c>
      <c r="H16" s="364"/>
      <c r="I16" s="25" t="s">
        <v>5781</v>
      </c>
      <c r="J16" s="25" t="s">
        <v>5721</v>
      </c>
      <c r="K16" s="26"/>
      <c r="L16" s="13"/>
      <c r="M16" s="25"/>
      <c r="N16" s="25"/>
      <c r="O16" s="13"/>
      <c r="P16" s="13"/>
      <c r="Q16" s="13"/>
      <c r="R16" s="13"/>
      <c r="S16" s="13"/>
      <c r="T16" s="13"/>
    </row>
    <row r="17" spans="1:20" ht="40.5">
      <c r="B17" s="486"/>
      <c r="C17" s="13"/>
      <c r="D17" s="364"/>
      <c r="E17" s="13" t="s">
        <v>145</v>
      </c>
      <c r="F17" s="13" t="s">
        <v>178</v>
      </c>
      <c r="G17" s="13" t="s">
        <v>157</v>
      </c>
      <c r="H17" s="364"/>
      <c r="I17" s="25" t="s">
        <v>5798</v>
      </c>
      <c r="J17" s="25" t="s">
        <v>5799</v>
      </c>
      <c r="K17" s="26"/>
      <c r="L17" s="13"/>
      <c r="M17" s="25"/>
      <c r="N17" s="25"/>
      <c r="O17" s="13"/>
      <c r="P17" s="13"/>
      <c r="Q17" s="13"/>
      <c r="R17" s="13"/>
      <c r="S17" s="13"/>
      <c r="T17" s="13"/>
    </row>
    <row r="18" spans="1:20" ht="40.5">
      <c r="B18" s="486"/>
      <c r="C18" s="13"/>
      <c r="D18" s="364"/>
      <c r="E18" s="13" t="s">
        <v>145</v>
      </c>
      <c r="F18" s="13" t="s">
        <v>178</v>
      </c>
      <c r="G18" s="13" t="s">
        <v>157</v>
      </c>
      <c r="H18" s="364"/>
      <c r="I18" s="25" t="s">
        <v>5800</v>
      </c>
      <c r="J18" s="25" t="s">
        <v>5801</v>
      </c>
      <c r="K18" s="26"/>
      <c r="L18" s="13"/>
      <c r="M18" s="8"/>
      <c r="N18" s="8"/>
      <c r="O18" s="13"/>
      <c r="P18" s="13"/>
      <c r="Q18" s="13"/>
      <c r="R18" s="13"/>
      <c r="S18" s="13"/>
      <c r="T18" s="13"/>
    </row>
    <row r="19" spans="1:20">
      <c r="B19" s="486"/>
      <c r="C19" s="13"/>
      <c r="D19" s="364"/>
      <c r="E19" s="13" t="s">
        <v>145</v>
      </c>
      <c r="F19" s="13" t="s">
        <v>178</v>
      </c>
      <c r="G19" s="13" t="s">
        <v>157</v>
      </c>
      <c r="H19" s="364"/>
      <c r="I19" s="25" t="s">
        <v>5741</v>
      </c>
      <c r="J19" s="25" t="s">
        <v>5742</v>
      </c>
      <c r="K19" s="26"/>
      <c r="L19" s="13"/>
      <c r="M19" s="8"/>
      <c r="N19" s="8"/>
      <c r="O19" s="13"/>
      <c r="P19" s="13"/>
      <c r="Q19" s="13"/>
      <c r="R19" s="13"/>
      <c r="S19" s="13"/>
      <c r="T19" s="13"/>
    </row>
    <row r="20" spans="1:20" ht="40.5">
      <c r="B20" s="486"/>
      <c r="C20" s="13"/>
      <c r="D20" s="364"/>
      <c r="E20" s="13" t="s">
        <v>145</v>
      </c>
      <c r="F20" s="13" t="s">
        <v>178</v>
      </c>
      <c r="G20" s="13" t="s">
        <v>157</v>
      </c>
      <c r="H20" s="364"/>
      <c r="I20" s="25" t="s">
        <v>5743</v>
      </c>
      <c r="J20" s="25" t="s">
        <v>5744</v>
      </c>
      <c r="K20" s="26"/>
      <c r="L20" s="13"/>
      <c r="M20" s="13"/>
      <c r="N20" s="13"/>
      <c r="O20" s="13"/>
      <c r="P20" s="13"/>
      <c r="Q20" s="13"/>
      <c r="R20" s="13"/>
      <c r="S20" s="13"/>
      <c r="T20" s="13"/>
    </row>
    <row r="21" spans="1:20" ht="40.5">
      <c r="B21" s="486"/>
      <c r="C21" s="13"/>
      <c r="D21" s="364"/>
      <c r="E21" s="13" t="s">
        <v>145</v>
      </c>
      <c r="F21" s="13" t="s">
        <v>146</v>
      </c>
      <c r="G21" s="13" t="s">
        <v>157</v>
      </c>
      <c r="H21" s="364"/>
      <c r="I21" s="25" t="s">
        <v>5745</v>
      </c>
      <c r="J21" s="25" t="s">
        <v>5746</v>
      </c>
      <c r="K21" s="26"/>
      <c r="L21" s="13"/>
      <c r="M21" s="13"/>
      <c r="N21" s="13"/>
      <c r="O21" s="13"/>
      <c r="P21" s="13"/>
      <c r="Q21" s="13"/>
      <c r="R21" s="13"/>
      <c r="S21" s="13"/>
      <c r="T21" s="13"/>
    </row>
    <row r="22" spans="1:20" ht="40.5">
      <c r="B22" s="486"/>
      <c r="C22" s="13"/>
      <c r="D22" s="364"/>
      <c r="E22" s="13" t="s">
        <v>145</v>
      </c>
      <c r="F22" s="13" t="s">
        <v>146</v>
      </c>
      <c r="G22" s="13" t="s">
        <v>157</v>
      </c>
      <c r="H22" s="364"/>
      <c r="I22" s="25" t="s">
        <v>5747</v>
      </c>
      <c r="J22" s="25" t="s">
        <v>5591</v>
      </c>
      <c r="K22" s="26"/>
      <c r="L22" s="13" t="s">
        <v>5782</v>
      </c>
      <c r="M22" s="13"/>
      <c r="N22" s="13"/>
      <c r="O22" s="13"/>
      <c r="P22" s="13"/>
      <c r="Q22" s="13"/>
      <c r="R22" s="13"/>
      <c r="S22" s="13"/>
      <c r="T22" s="13"/>
    </row>
    <row r="23" spans="1:20" ht="27">
      <c r="B23" s="486"/>
      <c r="C23" s="13"/>
      <c r="D23" s="364"/>
      <c r="E23" s="13" t="s">
        <v>145</v>
      </c>
      <c r="F23" s="13" t="s">
        <v>178</v>
      </c>
      <c r="G23" s="13" t="s">
        <v>157</v>
      </c>
      <c r="H23" s="364"/>
      <c r="I23" s="25" t="s">
        <v>5749</v>
      </c>
      <c r="J23" s="25" t="s">
        <v>5590</v>
      </c>
      <c r="K23" s="26"/>
      <c r="L23" s="13"/>
      <c r="M23" s="13"/>
      <c r="N23" s="13"/>
      <c r="O23" s="13"/>
      <c r="P23" s="13"/>
      <c r="Q23" s="13"/>
      <c r="R23" s="13"/>
      <c r="S23" s="13"/>
      <c r="T23" s="13"/>
    </row>
    <row r="24" spans="1:20" ht="27">
      <c r="B24" s="486"/>
      <c r="C24" s="13"/>
      <c r="D24" s="364"/>
      <c r="E24" s="13" t="s">
        <v>145</v>
      </c>
      <c r="F24" s="13" t="s">
        <v>146</v>
      </c>
      <c r="G24" s="13" t="s">
        <v>157</v>
      </c>
      <c r="H24" s="364"/>
      <c r="I24" s="25" t="s">
        <v>5750</v>
      </c>
      <c r="J24" s="25" t="s">
        <v>5783</v>
      </c>
      <c r="K24" s="26"/>
      <c r="L24" s="13"/>
      <c r="M24" s="13"/>
      <c r="N24" s="13"/>
      <c r="O24" s="13"/>
      <c r="P24" s="13"/>
      <c r="Q24" s="13"/>
      <c r="R24" s="13"/>
      <c r="S24" s="13"/>
      <c r="T24" s="13"/>
    </row>
    <row r="25" spans="1:20" ht="40.5">
      <c r="B25" s="486"/>
      <c r="C25" s="13"/>
      <c r="D25" s="364"/>
      <c r="E25" s="13" t="s">
        <v>145</v>
      </c>
      <c r="F25" s="13" t="s">
        <v>146</v>
      </c>
      <c r="G25" s="13" t="s">
        <v>157</v>
      </c>
      <c r="H25" s="364"/>
      <c r="I25" s="25" t="s">
        <v>5752</v>
      </c>
      <c r="J25" s="25" t="s">
        <v>5784</v>
      </c>
      <c r="K25" s="26"/>
      <c r="L25" s="13"/>
      <c r="M25" s="13"/>
      <c r="N25" s="13"/>
      <c r="O25" s="13"/>
      <c r="P25" s="13"/>
      <c r="Q25" s="13"/>
      <c r="R25" s="13"/>
      <c r="S25" s="13"/>
      <c r="T25" s="13"/>
    </row>
    <row r="26" spans="1:20" ht="40.5">
      <c r="B26" s="486"/>
      <c r="C26" s="13"/>
      <c r="D26" s="364"/>
      <c r="E26" s="13" t="s">
        <v>145</v>
      </c>
      <c r="F26" s="13" t="s">
        <v>178</v>
      </c>
      <c r="G26" s="13" t="s">
        <v>157</v>
      </c>
      <c r="H26" s="364"/>
      <c r="I26" s="25" t="s">
        <v>5754</v>
      </c>
      <c r="J26" s="25" t="s">
        <v>5785</v>
      </c>
      <c r="K26" s="26"/>
      <c r="L26" s="13"/>
      <c r="M26" s="13"/>
      <c r="N26" s="13"/>
      <c r="O26" s="13"/>
      <c r="P26" s="13"/>
      <c r="Q26" s="13"/>
      <c r="R26" s="13"/>
      <c r="S26" s="13"/>
      <c r="T26" s="13"/>
    </row>
    <row r="27" spans="1:20" ht="27">
      <c r="B27" s="486"/>
      <c r="C27" s="13"/>
      <c r="D27" s="364"/>
      <c r="E27" s="13" t="s">
        <v>145</v>
      </c>
      <c r="F27" s="13" t="s">
        <v>178</v>
      </c>
      <c r="G27" s="13" t="s">
        <v>157</v>
      </c>
      <c r="H27" s="364"/>
      <c r="I27" s="25" t="s">
        <v>5594</v>
      </c>
      <c r="J27" s="25" t="s">
        <v>5591</v>
      </c>
      <c r="K27" s="26"/>
      <c r="L27" s="13"/>
      <c r="M27" s="13"/>
      <c r="N27" s="13"/>
      <c r="O27" s="13"/>
      <c r="P27" s="13"/>
      <c r="Q27" s="13"/>
      <c r="R27" s="13"/>
      <c r="S27" s="13"/>
      <c r="T27" s="13"/>
    </row>
    <row r="28" spans="1:20" ht="27">
      <c r="B28" s="486"/>
      <c r="C28" s="13"/>
      <c r="D28" s="364" t="s">
        <v>5637</v>
      </c>
      <c r="E28" s="13" t="s">
        <v>145</v>
      </c>
      <c r="F28" s="13" t="s">
        <v>178</v>
      </c>
      <c r="G28" s="13" t="s">
        <v>157</v>
      </c>
      <c r="H28" s="364"/>
      <c r="I28" s="25" t="s">
        <v>5596</v>
      </c>
      <c r="J28" s="25" t="s">
        <v>5786</v>
      </c>
      <c r="K28" s="26"/>
      <c r="L28" s="13"/>
      <c r="M28" s="13"/>
      <c r="N28" s="13"/>
      <c r="O28" s="13"/>
      <c r="P28" s="13"/>
      <c r="Q28" s="13"/>
      <c r="R28" s="13"/>
      <c r="S28" s="13"/>
      <c r="T28" s="13"/>
    </row>
    <row r="29" spans="1:20" ht="27">
      <c r="B29" s="486"/>
      <c r="C29" s="13"/>
      <c r="D29" s="364"/>
      <c r="E29" s="13" t="s">
        <v>145</v>
      </c>
      <c r="F29" s="13" t="s">
        <v>146</v>
      </c>
      <c r="G29" s="13" t="s">
        <v>147</v>
      </c>
      <c r="H29" s="364"/>
      <c r="I29" s="25" t="s">
        <v>5598</v>
      </c>
      <c r="J29" s="25" t="s">
        <v>5636</v>
      </c>
      <c r="K29" s="26"/>
      <c r="L29" s="13"/>
      <c r="M29" s="13"/>
      <c r="N29" s="13"/>
      <c r="O29" s="13"/>
      <c r="P29" s="13"/>
      <c r="Q29" s="13"/>
      <c r="R29" s="13"/>
      <c r="S29" s="13"/>
      <c r="T29" s="13"/>
    </row>
    <row r="30" spans="1:20" ht="40.5">
      <c r="B30" s="486"/>
      <c r="C30" s="13"/>
      <c r="D30" s="364"/>
      <c r="E30" s="13" t="s">
        <v>145</v>
      </c>
      <c r="F30" s="13" t="s">
        <v>178</v>
      </c>
      <c r="G30" s="13" t="s">
        <v>157</v>
      </c>
      <c r="H30" s="16" t="s">
        <v>5605</v>
      </c>
      <c r="I30" s="25" t="s">
        <v>5606</v>
      </c>
      <c r="J30" s="25" t="s">
        <v>5802</v>
      </c>
      <c r="K30" s="26"/>
      <c r="L30" s="13"/>
      <c r="M30" s="13"/>
      <c r="N30" s="13"/>
      <c r="O30" s="13"/>
      <c r="P30" s="13"/>
      <c r="Q30" s="13"/>
      <c r="R30" s="13"/>
      <c r="S30" s="13"/>
      <c r="T30" s="13"/>
    </row>
    <row r="31" spans="1:20" ht="67.5">
      <c r="B31" s="486"/>
      <c r="C31" s="13"/>
      <c r="D31" s="364"/>
      <c r="E31" s="13" t="s">
        <v>145</v>
      </c>
      <c r="F31" s="13" t="s">
        <v>178</v>
      </c>
      <c r="G31" s="13" t="s">
        <v>157</v>
      </c>
      <c r="H31" s="16" t="s">
        <v>5760</v>
      </c>
      <c r="I31" s="25" t="s">
        <v>5761</v>
      </c>
      <c r="J31" s="25" t="s">
        <v>5803</v>
      </c>
      <c r="K31" s="26"/>
      <c r="L31" s="13"/>
      <c r="M31" s="13"/>
      <c r="N31" s="13"/>
      <c r="O31" s="13"/>
      <c r="P31" s="13"/>
      <c r="Q31" s="13"/>
      <c r="R31" s="13"/>
      <c r="S31" s="13"/>
      <c r="T31" s="13"/>
    </row>
    <row r="32" spans="1:20">
      <c r="A32" s="5"/>
      <c r="B32" s="17"/>
      <c r="C32" s="18"/>
      <c r="D32" s="19"/>
      <c r="E32" s="18"/>
      <c r="F32" s="18"/>
      <c r="G32" s="18"/>
      <c r="H32" s="19"/>
      <c r="I32" s="27"/>
      <c r="J32" s="27"/>
      <c r="K32" s="28"/>
      <c r="L32" s="18"/>
      <c r="M32" s="18"/>
      <c r="N32" s="18"/>
      <c r="O32" s="18"/>
      <c r="P32" s="18"/>
      <c r="Q32" s="18"/>
      <c r="R32" s="18"/>
      <c r="S32" s="18"/>
      <c r="T32" s="18"/>
    </row>
    <row r="33" spans="1:20">
      <c r="A33" s="5"/>
      <c r="B33" s="17"/>
      <c r="C33" s="18"/>
      <c r="D33" s="19"/>
      <c r="E33" s="18"/>
      <c r="F33" s="18"/>
      <c r="G33" s="18"/>
      <c r="H33" s="19"/>
      <c r="I33" s="27"/>
      <c r="J33" s="27"/>
      <c r="K33" s="28"/>
      <c r="L33" s="18"/>
      <c r="M33" s="18"/>
      <c r="N33" s="18"/>
      <c r="O33" s="18"/>
      <c r="P33" s="18"/>
      <c r="Q33" s="18"/>
      <c r="R33" s="18"/>
      <c r="S33" s="18"/>
      <c r="T33" s="18"/>
    </row>
    <row r="34" spans="1:20">
      <c r="A34" s="5"/>
      <c r="B34" s="17"/>
      <c r="C34" s="18"/>
      <c r="D34" s="19"/>
      <c r="E34" s="18"/>
      <c r="F34" s="18"/>
      <c r="G34" s="18"/>
      <c r="H34" s="19"/>
      <c r="I34" s="27"/>
      <c r="J34" s="27"/>
      <c r="K34" s="28"/>
      <c r="L34" s="18"/>
      <c r="M34" s="18"/>
      <c r="N34" s="18"/>
      <c r="O34" s="18"/>
      <c r="P34" s="18"/>
      <c r="Q34" s="18"/>
      <c r="R34" s="18"/>
      <c r="S34" s="18"/>
      <c r="T34" s="18"/>
    </row>
    <row r="35" spans="1:20">
      <c r="A35" s="5"/>
      <c r="B35" s="17"/>
      <c r="C35" s="18"/>
      <c r="D35" s="19"/>
      <c r="E35" s="18"/>
      <c r="F35" s="18"/>
      <c r="G35" s="18"/>
      <c r="H35" s="19"/>
      <c r="I35" s="27"/>
      <c r="J35" s="27"/>
      <c r="K35" s="28"/>
      <c r="L35" s="18"/>
      <c r="M35" s="18"/>
      <c r="N35" s="18"/>
      <c r="O35" s="18"/>
      <c r="P35" s="18"/>
      <c r="Q35" s="18"/>
      <c r="R35" s="18"/>
      <c r="S35" s="18"/>
      <c r="T35" s="18"/>
    </row>
    <row r="36" spans="1:20">
      <c r="A36" s="5"/>
      <c r="B36" s="17"/>
      <c r="C36" s="18"/>
      <c r="D36" s="19"/>
      <c r="E36" s="18"/>
      <c r="F36" s="18"/>
      <c r="G36" s="18"/>
      <c r="H36" s="19"/>
      <c r="I36" s="27"/>
      <c r="J36" s="27"/>
      <c r="K36" s="28"/>
      <c r="L36" s="18"/>
      <c r="M36" s="18"/>
      <c r="N36" s="18"/>
      <c r="O36" s="18"/>
      <c r="P36" s="18"/>
      <c r="Q36" s="18"/>
      <c r="R36" s="18"/>
      <c r="S36" s="18"/>
      <c r="T36" s="18"/>
    </row>
    <row r="37" spans="1:20">
      <c r="A37" s="5"/>
      <c r="B37" s="17"/>
      <c r="C37" s="18"/>
      <c r="D37" s="19"/>
      <c r="E37" s="18"/>
      <c r="F37" s="18"/>
      <c r="G37" s="18"/>
      <c r="H37" s="19"/>
      <c r="I37" s="27"/>
      <c r="J37" s="27"/>
      <c r="K37" s="28"/>
      <c r="L37" s="18"/>
      <c r="M37" s="18"/>
      <c r="N37" s="18"/>
      <c r="O37" s="18"/>
      <c r="P37" s="18"/>
      <c r="Q37" s="18"/>
      <c r="R37" s="18"/>
      <c r="S37" s="18"/>
      <c r="T37" s="18"/>
    </row>
    <row r="38" spans="1:20">
      <c r="A38" s="5"/>
      <c r="B38" s="17"/>
      <c r="C38" s="18"/>
      <c r="D38" s="19"/>
      <c r="E38" s="18"/>
      <c r="F38" s="18"/>
      <c r="G38" s="18"/>
      <c r="H38" s="19"/>
      <c r="I38" s="27"/>
      <c r="J38" s="27"/>
      <c r="K38" s="28"/>
      <c r="L38" s="18"/>
      <c r="M38" s="18"/>
      <c r="N38" s="18"/>
      <c r="O38" s="18"/>
      <c r="P38" s="18"/>
      <c r="Q38" s="18"/>
      <c r="R38" s="18"/>
      <c r="S38" s="18"/>
      <c r="T38" s="18"/>
    </row>
    <row r="39" spans="1:20">
      <c r="A39" s="5"/>
      <c r="B39" s="17"/>
      <c r="C39" s="18"/>
      <c r="D39" s="19"/>
      <c r="E39" s="18"/>
      <c r="F39" s="18"/>
      <c r="G39" s="18"/>
      <c r="H39" s="19"/>
      <c r="I39" s="27"/>
      <c r="J39" s="27"/>
      <c r="K39" s="28"/>
      <c r="L39" s="18"/>
      <c r="M39" s="18"/>
      <c r="N39" s="18"/>
      <c r="O39" s="18"/>
      <c r="P39" s="18"/>
      <c r="Q39" s="18"/>
      <c r="R39" s="18"/>
      <c r="S39" s="18"/>
      <c r="T39" s="18"/>
    </row>
    <row r="40" spans="1:20">
      <c r="A40" s="5"/>
      <c r="B40" s="17"/>
      <c r="C40" s="18"/>
      <c r="D40" s="19"/>
      <c r="E40" s="18"/>
      <c r="F40" s="18"/>
      <c r="G40" s="18"/>
      <c r="H40" s="19"/>
      <c r="I40" s="27"/>
      <c r="J40" s="27"/>
      <c r="K40" s="28"/>
      <c r="L40" s="18"/>
      <c r="M40" s="18"/>
      <c r="N40" s="18"/>
      <c r="O40" s="18"/>
      <c r="P40" s="18"/>
      <c r="Q40" s="18"/>
      <c r="R40" s="18"/>
      <c r="S40" s="18"/>
      <c r="T40" s="18"/>
    </row>
    <row r="41" spans="1:20">
      <c r="A41" s="5"/>
      <c r="B41" s="17"/>
      <c r="C41" s="18"/>
      <c r="D41" s="19"/>
      <c r="E41" s="18"/>
      <c r="F41" s="18"/>
      <c r="G41" s="18"/>
      <c r="H41" s="19"/>
      <c r="I41" s="27"/>
      <c r="J41" s="27"/>
      <c r="K41" s="28"/>
      <c r="L41" s="18"/>
      <c r="M41" s="18"/>
      <c r="N41" s="18"/>
      <c r="O41" s="18"/>
      <c r="P41" s="18"/>
      <c r="Q41" s="18"/>
      <c r="R41" s="18"/>
      <c r="S41" s="18"/>
      <c r="T41" s="18"/>
    </row>
    <row r="42" spans="1:20">
      <c r="A42" s="5"/>
      <c r="B42" s="17"/>
      <c r="C42" s="18"/>
      <c r="D42" s="19"/>
      <c r="E42" s="18"/>
      <c r="F42" s="18"/>
      <c r="G42" s="18"/>
      <c r="H42" s="19"/>
      <c r="I42" s="27"/>
      <c r="J42" s="27"/>
      <c r="K42" s="28"/>
      <c r="L42" s="18"/>
      <c r="M42" s="18"/>
      <c r="N42" s="18"/>
      <c r="O42" s="18"/>
      <c r="P42" s="18"/>
      <c r="Q42" s="18"/>
      <c r="R42" s="18"/>
      <c r="S42" s="18"/>
      <c r="T42" s="18"/>
    </row>
    <row r="43" spans="1:20">
      <c r="A43" s="5"/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  <row r="44" spans="1:20">
      <c r="A44" s="5"/>
      <c r="B44" s="17"/>
      <c r="C44" s="18"/>
      <c r="D44" s="19"/>
      <c r="E44" s="18"/>
      <c r="F44" s="18"/>
      <c r="G44" s="18"/>
      <c r="H44" s="19"/>
      <c r="I44" s="27"/>
      <c r="J44" s="27"/>
      <c r="K44" s="28"/>
      <c r="L44" s="18"/>
      <c r="M44" s="18"/>
      <c r="N44" s="18"/>
      <c r="O44" s="18"/>
      <c r="P44" s="18"/>
      <c r="Q44" s="18"/>
      <c r="R44" s="18"/>
      <c r="S44" s="18"/>
      <c r="T44" s="18"/>
    </row>
    <row r="45" spans="1:20">
      <c r="A45" s="5"/>
      <c r="B45" s="17"/>
      <c r="C45" s="18"/>
      <c r="D45" s="19"/>
      <c r="E45" s="18"/>
      <c r="F45" s="18"/>
      <c r="G45" s="18"/>
      <c r="H45" s="19"/>
      <c r="I45" s="27"/>
      <c r="J45" s="27"/>
      <c r="K45" s="28"/>
      <c r="L45" s="18"/>
      <c r="M45" s="18"/>
      <c r="N45" s="18"/>
      <c r="O45" s="18"/>
      <c r="P45" s="18"/>
      <c r="Q45" s="18"/>
      <c r="R45" s="18"/>
      <c r="S45" s="18"/>
      <c r="T45" s="18"/>
    </row>
    <row r="46" spans="1:20">
      <c r="A46" s="5"/>
      <c r="B46" s="17"/>
      <c r="C46" s="18"/>
      <c r="D46" s="19"/>
      <c r="E46" s="18"/>
      <c r="F46" s="18"/>
      <c r="G46" s="18"/>
      <c r="H46" s="19"/>
      <c r="I46" s="27"/>
      <c r="J46" s="27"/>
      <c r="K46" s="28"/>
      <c r="L46" s="18"/>
      <c r="M46" s="18"/>
      <c r="N46" s="18"/>
      <c r="O46" s="18"/>
      <c r="P46" s="18"/>
      <c r="Q46" s="18"/>
      <c r="R46" s="18"/>
      <c r="S46" s="18"/>
      <c r="T46" s="18"/>
    </row>
    <row r="47" spans="1:20">
      <c r="A47" s="5"/>
      <c r="B47" s="17"/>
      <c r="C47" s="18"/>
      <c r="D47" s="19"/>
      <c r="E47" s="18"/>
      <c r="F47" s="18"/>
      <c r="G47" s="18"/>
      <c r="H47" s="19"/>
      <c r="I47" s="27"/>
      <c r="J47" s="27"/>
      <c r="K47" s="28"/>
      <c r="L47" s="18"/>
      <c r="M47" s="18"/>
      <c r="N47" s="18"/>
      <c r="O47" s="18"/>
      <c r="P47" s="18"/>
      <c r="Q47" s="18"/>
      <c r="R47" s="18"/>
      <c r="S47" s="18"/>
      <c r="T47" s="18"/>
    </row>
    <row r="48" spans="1:20">
      <c r="A48" s="5"/>
      <c r="B48" s="17"/>
      <c r="C48" s="18"/>
      <c r="D48" s="19"/>
      <c r="E48" s="18"/>
      <c r="F48" s="18"/>
      <c r="G48" s="18"/>
      <c r="H48" s="19"/>
      <c r="I48" s="27"/>
      <c r="J48" s="27"/>
      <c r="K48" s="28"/>
      <c r="L48" s="18"/>
      <c r="M48" s="18"/>
      <c r="N48" s="18"/>
      <c r="O48" s="18"/>
      <c r="P48" s="18"/>
      <c r="Q48" s="18"/>
      <c r="R48" s="18"/>
      <c r="S48" s="18"/>
      <c r="T48" s="18"/>
    </row>
    <row r="49" spans="1:20">
      <c r="A49" s="5"/>
      <c r="B49" s="17"/>
      <c r="C49" s="18"/>
      <c r="D49" s="19"/>
      <c r="E49" s="18"/>
      <c r="F49" s="18"/>
      <c r="G49" s="18"/>
      <c r="H49" s="19"/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1:20">
      <c r="A50" s="5"/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1:20">
      <c r="A51" s="5"/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1:20">
      <c r="A52" s="5"/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1:20">
      <c r="A53" s="5"/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1:20">
      <c r="A54" s="5"/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1:20">
      <c r="A55" s="5"/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1:20">
      <c r="A56" s="5"/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1:20">
      <c r="A57" s="5"/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1:20">
      <c r="A58" s="5"/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1:20">
      <c r="A59" s="5"/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1:20">
      <c r="A60" s="5"/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1:20">
      <c r="A61" s="5"/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1:20">
      <c r="A62" s="5"/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1:20">
      <c r="A63" s="5"/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1:20">
      <c r="A64" s="5"/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1:20">
      <c r="A65" s="5"/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  <row r="66" spans="1:20">
      <c r="A66" s="5"/>
      <c r="B66" s="17"/>
      <c r="C66" s="18"/>
      <c r="D66" s="19"/>
      <c r="E66" s="18"/>
      <c r="F66" s="18"/>
      <c r="G66" s="18"/>
      <c r="H66" s="19"/>
      <c r="I66" s="27"/>
      <c r="J66" s="27"/>
      <c r="K66" s="28"/>
      <c r="L66" s="18"/>
      <c r="M66" s="18"/>
      <c r="N66" s="18"/>
      <c r="O66" s="18"/>
      <c r="P66" s="18"/>
      <c r="Q66" s="18"/>
      <c r="R66" s="18"/>
      <c r="S66" s="18"/>
      <c r="T66" s="18"/>
    </row>
    <row r="67" spans="1:20">
      <c r="A67" s="5"/>
      <c r="B67" s="17"/>
      <c r="C67" s="18"/>
      <c r="D67" s="19"/>
      <c r="E67" s="18"/>
      <c r="F67" s="18"/>
      <c r="G67" s="18"/>
      <c r="H67" s="19"/>
      <c r="I67" s="27"/>
      <c r="J67" s="27"/>
      <c r="K67" s="28"/>
      <c r="L67" s="18"/>
      <c r="M67" s="18"/>
      <c r="N67" s="18"/>
      <c r="O67" s="18"/>
      <c r="P67" s="18"/>
      <c r="Q67" s="18"/>
      <c r="R67" s="18"/>
      <c r="S67" s="18"/>
      <c r="T67" s="18"/>
    </row>
    <row r="68" spans="1:20">
      <c r="A68" s="5"/>
      <c r="B68" s="17"/>
      <c r="C68" s="18"/>
      <c r="D68" s="19"/>
      <c r="E68" s="18"/>
      <c r="F68" s="18"/>
      <c r="G68" s="18"/>
      <c r="H68" s="19"/>
      <c r="I68" s="27"/>
      <c r="J68" s="27"/>
      <c r="K68" s="28"/>
      <c r="L68" s="18"/>
      <c r="M68" s="18"/>
      <c r="N68" s="18"/>
      <c r="O68" s="18"/>
      <c r="P68" s="18"/>
      <c r="Q68" s="18"/>
      <c r="R68" s="18"/>
      <c r="S68" s="18"/>
      <c r="T68" s="18"/>
    </row>
    <row r="69" spans="1:20">
      <c r="A69" s="5"/>
      <c r="B69" s="17"/>
      <c r="C69" s="18"/>
      <c r="D69" s="19"/>
      <c r="E69" s="18"/>
      <c r="F69" s="18"/>
      <c r="G69" s="18"/>
      <c r="H69" s="19"/>
      <c r="I69" s="27"/>
      <c r="J69" s="27"/>
      <c r="K69" s="28"/>
      <c r="L69" s="18"/>
      <c r="M69" s="18"/>
      <c r="N69" s="18"/>
      <c r="O69" s="18"/>
      <c r="P69" s="18"/>
      <c r="Q69" s="18"/>
      <c r="R69" s="18"/>
      <c r="S69" s="18"/>
      <c r="T69" s="18"/>
    </row>
    <row r="70" spans="1:20">
      <c r="A70" s="5"/>
      <c r="B70" s="17"/>
      <c r="C70" s="18"/>
      <c r="D70" s="19"/>
      <c r="E70" s="18"/>
      <c r="F70" s="18"/>
      <c r="G70" s="18"/>
      <c r="H70" s="19"/>
      <c r="I70" s="27"/>
      <c r="J70" s="27"/>
      <c r="K70" s="28"/>
      <c r="L70" s="18"/>
      <c r="M70" s="18"/>
      <c r="N70" s="18"/>
      <c r="O70" s="18"/>
      <c r="P70" s="18"/>
      <c r="Q70" s="18"/>
      <c r="R70" s="18"/>
      <c r="S70" s="18"/>
      <c r="T70" s="18"/>
    </row>
  </sheetData>
  <mergeCells count="22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P7:Q7"/>
    <mergeCell ref="K8:L8"/>
    <mergeCell ref="P8:Q8"/>
    <mergeCell ref="K9:L9"/>
    <mergeCell ref="P9:Q9"/>
    <mergeCell ref="D11:D27"/>
    <mergeCell ref="H11:H29"/>
    <mergeCell ref="D28:D31"/>
    <mergeCell ref="B11:B31"/>
    <mergeCell ref="K7:L7"/>
  </mergeCells>
  <phoneticPr fontId="31" type="noConversion"/>
  <dataValidations count="6">
    <dataValidation type="list" allowBlank="1" showInputMessage="1" showErrorMessage="1" sqref="K11:K70">
      <formula1>"通过,不通过,阻碍,无效,"</formula1>
    </dataValidation>
    <dataValidation type="list" allowBlank="1" showInputMessage="1" showErrorMessage="1" sqref="WVO983048:WVO983092 G65544:G65588 JC65544:JC65588 SY65544:SY65588 ACU65544:ACU65588 AMQ65544:AMQ65588 AWM65544:AWM65588 BGI65544:BGI65588 BQE65544:BQE65588 CAA65544:CAA65588 CJW65544:CJW65588 CTS65544:CTS65588 DDO65544:DDO65588 DNK65544:DNK65588 DXG65544:DXG65588 EHC65544:EHC65588 EQY65544:EQY65588 FAU65544:FAU65588 FKQ65544:FKQ65588 FUM65544:FUM65588 GEI65544:GEI65588 GOE65544:GOE65588 GYA65544:GYA65588 HHW65544:HHW65588 HRS65544:HRS65588 IBO65544:IBO65588 ILK65544:ILK65588 IVG65544:IVG65588 JFC65544:JFC65588 JOY65544:JOY65588 JYU65544:JYU65588 KIQ65544:KIQ65588 KSM65544:KSM65588 LCI65544:LCI65588 LME65544:LME65588 LWA65544:LWA65588 MFW65544:MFW65588 MPS65544:MPS65588 MZO65544:MZO65588 NJK65544:NJK65588 NTG65544:NTG65588 ODC65544:ODC65588 OMY65544:OMY65588 OWU65544:OWU65588 PGQ65544:PGQ65588 PQM65544:PQM65588 QAI65544:QAI65588 QKE65544:QKE65588 QUA65544:QUA65588 RDW65544:RDW65588 RNS65544:RNS65588 RXO65544:RXO65588 SHK65544:SHK65588 SRG65544:SRG65588 TBC65544:TBC65588 TKY65544:TKY65588 TUU65544:TUU65588 UEQ65544:UEQ65588 UOM65544:UOM65588 UYI65544:UYI65588 VIE65544:VIE65588 VSA65544:VSA65588 WBW65544:WBW65588 WLS65544:WLS65588 WVO65544:WVO65588 G131080:G131124 JC131080:JC131124 SY131080:SY131124 ACU131080:ACU131124 AMQ131080:AMQ131124 AWM131080:AWM131124 BGI131080:BGI131124 BQE131080:BQE131124 CAA131080:CAA131124 CJW131080:CJW131124 CTS131080:CTS131124 DDO131080:DDO131124 DNK131080:DNK131124 DXG131080:DXG131124 EHC131080:EHC131124 EQY131080:EQY131124 FAU131080:FAU131124 FKQ131080:FKQ131124 FUM131080:FUM131124 GEI131080:GEI131124 GOE131080:GOE131124 GYA131080:GYA131124 HHW131080:HHW131124 HRS131080:HRS131124 IBO131080:IBO131124 ILK131080:ILK131124 IVG131080:IVG131124 JFC131080:JFC131124 JOY131080:JOY131124 JYU131080:JYU131124 KIQ131080:KIQ131124 KSM131080:KSM131124 LCI131080:LCI131124 LME131080:LME131124 LWA131080:LWA131124 MFW131080:MFW131124 MPS131080:MPS131124 MZO131080:MZO131124 NJK131080:NJK131124 NTG131080:NTG131124 ODC131080:ODC131124 OMY131080:OMY131124 OWU131080:OWU131124 PGQ131080:PGQ131124 PQM131080:PQM131124 QAI131080:QAI131124 QKE131080:QKE131124 QUA131080:QUA131124 RDW131080:RDW131124 RNS131080:RNS131124 RXO131080:RXO131124 SHK131080:SHK131124 SRG131080:SRG131124 TBC131080:TBC131124 TKY131080:TKY131124 TUU131080:TUU131124 UEQ131080:UEQ131124 UOM131080:UOM131124 UYI131080:UYI131124 VIE131080:VIE131124 VSA131080:VSA131124 WBW131080:WBW131124 WLS131080:WLS131124 WVO131080:WVO131124 G196616:G196660 JC196616:JC196660 SY196616:SY196660 ACU196616:ACU196660 AMQ196616:AMQ196660 AWM196616:AWM196660 BGI196616:BGI196660 BQE196616:BQE196660 CAA196616:CAA196660 CJW196616:CJW196660 CTS196616:CTS196660 DDO196616:DDO196660 DNK196616:DNK196660 DXG196616:DXG196660 EHC196616:EHC196660 EQY196616:EQY196660 FAU196616:FAU196660 FKQ196616:FKQ196660 FUM196616:FUM196660 GEI196616:GEI196660 GOE196616:GOE196660 GYA196616:GYA196660 HHW196616:HHW196660 HRS196616:HRS196660 IBO196616:IBO196660 ILK196616:ILK196660 IVG196616:IVG196660 JFC196616:JFC196660 JOY196616:JOY196660 JYU196616:JYU196660 KIQ196616:KIQ196660 KSM196616:KSM196660 LCI196616:LCI196660 LME196616:LME196660 LWA196616:LWA196660 MFW196616:MFW196660 MPS196616:MPS196660 MZO196616:MZO196660 NJK196616:NJK196660 NTG196616:NTG196660 ODC196616:ODC196660 OMY196616:OMY196660 OWU196616:OWU196660 PGQ196616:PGQ196660 PQM196616:PQM196660 QAI196616:QAI196660 QKE196616:QKE196660 QUA196616:QUA196660 RDW196616:RDW196660 RNS196616:RNS196660 RXO196616:RXO196660 SHK196616:SHK196660 SRG196616:SRG196660 TBC196616:TBC196660 TKY196616:TKY196660 TUU196616:TUU196660 UEQ196616:UEQ196660 UOM196616:UOM196660 UYI196616:UYI196660 VIE196616:VIE196660 VSA196616:VSA196660 WBW196616:WBW196660 WLS196616:WLS196660 WVO196616:WVO196660 G262152:G262196 JC262152:JC262196 SY262152:SY262196 ACU262152:ACU262196 AMQ262152:AMQ262196 AWM262152:AWM262196 BGI262152:BGI262196 BQE262152:BQE262196 CAA262152:CAA262196 CJW262152:CJW262196 CTS262152:CTS262196 DDO262152:DDO262196 DNK262152:DNK262196 DXG262152:DXG262196 EHC262152:EHC262196 EQY262152:EQY262196 FAU262152:FAU262196 FKQ262152:FKQ262196 FUM262152:FUM262196 GEI262152:GEI262196 GOE262152:GOE262196 GYA262152:GYA262196 HHW262152:HHW262196 HRS262152:HRS262196 IBO262152:IBO262196 ILK262152:ILK262196 IVG262152:IVG262196 JFC262152:JFC262196 JOY262152:JOY262196 JYU262152:JYU262196 KIQ262152:KIQ262196 KSM262152:KSM262196 LCI262152:LCI262196 LME262152:LME262196 LWA262152:LWA262196 MFW262152:MFW262196 MPS262152:MPS262196 MZO262152:MZO262196 NJK262152:NJK262196 NTG262152:NTG262196 ODC262152:ODC262196 OMY262152:OMY262196 OWU262152:OWU262196 PGQ262152:PGQ262196 PQM262152:PQM262196 QAI262152:QAI262196 QKE262152:QKE262196 QUA262152:QUA262196 RDW262152:RDW262196 RNS262152:RNS262196 RXO262152:RXO262196 SHK262152:SHK262196 SRG262152:SRG262196 TBC262152:TBC262196 TKY262152:TKY262196 TUU262152:TUU262196 UEQ262152:UEQ262196 UOM262152:UOM262196 UYI262152:UYI262196 VIE262152:VIE262196 VSA262152:VSA262196 WBW262152:WBW262196 WLS262152:WLS262196 WVO262152:WVO262196 G327688:G327732 JC327688:JC327732 SY327688:SY327732 ACU327688:ACU327732 AMQ327688:AMQ327732 AWM327688:AWM327732 BGI327688:BGI327732 BQE327688:BQE327732 CAA327688:CAA327732 CJW327688:CJW327732 CTS327688:CTS327732 DDO327688:DDO327732 DNK327688:DNK327732 DXG327688:DXG327732 EHC327688:EHC327732 EQY327688:EQY327732 FAU327688:FAU327732 FKQ327688:FKQ327732 FUM327688:FUM327732 GEI327688:GEI327732 GOE327688:GOE327732 GYA327688:GYA327732 HHW327688:HHW327732 HRS327688:HRS327732 IBO327688:IBO327732 ILK327688:ILK327732 IVG327688:IVG327732 JFC327688:JFC327732 JOY327688:JOY327732 JYU327688:JYU327732 KIQ327688:KIQ327732 KSM327688:KSM327732 LCI327688:LCI327732 LME327688:LME327732 LWA327688:LWA327732 MFW327688:MFW327732 MPS327688:MPS327732 MZO327688:MZO327732 NJK327688:NJK327732 NTG327688:NTG327732 ODC327688:ODC327732 OMY327688:OMY327732 OWU327688:OWU327732 PGQ327688:PGQ327732 PQM327688:PQM327732 QAI327688:QAI327732 QKE327688:QKE327732 QUA327688:QUA327732 RDW327688:RDW327732 RNS327688:RNS327732 RXO327688:RXO327732 SHK327688:SHK327732 SRG327688:SRG327732 TBC327688:TBC327732 TKY327688:TKY327732 TUU327688:TUU327732 UEQ327688:UEQ327732 UOM327688:UOM327732 UYI327688:UYI327732 VIE327688:VIE327732 VSA327688:VSA327732 WBW327688:WBW327732 WLS327688:WLS327732 WVO327688:WVO327732 G393224:G393268 JC393224:JC393268 SY393224:SY393268 ACU393224:ACU393268 AMQ393224:AMQ393268 AWM393224:AWM393268 BGI393224:BGI393268 BQE393224:BQE393268 CAA393224:CAA393268 CJW393224:CJW393268 CTS393224:CTS393268 DDO393224:DDO393268 DNK393224:DNK393268 DXG393224:DXG393268 EHC393224:EHC393268 EQY393224:EQY393268 FAU393224:FAU393268 FKQ393224:FKQ393268 FUM393224:FUM393268 GEI393224:GEI393268 GOE393224:GOE393268 GYA393224:GYA393268 HHW393224:HHW393268 HRS393224:HRS393268 IBO393224:IBO393268 ILK393224:ILK393268 IVG393224:IVG393268 JFC393224:JFC393268 JOY393224:JOY393268 JYU393224:JYU393268 KIQ393224:KIQ393268 KSM393224:KSM393268 LCI393224:LCI393268 LME393224:LME393268 LWA393224:LWA393268 MFW393224:MFW393268 MPS393224:MPS393268 MZO393224:MZO393268 NJK393224:NJK393268 NTG393224:NTG393268 ODC393224:ODC393268 OMY393224:OMY393268 OWU393224:OWU393268 PGQ393224:PGQ393268 PQM393224:PQM393268 QAI393224:QAI393268 QKE393224:QKE393268 QUA393224:QUA393268 RDW393224:RDW393268 RNS393224:RNS393268 RXO393224:RXO393268 SHK393224:SHK393268 SRG393224:SRG393268 TBC393224:TBC393268 TKY393224:TKY393268 TUU393224:TUU393268 UEQ393224:UEQ393268 UOM393224:UOM393268 UYI393224:UYI393268 VIE393224:VIE393268 VSA393224:VSA393268 WBW393224:WBW393268 WLS393224:WLS393268 WVO393224:WVO393268 G458760:G458804 JC458760:JC458804 SY458760:SY458804 ACU458760:ACU458804 AMQ458760:AMQ458804 AWM458760:AWM458804 BGI458760:BGI458804 BQE458760:BQE458804 CAA458760:CAA458804 CJW458760:CJW458804 CTS458760:CTS458804 DDO458760:DDO458804 DNK458760:DNK458804 DXG458760:DXG458804 EHC458760:EHC458804 EQY458760:EQY458804 FAU458760:FAU458804 FKQ458760:FKQ458804 FUM458760:FUM458804 GEI458760:GEI458804 GOE458760:GOE458804 GYA458760:GYA458804 HHW458760:HHW458804 HRS458760:HRS458804 IBO458760:IBO458804 ILK458760:ILK458804 IVG458760:IVG458804 JFC458760:JFC458804 JOY458760:JOY458804 JYU458760:JYU458804 KIQ458760:KIQ458804 KSM458760:KSM458804 LCI458760:LCI458804 LME458760:LME458804 LWA458760:LWA458804 MFW458760:MFW458804 MPS458760:MPS458804 MZO458760:MZO458804 NJK458760:NJK458804 NTG458760:NTG458804 ODC458760:ODC458804 OMY458760:OMY458804 OWU458760:OWU458804 PGQ458760:PGQ458804 PQM458760:PQM458804 QAI458760:QAI458804 QKE458760:QKE458804 QUA458760:QUA458804 RDW458760:RDW458804 RNS458760:RNS458804 RXO458760:RXO458804 SHK458760:SHK458804 SRG458760:SRG458804 TBC458760:TBC458804 TKY458760:TKY458804 TUU458760:TUU458804 UEQ458760:UEQ458804 UOM458760:UOM458804 UYI458760:UYI458804 VIE458760:VIE458804 VSA458760:VSA458804 WBW458760:WBW458804 WLS458760:WLS458804 WVO458760:WVO458804 G524296:G524340 JC524296:JC524340 SY524296:SY524340 ACU524296:ACU524340 AMQ524296:AMQ524340 AWM524296:AWM524340 BGI524296:BGI524340 BQE524296:BQE524340 CAA524296:CAA524340 CJW524296:CJW524340 CTS524296:CTS524340 DDO524296:DDO524340 DNK524296:DNK524340 DXG524296:DXG524340 EHC524296:EHC524340 EQY524296:EQY524340 FAU524296:FAU524340 FKQ524296:FKQ524340 FUM524296:FUM524340 GEI524296:GEI524340 GOE524296:GOE524340 GYA524296:GYA524340 HHW524296:HHW524340 HRS524296:HRS524340 IBO524296:IBO524340 ILK524296:ILK524340 IVG524296:IVG524340 JFC524296:JFC524340 JOY524296:JOY524340 JYU524296:JYU524340 KIQ524296:KIQ524340 KSM524296:KSM524340 LCI524296:LCI524340 LME524296:LME524340 LWA524296:LWA524340 MFW524296:MFW524340 MPS524296:MPS524340 MZO524296:MZO524340 NJK524296:NJK524340 NTG524296:NTG524340 ODC524296:ODC524340 OMY524296:OMY524340 OWU524296:OWU524340 PGQ524296:PGQ524340 PQM524296:PQM524340 QAI524296:QAI524340 QKE524296:QKE524340 QUA524296:QUA524340 RDW524296:RDW524340 RNS524296:RNS524340 RXO524296:RXO524340 SHK524296:SHK524340 SRG524296:SRG524340 TBC524296:TBC524340 TKY524296:TKY524340 TUU524296:TUU524340 UEQ524296:UEQ524340 UOM524296:UOM524340 UYI524296:UYI524340 VIE524296:VIE524340 VSA524296:VSA524340 WBW524296:WBW524340 WLS524296:WLS524340 WVO524296:WVO524340 G589832:G589876 JC589832:JC589876 SY589832:SY589876 ACU589832:ACU589876 AMQ589832:AMQ589876 AWM589832:AWM589876 BGI589832:BGI589876 BQE589832:BQE589876 CAA589832:CAA589876 CJW589832:CJW589876 CTS589832:CTS589876 DDO589832:DDO589876 DNK589832:DNK589876 DXG589832:DXG589876 EHC589832:EHC589876 EQY589832:EQY589876 FAU589832:FAU589876 FKQ589832:FKQ589876 FUM589832:FUM589876 GEI589832:GEI589876 GOE589832:GOE589876 GYA589832:GYA589876 HHW589832:HHW589876 HRS589832:HRS589876 IBO589832:IBO589876 ILK589832:ILK589876 IVG589832:IVG589876 JFC589832:JFC589876 JOY589832:JOY589876 JYU589832:JYU589876 KIQ589832:KIQ589876 KSM589832:KSM589876 LCI589832:LCI589876 LME589832:LME589876 LWA589832:LWA589876 MFW589832:MFW589876 MPS589832:MPS589876 MZO589832:MZO589876 NJK589832:NJK589876 NTG589832:NTG589876 ODC589832:ODC589876 OMY589832:OMY589876 OWU589832:OWU589876 PGQ589832:PGQ589876 PQM589832:PQM589876 QAI589832:QAI589876 QKE589832:QKE589876 QUA589832:QUA589876 RDW589832:RDW589876 RNS589832:RNS589876 RXO589832:RXO589876 SHK589832:SHK589876 SRG589832:SRG589876 TBC589832:TBC589876 TKY589832:TKY589876 TUU589832:TUU589876 UEQ589832:UEQ589876 UOM589832:UOM589876 UYI589832:UYI589876 VIE589832:VIE589876 VSA589832:VSA589876 WBW589832:WBW589876 WLS589832:WLS589876 WVO589832:WVO589876 G655368:G655412 JC655368:JC655412 SY655368:SY655412 ACU655368:ACU655412 AMQ655368:AMQ655412 AWM655368:AWM655412 BGI655368:BGI655412 BQE655368:BQE655412 CAA655368:CAA655412 CJW655368:CJW655412 CTS655368:CTS655412 DDO655368:DDO655412 DNK655368:DNK655412 DXG655368:DXG655412 EHC655368:EHC655412 EQY655368:EQY655412 FAU655368:FAU655412 FKQ655368:FKQ655412 FUM655368:FUM655412 GEI655368:GEI655412 GOE655368:GOE655412 GYA655368:GYA655412 HHW655368:HHW655412 HRS655368:HRS655412 IBO655368:IBO655412 ILK655368:ILK655412 IVG655368:IVG655412 JFC655368:JFC655412 JOY655368:JOY655412 JYU655368:JYU655412 KIQ655368:KIQ655412 KSM655368:KSM655412 LCI655368:LCI655412 LME655368:LME655412 LWA655368:LWA655412 MFW655368:MFW655412 MPS655368:MPS655412 MZO655368:MZO655412 NJK655368:NJK655412 NTG655368:NTG655412 ODC655368:ODC655412 OMY655368:OMY655412 OWU655368:OWU655412 PGQ655368:PGQ655412 PQM655368:PQM655412 QAI655368:QAI655412 QKE655368:QKE655412 QUA655368:QUA655412 RDW655368:RDW655412 RNS655368:RNS655412 RXO655368:RXO655412 SHK655368:SHK655412 SRG655368:SRG655412 TBC655368:TBC655412 TKY655368:TKY655412 TUU655368:TUU655412 UEQ655368:UEQ655412 UOM655368:UOM655412 UYI655368:UYI655412 VIE655368:VIE655412 VSA655368:VSA655412 WBW655368:WBW655412 WLS655368:WLS655412 WVO655368:WVO655412 G720904:G720948 JC720904:JC720948 SY720904:SY720948 ACU720904:ACU720948 AMQ720904:AMQ720948 AWM720904:AWM720948 BGI720904:BGI720948 BQE720904:BQE720948 CAA720904:CAA720948 CJW720904:CJW720948 CTS720904:CTS720948 DDO720904:DDO720948 DNK720904:DNK720948 DXG720904:DXG720948 EHC720904:EHC720948 EQY720904:EQY720948 FAU720904:FAU720948 FKQ720904:FKQ720948 FUM720904:FUM720948 GEI720904:GEI720948 GOE720904:GOE720948 GYA720904:GYA720948 HHW720904:HHW720948 HRS720904:HRS720948 IBO720904:IBO720948 ILK720904:ILK720948 IVG720904:IVG720948 JFC720904:JFC720948 JOY720904:JOY720948 JYU720904:JYU720948 KIQ720904:KIQ720948 KSM720904:KSM720948 LCI720904:LCI720948 LME720904:LME720948 LWA720904:LWA720948 MFW720904:MFW720948 MPS720904:MPS720948 MZO720904:MZO720948 NJK720904:NJK720948 NTG720904:NTG720948 ODC720904:ODC720948 OMY720904:OMY720948 OWU720904:OWU720948 PGQ720904:PGQ720948 PQM720904:PQM720948 QAI720904:QAI720948 QKE720904:QKE720948 QUA720904:QUA720948 RDW720904:RDW720948 RNS720904:RNS720948 RXO720904:RXO720948 SHK720904:SHK720948 SRG720904:SRG720948 TBC720904:TBC720948 TKY720904:TKY720948 TUU720904:TUU720948 UEQ720904:UEQ720948 UOM720904:UOM720948 UYI720904:UYI720948 VIE720904:VIE720948 VSA720904:VSA720948 WBW720904:WBW720948 WLS720904:WLS720948 WVO720904:WVO720948 G786440:G786484 JC786440:JC786484 SY786440:SY786484 ACU786440:ACU786484 AMQ786440:AMQ786484 AWM786440:AWM786484 BGI786440:BGI786484 BQE786440:BQE786484 CAA786440:CAA786484 CJW786440:CJW786484 CTS786440:CTS786484 DDO786440:DDO786484 DNK786440:DNK786484 DXG786440:DXG786484 EHC786440:EHC786484 EQY786440:EQY786484 FAU786440:FAU786484 FKQ786440:FKQ786484 FUM786440:FUM786484 GEI786440:GEI786484 GOE786440:GOE786484 GYA786440:GYA786484 HHW786440:HHW786484 HRS786440:HRS786484 IBO786440:IBO786484 ILK786440:ILK786484 IVG786440:IVG786484 JFC786440:JFC786484 JOY786440:JOY786484 JYU786440:JYU786484 KIQ786440:KIQ786484 KSM786440:KSM786484 LCI786440:LCI786484 LME786440:LME786484 LWA786440:LWA786484 MFW786440:MFW786484 MPS786440:MPS786484 MZO786440:MZO786484 NJK786440:NJK786484 NTG786440:NTG786484 ODC786440:ODC786484 OMY786440:OMY786484 OWU786440:OWU786484 PGQ786440:PGQ786484 PQM786440:PQM786484 QAI786440:QAI786484 QKE786440:QKE786484 QUA786440:QUA786484 RDW786440:RDW786484 RNS786440:RNS786484 RXO786440:RXO786484 SHK786440:SHK786484 SRG786440:SRG786484 TBC786440:TBC786484 TKY786440:TKY786484 TUU786440:TUU786484 UEQ786440:UEQ786484 UOM786440:UOM786484 UYI786440:UYI786484 VIE786440:VIE786484 VSA786440:VSA786484 WBW786440:WBW786484 WLS786440:WLS786484 WVO786440:WVO786484 G851976:G852020 JC851976:JC852020 SY851976:SY852020 ACU851976:ACU852020 AMQ851976:AMQ852020 AWM851976:AWM852020 BGI851976:BGI852020 BQE851976:BQE852020 CAA851976:CAA852020 CJW851976:CJW852020 CTS851976:CTS852020 DDO851976:DDO852020 DNK851976:DNK852020 DXG851976:DXG852020 EHC851976:EHC852020 EQY851976:EQY852020 FAU851976:FAU852020 FKQ851976:FKQ852020 FUM851976:FUM852020 GEI851976:GEI852020 GOE851976:GOE852020 GYA851976:GYA852020 HHW851976:HHW852020 HRS851976:HRS852020 IBO851976:IBO852020 ILK851976:ILK852020 IVG851976:IVG852020 JFC851976:JFC852020 JOY851976:JOY852020 JYU851976:JYU852020 KIQ851976:KIQ852020 KSM851976:KSM852020 LCI851976:LCI852020 LME851976:LME852020 LWA851976:LWA852020 MFW851976:MFW852020 MPS851976:MPS852020 MZO851976:MZO852020 NJK851976:NJK852020 NTG851976:NTG852020 ODC851976:ODC852020 OMY851976:OMY852020 OWU851976:OWU852020 PGQ851976:PGQ852020 PQM851976:PQM852020 QAI851976:QAI852020 QKE851976:QKE852020 QUA851976:QUA852020 RDW851976:RDW852020 RNS851976:RNS852020 RXO851976:RXO852020 SHK851976:SHK852020 SRG851976:SRG852020 TBC851976:TBC852020 TKY851976:TKY852020 TUU851976:TUU852020 UEQ851976:UEQ852020 UOM851976:UOM852020 UYI851976:UYI852020 VIE851976:VIE852020 VSA851976:VSA852020 WBW851976:WBW852020 WLS851976:WLS852020 WVO851976:WVO852020 G917512:G917556 JC917512:JC917556 SY917512:SY917556 ACU917512:ACU917556 AMQ917512:AMQ917556 AWM917512:AWM917556 BGI917512:BGI917556 BQE917512:BQE917556 CAA917512:CAA917556 CJW917512:CJW917556 CTS917512:CTS917556 DDO917512:DDO917556 DNK917512:DNK917556 DXG917512:DXG917556 EHC917512:EHC917556 EQY917512:EQY917556 FAU917512:FAU917556 FKQ917512:FKQ917556 FUM917512:FUM917556 GEI917512:GEI917556 GOE917512:GOE917556 GYA917512:GYA917556 HHW917512:HHW917556 HRS917512:HRS917556 IBO917512:IBO917556 ILK917512:ILK917556 IVG917512:IVG917556 JFC917512:JFC917556 JOY917512:JOY917556 JYU917512:JYU917556 KIQ917512:KIQ917556 KSM917512:KSM917556 LCI917512:LCI917556 LME917512:LME917556 LWA917512:LWA917556 MFW917512:MFW917556 MPS917512:MPS917556 MZO917512:MZO917556 NJK917512:NJK917556 NTG917512:NTG917556 ODC917512:ODC917556 OMY917512:OMY917556 OWU917512:OWU917556 PGQ917512:PGQ917556 PQM917512:PQM917556 QAI917512:QAI917556 QKE917512:QKE917556 QUA917512:QUA917556 RDW917512:RDW917556 RNS917512:RNS917556 RXO917512:RXO917556 SHK917512:SHK917556 SRG917512:SRG917556 TBC917512:TBC917556 TKY917512:TKY917556 TUU917512:TUU917556 UEQ917512:UEQ917556 UOM917512:UOM917556 UYI917512:UYI917556 VIE917512:VIE917556 VSA917512:VSA917556 WBW917512:WBW917556 WLS917512:WLS917556 WVO917512:WVO917556 G983048:G983092 JC983048:JC983092 SY983048:SY983092 ACU983048:ACU983092 AMQ983048:AMQ983092 AWM983048:AWM983092 BGI983048:BGI983092 BQE983048:BQE983092 CAA983048:CAA983092 CJW983048:CJW983092 CTS983048:CTS983092 DDO983048:DDO983092 DNK983048:DNK983092 DXG983048:DXG983092 EHC983048:EHC983092 EQY983048:EQY983092 FAU983048:FAU983092 FKQ983048:FKQ983092 FUM983048:FUM983092 GEI983048:GEI983092 GOE983048:GOE983092 GYA983048:GYA983092 HHW983048:HHW983092 HRS983048:HRS983092 IBO983048:IBO983092 ILK983048:ILK983092 IVG983048:IVG983092 JFC983048:JFC983092 JOY983048:JOY983092 JYU983048:JYU983092 KIQ983048:KIQ983092 KSM983048:KSM983092 LCI983048:LCI983092 LME983048:LME983092 LWA983048:LWA983092 MFW983048:MFW983092 MPS983048:MPS983092 MZO983048:MZO983092 NJK983048:NJK983092 NTG983048:NTG983092 ODC983048:ODC983092 OMY983048:OMY983092 OWU983048:OWU983092 PGQ983048:PGQ983092 PQM983048:PQM983092 QAI983048:QAI983092 QKE983048:QKE983092 QUA983048:QUA983092 RDW983048:RDW983092 RNS983048:RNS983092 RXO983048:RXO983092 SHK983048:SHK983092 SRG983048:SRG983092 TBC983048:TBC983092 TKY983048:TKY983092 TUU983048:TUU983092 UEQ983048:UEQ983092 UOM983048:UOM983092 UYI983048:UYI983092 VIE983048:VIE983092 VSA983048:VSA983092 WBW983048:WBW983092 WLS983048:WLS983092 JC11:JC52 WVO11:WVO52 WLS11:WLS52 WBW11:WBW52 VSA11:VSA52 VIE11:VIE52 UYI11:UYI52 UOM11:UOM52 UEQ11:UEQ52 TUU11:TUU52 TKY11:TKY52 TBC11:TBC52 SRG11:SRG52 SHK11:SHK52 RXO11:RXO52 RNS11:RNS52 RDW11:RDW52 QUA11:QUA52 QKE11:QKE52 QAI11:QAI52 PQM11:PQM52 PGQ11:PGQ52 OWU11:OWU52 OMY11:OMY52 ODC11:ODC52 NTG11:NTG52 NJK11:NJK52 MZO11:MZO52 MPS11:MPS52 MFW11:MFW52 LWA11:LWA52 LME11:LME52 LCI11:LCI52 KSM11:KSM52 KIQ11:KIQ52 JYU11:JYU52 JOY11:JOY52 JFC11:JFC52 IVG11:IVG52 ILK11:ILK52 IBO11:IBO52 HRS11:HRS52 HHW11:HHW52 GYA11:GYA52 GOE11:GOE52 GEI11:GEI52 FUM11:FUM52 FKQ11:FKQ52 FAU11:FAU52 EQY11:EQY52 EHC11:EHC52 DXG11:DXG52 DNK11:DNK52 DDO11:DDO52 CTS11:CTS52 CJW11:CJW52 CAA11:CAA52 BQE11:BQE52 BGI11:BGI52 AWM11:AWM52 AMQ11:AMQ52 ACU11:ACU52 SY11:SY52 G11:G70">
      <formula1>"是,否"</formula1>
    </dataValidation>
    <dataValidation type="list" allowBlank="1" showInputMessage="1" showErrorMessage="1" sqref="WVN983048:WVN983092 F65544:F65588 JB65544:JB65588 SX65544:SX65588 ACT65544:ACT65588 AMP65544:AMP65588 AWL65544:AWL65588 BGH65544:BGH65588 BQD65544:BQD65588 BZZ65544:BZZ65588 CJV65544:CJV65588 CTR65544:CTR65588 DDN65544:DDN65588 DNJ65544:DNJ65588 DXF65544:DXF65588 EHB65544:EHB65588 EQX65544:EQX65588 FAT65544:FAT65588 FKP65544:FKP65588 FUL65544:FUL65588 GEH65544:GEH65588 GOD65544:GOD65588 GXZ65544:GXZ65588 HHV65544:HHV65588 HRR65544:HRR65588 IBN65544:IBN65588 ILJ65544:ILJ65588 IVF65544:IVF65588 JFB65544:JFB65588 JOX65544:JOX65588 JYT65544:JYT65588 KIP65544:KIP65588 KSL65544:KSL65588 LCH65544:LCH65588 LMD65544:LMD65588 LVZ65544:LVZ65588 MFV65544:MFV65588 MPR65544:MPR65588 MZN65544:MZN65588 NJJ65544:NJJ65588 NTF65544:NTF65588 ODB65544:ODB65588 OMX65544:OMX65588 OWT65544:OWT65588 PGP65544:PGP65588 PQL65544:PQL65588 QAH65544:QAH65588 QKD65544:QKD65588 QTZ65544:QTZ65588 RDV65544:RDV65588 RNR65544:RNR65588 RXN65544:RXN65588 SHJ65544:SHJ65588 SRF65544:SRF65588 TBB65544:TBB65588 TKX65544:TKX65588 TUT65544:TUT65588 UEP65544:UEP65588 UOL65544:UOL65588 UYH65544:UYH65588 VID65544:VID65588 VRZ65544:VRZ65588 WBV65544:WBV65588 WLR65544:WLR65588 WVN65544:WVN65588 F131080:F131124 JB131080:JB131124 SX131080:SX131124 ACT131080:ACT131124 AMP131080:AMP131124 AWL131080:AWL131124 BGH131080:BGH131124 BQD131080:BQD131124 BZZ131080:BZZ131124 CJV131080:CJV131124 CTR131080:CTR131124 DDN131080:DDN131124 DNJ131080:DNJ131124 DXF131080:DXF131124 EHB131080:EHB131124 EQX131080:EQX131124 FAT131080:FAT131124 FKP131080:FKP131124 FUL131080:FUL131124 GEH131080:GEH131124 GOD131080:GOD131124 GXZ131080:GXZ131124 HHV131080:HHV131124 HRR131080:HRR131124 IBN131080:IBN131124 ILJ131080:ILJ131124 IVF131080:IVF131124 JFB131080:JFB131124 JOX131080:JOX131124 JYT131080:JYT131124 KIP131080:KIP131124 KSL131080:KSL131124 LCH131080:LCH131124 LMD131080:LMD131124 LVZ131080:LVZ131124 MFV131080:MFV131124 MPR131080:MPR131124 MZN131080:MZN131124 NJJ131080:NJJ131124 NTF131080:NTF131124 ODB131080:ODB131124 OMX131080:OMX131124 OWT131080:OWT131124 PGP131080:PGP131124 PQL131080:PQL131124 QAH131080:QAH131124 QKD131080:QKD131124 QTZ131080:QTZ131124 RDV131080:RDV131124 RNR131080:RNR131124 RXN131080:RXN131124 SHJ131080:SHJ131124 SRF131080:SRF131124 TBB131080:TBB131124 TKX131080:TKX131124 TUT131080:TUT131124 UEP131080:UEP131124 UOL131080:UOL131124 UYH131080:UYH131124 VID131080:VID131124 VRZ131080:VRZ131124 WBV131080:WBV131124 WLR131080:WLR131124 WVN131080:WVN131124 F196616:F196660 JB196616:JB196660 SX196616:SX196660 ACT196616:ACT196660 AMP196616:AMP196660 AWL196616:AWL196660 BGH196616:BGH196660 BQD196616:BQD196660 BZZ196616:BZZ196660 CJV196616:CJV196660 CTR196616:CTR196660 DDN196616:DDN196660 DNJ196616:DNJ196660 DXF196616:DXF196660 EHB196616:EHB196660 EQX196616:EQX196660 FAT196616:FAT196660 FKP196616:FKP196660 FUL196616:FUL196660 GEH196616:GEH196660 GOD196616:GOD196660 GXZ196616:GXZ196660 HHV196616:HHV196660 HRR196616:HRR196660 IBN196616:IBN196660 ILJ196616:ILJ196660 IVF196616:IVF196660 JFB196616:JFB196660 JOX196616:JOX196660 JYT196616:JYT196660 KIP196616:KIP196660 KSL196616:KSL196660 LCH196616:LCH196660 LMD196616:LMD196660 LVZ196616:LVZ196660 MFV196616:MFV196660 MPR196616:MPR196660 MZN196616:MZN196660 NJJ196616:NJJ196660 NTF196616:NTF196660 ODB196616:ODB196660 OMX196616:OMX196660 OWT196616:OWT196660 PGP196616:PGP196660 PQL196616:PQL196660 QAH196616:QAH196660 QKD196616:QKD196660 QTZ196616:QTZ196660 RDV196616:RDV196660 RNR196616:RNR196660 RXN196616:RXN196660 SHJ196616:SHJ196660 SRF196616:SRF196660 TBB196616:TBB196660 TKX196616:TKX196660 TUT196616:TUT196660 UEP196616:UEP196660 UOL196616:UOL196660 UYH196616:UYH196660 VID196616:VID196660 VRZ196616:VRZ196660 WBV196616:WBV196660 WLR196616:WLR196660 WVN196616:WVN196660 F262152:F262196 JB262152:JB262196 SX262152:SX262196 ACT262152:ACT262196 AMP262152:AMP262196 AWL262152:AWL262196 BGH262152:BGH262196 BQD262152:BQD262196 BZZ262152:BZZ262196 CJV262152:CJV262196 CTR262152:CTR262196 DDN262152:DDN262196 DNJ262152:DNJ262196 DXF262152:DXF262196 EHB262152:EHB262196 EQX262152:EQX262196 FAT262152:FAT262196 FKP262152:FKP262196 FUL262152:FUL262196 GEH262152:GEH262196 GOD262152:GOD262196 GXZ262152:GXZ262196 HHV262152:HHV262196 HRR262152:HRR262196 IBN262152:IBN262196 ILJ262152:ILJ262196 IVF262152:IVF262196 JFB262152:JFB262196 JOX262152:JOX262196 JYT262152:JYT262196 KIP262152:KIP262196 KSL262152:KSL262196 LCH262152:LCH262196 LMD262152:LMD262196 LVZ262152:LVZ262196 MFV262152:MFV262196 MPR262152:MPR262196 MZN262152:MZN262196 NJJ262152:NJJ262196 NTF262152:NTF262196 ODB262152:ODB262196 OMX262152:OMX262196 OWT262152:OWT262196 PGP262152:PGP262196 PQL262152:PQL262196 QAH262152:QAH262196 QKD262152:QKD262196 QTZ262152:QTZ262196 RDV262152:RDV262196 RNR262152:RNR262196 RXN262152:RXN262196 SHJ262152:SHJ262196 SRF262152:SRF262196 TBB262152:TBB262196 TKX262152:TKX262196 TUT262152:TUT262196 UEP262152:UEP262196 UOL262152:UOL262196 UYH262152:UYH262196 VID262152:VID262196 VRZ262152:VRZ262196 WBV262152:WBV262196 WLR262152:WLR262196 WVN262152:WVN262196 F327688:F327732 JB327688:JB327732 SX327688:SX327732 ACT327688:ACT327732 AMP327688:AMP327732 AWL327688:AWL327732 BGH327688:BGH327732 BQD327688:BQD327732 BZZ327688:BZZ327732 CJV327688:CJV327732 CTR327688:CTR327732 DDN327688:DDN327732 DNJ327688:DNJ327732 DXF327688:DXF327732 EHB327688:EHB327732 EQX327688:EQX327732 FAT327688:FAT327732 FKP327688:FKP327732 FUL327688:FUL327732 GEH327688:GEH327732 GOD327688:GOD327732 GXZ327688:GXZ327732 HHV327688:HHV327732 HRR327688:HRR327732 IBN327688:IBN327732 ILJ327688:ILJ327732 IVF327688:IVF327732 JFB327688:JFB327732 JOX327688:JOX327732 JYT327688:JYT327732 KIP327688:KIP327732 KSL327688:KSL327732 LCH327688:LCH327732 LMD327688:LMD327732 LVZ327688:LVZ327732 MFV327688:MFV327732 MPR327688:MPR327732 MZN327688:MZN327732 NJJ327688:NJJ327732 NTF327688:NTF327732 ODB327688:ODB327732 OMX327688:OMX327732 OWT327688:OWT327732 PGP327688:PGP327732 PQL327688:PQL327732 QAH327688:QAH327732 QKD327688:QKD327732 QTZ327688:QTZ327732 RDV327688:RDV327732 RNR327688:RNR327732 RXN327688:RXN327732 SHJ327688:SHJ327732 SRF327688:SRF327732 TBB327688:TBB327732 TKX327688:TKX327732 TUT327688:TUT327732 UEP327688:UEP327732 UOL327688:UOL327732 UYH327688:UYH327732 VID327688:VID327732 VRZ327688:VRZ327732 WBV327688:WBV327732 WLR327688:WLR327732 WVN327688:WVN327732 F393224:F393268 JB393224:JB393268 SX393224:SX393268 ACT393224:ACT393268 AMP393224:AMP393268 AWL393224:AWL393268 BGH393224:BGH393268 BQD393224:BQD393268 BZZ393224:BZZ393268 CJV393224:CJV393268 CTR393224:CTR393268 DDN393224:DDN393268 DNJ393224:DNJ393268 DXF393224:DXF393268 EHB393224:EHB393268 EQX393224:EQX393268 FAT393224:FAT393268 FKP393224:FKP393268 FUL393224:FUL393268 GEH393224:GEH393268 GOD393224:GOD393268 GXZ393224:GXZ393268 HHV393224:HHV393268 HRR393224:HRR393268 IBN393224:IBN393268 ILJ393224:ILJ393268 IVF393224:IVF393268 JFB393224:JFB393268 JOX393224:JOX393268 JYT393224:JYT393268 KIP393224:KIP393268 KSL393224:KSL393268 LCH393224:LCH393268 LMD393224:LMD393268 LVZ393224:LVZ393268 MFV393224:MFV393268 MPR393224:MPR393268 MZN393224:MZN393268 NJJ393224:NJJ393268 NTF393224:NTF393268 ODB393224:ODB393268 OMX393224:OMX393268 OWT393224:OWT393268 PGP393224:PGP393268 PQL393224:PQL393268 QAH393224:QAH393268 QKD393224:QKD393268 QTZ393224:QTZ393268 RDV393224:RDV393268 RNR393224:RNR393268 RXN393224:RXN393268 SHJ393224:SHJ393268 SRF393224:SRF393268 TBB393224:TBB393268 TKX393224:TKX393268 TUT393224:TUT393268 UEP393224:UEP393268 UOL393224:UOL393268 UYH393224:UYH393268 VID393224:VID393268 VRZ393224:VRZ393268 WBV393224:WBV393268 WLR393224:WLR393268 WVN393224:WVN393268 F458760:F458804 JB458760:JB458804 SX458760:SX458804 ACT458760:ACT458804 AMP458760:AMP458804 AWL458760:AWL458804 BGH458760:BGH458804 BQD458760:BQD458804 BZZ458760:BZZ458804 CJV458760:CJV458804 CTR458760:CTR458804 DDN458760:DDN458804 DNJ458760:DNJ458804 DXF458760:DXF458804 EHB458760:EHB458804 EQX458760:EQX458804 FAT458760:FAT458804 FKP458760:FKP458804 FUL458760:FUL458804 GEH458760:GEH458804 GOD458760:GOD458804 GXZ458760:GXZ458804 HHV458760:HHV458804 HRR458760:HRR458804 IBN458760:IBN458804 ILJ458760:ILJ458804 IVF458760:IVF458804 JFB458760:JFB458804 JOX458760:JOX458804 JYT458760:JYT458804 KIP458760:KIP458804 KSL458760:KSL458804 LCH458760:LCH458804 LMD458760:LMD458804 LVZ458760:LVZ458804 MFV458760:MFV458804 MPR458760:MPR458804 MZN458760:MZN458804 NJJ458760:NJJ458804 NTF458760:NTF458804 ODB458760:ODB458804 OMX458760:OMX458804 OWT458760:OWT458804 PGP458760:PGP458804 PQL458760:PQL458804 QAH458760:QAH458804 QKD458760:QKD458804 QTZ458760:QTZ458804 RDV458760:RDV458804 RNR458760:RNR458804 RXN458760:RXN458804 SHJ458760:SHJ458804 SRF458760:SRF458804 TBB458760:TBB458804 TKX458760:TKX458804 TUT458760:TUT458804 UEP458760:UEP458804 UOL458760:UOL458804 UYH458760:UYH458804 VID458760:VID458804 VRZ458760:VRZ458804 WBV458760:WBV458804 WLR458760:WLR458804 WVN458760:WVN458804 F524296:F524340 JB524296:JB524340 SX524296:SX524340 ACT524296:ACT524340 AMP524296:AMP524340 AWL524296:AWL524340 BGH524296:BGH524340 BQD524296:BQD524340 BZZ524296:BZZ524340 CJV524296:CJV524340 CTR524296:CTR524340 DDN524296:DDN524340 DNJ524296:DNJ524340 DXF524296:DXF524340 EHB524296:EHB524340 EQX524296:EQX524340 FAT524296:FAT524340 FKP524296:FKP524340 FUL524296:FUL524340 GEH524296:GEH524340 GOD524296:GOD524340 GXZ524296:GXZ524340 HHV524296:HHV524340 HRR524296:HRR524340 IBN524296:IBN524340 ILJ524296:ILJ524340 IVF524296:IVF524340 JFB524296:JFB524340 JOX524296:JOX524340 JYT524296:JYT524340 KIP524296:KIP524340 KSL524296:KSL524340 LCH524296:LCH524340 LMD524296:LMD524340 LVZ524296:LVZ524340 MFV524296:MFV524340 MPR524296:MPR524340 MZN524296:MZN524340 NJJ524296:NJJ524340 NTF524296:NTF524340 ODB524296:ODB524340 OMX524296:OMX524340 OWT524296:OWT524340 PGP524296:PGP524340 PQL524296:PQL524340 QAH524296:QAH524340 QKD524296:QKD524340 QTZ524296:QTZ524340 RDV524296:RDV524340 RNR524296:RNR524340 RXN524296:RXN524340 SHJ524296:SHJ524340 SRF524296:SRF524340 TBB524296:TBB524340 TKX524296:TKX524340 TUT524296:TUT524340 UEP524296:UEP524340 UOL524296:UOL524340 UYH524296:UYH524340 VID524296:VID524340 VRZ524296:VRZ524340 WBV524296:WBV524340 WLR524296:WLR524340 WVN524296:WVN524340 F589832:F589876 JB589832:JB589876 SX589832:SX589876 ACT589832:ACT589876 AMP589832:AMP589876 AWL589832:AWL589876 BGH589832:BGH589876 BQD589832:BQD589876 BZZ589832:BZZ589876 CJV589832:CJV589876 CTR589832:CTR589876 DDN589832:DDN589876 DNJ589832:DNJ589876 DXF589832:DXF589876 EHB589832:EHB589876 EQX589832:EQX589876 FAT589832:FAT589876 FKP589832:FKP589876 FUL589832:FUL589876 GEH589832:GEH589876 GOD589832:GOD589876 GXZ589832:GXZ589876 HHV589832:HHV589876 HRR589832:HRR589876 IBN589832:IBN589876 ILJ589832:ILJ589876 IVF589832:IVF589876 JFB589832:JFB589876 JOX589832:JOX589876 JYT589832:JYT589876 KIP589832:KIP589876 KSL589832:KSL589876 LCH589832:LCH589876 LMD589832:LMD589876 LVZ589832:LVZ589876 MFV589832:MFV589876 MPR589832:MPR589876 MZN589832:MZN589876 NJJ589832:NJJ589876 NTF589832:NTF589876 ODB589832:ODB589876 OMX589832:OMX589876 OWT589832:OWT589876 PGP589832:PGP589876 PQL589832:PQL589876 QAH589832:QAH589876 QKD589832:QKD589876 QTZ589832:QTZ589876 RDV589832:RDV589876 RNR589832:RNR589876 RXN589832:RXN589876 SHJ589832:SHJ589876 SRF589832:SRF589876 TBB589832:TBB589876 TKX589832:TKX589876 TUT589832:TUT589876 UEP589832:UEP589876 UOL589832:UOL589876 UYH589832:UYH589876 VID589832:VID589876 VRZ589832:VRZ589876 WBV589832:WBV589876 WLR589832:WLR589876 WVN589832:WVN589876 F655368:F655412 JB655368:JB655412 SX655368:SX655412 ACT655368:ACT655412 AMP655368:AMP655412 AWL655368:AWL655412 BGH655368:BGH655412 BQD655368:BQD655412 BZZ655368:BZZ655412 CJV655368:CJV655412 CTR655368:CTR655412 DDN655368:DDN655412 DNJ655368:DNJ655412 DXF655368:DXF655412 EHB655368:EHB655412 EQX655368:EQX655412 FAT655368:FAT655412 FKP655368:FKP655412 FUL655368:FUL655412 GEH655368:GEH655412 GOD655368:GOD655412 GXZ655368:GXZ655412 HHV655368:HHV655412 HRR655368:HRR655412 IBN655368:IBN655412 ILJ655368:ILJ655412 IVF655368:IVF655412 JFB655368:JFB655412 JOX655368:JOX655412 JYT655368:JYT655412 KIP655368:KIP655412 KSL655368:KSL655412 LCH655368:LCH655412 LMD655368:LMD655412 LVZ655368:LVZ655412 MFV655368:MFV655412 MPR655368:MPR655412 MZN655368:MZN655412 NJJ655368:NJJ655412 NTF655368:NTF655412 ODB655368:ODB655412 OMX655368:OMX655412 OWT655368:OWT655412 PGP655368:PGP655412 PQL655368:PQL655412 QAH655368:QAH655412 QKD655368:QKD655412 QTZ655368:QTZ655412 RDV655368:RDV655412 RNR655368:RNR655412 RXN655368:RXN655412 SHJ655368:SHJ655412 SRF655368:SRF655412 TBB655368:TBB655412 TKX655368:TKX655412 TUT655368:TUT655412 UEP655368:UEP655412 UOL655368:UOL655412 UYH655368:UYH655412 VID655368:VID655412 VRZ655368:VRZ655412 WBV655368:WBV655412 WLR655368:WLR655412 WVN655368:WVN655412 F720904:F720948 JB720904:JB720948 SX720904:SX720948 ACT720904:ACT720948 AMP720904:AMP720948 AWL720904:AWL720948 BGH720904:BGH720948 BQD720904:BQD720948 BZZ720904:BZZ720948 CJV720904:CJV720948 CTR720904:CTR720948 DDN720904:DDN720948 DNJ720904:DNJ720948 DXF720904:DXF720948 EHB720904:EHB720948 EQX720904:EQX720948 FAT720904:FAT720948 FKP720904:FKP720948 FUL720904:FUL720948 GEH720904:GEH720948 GOD720904:GOD720948 GXZ720904:GXZ720948 HHV720904:HHV720948 HRR720904:HRR720948 IBN720904:IBN720948 ILJ720904:ILJ720948 IVF720904:IVF720948 JFB720904:JFB720948 JOX720904:JOX720948 JYT720904:JYT720948 KIP720904:KIP720948 KSL720904:KSL720948 LCH720904:LCH720948 LMD720904:LMD720948 LVZ720904:LVZ720948 MFV720904:MFV720948 MPR720904:MPR720948 MZN720904:MZN720948 NJJ720904:NJJ720948 NTF720904:NTF720948 ODB720904:ODB720948 OMX720904:OMX720948 OWT720904:OWT720948 PGP720904:PGP720948 PQL720904:PQL720948 QAH720904:QAH720948 QKD720904:QKD720948 QTZ720904:QTZ720948 RDV720904:RDV720948 RNR720904:RNR720948 RXN720904:RXN720948 SHJ720904:SHJ720948 SRF720904:SRF720948 TBB720904:TBB720948 TKX720904:TKX720948 TUT720904:TUT720948 UEP720904:UEP720948 UOL720904:UOL720948 UYH720904:UYH720948 VID720904:VID720948 VRZ720904:VRZ720948 WBV720904:WBV720948 WLR720904:WLR720948 WVN720904:WVN720948 F786440:F786484 JB786440:JB786484 SX786440:SX786484 ACT786440:ACT786484 AMP786440:AMP786484 AWL786440:AWL786484 BGH786440:BGH786484 BQD786440:BQD786484 BZZ786440:BZZ786484 CJV786440:CJV786484 CTR786440:CTR786484 DDN786440:DDN786484 DNJ786440:DNJ786484 DXF786440:DXF786484 EHB786440:EHB786484 EQX786440:EQX786484 FAT786440:FAT786484 FKP786440:FKP786484 FUL786440:FUL786484 GEH786440:GEH786484 GOD786440:GOD786484 GXZ786440:GXZ786484 HHV786440:HHV786484 HRR786440:HRR786484 IBN786440:IBN786484 ILJ786440:ILJ786484 IVF786440:IVF786484 JFB786440:JFB786484 JOX786440:JOX786484 JYT786440:JYT786484 KIP786440:KIP786484 KSL786440:KSL786484 LCH786440:LCH786484 LMD786440:LMD786484 LVZ786440:LVZ786484 MFV786440:MFV786484 MPR786440:MPR786484 MZN786440:MZN786484 NJJ786440:NJJ786484 NTF786440:NTF786484 ODB786440:ODB786484 OMX786440:OMX786484 OWT786440:OWT786484 PGP786440:PGP786484 PQL786440:PQL786484 QAH786440:QAH786484 QKD786440:QKD786484 QTZ786440:QTZ786484 RDV786440:RDV786484 RNR786440:RNR786484 RXN786440:RXN786484 SHJ786440:SHJ786484 SRF786440:SRF786484 TBB786440:TBB786484 TKX786440:TKX786484 TUT786440:TUT786484 UEP786440:UEP786484 UOL786440:UOL786484 UYH786440:UYH786484 VID786440:VID786484 VRZ786440:VRZ786484 WBV786440:WBV786484 WLR786440:WLR786484 WVN786440:WVN786484 F851976:F852020 JB851976:JB852020 SX851976:SX852020 ACT851976:ACT852020 AMP851976:AMP852020 AWL851976:AWL852020 BGH851976:BGH852020 BQD851976:BQD852020 BZZ851976:BZZ852020 CJV851976:CJV852020 CTR851976:CTR852020 DDN851976:DDN852020 DNJ851976:DNJ852020 DXF851976:DXF852020 EHB851976:EHB852020 EQX851976:EQX852020 FAT851976:FAT852020 FKP851976:FKP852020 FUL851976:FUL852020 GEH851976:GEH852020 GOD851976:GOD852020 GXZ851976:GXZ852020 HHV851976:HHV852020 HRR851976:HRR852020 IBN851976:IBN852020 ILJ851976:ILJ852020 IVF851976:IVF852020 JFB851976:JFB852020 JOX851976:JOX852020 JYT851976:JYT852020 KIP851976:KIP852020 KSL851976:KSL852020 LCH851976:LCH852020 LMD851976:LMD852020 LVZ851976:LVZ852020 MFV851976:MFV852020 MPR851976:MPR852020 MZN851976:MZN852020 NJJ851976:NJJ852020 NTF851976:NTF852020 ODB851976:ODB852020 OMX851976:OMX852020 OWT851976:OWT852020 PGP851976:PGP852020 PQL851976:PQL852020 QAH851976:QAH852020 QKD851976:QKD852020 QTZ851976:QTZ852020 RDV851976:RDV852020 RNR851976:RNR852020 RXN851976:RXN852020 SHJ851976:SHJ852020 SRF851976:SRF852020 TBB851976:TBB852020 TKX851976:TKX852020 TUT851976:TUT852020 UEP851976:UEP852020 UOL851976:UOL852020 UYH851976:UYH852020 VID851976:VID852020 VRZ851976:VRZ852020 WBV851976:WBV852020 WLR851976:WLR852020 WVN851976:WVN852020 F917512:F917556 JB917512:JB917556 SX917512:SX917556 ACT917512:ACT917556 AMP917512:AMP917556 AWL917512:AWL917556 BGH917512:BGH917556 BQD917512:BQD917556 BZZ917512:BZZ917556 CJV917512:CJV917556 CTR917512:CTR917556 DDN917512:DDN917556 DNJ917512:DNJ917556 DXF917512:DXF917556 EHB917512:EHB917556 EQX917512:EQX917556 FAT917512:FAT917556 FKP917512:FKP917556 FUL917512:FUL917556 GEH917512:GEH917556 GOD917512:GOD917556 GXZ917512:GXZ917556 HHV917512:HHV917556 HRR917512:HRR917556 IBN917512:IBN917556 ILJ917512:ILJ917556 IVF917512:IVF917556 JFB917512:JFB917556 JOX917512:JOX917556 JYT917512:JYT917556 KIP917512:KIP917556 KSL917512:KSL917556 LCH917512:LCH917556 LMD917512:LMD917556 LVZ917512:LVZ917556 MFV917512:MFV917556 MPR917512:MPR917556 MZN917512:MZN917556 NJJ917512:NJJ917556 NTF917512:NTF917556 ODB917512:ODB917556 OMX917512:OMX917556 OWT917512:OWT917556 PGP917512:PGP917556 PQL917512:PQL917556 QAH917512:QAH917556 QKD917512:QKD917556 QTZ917512:QTZ917556 RDV917512:RDV917556 RNR917512:RNR917556 RXN917512:RXN917556 SHJ917512:SHJ917556 SRF917512:SRF917556 TBB917512:TBB917556 TKX917512:TKX917556 TUT917512:TUT917556 UEP917512:UEP917556 UOL917512:UOL917556 UYH917512:UYH917556 VID917512:VID917556 VRZ917512:VRZ917556 WBV917512:WBV917556 WLR917512:WLR917556 WVN917512:WVN917556 F983048:F983092 JB983048:JB983092 SX983048:SX983092 ACT983048:ACT983092 AMP983048:AMP983092 AWL983048:AWL983092 BGH983048:BGH983092 BQD983048:BQD983092 BZZ983048:BZZ983092 CJV983048:CJV983092 CTR983048:CTR983092 DDN983048:DDN983092 DNJ983048:DNJ983092 DXF983048:DXF983092 EHB983048:EHB983092 EQX983048:EQX983092 FAT983048:FAT983092 FKP983048:FKP983092 FUL983048:FUL983092 GEH983048:GEH983092 GOD983048:GOD983092 GXZ983048:GXZ983092 HHV983048:HHV983092 HRR983048:HRR983092 IBN983048:IBN983092 ILJ983048:ILJ983092 IVF983048:IVF983092 JFB983048:JFB983092 JOX983048:JOX983092 JYT983048:JYT983092 KIP983048:KIP983092 KSL983048:KSL983092 LCH983048:LCH983092 LMD983048:LMD983092 LVZ983048:LVZ983092 MFV983048:MFV983092 MPR983048:MPR983092 MZN983048:MZN983092 NJJ983048:NJJ983092 NTF983048:NTF983092 ODB983048:ODB983092 OMX983048:OMX983092 OWT983048:OWT983092 PGP983048:PGP983092 PQL983048:PQL983092 QAH983048:QAH983092 QKD983048:QKD983092 QTZ983048:QTZ983092 RDV983048:RDV983092 RNR983048:RNR983092 RXN983048:RXN983092 SHJ983048:SHJ983092 SRF983048:SRF983092 TBB983048:TBB983092 TKX983048:TKX983092 TUT983048:TUT983092 UEP983048:UEP983092 UOL983048:UOL983092 UYH983048:UYH983092 VID983048:VID983092 VRZ983048:VRZ983092 WBV983048:WBV983092 WLR983048:WLR983092 JB11:JB52 WVN11:WVN52 WLR11:WLR52 WBV11:WBV52 VRZ11:VRZ52 VID11:VID52 UYH11:UYH52 UOL11:UOL52 UEP11:UEP52 TUT11:TUT52 TKX11:TKX52 TBB11:TBB52 SRF11:SRF52 SHJ11:SHJ52 RXN11:RXN52 RNR11:RNR52 RDV11:RDV52 QTZ11:QTZ52 QKD11:QKD52 QAH11:QAH52 PQL11:PQL52 PGP11:PGP52 OWT11:OWT52 OMX11:OMX52 ODB11:ODB52 NTF11:NTF52 NJJ11:NJJ52 MZN11:MZN52 MPR11:MPR52 MFV11:MFV52 LVZ11:LVZ52 LMD11:LMD52 LCH11:LCH52 KSL11:KSL52 KIP11:KIP52 JYT11:JYT52 JOX11:JOX52 JFB11:JFB52 IVF11:IVF52 ILJ11:ILJ52 IBN11:IBN52 HRR11:HRR52 HHV11:HHV52 GXZ11:GXZ52 GOD11:GOD52 GEH11:GEH52 FUL11:FUL52 FKP11:FKP52 FAT11:FAT52 EQX11:EQX52 EHB11:EHB52 DXF11:DXF52 DNJ11:DNJ52 DDN11:DDN52 CTR11:CTR52 CJV11:CJV52 BZZ11:BZZ52 BQD11:BQD52 BGH11:BGH52 AWL11:AWL52 AMP11:AMP52 ACT11:ACT52 SX11:SX52 F11:F70">
      <formula1>"高,中,低"</formula1>
    </dataValidation>
    <dataValidation type="list" allowBlank="1" showInputMessage="1" showErrorMessage="1" sqref="WVM983048:WVM983092 E65544:E65588 JA65544:JA65588 SW65544:SW65588 ACS65544:ACS65588 AMO65544:AMO65588 AWK65544:AWK65588 BGG65544:BGG65588 BQC65544:BQC65588 BZY65544:BZY65588 CJU65544:CJU65588 CTQ65544:CTQ65588 DDM65544:DDM65588 DNI65544:DNI65588 DXE65544:DXE65588 EHA65544:EHA65588 EQW65544:EQW65588 FAS65544:FAS65588 FKO65544:FKO65588 FUK65544:FUK65588 GEG65544:GEG65588 GOC65544:GOC65588 GXY65544:GXY65588 HHU65544:HHU65588 HRQ65544:HRQ65588 IBM65544:IBM65588 ILI65544:ILI65588 IVE65544:IVE65588 JFA65544:JFA65588 JOW65544:JOW65588 JYS65544:JYS65588 KIO65544:KIO65588 KSK65544:KSK65588 LCG65544:LCG65588 LMC65544:LMC65588 LVY65544:LVY65588 MFU65544:MFU65588 MPQ65544:MPQ65588 MZM65544:MZM65588 NJI65544:NJI65588 NTE65544:NTE65588 ODA65544:ODA65588 OMW65544:OMW65588 OWS65544:OWS65588 PGO65544:PGO65588 PQK65544:PQK65588 QAG65544:QAG65588 QKC65544:QKC65588 QTY65544:QTY65588 RDU65544:RDU65588 RNQ65544:RNQ65588 RXM65544:RXM65588 SHI65544:SHI65588 SRE65544:SRE65588 TBA65544:TBA65588 TKW65544:TKW65588 TUS65544:TUS65588 UEO65544:UEO65588 UOK65544:UOK65588 UYG65544:UYG65588 VIC65544:VIC65588 VRY65544:VRY65588 WBU65544:WBU65588 WLQ65544:WLQ65588 WVM65544:WVM65588 E131080:E131124 JA131080:JA131124 SW131080:SW131124 ACS131080:ACS131124 AMO131080:AMO131124 AWK131080:AWK131124 BGG131080:BGG131124 BQC131080:BQC131124 BZY131080:BZY131124 CJU131080:CJU131124 CTQ131080:CTQ131124 DDM131080:DDM131124 DNI131080:DNI131124 DXE131080:DXE131124 EHA131080:EHA131124 EQW131080:EQW131124 FAS131080:FAS131124 FKO131080:FKO131124 FUK131080:FUK131124 GEG131080:GEG131124 GOC131080:GOC131124 GXY131080:GXY131124 HHU131080:HHU131124 HRQ131080:HRQ131124 IBM131080:IBM131124 ILI131080:ILI131124 IVE131080:IVE131124 JFA131080:JFA131124 JOW131080:JOW131124 JYS131080:JYS131124 KIO131080:KIO131124 KSK131080:KSK131124 LCG131080:LCG131124 LMC131080:LMC131124 LVY131080:LVY131124 MFU131080:MFU131124 MPQ131080:MPQ131124 MZM131080:MZM131124 NJI131080:NJI131124 NTE131080:NTE131124 ODA131080:ODA131124 OMW131080:OMW131124 OWS131080:OWS131124 PGO131080:PGO131124 PQK131080:PQK131124 QAG131080:QAG131124 QKC131080:QKC131124 QTY131080:QTY131124 RDU131080:RDU131124 RNQ131080:RNQ131124 RXM131080:RXM131124 SHI131080:SHI131124 SRE131080:SRE131124 TBA131080:TBA131124 TKW131080:TKW131124 TUS131080:TUS131124 UEO131080:UEO131124 UOK131080:UOK131124 UYG131080:UYG131124 VIC131080:VIC131124 VRY131080:VRY131124 WBU131080:WBU131124 WLQ131080:WLQ131124 WVM131080:WVM131124 E196616:E196660 JA196616:JA196660 SW196616:SW196660 ACS196616:ACS196660 AMO196616:AMO196660 AWK196616:AWK196660 BGG196616:BGG196660 BQC196616:BQC196660 BZY196616:BZY196660 CJU196616:CJU196660 CTQ196616:CTQ196660 DDM196616:DDM196660 DNI196616:DNI196660 DXE196616:DXE196660 EHA196616:EHA196660 EQW196616:EQW196660 FAS196616:FAS196660 FKO196616:FKO196660 FUK196616:FUK196660 GEG196616:GEG196660 GOC196616:GOC196660 GXY196616:GXY196660 HHU196616:HHU196660 HRQ196616:HRQ196660 IBM196616:IBM196660 ILI196616:ILI196660 IVE196616:IVE196660 JFA196616:JFA196660 JOW196616:JOW196660 JYS196616:JYS196660 KIO196616:KIO196660 KSK196616:KSK196660 LCG196616:LCG196660 LMC196616:LMC196660 LVY196616:LVY196660 MFU196616:MFU196660 MPQ196616:MPQ196660 MZM196616:MZM196660 NJI196616:NJI196660 NTE196616:NTE196660 ODA196616:ODA196660 OMW196616:OMW196660 OWS196616:OWS196660 PGO196616:PGO196660 PQK196616:PQK196660 QAG196616:QAG196660 QKC196616:QKC196660 QTY196616:QTY196660 RDU196616:RDU196660 RNQ196616:RNQ196660 RXM196616:RXM196660 SHI196616:SHI196660 SRE196616:SRE196660 TBA196616:TBA196660 TKW196616:TKW196660 TUS196616:TUS196660 UEO196616:UEO196660 UOK196616:UOK196660 UYG196616:UYG196660 VIC196616:VIC196660 VRY196616:VRY196660 WBU196616:WBU196660 WLQ196616:WLQ196660 WVM196616:WVM196660 E262152:E262196 JA262152:JA262196 SW262152:SW262196 ACS262152:ACS262196 AMO262152:AMO262196 AWK262152:AWK262196 BGG262152:BGG262196 BQC262152:BQC262196 BZY262152:BZY262196 CJU262152:CJU262196 CTQ262152:CTQ262196 DDM262152:DDM262196 DNI262152:DNI262196 DXE262152:DXE262196 EHA262152:EHA262196 EQW262152:EQW262196 FAS262152:FAS262196 FKO262152:FKO262196 FUK262152:FUK262196 GEG262152:GEG262196 GOC262152:GOC262196 GXY262152:GXY262196 HHU262152:HHU262196 HRQ262152:HRQ262196 IBM262152:IBM262196 ILI262152:ILI262196 IVE262152:IVE262196 JFA262152:JFA262196 JOW262152:JOW262196 JYS262152:JYS262196 KIO262152:KIO262196 KSK262152:KSK262196 LCG262152:LCG262196 LMC262152:LMC262196 LVY262152:LVY262196 MFU262152:MFU262196 MPQ262152:MPQ262196 MZM262152:MZM262196 NJI262152:NJI262196 NTE262152:NTE262196 ODA262152:ODA262196 OMW262152:OMW262196 OWS262152:OWS262196 PGO262152:PGO262196 PQK262152:PQK262196 QAG262152:QAG262196 QKC262152:QKC262196 QTY262152:QTY262196 RDU262152:RDU262196 RNQ262152:RNQ262196 RXM262152:RXM262196 SHI262152:SHI262196 SRE262152:SRE262196 TBA262152:TBA262196 TKW262152:TKW262196 TUS262152:TUS262196 UEO262152:UEO262196 UOK262152:UOK262196 UYG262152:UYG262196 VIC262152:VIC262196 VRY262152:VRY262196 WBU262152:WBU262196 WLQ262152:WLQ262196 WVM262152:WVM262196 E327688:E327732 JA327688:JA327732 SW327688:SW327732 ACS327688:ACS327732 AMO327688:AMO327732 AWK327688:AWK327732 BGG327688:BGG327732 BQC327688:BQC327732 BZY327688:BZY327732 CJU327688:CJU327732 CTQ327688:CTQ327732 DDM327688:DDM327732 DNI327688:DNI327732 DXE327688:DXE327732 EHA327688:EHA327732 EQW327688:EQW327732 FAS327688:FAS327732 FKO327688:FKO327732 FUK327688:FUK327732 GEG327688:GEG327732 GOC327688:GOC327732 GXY327688:GXY327732 HHU327688:HHU327732 HRQ327688:HRQ327732 IBM327688:IBM327732 ILI327688:ILI327732 IVE327688:IVE327732 JFA327688:JFA327732 JOW327688:JOW327732 JYS327688:JYS327732 KIO327688:KIO327732 KSK327688:KSK327732 LCG327688:LCG327732 LMC327688:LMC327732 LVY327688:LVY327732 MFU327688:MFU327732 MPQ327688:MPQ327732 MZM327688:MZM327732 NJI327688:NJI327732 NTE327688:NTE327732 ODA327688:ODA327732 OMW327688:OMW327732 OWS327688:OWS327732 PGO327688:PGO327732 PQK327688:PQK327732 QAG327688:QAG327732 QKC327688:QKC327732 QTY327688:QTY327732 RDU327688:RDU327732 RNQ327688:RNQ327732 RXM327688:RXM327732 SHI327688:SHI327732 SRE327688:SRE327732 TBA327688:TBA327732 TKW327688:TKW327732 TUS327688:TUS327732 UEO327688:UEO327732 UOK327688:UOK327732 UYG327688:UYG327732 VIC327688:VIC327732 VRY327688:VRY327732 WBU327688:WBU327732 WLQ327688:WLQ327732 WVM327688:WVM327732 E393224:E393268 JA393224:JA393268 SW393224:SW393268 ACS393224:ACS393268 AMO393224:AMO393268 AWK393224:AWK393268 BGG393224:BGG393268 BQC393224:BQC393268 BZY393224:BZY393268 CJU393224:CJU393268 CTQ393224:CTQ393268 DDM393224:DDM393268 DNI393224:DNI393268 DXE393224:DXE393268 EHA393224:EHA393268 EQW393224:EQW393268 FAS393224:FAS393268 FKO393224:FKO393268 FUK393224:FUK393268 GEG393224:GEG393268 GOC393224:GOC393268 GXY393224:GXY393268 HHU393224:HHU393268 HRQ393224:HRQ393268 IBM393224:IBM393268 ILI393224:ILI393268 IVE393224:IVE393268 JFA393224:JFA393268 JOW393224:JOW393268 JYS393224:JYS393268 KIO393224:KIO393268 KSK393224:KSK393268 LCG393224:LCG393268 LMC393224:LMC393268 LVY393224:LVY393268 MFU393224:MFU393268 MPQ393224:MPQ393268 MZM393224:MZM393268 NJI393224:NJI393268 NTE393224:NTE393268 ODA393224:ODA393268 OMW393224:OMW393268 OWS393224:OWS393268 PGO393224:PGO393268 PQK393224:PQK393268 QAG393224:QAG393268 QKC393224:QKC393268 QTY393224:QTY393268 RDU393224:RDU393268 RNQ393224:RNQ393268 RXM393224:RXM393268 SHI393224:SHI393268 SRE393224:SRE393268 TBA393224:TBA393268 TKW393224:TKW393268 TUS393224:TUS393268 UEO393224:UEO393268 UOK393224:UOK393268 UYG393224:UYG393268 VIC393224:VIC393268 VRY393224:VRY393268 WBU393224:WBU393268 WLQ393224:WLQ393268 WVM393224:WVM393268 E458760:E458804 JA458760:JA458804 SW458760:SW458804 ACS458760:ACS458804 AMO458760:AMO458804 AWK458760:AWK458804 BGG458760:BGG458804 BQC458760:BQC458804 BZY458760:BZY458804 CJU458760:CJU458804 CTQ458760:CTQ458804 DDM458760:DDM458804 DNI458760:DNI458804 DXE458760:DXE458804 EHA458760:EHA458804 EQW458760:EQW458804 FAS458760:FAS458804 FKO458760:FKO458804 FUK458760:FUK458804 GEG458760:GEG458804 GOC458760:GOC458804 GXY458760:GXY458804 HHU458760:HHU458804 HRQ458760:HRQ458804 IBM458760:IBM458804 ILI458760:ILI458804 IVE458760:IVE458804 JFA458760:JFA458804 JOW458760:JOW458804 JYS458760:JYS458804 KIO458760:KIO458804 KSK458760:KSK458804 LCG458760:LCG458804 LMC458760:LMC458804 LVY458760:LVY458804 MFU458760:MFU458804 MPQ458760:MPQ458804 MZM458760:MZM458804 NJI458760:NJI458804 NTE458760:NTE458804 ODA458760:ODA458804 OMW458760:OMW458804 OWS458760:OWS458804 PGO458760:PGO458804 PQK458760:PQK458804 QAG458760:QAG458804 QKC458760:QKC458804 QTY458760:QTY458804 RDU458760:RDU458804 RNQ458760:RNQ458804 RXM458760:RXM458804 SHI458760:SHI458804 SRE458760:SRE458804 TBA458760:TBA458804 TKW458760:TKW458804 TUS458760:TUS458804 UEO458760:UEO458804 UOK458760:UOK458804 UYG458760:UYG458804 VIC458760:VIC458804 VRY458760:VRY458804 WBU458760:WBU458804 WLQ458760:WLQ458804 WVM458760:WVM458804 E524296:E524340 JA524296:JA524340 SW524296:SW524340 ACS524296:ACS524340 AMO524296:AMO524340 AWK524296:AWK524340 BGG524296:BGG524340 BQC524296:BQC524340 BZY524296:BZY524340 CJU524296:CJU524340 CTQ524296:CTQ524340 DDM524296:DDM524340 DNI524296:DNI524340 DXE524296:DXE524340 EHA524296:EHA524340 EQW524296:EQW524340 FAS524296:FAS524340 FKO524296:FKO524340 FUK524296:FUK524340 GEG524296:GEG524340 GOC524296:GOC524340 GXY524296:GXY524340 HHU524296:HHU524340 HRQ524296:HRQ524340 IBM524296:IBM524340 ILI524296:ILI524340 IVE524296:IVE524340 JFA524296:JFA524340 JOW524296:JOW524340 JYS524296:JYS524340 KIO524296:KIO524340 KSK524296:KSK524340 LCG524296:LCG524340 LMC524296:LMC524340 LVY524296:LVY524340 MFU524296:MFU524340 MPQ524296:MPQ524340 MZM524296:MZM524340 NJI524296:NJI524340 NTE524296:NTE524340 ODA524296:ODA524340 OMW524296:OMW524340 OWS524296:OWS524340 PGO524296:PGO524340 PQK524296:PQK524340 QAG524296:QAG524340 QKC524296:QKC524340 QTY524296:QTY524340 RDU524296:RDU524340 RNQ524296:RNQ524340 RXM524296:RXM524340 SHI524296:SHI524340 SRE524296:SRE524340 TBA524296:TBA524340 TKW524296:TKW524340 TUS524296:TUS524340 UEO524296:UEO524340 UOK524296:UOK524340 UYG524296:UYG524340 VIC524296:VIC524340 VRY524296:VRY524340 WBU524296:WBU524340 WLQ524296:WLQ524340 WVM524296:WVM524340 E589832:E589876 JA589832:JA589876 SW589832:SW589876 ACS589832:ACS589876 AMO589832:AMO589876 AWK589832:AWK589876 BGG589832:BGG589876 BQC589832:BQC589876 BZY589832:BZY589876 CJU589832:CJU589876 CTQ589832:CTQ589876 DDM589832:DDM589876 DNI589832:DNI589876 DXE589832:DXE589876 EHA589832:EHA589876 EQW589832:EQW589876 FAS589832:FAS589876 FKO589832:FKO589876 FUK589832:FUK589876 GEG589832:GEG589876 GOC589832:GOC589876 GXY589832:GXY589876 HHU589832:HHU589876 HRQ589832:HRQ589876 IBM589832:IBM589876 ILI589832:ILI589876 IVE589832:IVE589876 JFA589832:JFA589876 JOW589832:JOW589876 JYS589832:JYS589876 KIO589832:KIO589876 KSK589832:KSK589876 LCG589832:LCG589876 LMC589832:LMC589876 LVY589832:LVY589876 MFU589832:MFU589876 MPQ589832:MPQ589876 MZM589832:MZM589876 NJI589832:NJI589876 NTE589832:NTE589876 ODA589832:ODA589876 OMW589832:OMW589876 OWS589832:OWS589876 PGO589832:PGO589876 PQK589832:PQK589876 QAG589832:QAG589876 QKC589832:QKC589876 QTY589832:QTY589876 RDU589832:RDU589876 RNQ589832:RNQ589876 RXM589832:RXM589876 SHI589832:SHI589876 SRE589832:SRE589876 TBA589832:TBA589876 TKW589832:TKW589876 TUS589832:TUS589876 UEO589832:UEO589876 UOK589832:UOK589876 UYG589832:UYG589876 VIC589832:VIC589876 VRY589832:VRY589876 WBU589832:WBU589876 WLQ589832:WLQ589876 WVM589832:WVM589876 E655368:E655412 JA655368:JA655412 SW655368:SW655412 ACS655368:ACS655412 AMO655368:AMO655412 AWK655368:AWK655412 BGG655368:BGG655412 BQC655368:BQC655412 BZY655368:BZY655412 CJU655368:CJU655412 CTQ655368:CTQ655412 DDM655368:DDM655412 DNI655368:DNI655412 DXE655368:DXE655412 EHA655368:EHA655412 EQW655368:EQW655412 FAS655368:FAS655412 FKO655368:FKO655412 FUK655368:FUK655412 GEG655368:GEG655412 GOC655368:GOC655412 GXY655368:GXY655412 HHU655368:HHU655412 HRQ655368:HRQ655412 IBM655368:IBM655412 ILI655368:ILI655412 IVE655368:IVE655412 JFA655368:JFA655412 JOW655368:JOW655412 JYS655368:JYS655412 KIO655368:KIO655412 KSK655368:KSK655412 LCG655368:LCG655412 LMC655368:LMC655412 LVY655368:LVY655412 MFU655368:MFU655412 MPQ655368:MPQ655412 MZM655368:MZM655412 NJI655368:NJI655412 NTE655368:NTE655412 ODA655368:ODA655412 OMW655368:OMW655412 OWS655368:OWS655412 PGO655368:PGO655412 PQK655368:PQK655412 QAG655368:QAG655412 QKC655368:QKC655412 QTY655368:QTY655412 RDU655368:RDU655412 RNQ655368:RNQ655412 RXM655368:RXM655412 SHI655368:SHI655412 SRE655368:SRE655412 TBA655368:TBA655412 TKW655368:TKW655412 TUS655368:TUS655412 UEO655368:UEO655412 UOK655368:UOK655412 UYG655368:UYG655412 VIC655368:VIC655412 VRY655368:VRY655412 WBU655368:WBU655412 WLQ655368:WLQ655412 WVM655368:WVM655412 E720904:E720948 JA720904:JA720948 SW720904:SW720948 ACS720904:ACS720948 AMO720904:AMO720948 AWK720904:AWK720948 BGG720904:BGG720948 BQC720904:BQC720948 BZY720904:BZY720948 CJU720904:CJU720948 CTQ720904:CTQ720948 DDM720904:DDM720948 DNI720904:DNI720948 DXE720904:DXE720948 EHA720904:EHA720948 EQW720904:EQW720948 FAS720904:FAS720948 FKO720904:FKO720948 FUK720904:FUK720948 GEG720904:GEG720948 GOC720904:GOC720948 GXY720904:GXY720948 HHU720904:HHU720948 HRQ720904:HRQ720948 IBM720904:IBM720948 ILI720904:ILI720948 IVE720904:IVE720948 JFA720904:JFA720948 JOW720904:JOW720948 JYS720904:JYS720948 KIO720904:KIO720948 KSK720904:KSK720948 LCG720904:LCG720948 LMC720904:LMC720948 LVY720904:LVY720948 MFU720904:MFU720948 MPQ720904:MPQ720948 MZM720904:MZM720948 NJI720904:NJI720948 NTE720904:NTE720948 ODA720904:ODA720948 OMW720904:OMW720948 OWS720904:OWS720948 PGO720904:PGO720948 PQK720904:PQK720948 QAG720904:QAG720948 QKC720904:QKC720948 QTY720904:QTY720948 RDU720904:RDU720948 RNQ720904:RNQ720948 RXM720904:RXM720948 SHI720904:SHI720948 SRE720904:SRE720948 TBA720904:TBA720948 TKW720904:TKW720948 TUS720904:TUS720948 UEO720904:UEO720948 UOK720904:UOK720948 UYG720904:UYG720948 VIC720904:VIC720948 VRY720904:VRY720948 WBU720904:WBU720948 WLQ720904:WLQ720948 WVM720904:WVM720948 E786440:E786484 JA786440:JA786484 SW786440:SW786484 ACS786440:ACS786484 AMO786440:AMO786484 AWK786440:AWK786484 BGG786440:BGG786484 BQC786440:BQC786484 BZY786440:BZY786484 CJU786440:CJU786484 CTQ786440:CTQ786484 DDM786440:DDM786484 DNI786440:DNI786484 DXE786440:DXE786484 EHA786440:EHA786484 EQW786440:EQW786484 FAS786440:FAS786484 FKO786440:FKO786484 FUK786440:FUK786484 GEG786440:GEG786484 GOC786440:GOC786484 GXY786440:GXY786484 HHU786440:HHU786484 HRQ786440:HRQ786484 IBM786440:IBM786484 ILI786440:ILI786484 IVE786440:IVE786484 JFA786440:JFA786484 JOW786440:JOW786484 JYS786440:JYS786484 KIO786440:KIO786484 KSK786440:KSK786484 LCG786440:LCG786484 LMC786440:LMC786484 LVY786440:LVY786484 MFU786440:MFU786484 MPQ786440:MPQ786484 MZM786440:MZM786484 NJI786440:NJI786484 NTE786440:NTE786484 ODA786440:ODA786484 OMW786440:OMW786484 OWS786440:OWS786484 PGO786440:PGO786484 PQK786440:PQK786484 QAG786440:QAG786484 QKC786440:QKC786484 QTY786440:QTY786484 RDU786440:RDU786484 RNQ786440:RNQ786484 RXM786440:RXM786484 SHI786440:SHI786484 SRE786440:SRE786484 TBA786440:TBA786484 TKW786440:TKW786484 TUS786440:TUS786484 UEO786440:UEO786484 UOK786440:UOK786484 UYG786440:UYG786484 VIC786440:VIC786484 VRY786440:VRY786484 WBU786440:WBU786484 WLQ786440:WLQ786484 WVM786440:WVM786484 E851976:E852020 JA851976:JA852020 SW851976:SW852020 ACS851976:ACS852020 AMO851976:AMO852020 AWK851976:AWK852020 BGG851976:BGG852020 BQC851976:BQC852020 BZY851976:BZY852020 CJU851976:CJU852020 CTQ851976:CTQ852020 DDM851976:DDM852020 DNI851976:DNI852020 DXE851976:DXE852020 EHA851976:EHA852020 EQW851976:EQW852020 FAS851976:FAS852020 FKO851976:FKO852020 FUK851976:FUK852020 GEG851976:GEG852020 GOC851976:GOC852020 GXY851976:GXY852020 HHU851976:HHU852020 HRQ851976:HRQ852020 IBM851976:IBM852020 ILI851976:ILI852020 IVE851976:IVE852020 JFA851976:JFA852020 JOW851976:JOW852020 JYS851976:JYS852020 KIO851976:KIO852020 KSK851976:KSK852020 LCG851976:LCG852020 LMC851976:LMC852020 LVY851976:LVY852020 MFU851976:MFU852020 MPQ851976:MPQ852020 MZM851976:MZM852020 NJI851976:NJI852020 NTE851976:NTE852020 ODA851976:ODA852020 OMW851976:OMW852020 OWS851976:OWS852020 PGO851976:PGO852020 PQK851976:PQK852020 QAG851976:QAG852020 QKC851976:QKC852020 QTY851976:QTY852020 RDU851976:RDU852020 RNQ851976:RNQ852020 RXM851976:RXM852020 SHI851976:SHI852020 SRE851976:SRE852020 TBA851976:TBA852020 TKW851976:TKW852020 TUS851976:TUS852020 UEO851976:UEO852020 UOK851976:UOK852020 UYG851976:UYG852020 VIC851976:VIC852020 VRY851976:VRY852020 WBU851976:WBU852020 WLQ851976:WLQ852020 WVM851976:WVM852020 E917512:E917556 JA917512:JA917556 SW917512:SW917556 ACS917512:ACS917556 AMO917512:AMO917556 AWK917512:AWK917556 BGG917512:BGG917556 BQC917512:BQC917556 BZY917512:BZY917556 CJU917512:CJU917556 CTQ917512:CTQ917556 DDM917512:DDM917556 DNI917512:DNI917556 DXE917512:DXE917556 EHA917512:EHA917556 EQW917512:EQW917556 FAS917512:FAS917556 FKO917512:FKO917556 FUK917512:FUK917556 GEG917512:GEG917556 GOC917512:GOC917556 GXY917512:GXY917556 HHU917512:HHU917556 HRQ917512:HRQ917556 IBM917512:IBM917556 ILI917512:ILI917556 IVE917512:IVE917556 JFA917512:JFA917556 JOW917512:JOW917556 JYS917512:JYS917556 KIO917512:KIO917556 KSK917512:KSK917556 LCG917512:LCG917556 LMC917512:LMC917556 LVY917512:LVY917556 MFU917512:MFU917556 MPQ917512:MPQ917556 MZM917512:MZM917556 NJI917512:NJI917556 NTE917512:NTE917556 ODA917512:ODA917556 OMW917512:OMW917556 OWS917512:OWS917556 PGO917512:PGO917556 PQK917512:PQK917556 QAG917512:QAG917556 QKC917512:QKC917556 QTY917512:QTY917556 RDU917512:RDU917556 RNQ917512:RNQ917556 RXM917512:RXM917556 SHI917512:SHI917556 SRE917512:SRE917556 TBA917512:TBA917556 TKW917512:TKW917556 TUS917512:TUS917556 UEO917512:UEO917556 UOK917512:UOK917556 UYG917512:UYG917556 VIC917512:VIC917556 VRY917512:VRY917556 WBU917512:WBU917556 WLQ917512:WLQ917556 WVM917512:WVM917556 E983048:E983092 JA983048:JA983092 SW983048:SW983092 ACS983048:ACS983092 AMO983048:AMO983092 AWK983048:AWK983092 BGG983048:BGG983092 BQC983048:BQC983092 BZY983048:BZY983092 CJU983048:CJU983092 CTQ983048:CTQ983092 DDM983048:DDM983092 DNI983048:DNI983092 DXE983048:DXE983092 EHA983048:EHA983092 EQW983048:EQW983092 FAS983048:FAS983092 FKO983048:FKO983092 FUK983048:FUK983092 GEG983048:GEG983092 GOC983048:GOC983092 GXY983048:GXY983092 HHU983048:HHU983092 HRQ983048:HRQ983092 IBM983048:IBM983092 ILI983048:ILI983092 IVE983048:IVE983092 JFA983048:JFA983092 JOW983048:JOW983092 JYS983048:JYS983092 KIO983048:KIO983092 KSK983048:KSK983092 LCG983048:LCG983092 LMC983048:LMC983092 LVY983048:LVY983092 MFU983048:MFU983092 MPQ983048:MPQ983092 MZM983048:MZM983092 NJI983048:NJI983092 NTE983048:NTE983092 ODA983048:ODA983092 OMW983048:OMW983092 OWS983048:OWS983092 PGO983048:PGO983092 PQK983048:PQK983092 QAG983048:QAG983092 QKC983048:QKC983092 QTY983048:QTY983092 RDU983048:RDU983092 RNQ983048:RNQ983092 RXM983048:RXM983092 SHI983048:SHI983092 SRE983048:SRE983092 TBA983048:TBA983092 TKW983048:TKW983092 TUS983048:TUS983092 UEO983048:UEO983092 UOK983048:UOK983092 UYG983048:UYG983092 VIC983048:VIC983092 VRY983048:VRY983092 WBU983048:WBU983092 WLQ983048:WLQ983092 JA11:JA52 WVM11:WVM52 WLQ11:WLQ52 WBU11:WBU52 VRY11:VRY52 VIC11:VIC52 UYG11:UYG52 UOK11:UOK52 UEO11:UEO52 TUS11:TUS52 TKW11:TKW52 TBA11:TBA52 SRE11:SRE52 SHI11:SHI52 RXM11:RXM52 RNQ11:RNQ52 RDU11:RDU52 QTY11:QTY52 QKC11:QKC52 QAG11:QAG52 PQK11:PQK52 PGO11:PGO52 OWS11:OWS52 OMW11:OMW52 ODA11:ODA52 NTE11:NTE52 NJI11:NJI52 MZM11:MZM52 MPQ11:MPQ52 MFU11:MFU52 LVY11:LVY52 LMC11:LMC52 LCG11:LCG52 KSK11:KSK52 KIO11:KIO52 JYS11:JYS52 JOW11:JOW52 JFA11:JFA52 IVE11:IVE52 ILI11:ILI52 IBM11:IBM52 HRQ11:HRQ52 HHU11:HHU52 GXY11:GXY52 GOC11:GOC52 GEG11:GEG52 FUK11:FUK52 FKO11:FKO52 FAS11:FAS52 EQW11:EQW52 EHA11:EHA52 DXE11:DXE52 DNI11:DNI52 DDM11:DDM52 CTQ11:CTQ52 CJU11:CJU52 BZY11:BZY52 BQC11:BQC52 BGG11:BGG52 AWK11:AWK52 AMO11:AMO52 ACS11:ACS52 SW11:SW52 E11:E70">
      <formula1>"正,反"</formula1>
    </dataValidation>
    <dataValidation type="list" allowBlank="1" showInputMessage="1" showErrorMessage="1" sqref="P65544:P65588 JL65544:JL65588 TH65544:TH65588 ADD65544:ADD65588 AMZ65544:AMZ65588 AWV65544:AWV65588 BGR65544:BGR65588 BQN65544:BQN65588 CAJ65544:CAJ65588 CKF65544:CKF65588 CUB65544:CUB65588 DDX65544:DDX65588 DNT65544:DNT65588 DXP65544:DXP65588 EHL65544:EHL65588 ERH65544:ERH65588 FBD65544:FBD65588 FKZ65544:FKZ65588 FUV65544:FUV65588 GER65544:GER65588 GON65544:GON65588 GYJ65544:GYJ65588 HIF65544:HIF65588 HSB65544:HSB65588 IBX65544:IBX65588 ILT65544:ILT65588 IVP65544:IVP65588 JFL65544:JFL65588 JPH65544:JPH65588 JZD65544:JZD65588 KIZ65544:KIZ65588 KSV65544:KSV65588 LCR65544:LCR65588 LMN65544:LMN65588 LWJ65544:LWJ65588 MGF65544:MGF65588 MQB65544:MQB65588 MZX65544:MZX65588 NJT65544:NJT65588 NTP65544:NTP65588 ODL65544:ODL65588 ONH65544:ONH65588 OXD65544:OXD65588 PGZ65544:PGZ65588 PQV65544:PQV65588 QAR65544:QAR65588 QKN65544:QKN65588 QUJ65544:QUJ65588 REF65544:REF65588 ROB65544:ROB65588 RXX65544:RXX65588 SHT65544:SHT65588 SRP65544:SRP65588 TBL65544:TBL65588 TLH65544:TLH65588 TVD65544:TVD65588 UEZ65544:UEZ65588 UOV65544:UOV65588 UYR65544:UYR65588 VIN65544:VIN65588 VSJ65544:VSJ65588 WCF65544:WCF65588 WMB65544:WMB65588 WVX65544:WVX65588 P131080:P131124 JL131080:JL131124 TH131080:TH131124 ADD131080:ADD131124 AMZ131080:AMZ131124 AWV131080:AWV131124 BGR131080:BGR131124 BQN131080:BQN131124 CAJ131080:CAJ131124 CKF131080:CKF131124 CUB131080:CUB131124 DDX131080:DDX131124 DNT131080:DNT131124 DXP131080:DXP131124 EHL131080:EHL131124 ERH131080:ERH131124 FBD131080:FBD131124 FKZ131080:FKZ131124 FUV131080:FUV131124 GER131080:GER131124 GON131080:GON131124 GYJ131080:GYJ131124 HIF131080:HIF131124 HSB131080:HSB131124 IBX131080:IBX131124 ILT131080:ILT131124 IVP131080:IVP131124 JFL131080:JFL131124 JPH131080:JPH131124 JZD131080:JZD131124 KIZ131080:KIZ131124 KSV131080:KSV131124 LCR131080:LCR131124 LMN131080:LMN131124 LWJ131080:LWJ131124 MGF131080:MGF131124 MQB131080:MQB131124 MZX131080:MZX131124 NJT131080:NJT131124 NTP131080:NTP131124 ODL131080:ODL131124 ONH131080:ONH131124 OXD131080:OXD131124 PGZ131080:PGZ131124 PQV131080:PQV131124 QAR131080:QAR131124 QKN131080:QKN131124 QUJ131080:QUJ131124 REF131080:REF131124 ROB131080:ROB131124 RXX131080:RXX131124 SHT131080:SHT131124 SRP131080:SRP131124 TBL131080:TBL131124 TLH131080:TLH131124 TVD131080:TVD131124 UEZ131080:UEZ131124 UOV131080:UOV131124 UYR131080:UYR131124 VIN131080:VIN131124 VSJ131080:VSJ131124 WCF131080:WCF131124 WMB131080:WMB131124 WVX131080:WVX131124 P196616:P196660 JL196616:JL196660 TH196616:TH196660 ADD196616:ADD196660 AMZ196616:AMZ196660 AWV196616:AWV196660 BGR196616:BGR196660 BQN196616:BQN196660 CAJ196616:CAJ196660 CKF196616:CKF196660 CUB196616:CUB196660 DDX196616:DDX196660 DNT196616:DNT196660 DXP196616:DXP196660 EHL196616:EHL196660 ERH196616:ERH196660 FBD196616:FBD196660 FKZ196616:FKZ196660 FUV196616:FUV196660 GER196616:GER196660 GON196616:GON196660 GYJ196616:GYJ196660 HIF196616:HIF196660 HSB196616:HSB196660 IBX196616:IBX196660 ILT196616:ILT196660 IVP196616:IVP196660 JFL196616:JFL196660 JPH196616:JPH196660 JZD196616:JZD196660 KIZ196616:KIZ196660 KSV196616:KSV196660 LCR196616:LCR196660 LMN196616:LMN196660 LWJ196616:LWJ196660 MGF196616:MGF196660 MQB196616:MQB196660 MZX196616:MZX196660 NJT196616:NJT196660 NTP196616:NTP196660 ODL196616:ODL196660 ONH196616:ONH196660 OXD196616:OXD196660 PGZ196616:PGZ196660 PQV196616:PQV196660 QAR196616:QAR196660 QKN196616:QKN196660 QUJ196616:QUJ196660 REF196616:REF196660 ROB196616:ROB196660 RXX196616:RXX196660 SHT196616:SHT196660 SRP196616:SRP196660 TBL196616:TBL196660 TLH196616:TLH196660 TVD196616:TVD196660 UEZ196616:UEZ196660 UOV196616:UOV196660 UYR196616:UYR196660 VIN196616:VIN196660 VSJ196616:VSJ196660 WCF196616:WCF196660 WMB196616:WMB196660 WVX196616:WVX196660 P262152:P262196 JL262152:JL262196 TH262152:TH262196 ADD262152:ADD262196 AMZ262152:AMZ262196 AWV262152:AWV262196 BGR262152:BGR262196 BQN262152:BQN262196 CAJ262152:CAJ262196 CKF262152:CKF262196 CUB262152:CUB262196 DDX262152:DDX262196 DNT262152:DNT262196 DXP262152:DXP262196 EHL262152:EHL262196 ERH262152:ERH262196 FBD262152:FBD262196 FKZ262152:FKZ262196 FUV262152:FUV262196 GER262152:GER262196 GON262152:GON262196 GYJ262152:GYJ262196 HIF262152:HIF262196 HSB262152:HSB262196 IBX262152:IBX262196 ILT262152:ILT262196 IVP262152:IVP262196 JFL262152:JFL262196 JPH262152:JPH262196 JZD262152:JZD262196 KIZ262152:KIZ262196 KSV262152:KSV262196 LCR262152:LCR262196 LMN262152:LMN262196 LWJ262152:LWJ262196 MGF262152:MGF262196 MQB262152:MQB262196 MZX262152:MZX262196 NJT262152:NJT262196 NTP262152:NTP262196 ODL262152:ODL262196 ONH262152:ONH262196 OXD262152:OXD262196 PGZ262152:PGZ262196 PQV262152:PQV262196 QAR262152:QAR262196 QKN262152:QKN262196 QUJ262152:QUJ262196 REF262152:REF262196 ROB262152:ROB262196 RXX262152:RXX262196 SHT262152:SHT262196 SRP262152:SRP262196 TBL262152:TBL262196 TLH262152:TLH262196 TVD262152:TVD262196 UEZ262152:UEZ262196 UOV262152:UOV262196 UYR262152:UYR262196 VIN262152:VIN262196 VSJ262152:VSJ262196 WCF262152:WCF262196 WMB262152:WMB262196 WVX262152:WVX262196 P327688:P327732 JL327688:JL327732 TH327688:TH327732 ADD327688:ADD327732 AMZ327688:AMZ327732 AWV327688:AWV327732 BGR327688:BGR327732 BQN327688:BQN327732 CAJ327688:CAJ327732 CKF327688:CKF327732 CUB327688:CUB327732 DDX327688:DDX327732 DNT327688:DNT327732 DXP327688:DXP327732 EHL327688:EHL327732 ERH327688:ERH327732 FBD327688:FBD327732 FKZ327688:FKZ327732 FUV327688:FUV327732 GER327688:GER327732 GON327688:GON327732 GYJ327688:GYJ327732 HIF327688:HIF327732 HSB327688:HSB327732 IBX327688:IBX327732 ILT327688:ILT327732 IVP327688:IVP327732 JFL327688:JFL327732 JPH327688:JPH327732 JZD327688:JZD327732 KIZ327688:KIZ327732 KSV327688:KSV327732 LCR327688:LCR327732 LMN327688:LMN327732 LWJ327688:LWJ327732 MGF327688:MGF327732 MQB327688:MQB327732 MZX327688:MZX327732 NJT327688:NJT327732 NTP327688:NTP327732 ODL327688:ODL327732 ONH327688:ONH327732 OXD327688:OXD327732 PGZ327688:PGZ327732 PQV327688:PQV327732 QAR327688:QAR327732 QKN327688:QKN327732 QUJ327688:QUJ327732 REF327688:REF327732 ROB327688:ROB327732 RXX327688:RXX327732 SHT327688:SHT327732 SRP327688:SRP327732 TBL327688:TBL327732 TLH327688:TLH327732 TVD327688:TVD327732 UEZ327688:UEZ327732 UOV327688:UOV327732 UYR327688:UYR327732 VIN327688:VIN327732 VSJ327688:VSJ327732 WCF327688:WCF327732 WMB327688:WMB327732 WVX327688:WVX327732 P393224:P393268 JL393224:JL393268 TH393224:TH393268 ADD393224:ADD393268 AMZ393224:AMZ393268 AWV393224:AWV393268 BGR393224:BGR393268 BQN393224:BQN393268 CAJ393224:CAJ393268 CKF393224:CKF393268 CUB393224:CUB393268 DDX393224:DDX393268 DNT393224:DNT393268 DXP393224:DXP393268 EHL393224:EHL393268 ERH393224:ERH393268 FBD393224:FBD393268 FKZ393224:FKZ393268 FUV393224:FUV393268 GER393224:GER393268 GON393224:GON393268 GYJ393224:GYJ393268 HIF393224:HIF393268 HSB393224:HSB393268 IBX393224:IBX393268 ILT393224:ILT393268 IVP393224:IVP393268 JFL393224:JFL393268 JPH393224:JPH393268 JZD393224:JZD393268 KIZ393224:KIZ393268 KSV393224:KSV393268 LCR393224:LCR393268 LMN393224:LMN393268 LWJ393224:LWJ393268 MGF393224:MGF393268 MQB393224:MQB393268 MZX393224:MZX393268 NJT393224:NJT393268 NTP393224:NTP393268 ODL393224:ODL393268 ONH393224:ONH393268 OXD393224:OXD393268 PGZ393224:PGZ393268 PQV393224:PQV393268 QAR393224:QAR393268 QKN393224:QKN393268 QUJ393224:QUJ393268 REF393224:REF393268 ROB393224:ROB393268 RXX393224:RXX393268 SHT393224:SHT393268 SRP393224:SRP393268 TBL393224:TBL393268 TLH393224:TLH393268 TVD393224:TVD393268 UEZ393224:UEZ393268 UOV393224:UOV393268 UYR393224:UYR393268 VIN393224:VIN393268 VSJ393224:VSJ393268 WCF393224:WCF393268 WMB393224:WMB393268 WVX393224:WVX393268 P458760:P458804 JL458760:JL458804 TH458760:TH458804 ADD458760:ADD458804 AMZ458760:AMZ458804 AWV458760:AWV458804 BGR458760:BGR458804 BQN458760:BQN458804 CAJ458760:CAJ458804 CKF458760:CKF458804 CUB458760:CUB458804 DDX458760:DDX458804 DNT458760:DNT458804 DXP458760:DXP458804 EHL458760:EHL458804 ERH458760:ERH458804 FBD458760:FBD458804 FKZ458760:FKZ458804 FUV458760:FUV458804 GER458760:GER458804 GON458760:GON458804 GYJ458760:GYJ458804 HIF458760:HIF458804 HSB458760:HSB458804 IBX458760:IBX458804 ILT458760:ILT458804 IVP458760:IVP458804 JFL458760:JFL458804 JPH458760:JPH458804 JZD458760:JZD458804 KIZ458760:KIZ458804 KSV458760:KSV458804 LCR458760:LCR458804 LMN458760:LMN458804 LWJ458760:LWJ458804 MGF458760:MGF458804 MQB458760:MQB458804 MZX458760:MZX458804 NJT458760:NJT458804 NTP458760:NTP458804 ODL458760:ODL458804 ONH458760:ONH458804 OXD458760:OXD458804 PGZ458760:PGZ458804 PQV458760:PQV458804 QAR458760:QAR458804 QKN458760:QKN458804 QUJ458760:QUJ458804 REF458760:REF458804 ROB458760:ROB458804 RXX458760:RXX458804 SHT458760:SHT458804 SRP458760:SRP458804 TBL458760:TBL458804 TLH458760:TLH458804 TVD458760:TVD458804 UEZ458760:UEZ458804 UOV458760:UOV458804 UYR458760:UYR458804 VIN458760:VIN458804 VSJ458760:VSJ458804 WCF458760:WCF458804 WMB458760:WMB458804 WVX458760:WVX458804 P524296:P524340 JL524296:JL524340 TH524296:TH524340 ADD524296:ADD524340 AMZ524296:AMZ524340 AWV524296:AWV524340 BGR524296:BGR524340 BQN524296:BQN524340 CAJ524296:CAJ524340 CKF524296:CKF524340 CUB524296:CUB524340 DDX524296:DDX524340 DNT524296:DNT524340 DXP524296:DXP524340 EHL524296:EHL524340 ERH524296:ERH524340 FBD524296:FBD524340 FKZ524296:FKZ524340 FUV524296:FUV524340 GER524296:GER524340 GON524296:GON524340 GYJ524296:GYJ524340 HIF524296:HIF524340 HSB524296:HSB524340 IBX524296:IBX524340 ILT524296:ILT524340 IVP524296:IVP524340 JFL524296:JFL524340 JPH524296:JPH524340 JZD524296:JZD524340 KIZ524296:KIZ524340 KSV524296:KSV524340 LCR524296:LCR524340 LMN524296:LMN524340 LWJ524296:LWJ524340 MGF524296:MGF524340 MQB524296:MQB524340 MZX524296:MZX524340 NJT524296:NJT524340 NTP524296:NTP524340 ODL524296:ODL524340 ONH524296:ONH524340 OXD524296:OXD524340 PGZ524296:PGZ524340 PQV524296:PQV524340 QAR524296:QAR524340 QKN524296:QKN524340 QUJ524296:QUJ524340 REF524296:REF524340 ROB524296:ROB524340 RXX524296:RXX524340 SHT524296:SHT524340 SRP524296:SRP524340 TBL524296:TBL524340 TLH524296:TLH524340 TVD524296:TVD524340 UEZ524296:UEZ524340 UOV524296:UOV524340 UYR524296:UYR524340 VIN524296:VIN524340 VSJ524296:VSJ524340 WCF524296:WCF524340 WMB524296:WMB524340 WVX524296:WVX524340 P589832:P589876 JL589832:JL589876 TH589832:TH589876 ADD589832:ADD589876 AMZ589832:AMZ589876 AWV589832:AWV589876 BGR589832:BGR589876 BQN589832:BQN589876 CAJ589832:CAJ589876 CKF589832:CKF589876 CUB589832:CUB589876 DDX589832:DDX589876 DNT589832:DNT589876 DXP589832:DXP589876 EHL589832:EHL589876 ERH589832:ERH589876 FBD589832:FBD589876 FKZ589832:FKZ589876 FUV589832:FUV589876 GER589832:GER589876 GON589832:GON589876 GYJ589832:GYJ589876 HIF589832:HIF589876 HSB589832:HSB589876 IBX589832:IBX589876 ILT589832:ILT589876 IVP589832:IVP589876 JFL589832:JFL589876 JPH589832:JPH589876 JZD589832:JZD589876 KIZ589832:KIZ589876 KSV589832:KSV589876 LCR589832:LCR589876 LMN589832:LMN589876 LWJ589832:LWJ589876 MGF589832:MGF589876 MQB589832:MQB589876 MZX589832:MZX589876 NJT589832:NJT589876 NTP589832:NTP589876 ODL589832:ODL589876 ONH589832:ONH589876 OXD589832:OXD589876 PGZ589832:PGZ589876 PQV589832:PQV589876 QAR589832:QAR589876 QKN589832:QKN589876 QUJ589832:QUJ589876 REF589832:REF589876 ROB589832:ROB589876 RXX589832:RXX589876 SHT589832:SHT589876 SRP589832:SRP589876 TBL589832:TBL589876 TLH589832:TLH589876 TVD589832:TVD589876 UEZ589832:UEZ589876 UOV589832:UOV589876 UYR589832:UYR589876 VIN589832:VIN589876 VSJ589832:VSJ589876 WCF589832:WCF589876 WMB589832:WMB589876 WVX589832:WVX589876 P655368:P655412 JL655368:JL655412 TH655368:TH655412 ADD655368:ADD655412 AMZ655368:AMZ655412 AWV655368:AWV655412 BGR655368:BGR655412 BQN655368:BQN655412 CAJ655368:CAJ655412 CKF655368:CKF655412 CUB655368:CUB655412 DDX655368:DDX655412 DNT655368:DNT655412 DXP655368:DXP655412 EHL655368:EHL655412 ERH655368:ERH655412 FBD655368:FBD655412 FKZ655368:FKZ655412 FUV655368:FUV655412 GER655368:GER655412 GON655368:GON655412 GYJ655368:GYJ655412 HIF655368:HIF655412 HSB655368:HSB655412 IBX655368:IBX655412 ILT655368:ILT655412 IVP655368:IVP655412 JFL655368:JFL655412 JPH655368:JPH655412 JZD655368:JZD655412 KIZ655368:KIZ655412 KSV655368:KSV655412 LCR655368:LCR655412 LMN655368:LMN655412 LWJ655368:LWJ655412 MGF655368:MGF655412 MQB655368:MQB655412 MZX655368:MZX655412 NJT655368:NJT655412 NTP655368:NTP655412 ODL655368:ODL655412 ONH655368:ONH655412 OXD655368:OXD655412 PGZ655368:PGZ655412 PQV655368:PQV655412 QAR655368:QAR655412 QKN655368:QKN655412 QUJ655368:QUJ655412 REF655368:REF655412 ROB655368:ROB655412 RXX655368:RXX655412 SHT655368:SHT655412 SRP655368:SRP655412 TBL655368:TBL655412 TLH655368:TLH655412 TVD655368:TVD655412 UEZ655368:UEZ655412 UOV655368:UOV655412 UYR655368:UYR655412 VIN655368:VIN655412 VSJ655368:VSJ655412 WCF655368:WCF655412 WMB655368:WMB655412 WVX655368:WVX655412 P720904:P720948 JL720904:JL720948 TH720904:TH720948 ADD720904:ADD720948 AMZ720904:AMZ720948 AWV720904:AWV720948 BGR720904:BGR720948 BQN720904:BQN720948 CAJ720904:CAJ720948 CKF720904:CKF720948 CUB720904:CUB720948 DDX720904:DDX720948 DNT720904:DNT720948 DXP720904:DXP720948 EHL720904:EHL720948 ERH720904:ERH720948 FBD720904:FBD720948 FKZ720904:FKZ720948 FUV720904:FUV720948 GER720904:GER720948 GON720904:GON720948 GYJ720904:GYJ720948 HIF720904:HIF720948 HSB720904:HSB720948 IBX720904:IBX720948 ILT720904:ILT720948 IVP720904:IVP720948 JFL720904:JFL720948 JPH720904:JPH720948 JZD720904:JZD720948 KIZ720904:KIZ720948 KSV720904:KSV720948 LCR720904:LCR720948 LMN720904:LMN720948 LWJ720904:LWJ720948 MGF720904:MGF720948 MQB720904:MQB720948 MZX720904:MZX720948 NJT720904:NJT720948 NTP720904:NTP720948 ODL720904:ODL720948 ONH720904:ONH720948 OXD720904:OXD720948 PGZ720904:PGZ720948 PQV720904:PQV720948 QAR720904:QAR720948 QKN720904:QKN720948 QUJ720904:QUJ720948 REF720904:REF720948 ROB720904:ROB720948 RXX720904:RXX720948 SHT720904:SHT720948 SRP720904:SRP720948 TBL720904:TBL720948 TLH720904:TLH720948 TVD720904:TVD720948 UEZ720904:UEZ720948 UOV720904:UOV720948 UYR720904:UYR720948 VIN720904:VIN720948 VSJ720904:VSJ720948 WCF720904:WCF720948 WMB720904:WMB720948 WVX720904:WVX720948 P786440:P786484 JL786440:JL786484 TH786440:TH786484 ADD786440:ADD786484 AMZ786440:AMZ786484 AWV786440:AWV786484 BGR786440:BGR786484 BQN786440:BQN786484 CAJ786440:CAJ786484 CKF786440:CKF786484 CUB786440:CUB786484 DDX786440:DDX786484 DNT786440:DNT786484 DXP786440:DXP786484 EHL786440:EHL786484 ERH786440:ERH786484 FBD786440:FBD786484 FKZ786440:FKZ786484 FUV786440:FUV786484 GER786440:GER786484 GON786440:GON786484 GYJ786440:GYJ786484 HIF786440:HIF786484 HSB786440:HSB786484 IBX786440:IBX786484 ILT786440:ILT786484 IVP786440:IVP786484 JFL786440:JFL786484 JPH786440:JPH786484 JZD786440:JZD786484 KIZ786440:KIZ786484 KSV786440:KSV786484 LCR786440:LCR786484 LMN786440:LMN786484 LWJ786440:LWJ786484 MGF786440:MGF786484 MQB786440:MQB786484 MZX786440:MZX786484 NJT786440:NJT786484 NTP786440:NTP786484 ODL786440:ODL786484 ONH786440:ONH786484 OXD786440:OXD786484 PGZ786440:PGZ786484 PQV786440:PQV786484 QAR786440:QAR786484 QKN786440:QKN786484 QUJ786440:QUJ786484 REF786440:REF786484 ROB786440:ROB786484 RXX786440:RXX786484 SHT786440:SHT786484 SRP786440:SRP786484 TBL786440:TBL786484 TLH786440:TLH786484 TVD786440:TVD786484 UEZ786440:UEZ786484 UOV786440:UOV786484 UYR786440:UYR786484 VIN786440:VIN786484 VSJ786440:VSJ786484 WCF786440:WCF786484 WMB786440:WMB786484 WVX786440:WVX786484 P851976:P852020 JL851976:JL852020 TH851976:TH852020 ADD851976:ADD852020 AMZ851976:AMZ852020 AWV851976:AWV852020 BGR851976:BGR852020 BQN851976:BQN852020 CAJ851976:CAJ852020 CKF851976:CKF852020 CUB851976:CUB852020 DDX851976:DDX852020 DNT851976:DNT852020 DXP851976:DXP852020 EHL851976:EHL852020 ERH851976:ERH852020 FBD851976:FBD852020 FKZ851976:FKZ852020 FUV851976:FUV852020 GER851976:GER852020 GON851976:GON852020 GYJ851976:GYJ852020 HIF851976:HIF852020 HSB851976:HSB852020 IBX851976:IBX852020 ILT851976:ILT852020 IVP851976:IVP852020 JFL851976:JFL852020 JPH851976:JPH852020 JZD851976:JZD852020 KIZ851976:KIZ852020 KSV851976:KSV852020 LCR851976:LCR852020 LMN851976:LMN852020 LWJ851976:LWJ852020 MGF851976:MGF852020 MQB851976:MQB852020 MZX851976:MZX852020 NJT851976:NJT852020 NTP851976:NTP852020 ODL851976:ODL852020 ONH851976:ONH852020 OXD851976:OXD852020 PGZ851976:PGZ852020 PQV851976:PQV852020 QAR851976:QAR852020 QKN851976:QKN852020 QUJ851976:QUJ852020 REF851976:REF852020 ROB851976:ROB852020 RXX851976:RXX852020 SHT851976:SHT852020 SRP851976:SRP852020 TBL851976:TBL852020 TLH851976:TLH852020 TVD851976:TVD852020 UEZ851976:UEZ852020 UOV851976:UOV852020 UYR851976:UYR852020 VIN851976:VIN852020 VSJ851976:VSJ852020 WCF851976:WCF852020 WMB851976:WMB852020 WVX851976:WVX852020 P917512:P917556 JL917512:JL917556 TH917512:TH917556 ADD917512:ADD917556 AMZ917512:AMZ917556 AWV917512:AWV917556 BGR917512:BGR917556 BQN917512:BQN917556 CAJ917512:CAJ917556 CKF917512:CKF917556 CUB917512:CUB917556 DDX917512:DDX917556 DNT917512:DNT917556 DXP917512:DXP917556 EHL917512:EHL917556 ERH917512:ERH917556 FBD917512:FBD917556 FKZ917512:FKZ917556 FUV917512:FUV917556 GER917512:GER917556 GON917512:GON917556 GYJ917512:GYJ917556 HIF917512:HIF917556 HSB917512:HSB917556 IBX917512:IBX917556 ILT917512:ILT917556 IVP917512:IVP917556 JFL917512:JFL917556 JPH917512:JPH917556 JZD917512:JZD917556 KIZ917512:KIZ917556 KSV917512:KSV917556 LCR917512:LCR917556 LMN917512:LMN917556 LWJ917512:LWJ917556 MGF917512:MGF917556 MQB917512:MQB917556 MZX917512:MZX917556 NJT917512:NJT917556 NTP917512:NTP917556 ODL917512:ODL917556 ONH917512:ONH917556 OXD917512:OXD917556 PGZ917512:PGZ917556 PQV917512:PQV917556 QAR917512:QAR917556 QKN917512:QKN917556 QUJ917512:QUJ917556 REF917512:REF917556 ROB917512:ROB917556 RXX917512:RXX917556 SHT917512:SHT917556 SRP917512:SRP917556 TBL917512:TBL917556 TLH917512:TLH917556 TVD917512:TVD917556 UEZ917512:UEZ917556 UOV917512:UOV917556 UYR917512:UYR917556 VIN917512:VIN917556 VSJ917512:VSJ917556 WCF917512:WCF917556 WMB917512:WMB917556 WVX917512:WVX917556 P983048:P983092 JL983048:JL983092 TH983048:TH983092 ADD983048:ADD983092 AMZ983048:AMZ983092 AWV983048:AWV983092 BGR983048:BGR983092 BQN983048:BQN983092 CAJ983048:CAJ983092 CKF983048:CKF983092 CUB983048:CUB983092 DDX983048:DDX983092 DNT983048:DNT983092 DXP983048:DXP983092 EHL983048:EHL983092 ERH983048:ERH983092 FBD983048:FBD983092 FKZ983048:FKZ983092 FUV983048:FUV983092 GER983048:GER983092 GON983048:GON983092 GYJ983048:GYJ983092 HIF983048:HIF983092 HSB983048:HSB983092 IBX983048:IBX983092 ILT983048:ILT983092 IVP983048:IVP983092 JFL983048:JFL983092 JPH983048:JPH983092 JZD983048:JZD983092 KIZ983048:KIZ983092 KSV983048:KSV983092 LCR983048:LCR983092 LMN983048:LMN983092 LWJ983048:LWJ983092 MGF983048:MGF983092 MQB983048:MQB983092 MZX983048:MZX983092 NJT983048:NJT983092 NTP983048:NTP983092 ODL983048:ODL983092 ONH983048:ONH983092 OXD983048:OXD983092 PGZ983048:PGZ983092 PQV983048:PQV983092 QAR983048:QAR983092 QKN983048:QKN983092 QUJ983048:QUJ983092 REF983048:REF983092 ROB983048:ROB983092 RXX983048:RXX983092 SHT983048:SHT983092 SRP983048:SRP983092 TBL983048:TBL983092 TLH983048:TLH983092 TVD983048:TVD983092 UEZ983048:UEZ983092 UOV983048:UOV983092 UYR983048:UYR983092 VIN983048:VIN983092 VSJ983048:VSJ983092 WCF983048:WCF983092 WMB983048:WMB983092 WVX983048:WVX983092 WVS983048:WVS983092 WLW983048:WLW983092 K65544:K65588 JG65544:JG65588 TC65544:TC65588 ACY65544:ACY65588 AMU65544:AMU65588 AWQ65544:AWQ65588 BGM65544:BGM65588 BQI65544:BQI65588 CAE65544:CAE65588 CKA65544:CKA65588 CTW65544:CTW65588 DDS65544:DDS65588 DNO65544:DNO65588 DXK65544:DXK65588 EHG65544:EHG65588 ERC65544:ERC65588 FAY65544:FAY65588 FKU65544:FKU65588 FUQ65544:FUQ65588 GEM65544:GEM65588 GOI65544:GOI65588 GYE65544:GYE65588 HIA65544:HIA65588 HRW65544:HRW65588 IBS65544:IBS65588 ILO65544:ILO65588 IVK65544:IVK65588 JFG65544:JFG65588 JPC65544:JPC65588 JYY65544:JYY65588 KIU65544:KIU65588 KSQ65544:KSQ65588 LCM65544:LCM65588 LMI65544:LMI65588 LWE65544:LWE65588 MGA65544:MGA65588 MPW65544:MPW65588 MZS65544:MZS65588 NJO65544:NJO65588 NTK65544:NTK65588 ODG65544:ODG65588 ONC65544:ONC65588 OWY65544:OWY65588 PGU65544:PGU65588 PQQ65544:PQQ65588 QAM65544:QAM65588 QKI65544:QKI65588 QUE65544:QUE65588 REA65544:REA65588 RNW65544:RNW65588 RXS65544:RXS65588 SHO65544:SHO65588 SRK65544:SRK65588 TBG65544:TBG65588 TLC65544:TLC65588 TUY65544:TUY65588 UEU65544:UEU65588 UOQ65544:UOQ65588 UYM65544:UYM65588 VII65544:VII65588 VSE65544:VSE65588 WCA65544:WCA65588 WLW65544:WLW65588 WVS65544:WVS65588 K131080:K131124 JG131080:JG131124 TC131080:TC131124 ACY131080:ACY131124 AMU131080:AMU131124 AWQ131080:AWQ131124 BGM131080:BGM131124 BQI131080:BQI131124 CAE131080:CAE131124 CKA131080:CKA131124 CTW131080:CTW131124 DDS131080:DDS131124 DNO131080:DNO131124 DXK131080:DXK131124 EHG131080:EHG131124 ERC131080:ERC131124 FAY131080:FAY131124 FKU131080:FKU131124 FUQ131080:FUQ131124 GEM131080:GEM131124 GOI131080:GOI131124 GYE131080:GYE131124 HIA131080:HIA131124 HRW131080:HRW131124 IBS131080:IBS131124 ILO131080:ILO131124 IVK131080:IVK131124 JFG131080:JFG131124 JPC131080:JPC131124 JYY131080:JYY131124 KIU131080:KIU131124 KSQ131080:KSQ131124 LCM131080:LCM131124 LMI131080:LMI131124 LWE131080:LWE131124 MGA131080:MGA131124 MPW131080:MPW131124 MZS131080:MZS131124 NJO131080:NJO131124 NTK131080:NTK131124 ODG131080:ODG131124 ONC131080:ONC131124 OWY131080:OWY131124 PGU131080:PGU131124 PQQ131080:PQQ131124 QAM131080:QAM131124 QKI131080:QKI131124 QUE131080:QUE131124 REA131080:REA131124 RNW131080:RNW131124 RXS131080:RXS131124 SHO131080:SHO131124 SRK131080:SRK131124 TBG131080:TBG131124 TLC131080:TLC131124 TUY131080:TUY131124 UEU131080:UEU131124 UOQ131080:UOQ131124 UYM131080:UYM131124 VII131080:VII131124 VSE131080:VSE131124 WCA131080:WCA131124 WLW131080:WLW131124 WVS131080:WVS131124 K196616:K196660 JG196616:JG196660 TC196616:TC196660 ACY196616:ACY196660 AMU196616:AMU196660 AWQ196616:AWQ196660 BGM196616:BGM196660 BQI196616:BQI196660 CAE196616:CAE196660 CKA196616:CKA196660 CTW196616:CTW196660 DDS196616:DDS196660 DNO196616:DNO196660 DXK196616:DXK196660 EHG196616:EHG196660 ERC196616:ERC196660 FAY196616:FAY196660 FKU196616:FKU196660 FUQ196616:FUQ196660 GEM196616:GEM196660 GOI196616:GOI196660 GYE196616:GYE196660 HIA196616:HIA196660 HRW196616:HRW196660 IBS196616:IBS196660 ILO196616:ILO196660 IVK196616:IVK196660 JFG196616:JFG196660 JPC196616:JPC196660 JYY196616:JYY196660 KIU196616:KIU196660 KSQ196616:KSQ196660 LCM196616:LCM196660 LMI196616:LMI196660 LWE196616:LWE196660 MGA196616:MGA196660 MPW196616:MPW196660 MZS196616:MZS196660 NJO196616:NJO196660 NTK196616:NTK196660 ODG196616:ODG196660 ONC196616:ONC196660 OWY196616:OWY196660 PGU196616:PGU196660 PQQ196616:PQQ196660 QAM196616:QAM196660 QKI196616:QKI196660 QUE196616:QUE196660 REA196616:REA196660 RNW196616:RNW196660 RXS196616:RXS196660 SHO196616:SHO196660 SRK196616:SRK196660 TBG196616:TBG196660 TLC196616:TLC196660 TUY196616:TUY196660 UEU196616:UEU196660 UOQ196616:UOQ196660 UYM196616:UYM196660 VII196616:VII196660 VSE196616:VSE196660 WCA196616:WCA196660 WLW196616:WLW196660 WVS196616:WVS196660 K262152:K262196 JG262152:JG262196 TC262152:TC262196 ACY262152:ACY262196 AMU262152:AMU262196 AWQ262152:AWQ262196 BGM262152:BGM262196 BQI262152:BQI262196 CAE262152:CAE262196 CKA262152:CKA262196 CTW262152:CTW262196 DDS262152:DDS262196 DNO262152:DNO262196 DXK262152:DXK262196 EHG262152:EHG262196 ERC262152:ERC262196 FAY262152:FAY262196 FKU262152:FKU262196 FUQ262152:FUQ262196 GEM262152:GEM262196 GOI262152:GOI262196 GYE262152:GYE262196 HIA262152:HIA262196 HRW262152:HRW262196 IBS262152:IBS262196 ILO262152:ILO262196 IVK262152:IVK262196 JFG262152:JFG262196 JPC262152:JPC262196 JYY262152:JYY262196 KIU262152:KIU262196 KSQ262152:KSQ262196 LCM262152:LCM262196 LMI262152:LMI262196 LWE262152:LWE262196 MGA262152:MGA262196 MPW262152:MPW262196 MZS262152:MZS262196 NJO262152:NJO262196 NTK262152:NTK262196 ODG262152:ODG262196 ONC262152:ONC262196 OWY262152:OWY262196 PGU262152:PGU262196 PQQ262152:PQQ262196 QAM262152:QAM262196 QKI262152:QKI262196 QUE262152:QUE262196 REA262152:REA262196 RNW262152:RNW262196 RXS262152:RXS262196 SHO262152:SHO262196 SRK262152:SRK262196 TBG262152:TBG262196 TLC262152:TLC262196 TUY262152:TUY262196 UEU262152:UEU262196 UOQ262152:UOQ262196 UYM262152:UYM262196 VII262152:VII262196 VSE262152:VSE262196 WCA262152:WCA262196 WLW262152:WLW262196 WVS262152:WVS262196 K327688:K327732 JG327688:JG327732 TC327688:TC327732 ACY327688:ACY327732 AMU327688:AMU327732 AWQ327688:AWQ327732 BGM327688:BGM327732 BQI327688:BQI327732 CAE327688:CAE327732 CKA327688:CKA327732 CTW327688:CTW327732 DDS327688:DDS327732 DNO327688:DNO327732 DXK327688:DXK327732 EHG327688:EHG327732 ERC327688:ERC327732 FAY327688:FAY327732 FKU327688:FKU327732 FUQ327688:FUQ327732 GEM327688:GEM327732 GOI327688:GOI327732 GYE327688:GYE327732 HIA327688:HIA327732 HRW327688:HRW327732 IBS327688:IBS327732 ILO327688:ILO327732 IVK327688:IVK327732 JFG327688:JFG327732 JPC327688:JPC327732 JYY327688:JYY327732 KIU327688:KIU327732 KSQ327688:KSQ327732 LCM327688:LCM327732 LMI327688:LMI327732 LWE327688:LWE327732 MGA327688:MGA327732 MPW327688:MPW327732 MZS327688:MZS327732 NJO327688:NJO327732 NTK327688:NTK327732 ODG327688:ODG327732 ONC327688:ONC327732 OWY327688:OWY327732 PGU327688:PGU327732 PQQ327688:PQQ327732 QAM327688:QAM327732 QKI327688:QKI327732 QUE327688:QUE327732 REA327688:REA327732 RNW327688:RNW327732 RXS327688:RXS327732 SHO327688:SHO327732 SRK327688:SRK327732 TBG327688:TBG327732 TLC327688:TLC327732 TUY327688:TUY327732 UEU327688:UEU327732 UOQ327688:UOQ327732 UYM327688:UYM327732 VII327688:VII327732 VSE327688:VSE327732 WCA327688:WCA327732 WLW327688:WLW327732 WVS327688:WVS327732 K393224:K393268 JG393224:JG393268 TC393224:TC393268 ACY393224:ACY393268 AMU393224:AMU393268 AWQ393224:AWQ393268 BGM393224:BGM393268 BQI393224:BQI393268 CAE393224:CAE393268 CKA393224:CKA393268 CTW393224:CTW393268 DDS393224:DDS393268 DNO393224:DNO393268 DXK393224:DXK393268 EHG393224:EHG393268 ERC393224:ERC393268 FAY393224:FAY393268 FKU393224:FKU393268 FUQ393224:FUQ393268 GEM393224:GEM393268 GOI393224:GOI393268 GYE393224:GYE393268 HIA393224:HIA393268 HRW393224:HRW393268 IBS393224:IBS393268 ILO393224:ILO393268 IVK393224:IVK393268 JFG393224:JFG393268 JPC393224:JPC393268 JYY393224:JYY393268 KIU393224:KIU393268 KSQ393224:KSQ393268 LCM393224:LCM393268 LMI393224:LMI393268 LWE393224:LWE393268 MGA393224:MGA393268 MPW393224:MPW393268 MZS393224:MZS393268 NJO393224:NJO393268 NTK393224:NTK393268 ODG393224:ODG393268 ONC393224:ONC393268 OWY393224:OWY393268 PGU393224:PGU393268 PQQ393224:PQQ393268 QAM393224:QAM393268 QKI393224:QKI393268 QUE393224:QUE393268 REA393224:REA393268 RNW393224:RNW393268 RXS393224:RXS393268 SHO393224:SHO393268 SRK393224:SRK393268 TBG393224:TBG393268 TLC393224:TLC393268 TUY393224:TUY393268 UEU393224:UEU393268 UOQ393224:UOQ393268 UYM393224:UYM393268 VII393224:VII393268 VSE393224:VSE393268 WCA393224:WCA393268 WLW393224:WLW393268 WVS393224:WVS393268 K458760:K458804 JG458760:JG458804 TC458760:TC458804 ACY458760:ACY458804 AMU458760:AMU458804 AWQ458760:AWQ458804 BGM458760:BGM458804 BQI458760:BQI458804 CAE458760:CAE458804 CKA458760:CKA458804 CTW458760:CTW458804 DDS458760:DDS458804 DNO458760:DNO458804 DXK458760:DXK458804 EHG458760:EHG458804 ERC458760:ERC458804 FAY458760:FAY458804 FKU458760:FKU458804 FUQ458760:FUQ458804 GEM458760:GEM458804 GOI458760:GOI458804 GYE458760:GYE458804 HIA458760:HIA458804 HRW458760:HRW458804 IBS458760:IBS458804 ILO458760:ILO458804 IVK458760:IVK458804 JFG458760:JFG458804 JPC458760:JPC458804 JYY458760:JYY458804 KIU458760:KIU458804 KSQ458760:KSQ458804 LCM458760:LCM458804 LMI458760:LMI458804 LWE458760:LWE458804 MGA458760:MGA458804 MPW458760:MPW458804 MZS458760:MZS458804 NJO458760:NJO458804 NTK458760:NTK458804 ODG458760:ODG458804 ONC458760:ONC458804 OWY458760:OWY458804 PGU458760:PGU458804 PQQ458760:PQQ458804 QAM458760:QAM458804 QKI458760:QKI458804 QUE458760:QUE458804 REA458760:REA458804 RNW458760:RNW458804 RXS458760:RXS458804 SHO458760:SHO458804 SRK458760:SRK458804 TBG458760:TBG458804 TLC458760:TLC458804 TUY458760:TUY458804 UEU458760:UEU458804 UOQ458760:UOQ458804 UYM458760:UYM458804 VII458760:VII458804 VSE458760:VSE458804 WCA458760:WCA458804 WLW458760:WLW458804 WVS458760:WVS458804 K524296:K524340 JG524296:JG524340 TC524296:TC524340 ACY524296:ACY524340 AMU524296:AMU524340 AWQ524296:AWQ524340 BGM524296:BGM524340 BQI524296:BQI524340 CAE524296:CAE524340 CKA524296:CKA524340 CTW524296:CTW524340 DDS524296:DDS524340 DNO524296:DNO524340 DXK524296:DXK524340 EHG524296:EHG524340 ERC524296:ERC524340 FAY524296:FAY524340 FKU524296:FKU524340 FUQ524296:FUQ524340 GEM524296:GEM524340 GOI524296:GOI524340 GYE524296:GYE524340 HIA524296:HIA524340 HRW524296:HRW524340 IBS524296:IBS524340 ILO524296:ILO524340 IVK524296:IVK524340 JFG524296:JFG524340 JPC524296:JPC524340 JYY524296:JYY524340 KIU524296:KIU524340 KSQ524296:KSQ524340 LCM524296:LCM524340 LMI524296:LMI524340 LWE524296:LWE524340 MGA524296:MGA524340 MPW524296:MPW524340 MZS524296:MZS524340 NJO524296:NJO524340 NTK524296:NTK524340 ODG524296:ODG524340 ONC524296:ONC524340 OWY524296:OWY524340 PGU524296:PGU524340 PQQ524296:PQQ524340 QAM524296:QAM524340 QKI524296:QKI524340 QUE524296:QUE524340 REA524296:REA524340 RNW524296:RNW524340 RXS524296:RXS524340 SHO524296:SHO524340 SRK524296:SRK524340 TBG524296:TBG524340 TLC524296:TLC524340 TUY524296:TUY524340 UEU524296:UEU524340 UOQ524296:UOQ524340 UYM524296:UYM524340 VII524296:VII524340 VSE524296:VSE524340 WCA524296:WCA524340 WLW524296:WLW524340 WVS524296:WVS524340 K589832:K589876 JG589832:JG589876 TC589832:TC589876 ACY589832:ACY589876 AMU589832:AMU589876 AWQ589832:AWQ589876 BGM589832:BGM589876 BQI589832:BQI589876 CAE589832:CAE589876 CKA589832:CKA589876 CTW589832:CTW589876 DDS589832:DDS589876 DNO589832:DNO589876 DXK589832:DXK589876 EHG589832:EHG589876 ERC589832:ERC589876 FAY589832:FAY589876 FKU589832:FKU589876 FUQ589832:FUQ589876 GEM589832:GEM589876 GOI589832:GOI589876 GYE589832:GYE589876 HIA589832:HIA589876 HRW589832:HRW589876 IBS589832:IBS589876 ILO589832:ILO589876 IVK589832:IVK589876 JFG589832:JFG589876 JPC589832:JPC589876 JYY589832:JYY589876 KIU589832:KIU589876 KSQ589832:KSQ589876 LCM589832:LCM589876 LMI589832:LMI589876 LWE589832:LWE589876 MGA589832:MGA589876 MPW589832:MPW589876 MZS589832:MZS589876 NJO589832:NJO589876 NTK589832:NTK589876 ODG589832:ODG589876 ONC589832:ONC589876 OWY589832:OWY589876 PGU589832:PGU589876 PQQ589832:PQQ589876 QAM589832:QAM589876 QKI589832:QKI589876 QUE589832:QUE589876 REA589832:REA589876 RNW589832:RNW589876 RXS589832:RXS589876 SHO589832:SHO589876 SRK589832:SRK589876 TBG589832:TBG589876 TLC589832:TLC589876 TUY589832:TUY589876 UEU589832:UEU589876 UOQ589832:UOQ589876 UYM589832:UYM589876 VII589832:VII589876 VSE589832:VSE589876 WCA589832:WCA589876 WLW589832:WLW589876 WVS589832:WVS589876 K655368:K655412 JG655368:JG655412 TC655368:TC655412 ACY655368:ACY655412 AMU655368:AMU655412 AWQ655368:AWQ655412 BGM655368:BGM655412 BQI655368:BQI655412 CAE655368:CAE655412 CKA655368:CKA655412 CTW655368:CTW655412 DDS655368:DDS655412 DNO655368:DNO655412 DXK655368:DXK655412 EHG655368:EHG655412 ERC655368:ERC655412 FAY655368:FAY655412 FKU655368:FKU655412 FUQ655368:FUQ655412 GEM655368:GEM655412 GOI655368:GOI655412 GYE655368:GYE655412 HIA655368:HIA655412 HRW655368:HRW655412 IBS655368:IBS655412 ILO655368:ILO655412 IVK655368:IVK655412 JFG655368:JFG655412 JPC655368:JPC655412 JYY655368:JYY655412 KIU655368:KIU655412 KSQ655368:KSQ655412 LCM655368:LCM655412 LMI655368:LMI655412 LWE655368:LWE655412 MGA655368:MGA655412 MPW655368:MPW655412 MZS655368:MZS655412 NJO655368:NJO655412 NTK655368:NTK655412 ODG655368:ODG655412 ONC655368:ONC655412 OWY655368:OWY655412 PGU655368:PGU655412 PQQ655368:PQQ655412 QAM655368:QAM655412 QKI655368:QKI655412 QUE655368:QUE655412 REA655368:REA655412 RNW655368:RNW655412 RXS655368:RXS655412 SHO655368:SHO655412 SRK655368:SRK655412 TBG655368:TBG655412 TLC655368:TLC655412 TUY655368:TUY655412 UEU655368:UEU655412 UOQ655368:UOQ655412 UYM655368:UYM655412 VII655368:VII655412 VSE655368:VSE655412 WCA655368:WCA655412 WLW655368:WLW655412 WVS655368:WVS655412 K720904:K720948 JG720904:JG720948 TC720904:TC720948 ACY720904:ACY720948 AMU720904:AMU720948 AWQ720904:AWQ720948 BGM720904:BGM720948 BQI720904:BQI720948 CAE720904:CAE720948 CKA720904:CKA720948 CTW720904:CTW720948 DDS720904:DDS720948 DNO720904:DNO720948 DXK720904:DXK720948 EHG720904:EHG720948 ERC720904:ERC720948 FAY720904:FAY720948 FKU720904:FKU720948 FUQ720904:FUQ720948 GEM720904:GEM720948 GOI720904:GOI720948 GYE720904:GYE720948 HIA720904:HIA720948 HRW720904:HRW720948 IBS720904:IBS720948 ILO720904:ILO720948 IVK720904:IVK720948 JFG720904:JFG720948 JPC720904:JPC720948 JYY720904:JYY720948 KIU720904:KIU720948 KSQ720904:KSQ720948 LCM720904:LCM720948 LMI720904:LMI720948 LWE720904:LWE720948 MGA720904:MGA720948 MPW720904:MPW720948 MZS720904:MZS720948 NJO720904:NJO720948 NTK720904:NTK720948 ODG720904:ODG720948 ONC720904:ONC720948 OWY720904:OWY720948 PGU720904:PGU720948 PQQ720904:PQQ720948 QAM720904:QAM720948 QKI720904:QKI720948 QUE720904:QUE720948 REA720904:REA720948 RNW720904:RNW720948 RXS720904:RXS720948 SHO720904:SHO720948 SRK720904:SRK720948 TBG720904:TBG720948 TLC720904:TLC720948 TUY720904:TUY720948 UEU720904:UEU720948 UOQ720904:UOQ720948 UYM720904:UYM720948 VII720904:VII720948 VSE720904:VSE720948 WCA720904:WCA720948 WLW720904:WLW720948 WVS720904:WVS720948 K786440:K786484 JG786440:JG786484 TC786440:TC786484 ACY786440:ACY786484 AMU786440:AMU786484 AWQ786440:AWQ786484 BGM786440:BGM786484 BQI786440:BQI786484 CAE786440:CAE786484 CKA786440:CKA786484 CTW786440:CTW786484 DDS786440:DDS786484 DNO786440:DNO786484 DXK786440:DXK786484 EHG786440:EHG786484 ERC786440:ERC786484 FAY786440:FAY786484 FKU786440:FKU786484 FUQ786440:FUQ786484 GEM786440:GEM786484 GOI786440:GOI786484 GYE786440:GYE786484 HIA786440:HIA786484 HRW786440:HRW786484 IBS786440:IBS786484 ILO786440:ILO786484 IVK786440:IVK786484 JFG786440:JFG786484 JPC786440:JPC786484 JYY786440:JYY786484 KIU786440:KIU786484 KSQ786440:KSQ786484 LCM786440:LCM786484 LMI786440:LMI786484 LWE786440:LWE786484 MGA786440:MGA786484 MPW786440:MPW786484 MZS786440:MZS786484 NJO786440:NJO786484 NTK786440:NTK786484 ODG786440:ODG786484 ONC786440:ONC786484 OWY786440:OWY786484 PGU786440:PGU786484 PQQ786440:PQQ786484 QAM786440:QAM786484 QKI786440:QKI786484 QUE786440:QUE786484 REA786440:REA786484 RNW786440:RNW786484 RXS786440:RXS786484 SHO786440:SHO786484 SRK786440:SRK786484 TBG786440:TBG786484 TLC786440:TLC786484 TUY786440:TUY786484 UEU786440:UEU786484 UOQ786440:UOQ786484 UYM786440:UYM786484 VII786440:VII786484 VSE786440:VSE786484 WCA786440:WCA786484 WLW786440:WLW786484 WVS786440:WVS786484 K851976:K852020 JG851976:JG852020 TC851976:TC852020 ACY851976:ACY852020 AMU851976:AMU852020 AWQ851976:AWQ852020 BGM851976:BGM852020 BQI851976:BQI852020 CAE851976:CAE852020 CKA851976:CKA852020 CTW851976:CTW852020 DDS851976:DDS852020 DNO851976:DNO852020 DXK851976:DXK852020 EHG851976:EHG852020 ERC851976:ERC852020 FAY851976:FAY852020 FKU851976:FKU852020 FUQ851976:FUQ852020 GEM851976:GEM852020 GOI851976:GOI852020 GYE851976:GYE852020 HIA851976:HIA852020 HRW851976:HRW852020 IBS851976:IBS852020 ILO851976:ILO852020 IVK851976:IVK852020 JFG851976:JFG852020 JPC851976:JPC852020 JYY851976:JYY852020 KIU851976:KIU852020 KSQ851976:KSQ852020 LCM851976:LCM852020 LMI851976:LMI852020 LWE851976:LWE852020 MGA851976:MGA852020 MPW851976:MPW852020 MZS851976:MZS852020 NJO851976:NJO852020 NTK851976:NTK852020 ODG851976:ODG852020 ONC851976:ONC852020 OWY851976:OWY852020 PGU851976:PGU852020 PQQ851976:PQQ852020 QAM851976:QAM852020 QKI851976:QKI852020 QUE851976:QUE852020 REA851976:REA852020 RNW851976:RNW852020 RXS851976:RXS852020 SHO851976:SHO852020 SRK851976:SRK852020 TBG851976:TBG852020 TLC851976:TLC852020 TUY851976:TUY852020 UEU851976:UEU852020 UOQ851976:UOQ852020 UYM851976:UYM852020 VII851976:VII852020 VSE851976:VSE852020 WCA851976:WCA852020 WLW851976:WLW852020 WVS851976:WVS852020 K917512:K917556 JG917512:JG917556 TC917512:TC917556 ACY917512:ACY917556 AMU917512:AMU917556 AWQ917512:AWQ917556 BGM917512:BGM917556 BQI917512:BQI917556 CAE917512:CAE917556 CKA917512:CKA917556 CTW917512:CTW917556 DDS917512:DDS917556 DNO917512:DNO917556 DXK917512:DXK917556 EHG917512:EHG917556 ERC917512:ERC917556 FAY917512:FAY917556 FKU917512:FKU917556 FUQ917512:FUQ917556 GEM917512:GEM917556 GOI917512:GOI917556 GYE917512:GYE917556 HIA917512:HIA917556 HRW917512:HRW917556 IBS917512:IBS917556 ILO917512:ILO917556 IVK917512:IVK917556 JFG917512:JFG917556 JPC917512:JPC917556 JYY917512:JYY917556 KIU917512:KIU917556 KSQ917512:KSQ917556 LCM917512:LCM917556 LMI917512:LMI917556 LWE917512:LWE917556 MGA917512:MGA917556 MPW917512:MPW917556 MZS917512:MZS917556 NJO917512:NJO917556 NTK917512:NTK917556 ODG917512:ODG917556 ONC917512:ONC917556 OWY917512:OWY917556 PGU917512:PGU917556 PQQ917512:PQQ917556 QAM917512:QAM917556 QKI917512:QKI917556 QUE917512:QUE917556 REA917512:REA917556 RNW917512:RNW917556 RXS917512:RXS917556 SHO917512:SHO917556 SRK917512:SRK917556 TBG917512:TBG917556 TLC917512:TLC917556 TUY917512:TUY917556 UEU917512:UEU917556 UOQ917512:UOQ917556 UYM917512:UYM917556 VII917512:VII917556 VSE917512:VSE917556 WCA917512:WCA917556 WLW917512:WLW917556 WVS917512:WVS917556 K983048:K983092 JG983048:JG983092 TC983048:TC983092 ACY983048:ACY983092 AMU983048:AMU983092 AWQ983048:AWQ983092 BGM983048:BGM983092 BQI983048:BQI983092 CAE983048:CAE983092 CKA983048:CKA983092 CTW983048:CTW983092 DDS983048:DDS983092 DNO983048:DNO983092 DXK983048:DXK983092 EHG983048:EHG983092 ERC983048:ERC983092 FAY983048:FAY983092 FKU983048:FKU983092 FUQ983048:FUQ983092 GEM983048:GEM983092 GOI983048:GOI983092 GYE983048:GYE983092 HIA983048:HIA983092 HRW983048:HRW983092 IBS983048:IBS983092 ILO983048:ILO983092 IVK983048:IVK983092 JFG983048:JFG983092 JPC983048:JPC983092 JYY983048:JYY983092 KIU983048:KIU983092 KSQ983048:KSQ983092 LCM983048:LCM983092 LMI983048:LMI983092 LWE983048:LWE983092 MGA983048:MGA983092 MPW983048:MPW983092 MZS983048:MZS983092 NJO983048:NJO983092 NTK983048:NTK983092 ODG983048:ODG983092 ONC983048:ONC983092 OWY983048:OWY983092 PGU983048:PGU983092 PQQ983048:PQQ983092 QAM983048:QAM983092 QKI983048:QKI983092 QUE983048:QUE983092 REA983048:REA983092 RNW983048:RNW983092 RXS983048:RXS983092 SHO983048:SHO983092 SRK983048:SRK983092 TBG983048:TBG983092 TLC983048:TLC983092 TUY983048:TUY983092 UEU983048:UEU983092 UOQ983048:UOQ983092 UYM983048:UYM983092 VII983048:VII983092 VSE983048:VSE983092 WCA983048:WCA983092 WVS11:WVS52 WLW11:WLW52 WCA11:WCA52 VSE11:VSE52 VII11:VII52 UYM11:UYM52 UOQ11:UOQ52 UEU11:UEU52 TUY11:TUY52 TLC11:TLC52 TBG11:TBG52 SRK11:SRK52 SHO11:SHO52 RXS11:RXS52 RNW11:RNW52 REA11:REA52 QUE11:QUE52 QKI11:QKI52 QAM11:QAM52 PQQ11:PQQ52 PGU11:PGU52 OWY11:OWY52 ONC11:ONC52 ODG11:ODG52 NTK11:NTK52 NJO11:NJO52 MZS11:MZS52 MPW11:MPW52 MGA11:MGA52 LWE11:LWE52 LMI11:LMI52 LCM11:LCM52 KSQ11:KSQ52 KIU11:KIU52 JYY11:JYY52 JPC11:JPC52 JFG11:JFG52 IVK11:IVK52 ILO11:ILO52 IBS11:IBS52 HRW11:HRW52 HIA11:HIA52 GYE11:GYE52 GOI11:GOI52 GEM11:GEM52 FUQ11:FUQ52 FKU11:FKU52 FAY11:FAY52 ERC11:ERC52 EHG11:EHG52 DXK11:DXK52 DNO11:DNO52 DDS11:DDS52 CTW11:CTW52 CKA11:CKA52 CAE11:CAE52 BQI11:BQI52 BGM11:BGM52 AWQ11:AWQ52 AMU11:AMU52 ACY11:ACY52 TC11:TC52 JG11:JG52 WVX11:WVX52 WMB11:WMB52 WCF11:WCF52 VSJ11:VSJ52 VIN11:VIN52 UYR11:UYR52 UOV11:UOV52 UEZ11:UEZ52 TVD11:TVD52 TLH11:TLH52 TBL11:TBL52 SRP11:SRP52 SHT11:SHT52 RXX11:RXX52 ROB11:ROB52 REF11:REF52 QUJ11:QUJ52 QKN11:QKN52 QAR11:QAR52 PQV11:PQV52 PGZ11:PGZ52 OXD11:OXD52 ONH11:ONH52 ODL11:ODL52 NTP11:NTP52 NJT11:NJT52 MZX11:MZX52 MQB11:MQB52 MGF11:MGF52 LWJ11:LWJ52 LMN11:LMN52 LCR11:LCR52 KSV11:KSV52 KIZ11:KIZ52 JZD11:JZD52 JPH11:JPH52 JFL11:JFL52 IVP11:IVP52 ILT11:ILT52 IBX11:IBX52 HSB11:HSB52 HIF11:HIF52 GYJ11:GYJ52 GON11:GON52 GER11:GER52 FUV11:FUV52 FKZ11:FKZ52 FBD11:FBD52 ERH11:ERH52 EHL11:EHL52 DXP11:DXP52 DNT11:DNT52 DDX11:DDX52 CUB11:CUB52 CKF11:CKF52 CAJ11:CAJ52 BQN11:BQN52 BGR11:BGR52 AWV11:AWV52 AMZ11:AMZ52 ADD11:ADD52 TH11:TH52 JL11:JL52 P11:P52">
      <formula1>"通过,失败,阻塞,无效,未执行"</formula1>
    </dataValidation>
    <dataValidation allowBlank="1" showInputMessage="1" showErrorMessage="1" promptTitle="Revision" sqref="M5:M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538:M65542 JI65538:JI65542 TE65538:TE65542 ADA65538:ADA65542 AMW65538:AMW65542 AWS65538:AWS65542 BGO65538:BGO65542 BQK65538:BQK65542 CAG65538:CAG65542 CKC65538:CKC65542 CTY65538:CTY65542 DDU65538:DDU65542 DNQ65538:DNQ65542 DXM65538:DXM65542 EHI65538:EHI65542 ERE65538:ERE65542 FBA65538:FBA65542 FKW65538:FKW65542 FUS65538:FUS65542 GEO65538:GEO65542 GOK65538:GOK65542 GYG65538:GYG65542 HIC65538:HIC65542 HRY65538:HRY65542 IBU65538:IBU65542 ILQ65538:ILQ65542 IVM65538:IVM65542 JFI65538:JFI65542 JPE65538:JPE65542 JZA65538:JZA65542 KIW65538:KIW65542 KSS65538:KSS65542 LCO65538:LCO65542 LMK65538:LMK65542 LWG65538:LWG65542 MGC65538:MGC65542 MPY65538:MPY65542 MZU65538:MZU65542 NJQ65538:NJQ65542 NTM65538:NTM65542 ODI65538:ODI65542 ONE65538:ONE65542 OXA65538:OXA65542 PGW65538:PGW65542 PQS65538:PQS65542 QAO65538:QAO65542 QKK65538:QKK65542 QUG65538:QUG65542 REC65538:REC65542 RNY65538:RNY65542 RXU65538:RXU65542 SHQ65538:SHQ65542 SRM65538:SRM65542 TBI65538:TBI65542 TLE65538:TLE65542 TVA65538:TVA65542 UEW65538:UEW65542 UOS65538:UOS65542 UYO65538:UYO65542 VIK65538:VIK65542 VSG65538:VSG65542 WCC65538:WCC65542 WLY65538:WLY65542 WVU65538:WVU65542 M131074:M131078 JI131074:JI131078 TE131074:TE131078 ADA131074:ADA131078 AMW131074:AMW131078 AWS131074:AWS131078 BGO131074:BGO131078 BQK131074:BQK131078 CAG131074:CAG131078 CKC131074:CKC131078 CTY131074:CTY131078 DDU131074:DDU131078 DNQ131074:DNQ131078 DXM131074:DXM131078 EHI131074:EHI131078 ERE131074:ERE131078 FBA131074:FBA131078 FKW131074:FKW131078 FUS131074:FUS131078 GEO131074:GEO131078 GOK131074:GOK131078 GYG131074:GYG131078 HIC131074:HIC131078 HRY131074:HRY131078 IBU131074:IBU131078 ILQ131074:ILQ131078 IVM131074:IVM131078 JFI131074:JFI131078 JPE131074:JPE131078 JZA131074:JZA131078 KIW131074:KIW131078 KSS131074:KSS131078 LCO131074:LCO131078 LMK131074:LMK131078 LWG131074:LWG131078 MGC131074:MGC131078 MPY131074:MPY131078 MZU131074:MZU131078 NJQ131074:NJQ131078 NTM131074:NTM131078 ODI131074:ODI131078 ONE131074:ONE131078 OXA131074:OXA131078 PGW131074:PGW131078 PQS131074:PQS131078 QAO131074:QAO131078 QKK131074:QKK131078 QUG131074:QUG131078 REC131074:REC131078 RNY131074:RNY131078 RXU131074:RXU131078 SHQ131074:SHQ131078 SRM131074:SRM131078 TBI131074:TBI131078 TLE131074:TLE131078 TVA131074:TVA131078 UEW131074:UEW131078 UOS131074:UOS131078 UYO131074:UYO131078 VIK131074:VIK131078 VSG131074:VSG131078 WCC131074:WCC131078 WLY131074:WLY131078 WVU131074:WVU131078 M196610:M196614 JI196610:JI196614 TE196610:TE196614 ADA196610:ADA196614 AMW196610:AMW196614 AWS196610:AWS196614 BGO196610:BGO196614 BQK196610:BQK196614 CAG196610:CAG196614 CKC196610:CKC196614 CTY196610:CTY196614 DDU196610:DDU196614 DNQ196610:DNQ196614 DXM196610:DXM196614 EHI196610:EHI196614 ERE196610:ERE196614 FBA196610:FBA196614 FKW196610:FKW196614 FUS196610:FUS196614 GEO196610:GEO196614 GOK196610:GOK196614 GYG196610:GYG196614 HIC196610:HIC196614 HRY196610:HRY196614 IBU196610:IBU196614 ILQ196610:ILQ196614 IVM196610:IVM196614 JFI196610:JFI196614 JPE196610:JPE196614 JZA196610:JZA196614 KIW196610:KIW196614 KSS196610:KSS196614 LCO196610:LCO196614 LMK196610:LMK196614 LWG196610:LWG196614 MGC196610:MGC196614 MPY196610:MPY196614 MZU196610:MZU196614 NJQ196610:NJQ196614 NTM196610:NTM196614 ODI196610:ODI196614 ONE196610:ONE196614 OXA196610:OXA196614 PGW196610:PGW196614 PQS196610:PQS196614 QAO196610:QAO196614 QKK196610:QKK196614 QUG196610:QUG196614 REC196610:REC196614 RNY196610:RNY196614 RXU196610:RXU196614 SHQ196610:SHQ196614 SRM196610:SRM196614 TBI196610:TBI196614 TLE196610:TLE196614 TVA196610:TVA196614 UEW196610:UEW196614 UOS196610:UOS196614 UYO196610:UYO196614 VIK196610:VIK196614 VSG196610:VSG196614 WCC196610:WCC196614 WLY196610:WLY196614 WVU196610:WVU196614 M262146:M262150 JI262146:JI262150 TE262146:TE262150 ADA262146:ADA262150 AMW262146:AMW262150 AWS262146:AWS262150 BGO262146:BGO262150 BQK262146:BQK262150 CAG262146:CAG262150 CKC262146:CKC262150 CTY262146:CTY262150 DDU262146:DDU262150 DNQ262146:DNQ262150 DXM262146:DXM262150 EHI262146:EHI262150 ERE262146:ERE262150 FBA262146:FBA262150 FKW262146:FKW262150 FUS262146:FUS262150 GEO262146:GEO262150 GOK262146:GOK262150 GYG262146:GYG262150 HIC262146:HIC262150 HRY262146:HRY262150 IBU262146:IBU262150 ILQ262146:ILQ262150 IVM262146:IVM262150 JFI262146:JFI262150 JPE262146:JPE262150 JZA262146:JZA262150 KIW262146:KIW262150 KSS262146:KSS262150 LCO262146:LCO262150 LMK262146:LMK262150 LWG262146:LWG262150 MGC262146:MGC262150 MPY262146:MPY262150 MZU262146:MZU262150 NJQ262146:NJQ262150 NTM262146:NTM262150 ODI262146:ODI262150 ONE262146:ONE262150 OXA262146:OXA262150 PGW262146:PGW262150 PQS262146:PQS262150 QAO262146:QAO262150 QKK262146:QKK262150 QUG262146:QUG262150 REC262146:REC262150 RNY262146:RNY262150 RXU262146:RXU262150 SHQ262146:SHQ262150 SRM262146:SRM262150 TBI262146:TBI262150 TLE262146:TLE262150 TVA262146:TVA262150 UEW262146:UEW262150 UOS262146:UOS262150 UYO262146:UYO262150 VIK262146:VIK262150 VSG262146:VSG262150 WCC262146:WCC262150 WLY262146:WLY262150 WVU262146:WVU262150 M327682:M327686 JI327682:JI327686 TE327682:TE327686 ADA327682:ADA327686 AMW327682:AMW327686 AWS327682:AWS327686 BGO327682:BGO327686 BQK327682:BQK327686 CAG327682:CAG327686 CKC327682:CKC327686 CTY327682:CTY327686 DDU327682:DDU327686 DNQ327682:DNQ327686 DXM327682:DXM327686 EHI327682:EHI327686 ERE327682:ERE327686 FBA327682:FBA327686 FKW327682:FKW327686 FUS327682:FUS327686 GEO327682:GEO327686 GOK327682:GOK327686 GYG327682:GYG327686 HIC327682:HIC327686 HRY327682:HRY327686 IBU327682:IBU327686 ILQ327682:ILQ327686 IVM327682:IVM327686 JFI327682:JFI327686 JPE327682:JPE327686 JZA327682:JZA327686 KIW327682:KIW327686 KSS327682:KSS327686 LCO327682:LCO327686 LMK327682:LMK327686 LWG327682:LWG327686 MGC327682:MGC327686 MPY327682:MPY327686 MZU327682:MZU327686 NJQ327682:NJQ327686 NTM327682:NTM327686 ODI327682:ODI327686 ONE327682:ONE327686 OXA327682:OXA327686 PGW327682:PGW327686 PQS327682:PQS327686 QAO327682:QAO327686 QKK327682:QKK327686 QUG327682:QUG327686 REC327682:REC327686 RNY327682:RNY327686 RXU327682:RXU327686 SHQ327682:SHQ327686 SRM327682:SRM327686 TBI327682:TBI327686 TLE327682:TLE327686 TVA327682:TVA327686 UEW327682:UEW327686 UOS327682:UOS327686 UYO327682:UYO327686 VIK327682:VIK327686 VSG327682:VSG327686 WCC327682:WCC327686 WLY327682:WLY327686 WVU327682:WVU327686 M393218:M393222 JI393218:JI393222 TE393218:TE393222 ADA393218:ADA393222 AMW393218:AMW393222 AWS393218:AWS393222 BGO393218:BGO393222 BQK393218:BQK393222 CAG393218:CAG393222 CKC393218:CKC393222 CTY393218:CTY393222 DDU393218:DDU393222 DNQ393218:DNQ393222 DXM393218:DXM393222 EHI393218:EHI393222 ERE393218:ERE393222 FBA393218:FBA393222 FKW393218:FKW393222 FUS393218:FUS393222 GEO393218:GEO393222 GOK393218:GOK393222 GYG393218:GYG393222 HIC393218:HIC393222 HRY393218:HRY393222 IBU393218:IBU393222 ILQ393218:ILQ393222 IVM393218:IVM393222 JFI393218:JFI393222 JPE393218:JPE393222 JZA393218:JZA393222 KIW393218:KIW393222 KSS393218:KSS393222 LCO393218:LCO393222 LMK393218:LMK393222 LWG393218:LWG393222 MGC393218:MGC393222 MPY393218:MPY393222 MZU393218:MZU393222 NJQ393218:NJQ393222 NTM393218:NTM393222 ODI393218:ODI393222 ONE393218:ONE393222 OXA393218:OXA393222 PGW393218:PGW393222 PQS393218:PQS393222 QAO393218:QAO393222 QKK393218:QKK393222 QUG393218:QUG393222 REC393218:REC393222 RNY393218:RNY393222 RXU393218:RXU393222 SHQ393218:SHQ393222 SRM393218:SRM393222 TBI393218:TBI393222 TLE393218:TLE393222 TVA393218:TVA393222 UEW393218:UEW393222 UOS393218:UOS393222 UYO393218:UYO393222 VIK393218:VIK393222 VSG393218:VSG393222 WCC393218:WCC393222 WLY393218:WLY393222 WVU393218:WVU393222 M458754:M458758 JI458754:JI458758 TE458754:TE458758 ADA458754:ADA458758 AMW458754:AMW458758 AWS458754:AWS458758 BGO458754:BGO458758 BQK458754:BQK458758 CAG458754:CAG458758 CKC458754:CKC458758 CTY458754:CTY458758 DDU458754:DDU458758 DNQ458754:DNQ458758 DXM458754:DXM458758 EHI458754:EHI458758 ERE458754:ERE458758 FBA458754:FBA458758 FKW458754:FKW458758 FUS458754:FUS458758 GEO458754:GEO458758 GOK458754:GOK458758 GYG458754:GYG458758 HIC458754:HIC458758 HRY458754:HRY458758 IBU458754:IBU458758 ILQ458754:ILQ458758 IVM458754:IVM458758 JFI458754:JFI458758 JPE458754:JPE458758 JZA458754:JZA458758 KIW458754:KIW458758 KSS458754:KSS458758 LCO458754:LCO458758 LMK458754:LMK458758 LWG458754:LWG458758 MGC458754:MGC458758 MPY458754:MPY458758 MZU458754:MZU458758 NJQ458754:NJQ458758 NTM458754:NTM458758 ODI458754:ODI458758 ONE458754:ONE458758 OXA458754:OXA458758 PGW458754:PGW458758 PQS458754:PQS458758 QAO458754:QAO458758 QKK458754:QKK458758 QUG458754:QUG458758 REC458754:REC458758 RNY458754:RNY458758 RXU458754:RXU458758 SHQ458754:SHQ458758 SRM458754:SRM458758 TBI458754:TBI458758 TLE458754:TLE458758 TVA458754:TVA458758 UEW458754:UEW458758 UOS458754:UOS458758 UYO458754:UYO458758 VIK458754:VIK458758 VSG458754:VSG458758 WCC458754:WCC458758 WLY458754:WLY458758 WVU458754:WVU458758 M524290:M524294 JI524290:JI524294 TE524290:TE524294 ADA524290:ADA524294 AMW524290:AMW524294 AWS524290:AWS524294 BGO524290:BGO524294 BQK524290:BQK524294 CAG524290:CAG524294 CKC524290:CKC524294 CTY524290:CTY524294 DDU524290:DDU524294 DNQ524290:DNQ524294 DXM524290:DXM524294 EHI524290:EHI524294 ERE524290:ERE524294 FBA524290:FBA524294 FKW524290:FKW524294 FUS524290:FUS524294 GEO524290:GEO524294 GOK524290:GOK524294 GYG524290:GYG524294 HIC524290:HIC524294 HRY524290:HRY524294 IBU524290:IBU524294 ILQ524290:ILQ524294 IVM524290:IVM524294 JFI524290:JFI524294 JPE524290:JPE524294 JZA524290:JZA524294 KIW524290:KIW524294 KSS524290:KSS524294 LCO524290:LCO524294 LMK524290:LMK524294 LWG524290:LWG524294 MGC524290:MGC524294 MPY524290:MPY524294 MZU524290:MZU524294 NJQ524290:NJQ524294 NTM524290:NTM524294 ODI524290:ODI524294 ONE524290:ONE524294 OXA524290:OXA524294 PGW524290:PGW524294 PQS524290:PQS524294 QAO524290:QAO524294 QKK524290:QKK524294 QUG524290:QUG524294 REC524290:REC524294 RNY524290:RNY524294 RXU524290:RXU524294 SHQ524290:SHQ524294 SRM524290:SRM524294 TBI524290:TBI524294 TLE524290:TLE524294 TVA524290:TVA524294 UEW524290:UEW524294 UOS524290:UOS524294 UYO524290:UYO524294 VIK524290:VIK524294 VSG524290:VSG524294 WCC524290:WCC524294 WLY524290:WLY524294 WVU524290:WVU524294 M589826:M589830 JI589826:JI589830 TE589826:TE589830 ADA589826:ADA589830 AMW589826:AMW589830 AWS589826:AWS589830 BGO589826:BGO589830 BQK589826:BQK589830 CAG589826:CAG589830 CKC589826:CKC589830 CTY589826:CTY589830 DDU589826:DDU589830 DNQ589826:DNQ589830 DXM589826:DXM589830 EHI589826:EHI589830 ERE589826:ERE589830 FBA589826:FBA589830 FKW589826:FKW589830 FUS589826:FUS589830 GEO589826:GEO589830 GOK589826:GOK589830 GYG589826:GYG589830 HIC589826:HIC589830 HRY589826:HRY589830 IBU589826:IBU589830 ILQ589826:ILQ589830 IVM589826:IVM589830 JFI589826:JFI589830 JPE589826:JPE589830 JZA589826:JZA589830 KIW589826:KIW589830 KSS589826:KSS589830 LCO589826:LCO589830 LMK589826:LMK589830 LWG589826:LWG589830 MGC589826:MGC589830 MPY589826:MPY589830 MZU589826:MZU589830 NJQ589826:NJQ589830 NTM589826:NTM589830 ODI589826:ODI589830 ONE589826:ONE589830 OXA589826:OXA589830 PGW589826:PGW589830 PQS589826:PQS589830 QAO589826:QAO589830 QKK589826:QKK589830 QUG589826:QUG589830 REC589826:REC589830 RNY589826:RNY589830 RXU589826:RXU589830 SHQ589826:SHQ589830 SRM589826:SRM589830 TBI589826:TBI589830 TLE589826:TLE589830 TVA589826:TVA589830 UEW589826:UEW589830 UOS589826:UOS589830 UYO589826:UYO589830 VIK589826:VIK589830 VSG589826:VSG589830 WCC589826:WCC589830 WLY589826:WLY589830 WVU589826:WVU589830 M655362:M655366 JI655362:JI655366 TE655362:TE655366 ADA655362:ADA655366 AMW655362:AMW655366 AWS655362:AWS655366 BGO655362:BGO655366 BQK655362:BQK655366 CAG655362:CAG655366 CKC655362:CKC655366 CTY655362:CTY655366 DDU655362:DDU655366 DNQ655362:DNQ655366 DXM655362:DXM655366 EHI655362:EHI655366 ERE655362:ERE655366 FBA655362:FBA655366 FKW655362:FKW655366 FUS655362:FUS655366 GEO655362:GEO655366 GOK655362:GOK655366 GYG655362:GYG655366 HIC655362:HIC655366 HRY655362:HRY655366 IBU655362:IBU655366 ILQ655362:ILQ655366 IVM655362:IVM655366 JFI655362:JFI655366 JPE655362:JPE655366 JZA655362:JZA655366 KIW655362:KIW655366 KSS655362:KSS655366 LCO655362:LCO655366 LMK655362:LMK655366 LWG655362:LWG655366 MGC655362:MGC655366 MPY655362:MPY655366 MZU655362:MZU655366 NJQ655362:NJQ655366 NTM655362:NTM655366 ODI655362:ODI655366 ONE655362:ONE655366 OXA655362:OXA655366 PGW655362:PGW655366 PQS655362:PQS655366 QAO655362:QAO655366 QKK655362:QKK655366 QUG655362:QUG655366 REC655362:REC655366 RNY655362:RNY655366 RXU655362:RXU655366 SHQ655362:SHQ655366 SRM655362:SRM655366 TBI655362:TBI655366 TLE655362:TLE655366 TVA655362:TVA655366 UEW655362:UEW655366 UOS655362:UOS655366 UYO655362:UYO655366 VIK655362:VIK655366 VSG655362:VSG655366 WCC655362:WCC655366 WLY655362:WLY655366 WVU655362:WVU655366 M720898:M720902 JI720898:JI720902 TE720898:TE720902 ADA720898:ADA720902 AMW720898:AMW720902 AWS720898:AWS720902 BGO720898:BGO720902 BQK720898:BQK720902 CAG720898:CAG720902 CKC720898:CKC720902 CTY720898:CTY720902 DDU720898:DDU720902 DNQ720898:DNQ720902 DXM720898:DXM720902 EHI720898:EHI720902 ERE720898:ERE720902 FBA720898:FBA720902 FKW720898:FKW720902 FUS720898:FUS720902 GEO720898:GEO720902 GOK720898:GOK720902 GYG720898:GYG720902 HIC720898:HIC720902 HRY720898:HRY720902 IBU720898:IBU720902 ILQ720898:ILQ720902 IVM720898:IVM720902 JFI720898:JFI720902 JPE720898:JPE720902 JZA720898:JZA720902 KIW720898:KIW720902 KSS720898:KSS720902 LCO720898:LCO720902 LMK720898:LMK720902 LWG720898:LWG720902 MGC720898:MGC720902 MPY720898:MPY720902 MZU720898:MZU720902 NJQ720898:NJQ720902 NTM720898:NTM720902 ODI720898:ODI720902 ONE720898:ONE720902 OXA720898:OXA720902 PGW720898:PGW720902 PQS720898:PQS720902 QAO720898:QAO720902 QKK720898:QKK720902 QUG720898:QUG720902 REC720898:REC720902 RNY720898:RNY720902 RXU720898:RXU720902 SHQ720898:SHQ720902 SRM720898:SRM720902 TBI720898:TBI720902 TLE720898:TLE720902 TVA720898:TVA720902 UEW720898:UEW720902 UOS720898:UOS720902 UYO720898:UYO720902 VIK720898:VIK720902 VSG720898:VSG720902 WCC720898:WCC720902 WLY720898:WLY720902 WVU720898:WVU720902 M786434:M786438 JI786434:JI786438 TE786434:TE786438 ADA786434:ADA786438 AMW786434:AMW786438 AWS786434:AWS786438 BGO786434:BGO786438 BQK786434:BQK786438 CAG786434:CAG786438 CKC786434:CKC786438 CTY786434:CTY786438 DDU786434:DDU786438 DNQ786434:DNQ786438 DXM786434:DXM786438 EHI786434:EHI786438 ERE786434:ERE786438 FBA786434:FBA786438 FKW786434:FKW786438 FUS786434:FUS786438 GEO786434:GEO786438 GOK786434:GOK786438 GYG786434:GYG786438 HIC786434:HIC786438 HRY786434:HRY786438 IBU786434:IBU786438 ILQ786434:ILQ786438 IVM786434:IVM786438 JFI786434:JFI786438 JPE786434:JPE786438 JZA786434:JZA786438 KIW786434:KIW786438 KSS786434:KSS786438 LCO786434:LCO786438 LMK786434:LMK786438 LWG786434:LWG786438 MGC786434:MGC786438 MPY786434:MPY786438 MZU786434:MZU786438 NJQ786434:NJQ786438 NTM786434:NTM786438 ODI786434:ODI786438 ONE786434:ONE786438 OXA786434:OXA786438 PGW786434:PGW786438 PQS786434:PQS786438 QAO786434:QAO786438 QKK786434:QKK786438 QUG786434:QUG786438 REC786434:REC786438 RNY786434:RNY786438 RXU786434:RXU786438 SHQ786434:SHQ786438 SRM786434:SRM786438 TBI786434:TBI786438 TLE786434:TLE786438 TVA786434:TVA786438 UEW786434:UEW786438 UOS786434:UOS786438 UYO786434:UYO786438 VIK786434:VIK786438 VSG786434:VSG786438 WCC786434:WCC786438 WLY786434:WLY786438 WVU786434:WVU786438 M851970:M851974 JI851970:JI851974 TE851970:TE851974 ADA851970:ADA851974 AMW851970:AMW851974 AWS851970:AWS851974 BGO851970:BGO851974 BQK851970:BQK851974 CAG851970:CAG851974 CKC851970:CKC851974 CTY851970:CTY851974 DDU851970:DDU851974 DNQ851970:DNQ851974 DXM851970:DXM851974 EHI851970:EHI851974 ERE851970:ERE851974 FBA851970:FBA851974 FKW851970:FKW851974 FUS851970:FUS851974 GEO851970:GEO851974 GOK851970:GOK851974 GYG851970:GYG851974 HIC851970:HIC851974 HRY851970:HRY851974 IBU851970:IBU851974 ILQ851970:ILQ851974 IVM851970:IVM851974 JFI851970:JFI851974 JPE851970:JPE851974 JZA851970:JZA851974 KIW851970:KIW851974 KSS851970:KSS851974 LCO851970:LCO851974 LMK851970:LMK851974 LWG851970:LWG851974 MGC851970:MGC851974 MPY851970:MPY851974 MZU851970:MZU851974 NJQ851970:NJQ851974 NTM851970:NTM851974 ODI851970:ODI851974 ONE851970:ONE851974 OXA851970:OXA851974 PGW851970:PGW851974 PQS851970:PQS851974 QAO851970:QAO851974 QKK851970:QKK851974 QUG851970:QUG851974 REC851970:REC851974 RNY851970:RNY851974 RXU851970:RXU851974 SHQ851970:SHQ851974 SRM851970:SRM851974 TBI851970:TBI851974 TLE851970:TLE851974 TVA851970:TVA851974 UEW851970:UEW851974 UOS851970:UOS851974 UYO851970:UYO851974 VIK851970:VIK851974 VSG851970:VSG851974 WCC851970:WCC851974 WLY851970:WLY851974 WVU851970:WVU851974 M917506:M917510 JI917506:JI917510 TE917506:TE917510 ADA917506:ADA917510 AMW917506:AMW917510 AWS917506:AWS917510 BGO917506:BGO917510 BQK917506:BQK917510 CAG917506:CAG917510 CKC917506:CKC917510 CTY917506:CTY917510 DDU917506:DDU917510 DNQ917506:DNQ917510 DXM917506:DXM917510 EHI917506:EHI917510 ERE917506:ERE917510 FBA917506:FBA917510 FKW917506:FKW917510 FUS917506:FUS917510 GEO917506:GEO917510 GOK917506:GOK917510 GYG917506:GYG917510 HIC917506:HIC917510 HRY917506:HRY917510 IBU917506:IBU917510 ILQ917506:ILQ917510 IVM917506:IVM917510 JFI917506:JFI917510 JPE917506:JPE917510 JZA917506:JZA917510 KIW917506:KIW917510 KSS917506:KSS917510 LCO917506:LCO917510 LMK917506:LMK917510 LWG917506:LWG917510 MGC917506:MGC917510 MPY917506:MPY917510 MZU917506:MZU917510 NJQ917506:NJQ917510 NTM917506:NTM917510 ODI917506:ODI917510 ONE917506:ONE917510 OXA917506:OXA917510 PGW917506:PGW917510 PQS917506:PQS917510 QAO917506:QAO917510 QKK917506:QKK917510 QUG917506:QUG917510 REC917506:REC917510 RNY917506:RNY917510 RXU917506:RXU917510 SHQ917506:SHQ917510 SRM917506:SRM917510 TBI917506:TBI917510 TLE917506:TLE917510 TVA917506:TVA917510 UEW917506:UEW917510 UOS917506:UOS917510 UYO917506:UYO917510 VIK917506:VIK917510 VSG917506:VSG917510 WCC917506:WCC917510 WLY917506:WLY917510 WVU917506:WVU917510 M983042:M983046 JI983042:JI983046 TE983042:TE983046 ADA983042:ADA983046 AMW983042:AMW983046 AWS983042:AWS983046 BGO983042:BGO983046 BQK983042:BQK983046 CAG983042:CAG983046 CKC983042:CKC983046 CTY983042:CTY983046 DDU983042:DDU983046 DNQ983042:DNQ983046 DXM983042:DXM983046 EHI983042:EHI983046 ERE983042:ERE983046 FBA983042:FBA983046 FKW983042:FKW983046 FUS983042:FUS983046 GEO983042:GEO983046 GOK983042:GOK983046 GYG983042:GYG983046 HIC983042:HIC983046 HRY983042:HRY983046 IBU983042:IBU983046 ILQ983042:ILQ983046 IVM983042:IVM983046 JFI983042:JFI983046 JPE983042:JPE983046 JZA983042:JZA983046 KIW983042:KIW983046 KSS983042:KSS983046 LCO983042:LCO983046 LMK983042:LMK983046 LWG983042:LWG983046 MGC983042:MGC983046 MPY983042:MPY983046 MZU983042:MZU983046 NJQ983042:NJQ983046 NTM983042:NTM983046 ODI983042:ODI983046 ONE983042:ONE983046 OXA983042:OXA983046 PGW983042:PGW983046 PQS983042:PQS983046 QAO983042:QAO983046 QKK983042:QKK983046 QUG983042:QUG983046 REC983042:REC983046 RNY983042:RNY983046 RXU983042:RXU983046 SHQ983042:SHQ983046 SRM983042:SRM983046 TBI983042:TBI983046 TLE983042:TLE983046 TVA983042:TVA983046 UEW983042:UEW983046 UOS983042:UOS983046 UYO983042:UYO983046 VIK983042:VIK983046 VSG983042:VSG983046 WCC983042:WCC983046 WLY983042:WLY983046 WVU983042:WVU983046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538:R65542 JN65538:JN65542 TJ65538:TJ65542 ADF65538:ADF65542 ANB65538:ANB65542 AWX65538:AWX65542 BGT65538:BGT65542 BQP65538:BQP65542 CAL65538:CAL65542 CKH65538:CKH65542 CUD65538:CUD65542 DDZ65538:DDZ65542 DNV65538:DNV65542 DXR65538:DXR65542 EHN65538:EHN65542 ERJ65538:ERJ65542 FBF65538:FBF65542 FLB65538:FLB65542 FUX65538:FUX65542 GET65538:GET65542 GOP65538:GOP65542 GYL65538:GYL65542 HIH65538:HIH65542 HSD65538:HSD65542 IBZ65538:IBZ65542 ILV65538:ILV65542 IVR65538:IVR65542 JFN65538:JFN65542 JPJ65538:JPJ65542 JZF65538:JZF65542 KJB65538:KJB65542 KSX65538:KSX65542 LCT65538:LCT65542 LMP65538:LMP65542 LWL65538:LWL65542 MGH65538:MGH65542 MQD65538:MQD65542 MZZ65538:MZZ65542 NJV65538:NJV65542 NTR65538:NTR65542 ODN65538:ODN65542 ONJ65538:ONJ65542 OXF65538:OXF65542 PHB65538:PHB65542 PQX65538:PQX65542 QAT65538:QAT65542 QKP65538:QKP65542 QUL65538:QUL65542 REH65538:REH65542 ROD65538:ROD65542 RXZ65538:RXZ65542 SHV65538:SHV65542 SRR65538:SRR65542 TBN65538:TBN65542 TLJ65538:TLJ65542 TVF65538:TVF65542 UFB65538:UFB65542 UOX65538:UOX65542 UYT65538:UYT65542 VIP65538:VIP65542 VSL65538:VSL65542 WCH65538:WCH65542 WMD65538:WMD65542 WVZ65538:WVZ65542 R131074:R131078 JN131074:JN131078 TJ131074:TJ131078 ADF131074:ADF131078 ANB131074:ANB131078 AWX131074:AWX131078 BGT131074:BGT131078 BQP131074:BQP131078 CAL131074:CAL131078 CKH131074:CKH131078 CUD131074:CUD131078 DDZ131074:DDZ131078 DNV131074:DNV131078 DXR131074:DXR131078 EHN131074:EHN131078 ERJ131074:ERJ131078 FBF131074:FBF131078 FLB131074:FLB131078 FUX131074:FUX131078 GET131074:GET131078 GOP131074:GOP131078 GYL131074:GYL131078 HIH131074:HIH131078 HSD131074:HSD131078 IBZ131074:IBZ131078 ILV131074:ILV131078 IVR131074:IVR131078 JFN131074:JFN131078 JPJ131074:JPJ131078 JZF131074:JZF131078 KJB131074:KJB131078 KSX131074:KSX131078 LCT131074:LCT131078 LMP131074:LMP131078 LWL131074:LWL131078 MGH131074:MGH131078 MQD131074:MQD131078 MZZ131074:MZZ131078 NJV131074:NJV131078 NTR131074:NTR131078 ODN131074:ODN131078 ONJ131074:ONJ131078 OXF131074:OXF131078 PHB131074:PHB131078 PQX131074:PQX131078 QAT131074:QAT131078 QKP131074:QKP131078 QUL131074:QUL131078 REH131074:REH131078 ROD131074:ROD131078 RXZ131074:RXZ131078 SHV131074:SHV131078 SRR131074:SRR131078 TBN131074:TBN131078 TLJ131074:TLJ131078 TVF131074:TVF131078 UFB131074:UFB131078 UOX131074:UOX131078 UYT131074:UYT131078 VIP131074:VIP131078 VSL131074:VSL131078 WCH131074:WCH131078 WMD131074:WMD131078 WVZ131074:WVZ131078 R196610:R196614 JN196610:JN196614 TJ196610:TJ196614 ADF196610:ADF196614 ANB196610:ANB196614 AWX196610:AWX196614 BGT196610:BGT196614 BQP196610:BQP196614 CAL196610:CAL196614 CKH196610:CKH196614 CUD196610:CUD196614 DDZ196610:DDZ196614 DNV196610:DNV196614 DXR196610:DXR196614 EHN196610:EHN196614 ERJ196610:ERJ196614 FBF196610:FBF196614 FLB196610:FLB196614 FUX196610:FUX196614 GET196610:GET196614 GOP196610:GOP196614 GYL196610:GYL196614 HIH196610:HIH196614 HSD196610:HSD196614 IBZ196610:IBZ196614 ILV196610:ILV196614 IVR196610:IVR196614 JFN196610:JFN196614 JPJ196610:JPJ196614 JZF196610:JZF196614 KJB196610:KJB196614 KSX196610:KSX196614 LCT196610:LCT196614 LMP196610:LMP196614 LWL196610:LWL196614 MGH196610:MGH196614 MQD196610:MQD196614 MZZ196610:MZZ196614 NJV196610:NJV196614 NTR196610:NTR196614 ODN196610:ODN196614 ONJ196610:ONJ196614 OXF196610:OXF196614 PHB196610:PHB196614 PQX196610:PQX196614 QAT196610:QAT196614 QKP196610:QKP196614 QUL196610:QUL196614 REH196610:REH196614 ROD196610:ROD196614 RXZ196610:RXZ196614 SHV196610:SHV196614 SRR196610:SRR196614 TBN196610:TBN196614 TLJ196610:TLJ196614 TVF196610:TVF196614 UFB196610:UFB196614 UOX196610:UOX196614 UYT196610:UYT196614 VIP196610:VIP196614 VSL196610:VSL196614 WCH196610:WCH196614 WMD196610:WMD196614 WVZ196610:WVZ196614 R262146:R262150 JN262146:JN262150 TJ262146:TJ262150 ADF262146:ADF262150 ANB262146:ANB262150 AWX262146:AWX262150 BGT262146:BGT262150 BQP262146:BQP262150 CAL262146:CAL262150 CKH262146:CKH262150 CUD262146:CUD262150 DDZ262146:DDZ262150 DNV262146:DNV262150 DXR262146:DXR262150 EHN262146:EHN262150 ERJ262146:ERJ262150 FBF262146:FBF262150 FLB262146:FLB262150 FUX262146:FUX262150 GET262146:GET262150 GOP262146:GOP262150 GYL262146:GYL262150 HIH262146:HIH262150 HSD262146:HSD262150 IBZ262146:IBZ262150 ILV262146:ILV262150 IVR262146:IVR262150 JFN262146:JFN262150 JPJ262146:JPJ262150 JZF262146:JZF262150 KJB262146:KJB262150 KSX262146:KSX262150 LCT262146:LCT262150 LMP262146:LMP262150 LWL262146:LWL262150 MGH262146:MGH262150 MQD262146:MQD262150 MZZ262146:MZZ262150 NJV262146:NJV262150 NTR262146:NTR262150 ODN262146:ODN262150 ONJ262146:ONJ262150 OXF262146:OXF262150 PHB262146:PHB262150 PQX262146:PQX262150 QAT262146:QAT262150 QKP262146:QKP262150 QUL262146:QUL262150 REH262146:REH262150 ROD262146:ROD262150 RXZ262146:RXZ262150 SHV262146:SHV262150 SRR262146:SRR262150 TBN262146:TBN262150 TLJ262146:TLJ262150 TVF262146:TVF262150 UFB262146:UFB262150 UOX262146:UOX262150 UYT262146:UYT262150 VIP262146:VIP262150 VSL262146:VSL262150 WCH262146:WCH262150 WMD262146:WMD262150 WVZ262146:WVZ262150 R327682:R327686 JN327682:JN327686 TJ327682:TJ327686 ADF327682:ADF327686 ANB327682:ANB327686 AWX327682:AWX327686 BGT327682:BGT327686 BQP327682:BQP327686 CAL327682:CAL327686 CKH327682:CKH327686 CUD327682:CUD327686 DDZ327682:DDZ327686 DNV327682:DNV327686 DXR327682:DXR327686 EHN327682:EHN327686 ERJ327682:ERJ327686 FBF327682:FBF327686 FLB327682:FLB327686 FUX327682:FUX327686 GET327682:GET327686 GOP327682:GOP327686 GYL327682:GYL327686 HIH327682:HIH327686 HSD327682:HSD327686 IBZ327682:IBZ327686 ILV327682:ILV327686 IVR327682:IVR327686 JFN327682:JFN327686 JPJ327682:JPJ327686 JZF327682:JZF327686 KJB327682:KJB327686 KSX327682:KSX327686 LCT327682:LCT327686 LMP327682:LMP327686 LWL327682:LWL327686 MGH327682:MGH327686 MQD327682:MQD327686 MZZ327682:MZZ327686 NJV327682:NJV327686 NTR327682:NTR327686 ODN327682:ODN327686 ONJ327682:ONJ327686 OXF327682:OXF327686 PHB327682:PHB327686 PQX327682:PQX327686 QAT327682:QAT327686 QKP327682:QKP327686 QUL327682:QUL327686 REH327682:REH327686 ROD327682:ROD327686 RXZ327682:RXZ327686 SHV327682:SHV327686 SRR327682:SRR327686 TBN327682:TBN327686 TLJ327682:TLJ327686 TVF327682:TVF327686 UFB327682:UFB327686 UOX327682:UOX327686 UYT327682:UYT327686 VIP327682:VIP327686 VSL327682:VSL327686 WCH327682:WCH327686 WMD327682:WMD327686 WVZ327682:WVZ327686 R393218:R393222 JN393218:JN393222 TJ393218:TJ393222 ADF393218:ADF393222 ANB393218:ANB393222 AWX393218:AWX393222 BGT393218:BGT393222 BQP393218:BQP393222 CAL393218:CAL393222 CKH393218:CKH393222 CUD393218:CUD393222 DDZ393218:DDZ393222 DNV393218:DNV393222 DXR393218:DXR393222 EHN393218:EHN393222 ERJ393218:ERJ393222 FBF393218:FBF393222 FLB393218:FLB393222 FUX393218:FUX393222 GET393218:GET393222 GOP393218:GOP393222 GYL393218:GYL393222 HIH393218:HIH393222 HSD393218:HSD393222 IBZ393218:IBZ393222 ILV393218:ILV393222 IVR393218:IVR393222 JFN393218:JFN393222 JPJ393218:JPJ393222 JZF393218:JZF393222 KJB393218:KJB393222 KSX393218:KSX393222 LCT393218:LCT393222 LMP393218:LMP393222 LWL393218:LWL393222 MGH393218:MGH393222 MQD393218:MQD393222 MZZ393218:MZZ393222 NJV393218:NJV393222 NTR393218:NTR393222 ODN393218:ODN393222 ONJ393218:ONJ393222 OXF393218:OXF393222 PHB393218:PHB393222 PQX393218:PQX393222 QAT393218:QAT393222 QKP393218:QKP393222 QUL393218:QUL393222 REH393218:REH393222 ROD393218:ROD393222 RXZ393218:RXZ393222 SHV393218:SHV393222 SRR393218:SRR393222 TBN393218:TBN393222 TLJ393218:TLJ393222 TVF393218:TVF393222 UFB393218:UFB393222 UOX393218:UOX393222 UYT393218:UYT393222 VIP393218:VIP393222 VSL393218:VSL393222 WCH393218:WCH393222 WMD393218:WMD393222 WVZ393218:WVZ393222 R458754:R458758 JN458754:JN458758 TJ458754:TJ458758 ADF458754:ADF458758 ANB458754:ANB458758 AWX458754:AWX458758 BGT458754:BGT458758 BQP458754:BQP458758 CAL458754:CAL458758 CKH458754:CKH458758 CUD458754:CUD458758 DDZ458754:DDZ458758 DNV458754:DNV458758 DXR458754:DXR458758 EHN458754:EHN458758 ERJ458754:ERJ458758 FBF458754:FBF458758 FLB458754:FLB458758 FUX458754:FUX458758 GET458754:GET458758 GOP458754:GOP458758 GYL458754:GYL458758 HIH458754:HIH458758 HSD458754:HSD458758 IBZ458754:IBZ458758 ILV458754:ILV458758 IVR458754:IVR458758 JFN458754:JFN458758 JPJ458754:JPJ458758 JZF458754:JZF458758 KJB458754:KJB458758 KSX458754:KSX458758 LCT458754:LCT458758 LMP458754:LMP458758 LWL458754:LWL458758 MGH458754:MGH458758 MQD458754:MQD458758 MZZ458754:MZZ458758 NJV458754:NJV458758 NTR458754:NTR458758 ODN458754:ODN458758 ONJ458754:ONJ458758 OXF458754:OXF458758 PHB458754:PHB458758 PQX458754:PQX458758 QAT458754:QAT458758 QKP458754:QKP458758 QUL458754:QUL458758 REH458754:REH458758 ROD458754:ROD458758 RXZ458754:RXZ458758 SHV458754:SHV458758 SRR458754:SRR458758 TBN458754:TBN458758 TLJ458754:TLJ458758 TVF458754:TVF458758 UFB458754:UFB458758 UOX458754:UOX458758 UYT458754:UYT458758 VIP458754:VIP458758 VSL458754:VSL458758 WCH458754:WCH458758 WMD458754:WMD458758 WVZ458754:WVZ458758 R524290:R524294 JN524290:JN524294 TJ524290:TJ524294 ADF524290:ADF524294 ANB524290:ANB524294 AWX524290:AWX524294 BGT524290:BGT524294 BQP524290:BQP524294 CAL524290:CAL524294 CKH524290:CKH524294 CUD524290:CUD524294 DDZ524290:DDZ524294 DNV524290:DNV524294 DXR524290:DXR524294 EHN524290:EHN524294 ERJ524290:ERJ524294 FBF524290:FBF524294 FLB524290:FLB524294 FUX524290:FUX524294 GET524290:GET524294 GOP524290:GOP524294 GYL524290:GYL524294 HIH524290:HIH524294 HSD524290:HSD524294 IBZ524290:IBZ524294 ILV524290:ILV524294 IVR524290:IVR524294 JFN524290:JFN524294 JPJ524290:JPJ524294 JZF524290:JZF524294 KJB524290:KJB524294 KSX524290:KSX524294 LCT524290:LCT524294 LMP524290:LMP524294 LWL524290:LWL524294 MGH524290:MGH524294 MQD524290:MQD524294 MZZ524290:MZZ524294 NJV524290:NJV524294 NTR524290:NTR524294 ODN524290:ODN524294 ONJ524290:ONJ524294 OXF524290:OXF524294 PHB524290:PHB524294 PQX524290:PQX524294 QAT524290:QAT524294 QKP524290:QKP524294 QUL524290:QUL524294 REH524290:REH524294 ROD524290:ROD524294 RXZ524290:RXZ524294 SHV524290:SHV524294 SRR524290:SRR524294 TBN524290:TBN524294 TLJ524290:TLJ524294 TVF524290:TVF524294 UFB524290:UFB524294 UOX524290:UOX524294 UYT524290:UYT524294 VIP524290:VIP524294 VSL524290:VSL524294 WCH524290:WCH524294 WMD524290:WMD524294 WVZ524290:WVZ524294 R589826:R589830 JN589826:JN589830 TJ589826:TJ589830 ADF589826:ADF589830 ANB589826:ANB589830 AWX589826:AWX589830 BGT589826:BGT589830 BQP589826:BQP589830 CAL589826:CAL589830 CKH589826:CKH589830 CUD589826:CUD589830 DDZ589826:DDZ589830 DNV589826:DNV589830 DXR589826:DXR589830 EHN589826:EHN589830 ERJ589826:ERJ589830 FBF589826:FBF589830 FLB589826:FLB589830 FUX589826:FUX589830 GET589826:GET589830 GOP589826:GOP589830 GYL589826:GYL589830 HIH589826:HIH589830 HSD589826:HSD589830 IBZ589826:IBZ589830 ILV589826:ILV589830 IVR589826:IVR589830 JFN589826:JFN589830 JPJ589826:JPJ589830 JZF589826:JZF589830 KJB589826:KJB589830 KSX589826:KSX589830 LCT589826:LCT589830 LMP589826:LMP589830 LWL589826:LWL589830 MGH589826:MGH589830 MQD589826:MQD589830 MZZ589826:MZZ589830 NJV589826:NJV589830 NTR589826:NTR589830 ODN589826:ODN589830 ONJ589826:ONJ589830 OXF589826:OXF589830 PHB589826:PHB589830 PQX589826:PQX589830 QAT589826:QAT589830 QKP589826:QKP589830 QUL589826:QUL589830 REH589826:REH589830 ROD589826:ROD589830 RXZ589826:RXZ589830 SHV589826:SHV589830 SRR589826:SRR589830 TBN589826:TBN589830 TLJ589826:TLJ589830 TVF589826:TVF589830 UFB589826:UFB589830 UOX589826:UOX589830 UYT589826:UYT589830 VIP589826:VIP589830 VSL589826:VSL589830 WCH589826:WCH589830 WMD589826:WMD589830 WVZ589826:WVZ589830 R655362:R655366 JN655362:JN655366 TJ655362:TJ655366 ADF655362:ADF655366 ANB655362:ANB655366 AWX655362:AWX655366 BGT655362:BGT655366 BQP655362:BQP655366 CAL655362:CAL655366 CKH655362:CKH655366 CUD655362:CUD655366 DDZ655362:DDZ655366 DNV655362:DNV655366 DXR655362:DXR655366 EHN655362:EHN655366 ERJ655362:ERJ655366 FBF655362:FBF655366 FLB655362:FLB655366 FUX655362:FUX655366 GET655362:GET655366 GOP655362:GOP655366 GYL655362:GYL655366 HIH655362:HIH655366 HSD655362:HSD655366 IBZ655362:IBZ655366 ILV655362:ILV655366 IVR655362:IVR655366 JFN655362:JFN655366 JPJ655362:JPJ655366 JZF655362:JZF655366 KJB655362:KJB655366 KSX655362:KSX655366 LCT655362:LCT655366 LMP655362:LMP655366 LWL655362:LWL655366 MGH655362:MGH655366 MQD655362:MQD655366 MZZ655362:MZZ655366 NJV655362:NJV655366 NTR655362:NTR655366 ODN655362:ODN655366 ONJ655362:ONJ655366 OXF655362:OXF655366 PHB655362:PHB655366 PQX655362:PQX655366 QAT655362:QAT655366 QKP655362:QKP655366 QUL655362:QUL655366 REH655362:REH655366 ROD655362:ROD655366 RXZ655362:RXZ655366 SHV655362:SHV655366 SRR655362:SRR655366 TBN655362:TBN655366 TLJ655362:TLJ655366 TVF655362:TVF655366 UFB655362:UFB655366 UOX655362:UOX655366 UYT655362:UYT655366 VIP655362:VIP655366 VSL655362:VSL655366 WCH655362:WCH655366 WMD655362:WMD655366 WVZ655362:WVZ655366 R720898:R720902 JN720898:JN720902 TJ720898:TJ720902 ADF720898:ADF720902 ANB720898:ANB720902 AWX720898:AWX720902 BGT720898:BGT720902 BQP720898:BQP720902 CAL720898:CAL720902 CKH720898:CKH720902 CUD720898:CUD720902 DDZ720898:DDZ720902 DNV720898:DNV720902 DXR720898:DXR720902 EHN720898:EHN720902 ERJ720898:ERJ720902 FBF720898:FBF720902 FLB720898:FLB720902 FUX720898:FUX720902 GET720898:GET720902 GOP720898:GOP720902 GYL720898:GYL720902 HIH720898:HIH720902 HSD720898:HSD720902 IBZ720898:IBZ720902 ILV720898:ILV720902 IVR720898:IVR720902 JFN720898:JFN720902 JPJ720898:JPJ720902 JZF720898:JZF720902 KJB720898:KJB720902 KSX720898:KSX720902 LCT720898:LCT720902 LMP720898:LMP720902 LWL720898:LWL720902 MGH720898:MGH720902 MQD720898:MQD720902 MZZ720898:MZZ720902 NJV720898:NJV720902 NTR720898:NTR720902 ODN720898:ODN720902 ONJ720898:ONJ720902 OXF720898:OXF720902 PHB720898:PHB720902 PQX720898:PQX720902 QAT720898:QAT720902 QKP720898:QKP720902 QUL720898:QUL720902 REH720898:REH720902 ROD720898:ROD720902 RXZ720898:RXZ720902 SHV720898:SHV720902 SRR720898:SRR720902 TBN720898:TBN720902 TLJ720898:TLJ720902 TVF720898:TVF720902 UFB720898:UFB720902 UOX720898:UOX720902 UYT720898:UYT720902 VIP720898:VIP720902 VSL720898:VSL720902 WCH720898:WCH720902 WMD720898:WMD720902 WVZ720898:WVZ720902 R786434:R786438 JN786434:JN786438 TJ786434:TJ786438 ADF786434:ADF786438 ANB786434:ANB786438 AWX786434:AWX786438 BGT786434:BGT786438 BQP786434:BQP786438 CAL786434:CAL786438 CKH786434:CKH786438 CUD786434:CUD786438 DDZ786434:DDZ786438 DNV786434:DNV786438 DXR786434:DXR786438 EHN786434:EHN786438 ERJ786434:ERJ786438 FBF786434:FBF786438 FLB786434:FLB786438 FUX786434:FUX786438 GET786434:GET786438 GOP786434:GOP786438 GYL786434:GYL786438 HIH786434:HIH786438 HSD786434:HSD786438 IBZ786434:IBZ786438 ILV786434:ILV786438 IVR786434:IVR786438 JFN786434:JFN786438 JPJ786434:JPJ786438 JZF786434:JZF786438 KJB786434:KJB786438 KSX786434:KSX786438 LCT786434:LCT786438 LMP786434:LMP786438 LWL786434:LWL786438 MGH786434:MGH786438 MQD786434:MQD786438 MZZ786434:MZZ786438 NJV786434:NJV786438 NTR786434:NTR786438 ODN786434:ODN786438 ONJ786434:ONJ786438 OXF786434:OXF786438 PHB786434:PHB786438 PQX786434:PQX786438 QAT786434:QAT786438 QKP786434:QKP786438 QUL786434:QUL786438 REH786434:REH786438 ROD786434:ROD786438 RXZ786434:RXZ786438 SHV786434:SHV786438 SRR786434:SRR786438 TBN786434:TBN786438 TLJ786434:TLJ786438 TVF786434:TVF786438 UFB786434:UFB786438 UOX786434:UOX786438 UYT786434:UYT786438 VIP786434:VIP786438 VSL786434:VSL786438 WCH786434:WCH786438 WMD786434:WMD786438 WVZ786434:WVZ786438 R851970:R851974 JN851970:JN851974 TJ851970:TJ851974 ADF851970:ADF851974 ANB851970:ANB851974 AWX851970:AWX851974 BGT851970:BGT851974 BQP851970:BQP851974 CAL851970:CAL851974 CKH851970:CKH851974 CUD851970:CUD851974 DDZ851970:DDZ851974 DNV851970:DNV851974 DXR851970:DXR851974 EHN851970:EHN851974 ERJ851970:ERJ851974 FBF851970:FBF851974 FLB851970:FLB851974 FUX851970:FUX851974 GET851970:GET851974 GOP851970:GOP851974 GYL851970:GYL851974 HIH851970:HIH851974 HSD851970:HSD851974 IBZ851970:IBZ851974 ILV851970:ILV851974 IVR851970:IVR851974 JFN851970:JFN851974 JPJ851970:JPJ851974 JZF851970:JZF851974 KJB851970:KJB851974 KSX851970:KSX851974 LCT851970:LCT851974 LMP851970:LMP851974 LWL851970:LWL851974 MGH851970:MGH851974 MQD851970:MQD851974 MZZ851970:MZZ851974 NJV851970:NJV851974 NTR851970:NTR851974 ODN851970:ODN851974 ONJ851970:ONJ851974 OXF851970:OXF851974 PHB851970:PHB851974 PQX851970:PQX851974 QAT851970:QAT851974 QKP851970:QKP851974 QUL851970:QUL851974 REH851970:REH851974 ROD851970:ROD851974 RXZ851970:RXZ851974 SHV851970:SHV851974 SRR851970:SRR851974 TBN851970:TBN851974 TLJ851970:TLJ851974 TVF851970:TVF851974 UFB851970:UFB851974 UOX851970:UOX851974 UYT851970:UYT851974 VIP851970:VIP851974 VSL851970:VSL851974 WCH851970:WCH851974 WMD851970:WMD851974 WVZ851970:WVZ851974 R917506:R917510 JN917506:JN917510 TJ917506:TJ917510 ADF917506:ADF917510 ANB917506:ANB917510 AWX917506:AWX917510 BGT917506:BGT917510 BQP917506:BQP917510 CAL917506:CAL917510 CKH917506:CKH917510 CUD917506:CUD917510 DDZ917506:DDZ917510 DNV917506:DNV917510 DXR917506:DXR917510 EHN917506:EHN917510 ERJ917506:ERJ917510 FBF917506:FBF917510 FLB917506:FLB917510 FUX917506:FUX917510 GET917506:GET917510 GOP917506:GOP917510 GYL917506:GYL917510 HIH917506:HIH917510 HSD917506:HSD917510 IBZ917506:IBZ917510 ILV917506:ILV917510 IVR917506:IVR917510 JFN917506:JFN917510 JPJ917506:JPJ917510 JZF917506:JZF917510 KJB917506:KJB917510 KSX917506:KSX917510 LCT917506:LCT917510 LMP917506:LMP917510 LWL917506:LWL917510 MGH917506:MGH917510 MQD917506:MQD917510 MZZ917506:MZZ917510 NJV917506:NJV917510 NTR917506:NTR917510 ODN917506:ODN917510 ONJ917506:ONJ917510 OXF917506:OXF917510 PHB917506:PHB917510 PQX917506:PQX917510 QAT917506:QAT917510 QKP917506:QKP917510 QUL917506:QUL917510 REH917506:REH917510 ROD917506:ROD917510 RXZ917506:RXZ917510 SHV917506:SHV917510 SRR917506:SRR917510 TBN917506:TBN917510 TLJ917506:TLJ917510 TVF917506:TVF917510 UFB917506:UFB917510 UOX917506:UOX917510 UYT917506:UYT917510 VIP917506:VIP917510 VSL917506:VSL917510 WCH917506:WCH917510 WMD917506:WMD917510 WVZ917506:WVZ917510 R983042:R983046 JN983042:JN983046 TJ983042:TJ983046 ADF983042:ADF983046 ANB983042:ANB983046 AWX983042:AWX983046 BGT983042:BGT983046 BQP983042:BQP983046 CAL983042:CAL983046 CKH983042:CKH983046 CUD983042:CUD983046 DDZ983042:DDZ983046 DNV983042:DNV983046 DXR983042:DXR983046 EHN983042:EHN983046 ERJ983042:ERJ983046 FBF983042:FBF983046 FLB983042:FLB983046 FUX983042:FUX983046 GET983042:GET983046 GOP983042:GOP983046 GYL983042:GYL983046 HIH983042:HIH983046 HSD983042:HSD983046 IBZ983042:IBZ983046 ILV983042:ILV983046 IVR983042:IVR983046 JFN983042:JFN983046 JPJ983042:JPJ983046 JZF983042:JZF983046 KJB983042:KJB983046 KSX983042:KSX983046 LCT983042:LCT983046 LMP983042:LMP983046 LWL983042:LWL983046 MGH983042:MGH983046 MQD983042:MQD983046 MZZ983042:MZZ983046 NJV983042:NJV983046 NTR983042:NTR983046 ODN983042:ODN983046 ONJ983042:ONJ983046 OXF983042:OXF983046 PHB983042:PHB983046 PQX983042:PQX983046 QAT983042:QAT983046 QKP983042:QKP983046 QUL983042:QUL983046 REH983042:REH983046 ROD983042:ROD983046 RXZ983042:RXZ983046 SHV983042:SHV983046 SRR983042:SRR983046 TBN983042:TBN983046 TLJ983042:TLJ983046 TVF983042:TVF983046 UFB983042:UFB983046 UOX983042:UOX983046 UYT983042:UYT983046 VIP983042:VIP983046 VSL983042:VSL983046 WCH983042:WCH983046 WMD983042:WMD983046 WVZ983042:WVZ983046"/>
  </dataValidation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7"/>
  <sheetViews>
    <sheetView topLeftCell="A4" workbookViewId="0">
      <selection activeCell="H11" sqref="H11:H38"/>
    </sheetView>
  </sheetViews>
  <sheetFormatPr defaultRowHeight="16.5"/>
  <cols>
    <col min="1" max="1" width="2.625" style="1" customWidth="1"/>
    <col min="2" max="2" width="18.5" style="2" customWidth="1"/>
    <col min="3" max="3" width="18.25" style="1" customWidth="1"/>
    <col min="4" max="4" width="14.125" style="1" customWidth="1"/>
    <col min="5" max="5" width="6.75" style="1" customWidth="1"/>
    <col min="6" max="6" width="5.625" style="1" customWidth="1"/>
    <col min="7" max="7" width="7.875" style="1" customWidth="1"/>
    <col min="8" max="8" width="21.75" style="1" customWidth="1"/>
    <col min="9" max="9" width="26.125" style="1" customWidth="1"/>
    <col min="10" max="10" width="22.75" style="3" customWidth="1"/>
    <col min="11" max="11" width="9.375" style="1" customWidth="1"/>
    <col min="12" max="15" width="9" style="1"/>
    <col min="16" max="16" width="9.375" style="1" customWidth="1"/>
    <col min="17" max="256" width="9" style="1"/>
    <col min="257" max="257" width="2.625" style="1" customWidth="1"/>
    <col min="258" max="258" width="18.5" style="1" customWidth="1"/>
    <col min="259" max="259" width="18.25" style="1" customWidth="1"/>
    <col min="260" max="260" width="67" style="1" customWidth="1"/>
    <col min="261" max="261" width="6.75" style="1" customWidth="1"/>
    <col min="262" max="262" width="5.625" style="1" customWidth="1"/>
    <col min="263" max="263" width="7.875" style="1" customWidth="1"/>
    <col min="264" max="264" width="44.875" style="1" customWidth="1"/>
    <col min="265" max="265" width="66.375" style="1" customWidth="1"/>
    <col min="266" max="266" width="114.5" style="1" customWidth="1"/>
    <col min="267" max="267" width="9.375" style="1" customWidth="1"/>
    <col min="268" max="271" width="9" style="1"/>
    <col min="272" max="272" width="9.375" style="1" customWidth="1"/>
    <col min="273" max="512" width="9" style="1"/>
    <col min="513" max="513" width="2.625" style="1" customWidth="1"/>
    <col min="514" max="514" width="18.5" style="1" customWidth="1"/>
    <col min="515" max="515" width="18.25" style="1" customWidth="1"/>
    <col min="516" max="516" width="67" style="1" customWidth="1"/>
    <col min="517" max="517" width="6.75" style="1" customWidth="1"/>
    <col min="518" max="518" width="5.625" style="1" customWidth="1"/>
    <col min="519" max="519" width="7.875" style="1" customWidth="1"/>
    <col min="520" max="520" width="44.875" style="1" customWidth="1"/>
    <col min="521" max="521" width="66.375" style="1" customWidth="1"/>
    <col min="522" max="522" width="114.5" style="1" customWidth="1"/>
    <col min="523" max="523" width="9.375" style="1" customWidth="1"/>
    <col min="524" max="527" width="9" style="1"/>
    <col min="528" max="528" width="9.375" style="1" customWidth="1"/>
    <col min="529" max="768" width="9" style="1"/>
    <col min="769" max="769" width="2.625" style="1" customWidth="1"/>
    <col min="770" max="770" width="18.5" style="1" customWidth="1"/>
    <col min="771" max="771" width="18.25" style="1" customWidth="1"/>
    <col min="772" max="772" width="67" style="1" customWidth="1"/>
    <col min="773" max="773" width="6.75" style="1" customWidth="1"/>
    <col min="774" max="774" width="5.625" style="1" customWidth="1"/>
    <col min="775" max="775" width="7.875" style="1" customWidth="1"/>
    <col min="776" max="776" width="44.875" style="1" customWidth="1"/>
    <col min="777" max="777" width="66.375" style="1" customWidth="1"/>
    <col min="778" max="778" width="114.5" style="1" customWidth="1"/>
    <col min="779" max="779" width="9.375" style="1" customWidth="1"/>
    <col min="780" max="783" width="9" style="1"/>
    <col min="784" max="784" width="9.375" style="1" customWidth="1"/>
    <col min="785" max="1024" width="9" style="1"/>
    <col min="1025" max="1025" width="2.625" style="1" customWidth="1"/>
    <col min="1026" max="1026" width="18.5" style="1" customWidth="1"/>
    <col min="1027" max="1027" width="18.25" style="1" customWidth="1"/>
    <col min="1028" max="1028" width="67" style="1" customWidth="1"/>
    <col min="1029" max="1029" width="6.75" style="1" customWidth="1"/>
    <col min="1030" max="1030" width="5.625" style="1" customWidth="1"/>
    <col min="1031" max="1031" width="7.875" style="1" customWidth="1"/>
    <col min="1032" max="1032" width="44.875" style="1" customWidth="1"/>
    <col min="1033" max="1033" width="66.375" style="1" customWidth="1"/>
    <col min="1034" max="1034" width="114.5" style="1" customWidth="1"/>
    <col min="1035" max="1035" width="9.375" style="1" customWidth="1"/>
    <col min="1036" max="1039" width="9" style="1"/>
    <col min="1040" max="1040" width="9.375" style="1" customWidth="1"/>
    <col min="1041" max="1280" width="9" style="1"/>
    <col min="1281" max="1281" width="2.625" style="1" customWidth="1"/>
    <col min="1282" max="1282" width="18.5" style="1" customWidth="1"/>
    <col min="1283" max="1283" width="18.25" style="1" customWidth="1"/>
    <col min="1284" max="1284" width="67" style="1" customWidth="1"/>
    <col min="1285" max="1285" width="6.75" style="1" customWidth="1"/>
    <col min="1286" max="1286" width="5.625" style="1" customWidth="1"/>
    <col min="1287" max="1287" width="7.875" style="1" customWidth="1"/>
    <col min="1288" max="1288" width="44.875" style="1" customWidth="1"/>
    <col min="1289" max="1289" width="66.375" style="1" customWidth="1"/>
    <col min="1290" max="1290" width="114.5" style="1" customWidth="1"/>
    <col min="1291" max="1291" width="9.375" style="1" customWidth="1"/>
    <col min="1292" max="1295" width="9" style="1"/>
    <col min="1296" max="1296" width="9.375" style="1" customWidth="1"/>
    <col min="1297" max="1536" width="9" style="1"/>
    <col min="1537" max="1537" width="2.625" style="1" customWidth="1"/>
    <col min="1538" max="1538" width="18.5" style="1" customWidth="1"/>
    <col min="1539" max="1539" width="18.25" style="1" customWidth="1"/>
    <col min="1540" max="1540" width="67" style="1" customWidth="1"/>
    <col min="1541" max="1541" width="6.75" style="1" customWidth="1"/>
    <col min="1542" max="1542" width="5.625" style="1" customWidth="1"/>
    <col min="1543" max="1543" width="7.875" style="1" customWidth="1"/>
    <col min="1544" max="1544" width="44.875" style="1" customWidth="1"/>
    <col min="1545" max="1545" width="66.375" style="1" customWidth="1"/>
    <col min="1546" max="1546" width="114.5" style="1" customWidth="1"/>
    <col min="1547" max="1547" width="9.375" style="1" customWidth="1"/>
    <col min="1548" max="1551" width="9" style="1"/>
    <col min="1552" max="1552" width="9.375" style="1" customWidth="1"/>
    <col min="1553" max="1792" width="9" style="1"/>
    <col min="1793" max="1793" width="2.625" style="1" customWidth="1"/>
    <col min="1794" max="1794" width="18.5" style="1" customWidth="1"/>
    <col min="1795" max="1795" width="18.25" style="1" customWidth="1"/>
    <col min="1796" max="1796" width="67" style="1" customWidth="1"/>
    <col min="1797" max="1797" width="6.75" style="1" customWidth="1"/>
    <col min="1798" max="1798" width="5.625" style="1" customWidth="1"/>
    <col min="1799" max="1799" width="7.875" style="1" customWidth="1"/>
    <col min="1800" max="1800" width="44.875" style="1" customWidth="1"/>
    <col min="1801" max="1801" width="66.375" style="1" customWidth="1"/>
    <col min="1802" max="1802" width="114.5" style="1" customWidth="1"/>
    <col min="1803" max="1803" width="9.375" style="1" customWidth="1"/>
    <col min="1804" max="1807" width="9" style="1"/>
    <col min="1808" max="1808" width="9.375" style="1" customWidth="1"/>
    <col min="1809" max="2048" width="9" style="1"/>
    <col min="2049" max="2049" width="2.625" style="1" customWidth="1"/>
    <col min="2050" max="2050" width="18.5" style="1" customWidth="1"/>
    <col min="2051" max="2051" width="18.25" style="1" customWidth="1"/>
    <col min="2052" max="2052" width="67" style="1" customWidth="1"/>
    <col min="2053" max="2053" width="6.75" style="1" customWidth="1"/>
    <col min="2054" max="2054" width="5.625" style="1" customWidth="1"/>
    <col min="2055" max="2055" width="7.875" style="1" customWidth="1"/>
    <col min="2056" max="2056" width="44.875" style="1" customWidth="1"/>
    <col min="2057" max="2057" width="66.375" style="1" customWidth="1"/>
    <col min="2058" max="2058" width="114.5" style="1" customWidth="1"/>
    <col min="2059" max="2059" width="9.375" style="1" customWidth="1"/>
    <col min="2060" max="2063" width="9" style="1"/>
    <col min="2064" max="2064" width="9.375" style="1" customWidth="1"/>
    <col min="2065" max="2304" width="9" style="1"/>
    <col min="2305" max="2305" width="2.625" style="1" customWidth="1"/>
    <col min="2306" max="2306" width="18.5" style="1" customWidth="1"/>
    <col min="2307" max="2307" width="18.25" style="1" customWidth="1"/>
    <col min="2308" max="2308" width="67" style="1" customWidth="1"/>
    <col min="2309" max="2309" width="6.75" style="1" customWidth="1"/>
    <col min="2310" max="2310" width="5.625" style="1" customWidth="1"/>
    <col min="2311" max="2311" width="7.875" style="1" customWidth="1"/>
    <col min="2312" max="2312" width="44.875" style="1" customWidth="1"/>
    <col min="2313" max="2313" width="66.375" style="1" customWidth="1"/>
    <col min="2314" max="2314" width="114.5" style="1" customWidth="1"/>
    <col min="2315" max="2315" width="9.375" style="1" customWidth="1"/>
    <col min="2316" max="2319" width="9" style="1"/>
    <col min="2320" max="2320" width="9.375" style="1" customWidth="1"/>
    <col min="2321" max="2560" width="9" style="1"/>
    <col min="2561" max="2561" width="2.625" style="1" customWidth="1"/>
    <col min="2562" max="2562" width="18.5" style="1" customWidth="1"/>
    <col min="2563" max="2563" width="18.25" style="1" customWidth="1"/>
    <col min="2564" max="2564" width="67" style="1" customWidth="1"/>
    <col min="2565" max="2565" width="6.75" style="1" customWidth="1"/>
    <col min="2566" max="2566" width="5.625" style="1" customWidth="1"/>
    <col min="2567" max="2567" width="7.875" style="1" customWidth="1"/>
    <col min="2568" max="2568" width="44.875" style="1" customWidth="1"/>
    <col min="2569" max="2569" width="66.375" style="1" customWidth="1"/>
    <col min="2570" max="2570" width="114.5" style="1" customWidth="1"/>
    <col min="2571" max="2571" width="9.375" style="1" customWidth="1"/>
    <col min="2572" max="2575" width="9" style="1"/>
    <col min="2576" max="2576" width="9.375" style="1" customWidth="1"/>
    <col min="2577" max="2816" width="9" style="1"/>
    <col min="2817" max="2817" width="2.625" style="1" customWidth="1"/>
    <col min="2818" max="2818" width="18.5" style="1" customWidth="1"/>
    <col min="2819" max="2819" width="18.25" style="1" customWidth="1"/>
    <col min="2820" max="2820" width="67" style="1" customWidth="1"/>
    <col min="2821" max="2821" width="6.75" style="1" customWidth="1"/>
    <col min="2822" max="2822" width="5.625" style="1" customWidth="1"/>
    <col min="2823" max="2823" width="7.875" style="1" customWidth="1"/>
    <col min="2824" max="2824" width="44.875" style="1" customWidth="1"/>
    <col min="2825" max="2825" width="66.375" style="1" customWidth="1"/>
    <col min="2826" max="2826" width="114.5" style="1" customWidth="1"/>
    <col min="2827" max="2827" width="9.375" style="1" customWidth="1"/>
    <col min="2828" max="2831" width="9" style="1"/>
    <col min="2832" max="2832" width="9.375" style="1" customWidth="1"/>
    <col min="2833" max="3072" width="9" style="1"/>
    <col min="3073" max="3073" width="2.625" style="1" customWidth="1"/>
    <col min="3074" max="3074" width="18.5" style="1" customWidth="1"/>
    <col min="3075" max="3075" width="18.25" style="1" customWidth="1"/>
    <col min="3076" max="3076" width="67" style="1" customWidth="1"/>
    <col min="3077" max="3077" width="6.75" style="1" customWidth="1"/>
    <col min="3078" max="3078" width="5.625" style="1" customWidth="1"/>
    <col min="3079" max="3079" width="7.875" style="1" customWidth="1"/>
    <col min="3080" max="3080" width="44.875" style="1" customWidth="1"/>
    <col min="3081" max="3081" width="66.375" style="1" customWidth="1"/>
    <col min="3082" max="3082" width="114.5" style="1" customWidth="1"/>
    <col min="3083" max="3083" width="9.375" style="1" customWidth="1"/>
    <col min="3084" max="3087" width="9" style="1"/>
    <col min="3088" max="3088" width="9.375" style="1" customWidth="1"/>
    <col min="3089" max="3328" width="9" style="1"/>
    <col min="3329" max="3329" width="2.625" style="1" customWidth="1"/>
    <col min="3330" max="3330" width="18.5" style="1" customWidth="1"/>
    <col min="3331" max="3331" width="18.25" style="1" customWidth="1"/>
    <col min="3332" max="3332" width="67" style="1" customWidth="1"/>
    <col min="3333" max="3333" width="6.75" style="1" customWidth="1"/>
    <col min="3334" max="3334" width="5.625" style="1" customWidth="1"/>
    <col min="3335" max="3335" width="7.875" style="1" customWidth="1"/>
    <col min="3336" max="3336" width="44.875" style="1" customWidth="1"/>
    <col min="3337" max="3337" width="66.375" style="1" customWidth="1"/>
    <col min="3338" max="3338" width="114.5" style="1" customWidth="1"/>
    <col min="3339" max="3339" width="9.375" style="1" customWidth="1"/>
    <col min="3340" max="3343" width="9" style="1"/>
    <col min="3344" max="3344" width="9.375" style="1" customWidth="1"/>
    <col min="3345" max="3584" width="9" style="1"/>
    <col min="3585" max="3585" width="2.625" style="1" customWidth="1"/>
    <col min="3586" max="3586" width="18.5" style="1" customWidth="1"/>
    <col min="3587" max="3587" width="18.25" style="1" customWidth="1"/>
    <col min="3588" max="3588" width="67" style="1" customWidth="1"/>
    <col min="3589" max="3589" width="6.75" style="1" customWidth="1"/>
    <col min="3590" max="3590" width="5.625" style="1" customWidth="1"/>
    <col min="3591" max="3591" width="7.875" style="1" customWidth="1"/>
    <col min="3592" max="3592" width="44.875" style="1" customWidth="1"/>
    <col min="3593" max="3593" width="66.375" style="1" customWidth="1"/>
    <col min="3594" max="3594" width="114.5" style="1" customWidth="1"/>
    <col min="3595" max="3595" width="9.375" style="1" customWidth="1"/>
    <col min="3596" max="3599" width="9" style="1"/>
    <col min="3600" max="3600" width="9.375" style="1" customWidth="1"/>
    <col min="3601" max="3840" width="9" style="1"/>
    <col min="3841" max="3841" width="2.625" style="1" customWidth="1"/>
    <col min="3842" max="3842" width="18.5" style="1" customWidth="1"/>
    <col min="3843" max="3843" width="18.25" style="1" customWidth="1"/>
    <col min="3844" max="3844" width="67" style="1" customWidth="1"/>
    <col min="3845" max="3845" width="6.75" style="1" customWidth="1"/>
    <col min="3846" max="3846" width="5.625" style="1" customWidth="1"/>
    <col min="3847" max="3847" width="7.875" style="1" customWidth="1"/>
    <col min="3848" max="3848" width="44.875" style="1" customWidth="1"/>
    <col min="3849" max="3849" width="66.375" style="1" customWidth="1"/>
    <col min="3850" max="3850" width="114.5" style="1" customWidth="1"/>
    <col min="3851" max="3851" width="9.375" style="1" customWidth="1"/>
    <col min="3852" max="3855" width="9" style="1"/>
    <col min="3856" max="3856" width="9.375" style="1" customWidth="1"/>
    <col min="3857" max="4096" width="9" style="1"/>
    <col min="4097" max="4097" width="2.625" style="1" customWidth="1"/>
    <col min="4098" max="4098" width="18.5" style="1" customWidth="1"/>
    <col min="4099" max="4099" width="18.25" style="1" customWidth="1"/>
    <col min="4100" max="4100" width="67" style="1" customWidth="1"/>
    <col min="4101" max="4101" width="6.75" style="1" customWidth="1"/>
    <col min="4102" max="4102" width="5.625" style="1" customWidth="1"/>
    <col min="4103" max="4103" width="7.875" style="1" customWidth="1"/>
    <col min="4104" max="4104" width="44.875" style="1" customWidth="1"/>
    <col min="4105" max="4105" width="66.375" style="1" customWidth="1"/>
    <col min="4106" max="4106" width="114.5" style="1" customWidth="1"/>
    <col min="4107" max="4107" width="9.375" style="1" customWidth="1"/>
    <col min="4108" max="4111" width="9" style="1"/>
    <col min="4112" max="4112" width="9.375" style="1" customWidth="1"/>
    <col min="4113" max="4352" width="9" style="1"/>
    <col min="4353" max="4353" width="2.625" style="1" customWidth="1"/>
    <col min="4354" max="4354" width="18.5" style="1" customWidth="1"/>
    <col min="4355" max="4355" width="18.25" style="1" customWidth="1"/>
    <col min="4356" max="4356" width="67" style="1" customWidth="1"/>
    <col min="4357" max="4357" width="6.75" style="1" customWidth="1"/>
    <col min="4358" max="4358" width="5.625" style="1" customWidth="1"/>
    <col min="4359" max="4359" width="7.875" style="1" customWidth="1"/>
    <col min="4360" max="4360" width="44.875" style="1" customWidth="1"/>
    <col min="4361" max="4361" width="66.375" style="1" customWidth="1"/>
    <col min="4362" max="4362" width="114.5" style="1" customWidth="1"/>
    <col min="4363" max="4363" width="9.375" style="1" customWidth="1"/>
    <col min="4364" max="4367" width="9" style="1"/>
    <col min="4368" max="4368" width="9.375" style="1" customWidth="1"/>
    <col min="4369" max="4608" width="9" style="1"/>
    <col min="4609" max="4609" width="2.625" style="1" customWidth="1"/>
    <col min="4610" max="4610" width="18.5" style="1" customWidth="1"/>
    <col min="4611" max="4611" width="18.25" style="1" customWidth="1"/>
    <col min="4612" max="4612" width="67" style="1" customWidth="1"/>
    <col min="4613" max="4613" width="6.75" style="1" customWidth="1"/>
    <col min="4614" max="4614" width="5.625" style="1" customWidth="1"/>
    <col min="4615" max="4615" width="7.875" style="1" customWidth="1"/>
    <col min="4616" max="4616" width="44.875" style="1" customWidth="1"/>
    <col min="4617" max="4617" width="66.375" style="1" customWidth="1"/>
    <col min="4618" max="4618" width="114.5" style="1" customWidth="1"/>
    <col min="4619" max="4619" width="9.375" style="1" customWidth="1"/>
    <col min="4620" max="4623" width="9" style="1"/>
    <col min="4624" max="4624" width="9.375" style="1" customWidth="1"/>
    <col min="4625" max="4864" width="9" style="1"/>
    <col min="4865" max="4865" width="2.625" style="1" customWidth="1"/>
    <col min="4866" max="4866" width="18.5" style="1" customWidth="1"/>
    <col min="4867" max="4867" width="18.25" style="1" customWidth="1"/>
    <col min="4868" max="4868" width="67" style="1" customWidth="1"/>
    <col min="4869" max="4869" width="6.75" style="1" customWidth="1"/>
    <col min="4870" max="4870" width="5.625" style="1" customWidth="1"/>
    <col min="4871" max="4871" width="7.875" style="1" customWidth="1"/>
    <col min="4872" max="4872" width="44.875" style="1" customWidth="1"/>
    <col min="4873" max="4873" width="66.375" style="1" customWidth="1"/>
    <col min="4874" max="4874" width="114.5" style="1" customWidth="1"/>
    <col min="4875" max="4875" width="9.375" style="1" customWidth="1"/>
    <col min="4876" max="4879" width="9" style="1"/>
    <col min="4880" max="4880" width="9.375" style="1" customWidth="1"/>
    <col min="4881" max="5120" width="9" style="1"/>
    <col min="5121" max="5121" width="2.625" style="1" customWidth="1"/>
    <col min="5122" max="5122" width="18.5" style="1" customWidth="1"/>
    <col min="5123" max="5123" width="18.25" style="1" customWidth="1"/>
    <col min="5124" max="5124" width="67" style="1" customWidth="1"/>
    <col min="5125" max="5125" width="6.75" style="1" customWidth="1"/>
    <col min="5126" max="5126" width="5.625" style="1" customWidth="1"/>
    <col min="5127" max="5127" width="7.875" style="1" customWidth="1"/>
    <col min="5128" max="5128" width="44.875" style="1" customWidth="1"/>
    <col min="5129" max="5129" width="66.375" style="1" customWidth="1"/>
    <col min="5130" max="5130" width="114.5" style="1" customWidth="1"/>
    <col min="5131" max="5131" width="9.375" style="1" customWidth="1"/>
    <col min="5132" max="5135" width="9" style="1"/>
    <col min="5136" max="5136" width="9.375" style="1" customWidth="1"/>
    <col min="5137" max="5376" width="9" style="1"/>
    <col min="5377" max="5377" width="2.625" style="1" customWidth="1"/>
    <col min="5378" max="5378" width="18.5" style="1" customWidth="1"/>
    <col min="5379" max="5379" width="18.25" style="1" customWidth="1"/>
    <col min="5380" max="5380" width="67" style="1" customWidth="1"/>
    <col min="5381" max="5381" width="6.75" style="1" customWidth="1"/>
    <col min="5382" max="5382" width="5.625" style="1" customWidth="1"/>
    <col min="5383" max="5383" width="7.875" style="1" customWidth="1"/>
    <col min="5384" max="5384" width="44.875" style="1" customWidth="1"/>
    <col min="5385" max="5385" width="66.375" style="1" customWidth="1"/>
    <col min="5386" max="5386" width="114.5" style="1" customWidth="1"/>
    <col min="5387" max="5387" width="9.375" style="1" customWidth="1"/>
    <col min="5388" max="5391" width="9" style="1"/>
    <col min="5392" max="5392" width="9.375" style="1" customWidth="1"/>
    <col min="5393" max="5632" width="9" style="1"/>
    <col min="5633" max="5633" width="2.625" style="1" customWidth="1"/>
    <col min="5634" max="5634" width="18.5" style="1" customWidth="1"/>
    <col min="5635" max="5635" width="18.25" style="1" customWidth="1"/>
    <col min="5636" max="5636" width="67" style="1" customWidth="1"/>
    <col min="5637" max="5637" width="6.75" style="1" customWidth="1"/>
    <col min="5638" max="5638" width="5.625" style="1" customWidth="1"/>
    <col min="5639" max="5639" width="7.875" style="1" customWidth="1"/>
    <col min="5640" max="5640" width="44.875" style="1" customWidth="1"/>
    <col min="5641" max="5641" width="66.375" style="1" customWidth="1"/>
    <col min="5642" max="5642" width="114.5" style="1" customWidth="1"/>
    <col min="5643" max="5643" width="9.375" style="1" customWidth="1"/>
    <col min="5644" max="5647" width="9" style="1"/>
    <col min="5648" max="5648" width="9.375" style="1" customWidth="1"/>
    <col min="5649" max="5888" width="9" style="1"/>
    <col min="5889" max="5889" width="2.625" style="1" customWidth="1"/>
    <col min="5890" max="5890" width="18.5" style="1" customWidth="1"/>
    <col min="5891" max="5891" width="18.25" style="1" customWidth="1"/>
    <col min="5892" max="5892" width="67" style="1" customWidth="1"/>
    <col min="5893" max="5893" width="6.75" style="1" customWidth="1"/>
    <col min="5894" max="5894" width="5.625" style="1" customWidth="1"/>
    <col min="5895" max="5895" width="7.875" style="1" customWidth="1"/>
    <col min="5896" max="5896" width="44.875" style="1" customWidth="1"/>
    <col min="5897" max="5897" width="66.375" style="1" customWidth="1"/>
    <col min="5898" max="5898" width="114.5" style="1" customWidth="1"/>
    <col min="5899" max="5899" width="9.375" style="1" customWidth="1"/>
    <col min="5900" max="5903" width="9" style="1"/>
    <col min="5904" max="5904" width="9.375" style="1" customWidth="1"/>
    <col min="5905" max="6144" width="9" style="1"/>
    <col min="6145" max="6145" width="2.625" style="1" customWidth="1"/>
    <col min="6146" max="6146" width="18.5" style="1" customWidth="1"/>
    <col min="6147" max="6147" width="18.25" style="1" customWidth="1"/>
    <col min="6148" max="6148" width="67" style="1" customWidth="1"/>
    <col min="6149" max="6149" width="6.75" style="1" customWidth="1"/>
    <col min="6150" max="6150" width="5.625" style="1" customWidth="1"/>
    <col min="6151" max="6151" width="7.875" style="1" customWidth="1"/>
    <col min="6152" max="6152" width="44.875" style="1" customWidth="1"/>
    <col min="6153" max="6153" width="66.375" style="1" customWidth="1"/>
    <col min="6154" max="6154" width="114.5" style="1" customWidth="1"/>
    <col min="6155" max="6155" width="9.375" style="1" customWidth="1"/>
    <col min="6156" max="6159" width="9" style="1"/>
    <col min="6160" max="6160" width="9.375" style="1" customWidth="1"/>
    <col min="6161" max="6400" width="9" style="1"/>
    <col min="6401" max="6401" width="2.625" style="1" customWidth="1"/>
    <col min="6402" max="6402" width="18.5" style="1" customWidth="1"/>
    <col min="6403" max="6403" width="18.25" style="1" customWidth="1"/>
    <col min="6404" max="6404" width="67" style="1" customWidth="1"/>
    <col min="6405" max="6405" width="6.75" style="1" customWidth="1"/>
    <col min="6406" max="6406" width="5.625" style="1" customWidth="1"/>
    <col min="6407" max="6407" width="7.875" style="1" customWidth="1"/>
    <col min="6408" max="6408" width="44.875" style="1" customWidth="1"/>
    <col min="6409" max="6409" width="66.375" style="1" customWidth="1"/>
    <col min="6410" max="6410" width="114.5" style="1" customWidth="1"/>
    <col min="6411" max="6411" width="9.375" style="1" customWidth="1"/>
    <col min="6412" max="6415" width="9" style="1"/>
    <col min="6416" max="6416" width="9.375" style="1" customWidth="1"/>
    <col min="6417" max="6656" width="9" style="1"/>
    <col min="6657" max="6657" width="2.625" style="1" customWidth="1"/>
    <col min="6658" max="6658" width="18.5" style="1" customWidth="1"/>
    <col min="6659" max="6659" width="18.25" style="1" customWidth="1"/>
    <col min="6660" max="6660" width="67" style="1" customWidth="1"/>
    <col min="6661" max="6661" width="6.75" style="1" customWidth="1"/>
    <col min="6662" max="6662" width="5.625" style="1" customWidth="1"/>
    <col min="6663" max="6663" width="7.875" style="1" customWidth="1"/>
    <col min="6664" max="6664" width="44.875" style="1" customWidth="1"/>
    <col min="6665" max="6665" width="66.375" style="1" customWidth="1"/>
    <col min="6666" max="6666" width="114.5" style="1" customWidth="1"/>
    <col min="6667" max="6667" width="9.375" style="1" customWidth="1"/>
    <col min="6668" max="6671" width="9" style="1"/>
    <col min="6672" max="6672" width="9.375" style="1" customWidth="1"/>
    <col min="6673" max="6912" width="9" style="1"/>
    <col min="6913" max="6913" width="2.625" style="1" customWidth="1"/>
    <col min="6914" max="6914" width="18.5" style="1" customWidth="1"/>
    <col min="6915" max="6915" width="18.25" style="1" customWidth="1"/>
    <col min="6916" max="6916" width="67" style="1" customWidth="1"/>
    <col min="6917" max="6917" width="6.75" style="1" customWidth="1"/>
    <col min="6918" max="6918" width="5.625" style="1" customWidth="1"/>
    <col min="6919" max="6919" width="7.875" style="1" customWidth="1"/>
    <col min="6920" max="6920" width="44.875" style="1" customWidth="1"/>
    <col min="6921" max="6921" width="66.375" style="1" customWidth="1"/>
    <col min="6922" max="6922" width="114.5" style="1" customWidth="1"/>
    <col min="6923" max="6923" width="9.375" style="1" customWidth="1"/>
    <col min="6924" max="6927" width="9" style="1"/>
    <col min="6928" max="6928" width="9.375" style="1" customWidth="1"/>
    <col min="6929" max="7168" width="9" style="1"/>
    <col min="7169" max="7169" width="2.625" style="1" customWidth="1"/>
    <col min="7170" max="7170" width="18.5" style="1" customWidth="1"/>
    <col min="7171" max="7171" width="18.25" style="1" customWidth="1"/>
    <col min="7172" max="7172" width="67" style="1" customWidth="1"/>
    <col min="7173" max="7173" width="6.75" style="1" customWidth="1"/>
    <col min="7174" max="7174" width="5.625" style="1" customWidth="1"/>
    <col min="7175" max="7175" width="7.875" style="1" customWidth="1"/>
    <col min="7176" max="7176" width="44.875" style="1" customWidth="1"/>
    <col min="7177" max="7177" width="66.375" style="1" customWidth="1"/>
    <col min="7178" max="7178" width="114.5" style="1" customWidth="1"/>
    <col min="7179" max="7179" width="9.375" style="1" customWidth="1"/>
    <col min="7180" max="7183" width="9" style="1"/>
    <col min="7184" max="7184" width="9.375" style="1" customWidth="1"/>
    <col min="7185" max="7424" width="9" style="1"/>
    <col min="7425" max="7425" width="2.625" style="1" customWidth="1"/>
    <col min="7426" max="7426" width="18.5" style="1" customWidth="1"/>
    <col min="7427" max="7427" width="18.25" style="1" customWidth="1"/>
    <col min="7428" max="7428" width="67" style="1" customWidth="1"/>
    <col min="7429" max="7429" width="6.75" style="1" customWidth="1"/>
    <col min="7430" max="7430" width="5.625" style="1" customWidth="1"/>
    <col min="7431" max="7431" width="7.875" style="1" customWidth="1"/>
    <col min="7432" max="7432" width="44.875" style="1" customWidth="1"/>
    <col min="7433" max="7433" width="66.375" style="1" customWidth="1"/>
    <col min="7434" max="7434" width="114.5" style="1" customWidth="1"/>
    <col min="7435" max="7435" width="9.375" style="1" customWidth="1"/>
    <col min="7436" max="7439" width="9" style="1"/>
    <col min="7440" max="7440" width="9.375" style="1" customWidth="1"/>
    <col min="7441" max="7680" width="9" style="1"/>
    <col min="7681" max="7681" width="2.625" style="1" customWidth="1"/>
    <col min="7682" max="7682" width="18.5" style="1" customWidth="1"/>
    <col min="7683" max="7683" width="18.25" style="1" customWidth="1"/>
    <col min="7684" max="7684" width="67" style="1" customWidth="1"/>
    <col min="7685" max="7685" width="6.75" style="1" customWidth="1"/>
    <col min="7686" max="7686" width="5.625" style="1" customWidth="1"/>
    <col min="7687" max="7687" width="7.875" style="1" customWidth="1"/>
    <col min="7688" max="7688" width="44.875" style="1" customWidth="1"/>
    <col min="7689" max="7689" width="66.375" style="1" customWidth="1"/>
    <col min="7690" max="7690" width="114.5" style="1" customWidth="1"/>
    <col min="7691" max="7691" width="9.375" style="1" customWidth="1"/>
    <col min="7692" max="7695" width="9" style="1"/>
    <col min="7696" max="7696" width="9.375" style="1" customWidth="1"/>
    <col min="7697" max="7936" width="9" style="1"/>
    <col min="7937" max="7937" width="2.625" style="1" customWidth="1"/>
    <col min="7938" max="7938" width="18.5" style="1" customWidth="1"/>
    <col min="7939" max="7939" width="18.25" style="1" customWidth="1"/>
    <col min="7940" max="7940" width="67" style="1" customWidth="1"/>
    <col min="7941" max="7941" width="6.75" style="1" customWidth="1"/>
    <col min="7942" max="7942" width="5.625" style="1" customWidth="1"/>
    <col min="7943" max="7943" width="7.875" style="1" customWidth="1"/>
    <col min="7944" max="7944" width="44.875" style="1" customWidth="1"/>
    <col min="7945" max="7945" width="66.375" style="1" customWidth="1"/>
    <col min="7946" max="7946" width="114.5" style="1" customWidth="1"/>
    <col min="7947" max="7947" width="9.375" style="1" customWidth="1"/>
    <col min="7948" max="7951" width="9" style="1"/>
    <col min="7952" max="7952" width="9.375" style="1" customWidth="1"/>
    <col min="7953" max="8192" width="9" style="1"/>
    <col min="8193" max="8193" width="2.625" style="1" customWidth="1"/>
    <col min="8194" max="8194" width="18.5" style="1" customWidth="1"/>
    <col min="8195" max="8195" width="18.25" style="1" customWidth="1"/>
    <col min="8196" max="8196" width="67" style="1" customWidth="1"/>
    <col min="8197" max="8197" width="6.75" style="1" customWidth="1"/>
    <col min="8198" max="8198" width="5.625" style="1" customWidth="1"/>
    <col min="8199" max="8199" width="7.875" style="1" customWidth="1"/>
    <col min="8200" max="8200" width="44.875" style="1" customWidth="1"/>
    <col min="8201" max="8201" width="66.375" style="1" customWidth="1"/>
    <col min="8202" max="8202" width="114.5" style="1" customWidth="1"/>
    <col min="8203" max="8203" width="9.375" style="1" customWidth="1"/>
    <col min="8204" max="8207" width="9" style="1"/>
    <col min="8208" max="8208" width="9.375" style="1" customWidth="1"/>
    <col min="8209" max="8448" width="9" style="1"/>
    <col min="8449" max="8449" width="2.625" style="1" customWidth="1"/>
    <col min="8450" max="8450" width="18.5" style="1" customWidth="1"/>
    <col min="8451" max="8451" width="18.25" style="1" customWidth="1"/>
    <col min="8452" max="8452" width="67" style="1" customWidth="1"/>
    <col min="8453" max="8453" width="6.75" style="1" customWidth="1"/>
    <col min="8454" max="8454" width="5.625" style="1" customWidth="1"/>
    <col min="8455" max="8455" width="7.875" style="1" customWidth="1"/>
    <col min="8456" max="8456" width="44.875" style="1" customWidth="1"/>
    <col min="8457" max="8457" width="66.375" style="1" customWidth="1"/>
    <col min="8458" max="8458" width="114.5" style="1" customWidth="1"/>
    <col min="8459" max="8459" width="9.375" style="1" customWidth="1"/>
    <col min="8460" max="8463" width="9" style="1"/>
    <col min="8464" max="8464" width="9.375" style="1" customWidth="1"/>
    <col min="8465" max="8704" width="9" style="1"/>
    <col min="8705" max="8705" width="2.625" style="1" customWidth="1"/>
    <col min="8706" max="8706" width="18.5" style="1" customWidth="1"/>
    <col min="8707" max="8707" width="18.25" style="1" customWidth="1"/>
    <col min="8708" max="8708" width="67" style="1" customWidth="1"/>
    <col min="8709" max="8709" width="6.75" style="1" customWidth="1"/>
    <col min="8710" max="8710" width="5.625" style="1" customWidth="1"/>
    <col min="8711" max="8711" width="7.875" style="1" customWidth="1"/>
    <col min="8712" max="8712" width="44.875" style="1" customWidth="1"/>
    <col min="8713" max="8713" width="66.375" style="1" customWidth="1"/>
    <col min="8714" max="8714" width="114.5" style="1" customWidth="1"/>
    <col min="8715" max="8715" width="9.375" style="1" customWidth="1"/>
    <col min="8716" max="8719" width="9" style="1"/>
    <col min="8720" max="8720" width="9.375" style="1" customWidth="1"/>
    <col min="8721" max="8960" width="9" style="1"/>
    <col min="8961" max="8961" width="2.625" style="1" customWidth="1"/>
    <col min="8962" max="8962" width="18.5" style="1" customWidth="1"/>
    <col min="8963" max="8963" width="18.25" style="1" customWidth="1"/>
    <col min="8964" max="8964" width="67" style="1" customWidth="1"/>
    <col min="8965" max="8965" width="6.75" style="1" customWidth="1"/>
    <col min="8966" max="8966" width="5.625" style="1" customWidth="1"/>
    <col min="8967" max="8967" width="7.875" style="1" customWidth="1"/>
    <col min="8968" max="8968" width="44.875" style="1" customWidth="1"/>
    <col min="8969" max="8969" width="66.375" style="1" customWidth="1"/>
    <col min="8970" max="8970" width="114.5" style="1" customWidth="1"/>
    <col min="8971" max="8971" width="9.375" style="1" customWidth="1"/>
    <col min="8972" max="8975" width="9" style="1"/>
    <col min="8976" max="8976" width="9.375" style="1" customWidth="1"/>
    <col min="8977" max="9216" width="9" style="1"/>
    <col min="9217" max="9217" width="2.625" style="1" customWidth="1"/>
    <col min="9218" max="9218" width="18.5" style="1" customWidth="1"/>
    <col min="9219" max="9219" width="18.25" style="1" customWidth="1"/>
    <col min="9220" max="9220" width="67" style="1" customWidth="1"/>
    <col min="9221" max="9221" width="6.75" style="1" customWidth="1"/>
    <col min="9222" max="9222" width="5.625" style="1" customWidth="1"/>
    <col min="9223" max="9223" width="7.875" style="1" customWidth="1"/>
    <col min="9224" max="9224" width="44.875" style="1" customWidth="1"/>
    <col min="9225" max="9225" width="66.375" style="1" customWidth="1"/>
    <col min="9226" max="9226" width="114.5" style="1" customWidth="1"/>
    <col min="9227" max="9227" width="9.375" style="1" customWidth="1"/>
    <col min="9228" max="9231" width="9" style="1"/>
    <col min="9232" max="9232" width="9.375" style="1" customWidth="1"/>
    <col min="9233" max="9472" width="9" style="1"/>
    <col min="9473" max="9473" width="2.625" style="1" customWidth="1"/>
    <col min="9474" max="9474" width="18.5" style="1" customWidth="1"/>
    <col min="9475" max="9475" width="18.25" style="1" customWidth="1"/>
    <col min="9476" max="9476" width="67" style="1" customWidth="1"/>
    <col min="9477" max="9477" width="6.75" style="1" customWidth="1"/>
    <col min="9478" max="9478" width="5.625" style="1" customWidth="1"/>
    <col min="9479" max="9479" width="7.875" style="1" customWidth="1"/>
    <col min="9480" max="9480" width="44.875" style="1" customWidth="1"/>
    <col min="9481" max="9481" width="66.375" style="1" customWidth="1"/>
    <col min="9482" max="9482" width="114.5" style="1" customWidth="1"/>
    <col min="9483" max="9483" width="9.375" style="1" customWidth="1"/>
    <col min="9484" max="9487" width="9" style="1"/>
    <col min="9488" max="9488" width="9.375" style="1" customWidth="1"/>
    <col min="9489" max="9728" width="9" style="1"/>
    <col min="9729" max="9729" width="2.625" style="1" customWidth="1"/>
    <col min="9730" max="9730" width="18.5" style="1" customWidth="1"/>
    <col min="9731" max="9731" width="18.25" style="1" customWidth="1"/>
    <col min="9732" max="9732" width="67" style="1" customWidth="1"/>
    <col min="9733" max="9733" width="6.75" style="1" customWidth="1"/>
    <col min="9734" max="9734" width="5.625" style="1" customWidth="1"/>
    <col min="9735" max="9735" width="7.875" style="1" customWidth="1"/>
    <col min="9736" max="9736" width="44.875" style="1" customWidth="1"/>
    <col min="9737" max="9737" width="66.375" style="1" customWidth="1"/>
    <col min="9738" max="9738" width="114.5" style="1" customWidth="1"/>
    <col min="9739" max="9739" width="9.375" style="1" customWidth="1"/>
    <col min="9740" max="9743" width="9" style="1"/>
    <col min="9744" max="9744" width="9.375" style="1" customWidth="1"/>
    <col min="9745" max="9984" width="9" style="1"/>
    <col min="9985" max="9985" width="2.625" style="1" customWidth="1"/>
    <col min="9986" max="9986" width="18.5" style="1" customWidth="1"/>
    <col min="9987" max="9987" width="18.25" style="1" customWidth="1"/>
    <col min="9988" max="9988" width="67" style="1" customWidth="1"/>
    <col min="9989" max="9989" width="6.75" style="1" customWidth="1"/>
    <col min="9990" max="9990" width="5.625" style="1" customWidth="1"/>
    <col min="9991" max="9991" width="7.875" style="1" customWidth="1"/>
    <col min="9992" max="9992" width="44.875" style="1" customWidth="1"/>
    <col min="9993" max="9993" width="66.375" style="1" customWidth="1"/>
    <col min="9994" max="9994" width="114.5" style="1" customWidth="1"/>
    <col min="9995" max="9995" width="9.375" style="1" customWidth="1"/>
    <col min="9996" max="9999" width="9" style="1"/>
    <col min="10000" max="10000" width="9.375" style="1" customWidth="1"/>
    <col min="10001" max="10240" width="9" style="1"/>
    <col min="10241" max="10241" width="2.625" style="1" customWidth="1"/>
    <col min="10242" max="10242" width="18.5" style="1" customWidth="1"/>
    <col min="10243" max="10243" width="18.25" style="1" customWidth="1"/>
    <col min="10244" max="10244" width="67" style="1" customWidth="1"/>
    <col min="10245" max="10245" width="6.75" style="1" customWidth="1"/>
    <col min="10246" max="10246" width="5.625" style="1" customWidth="1"/>
    <col min="10247" max="10247" width="7.875" style="1" customWidth="1"/>
    <col min="10248" max="10248" width="44.875" style="1" customWidth="1"/>
    <col min="10249" max="10249" width="66.375" style="1" customWidth="1"/>
    <col min="10250" max="10250" width="114.5" style="1" customWidth="1"/>
    <col min="10251" max="10251" width="9.375" style="1" customWidth="1"/>
    <col min="10252" max="10255" width="9" style="1"/>
    <col min="10256" max="10256" width="9.375" style="1" customWidth="1"/>
    <col min="10257" max="10496" width="9" style="1"/>
    <col min="10497" max="10497" width="2.625" style="1" customWidth="1"/>
    <col min="10498" max="10498" width="18.5" style="1" customWidth="1"/>
    <col min="10499" max="10499" width="18.25" style="1" customWidth="1"/>
    <col min="10500" max="10500" width="67" style="1" customWidth="1"/>
    <col min="10501" max="10501" width="6.75" style="1" customWidth="1"/>
    <col min="10502" max="10502" width="5.625" style="1" customWidth="1"/>
    <col min="10503" max="10503" width="7.875" style="1" customWidth="1"/>
    <col min="10504" max="10504" width="44.875" style="1" customWidth="1"/>
    <col min="10505" max="10505" width="66.375" style="1" customWidth="1"/>
    <col min="10506" max="10506" width="114.5" style="1" customWidth="1"/>
    <col min="10507" max="10507" width="9.375" style="1" customWidth="1"/>
    <col min="10508" max="10511" width="9" style="1"/>
    <col min="10512" max="10512" width="9.375" style="1" customWidth="1"/>
    <col min="10513" max="10752" width="9" style="1"/>
    <col min="10753" max="10753" width="2.625" style="1" customWidth="1"/>
    <col min="10754" max="10754" width="18.5" style="1" customWidth="1"/>
    <col min="10755" max="10755" width="18.25" style="1" customWidth="1"/>
    <col min="10756" max="10756" width="67" style="1" customWidth="1"/>
    <col min="10757" max="10757" width="6.75" style="1" customWidth="1"/>
    <col min="10758" max="10758" width="5.625" style="1" customWidth="1"/>
    <col min="10759" max="10759" width="7.875" style="1" customWidth="1"/>
    <col min="10760" max="10760" width="44.875" style="1" customWidth="1"/>
    <col min="10761" max="10761" width="66.375" style="1" customWidth="1"/>
    <col min="10762" max="10762" width="114.5" style="1" customWidth="1"/>
    <col min="10763" max="10763" width="9.375" style="1" customWidth="1"/>
    <col min="10764" max="10767" width="9" style="1"/>
    <col min="10768" max="10768" width="9.375" style="1" customWidth="1"/>
    <col min="10769" max="11008" width="9" style="1"/>
    <col min="11009" max="11009" width="2.625" style="1" customWidth="1"/>
    <col min="11010" max="11010" width="18.5" style="1" customWidth="1"/>
    <col min="11011" max="11011" width="18.25" style="1" customWidth="1"/>
    <col min="11012" max="11012" width="67" style="1" customWidth="1"/>
    <col min="11013" max="11013" width="6.75" style="1" customWidth="1"/>
    <col min="11014" max="11014" width="5.625" style="1" customWidth="1"/>
    <col min="11015" max="11015" width="7.875" style="1" customWidth="1"/>
    <col min="11016" max="11016" width="44.875" style="1" customWidth="1"/>
    <col min="11017" max="11017" width="66.375" style="1" customWidth="1"/>
    <col min="11018" max="11018" width="114.5" style="1" customWidth="1"/>
    <col min="11019" max="11019" width="9.375" style="1" customWidth="1"/>
    <col min="11020" max="11023" width="9" style="1"/>
    <col min="11024" max="11024" width="9.375" style="1" customWidth="1"/>
    <col min="11025" max="11264" width="9" style="1"/>
    <col min="11265" max="11265" width="2.625" style="1" customWidth="1"/>
    <col min="11266" max="11266" width="18.5" style="1" customWidth="1"/>
    <col min="11267" max="11267" width="18.25" style="1" customWidth="1"/>
    <col min="11268" max="11268" width="67" style="1" customWidth="1"/>
    <col min="11269" max="11269" width="6.75" style="1" customWidth="1"/>
    <col min="11270" max="11270" width="5.625" style="1" customWidth="1"/>
    <col min="11271" max="11271" width="7.875" style="1" customWidth="1"/>
    <col min="11272" max="11272" width="44.875" style="1" customWidth="1"/>
    <col min="11273" max="11273" width="66.375" style="1" customWidth="1"/>
    <col min="11274" max="11274" width="114.5" style="1" customWidth="1"/>
    <col min="11275" max="11275" width="9.375" style="1" customWidth="1"/>
    <col min="11276" max="11279" width="9" style="1"/>
    <col min="11280" max="11280" width="9.375" style="1" customWidth="1"/>
    <col min="11281" max="11520" width="9" style="1"/>
    <col min="11521" max="11521" width="2.625" style="1" customWidth="1"/>
    <col min="11522" max="11522" width="18.5" style="1" customWidth="1"/>
    <col min="11523" max="11523" width="18.25" style="1" customWidth="1"/>
    <col min="11524" max="11524" width="67" style="1" customWidth="1"/>
    <col min="11525" max="11525" width="6.75" style="1" customWidth="1"/>
    <col min="11526" max="11526" width="5.625" style="1" customWidth="1"/>
    <col min="11527" max="11527" width="7.875" style="1" customWidth="1"/>
    <col min="11528" max="11528" width="44.875" style="1" customWidth="1"/>
    <col min="11529" max="11529" width="66.375" style="1" customWidth="1"/>
    <col min="11530" max="11530" width="114.5" style="1" customWidth="1"/>
    <col min="11531" max="11531" width="9.375" style="1" customWidth="1"/>
    <col min="11532" max="11535" width="9" style="1"/>
    <col min="11536" max="11536" width="9.375" style="1" customWidth="1"/>
    <col min="11537" max="11776" width="9" style="1"/>
    <col min="11777" max="11777" width="2.625" style="1" customWidth="1"/>
    <col min="11778" max="11778" width="18.5" style="1" customWidth="1"/>
    <col min="11779" max="11779" width="18.25" style="1" customWidth="1"/>
    <col min="11780" max="11780" width="67" style="1" customWidth="1"/>
    <col min="11781" max="11781" width="6.75" style="1" customWidth="1"/>
    <col min="11782" max="11782" width="5.625" style="1" customWidth="1"/>
    <col min="11783" max="11783" width="7.875" style="1" customWidth="1"/>
    <col min="11784" max="11784" width="44.875" style="1" customWidth="1"/>
    <col min="11785" max="11785" width="66.375" style="1" customWidth="1"/>
    <col min="11786" max="11786" width="114.5" style="1" customWidth="1"/>
    <col min="11787" max="11787" width="9.375" style="1" customWidth="1"/>
    <col min="11788" max="11791" width="9" style="1"/>
    <col min="11792" max="11792" width="9.375" style="1" customWidth="1"/>
    <col min="11793" max="12032" width="9" style="1"/>
    <col min="12033" max="12033" width="2.625" style="1" customWidth="1"/>
    <col min="12034" max="12034" width="18.5" style="1" customWidth="1"/>
    <col min="12035" max="12035" width="18.25" style="1" customWidth="1"/>
    <col min="12036" max="12036" width="67" style="1" customWidth="1"/>
    <col min="12037" max="12037" width="6.75" style="1" customWidth="1"/>
    <col min="12038" max="12038" width="5.625" style="1" customWidth="1"/>
    <col min="12039" max="12039" width="7.875" style="1" customWidth="1"/>
    <col min="12040" max="12040" width="44.875" style="1" customWidth="1"/>
    <col min="12041" max="12041" width="66.375" style="1" customWidth="1"/>
    <col min="12042" max="12042" width="114.5" style="1" customWidth="1"/>
    <col min="12043" max="12043" width="9.375" style="1" customWidth="1"/>
    <col min="12044" max="12047" width="9" style="1"/>
    <col min="12048" max="12048" width="9.375" style="1" customWidth="1"/>
    <col min="12049" max="12288" width="9" style="1"/>
    <col min="12289" max="12289" width="2.625" style="1" customWidth="1"/>
    <col min="12290" max="12290" width="18.5" style="1" customWidth="1"/>
    <col min="12291" max="12291" width="18.25" style="1" customWidth="1"/>
    <col min="12292" max="12292" width="67" style="1" customWidth="1"/>
    <col min="12293" max="12293" width="6.75" style="1" customWidth="1"/>
    <col min="12294" max="12294" width="5.625" style="1" customWidth="1"/>
    <col min="12295" max="12295" width="7.875" style="1" customWidth="1"/>
    <col min="12296" max="12296" width="44.875" style="1" customWidth="1"/>
    <col min="12297" max="12297" width="66.375" style="1" customWidth="1"/>
    <col min="12298" max="12298" width="114.5" style="1" customWidth="1"/>
    <col min="12299" max="12299" width="9.375" style="1" customWidth="1"/>
    <col min="12300" max="12303" width="9" style="1"/>
    <col min="12304" max="12304" width="9.375" style="1" customWidth="1"/>
    <col min="12305" max="12544" width="9" style="1"/>
    <col min="12545" max="12545" width="2.625" style="1" customWidth="1"/>
    <col min="12546" max="12546" width="18.5" style="1" customWidth="1"/>
    <col min="12547" max="12547" width="18.25" style="1" customWidth="1"/>
    <col min="12548" max="12548" width="67" style="1" customWidth="1"/>
    <col min="12549" max="12549" width="6.75" style="1" customWidth="1"/>
    <col min="12550" max="12550" width="5.625" style="1" customWidth="1"/>
    <col min="12551" max="12551" width="7.875" style="1" customWidth="1"/>
    <col min="12552" max="12552" width="44.875" style="1" customWidth="1"/>
    <col min="12553" max="12553" width="66.375" style="1" customWidth="1"/>
    <col min="12554" max="12554" width="114.5" style="1" customWidth="1"/>
    <col min="12555" max="12555" width="9.375" style="1" customWidth="1"/>
    <col min="12556" max="12559" width="9" style="1"/>
    <col min="12560" max="12560" width="9.375" style="1" customWidth="1"/>
    <col min="12561" max="12800" width="9" style="1"/>
    <col min="12801" max="12801" width="2.625" style="1" customWidth="1"/>
    <col min="12802" max="12802" width="18.5" style="1" customWidth="1"/>
    <col min="12803" max="12803" width="18.25" style="1" customWidth="1"/>
    <col min="12804" max="12804" width="67" style="1" customWidth="1"/>
    <col min="12805" max="12805" width="6.75" style="1" customWidth="1"/>
    <col min="12806" max="12806" width="5.625" style="1" customWidth="1"/>
    <col min="12807" max="12807" width="7.875" style="1" customWidth="1"/>
    <col min="12808" max="12808" width="44.875" style="1" customWidth="1"/>
    <col min="12809" max="12809" width="66.375" style="1" customWidth="1"/>
    <col min="12810" max="12810" width="114.5" style="1" customWidth="1"/>
    <col min="12811" max="12811" width="9.375" style="1" customWidth="1"/>
    <col min="12812" max="12815" width="9" style="1"/>
    <col min="12816" max="12816" width="9.375" style="1" customWidth="1"/>
    <col min="12817" max="13056" width="9" style="1"/>
    <col min="13057" max="13057" width="2.625" style="1" customWidth="1"/>
    <col min="13058" max="13058" width="18.5" style="1" customWidth="1"/>
    <col min="13059" max="13059" width="18.25" style="1" customWidth="1"/>
    <col min="13060" max="13060" width="67" style="1" customWidth="1"/>
    <col min="13061" max="13061" width="6.75" style="1" customWidth="1"/>
    <col min="13062" max="13062" width="5.625" style="1" customWidth="1"/>
    <col min="13063" max="13063" width="7.875" style="1" customWidth="1"/>
    <col min="13064" max="13064" width="44.875" style="1" customWidth="1"/>
    <col min="13065" max="13065" width="66.375" style="1" customWidth="1"/>
    <col min="13066" max="13066" width="114.5" style="1" customWidth="1"/>
    <col min="13067" max="13067" width="9.375" style="1" customWidth="1"/>
    <col min="13068" max="13071" width="9" style="1"/>
    <col min="13072" max="13072" width="9.375" style="1" customWidth="1"/>
    <col min="13073" max="13312" width="9" style="1"/>
    <col min="13313" max="13313" width="2.625" style="1" customWidth="1"/>
    <col min="13314" max="13314" width="18.5" style="1" customWidth="1"/>
    <col min="13315" max="13315" width="18.25" style="1" customWidth="1"/>
    <col min="13316" max="13316" width="67" style="1" customWidth="1"/>
    <col min="13317" max="13317" width="6.75" style="1" customWidth="1"/>
    <col min="13318" max="13318" width="5.625" style="1" customWidth="1"/>
    <col min="13319" max="13319" width="7.875" style="1" customWidth="1"/>
    <col min="13320" max="13320" width="44.875" style="1" customWidth="1"/>
    <col min="13321" max="13321" width="66.375" style="1" customWidth="1"/>
    <col min="13322" max="13322" width="114.5" style="1" customWidth="1"/>
    <col min="13323" max="13323" width="9.375" style="1" customWidth="1"/>
    <col min="13324" max="13327" width="9" style="1"/>
    <col min="13328" max="13328" width="9.375" style="1" customWidth="1"/>
    <col min="13329" max="13568" width="9" style="1"/>
    <col min="13569" max="13569" width="2.625" style="1" customWidth="1"/>
    <col min="13570" max="13570" width="18.5" style="1" customWidth="1"/>
    <col min="13571" max="13571" width="18.25" style="1" customWidth="1"/>
    <col min="13572" max="13572" width="67" style="1" customWidth="1"/>
    <col min="13573" max="13573" width="6.75" style="1" customWidth="1"/>
    <col min="13574" max="13574" width="5.625" style="1" customWidth="1"/>
    <col min="13575" max="13575" width="7.875" style="1" customWidth="1"/>
    <col min="13576" max="13576" width="44.875" style="1" customWidth="1"/>
    <col min="13577" max="13577" width="66.375" style="1" customWidth="1"/>
    <col min="13578" max="13578" width="114.5" style="1" customWidth="1"/>
    <col min="13579" max="13579" width="9.375" style="1" customWidth="1"/>
    <col min="13580" max="13583" width="9" style="1"/>
    <col min="13584" max="13584" width="9.375" style="1" customWidth="1"/>
    <col min="13585" max="13824" width="9" style="1"/>
    <col min="13825" max="13825" width="2.625" style="1" customWidth="1"/>
    <col min="13826" max="13826" width="18.5" style="1" customWidth="1"/>
    <col min="13827" max="13827" width="18.25" style="1" customWidth="1"/>
    <col min="13828" max="13828" width="67" style="1" customWidth="1"/>
    <col min="13829" max="13829" width="6.75" style="1" customWidth="1"/>
    <col min="13830" max="13830" width="5.625" style="1" customWidth="1"/>
    <col min="13831" max="13831" width="7.875" style="1" customWidth="1"/>
    <col min="13832" max="13832" width="44.875" style="1" customWidth="1"/>
    <col min="13833" max="13833" width="66.375" style="1" customWidth="1"/>
    <col min="13834" max="13834" width="114.5" style="1" customWidth="1"/>
    <col min="13835" max="13835" width="9.375" style="1" customWidth="1"/>
    <col min="13836" max="13839" width="9" style="1"/>
    <col min="13840" max="13840" width="9.375" style="1" customWidth="1"/>
    <col min="13841" max="14080" width="9" style="1"/>
    <col min="14081" max="14081" width="2.625" style="1" customWidth="1"/>
    <col min="14082" max="14082" width="18.5" style="1" customWidth="1"/>
    <col min="14083" max="14083" width="18.25" style="1" customWidth="1"/>
    <col min="14084" max="14084" width="67" style="1" customWidth="1"/>
    <col min="14085" max="14085" width="6.75" style="1" customWidth="1"/>
    <col min="14086" max="14086" width="5.625" style="1" customWidth="1"/>
    <col min="14087" max="14087" width="7.875" style="1" customWidth="1"/>
    <col min="14088" max="14088" width="44.875" style="1" customWidth="1"/>
    <col min="14089" max="14089" width="66.375" style="1" customWidth="1"/>
    <col min="14090" max="14090" width="114.5" style="1" customWidth="1"/>
    <col min="14091" max="14091" width="9.375" style="1" customWidth="1"/>
    <col min="14092" max="14095" width="9" style="1"/>
    <col min="14096" max="14096" width="9.375" style="1" customWidth="1"/>
    <col min="14097" max="14336" width="9" style="1"/>
    <col min="14337" max="14337" width="2.625" style="1" customWidth="1"/>
    <col min="14338" max="14338" width="18.5" style="1" customWidth="1"/>
    <col min="14339" max="14339" width="18.25" style="1" customWidth="1"/>
    <col min="14340" max="14340" width="67" style="1" customWidth="1"/>
    <col min="14341" max="14341" width="6.75" style="1" customWidth="1"/>
    <col min="14342" max="14342" width="5.625" style="1" customWidth="1"/>
    <col min="14343" max="14343" width="7.875" style="1" customWidth="1"/>
    <col min="14344" max="14344" width="44.875" style="1" customWidth="1"/>
    <col min="14345" max="14345" width="66.375" style="1" customWidth="1"/>
    <col min="14346" max="14346" width="114.5" style="1" customWidth="1"/>
    <col min="14347" max="14347" width="9.375" style="1" customWidth="1"/>
    <col min="14348" max="14351" width="9" style="1"/>
    <col min="14352" max="14352" width="9.375" style="1" customWidth="1"/>
    <col min="14353" max="14592" width="9" style="1"/>
    <col min="14593" max="14593" width="2.625" style="1" customWidth="1"/>
    <col min="14594" max="14594" width="18.5" style="1" customWidth="1"/>
    <col min="14595" max="14595" width="18.25" style="1" customWidth="1"/>
    <col min="14596" max="14596" width="67" style="1" customWidth="1"/>
    <col min="14597" max="14597" width="6.75" style="1" customWidth="1"/>
    <col min="14598" max="14598" width="5.625" style="1" customWidth="1"/>
    <col min="14599" max="14599" width="7.875" style="1" customWidth="1"/>
    <col min="14600" max="14600" width="44.875" style="1" customWidth="1"/>
    <col min="14601" max="14601" width="66.375" style="1" customWidth="1"/>
    <col min="14602" max="14602" width="114.5" style="1" customWidth="1"/>
    <col min="14603" max="14603" width="9.375" style="1" customWidth="1"/>
    <col min="14604" max="14607" width="9" style="1"/>
    <col min="14608" max="14608" width="9.375" style="1" customWidth="1"/>
    <col min="14609" max="14848" width="9" style="1"/>
    <col min="14849" max="14849" width="2.625" style="1" customWidth="1"/>
    <col min="14850" max="14850" width="18.5" style="1" customWidth="1"/>
    <col min="14851" max="14851" width="18.25" style="1" customWidth="1"/>
    <col min="14852" max="14852" width="67" style="1" customWidth="1"/>
    <col min="14853" max="14853" width="6.75" style="1" customWidth="1"/>
    <col min="14854" max="14854" width="5.625" style="1" customWidth="1"/>
    <col min="14855" max="14855" width="7.875" style="1" customWidth="1"/>
    <col min="14856" max="14856" width="44.875" style="1" customWidth="1"/>
    <col min="14857" max="14857" width="66.375" style="1" customWidth="1"/>
    <col min="14858" max="14858" width="114.5" style="1" customWidth="1"/>
    <col min="14859" max="14859" width="9.375" style="1" customWidth="1"/>
    <col min="14860" max="14863" width="9" style="1"/>
    <col min="14864" max="14864" width="9.375" style="1" customWidth="1"/>
    <col min="14865" max="15104" width="9" style="1"/>
    <col min="15105" max="15105" width="2.625" style="1" customWidth="1"/>
    <col min="15106" max="15106" width="18.5" style="1" customWidth="1"/>
    <col min="15107" max="15107" width="18.25" style="1" customWidth="1"/>
    <col min="15108" max="15108" width="67" style="1" customWidth="1"/>
    <col min="15109" max="15109" width="6.75" style="1" customWidth="1"/>
    <col min="15110" max="15110" width="5.625" style="1" customWidth="1"/>
    <col min="15111" max="15111" width="7.875" style="1" customWidth="1"/>
    <col min="15112" max="15112" width="44.875" style="1" customWidth="1"/>
    <col min="15113" max="15113" width="66.375" style="1" customWidth="1"/>
    <col min="15114" max="15114" width="114.5" style="1" customWidth="1"/>
    <col min="15115" max="15115" width="9.375" style="1" customWidth="1"/>
    <col min="15116" max="15119" width="9" style="1"/>
    <col min="15120" max="15120" width="9.375" style="1" customWidth="1"/>
    <col min="15121" max="15360" width="9" style="1"/>
    <col min="15361" max="15361" width="2.625" style="1" customWidth="1"/>
    <col min="15362" max="15362" width="18.5" style="1" customWidth="1"/>
    <col min="15363" max="15363" width="18.25" style="1" customWidth="1"/>
    <col min="15364" max="15364" width="67" style="1" customWidth="1"/>
    <col min="15365" max="15365" width="6.75" style="1" customWidth="1"/>
    <col min="15366" max="15366" width="5.625" style="1" customWidth="1"/>
    <col min="15367" max="15367" width="7.875" style="1" customWidth="1"/>
    <col min="15368" max="15368" width="44.875" style="1" customWidth="1"/>
    <col min="15369" max="15369" width="66.375" style="1" customWidth="1"/>
    <col min="15370" max="15370" width="114.5" style="1" customWidth="1"/>
    <col min="15371" max="15371" width="9.375" style="1" customWidth="1"/>
    <col min="15372" max="15375" width="9" style="1"/>
    <col min="15376" max="15376" width="9.375" style="1" customWidth="1"/>
    <col min="15377" max="15616" width="9" style="1"/>
    <col min="15617" max="15617" width="2.625" style="1" customWidth="1"/>
    <col min="15618" max="15618" width="18.5" style="1" customWidth="1"/>
    <col min="15619" max="15619" width="18.25" style="1" customWidth="1"/>
    <col min="15620" max="15620" width="67" style="1" customWidth="1"/>
    <col min="15621" max="15621" width="6.75" style="1" customWidth="1"/>
    <col min="15622" max="15622" width="5.625" style="1" customWidth="1"/>
    <col min="15623" max="15623" width="7.875" style="1" customWidth="1"/>
    <col min="15624" max="15624" width="44.875" style="1" customWidth="1"/>
    <col min="15625" max="15625" width="66.375" style="1" customWidth="1"/>
    <col min="15626" max="15626" width="114.5" style="1" customWidth="1"/>
    <col min="15627" max="15627" width="9.375" style="1" customWidth="1"/>
    <col min="15628" max="15631" width="9" style="1"/>
    <col min="15632" max="15632" width="9.375" style="1" customWidth="1"/>
    <col min="15633" max="15872" width="9" style="1"/>
    <col min="15873" max="15873" width="2.625" style="1" customWidth="1"/>
    <col min="15874" max="15874" width="18.5" style="1" customWidth="1"/>
    <col min="15875" max="15875" width="18.25" style="1" customWidth="1"/>
    <col min="15876" max="15876" width="67" style="1" customWidth="1"/>
    <col min="15877" max="15877" width="6.75" style="1" customWidth="1"/>
    <col min="15878" max="15878" width="5.625" style="1" customWidth="1"/>
    <col min="15879" max="15879" width="7.875" style="1" customWidth="1"/>
    <col min="15880" max="15880" width="44.875" style="1" customWidth="1"/>
    <col min="15881" max="15881" width="66.375" style="1" customWidth="1"/>
    <col min="15882" max="15882" width="114.5" style="1" customWidth="1"/>
    <col min="15883" max="15883" width="9.375" style="1" customWidth="1"/>
    <col min="15884" max="15887" width="9" style="1"/>
    <col min="15888" max="15888" width="9.375" style="1" customWidth="1"/>
    <col min="15889" max="16128" width="9" style="1"/>
    <col min="16129" max="16129" width="2.625" style="1" customWidth="1"/>
    <col min="16130" max="16130" width="18.5" style="1" customWidth="1"/>
    <col min="16131" max="16131" width="18.25" style="1" customWidth="1"/>
    <col min="16132" max="16132" width="67" style="1" customWidth="1"/>
    <col min="16133" max="16133" width="6.75" style="1" customWidth="1"/>
    <col min="16134" max="16134" width="5.625" style="1" customWidth="1"/>
    <col min="16135" max="16135" width="7.875" style="1" customWidth="1"/>
    <col min="16136" max="16136" width="44.875" style="1" customWidth="1"/>
    <col min="16137" max="16137" width="66.375" style="1" customWidth="1"/>
    <col min="16138" max="16138" width="114.5" style="1" customWidth="1"/>
    <col min="16139" max="16139" width="9.375" style="1" customWidth="1"/>
    <col min="16140" max="16143" width="9" style="1"/>
    <col min="16144" max="16144" width="9.375" style="1" customWidth="1"/>
    <col min="16145" max="16384" width="9" style="1"/>
  </cols>
  <sheetData>
    <row r="1" spans="2:20" ht="17.25">
      <c r="B1" s="4"/>
      <c r="C1" s="5"/>
      <c r="D1" s="5"/>
      <c r="E1" s="5"/>
      <c r="F1" s="5"/>
      <c r="G1" s="5"/>
      <c r="H1" s="5"/>
      <c r="I1" s="5"/>
      <c r="J1" s="20"/>
      <c r="K1" s="385" t="s">
        <v>5804</v>
      </c>
      <c r="L1" s="386"/>
      <c r="M1" s="386"/>
      <c r="N1" s="387"/>
      <c r="O1" s="388"/>
      <c r="P1" s="385" t="s">
        <v>5805</v>
      </c>
      <c r="Q1" s="386"/>
      <c r="R1" s="386"/>
      <c r="S1" s="387"/>
      <c r="T1" s="388"/>
    </row>
    <row r="2" spans="2:20" ht="17.25">
      <c r="B2" s="6" t="s">
        <v>5806</v>
      </c>
      <c r="C2" s="7"/>
      <c r="D2" s="5"/>
      <c r="E2" s="5"/>
      <c r="F2" s="5"/>
      <c r="G2" s="5"/>
      <c r="H2" s="5"/>
      <c r="I2" s="5"/>
      <c r="J2" s="20"/>
      <c r="K2" s="383" t="s">
        <v>5474</v>
      </c>
      <c r="L2" s="389"/>
      <c r="M2" s="389"/>
      <c r="N2" s="390"/>
      <c r="O2" s="391"/>
      <c r="P2" s="383" t="s">
        <v>5807</v>
      </c>
      <c r="Q2" s="389"/>
      <c r="R2" s="389"/>
      <c r="S2" s="390"/>
      <c r="T2" s="391"/>
    </row>
    <row r="3" spans="2:20" ht="17.25">
      <c r="B3" s="6" t="s">
        <v>5476</v>
      </c>
      <c r="C3" s="8"/>
      <c r="D3" s="5"/>
      <c r="E3" s="5"/>
      <c r="F3" s="5"/>
      <c r="G3" s="5"/>
      <c r="H3" s="5"/>
      <c r="I3" s="5"/>
      <c r="J3" s="20"/>
      <c r="K3" s="383" t="s">
        <v>5570</v>
      </c>
      <c r="L3" s="389"/>
      <c r="M3" s="389"/>
      <c r="N3" s="390"/>
      <c r="O3" s="391"/>
      <c r="P3" s="383" t="s">
        <v>5571</v>
      </c>
      <c r="Q3" s="389"/>
      <c r="R3" s="389"/>
      <c r="S3" s="390"/>
      <c r="T3" s="391"/>
    </row>
    <row r="4" spans="2:20">
      <c r="B4" s="6" t="s">
        <v>5479</v>
      </c>
      <c r="C4" s="8"/>
      <c r="D4" s="5"/>
      <c r="E4" s="5"/>
      <c r="F4" s="5"/>
      <c r="G4" s="5"/>
      <c r="H4" s="5"/>
      <c r="I4" s="5"/>
      <c r="J4" s="20"/>
      <c r="K4" s="383" t="s">
        <v>5482</v>
      </c>
      <c r="L4" s="384"/>
      <c r="M4" s="8">
        <v>16</v>
      </c>
      <c r="N4" s="21" t="s">
        <v>5483</v>
      </c>
      <c r="O4" s="22">
        <f>(M5+M6)/M4</f>
        <v>0</v>
      </c>
      <c r="P4" s="383" t="s">
        <v>5482</v>
      </c>
      <c r="Q4" s="384"/>
      <c r="R4" s="8">
        <f>COUNTA($B$11:$B$180)</f>
        <v>1</v>
      </c>
      <c r="S4" s="21" t="s">
        <v>5483</v>
      </c>
      <c r="T4" s="22">
        <f>(R5+R6)/R4</f>
        <v>0</v>
      </c>
    </row>
    <row r="5" spans="2:20">
      <c r="B5" s="6" t="s">
        <v>5808</v>
      </c>
      <c r="C5" s="8"/>
      <c r="D5" s="5"/>
      <c r="E5" s="5"/>
      <c r="F5" s="5"/>
      <c r="G5" s="5"/>
      <c r="H5" s="5"/>
      <c r="I5" s="5"/>
      <c r="J5" s="20"/>
      <c r="K5" s="383" t="s">
        <v>5486</v>
      </c>
      <c r="L5" s="384"/>
      <c r="M5" s="23">
        <f>COUNTIF(K11:K$180,"通过")</f>
        <v>0</v>
      </c>
      <c r="N5" s="21" t="s">
        <v>5483</v>
      </c>
      <c r="O5" s="22">
        <f>M5/M4</f>
        <v>0</v>
      </c>
      <c r="P5" s="383" t="s">
        <v>5486</v>
      </c>
      <c r="Q5" s="384"/>
      <c r="R5" s="23">
        <f>COUNTIF(P11:P$180,"通过")</f>
        <v>0</v>
      </c>
      <c r="S5" s="21" t="s">
        <v>5483</v>
      </c>
      <c r="T5" s="22">
        <f>R5/R4</f>
        <v>0</v>
      </c>
    </row>
    <row r="6" spans="2:20">
      <c r="B6" s="6" t="s">
        <v>5809</v>
      </c>
      <c r="C6" s="8"/>
      <c r="D6" s="5"/>
      <c r="E6" s="5"/>
      <c r="F6" s="5"/>
      <c r="G6" s="5"/>
      <c r="H6" s="5"/>
      <c r="I6" s="5"/>
      <c r="J6" s="20"/>
      <c r="K6" s="383" t="s">
        <v>5489</v>
      </c>
      <c r="L6" s="384"/>
      <c r="M6" s="23">
        <f>COUNTIF(K11:K$179,"不通过")</f>
        <v>0</v>
      </c>
      <c r="N6" s="21" t="s">
        <v>5483</v>
      </c>
      <c r="O6" s="22">
        <f>M6/M4</f>
        <v>0</v>
      </c>
      <c r="P6" s="383" t="s">
        <v>5489</v>
      </c>
      <c r="Q6" s="384"/>
      <c r="R6" s="23">
        <f>COUNTIF(P11:P$179,"失败")</f>
        <v>0</v>
      </c>
      <c r="S6" s="21" t="s">
        <v>5483</v>
      </c>
      <c r="T6" s="22">
        <f>R6/R4</f>
        <v>0</v>
      </c>
    </row>
    <row r="7" spans="2:20">
      <c r="B7" s="6" t="s">
        <v>5490</v>
      </c>
      <c r="C7" s="8"/>
      <c r="D7" s="5"/>
      <c r="E7" s="5"/>
      <c r="F7" s="5"/>
      <c r="G7" s="5"/>
      <c r="H7" s="5"/>
      <c r="I7" s="5"/>
      <c r="J7" s="20"/>
      <c r="K7" s="383" t="s">
        <v>5492</v>
      </c>
      <c r="L7" s="384"/>
      <c r="M7" s="23">
        <f>COUNTIF(K11:K$179,"阻碍")</f>
        <v>0</v>
      </c>
      <c r="N7" s="21" t="s">
        <v>5483</v>
      </c>
      <c r="O7" s="22">
        <f>M7/M4</f>
        <v>0</v>
      </c>
      <c r="P7" s="383" t="s">
        <v>5492</v>
      </c>
      <c r="Q7" s="384"/>
      <c r="R7" s="23">
        <f>COUNTIF(P11:P$179,"阻塞")</f>
        <v>0</v>
      </c>
      <c r="S7" s="21" t="s">
        <v>5572</v>
      </c>
      <c r="T7" s="22">
        <f>R7/R4</f>
        <v>0</v>
      </c>
    </row>
    <row r="8" spans="2:20">
      <c r="B8" s="4"/>
      <c r="C8" s="5"/>
      <c r="D8" s="5"/>
      <c r="E8" s="5"/>
      <c r="F8" s="5"/>
      <c r="G8" s="5"/>
      <c r="H8" s="5"/>
      <c r="I8" s="5"/>
      <c r="J8" s="20"/>
      <c r="K8" s="383" t="s">
        <v>5493</v>
      </c>
      <c r="L8" s="384"/>
      <c r="M8" s="23">
        <f>COUNTIF(K11:K$179,"无效")</f>
        <v>0</v>
      </c>
      <c r="N8" s="21" t="s">
        <v>5483</v>
      </c>
      <c r="O8" s="22">
        <f>M8/M4</f>
        <v>0</v>
      </c>
      <c r="P8" s="383" t="s">
        <v>5493</v>
      </c>
      <c r="Q8" s="384"/>
      <c r="R8" s="23">
        <f>COUNTIF(P11:P$179,"无效")</f>
        <v>0</v>
      </c>
      <c r="S8" s="21" t="s">
        <v>5483</v>
      </c>
      <c r="T8" s="22">
        <f>R8/R4</f>
        <v>0</v>
      </c>
    </row>
    <row r="9" spans="2:20">
      <c r="B9" s="4"/>
      <c r="C9" s="5"/>
      <c r="D9" s="5"/>
      <c r="E9" s="5"/>
      <c r="F9" s="5"/>
      <c r="G9" s="5"/>
      <c r="H9" s="5"/>
      <c r="I9" s="5"/>
      <c r="J9" s="20"/>
      <c r="K9" s="383" t="s">
        <v>5494</v>
      </c>
      <c r="L9" s="384"/>
      <c r="M9" s="23">
        <f>COUNTIF(K11:K$179,"未执行")</f>
        <v>0</v>
      </c>
      <c r="N9" s="21" t="s">
        <v>5483</v>
      </c>
      <c r="O9" s="22">
        <f>M9/M4</f>
        <v>0</v>
      </c>
      <c r="P9" s="383" t="s">
        <v>5494</v>
      </c>
      <c r="Q9" s="384"/>
      <c r="R9" s="23">
        <f>COUNTIF(P11:P$179,"未执行")</f>
        <v>0</v>
      </c>
      <c r="S9" s="21" t="s">
        <v>5483</v>
      </c>
      <c r="T9" s="22">
        <f>R9/R4</f>
        <v>0</v>
      </c>
    </row>
    <row r="10" spans="2:20" ht="33">
      <c r="B10" s="9" t="s">
        <v>5495</v>
      </c>
      <c r="C10" s="10" t="s">
        <v>5575</v>
      </c>
      <c r="D10" s="10" t="s">
        <v>5497</v>
      </c>
      <c r="E10" s="10" t="s">
        <v>5498</v>
      </c>
      <c r="F10" s="10" t="s">
        <v>5810</v>
      </c>
      <c r="G10" s="11" t="s">
        <v>5576</v>
      </c>
      <c r="H10" s="10" t="s">
        <v>5811</v>
      </c>
      <c r="I10" s="10" t="s">
        <v>5577</v>
      </c>
      <c r="J10" s="24" t="s">
        <v>5771</v>
      </c>
      <c r="K10" s="10" t="s">
        <v>5504</v>
      </c>
      <c r="L10" s="10" t="s">
        <v>5505</v>
      </c>
      <c r="M10" s="10" t="s">
        <v>5506</v>
      </c>
      <c r="N10" s="10" t="s">
        <v>5507</v>
      </c>
      <c r="O10" s="10" t="s">
        <v>5812</v>
      </c>
      <c r="P10" s="10" t="s">
        <v>5579</v>
      </c>
      <c r="Q10" s="10" t="s">
        <v>5505</v>
      </c>
      <c r="R10" s="10" t="s">
        <v>5506</v>
      </c>
      <c r="S10" s="10" t="s">
        <v>5736</v>
      </c>
      <c r="T10" s="10" t="s">
        <v>5508</v>
      </c>
    </row>
    <row r="11" spans="2:20" ht="40.5">
      <c r="B11" s="487" t="s">
        <v>89</v>
      </c>
      <c r="C11" s="13"/>
      <c r="D11" s="364" t="s">
        <v>5581</v>
      </c>
      <c r="E11" s="13" t="s">
        <v>145</v>
      </c>
      <c r="F11" s="13" t="s">
        <v>178</v>
      </c>
      <c r="G11" s="13" t="s">
        <v>157</v>
      </c>
      <c r="H11" s="364" t="s">
        <v>5795</v>
      </c>
      <c r="I11" s="25" t="s">
        <v>5813</v>
      </c>
      <c r="J11" s="25" t="s">
        <v>5797</v>
      </c>
      <c r="K11" s="26"/>
      <c r="L11" s="13"/>
      <c r="M11" s="13"/>
      <c r="N11" s="13"/>
      <c r="O11" s="13"/>
      <c r="P11" s="13"/>
      <c r="Q11" s="13"/>
      <c r="R11" s="13"/>
      <c r="S11" s="13"/>
      <c r="T11" s="13"/>
    </row>
    <row r="12" spans="2:20">
      <c r="B12" s="487"/>
      <c r="C12" s="13"/>
      <c r="D12" s="364"/>
      <c r="E12" s="13" t="s">
        <v>145</v>
      </c>
      <c r="F12" s="13" t="s">
        <v>178</v>
      </c>
      <c r="G12" s="13" t="s">
        <v>157</v>
      </c>
      <c r="H12" s="364"/>
      <c r="I12" s="25" t="s">
        <v>5814</v>
      </c>
      <c r="J12" s="25" t="s">
        <v>5714</v>
      </c>
      <c r="K12" s="26"/>
      <c r="L12" s="13"/>
      <c r="M12" s="8"/>
      <c r="N12" s="8"/>
      <c r="O12" s="13"/>
      <c r="P12" s="13"/>
      <c r="Q12" s="13"/>
      <c r="R12" s="13"/>
      <c r="S12" s="13"/>
      <c r="T12" s="13"/>
    </row>
    <row r="13" spans="2:20">
      <c r="B13" s="487"/>
      <c r="C13" s="13"/>
      <c r="D13" s="364"/>
      <c r="E13" s="13" t="s">
        <v>145</v>
      </c>
      <c r="F13" s="13" t="s">
        <v>146</v>
      </c>
      <c r="G13" s="13" t="s">
        <v>147</v>
      </c>
      <c r="H13" s="364"/>
      <c r="I13" s="25" t="s">
        <v>5815</v>
      </c>
      <c r="J13" s="25" t="s">
        <v>5816</v>
      </c>
      <c r="K13" s="26"/>
      <c r="L13" s="13"/>
      <c r="M13" s="8"/>
      <c r="N13" s="8"/>
      <c r="O13" s="13"/>
      <c r="P13" s="13"/>
      <c r="Q13" s="13"/>
      <c r="R13" s="13"/>
      <c r="S13" s="13"/>
      <c r="T13" s="13"/>
    </row>
    <row r="14" spans="2:20">
      <c r="B14" s="487"/>
      <c r="C14" s="13"/>
      <c r="D14" s="364"/>
      <c r="E14" s="13" t="s">
        <v>145</v>
      </c>
      <c r="F14" s="13" t="s">
        <v>146</v>
      </c>
      <c r="G14" s="13" t="s">
        <v>147</v>
      </c>
      <c r="H14" s="364"/>
      <c r="I14" s="25" t="s">
        <v>5817</v>
      </c>
      <c r="J14" s="25" t="s">
        <v>5816</v>
      </c>
      <c r="K14" s="26"/>
      <c r="L14" s="13"/>
      <c r="M14" s="8"/>
      <c r="N14" s="8"/>
      <c r="O14" s="13"/>
      <c r="P14" s="13"/>
      <c r="Q14" s="13"/>
      <c r="R14" s="13"/>
      <c r="S14" s="13"/>
      <c r="T14" s="13"/>
    </row>
    <row r="15" spans="2:20" ht="40.5">
      <c r="B15" s="487"/>
      <c r="C15" s="13"/>
      <c r="D15" s="364"/>
      <c r="E15" s="13" t="s">
        <v>145</v>
      </c>
      <c r="F15" s="13" t="s">
        <v>146</v>
      </c>
      <c r="G15" s="13" t="s">
        <v>147</v>
      </c>
      <c r="H15" s="364"/>
      <c r="I15" s="25" t="s">
        <v>5776</v>
      </c>
      <c r="J15" s="25" t="s">
        <v>5777</v>
      </c>
      <c r="K15" s="26"/>
      <c r="L15" s="13"/>
      <c r="M15" s="8"/>
      <c r="N15" s="8"/>
      <c r="O15" s="13"/>
      <c r="P15" s="13"/>
      <c r="Q15" s="13"/>
      <c r="R15" s="13"/>
      <c r="S15" s="13"/>
      <c r="T15" s="13"/>
    </row>
    <row r="16" spans="2:20" ht="40.5">
      <c r="B16" s="487"/>
      <c r="C16" s="13"/>
      <c r="D16" s="364"/>
      <c r="E16" s="13" t="s">
        <v>145</v>
      </c>
      <c r="F16" s="13" t="s">
        <v>146</v>
      </c>
      <c r="G16" s="13" t="s">
        <v>147</v>
      </c>
      <c r="H16" s="364"/>
      <c r="I16" s="25" t="s">
        <v>5778</v>
      </c>
      <c r="J16" s="25" t="s">
        <v>5779</v>
      </c>
      <c r="K16" s="26"/>
      <c r="L16" s="13"/>
      <c r="M16" s="8"/>
      <c r="N16" s="8"/>
      <c r="O16" s="13"/>
      <c r="P16" s="13"/>
      <c r="Q16" s="13"/>
      <c r="R16" s="13"/>
      <c r="S16" s="13"/>
      <c r="T16" s="13"/>
    </row>
    <row r="17" spans="2:20" ht="27">
      <c r="B17" s="487"/>
      <c r="C17" s="13"/>
      <c r="D17" s="364"/>
      <c r="E17" s="13" t="s">
        <v>145</v>
      </c>
      <c r="F17" s="13" t="s">
        <v>178</v>
      </c>
      <c r="G17" s="13" t="s">
        <v>157</v>
      </c>
      <c r="H17" s="364"/>
      <c r="I17" s="25" t="s">
        <v>5780</v>
      </c>
      <c r="J17" s="25" t="s">
        <v>5716</v>
      </c>
      <c r="K17" s="26"/>
      <c r="L17" s="13"/>
      <c r="M17" s="8"/>
      <c r="N17" s="8"/>
      <c r="O17" s="13"/>
      <c r="P17" s="13"/>
      <c r="Q17" s="13"/>
      <c r="R17" s="13"/>
      <c r="S17" s="13"/>
      <c r="T17" s="13"/>
    </row>
    <row r="18" spans="2:20" ht="27">
      <c r="B18" s="487"/>
      <c r="C18" s="13"/>
      <c r="D18" s="364"/>
      <c r="E18" s="13" t="s">
        <v>145</v>
      </c>
      <c r="F18" s="13" t="s">
        <v>178</v>
      </c>
      <c r="G18" s="13" t="s">
        <v>157</v>
      </c>
      <c r="H18" s="364"/>
      <c r="I18" s="25" t="s">
        <v>5781</v>
      </c>
      <c r="J18" s="25" t="s">
        <v>5721</v>
      </c>
      <c r="K18" s="26"/>
      <c r="L18" s="13"/>
      <c r="M18" s="25"/>
      <c r="N18" s="25"/>
      <c r="O18" s="13"/>
      <c r="P18" s="13"/>
      <c r="Q18" s="13"/>
      <c r="R18" s="13"/>
      <c r="S18" s="13"/>
      <c r="T18" s="13"/>
    </row>
    <row r="19" spans="2:20" ht="40.5">
      <c r="B19" s="487"/>
      <c r="C19" s="13"/>
      <c r="D19" s="364"/>
      <c r="E19" s="13" t="s">
        <v>145</v>
      </c>
      <c r="F19" s="13" t="s">
        <v>178</v>
      </c>
      <c r="G19" s="13" t="s">
        <v>157</v>
      </c>
      <c r="H19" s="364"/>
      <c r="I19" s="25" t="s">
        <v>5818</v>
      </c>
      <c r="J19" s="25" t="s">
        <v>5819</v>
      </c>
      <c r="K19" s="26"/>
      <c r="L19" s="13"/>
      <c r="M19" s="25"/>
      <c r="N19" s="25"/>
      <c r="O19" s="13"/>
      <c r="P19" s="13"/>
      <c r="Q19" s="13"/>
      <c r="R19" s="13"/>
      <c r="S19" s="13"/>
      <c r="T19" s="13"/>
    </row>
    <row r="20" spans="2:20">
      <c r="B20" s="487"/>
      <c r="C20" s="13"/>
      <c r="D20" s="364"/>
      <c r="E20" s="13" t="s">
        <v>145</v>
      </c>
      <c r="F20" s="13" t="s">
        <v>178</v>
      </c>
      <c r="G20" s="13" t="s">
        <v>157</v>
      </c>
      <c r="H20" s="364"/>
      <c r="I20" s="25" t="s">
        <v>5455</v>
      </c>
      <c r="J20" s="25" t="s">
        <v>5820</v>
      </c>
      <c r="K20" s="26"/>
      <c r="L20" s="13"/>
      <c r="M20" s="8"/>
      <c r="N20" s="8"/>
      <c r="O20" s="13"/>
      <c r="P20" s="13"/>
      <c r="Q20" s="13"/>
      <c r="R20" s="13"/>
      <c r="S20" s="13"/>
      <c r="T20" s="13"/>
    </row>
    <row r="21" spans="2:20" ht="40.5">
      <c r="B21" s="487"/>
      <c r="C21" s="13"/>
      <c r="D21" s="364"/>
      <c r="E21" s="13" t="s">
        <v>145</v>
      </c>
      <c r="F21" s="13" t="s">
        <v>178</v>
      </c>
      <c r="G21" s="13" t="s">
        <v>157</v>
      </c>
      <c r="H21" s="364"/>
      <c r="I21" s="25" t="s">
        <v>5821</v>
      </c>
      <c r="J21" s="25" t="s">
        <v>5744</v>
      </c>
      <c r="K21" s="26"/>
      <c r="L21" s="13"/>
      <c r="M21" s="13"/>
      <c r="N21" s="13"/>
      <c r="O21" s="13"/>
      <c r="P21" s="13"/>
      <c r="Q21" s="13"/>
      <c r="R21" s="13"/>
      <c r="S21" s="13"/>
      <c r="T21" s="13"/>
    </row>
    <row r="22" spans="2:20" ht="40.5">
      <c r="B22" s="487"/>
      <c r="C22" s="13"/>
      <c r="D22" s="364"/>
      <c r="E22" s="13" t="s">
        <v>145</v>
      </c>
      <c r="F22" s="13" t="s">
        <v>146</v>
      </c>
      <c r="G22" s="13" t="s">
        <v>157</v>
      </c>
      <c r="H22" s="364"/>
      <c r="I22" s="25" t="s">
        <v>5822</v>
      </c>
      <c r="J22" s="25" t="s">
        <v>5746</v>
      </c>
      <c r="K22" s="26"/>
      <c r="L22" s="13"/>
      <c r="M22" s="13"/>
      <c r="N22" s="13"/>
      <c r="O22" s="13"/>
      <c r="P22" s="13"/>
      <c r="Q22" s="13"/>
      <c r="R22" s="13"/>
      <c r="S22" s="13"/>
      <c r="T22" s="13"/>
    </row>
    <row r="23" spans="2:20" ht="27">
      <c r="B23" s="487"/>
      <c r="C23" s="13"/>
      <c r="D23" s="364"/>
      <c r="E23" s="13" t="s">
        <v>145</v>
      </c>
      <c r="F23" s="13" t="s">
        <v>146</v>
      </c>
      <c r="G23" s="13" t="s">
        <v>157</v>
      </c>
      <c r="H23" s="364"/>
      <c r="I23" s="25" t="s">
        <v>5823</v>
      </c>
      <c r="J23" s="25" t="s">
        <v>5591</v>
      </c>
      <c r="K23" s="26"/>
      <c r="L23" s="13" t="s">
        <v>5748</v>
      </c>
      <c r="M23" s="13"/>
      <c r="N23" s="13"/>
      <c r="O23" s="13"/>
      <c r="P23" s="13"/>
      <c r="Q23" s="13"/>
      <c r="R23" s="13"/>
      <c r="S23" s="13"/>
      <c r="T23" s="13"/>
    </row>
    <row r="24" spans="2:20">
      <c r="B24" s="487"/>
      <c r="C24" s="13"/>
      <c r="D24" s="364"/>
      <c r="E24" s="13" t="s">
        <v>145</v>
      </c>
      <c r="F24" s="13" t="s">
        <v>178</v>
      </c>
      <c r="G24" s="13" t="s">
        <v>157</v>
      </c>
      <c r="H24" s="364"/>
      <c r="I24" s="25" t="s">
        <v>5824</v>
      </c>
      <c r="J24" s="25" t="s">
        <v>5590</v>
      </c>
      <c r="K24" s="26"/>
      <c r="L24" s="13"/>
      <c r="M24" s="13"/>
      <c r="N24" s="13"/>
      <c r="O24" s="13"/>
      <c r="P24" s="13"/>
      <c r="Q24" s="13"/>
      <c r="R24" s="13"/>
      <c r="S24" s="13"/>
      <c r="T24" s="13"/>
    </row>
    <row r="25" spans="2:20" ht="27">
      <c r="B25" s="487"/>
      <c r="C25" s="13"/>
      <c r="D25" s="364"/>
      <c r="E25" s="13" t="s">
        <v>145</v>
      </c>
      <c r="F25" s="13" t="s">
        <v>146</v>
      </c>
      <c r="G25" s="13" t="s">
        <v>157</v>
      </c>
      <c r="H25" s="364"/>
      <c r="I25" s="25" t="s">
        <v>5825</v>
      </c>
      <c r="J25" s="25" t="s">
        <v>5783</v>
      </c>
      <c r="K25" s="26"/>
      <c r="L25" s="13"/>
      <c r="M25" s="13"/>
      <c r="N25" s="13"/>
      <c r="O25" s="13"/>
      <c r="P25" s="13"/>
      <c r="Q25" s="13"/>
      <c r="R25" s="13"/>
      <c r="S25" s="13"/>
      <c r="T25" s="13"/>
    </row>
    <row r="26" spans="2:20" ht="27">
      <c r="B26" s="487"/>
      <c r="C26" s="13"/>
      <c r="D26" s="364"/>
      <c r="E26" s="13" t="s">
        <v>145</v>
      </c>
      <c r="F26" s="13" t="s">
        <v>146</v>
      </c>
      <c r="G26" s="13" t="s">
        <v>157</v>
      </c>
      <c r="H26" s="364"/>
      <c r="I26" s="25" t="s">
        <v>5826</v>
      </c>
      <c r="J26" s="25" t="s">
        <v>5784</v>
      </c>
      <c r="K26" s="26"/>
      <c r="L26" s="13"/>
      <c r="M26" s="13"/>
      <c r="N26" s="13"/>
      <c r="O26" s="13"/>
      <c r="P26" s="13"/>
      <c r="Q26" s="13"/>
      <c r="R26" s="13"/>
      <c r="S26" s="13"/>
      <c r="T26" s="13"/>
    </row>
    <row r="27" spans="2:20" ht="40.5">
      <c r="B27" s="487"/>
      <c r="C27" s="13"/>
      <c r="D27" s="364"/>
      <c r="E27" s="13" t="s">
        <v>145</v>
      </c>
      <c r="F27" s="13" t="s">
        <v>178</v>
      </c>
      <c r="G27" s="13" t="s">
        <v>157</v>
      </c>
      <c r="H27" s="364"/>
      <c r="I27" s="25" t="s">
        <v>5827</v>
      </c>
      <c r="J27" s="25" t="s">
        <v>5785</v>
      </c>
      <c r="K27" s="26"/>
      <c r="L27" s="13"/>
      <c r="M27" s="13"/>
      <c r="N27" s="13"/>
      <c r="O27" s="13"/>
      <c r="P27" s="13"/>
      <c r="Q27" s="13"/>
      <c r="R27" s="13"/>
      <c r="S27" s="13"/>
      <c r="T27" s="13"/>
    </row>
    <row r="28" spans="2:20">
      <c r="B28" s="487"/>
      <c r="C28" s="13"/>
      <c r="D28" s="364"/>
      <c r="E28" s="13" t="s">
        <v>145</v>
      </c>
      <c r="F28" s="13" t="s">
        <v>178</v>
      </c>
      <c r="G28" s="13" t="s">
        <v>157</v>
      </c>
      <c r="H28" s="364"/>
      <c r="I28" s="25" t="s">
        <v>5828</v>
      </c>
      <c r="J28" s="25" t="s">
        <v>5829</v>
      </c>
      <c r="K28" s="26"/>
      <c r="L28" s="13"/>
      <c r="M28" s="13"/>
      <c r="N28" s="13"/>
      <c r="O28" s="13"/>
      <c r="P28" s="13"/>
      <c r="Q28" s="13"/>
      <c r="R28" s="13"/>
      <c r="S28" s="13"/>
      <c r="T28" s="13"/>
    </row>
    <row r="29" spans="2:20" ht="40.5">
      <c r="B29" s="487"/>
      <c r="C29" s="13"/>
      <c r="D29" s="364"/>
      <c r="E29" s="13" t="s">
        <v>145</v>
      </c>
      <c r="F29" s="13" t="s">
        <v>178</v>
      </c>
      <c r="G29" s="13" t="s">
        <v>157</v>
      </c>
      <c r="H29" s="364"/>
      <c r="I29" s="25" t="s">
        <v>5830</v>
      </c>
      <c r="J29" s="25" t="s">
        <v>5831</v>
      </c>
      <c r="K29" s="26"/>
      <c r="L29" s="13"/>
      <c r="M29" s="13"/>
      <c r="N29" s="13"/>
      <c r="O29" s="13"/>
      <c r="P29" s="13"/>
      <c r="Q29" s="13"/>
      <c r="R29" s="13"/>
      <c r="S29" s="13"/>
      <c r="T29" s="13"/>
    </row>
    <row r="30" spans="2:20" ht="40.5">
      <c r="B30" s="487"/>
      <c r="C30" s="13"/>
      <c r="D30" s="364"/>
      <c r="E30" s="13" t="s">
        <v>145</v>
      </c>
      <c r="F30" s="13" t="s">
        <v>146</v>
      </c>
      <c r="G30" s="13" t="s">
        <v>157</v>
      </c>
      <c r="H30" s="364"/>
      <c r="I30" s="25" t="s">
        <v>5832</v>
      </c>
      <c r="J30" s="25" t="s">
        <v>5833</v>
      </c>
      <c r="K30" s="26"/>
      <c r="L30" s="13"/>
      <c r="M30" s="13"/>
      <c r="N30" s="13"/>
      <c r="O30" s="13"/>
      <c r="P30" s="13"/>
      <c r="Q30" s="13"/>
      <c r="R30" s="13"/>
      <c r="S30" s="13"/>
      <c r="T30" s="13"/>
    </row>
    <row r="31" spans="2:20" ht="27">
      <c r="B31" s="487"/>
      <c r="C31" s="13"/>
      <c r="D31" s="364"/>
      <c r="E31" s="13" t="s">
        <v>145</v>
      </c>
      <c r="F31" s="13" t="s">
        <v>146</v>
      </c>
      <c r="G31" s="13" t="s">
        <v>157</v>
      </c>
      <c r="H31" s="364"/>
      <c r="I31" s="25" t="s">
        <v>5834</v>
      </c>
      <c r="J31" s="25" t="s">
        <v>5591</v>
      </c>
      <c r="K31" s="26"/>
      <c r="L31" s="13"/>
      <c r="M31" s="13"/>
      <c r="N31" s="13"/>
      <c r="O31" s="13"/>
      <c r="P31" s="13"/>
      <c r="Q31" s="13"/>
      <c r="R31" s="13"/>
      <c r="S31" s="13"/>
      <c r="T31" s="13"/>
    </row>
    <row r="32" spans="2:20">
      <c r="B32" s="487"/>
      <c r="C32" s="13"/>
      <c r="D32" s="364"/>
      <c r="E32" s="13" t="s">
        <v>145</v>
      </c>
      <c r="F32" s="13" t="s">
        <v>178</v>
      </c>
      <c r="G32" s="13" t="s">
        <v>157</v>
      </c>
      <c r="H32" s="364"/>
      <c r="I32" s="25" t="s">
        <v>5835</v>
      </c>
      <c r="J32" s="25" t="s">
        <v>5590</v>
      </c>
      <c r="K32" s="26"/>
      <c r="L32" s="13"/>
      <c r="M32" s="13"/>
      <c r="N32" s="13"/>
      <c r="O32" s="13"/>
      <c r="P32" s="13"/>
      <c r="Q32" s="13"/>
      <c r="R32" s="13"/>
      <c r="S32" s="13"/>
      <c r="T32" s="13"/>
    </row>
    <row r="33" spans="1:20" ht="27">
      <c r="B33" s="487"/>
      <c r="C33" s="13"/>
      <c r="D33" s="364"/>
      <c r="E33" s="13" t="s">
        <v>145</v>
      </c>
      <c r="F33" s="13" t="s">
        <v>146</v>
      </c>
      <c r="G33" s="13" t="s">
        <v>157</v>
      </c>
      <c r="H33" s="364"/>
      <c r="I33" s="25" t="s">
        <v>5836</v>
      </c>
      <c r="J33" s="25" t="s">
        <v>5783</v>
      </c>
      <c r="K33" s="26"/>
      <c r="L33" s="13"/>
      <c r="M33" s="13"/>
      <c r="N33" s="13"/>
      <c r="O33" s="13"/>
      <c r="P33" s="13"/>
      <c r="Q33" s="13"/>
      <c r="R33" s="13"/>
      <c r="S33" s="13"/>
      <c r="T33" s="13"/>
    </row>
    <row r="34" spans="1:20" ht="27">
      <c r="B34" s="487"/>
      <c r="C34" s="13"/>
      <c r="D34" s="364"/>
      <c r="E34" s="13" t="s">
        <v>145</v>
      </c>
      <c r="F34" s="13" t="s">
        <v>146</v>
      </c>
      <c r="G34" s="13" t="s">
        <v>157</v>
      </c>
      <c r="H34" s="364"/>
      <c r="I34" s="25" t="s">
        <v>5837</v>
      </c>
      <c r="J34" s="25" t="s">
        <v>5784</v>
      </c>
      <c r="K34" s="26"/>
      <c r="L34" s="13"/>
      <c r="M34" s="13"/>
      <c r="N34" s="13"/>
      <c r="O34" s="13"/>
      <c r="P34" s="13"/>
      <c r="Q34" s="13"/>
      <c r="R34" s="13"/>
      <c r="S34" s="13"/>
      <c r="T34" s="13"/>
    </row>
    <row r="35" spans="1:20" ht="40.5">
      <c r="B35" s="487"/>
      <c r="C35" s="13"/>
      <c r="D35" s="364"/>
      <c r="E35" s="13" t="s">
        <v>145</v>
      </c>
      <c r="F35" s="13" t="s">
        <v>178</v>
      </c>
      <c r="G35" s="13" t="s">
        <v>157</v>
      </c>
      <c r="H35" s="364"/>
      <c r="I35" s="25" t="s">
        <v>5838</v>
      </c>
      <c r="J35" s="25" t="s">
        <v>5785</v>
      </c>
      <c r="K35" s="26"/>
      <c r="L35" s="13"/>
      <c r="M35" s="13"/>
      <c r="N35" s="13"/>
      <c r="O35" s="13"/>
      <c r="P35" s="13"/>
      <c r="Q35" s="13"/>
      <c r="R35" s="13"/>
      <c r="S35" s="13"/>
      <c r="T35" s="13"/>
    </row>
    <row r="36" spans="1:20" ht="27">
      <c r="B36" s="487"/>
      <c r="C36" s="13"/>
      <c r="D36" s="364"/>
      <c r="E36" s="13" t="s">
        <v>145</v>
      </c>
      <c r="F36" s="13" t="s">
        <v>178</v>
      </c>
      <c r="G36" s="13" t="s">
        <v>157</v>
      </c>
      <c r="H36" s="364"/>
      <c r="I36" s="25" t="s">
        <v>5594</v>
      </c>
      <c r="J36" s="25" t="s">
        <v>5591</v>
      </c>
      <c r="K36" s="26"/>
      <c r="L36" s="13"/>
      <c r="M36" s="13"/>
      <c r="N36" s="13"/>
      <c r="O36" s="13"/>
      <c r="P36" s="13"/>
      <c r="Q36" s="13"/>
      <c r="R36" s="13"/>
      <c r="S36" s="13"/>
      <c r="T36" s="13"/>
    </row>
    <row r="37" spans="1:20" ht="27">
      <c r="B37" s="487"/>
      <c r="C37" s="13"/>
      <c r="D37" s="364" t="s">
        <v>5637</v>
      </c>
      <c r="E37" s="13" t="s">
        <v>145</v>
      </c>
      <c r="F37" s="13" t="s">
        <v>178</v>
      </c>
      <c r="G37" s="13" t="s">
        <v>157</v>
      </c>
      <c r="H37" s="364"/>
      <c r="I37" s="25" t="s">
        <v>5596</v>
      </c>
      <c r="J37" s="25" t="s">
        <v>5638</v>
      </c>
      <c r="K37" s="26"/>
      <c r="L37" s="13"/>
      <c r="M37" s="13"/>
      <c r="N37" s="13"/>
      <c r="O37" s="13"/>
      <c r="P37" s="13"/>
      <c r="Q37" s="13"/>
      <c r="R37" s="13"/>
      <c r="S37" s="13"/>
      <c r="T37" s="13"/>
    </row>
    <row r="38" spans="1:20" ht="27">
      <c r="B38" s="487"/>
      <c r="C38" s="13"/>
      <c r="D38" s="364"/>
      <c r="E38" s="13" t="s">
        <v>145</v>
      </c>
      <c r="F38" s="13" t="s">
        <v>146</v>
      </c>
      <c r="G38" s="13" t="s">
        <v>147</v>
      </c>
      <c r="H38" s="364"/>
      <c r="I38" s="25" t="s">
        <v>5598</v>
      </c>
      <c r="J38" s="25" t="s">
        <v>5839</v>
      </c>
      <c r="K38" s="26"/>
      <c r="L38" s="13"/>
      <c r="M38" s="13"/>
      <c r="N38" s="13"/>
      <c r="O38" s="13"/>
      <c r="P38" s="13"/>
      <c r="Q38" s="13"/>
      <c r="R38" s="13"/>
      <c r="S38" s="13"/>
      <c r="T38" s="13"/>
    </row>
    <row r="39" spans="1:20">
      <c r="A39" s="5"/>
      <c r="B39" s="17"/>
      <c r="C39" s="18"/>
      <c r="D39" s="19"/>
      <c r="E39" s="18"/>
      <c r="F39" s="18"/>
      <c r="G39" s="18"/>
      <c r="H39" s="19"/>
      <c r="I39" s="27"/>
      <c r="J39" s="27"/>
      <c r="K39" s="28"/>
      <c r="L39" s="18"/>
      <c r="M39" s="18"/>
      <c r="N39" s="18"/>
      <c r="O39" s="18"/>
      <c r="P39" s="18"/>
      <c r="Q39" s="18"/>
      <c r="R39" s="18"/>
      <c r="S39" s="18"/>
      <c r="T39" s="18"/>
    </row>
    <row r="40" spans="1:20">
      <c r="A40" s="5"/>
      <c r="B40" s="17"/>
      <c r="C40" s="18"/>
      <c r="D40" s="19"/>
      <c r="E40" s="18"/>
      <c r="F40" s="18"/>
      <c r="G40" s="18"/>
      <c r="H40" s="19"/>
      <c r="I40" s="27"/>
      <c r="J40" s="27"/>
      <c r="K40" s="28"/>
      <c r="L40" s="18"/>
      <c r="M40" s="18"/>
      <c r="N40" s="18"/>
      <c r="O40" s="18"/>
      <c r="P40" s="18"/>
      <c r="Q40" s="18"/>
      <c r="R40" s="18"/>
      <c r="S40" s="18"/>
      <c r="T40" s="18"/>
    </row>
    <row r="41" spans="1:20">
      <c r="A41" s="5"/>
      <c r="B41" s="17"/>
      <c r="C41" s="18"/>
      <c r="D41" s="19"/>
      <c r="E41" s="18"/>
      <c r="F41" s="18"/>
      <c r="G41" s="18"/>
      <c r="H41" s="19"/>
      <c r="I41" s="27"/>
      <c r="J41" s="27"/>
      <c r="K41" s="28"/>
      <c r="L41" s="18"/>
      <c r="M41" s="18"/>
      <c r="N41" s="18"/>
      <c r="O41" s="18"/>
      <c r="P41" s="18"/>
      <c r="Q41" s="18"/>
      <c r="R41" s="18"/>
      <c r="S41" s="18"/>
      <c r="T41" s="18"/>
    </row>
    <row r="42" spans="1:20">
      <c r="A42" s="5"/>
      <c r="B42" s="17"/>
      <c r="C42" s="18"/>
      <c r="D42" s="19"/>
      <c r="E42" s="18"/>
      <c r="F42" s="18"/>
      <c r="G42" s="18"/>
      <c r="H42" s="19"/>
      <c r="I42" s="27"/>
      <c r="J42" s="27"/>
      <c r="K42" s="28"/>
      <c r="L42" s="18"/>
      <c r="M42" s="18"/>
      <c r="N42" s="18"/>
      <c r="O42" s="18"/>
      <c r="P42" s="18"/>
      <c r="Q42" s="18"/>
      <c r="R42" s="18"/>
      <c r="S42" s="18"/>
      <c r="T42" s="18"/>
    </row>
    <row r="43" spans="1:20">
      <c r="A43" s="5"/>
      <c r="B43" s="17"/>
      <c r="C43" s="18"/>
      <c r="D43" s="19"/>
      <c r="E43" s="18"/>
      <c r="F43" s="18"/>
      <c r="G43" s="18"/>
      <c r="H43" s="19"/>
      <c r="I43" s="27"/>
      <c r="J43" s="27"/>
      <c r="K43" s="28"/>
      <c r="L43" s="18"/>
      <c r="M43" s="18"/>
      <c r="N43" s="18"/>
      <c r="O43" s="18"/>
      <c r="P43" s="18"/>
      <c r="Q43" s="18"/>
      <c r="R43" s="18"/>
      <c r="S43" s="18"/>
      <c r="T43" s="18"/>
    </row>
    <row r="44" spans="1:20">
      <c r="A44" s="5"/>
      <c r="B44" s="17"/>
      <c r="C44" s="18"/>
      <c r="D44" s="19"/>
      <c r="E44" s="18"/>
      <c r="F44" s="18"/>
      <c r="G44" s="18"/>
      <c r="H44" s="19"/>
      <c r="I44" s="27"/>
      <c r="J44" s="27"/>
      <c r="K44" s="28"/>
      <c r="L44" s="18"/>
      <c r="M44" s="18"/>
      <c r="N44" s="18"/>
      <c r="O44" s="18"/>
      <c r="P44" s="18"/>
      <c r="Q44" s="18"/>
      <c r="R44" s="18"/>
      <c r="S44" s="18"/>
      <c r="T44" s="18"/>
    </row>
    <row r="45" spans="1:20">
      <c r="A45" s="5"/>
      <c r="B45" s="17"/>
      <c r="C45" s="18"/>
      <c r="D45" s="19"/>
      <c r="E45" s="18"/>
      <c r="F45" s="18"/>
      <c r="G45" s="18"/>
      <c r="H45" s="19"/>
      <c r="I45" s="27"/>
      <c r="J45" s="27"/>
      <c r="K45" s="28"/>
      <c r="L45" s="18"/>
      <c r="M45" s="18"/>
      <c r="N45" s="18"/>
      <c r="O45" s="18"/>
      <c r="P45" s="18"/>
      <c r="Q45" s="18"/>
      <c r="R45" s="18"/>
      <c r="S45" s="18"/>
      <c r="T45" s="18"/>
    </row>
    <row r="46" spans="1:20">
      <c r="A46" s="5"/>
      <c r="B46" s="17"/>
      <c r="C46" s="18"/>
      <c r="D46" s="19"/>
      <c r="E46" s="18"/>
      <c r="F46" s="18"/>
      <c r="G46" s="18"/>
      <c r="H46" s="19"/>
      <c r="I46" s="27"/>
      <c r="J46" s="27"/>
      <c r="K46" s="28"/>
      <c r="L46" s="18"/>
      <c r="M46" s="18"/>
      <c r="N46" s="18"/>
      <c r="O46" s="18"/>
      <c r="P46" s="18"/>
      <c r="Q46" s="18"/>
      <c r="R46" s="18"/>
      <c r="S46" s="18"/>
      <c r="T46" s="18"/>
    </row>
    <row r="47" spans="1:20">
      <c r="A47" s="5"/>
      <c r="B47" s="17"/>
      <c r="C47" s="18"/>
      <c r="D47" s="19"/>
      <c r="E47" s="18"/>
      <c r="F47" s="18"/>
      <c r="G47" s="18"/>
      <c r="H47" s="19"/>
      <c r="I47" s="27"/>
      <c r="J47" s="27"/>
      <c r="K47" s="28"/>
      <c r="L47" s="18"/>
      <c r="M47" s="18"/>
      <c r="N47" s="18"/>
      <c r="O47" s="18"/>
      <c r="P47" s="18"/>
      <c r="Q47" s="18"/>
      <c r="R47" s="18"/>
      <c r="S47" s="18"/>
      <c r="T47" s="18"/>
    </row>
    <row r="48" spans="1:20">
      <c r="A48" s="5"/>
      <c r="B48" s="17"/>
      <c r="C48" s="18"/>
      <c r="D48" s="19"/>
      <c r="E48" s="18"/>
      <c r="F48" s="18"/>
      <c r="G48" s="18"/>
      <c r="H48" s="19"/>
      <c r="I48" s="27"/>
      <c r="J48" s="27"/>
      <c r="K48" s="28"/>
      <c r="L48" s="18"/>
      <c r="M48" s="18"/>
      <c r="N48" s="18"/>
      <c r="O48" s="18"/>
      <c r="P48" s="18"/>
      <c r="Q48" s="18"/>
      <c r="R48" s="18"/>
      <c r="S48" s="18"/>
      <c r="T48" s="18"/>
    </row>
    <row r="49" spans="1:20">
      <c r="A49" s="5"/>
      <c r="B49" s="17"/>
      <c r="C49" s="18"/>
      <c r="D49" s="19"/>
      <c r="E49" s="18"/>
      <c r="F49" s="18"/>
      <c r="G49" s="18"/>
      <c r="H49" s="19"/>
      <c r="I49" s="27"/>
      <c r="J49" s="27"/>
      <c r="K49" s="28"/>
      <c r="L49" s="18"/>
      <c r="M49" s="18"/>
      <c r="N49" s="18"/>
      <c r="O49" s="18"/>
      <c r="P49" s="18"/>
      <c r="Q49" s="18"/>
      <c r="R49" s="18"/>
      <c r="S49" s="18"/>
      <c r="T49" s="18"/>
    </row>
    <row r="50" spans="1:20">
      <c r="A50" s="5"/>
      <c r="B50" s="17"/>
      <c r="C50" s="18"/>
      <c r="D50" s="19"/>
      <c r="E50" s="18"/>
      <c r="F50" s="18"/>
      <c r="G50" s="18"/>
      <c r="H50" s="19"/>
      <c r="I50" s="27"/>
      <c r="J50" s="27"/>
      <c r="K50" s="28"/>
      <c r="L50" s="18"/>
      <c r="M50" s="18"/>
      <c r="N50" s="18"/>
      <c r="O50" s="18"/>
      <c r="P50" s="18"/>
      <c r="Q50" s="18"/>
      <c r="R50" s="18"/>
      <c r="S50" s="18"/>
      <c r="T50" s="18"/>
    </row>
    <row r="51" spans="1:20">
      <c r="A51" s="5"/>
      <c r="B51" s="17"/>
      <c r="C51" s="18"/>
      <c r="D51" s="19"/>
      <c r="E51" s="18"/>
      <c r="F51" s="18"/>
      <c r="G51" s="18"/>
      <c r="H51" s="19"/>
      <c r="I51" s="27"/>
      <c r="J51" s="27"/>
      <c r="K51" s="28"/>
      <c r="L51" s="18"/>
      <c r="M51" s="18"/>
      <c r="N51" s="18"/>
      <c r="O51" s="18"/>
      <c r="P51" s="18"/>
      <c r="Q51" s="18"/>
      <c r="R51" s="18"/>
      <c r="S51" s="18"/>
      <c r="T51" s="18"/>
    </row>
    <row r="52" spans="1:20">
      <c r="A52" s="5"/>
      <c r="B52" s="17"/>
      <c r="C52" s="18"/>
      <c r="D52" s="19"/>
      <c r="E52" s="18"/>
      <c r="F52" s="18"/>
      <c r="G52" s="18"/>
      <c r="H52" s="19"/>
      <c r="I52" s="27"/>
      <c r="J52" s="27"/>
      <c r="K52" s="28"/>
      <c r="L52" s="18"/>
      <c r="M52" s="18"/>
      <c r="N52" s="18"/>
      <c r="O52" s="18"/>
      <c r="P52" s="18"/>
      <c r="Q52" s="18"/>
      <c r="R52" s="18"/>
      <c r="S52" s="18"/>
      <c r="T52" s="18"/>
    </row>
    <row r="53" spans="1:20">
      <c r="A53" s="5"/>
      <c r="B53" s="17"/>
      <c r="C53" s="18"/>
      <c r="D53" s="19"/>
      <c r="E53" s="18"/>
      <c r="F53" s="18"/>
      <c r="G53" s="18"/>
      <c r="H53" s="19"/>
      <c r="I53" s="27"/>
      <c r="J53" s="27"/>
      <c r="K53" s="28"/>
      <c r="L53" s="18"/>
      <c r="M53" s="18"/>
      <c r="N53" s="18"/>
      <c r="O53" s="18"/>
      <c r="P53" s="18"/>
      <c r="Q53" s="18"/>
      <c r="R53" s="18"/>
      <c r="S53" s="18"/>
      <c r="T53" s="18"/>
    </row>
    <row r="54" spans="1:20">
      <c r="A54" s="5"/>
      <c r="B54" s="17"/>
      <c r="C54" s="18"/>
      <c r="D54" s="19"/>
      <c r="E54" s="18"/>
      <c r="F54" s="18"/>
      <c r="G54" s="18"/>
      <c r="H54" s="19"/>
      <c r="I54" s="27"/>
      <c r="J54" s="27"/>
      <c r="K54" s="28"/>
      <c r="L54" s="18"/>
      <c r="M54" s="18"/>
      <c r="N54" s="18"/>
      <c r="O54" s="18"/>
      <c r="P54" s="18"/>
      <c r="Q54" s="18"/>
      <c r="R54" s="18"/>
      <c r="S54" s="18"/>
      <c r="T54" s="18"/>
    </row>
    <row r="55" spans="1:20">
      <c r="A55" s="5"/>
      <c r="B55" s="17"/>
      <c r="C55" s="18"/>
      <c r="D55" s="19"/>
      <c r="E55" s="18"/>
      <c r="F55" s="18"/>
      <c r="G55" s="18"/>
      <c r="H55" s="19"/>
      <c r="I55" s="27"/>
      <c r="J55" s="27"/>
      <c r="K55" s="28"/>
      <c r="L55" s="18"/>
      <c r="M55" s="18"/>
      <c r="N55" s="18"/>
      <c r="O55" s="18"/>
      <c r="P55" s="18"/>
      <c r="Q55" s="18"/>
      <c r="R55" s="18"/>
      <c r="S55" s="18"/>
      <c r="T55" s="18"/>
    </row>
    <row r="56" spans="1:20">
      <c r="A56" s="5"/>
      <c r="B56" s="17"/>
      <c r="C56" s="18"/>
      <c r="D56" s="19"/>
      <c r="E56" s="18"/>
      <c r="F56" s="18"/>
      <c r="G56" s="18"/>
      <c r="H56" s="19"/>
      <c r="I56" s="27"/>
      <c r="J56" s="27"/>
      <c r="K56" s="28"/>
      <c r="L56" s="18"/>
      <c r="M56" s="18"/>
      <c r="N56" s="18"/>
      <c r="O56" s="18"/>
      <c r="P56" s="18"/>
      <c r="Q56" s="18"/>
      <c r="R56" s="18"/>
      <c r="S56" s="18"/>
      <c r="T56" s="18"/>
    </row>
    <row r="57" spans="1:20">
      <c r="A57" s="5"/>
      <c r="B57" s="17"/>
      <c r="C57" s="18"/>
      <c r="D57" s="19"/>
      <c r="E57" s="18"/>
      <c r="F57" s="18"/>
      <c r="G57" s="18"/>
      <c r="H57" s="19"/>
      <c r="I57" s="27"/>
      <c r="J57" s="27"/>
      <c r="K57" s="28"/>
      <c r="L57" s="18"/>
      <c r="M57" s="18"/>
      <c r="N57" s="18"/>
      <c r="O57" s="18"/>
      <c r="P57" s="18"/>
      <c r="Q57" s="18"/>
      <c r="R57" s="18"/>
      <c r="S57" s="18"/>
      <c r="T57" s="18"/>
    </row>
    <row r="58" spans="1:20">
      <c r="A58" s="5"/>
      <c r="B58" s="17"/>
      <c r="C58" s="18"/>
      <c r="D58" s="19"/>
      <c r="E58" s="18"/>
      <c r="F58" s="18"/>
      <c r="G58" s="18"/>
      <c r="H58" s="19"/>
      <c r="I58" s="27"/>
      <c r="J58" s="27"/>
      <c r="K58" s="28"/>
      <c r="L58" s="18"/>
      <c r="M58" s="18"/>
      <c r="N58" s="18"/>
      <c r="O58" s="18"/>
      <c r="P58" s="18"/>
      <c r="Q58" s="18"/>
      <c r="R58" s="18"/>
      <c r="S58" s="18"/>
      <c r="T58" s="18"/>
    </row>
    <row r="59" spans="1:20">
      <c r="A59" s="5"/>
      <c r="B59" s="17"/>
      <c r="C59" s="18"/>
      <c r="D59" s="19"/>
      <c r="E59" s="18"/>
      <c r="F59" s="18"/>
      <c r="G59" s="18"/>
      <c r="H59" s="19"/>
      <c r="I59" s="27"/>
      <c r="J59" s="27"/>
      <c r="K59" s="28"/>
      <c r="L59" s="18"/>
      <c r="M59" s="18"/>
      <c r="N59" s="18"/>
      <c r="O59" s="18"/>
      <c r="P59" s="18"/>
      <c r="Q59" s="18"/>
      <c r="R59" s="18"/>
      <c r="S59" s="18"/>
      <c r="T59" s="18"/>
    </row>
    <row r="60" spans="1:20">
      <c r="A60" s="5"/>
      <c r="B60" s="17"/>
      <c r="C60" s="18"/>
      <c r="D60" s="19"/>
      <c r="E60" s="18"/>
      <c r="F60" s="18"/>
      <c r="G60" s="18"/>
      <c r="H60" s="19"/>
      <c r="I60" s="27"/>
      <c r="J60" s="27"/>
      <c r="K60" s="28"/>
      <c r="L60" s="18"/>
      <c r="M60" s="18"/>
      <c r="N60" s="18"/>
      <c r="O60" s="18"/>
      <c r="P60" s="18"/>
      <c r="Q60" s="18"/>
      <c r="R60" s="18"/>
      <c r="S60" s="18"/>
      <c r="T60" s="18"/>
    </row>
    <row r="61" spans="1:20">
      <c r="A61" s="5"/>
      <c r="B61" s="17"/>
      <c r="C61" s="18"/>
      <c r="D61" s="19"/>
      <c r="E61" s="18"/>
      <c r="F61" s="18"/>
      <c r="G61" s="18"/>
      <c r="H61" s="19"/>
      <c r="I61" s="27"/>
      <c r="J61" s="27"/>
      <c r="K61" s="28"/>
      <c r="L61" s="18"/>
      <c r="M61" s="18"/>
      <c r="N61" s="18"/>
      <c r="O61" s="18"/>
      <c r="P61" s="18"/>
      <c r="Q61" s="18"/>
      <c r="R61" s="18"/>
      <c r="S61" s="18"/>
      <c r="T61" s="18"/>
    </row>
    <row r="62" spans="1:20">
      <c r="A62" s="5"/>
      <c r="B62" s="17"/>
      <c r="C62" s="18"/>
      <c r="D62" s="19"/>
      <c r="E62" s="18"/>
      <c r="F62" s="18"/>
      <c r="G62" s="18"/>
      <c r="H62" s="19"/>
      <c r="I62" s="27"/>
      <c r="J62" s="27"/>
      <c r="K62" s="28"/>
      <c r="L62" s="18"/>
      <c r="M62" s="18"/>
      <c r="N62" s="18"/>
      <c r="O62" s="18"/>
      <c r="P62" s="18"/>
      <c r="Q62" s="18"/>
      <c r="R62" s="18"/>
      <c r="S62" s="18"/>
      <c r="T62" s="18"/>
    </row>
    <row r="63" spans="1:20">
      <c r="A63" s="5"/>
      <c r="B63" s="17"/>
      <c r="C63" s="18"/>
      <c r="D63" s="19"/>
      <c r="E63" s="18"/>
      <c r="F63" s="18"/>
      <c r="G63" s="18"/>
      <c r="H63" s="19"/>
      <c r="I63" s="27"/>
      <c r="J63" s="27"/>
      <c r="K63" s="28"/>
      <c r="L63" s="18"/>
      <c r="M63" s="18"/>
      <c r="N63" s="18"/>
      <c r="O63" s="18"/>
      <c r="P63" s="18"/>
      <c r="Q63" s="18"/>
      <c r="R63" s="18"/>
      <c r="S63" s="18"/>
      <c r="T63" s="18"/>
    </row>
    <row r="64" spans="1:20">
      <c r="A64" s="5"/>
      <c r="B64" s="17"/>
      <c r="C64" s="18"/>
      <c r="D64" s="19"/>
      <c r="E64" s="18"/>
      <c r="F64" s="18"/>
      <c r="G64" s="18"/>
      <c r="H64" s="19"/>
      <c r="I64" s="27"/>
      <c r="J64" s="27"/>
      <c r="K64" s="28"/>
      <c r="L64" s="18"/>
      <c r="M64" s="18"/>
      <c r="N64" s="18"/>
      <c r="O64" s="18"/>
      <c r="P64" s="18"/>
      <c r="Q64" s="18"/>
      <c r="R64" s="18"/>
      <c r="S64" s="18"/>
      <c r="T64" s="18"/>
    </row>
    <row r="65" spans="1:20">
      <c r="A65" s="5"/>
      <c r="B65" s="17"/>
      <c r="C65" s="18"/>
      <c r="D65" s="19"/>
      <c r="E65" s="18"/>
      <c r="F65" s="18"/>
      <c r="G65" s="18"/>
      <c r="H65" s="19"/>
      <c r="I65" s="27"/>
      <c r="J65" s="27"/>
      <c r="K65" s="28"/>
      <c r="L65" s="18"/>
      <c r="M65" s="18"/>
      <c r="N65" s="18"/>
      <c r="O65" s="18"/>
      <c r="P65" s="18"/>
      <c r="Q65" s="18"/>
      <c r="R65" s="18"/>
      <c r="S65" s="18"/>
      <c r="T65" s="18"/>
    </row>
    <row r="66" spans="1:20">
      <c r="A66" s="5"/>
      <c r="B66" s="17"/>
      <c r="C66" s="18"/>
      <c r="D66" s="19"/>
      <c r="E66" s="18"/>
      <c r="F66" s="18"/>
      <c r="G66" s="18"/>
      <c r="H66" s="19"/>
      <c r="I66" s="27"/>
      <c r="J66" s="27"/>
      <c r="K66" s="28"/>
      <c r="L66" s="18"/>
      <c r="M66" s="18"/>
      <c r="N66" s="18"/>
      <c r="O66" s="18"/>
      <c r="P66" s="18"/>
      <c r="Q66" s="18"/>
      <c r="R66" s="18"/>
      <c r="S66" s="18"/>
      <c r="T66" s="18"/>
    </row>
    <row r="67" spans="1:20">
      <c r="A67" s="5"/>
      <c r="B67" s="17"/>
      <c r="C67" s="18"/>
      <c r="D67" s="19"/>
      <c r="E67" s="18"/>
      <c r="F67" s="18"/>
      <c r="G67" s="18"/>
      <c r="H67" s="19"/>
      <c r="I67" s="27"/>
      <c r="J67" s="27"/>
      <c r="K67" s="28"/>
      <c r="L67" s="18"/>
      <c r="M67" s="18"/>
      <c r="N67" s="18"/>
      <c r="O67" s="18"/>
      <c r="P67" s="18"/>
      <c r="Q67" s="18"/>
      <c r="R67" s="18"/>
      <c r="S67" s="18"/>
      <c r="T67" s="18"/>
    </row>
    <row r="68" spans="1:20">
      <c r="A68" s="5"/>
      <c r="B68" s="17"/>
      <c r="C68" s="18"/>
      <c r="D68" s="19"/>
      <c r="E68" s="18"/>
      <c r="F68" s="18"/>
      <c r="G68" s="18"/>
      <c r="H68" s="19"/>
      <c r="I68" s="27"/>
      <c r="J68" s="27"/>
      <c r="K68" s="28"/>
      <c r="L68" s="18"/>
      <c r="M68" s="18"/>
      <c r="N68" s="18"/>
      <c r="O68" s="18"/>
      <c r="P68" s="18"/>
      <c r="Q68" s="18"/>
      <c r="R68" s="18"/>
      <c r="S68" s="18"/>
      <c r="T68" s="18"/>
    </row>
    <row r="69" spans="1:20">
      <c r="A69" s="5"/>
      <c r="B69" s="17"/>
      <c r="C69" s="18"/>
      <c r="D69" s="19"/>
      <c r="E69" s="18"/>
      <c r="F69" s="18"/>
      <c r="G69" s="18"/>
      <c r="H69" s="19"/>
      <c r="I69" s="27"/>
      <c r="J69" s="27"/>
      <c r="K69" s="28"/>
      <c r="L69" s="18"/>
      <c r="M69" s="18"/>
      <c r="N69" s="18"/>
      <c r="O69" s="18"/>
      <c r="P69" s="18"/>
      <c r="Q69" s="18"/>
      <c r="R69" s="18"/>
      <c r="S69" s="18"/>
      <c r="T69" s="18"/>
    </row>
    <row r="70" spans="1:20">
      <c r="A70" s="5"/>
      <c r="B70" s="17"/>
      <c r="C70" s="18"/>
      <c r="D70" s="19"/>
      <c r="E70" s="18"/>
      <c r="F70" s="18"/>
      <c r="G70" s="18"/>
      <c r="H70" s="19"/>
      <c r="I70" s="27"/>
      <c r="J70" s="27"/>
      <c r="K70" s="28"/>
      <c r="L70" s="18"/>
      <c r="M70" s="18"/>
      <c r="N70" s="18"/>
      <c r="O70" s="18"/>
      <c r="P70" s="18"/>
      <c r="Q70" s="18"/>
      <c r="R70" s="18"/>
      <c r="S70" s="18"/>
      <c r="T70" s="18"/>
    </row>
    <row r="71" spans="1:20">
      <c r="A71" s="5"/>
      <c r="B71" s="17"/>
      <c r="C71" s="18"/>
      <c r="D71" s="19"/>
      <c r="E71" s="18"/>
      <c r="F71" s="18"/>
      <c r="G71" s="18"/>
      <c r="H71" s="19"/>
      <c r="I71" s="27"/>
      <c r="J71" s="27"/>
      <c r="K71" s="28"/>
      <c r="L71" s="18"/>
      <c r="M71" s="18"/>
      <c r="N71" s="18"/>
      <c r="O71" s="18"/>
      <c r="P71" s="18"/>
      <c r="Q71" s="18"/>
      <c r="R71" s="18"/>
      <c r="S71" s="18"/>
      <c r="T71" s="18"/>
    </row>
    <row r="72" spans="1:20">
      <c r="A72" s="5"/>
      <c r="B72" s="17"/>
      <c r="C72" s="18"/>
      <c r="D72" s="19"/>
      <c r="E72" s="18"/>
      <c r="F72" s="18"/>
      <c r="G72" s="18"/>
      <c r="H72" s="19"/>
      <c r="I72" s="27"/>
      <c r="J72" s="27"/>
      <c r="K72" s="28"/>
      <c r="L72" s="18"/>
      <c r="M72" s="18"/>
      <c r="N72" s="18"/>
      <c r="O72" s="18"/>
      <c r="P72" s="18"/>
      <c r="Q72" s="18"/>
      <c r="R72" s="18"/>
      <c r="S72" s="18"/>
      <c r="T72" s="18"/>
    </row>
    <row r="73" spans="1:20">
      <c r="A73" s="5"/>
      <c r="B73" s="17"/>
      <c r="C73" s="18"/>
      <c r="D73" s="19"/>
      <c r="E73" s="18"/>
      <c r="F73" s="18"/>
      <c r="G73" s="18"/>
      <c r="H73" s="19"/>
      <c r="I73" s="27"/>
      <c r="J73" s="27"/>
      <c r="K73" s="28"/>
      <c r="L73" s="18"/>
      <c r="M73" s="18"/>
      <c r="N73" s="18"/>
      <c r="O73" s="18"/>
      <c r="P73" s="18"/>
      <c r="Q73" s="18"/>
      <c r="R73" s="18"/>
      <c r="S73" s="18"/>
      <c r="T73" s="18"/>
    </row>
    <row r="74" spans="1:20">
      <c r="A74" s="5"/>
      <c r="B74" s="17"/>
      <c r="C74" s="18"/>
      <c r="D74" s="19"/>
      <c r="E74" s="18"/>
      <c r="F74" s="18"/>
      <c r="G74" s="18"/>
      <c r="H74" s="19"/>
      <c r="I74" s="27"/>
      <c r="J74" s="27"/>
      <c r="K74" s="28"/>
      <c r="L74" s="18"/>
      <c r="M74" s="18"/>
      <c r="N74" s="18"/>
      <c r="O74" s="18"/>
      <c r="P74" s="18"/>
      <c r="Q74" s="18"/>
      <c r="R74" s="18"/>
      <c r="S74" s="18"/>
      <c r="T74" s="18"/>
    </row>
    <row r="75" spans="1:20">
      <c r="A75" s="5"/>
      <c r="B75" s="17"/>
      <c r="C75" s="18"/>
      <c r="D75" s="19"/>
      <c r="E75" s="18"/>
      <c r="F75" s="18"/>
      <c r="G75" s="18"/>
      <c r="H75" s="19"/>
      <c r="I75" s="27"/>
      <c r="J75" s="27"/>
      <c r="K75" s="28"/>
      <c r="L75" s="18"/>
      <c r="M75" s="18"/>
      <c r="N75" s="18"/>
      <c r="O75" s="18"/>
      <c r="P75" s="18"/>
      <c r="Q75" s="18"/>
      <c r="R75" s="18"/>
      <c r="S75" s="18"/>
      <c r="T75" s="18"/>
    </row>
    <row r="76" spans="1:20">
      <c r="A76" s="5"/>
      <c r="B76" s="17"/>
      <c r="C76" s="18"/>
      <c r="D76" s="19"/>
      <c r="E76" s="18"/>
      <c r="F76" s="18"/>
      <c r="G76" s="18"/>
      <c r="H76" s="19"/>
      <c r="I76" s="27"/>
      <c r="J76" s="27"/>
      <c r="K76" s="28"/>
      <c r="L76" s="18"/>
      <c r="M76" s="18"/>
      <c r="N76" s="18"/>
      <c r="O76" s="18"/>
      <c r="P76" s="18"/>
      <c r="Q76" s="18"/>
      <c r="R76" s="18"/>
      <c r="S76" s="18"/>
      <c r="T76" s="18"/>
    </row>
    <row r="77" spans="1:20">
      <c r="A77" s="5"/>
      <c r="B77" s="17"/>
      <c r="C77" s="18"/>
      <c r="D77" s="19"/>
      <c r="E77" s="18"/>
      <c r="F77" s="18"/>
      <c r="G77" s="18"/>
      <c r="H77" s="19"/>
      <c r="I77" s="27"/>
      <c r="J77" s="27"/>
      <c r="K77" s="28"/>
      <c r="L77" s="18"/>
      <c r="M77" s="18"/>
      <c r="N77" s="18"/>
      <c r="O77" s="18"/>
      <c r="P77" s="18"/>
      <c r="Q77" s="18"/>
      <c r="R77" s="18"/>
      <c r="S77" s="18"/>
      <c r="T77" s="18"/>
    </row>
  </sheetData>
  <mergeCells count="22">
    <mergeCell ref="K1:O1"/>
    <mergeCell ref="P1:T1"/>
    <mergeCell ref="K2:O2"/>
    <mergeCell ref="P2:T2"/>
    <mergeCell ref="K3:O3"/>
    <mergeCell ref="P3:T3"/>
    <mergeCell ref="K4:L4"/>
    <mergeCell ref="P4:Q4"/>
    <mergeCell ref="K5:L5"/>
    <mergeCell ref="P5:Q5"/>
    <mergeCell ref="K6:L6"/>
    <mergeCell ref="P6:Q6"/>
    <mergeCell ref="P7:Q7"/>
    <mergeCell ref="K8:L8"/>
    <mergeCell ref="P8:Q8"/>
    <mergeCell ref="K9:L9"/>
    <mergeCell ref="P9:Q9"/>
    <mergeCell ref="D11:D36"/>
    <mergeCell ref="H11:H38"/>
    <mergeCell ref="D37:D38"/>
    <mergeCell ref="B11:B38"/>
    <mergeCell ref="K7:L7"/>
  </mergeCells>
  <phoneticPr fontId="31" type="noConversion"/>
  <dataValidations count="6">
    <dataValidation type="list" allowBlank="1" showInputMessage="1" showErrorMessage="1" sqref="K11:K77">
      <formula1>"通过,不通过,阻碍,无效,"</formula1>
    </dataValidation>
    <dataValidation allowBlank="1" showInputMessage="1" showErrorMessage="1" promptTitle="Revision" sqref="M5:M9 JI5:JI9 TE5:TE9 ADA5:ADA9 AMW5:AMW9 AWS5:AWS9 BGO5:BGO9 BQK5:BQK9 CAG5:CAG9 CKC5:CKC9 CTY5:CTY9 DDU5:DDU9 DNQ5:DNQ9 DXM5:DXM9 EHI5:EHI9 ERE5:ERE9 FBA5:FBA9 FKW5:FKW9 FUS5:FUS9 GEO5:GEO9 GOK5:GOK9 GYG5:GYG9 HIC5:HIC9 HRY5:HRY9 IBU5:IBU9 ILQ5:ILQ9 IVM5:IVM9 JFI5:JFI9 JPE5:JPE9 JZA5:JZA9 KIW5:KIW9 KSS5:KSS9 LCO5:LCO9 LMK5:LMK9 LWG5:LWG9 MGC5:MGC9 MPY5:MPY9 MZU5:MZU9 NJQ5:NJQ9 NTM5:NTM9 ODI5:ODI9 ONE5:ONE9 OXA5:OXA9 PGW5:PGW9 PQS5:PQS9 QAO5:QAO9 QKK5:QKK9 QUG5:QUG9 REC5:REC9 RNY5:RNY9 RXU5:RXU9 SHQ5:SHQ9 SRM5:SRM9 TBI5:TBI9 TLE5:TLE9 TVA5:TVA9 UEW5:UEW9 UOS5:UOS9 UYO5:UYO9 VIK5:VIK9 VSG5:VSG9 WCC5:WCC9 WLY5:WLY9 WVU5:WVU9 M65545:M65549 JI65545:JI65549 TE65545:TE65549 ADA65545:ADA65549 AMW65545:AMW65549 AWS65545:AWS65549 BGO65545:BGO65549 BQK65545:BQK65549 CAG65545:CAG65549 CKC65545:CKC65549 CTY65545:CTY65549 DDU65545:DDU65549 DNQ65545:DNQ65549 DXM65545:DXM65549 EHI65545:EHI65549 ERE65545:ERE65549 FBA65545:FBA65549 FKW65545:FKW65549 FUS65545:FUS65549 GEO65545:GEO65549 GOK65545:GOK65549 GYG65545:GYG65549 HIC65545:HIC65549 HRY65545:HRY65549 IBU65545:IBU65549 ILQ65545:ILQ65549 IVM65545:IVM65549 JFI65545:JFI65549 JPE65545:JPE65549 JZA65545:JZA65549 KIW65545:KIW65549 KSS65545:KSS65549 LCO65545:LCO65549 LMK65545:LMK65549 LWG65545:LWG65549 MGC65545:MGC65549 MPY65545:MPY65549 MZU65545:MZU65549 NJQ65545:NJQ65549 NTM65545:NTM65549 ODI65545:ODI65549 ONE65545:ONE65549 OXA65545:OXA65549 PGW65545:PGW65549 PQS65545:PQS65549 QAO65545:QAO65549 QKK65545:QKK65549 QUG65545:QUG65549 REC65545:REC65549 RNY65545:RNY65549 RXU65545:RXU65549 SHQ65545:SHQ65549 SRM65545:SRM65549 TBI65545:TBI65549 TLE65545:TLE65549 TVA65545:TVA65549 UEW65545:UEW65549 UOS65545:UOS65549 UYO65545:UYO65549 VIK65545:VIK65549 VSG65545:VSG65549 WCC65545:WCC65549 WLY65545:WLY65549 WVU65545:WVU65549 M131081:M131085 JI131081:JI131085 TE131081:TE131085 ADA131081:ADA131085 AMW131081:AMW131085 AWS131081:AWS131085 BGO131081:BGO131085 BQK131081:BQK131085 CAG131081:CAG131085 CKC131081:CKC131085 CTY131081:CTY131085 DDU131081:DDU131085 DNQ131081:DNQ131085 DXM131081:DXM131085 EHI131081:EHI131085 ERE131081:ERE131085 FBA131081:FBA131085 FKW131081:FKW131085 FUS131081:FUS131085 GEO131081:GEO131085 GOK131081:GOK131085 GYG131081:GYG131085 HIC131081:HIC131085 HRY131081:HRY131085 IBU131081:IBU131085 ILQ131081:ILQ131085 IVM131081:IVM131085 JFI131081:JFI131085 JPE131081:JPE131085 JZA131081:JZA131085 KIW131081:KIW131085 KSS131081:KSS131085 LCO131081:LCO131085 LMK131081:LMK131085 LWG131081:LWG131085 MGC131081:MGC131085 MPY131081:MPY131085 MZU131081:MZU131085 NJQ131081:NJQ131085 NTM131081:NTM131085 ODI131081:ODI131085 ONE131081:ONE131085 OXA131081:OXA131085 PGW131081:PGW131085 PQS131081:PQS131085 QAO131081:QAO131085 QKK131081:QKK131085 QUG131081:QUG131085 REC131081:REC131085 RNY131081:RNY131085 RXU131081:RXU131085 SHQ131081:SHQ131085 SRM131081:SRM131085 TBI131081:TBI131085 TLE131081:TLE131085 TVA131081:TVA131085 UEW131081:UEW131085 UOS131081:UOS131085 UYO131081:UYO131085 VIK131081:VIK131085 VSG131081:VSG131085 WCC131081:WCC131085 WLY131081:WLY131085 WVU131081:WVU131085 M196617:M196621 JI196617:JI196621 TE196617:TE196621 ADA196617:ADA196621 AMW196617:AMW196621 AWS196617:AWS196621 BGO196617:BGO196621 BQK196617:BQK196621 CAG196617:CAG196621 CKC196617:CKC196621 CTY196617:CTY196621 DDU196617:DDU196621 DNQ196617:DNQ196621 DXM196617:DXM196621 EHI196617:EHI196621 ERE196617:ERE196621 FBA196617:FBA196621 FKW196617:FKW196621 FUS196617:FUS196621 GEO196617:GEO196621 GOK196617:GOK196621 GYG196617:GYG196621 HIC196617:HIC196621 HRY196617:HRY196621 IBU196617:IBU196621 ILQ196617:ILQ196621 IVM196617:IVM196621 JFI196617:JFI196621 JPE196617:JPE196621 JZA196617:JZA196621 KIW196617:KIW196621 KSS196617:KSS196621 LCO196617:LCO196621 LMK196617:LMK196621 LWG196617:LWG196621 MGC196617:MGC196621 MPY196617:MPY196621 MZU196617:MZU196621 NJQ196617:NJQ196621 NTM196617:NTM196621 ODI196617:ODI196621 ONE196617:ONE196621 OXA196617:OXA196621 PGW196617:PGW196621 PQS196617:PQS196621 QAO196617:QAO196621 QKK196617:QKK196621 QUG196617:QUG196621 REC196617:REC196621 RNY196617:RNY196621 RXU196617:RXU196621 SHQ196617:SHQ196621 SRM196617:SRM196621 TBI196617:TBI196621 TLE196617:TLE196621 TVA196617:TVA196621 UEW196617:UEW196621 UOS196617:UOS196621 UYO196617:UYO196621 VIK196617:VIK196621 VSG196617:VSG196621 WCC196617:WCC196621 WLY196617:WLY196621 WVU196617:WVU196621 M262153:M262157 JI262153:JI262157 TE262153:TE262157 ADA262153:ADA262157 AMW262153:AMW262157 AWS262153:AWS262157 BGO262153:BGO262157 BQK262153:BQK262157 CAG262153:CAG262157 CKC262153:CKC262157 CTY262153:CTY262157 DDU262153:DDU262157 DNQ262153:DNQ262157 DXM262153:DXM262157 EHI262153:EHI262157 ERE262153:ERE262157 FBA262153:FBA262157 FKW262153:FKW262157 FUS262153:FUS262157 GEO262153:GEO262157 GOK262153:GOK262157 GYG262153:GYG262157 HIC262153:HIC262157 HRY262153:HRY262157 IBU262153:IBU262157 ILQ262153:ILQ262157 IVM262153:IVM262157 JFI262153:JFI262157 JPE262153:JPE262157 JZA262153:JZA262157 KIW262153:KIW262157 KSS262153:KSS262157 LCO262153:LCO262157 LMK262153:LMK262157 LWG262153:LWG262157 MGC262153:MGC262157 MPY262153:MPY262157 MZU262153:MZU262157 NJQ262153:NJQ262157 NTM262153:NTM262157 ODI262153:ODI262157 ONE262153:ONE262157 OXA262153:OXA262157 PGW262153:PGW262157 PQS262153:PQS262157 QAO262153:QAO262157 QKK262153:QKK262157 QUG262153:QUG262157 REC262153:REC262157 RNY262153:RNY262157 RXU262153:RXU262157 SHQ262153:SHQ262157 SRM262153:SRM262157 TBI262153:TBI262157 TLE262153:TLE262157 TVA262153:TVA262157 UEW262153:UEW262157 UOS262153:UOS262157 UYO262153:UYO262157 VIK262153:VIK262157 VSG262153:VSG262157 WCC262153:WCC262157 WLY262153:WLY262157 WVU262153:WVU262157 M327689:M327693 JI327689:JI327693 TE327689:TE327693 ADA327689:ADA327693 AMW327689:AMW327693 AWS327689:AWS327693 BGO327689:BGO327693 BQK327689:BQK327693 CAG327689:CAG327693 CKC327689:CKC327693 CTY327689:CTY327693 DDU327689:DDU327693 DNQ327689:DNQ327693 DXM327689:DXM327693 EHI327689:EHI327693 ERE327689:ERE327693 FBA327689:FBA327693 FKW327689:FKW327693 FUS327689:FUS327693 GEO327689:GEO327693 GOK327689:GOK327693 GYG327689:GYG327693 HIC327689:HIC327693 HRY327689:HRY327693 IBU327689:IBU327693 ILQ327689:ILQ327693 IVM327689:IVM327693 JFI327689:JFI327693 JPE327689:JPE327693 JZA327689:JZA327693 KIW327689:KIW327693 KSS327689:KSS327693 LCO327689:LCO327693 LMK327689:LMK327693 LWG327689:LWG327693 MGC327689:MGC327693 MPY327689:MPY327693 MZU327689:MZU327693 NJQ327689:NJQ327693 NTM327689:NTM327693 ODI327689:ODI327693 ONE327689:ONE327693 OXA327689:OXA327693 PGW327689:PGW327693 PQS327689:PQS327693 QAO327689:QAO327693 QKK327689:QKK327693 QUG327689:QUG327693 REC327689:REC327693 RNY327689:RNY327693 RXU327689:RXU327693 SHQ327689:SHQ327693 SRM327689:SRM327693 TBI327689:TBI327693 TLE327689:TLE327693 TVA327689:TVA327693 UEW327689:UEW327693 UOS327689:UOS327693 UYO327689:UYO327693 VIK327689:VIK327693 VSG327689:VSG327693 WCC327689:WCC327693 WLY327689:WLY327693 WVU327689:WVU327693 M393225:M393229 JI393225:JI393229 TE393225:TE393229 ADA393225:ADA393229 AMW393225:AMW393229 AWS393225:AWS393229 BGO393225:BGO393229 BQK393225:BQK393229 CAG393225:CAG393229 CKC393225:CKC393229 CTY393225:CTY393229 DDU393225:DDU393229 DNQ393225:DNQ393229 DXM393225:DXM393229 EHI393225:EHI393229 ERE393225:ERE393229 FBA393225:FBA393229 FKW393225:FKW393229 FUS393225:FUS393229 GEO393225:GEO393229 GOK393225:GOK393229 GYG393225:GYG393229 HIC393225:HIC393229 HRY393225:HRY393229 IBU393225:IBU393229 ILQ393225:ILQ393229 IVM393225:IVM393229 JFI393225:JFI393229 JPE393225:JPE393229 JZA393225:JZA393229 KIW393225:KIW393229 KSS393225:KSS393229 LCO393225:LCO393229 LMK393225:LMK393229 LWG393225:LWG393229 MGC393225:MGC393229 MPY393225:MPY393229 MZU393225:MZU393229 NJQ393225:NJQ393229 NTM393225:NTM393229 ODI393225:ODI393229 ONE393225:ONE393229 OXA393225:OXA393229 PGW393225:PGW393229 PQS393225:PQS393229 QAO393225:QAO393229 QKK393225:QKK393229 QUG393225:QUG393229 REC393225:REC393229 RNY393225:RNY393229 RXU393225:RXU393229 SHQ393225:SHQ393229 SRM393225:SRM393229 TBI393225:TBI393229 TLE393225:TLE393229 TVA393225:TVA393229 UEW393225:UEW393229 UOS393225:UOS393229 UYO393225:UYO393229 VIK393225:VIK393229 VSG393225:VSG393229 WCC393225:WCC393229 WLY393225:WLY393229 WVU393225:WVU393229 M458761:M458765 JI458761:JI458765 TE458761:TE458765 ADA458761:ADA458765 AMW458761:AMW458765 AWS458761:AWS458765 BGO458761:BGO458765 BQK458761:BQK458765 CAG458761:CAG458765 CKC458761:CKC458765 CTY458761:CTY458765 DDU458761:DDU458765 DNQ458761:DNQ458765 DXM458761:DXM458765 EHI458761:EHI458765 ERE458761:ERE458765 FBA458761:FBA458765 FKW458761:FKW458765 FUS458761:FUS458765 GEO458761:GEO458765 GOK458761:GOK458765 GYG458761:GYG458765 HIC458761:HIC458765 HRY458761:HRY458765 IBU458761:IBU458765 ILQ458761:ILQ458765 IVM458761:IVM458765 JFI458761:JFI458765 JPE458761:JPE458765 JZA458761:JZA458765 KIW458761:KIW458765 KSS458761:KSS458765 LCO458761:LCO458765 LMK458761:LMK458765 LWG458761:LWG458765 MGC458761:MGC458765 MPY458761:MPY458765 MZU458761:MZU458765 NJQ458761:NJQ458765 NTM458761:NTM458765 ODI458761:ODI458765 ONE458761:ONE458765 OXA458761:OXA458765 PGW458761:PGW458765 PQS458761:PQS458765 QAO458761:QAO458765 QKK458761:QKK458765 QUG458761:QUG458765 REC458761:REC458765 RNY458761:RNY458765 RXU458761:RXU458765 SHQ458761:SHQ458765 SRM458761:SRM458765 TBI458761:TBI458765 TLE458761:TLE458765 TVA458761:TVA458765 UEW458761:UEW458765 UOS458761:UOS458765 UYO458761:UYO458765 VIK458761:VIK458765 VSG458761:VSG458765 WCC458761:WCC458765 WLY458761:WLY458765 WVU458761:WVU458765 M524297:M524301 JI524297:JI524301 TE524297:TE524301 ADA524297:ADA524301 AMW524297:AMW524301 AWS524297:AWS524301 BGO524297:BGO524301 BQK524297:BQK524301 CAG524297:CAG524301 CKC524297:CKC524301 CTY524297:CTY524301 DDU524297:DDU524301 DNQ524297:DNQ524301 DXM524297:DXM524301 EHI524297:EHI524301 ERE524297:ERE524301 FBA524297:FBA524301 FKW524297:FKW524301 FUS524297:FUS524301 GEO524297:GEO524301 GOK524297:GOK524301 GYG524297:GYG524301 HIC524297:HIC524301 HRY524297:HRY524301 IBU524297:IBU524301 ILQ524297:ILQ524301 IVM524297:IVM524301 JFI524297:JFI524301 JPE524297:JPE524301 JZA524297:JZA524301 KIW524297:KIW524301 KSS524297:KSS524301 LCO524297:LCO524301 LMK524297:LMK524301 LWG524297:LWG524301 MGC524297:MGC524301 MPY524297:MPY524301 MZU524297:MZU524301 NJQ524297:NJQ524301 NTM524297:NTM524301 ODI524297:ODI524301 ONE524297:ONE524301 OXA524297:OXA524301 PGW524297:PGW524301 PQS524297:PQS524301 QAO524297:QAO524301 QKK524297:QKK524301 QUG524297:QUG524301 REC524297:REC524301 RNY524297:RNY524301 RXU524297:RXU524301 SHQ524297:SHQ524301 SRM524297:SRM524301 TBI524297:TBI524301 TLE524297:TLE524301 TVA524297:TVA524301 UEW524297:UEW524301 UOS524297:UOS524301 UYO524297:UYO524301 VIK524297:VIK524301 VSG524297:VSG524301 WCC524297:WCC524301 WLY524297:WLY524301 WVU524297:WVU524301 M589833:M589837 JI589833:JI589837 TE589833:TE589837 ADA589833:ADA589837 AMW589833:AMW589837 AWS589833:AWS589837 BGO589833:BGO589837 BQK589833:BQK589837 CAG589833:CAG589837 CKC589833:CKC589837 CTY589833:CTY589837 DDU589833:DDU589837 DNQ589833:DNQ589837 DXM589833:DXM589837 EHI589833:EHI589837 ERE589833:ERE589837 FBA589833:FBA589837 FKW589833:FKW589837 FUS589833:FUS589837 GEO589833:GEO589837 GOK589833:GOK589837 GYG589833:GYG589837 HIC589833:HIC589837 HRY589833:HRY589837 IBU589833:IBU589837 ILQ589833:ILQ589837 IVM589833:IVM589837 JFI589833:JFI589837 JPE589833:JPE589837 JZA589833:JZA589837 KIW589833:KIW589837 KSS589833:KSS589837 LCO589833:LCO589837 LMK589833:LMK589837 LWG589833:LWG589837 MGC589833:MGC589837 MPY589833:MPY589837 MZU589833:MZU589837 NJQ589833:NJQ589837 NTM589833:NTM589837 ODI589833:ODI589837 ONE589833:ONE589837 OXA589833:OXA589837 PGW589833:PGW589837 PQS589833:PQS589837 QAO589833:QAO589837 QKK589833:QKK589837 QUG589833:QUG589837 REC589833:REC589837 RNY589833:RNY589837 RXU589833:RXU589837 SHQ589833:SHQ589837 SRM589833:SRM589837 TBI589833:TBI589837 TLE589833:TLE589837 TVA589833:TVA589837 UEW589833:UEW589837 UOS589833:UOS589837 UYO589833:UYO589837 VIK589833:VIK589837 VSG589833:VSG589837 WCC589833:WCC589837 WLY589833:WLY589837 WVU589833:WVU589837 M655369:M655373 JI655369:JI655373 TE655369:TE655373 ADA655369:ADA655373 AMW655369:AMW655373 AWS655369:AWS655373 BGO655369:BGO655373 BQK655369:BQK655373 CAG655369:CAG655373 CKC655369:CKC655373 CTY655369:CTY655373 DDU655369:DDU655373 DNQ655369:DNQ655373 DXM655369:DXM655373 EHI655369:EHI655373 ERE655369:ERE655373 FBA655369:FBA655373 FKW655369:FKW655373 FUS655369:FUS655373 GEO655369:GEO655373 GOK655369:GOK655373 GYG655369:GYG655373 HIC655369:HIC655373 HRY655369:HRY655373 IBU655369:IBU655373 ILQ655369:ILQ655373 IVM655369:IVM655373 JFI655369:JFI655373 JPE655369:JPE655373 JZA655369:JZA655373 KIW655369:KIW655373 KSS655369:KSS655373 LCO655369:LCO655373 LMK655369:LMK655373 LWG655369:LWG655373 MGC655369:MGC655373 MPY655369:MPY655373 MZU655369:MZU655373 NJQ655369:NJQ655373 NTM655369:NTM655373 ODI655369:ODI655373 ONE655369:ONE655373 OXA655369:OXA655373 PGW655369:PGW655373 PQS655369:PQS655373 QAO655369:QAO655373 QKK655369:QKK655373 QUG655369:QUG655373 REC655369:REC655373 RNY655369:RNY655373 RXU655369:RXU655373 SHQ655369:SHQ655373 SRM655369:SRM655373 TBI655369:TBI655373 TLE655369:TLE655373 TVA655369:TVA655373 UEW655369:UEW655373 UOS655369:UOS655373 UYO655369:UYO655373 VIK655369:VIK655373 VSG655369:VSG655373 WCC655369:WCC655373 WLY655369:WLY655373 WVU655369:WVU655373 M720905:M720909 JI720905:JI720909 TE720905:TE720909 ADA720905:ADA720909 AMW720905:AMW720909 AWS720905:AWS720909 BGO720905:BGO720909 BQK720905:BQK720909 CAG720905:CAG720909 CKC720905:CKC720909 CTY720905:CTY720909 DDU720905:DDU720909 DNQ720905:DNQ720909 DXM720905:DXM720909 EHI720905:EHI720909 ERE720905:ERE720909 FBA720905:FBA720909 FKW720905:FKW720909 FUS720905:FUS720909 GEO720905:GEO720909 GOK720905:GOK720909 GYG720905:GYG720909 HIC720905:HIC720909 HRY720905:HRY720909 IBU720905:IBU720909 ILQ720905:ILQ720909 IVM720905:IVM720909 JFI720905:JFI720909 JPE720905:JPE720909 JZA720905:JZA720909 KIW720905:KIW720909 KSS720905:KSS720909 LCO720905:LCO720909 LMK720905:LMK720909 LWG720905:LWG720909 MGC720905:MGC720909 MPY720905:MPY720909 MZU720905:MZU720909 NJQ720905:NJQ720909 NTM720905:NTM720909 ODI720905:ODI720909 ONE720905:ONE720909 OXA720905:OXA720909 PGW720905:PGW720909 PQS720905:PQS720909 QAO720905:QAO720909 QKK720905:QKK720909 QUG720905:QUG720909 REC720905:REC720909 RNY720905:RNY720909 RXU720905:RXU720909 SHQ720905:SHQ720909 SRM720905:SRM720909 TBI720905:TBI720909 TLE720905:TLE720909 TVA720905:TVA720909 UEW720905:UEW720909 UOS720905:UOS720909 UYO720905:UYO720909 VIK720905:VIK720909 VSG720905:VSG720909 WCC720905:WCC720909 WLY720905:WLY720909 WVU720905:WVU720909 M786441:M786445 JI786441:JI786445 TE786441:TE786445 ADA786441:ADA786445 AMW786441:AMW786445 AWS786441:AWS786445 BGO786441:BGO786445 BQK786441:BQK786445 CAG786441:CAG786445 CKC786441:CKC786445 CTY786441:CTY786445 DDU786441:DDU786445 DNQ786441:DNQ786445 DXM786441:DXM786445 EHI786441:EHI786445 ERE786441:ERE786445 FBA786441:FBA786445 FKW786441:FKW786445 FUS786441:FUS786445 GEO786441:GEO786445 GOK786441:GOK786445 GYG786441:GYG786445 HIC786441:HIC786445 HRY786441:HRY786445 IBU786441:IBU786445 ILQ786441:ILQ786445 IVM786441:IVM786445 JFI786441:JFI786445 JPE786441:JPE786445 JZA786441:JZA786445 KIW786441:KIW786445 KSS786441:KSS786445 LCO786441:LCO786445 LMK786441:LMK786445 LWG786441:LWG786445 MGC786441:MGC786445 MPY786441:MPY786445 MZU786441:MZU786445 NJQ786441:NJQ786445 NTM786441:NTM786445 ODI786441:ODI786445 ONE786441:ONE786445 OXA786441:OXA786445 PGW786441:PGW786445 PQS786441:PQS786445 QAO786441:QAO786445 QKK786441:QKK786445 QUG786441:QUG786445 REC786441:REC786445 RNY786441:RNY786445 RXU786441:RXU786445 SHQ786441:SHQ786445 SRM786441:SRM786445 TBI786441:TBI786445 TLE786441:TLE786445 TVA786441:TVA786445 UEW786441:UEW786445 UOS786441:UOS786445 UYO786441:UYO786445 VIK786441:VIK786445 VSG786441:VSG786445 WCC786441:WCC786445 WLY786441:WLY786445 WVU786441:WVU786445 M851977:M851981 JI851977:JI851981 TE851977:TE851981 ADA851977:ADA851981 AMW851977:AMW851981 AWS851977:AWS851981 BGO851977:BGO851981 BQK851977:BQK851981 CAG851977:CAG851981 CKC851977:CKC851981 CTY851977:CTY851981 DDU851977:DDU851981 DNQ851977:DNQ851981 DXM851977:DXM851981 EHI851977:EHI851981 ERE851977:ERE851981 FBA851977:FBA851981 FKW851977:FKW851981 FUS851977:FUS851981 GEO851977:GEO851981 GOK851977:GOK851981 GYG851977:GYG851981 HIC851977:HIC851981 HRY851977:HRY851981 IBU851977:IBU851981 ILQ851977:ILQ851981 IVM851977:IVM851981 JFI851977:JFI851981 JPE851977:JPE851981 JZA851977:JZA851981 KIW851977:KIW851981 KSS851977:KSS851981 LCO851977:LCO851981 LMK851977:LMK851981 LWG851977:LWG851981 MGC851977:MGC851981 MPY851977:MPY851981 MZU851977:MZU851981 NJQ851977:NJQ851981 NTM851977:NTM851981 ODI851977:ODI851981 ONE851977:ONE851981 OXA851977:OXA851981 PGW851977:PGW851981 PQS851977:PQS851981 QAO851977:QAO851981 QKK851977:QKK851981 QUG851977:QUG851981 REC851977:REC851981 RNY851977:RNY851981 RXU851977:RXU851981 SHQ851977:SHQ851981 SRM851977:SRM851981 TBI851977:TBI851981 TLE851977:TLE851981 TVA851977:TVA851981 UEW851977:UEW851981 UOS851977:UOS851981 UYO851977:UYO851981 VIK851977:VIK851981 VSG851977:VSG851981 WCC851977:WCC851981 WLY851977:WLY851981 WVU851977:WVU851981 M917513:M917517 JI917513:JI917517 TE917513:TE917517 ADA917513:ADA917517 AMW917513:AMW917517 AWS917513:AWS917517 BGO917513:BGO917517 BQK917513:BQK917517 CAG917513:CAG917517 CKC917513:CKC917517 CTY917513:CTY917517 DDU917513:DDU917517 DNQ917513:DNQ917517 DXM917513:DXM917517 EHI917513:EHI917517 ERE917513:ERE917517 FBA917513:FBA917517 FKW917513:FKW917517 FUS917513:FUS917517 GEO917513:GEO917517 GOK917513:GOK917517 GYG917513:GYG917517 HIC917513:HIC917517 HRY917513:HRY917517 IBU917513:IBU917517 ILQ917513:ILQ917517 IVM917513:IVM917517 JFI917513:JFI917517 JPE917513:JPE917517 JZA917513:JZA917517 KIW917513:KIW917517 KSS917513:KSS917517 LCO917513:LCO917517 LMK917513:LMK917517 LWG917513:LWG917517 MGC917513:MGC917517 MPY917513:MPY917517 MZU917513:MZU917517 NJQ917513:NJQ917517 NTM917513:NTM917517 ODI917513:ODI917517 ONE917513:ONE917517 OXA917513:OXA917517 PGW917513:PGW917517 PQS917513:PQS917517 QAO917513:QAO917517 QKK917513:QKK917517 QUG917513:QUG917517 REC917513:REC917517 RNY917513:RNY917517 RXU917513:RXU917517 SHQ917513:SHQ917517 SRM917513:SRM917517 TBI917513:TBI917517 TLE917513:TLE917517 TVA917513:TVA917517 UEW917513:UEW917517 UOS917513:UOS917517 UYO917513:UYO917517 VIK917513:VIK917517 VSG917513:VSG917517 WCC917513:WCC917517 WLY917513:WLY917517 WVU917513:WVU917517 M983049:M983053 JI983049:JI983053 TE983049:TE983053 ADA983049:ADA983053 AMW983049:AMW983053 AWS983049:AWS983053 BGO983049:BGO983053 BQK983049:BQK983053 CAG983049:CAG983053 CKC983049:CKC983053 CTY983049:CTY983053 DDU983049:DDU983053 DNQ983049:DNQ983053 DXM983049:DXM983053 EHI983049:EHI983053 ERE983049:ERE983053 FBA983049:FBA983053 FKW983049:FKW983053 FUS983049:FUS983053 GEO983049:GEO983053 GOK983049:GOK983053 GYG983049:GYG983053 HIC983049:HIC983053 HRY983049:HRY983053 IBU983049:IBU983053 ILQ983049:ILQ983053 IVM983049:IVM983053 JFI983049:JFI983053 JPE983049:JPE983053 JZA983049:JZA983053 KIW983049:KIW983053 KSS983049:KSS983053 LCO983049:LCO983053 LMK983049:LMK983053 LWG983049:LWG983053 MGC983049:MGC983053 MPY983049:MPY983053 MZU983049:MZU983053 NJQ983049:NJQ983053 NTM983049:NTM983053 ODI983049:ODI983053 ONE983049:ONE983053 OXA983049:OXA983053 PGW983049:PGW983053 PQS983049:PQS983053 QAO983049:QAO983053 QKK983049:QKK983053 QUG983049:QUG983053 REC983049:REC983053 RNY983049:RNY983053 RXU983049:RXU983053 SHQ983049:SHQ983053 SRM983049:SRM983053 TBI983049:TBI983053 TLE983049:TLE983053 TVA983049:TVA983053 UEW983049:UEW983053 UOS983049:UOS983053 UYO983049:UYO983053 VIK983049:VIK983053 VSG983049:VSG983053 WCC983049:WCC983053 WLY983049:WLY983053 WVU983049:WVU983053 R5:R9 JN5:JN9 TJ5:TJ9 ADF5:ADF9 ANB5:ANB9 AWX5:AWX9 BGT5:BGT9 BQP5:BQP9 CAL5:CAL9 CKH5:CKH9 CUD5:CUD9 DDZ5:DDZ9 DNV5:DNV9 DXR5:DXR9 EHN5:EHN9 ERJ5:ERJ9 FBF5:FBF9 FLB5:FLB9 FUX5:FUX9 GET5:GET9 GOP5:GOP9 GYL5:GYL9 HIH5:HIH9 HSD5:HSD9 IBZ5:IBZ9 ILV5:ILV9 IVR5:IVR9 JFN5:JFN9 JPJ5:JPJ9 JZF5:JZF9 KJB5:KJB9 KSX5:KSX9 LCT5:LCT9 LMP5:LMP9 LWL5:LWL9 MGH5:MGH9 MQD5:MQD9 MZZ5:MZZ9 NJV5:NJV9 NTR5:NTR9 ODN5:ODN9 ONJ5:ONJ9 OXF5:OXF9 PHB5:PHB9 PQX5:PQX9 QAT5:QAT9 QKP5:QKP9 QUL5:QUL9 REH5:REH9 ROD5:ROD9 RXZ5:RXZ9 SHV5:SHV9 SRR5:SRR9 TBN5:TBN9 TLJ5:TLJ9 TVF5:TVF9 UFB5:UFB9 UOX5:UOX9 UYT5:UYT9 VIP5:VIP9 VSL5:VSL9 WCH5:WCH9 WMD5:WMD9 WVZ5:WVZ9 R65545:R65549 JN65545:JN65549 TJ65545:TJ65549 ADF65545:ADF65549 ANB65545:ANB65549 AWX65545:AWX65549 BGT65545:BGT65549 BQP65545:BQP65549 CAL65545:CAL65549 CKH65545:CKH65549 CUD65545:CUD65549 DDZ65545:DDZ65549 DNV65545:DNV65549 DXR65545:DXR65549 EHN65545:EHN65549 ERJ65545:ERJ65549 FBF65545:FBF65549 FLB65545:FLB65549 FUX65545:FUX65549 GET65545:GET65549 GOP65545:GOP65549 GYL65545:GYL65549 HIH65545:HIH65549 HSD65545:HSD65549 IBZ65545:IBZ65549 ILV65545:ILV65549 IVR65545:IVR65549 JFN65545:JFN65549 JPJ65545:JPJ65549 JZF65545:JZF65549 KJB65545:KJB65549 KSX65545:KSX65549 LCT65545:LCT65549 LMP65545:LMP65549 LWL65545:LWL65549 MGH65545:MGH65549 MQD65545:MQD65549 MZZ65545:MZZ65549 NJV65545:NJV65549 NTR65545:NTR65549 ODN65545:ODN65549 ONJ65545:ONJ65549 OXF65545:OXF65549 PHB65545:PHB65549 PQX65545:PQX65549 QAT65545:QAT65549 QKP65545:QKP65549 QUL65545:QUL65549 REH65545:REH65549 ROD65545:ROD65549 RXZ65545:RXZ65549 SHV65545:SHV65549 SRR65545:SRR65549 TBN65545:TBN65549 TLJ65545:TLJ65549 TVF65545:TVF65549 UFB65545:UFB65549 UOX65545:UOX65549 UYT65545:UYT65549 VIP65545:VIP65549 VSL65545:VSL65549 WCH65545:WCH65549 WMD65545:WMD65549 WVZ65545:WVZ65549 R131081:R131085 JN131081:JN131085 TJ131081:TJ131085 ADF131081:ADF131085 ANB131081:ANB131085 AWX131081:AWX131085 BGT131081:BGT131085 BQP131081:BQP131085 CAL131081:CAL131085 CKH131081:CKH131085 CUD131081:CUD131085 DDZ131081:DDZ131085 DNV131081:DNV131085 DXR131081:DXR131085 EHN131081:EHN131085 ERJ131081:ERJ131085 FBF131081:FBF131085 FLB131081:FLB131085 FUX131081:FUX131085 GET131081:GET131085 GOP131081:GOP131085 GYL131081:GYL131085 HIH131081:HIH131085 HSD131081:HSD131085 IBZ131081:IBZ131085 ILV131081:ILV131085 IVR131081:IVR131085 JFN131081:JFN131085 JPJ131081:JPJ131085 JZF131081:JZF131085 KJB131081:KJB131085 KSX131081:KSX131085 LCT131081:LCT131085 LMP131081:LMP131085 LWL131081:LWL131085 MGH131081:MGH131085 MQD131081:MQD131085 MZZ131081:MZZ131085 NJV131081:NJV131085 NTR131081:NTR131085 ODN131081:ODN131085 ONJ131081:ONJ131085 OXF131081:OXF131085 PHB131081:PHB131085 PQX131081:PQX131085 QAT131081:QAT131085 QKP131081:QKP131085 QUL131081:QUL131085 REH131081:REH131085 ROD131081:ROD131085 RXZ131081:RXZ131085 SHV131081:SHV131085 SRR131081:SRR131085 TBN131081:TBN131085 TLJ131081:TLJ131085 TVF131081:TVF131085 UFB131081:UFB131085 UOX131081:UOX131085 UYT131081:UYT131085 VIP131081:VIP131085 VSL131081:VSL131085 WCH131081:WCH131085 WMD131081:WMD131085 WVZ131081:WVZ131085 R196617:R196621 JN196617:JN196621 TJ196617:TJ196621 ADF196617:ADF196621 ANB196617:ANB196621 AWX196617:AWX196621 BGT196617:BGT196621 BQP196617:BQP196621 CAL196617:CAL196621 CKH196617:CKH196621 CUD196617:CUD196621 DDZ196617:DDZ196621 DNV196617:DNV196621 DXR196617:DXR196621 EHN196617:EHN196621 ERJ196617:ERJ196621 FBF196617:FBF196621 FLB196617:FLB196621 FUX196617:FUX196621 GET196617:GET196621 GOP196617:GOP196621 GYL196617:GYL196621 HIH196617:HIH196621 HSD196617:HSD196621 IBZ196617:IBZ196621 ILV196617:ILV196621 IVR196617:IVR196621 JFN196617:JFN196621 JPJ196617:JPJ196621 JZF196617:JZF196621 KJB196617:KJB196621 KSX196617:KSX196621 LCT196617:LCT196621 LMP196617:LMP196621 LWL196617:LWL196621 MGH196617:MGH196621 MQD196617:MQD196621 MZZ196617:MZZ196621 NJV196617:NJV196621 NTR196617:NTR196621 ODN196617:ODN196621 ONJ196617:ONJ196621 OXF196617:OXF196621 PHB196617:PHB196621 PQX196617:PQX196621 QAT196617:QAT196621 QKP196617:QKP196621 QUL196617:QUL196621 REH196617:REH196621 ROD196617:ROD196621 RXZ196617:RXZ196621 SHV196617:SHV196621 SRR196617:SRR196621 TBN196617:TBN196621 TLJ196617:TLJ196621 TVF196617:TVF196621 UFB196617:UFB196621 UOX196617:UOX196621 UYT196617:UYT196621 VIP196617:VIP196621 VSL196617:VSL196621 WCH196617:WCH196621 WMD196617:WMD196621 WVZ196617:WVZ196621 R262153:R262157 JN262153:JN262157 TJ262153:TJ262157 ADF262153:ADF262157 ANB262153:ANB262157 AWX262153:AWX262157 BGT262153:BGT262157 BQP262153:BQP262157 CAL262153:CAL262157 CKH262153:CKH262157 CUD262153:CUD262157 DDZ262153:DDZ262157 DNV262153:DNV262157 DXR262153:DXR262157 EHN262153:EHN262157 ERJ262153:ERJ262157 FBF262153:FBF262157 FLB262153:FLB262157 FUX262153:FUX262157 GET262153:GET262157 GOP262153:GOP262157 GYL262153:GYL262157 HIH262153:HIH262157 HSD262153:HSD262157 IBZ262153:IBZ262157 ILV262153:ILV262157 IVR262153:IVR262157 JFN262153:JFN262157 JPJ262153:JPJ262157 JZF262153:JZF262157 KJB262153:KJB262157 KSX262153:KSX262157 LCT262153:LCT262157 LMP262153:LMP262157 LWL262153:LWL262157 MGH262153:MGH262157 MQD262153:MQD262157 MZZ262153:MZZ262157 NJV262153:NJV262157 NTR262153:NTR262157 ODN262153:ODN262157 ONJ262153:ONJ262157 OXF262153:OXF262157 PHB262153:PHB262157 PQX262153:PQX262157 QAT262153:QAT262157 QKP262153:QKP262157 QUL262153:QUL262157 REH262153:REH262157 ROD262153:ROD262157 RXZ262153:RXZ262157 SHV262153:SHV262157 SRR262153:SRR262157 TBN262153:TBN262157 TLJ262153:TLJ262157 TVF262153:TVF262157 UFB262153:UFB262157 UOX262153:UOX262157 UYT262153:UYT262157 VIP262153:VIP262157 VSL262153:VSL262157 WCH262153:WCH262157 WMD262153:WMD262157 WVZ262153:WVZ262157 R327689:R327693 JN327689:JN327693 TJ327689:TJ327693 ADF327689:ADF327693 ANB327689:ANB327693 AWX327689:AWX327693 BGT327689:BGT327693 BQP327689:BQP327693 CAL327689:CAL327693 CKH327689:CKH327693 CUD327689:CUD327693 DDZ327689:DDZ327693 DNV327689:DNV327693 DXR327689:DXR327693 EHN327689:EHN327693 ERJ327689:ERJ327693 FBF327689:FBF327693 FLB327689:FLB327693 FUX327689:FUX327693 GET327689:GET327693 GOP327689:GOP327693 GYL327689:GYL327693 HIH327689:HIH327693 HSD327689:HSD327693 IBZ327689:IBZ327693 ILV327689:ILV327693 IVR327689:IVR327693 JFN327689:JFN327693 JPJ327689:JPJ327693 JZF327689:JZF327693 KJB327689:KJB327693 KSX327689:KSX327693 LCT327689:LCT327693 LMP327689:LMP327693 LWL327689:LWL327693 MGH327689:MGH327693 MQD327689:MQD327693 MZZ327689:MZZ327693 NJV327689:NJV327693 NTR327689:NTR327693 ODN327689:ODN327693 ONJ327689:ONJ327693 OXF327689:OXF327693 PHB327689:PHB327693 PQX327689:PQX327693 QAT327689:QAT327693 QKP327689:QKP327693 QUL327689:QUL327693 REH327689:REH327693 ROD327689:ROD327693 RXZ327689:RXZ327693 SHV327689:SHV327693 SRR327689:SRR327693 TBN327689:TBN327693 TLJ327689:TLJ327693 TVF327689:TVF327693 UFB327689:UFB327693 UOX327689:UOX327693 UYT327689:UYT327693 VIP327689:VIP327693 VSL327689:VSL327693 WCH327689:WCH327693 WMD327689:WMD327693 WVZ327689:WVZ327693 R393225:R393229 JN393225:JN393229 TJ393225:TJ393229 ADF393225:ADF393229 ANB393225:ANB393229 AWX393225:AWX393229 BGT393225:BGT393229 BQP393225:BQP393229 CAL393225:CAL393229 CKH393225:CKH393229 CUD393225:CUD393229 DDZ393225:DDZ393229 DNV393225:DNV393229 DXR393225:DXR393229 EHN393225:EHN393229 ERJ393225:ERJ393229 FBF393225:FBF393229 FLB393225:FLB393229 FUX393225:FUX393229 GET393225:GET393229 GOP393225:GOP393229 GYL393225:GYL393229 HIH393225:HIH393229 HSD393225:HSD393229 IBZ393225:IBZ393229 ILV393225:ILV393229 IVR393225:IVR393229 JFN393225:JFN393229 JPJ393225:JPJ393229 JZF393225:JZF393229 KJB393225:KJB393229 KSX393225:KSX393229 LCT393225:LCT393229 LMP393225:LMP393229 LWL393225:LWL393229 MGH393225:MGH393229 MQD393225:MQD393229 MZZ393225:MZZ393229 NJV393225:NJV393229 NTR393225:NTR393229 ODN393225:ODN393229 ONJ393225:ONJ393229 OXF393225:OXF393229 PHB393225:PHB393229 PQX393225:PQX393229 QAT393225:QAT393229 QKP393225:QKP393229 QUL393225:QUL393229 REH393225:REH393229 ROD393225:ROD393229 RXZ393225:RXZ393229 SHV393225:SHV393229 SRR393225:SRR393229 TBN393225:TBN393229 TLJ393225:TLJ393229 TVF393225:TVF393229 UFB393225:UFB393229 UOX393225:UOX393229 UYT393225:UYT393229 VIP393225:VIP393229 VSL393225:VSL393229 WCH393225:WCH393229 WMD393225:WMD393229 WVZ393225:WVZ393229 R458761:R458765 JN458761:JN458765 TJ458761:TJ458765 ADF458761:ADF458765 ANB458761:ANB458765 AWX458761:AWX458765 BGT458761:BGT458765 BQP458761:BQP458765 CAL458761:CAL458765 CKH458761:CKH458765 CUD458761:CUD458765 DDZ458761:DDZ458765 DNV458761:DNV458765 DXR458761:DXR458765 EHN458761:EHN458765 ERJ458761:ERJ458765 FBF458761:FBF458765 FLB458761:FLB458765 FUX458761:FUX458765 GET458761:GET458765 GOP458761:GOP458765 GYL458761:GYL458765 HIH458761:HIH458765 HSD458761:HSD458765 IBZ458761:IBZ458765 ILV458761:ILV458765 IVR458761:IVR458765 JFN458761:JFN458765 JPJ458761:JPJ458765 JZF458761:JZF458765 KJB458761:KJB458765 KSX458761:KSX458765 LCT458761:LCT458765 LMP458761:LMP458765 LWL458761:LWL458765 MGH458761:MGH458765 MQD458761:MQD458765 MZZ458761:MZZ458765 NJV458761:NJV458765 NTR458761:NTR458765 ODN458761:ODN458765 ONJ458761:ONJ458765 OXF458761:OXF458765 PHB458761:PHB458765 PQX458761:PQX458765 QAT458761:QAT458765 QKP458761:QKP458765 QUL458761:QUL458765 REH458761:REH458765 ROD458761:ROD458765 RXZ458761:RXZ458765 SHV458761:SHV458765 SRR458761:SRR458765 TBN458761:TBN458765 TLJ458761:TLJ458765 TVF458761:TVF458765 UFB458761:UFB458765 UOX458761:UOX458765 UYT458761:UYT458765 VIP458761:VIP458765 VSL458761:VSL458765 WCH458761:WCH458765 WMD458761:WMD458765 WVZ458761:WVZ458765 R524297:R524301 JN524297:JN524301 TJ524297:TJ524301 ADF524297:ADF524301 ANB524297:ANB524301 AWX524297:AWX524301 BGT524297:BGT524301 BQP524297:BQP524301 CAL524297:CAL524301 CKH524297:CKH524301 CUD524297:CUD524301 DDZ524297:DDZ524301 DNV524297:DNV524301 DXR524297:DXR524301 EHN524297:EHN524301 ERJ524297:ERJ524301 FBF524297:FBF524301 FLB524297:FLB524301 FUX524297:FUX524301 GET524297:GET524301 GOP524297:GOP524301 GYL524297:GYL524301 HIH524297:HIH524301 HSD524297:HSD524301 IBZ524297:IBZ524301 ILV524297:ILV524301 IVR524297:IVR524301 JFN524297:JFN524301 JPJ524297:JPJ524301 JZF524297:JZF524301 KJB524297:KJB524301 KSX524297:KSX524301 LCT524297:LCT524301 LMP524297:LMP524301 LWL524297:LWL524301 MGH524297:MGH524301 MQD524297:MQD524301 MZZ524297:MZZ524301 NJV524297:NJV524301 NTR524297:NTR524301 ODN524297:ODN524301 ONJ524297:ONJ524301 OXF524297:OXF524301 PHB524297:PHB524301 PQX524297:PQX524301 QAT524297:QAT524301 QKP524297:QKP524301 QUL524297:QUL524301 REH524297:REH524301 ROD524297:ROD524301 RXZ524297:RXZ524301 SHV524297:SHV524301 SRR524297:SRR524301 TBN524297:TBN524301 TLJ524297:TLJ524301 TVF524297:TVF524301 UFB524297:UFB524301 UOX524297:UOX524301 UYT524297:UYT524301 VIP524297:VIP524301 VSL524297:VSL524301 WCH524297:WCH524301 WMD524297:WMD524301 WVZ524297:WVZ524301 R589833:R589837 JN589833:JN589837 TJ589833:TJ589837 ADF589833:ADF589837 ANB589833:ANB589837 AWX589833:AWX589837 BGT589833:BGT589837 BQP589833:BQP589837 CAL589833:CAL589837 CKH589833:CKH589837 CUD589833:CUD589837 DDZ589833:DDZ589837 DNV589833:DNV589837 DXR589833:DXR589837 EHN589833:EHN589837 ERJ589833:ERJ589837 FBF589833:FBF589837 FLB589833:FLB589837 FUX589833:FUX589837 GET589833:GET589837 GOP589833:GOP589837 GYL589833:GYL589837 HIH589833:HIH589837 HSD589833:HSD589837 IBZ589833:IBZ589837 ILV589833:ILV589837 IVR589833:IVR589837 JFN589833:JFN589837 JPJ589833:JPJ589837 JZF589833:JZF589837 KJB589833:KJB589837 KSX589833:KSX589837 LCT589833:LCT589837 LMP589833:LMP589837 LWL589833:LWL589837 MGH589833:MGH589837 MQD589833:MQD589837 MZZ589833:MZZ589837 NJV589833:NJV589837 NTR589833:NTR589837 ODN589833:ODN589837 ONJ589833:ONJ589837 OXF589833:OXF589837 PHB589833:PHB589837 PQX589833:PQX589837 QAT589833:QAT589837 QKP589833:QKP589837 QUL589833:QUL589837 REH589833:REH589837 ROD589833:ROD589837 RXZ589833:RXZ589837 SHV589833:SHV589837 SRR589833:SRR589837 TBN589833:TBN589837 TLJ589833:TLJ589837 TVF589833:TVF589837 UFB589833:UFB589837 UOX589833:UOX589837 UYT589833:UYT589837 VIP589833:VIP589837 VSL589833:VSL589837 WCH589833:WCH589837 WMD589833:WMD589837 WVZ589833:WVZ589837 R655369:R655373 JN655369:JN655373 TJ655369:TJ655373 ADF655369:ADF655373 ANB655369:ANB655373 AWX655369:AWX655373 BGT655369:BGT655373 BQP655369:BQP655373 CAL655369:CAL655373 CKH655369:CKH655373 CUD655369:CUD655373 DDZ655369:DDZ655373 DNV655369:DNV655373 DXR655369:DXR655373 EHN655369:EHN655373 ERJ655369:ERJ655373 FBF655369:FBF655373 FLB655369:FLB655373 FUX655369:FUX655373 GET655369:GET655373 GOP655369:GOP655373 GYL655369:GYL655373 HIH655369:HIH655373 HSD655369:HSD655373 IBZ655369:IBZ655373 ILV655369:ILV655373 IVR655369:IVR655373 JFN655369:JFN655373 JPJ655369:JPJ655373 JZF655369:JZF655373 KJB655369:KJB655373 KSX655369:KSX655373 LCT655369:LCT655373 LMP655369:LMP655373 LWL655369:LWL655373 MGH655369:MGH655373 MQD655369:MQD655373 MZZ655369:MZZ655373 NJV655369:NJV655373 NTR655369:NTR655373 ODN655369:ODN655373 ONJ655369:ONJ655373 OXF655369:OXF655373 PHB655369:PHB655373 PQX655369:PQX655373 QAT655369:QAT655373 QKP655369:QKP655373 QUL655369:QUL655373 REH655369:REH655373 ROD655369:ROD655373 RXZ655369:RXZ655373 SHV655369:SHV655373 SRR655369:SRR655373 TBN655369:TBN655373 TLJ655369:TLJ655373 TVF655369:TVF655373 UFB655369:UFB655373 UOX655369:UOX655373 UYT655369:UYT655373 VIP655369:VIP655373 VSL655369:VSL655373 WCH655369:WCH655373 WMD655369:WMD655373 WVZ655369:WVZ655373 R720905:R720909 JN720905:JN720909 TJ720905:TJ720909 ADF720905:ADF720909 ANB720905:ANB720909 AWX720905:AWX720909 BGT720905:BGT720909 BQP720905:BQP720909 CAL720905:CAL720909 CKH720905:CKH720909 CUD720905:CUD720909 DDZ720905:DDZ720909 DNV720905:DNV720909 DXR720905:DXR720909 EHN720905:EHN720909 ERJ720905:ERJ720909 FBF720905:FBF720909 FLB720905:FLB720909 FUX720905:FUX720909 GET720905:GET720909 GOP720905:GOP720909 GYL720905:GYL720909 HIH720905:HIH720909 HSD720905:HSD720909 IBZ720905:IBZ720909 ILV720905:ILV720909 IVR720905:IVR720909 JFN720905:JFN720909 JPJ720905:JPJ720909 JZF720905:JZF720909 KJB720905:KJB720909 KSX720905:KSX720909 LCT720905:LCT720909 LMP720905:LMP720909 LWL720905:LWL720909 MGH720905:MGH720909 MQD720905:MQD720909 MZZ720905:MZZ720909 NJV720905:NJV720909 NTR720905:NTR720909 ODN720905:ODN720909 ONJ720905:ONJ720909 OXF720905:OXF720909 PHB720905:PHB720909 PQX720905:PQX720909 QAT720905:QAT720909 QKP720905:QKP720909 QUL720905:QUL720909 REH720905:REH720909 ROD720905:ROD720909 RXZ720905:RXZ720909 SHV720905:SHV720909 SRR720905:SRR720909 TBN720905:TBN720909 TLJ720905:TLJ720909 TVF720905:TVF720909 UFB720905:UFB720909 UOX720905:UOX720909 UYT720905:UYT720909 VIP720905:VIP720909 VSL720905:VSL720909 WCH720905:WCH720909 WMD720905:WMD720909 WVZ720905:WVZ720909 R786441:R786445 JN786441:JN786445 TJ786441:TJ786445 ADF786441:ADF786445 ANB786441:ANB786445 AWX786441:AWX786445 BGT786441:BGT786445 BQP786441:BQP786445 CAL786441:CAL786445 CKH786441:CKH786445 CUD786441:CUD786445 DDZ786441:DDZ786445 DNV786441:DNV786445 DXR786441:DXR786445 EHN786441:EHN786445 ERJ786441:ERJ786445 FBF786441:FBF786445 FLB786441:FLB786445 FUX786441:FUX786445 GET786441:GET786445 GOP786441:GOP786445 GYL786441:GYL786445 HIH786441:HIH786445 HSD786441:HSD786445 IBZ786441:IBZ786445 ILV786441:ILV786445 IVR786441:IVR786445 JFN786441:JFN786445 JPJ786441:JPJ786445 JZF786441:JZF786445 KJB786441:KJB786445 KSX786441:KSX786445 LCT786441:LCT786445 LMP786441:LMP786445 LWL786441:LWL786445 MGH786441:MGH786445 MQD786441:MQD786445 MZZ786441:MZZ786445 NJV786441:NJV786445 NTR786441:NTR786445 ODN786441:ODN786445 ONJ786441:ONJ786445 OXF786441:OXF786445 PHB786441:PHB786445 PQX786441:PQX786445 QAT786441:QAT786445 QKP786441:QKP786445 QUL786441:QUL786445 REH786441:REH786445 ROD786441:ROD786445 RXZ786441:RXZ786445 SHV786441:SHV786445 SRR786441:SRR786445 TBN786441:TBN786445 TLJ786441:TLJ786445 TVF786441:TVF786445 UFB786441:UFB786445 UOX786441:UOX786445 UYT786441:UYT786445 VIP786441:VIP786445 VSL786441:VSL786445 WCH786441:WCH786445 WMD786441:WMD786445 WVZ786441:WVZ786445 R851977:R851981 JN851977:JN851981 TJ851977:TJ851981 ADF851977:ADF851981 ANB851977:ANB851981 AWX851977:AWX851981 BGT851977:BGT851981 BQP851977:BQP851981 CAL851977:CAL851981 CKH851977:CKH851981 CUD851977:CUD851981 DDZ851977:DDZ851981 DNV851977:DNV851981 DXR851977:DXR851981 EHN851977:EHN851981 ERJ851977:ERJ851981 FBF851977:FBF851981 FLB851977:FLB851981 FUX851977:FUX851981 GET851977:GET851981 GOP851977:GOP851981 GYL851977:GYL851981 HIH851977:HIH851981 HSD851977:HSD851981 IBZ851977:IBZ851981 ILV851977:ILV851981 IVR851977:IVR851981 JFN851977:JFN851981 JPJ851977:JPJ851981 JZF851977:JZF851981 KJB851977:KJB851981 KSX851977:KSX851981 LCT851977:LCT851981 LMP851977:LMP851981 LWL851977:LWL851981 MGH851977:MGH851981 MQD851977:MQD851981 MZZ851977:MZZ851981 NJV851977:NJV851981 NTR851977:NTR851981 ODN851977:ODN851981 ONJ851977:ONJ851981 OXF851977:OXF851981 PHB851977:PHB851981 PQX851977:PQX851981 QAT851977:QAT851981 QKP851977:QKP851981 QUL851977:QUL851981 REH851977:REH851981 ROD851977:ROD851981 RXZ851977:RXZ851981 SHV851977:SHV851981 SRR851977:SRR851981 TBN851977:TBN851981 TLJ851977:TLJ851981 TVF851977:TVF851981 UFB851977:UFB851981 UOX851977:UOX851981 UYT851977:UYT851981 VIP851977:VIP851981 VSL851977:VSL851981 WCH851977:WCH851981 WMD851977:WMD851981 WVZ851977:WVZ851981 R917513:R917517 JN917513:JN917517 TJ917513:TJ917517 ADF917513:ADF917517 ANB917513:ANB917517 AWX917513:AWX917517 BGT917513:BGT917517 BQP917513:BQP917517 CAL917513:CAL917517 CKH917513:CKH917517 CUD917513:CUD917517 DDZ917513:DDZ917517 DNV917513:DNV917517 DXR917513:DXR917517 EHN917513:EHN917517 ERJ917513:ERJ917517 FBF917513:FBF917517 FLB917513:FLB917517 FUX917513:FUX917517 GET917513:GET917517 GOP917513:GOP917517 GYL917513:GYL917517 HIH917513:HIH917517 HSD917513:HSD917517 IBZ917513:IBZ917517 ILV917513:ILV917517 IVR917513:IVR917517 JFN917513:JFN917517 JPJ917513:JPJ917517 JZF917513:JZF917517 KJB917513:KJB917517 KSX917513:KSX917517 LCT917513:LCT917517 LMP917513:LMP917517 LWL917513:LWL917517 MGH917513:MGH917517 MQD917513:MQD917517 MZZ917513:MZZ917517 NJV917513:NJV917517 NTR917513:NTR917517 ODN917513:ODN917517 ONJ917513:ONJ917517 OXF917513:OXF917517 PHB917513:PHB917517 PQX917513:PQX917517 QAT917513:QAT917517 QKP917513:QKP917517 QUL917513:QUL917517 REH917513:REH917517 ROD917513:ROD917517 RXZ917513:RXZ917517 SHV917513:SHV917517 SRR917513:SRR917517 TBN917513:TBN917517 TLJ917513:TLJ917517 TVF917513:TVF917517 UFB917513:UFB917517 UOX917513:UOX917517 UYT917513:UYT917517 VIP917513:VIP917517 VSL917513:VSL917517 WCH917513:WCH917517 WMD917513:WMD917517 WVZ917513:WVZ917517 R983049:R983053 JN983049:JN983053 TJ983049:TJ983053 ADF983049:ADF983053 ANB983049:ANB983053 AWX983049:AWX983053 BGT983049:BGT983053 BQP983049:BQP983053 CAL983049:CAL983053 CKH983049:CKH983053 CUD983049:CUD983053 DDZ983049:DDZ983053 DNV983049:DNV983053 DXR983049:DXR983053 EHN983049:EHN983053 ERJ983049:ERJ983053 FBF983049:FBF983053 FLB983049:FLB983053 FUX983049:FUX983053 GET983049:GET983053 GOP983049:GOP983053 GYL983049:GYL983053 HIH983049:HIH983053 HSD983049:HSD983053 IBZ983049:IBZ983053 ILV983049:ILV983053 IVR983049:IVR983053 JFN983049:JFN983053 JPJ983049:JPJ983053 JZF983049:JZF983053 KJB983049:KJB983053 KSX983049:KSX983053 LCT983049:LCT983053 LMP983049:LMP983053 LWL983049:LWL983053 MGH983049:MGH983053 MQD983049:MQD983053 MZZ983049:MZZ983053 NJV983049:NJV983053 NTR983049:NTR983053 ODN983049:ODN983053 ONJ983049:ONJ983053 OXF983049:OXF983053 PHB983049:PHB983053 PQX983049:PQX983053 QAT983049:QAT983053 QKP983049:QKP983053 QUL983049:QUL983053 REH983049:REH983053 ROD983049:ROD983053 RXZ983049:RXZ983053 SHV983049:SHV983053 SRR983049:SRR983053 TBN983049:TBN983053 TLJ983049:TLJ983053 TVF983049:TVF983053 UFB983049:UFB983053 UOX983049:UOX983053 UYT983049:UYT983053 VIP983049:VIP983053 VSL983049:VSL983053 WCH983049:WCH983053 WMD983049:WMD983053 WVZ983049:WVZ983053"/>
    <dataValidation type="list" allowBlank="1" showInputMessage="1" showErrorMessage="1" sqref="P65551:P65595 JL65551:JL65595 TH65551:TH65595 ADD65551:ADD65595 AMZ65551:AMZ65595 AWV65551:AWV65595 BGR65551:BGR65595 BQN65551:BQN65595 CAJ65551:CAJ65595 CKF65551:CKF65595 CUB65551:CUB65595 DDX65551:DDX65595 DNT65551:DNT65595 DXP65551:DXP65595 EHL65551:EHL65595 ERH65551:ERH65595 FBD65551:FBD65595 FKZ65551:FKZ65595 FUV65551:FUV65595 GER65551:GER65595 GON65551:GON65595 GYJ65551:GYJ65595 HIF65551:HIF65595 HSB65551:HSB65595 IBX65551:IBX65595 ILT65551:ILT65595 IVP65551:IVP65595 JFL65551:JFL65595 JPH65551:JPH65595 JZD65551:JZD65595 KIZ65551:KIZ65595 KSV65551:KSV65595 LCR65551:LCR65595 LMN65551:LMN65595 LWJ65551:LWJ65595 MGF65551:MGF65595 MQB65551:MQB65595 MZX65551:MZX65595 NJT65551:NJT65595 NTP65551:NTP65595 ODL65551:ODL65595 ONH65551:ONH65595 OXD65551:OXD65595 PGZ65551:PGZ65595 PQV65551:PQV65595 QAR65551:QAR65595 QKN65551:QKN65595 QUJ65551:QUJ65595 REF65551:REF65595 ROB65551:ROB65595 RXX65551:RXX65595 SHT65551:SHT65595 SRP65551:SRP65595 TBL65551:TBL65595 TLH65551:TLH65595 TVD65551:TVD65595 UEZ65551:UEZ65595 UOV65551:UOV65595 UYR65551:UYR65595 VIN65551:VIN65595 VSJ65551:VSJ65595 WCF65551:WCF65595 WMB65551:WMB65595 WVX65551:WVX65595 P131087:P131131 JL131087:JL131131 TH131087:TH131131 ADD131087:ADD131131 AMZ131087:AMZ131131 AWV131087:AWV131131 BGR131087:BGR131131 BQN131087:BQN131131 CAJ131087:CAJ131131 CKF131087:CKF131131 CUB131087:CUB131131 DDX131087:DDX131131 DNT131087:DNT131131 DXP131087:DXP131131 EHL131087:EHL131131 ERH131087:ERH131131 FBD131087:FBD131131 FKZ131087:FKZ131131 FUV131087:FUV131131 GER131087:GER131131 GON131087:GON131131 GYJ131087:GYJ131131 HIF131087:HIF131131 HSB131087:HSB131131 IBX131087:IBX131131 ILT131087:ILT131131 IVP131087:IVP131131 JFL131087:JFL131131 JPH131087:JPH131131 JZD131087:JZD131131 KIZ131087:KIZ131131 KSV131087:KSV131131 LCR131087:LCR131131 LMN131087:LMN131131 LWJ131087:LWJ131131 MGF131087:MGF131131 MQB131087:MQB131131 MZX131087:MZX131131 NJT131087:NJT131131 NTP131087:NTP131131 ODL131087:ODL131131 ONH131087:ONH131131 OXD131087:OXD131131 PGZ131087:PGZ131131 PQV131087:PQV131131 QAR131087:QAR131131 QKN131087:QKN131131 QUJ131087:QUJ131131 REF131087:REF131131 ROB131087:ROB131131 RXX131087:RXX131131 SHT131087:SHT131131 SRP131087:SRP131131 TBL131087:TBL131131 TLH131087:TLH131131 TVD131087:TVD131131 UEZ131087:UEZ131131 UOV131087:UOV131131 UYR131087:UYR131131 VIN131087:VIN131131 VSJ131087:VSJ131131 WCF131087:WCF131131 WMB131087:WMB131131 WVX131087:WVX131131 P196623:P196667 JL196623:JL196667 TH196623:TH196667 ADD196623:ADD196667 AMZ196623:AMZ196667 AWV196623:AWV196667 BGR196623:BGR196667 BQN196623:BQN196667 CAJ196623:CAJ196667 CKF196623:CKF196667 CUB196623:CUB196667 DDX196623:DDX196667 DNT196623:DNT196667 DXP196623:DXP196667 EHL196623:EHL196667 ERH196623:ERH196667 FBD196623:FBD196667 FKZ196623:FKZ196667 FUV196623:FUV196667 GER196623:GER196667 GON196623:GON196667 GYJ196623:GYJ196667 HIF196623:HIF196667 HSB196623:HSB196667 IBX196623:IBX196667 ILT196623:ILT196667 IVP196623:IVP196667 JFL196623:JFL196667 JPH196623:JPH196667 JZD196623:JZD196667 KIZ196623:KIZ196667 KSV196623:KSV196667 LCR196623:LCR196667 LMN196623:LMN196667 LWJ196623:LWJ196667 MGF196623:MGF196667 MQB196623:MQB196667 MZX196623:MZX196667 NJT196623:NJT196667 NTP196623:NTP196667 ODL196623:ODL196667 ONH196623:ONH196667 OXD196623:OXD196667 PGZ196623:PGZ196667 PQV196623:PQV196667 QAR196623:QAR196667 QKN196623:QKN196667 QUJ196623:QUJ196667 REF196623:REF196667 ROB196623:ROB196667 RXX196623:RXX196667 SHT196623:SHT196667 SRP196623:SRP196667 TBL196623:TBL196667 TLH196623:TLH196667 TVD196623:TVD196667 UEZ196623:UEZ196667 UOV196623:UOV196667 UYR196623:UYR196667 VIN196623:VIN196667 VSJ196623:VSJ196667 WCF196623:WCF196667 WMB196623:WMB196667 WVX196623:WVX196667 P262159:P262203 JL262159:JL262203 TH262159:TH262203 ADD262159:ADD262203 AMZ262159:AMZ262203 AWV262159:AWV262203 BGR262159:BGR262203 BQN262159:BQN262203 CAJ262159:CAJ262203 CKF262159:CKF262203 CUB262159:CUB262203 DDX262159:DDX262203 DNT262159:DNT262203 DXP262159:DXP262203 EHL262159:EHL262203 ERH262159:ERH262203 FBD262159:FBD262203 FKZ262159:FKZ262203 FUV262159:FUV262203 GER262159:GER262203 GON262159:GON262203 GYJ262159:GYJ262203 HIF262159:HIF262203 HSB262159:HSB262203 IBX262159:IBX262203 ILT262159:ILT262203 IVP262159:IVP262203 JFL262159:JFL262203 JPH262159:JPH262203 JZD262159:JZD262203 KIZ262159:KIZ262203 KSV262159:KSV262203 LCR262159:LCR262203 LMN262159:LMN262203 LWJ262159:LWJ262203 MGF262159:MGF262203 MQB262159:MQB262203 MZX262159:MZX262203 NJT262159:NJT262203 NTP262159:NTP262203 ODL262159:ODL262203 ONH262159:ONH262203 OXD262159:OXD262203 PGZ262159:PGZ262203 PQV262159:PQV262203 QAR262159:QAR262203 QKN262159:QKN262203 QUJ262159:QUJ262203 REF262159:REF262203 ROB262159:ROB262203 RXX262159:RXX262203 SHT262159:SHT262203 SRP262159:SRP262203 TBL262159:TBL262203 TLH262159:TLH262203 TVD262159:TVD262203 UEZ262159:UEZ262203 UOV262159:UOV262203 UYR262159:UYR262203 VIN262159:VIN262203 VSJ262159:VSJ262203 WCF262159:WCF262203 WMB262159:WMB262203 WVX262159:WVX262203 P327695:P327739 JL327695:JL327739 TH327695:TH327739 ADD327695:ADD327739 AMZ327695:AMZ327739 AWV327695:AWV327739 BGR327695:BGR327739 BQN327695:BQN327739 CAJ327695:CAJ327739 CKF327695:CKF327739 CUB327695:CUB327739 DDX327695:DDX327739 DNT327695:DNT327739 DXP327695:DXP327739 EHL327695:EHL327739 ERH327695:ERH327739 FBD327695:FBD327739 FKZ327695:FKZ327739 FUV327695:FUV327739 GER327695:GER327739 GON327695:GON327739 GYJ327695:GYJ327739 HIF327695:HIF327739 HSB327695:HSB327739 IBX327695:IBX327739 ILT327695:ILT327739 IVP327695:IVP327739 JFL327695:JFL327739 JPH327695:JPH327739 JZD327695:JZD327739 KIZ327695:KIZ327739 KSV327695:KSV327739 LCR327695:LCR327739 LMN327695:LMN327739 LWJ327695:LWJ327739 MGF327695:MGF327739 MQB327695:MQB327739 MZX327695:MZX327739 NJT327695:NJT327739 NTP327695:NTP327739 ODL327695:ODL327739 ONH327695:ONH327739 OXD327695:OXD327739 PGZ327695:PGZ327739 PQV327695:PQV327739 QAR327695:QAR327739 QKN327695:QKN327739 QUJ327695:QUJ327739 REF327695:REF327739 ROB327695:ROB327739 RXX327695:RXX327739 SHT327695:SHT327739 SRP327695:SRP327739 TBL327695:TBL327739 TLH327695:TLH327739 TVD327695:TVD327739 UEZ327695:UEZ327739 UOV327695:UOV327739 UYR327695:UYR327739 VIN327695:VIN327739 VSJ327695:VSJ327739 WCF327695:WCF327739 WMB327695:WMB327739 WVX327695:WVX327739 P393231:P393275 JL393231:JL393275 TH393231:TH393275 ADD393231:ADD393275 AMZ393231:AMZ393275 AWV393231:AWV393275 BGR393231:BGR393275 BQN393231:BQN393275 CAJ393231:CAJ393275 CKF393231:CKF393275 CUB393231:CUB393275 DDX393231:DDX393275 DNT393231:DNT393275 DXP393231:DXP393275 EHL393231:EHL393275 ERH393231:ERH393275 FBD393231:FBD393275 FKZ393231:FKZ393275 FUV393231:FUV393275 GER393231:GER393275 GON393231:GON393275 GYJ393231:GYJ393275 HIF393231:HIF393275 HSB393231:HSB393275 IBX393231:IBX393275 ILT393231:ILT393275 IVP393231:IVP393275 JFL393231:JFL393275 JPH393231:JPH393275 JZD393231:JZD393275 KIZ393231:KIZ393275 KSV393231:KSV393275 LCR393231:LCR393275 LMN393231:LMN393275 LWJ393231:LWJ393275 MGF393231:MGF393275 MQB393231:MQB393275 MZX393231:MZX393275 NJT393231:NJT393275 NTP393231:NTP393275 ODL393231:ODL393275 ONH393231:ONH393275 OXD393231:OXD393275 PGZ393231:PGZ393275 PQV393231:PQV393275 QAR393231:QAR393275 QKN393231:QKN393275 QUJ393231:QUJ393275 REF393231:REF393275 ROB393231:ROB393275 RXX393231:RXX393275 SHT393231:SHT393275 SRP393231:SRP393275 TBL393231:TBL393275 TLH393231:TLH393275 TVD393231:TVD393275 UEZ393231:UEZ393275 UOV393231:UOV393275 UYR393231:UYR393275 VIN393231:VIN393275 VSJ393231:VSJ393275 WCF393231:WCF393275 WMB393231:WMB393275 WVX393231:WVX393275 P458767:P458811 JL458767:JL458811 TH458767:TH458811 ADD458767:ADD458811 AMZ458767:AMZ458811 AWV458767:AWV458811 BGR458767:BGR458811 BQN458767:BQN458811 CAJ458767:CAJ458811 CKF458767:CKF458811 CUB458767:CUB458811 DDX458767:DDX458811 DNT458767:DNT458811 DXP458767:DXP458811 EHL458767:EHL458811 ERH458767:ERH458811 FBD458767:FBD458811 FKZ458767:FKZ458811 FUV458767:FUV458811 GER458767:GER458811 GON458767:GON458811 GYJ458767:GYJ458811 HIF458767:HIF458811 HSB458767:HSB458811 IBX458767:IBX458811 ILT458767:ILT458811 IVP458767:IVP458811 JFL458767:JFL458811 JPH458767:JPH458811 JZD458767:JZD458811 KIZ458767:KIZ458811 KSV458767:KSV458811 LCR458767:LCR458811 LMN458767:LMN458811 LWJ458767:LWJ458811 MGF458767:MGF458811 MQB458767:MQB458811 MZX458767:MZX458811 NJT458767:NJT458811 NTP458767:NTP458811 ODL458767:ODL458811 ONH458767:ONH458811 OXD458767:OXD458811 PGZ458767:PGZ458811 PQV458767:PQV458811 QAR458767:QAR458811 QKN458767:QKN458811 QUJ458767:QUJ458811 REF458767:REF458811 ROB458767:ROB458811 RXX458767:RXX458811 SHT458767:SHT458811 SRP458767:SRP458811 TBL458767:TBL458811 TLH458767:TLH458811 TVD458767:TVD458811 UEZ458767:UEZ458811 UOV458767:UOV458811 UYR458767:UYR458811 VIN458767:VIN458811 VSJ458767:VSJ458811 WCF458767:WCF458811 WMB458767:WMB458811 WVX458767:WVX458811 P524303:P524347 JL524303:JL524347 TH524303:TH524347 ADD524303:ADD524347 AMZ524303:AMZ524347 AWV524303:AWV524347 BGR524303:BGR524347 BQN524303:BQN524347 CAJ524303:CAJ524347 CKF524303:CKF524347 CUB524303:CUB524347 DDX524303:DDX524347 DNT524303:DNT524347 DXP524303:DXP524347 EHL524303:EHL524347 ERH524303:ERH524347 FBD524303:FBD524347 FKZ524303:FKZ524347 FUV524303:FUV524347 GER524303:GER524347 GON524303:GON524347 GYJ524303:GYJ524347 HIF524303:HIF524347 HSB524303:HSB524347 IBX524303:IBX524347 ILT524303:ILT524347 IVP524303:IVP524347 JFL524303:JFL524347 JPH524303:JPH524347 JZD524303:JZD524347 KIZ524303:KIZ524347 KSV524303:KSV524347 LCR524303:LCR524347 LMN524303:LMN524347 LWJ524303:LWJ524347 MGF524303:MGF524347 MQB524303:MQB524347 MZX524303:MZX524347 NJT524303:NJT524347 NTP524303:NTP524347 ODL524303:ODL524347 ONH524303:ONH524347 OXD524303:OXD524347 PGZ524303:PGZ524347 PQV524303:PQV524347 QAR524303:QAR524347 QKN524303:QKN524347 QUJ524303:QUJ524347 REF524303:REF524347 ROB524303:ROB524347 RXX524303:RXX524347 SHT524303:SHT524347 SRP524303:SRP524347 TBL524303:TBL524347 TLH524303:TLH524347 TVD524303:TVD524347 UEZ524303:UEZ524347 UOV524303:UOV524347 UYR524303:UYR524347 VIN524303:VIN524347 VSJ524303:VSJ524347 WCF524303:WCF524347 WMB524303:WMB524347 WVX524303:WVX524347 P589839:P589883 JL589839:JL589883 TH589839:TH589883 ADD589839:ADD589883 AMZ589839:AMZ589883 AWV589839:AWV589883 BGR589839:BGR589883 BQN589839:BQN589883 CAJ589839:CAJ589883 CKF589839:CKF589883 CUB589839:CUB589883 DDX589839:DDX589883 DNT589839:DNT589883 DXP589839:DXP589883 EHL589839:EHL589883 ERH589839:ERH589883 FBD589839:FBD589883 FKZ589839:FKZ589883 FUV589839:FUV589883 GER589839:GER589883 GON589839:GON589883 GYJ589839:GYJ589883 HIF589839:HIF589883 HSB589839:HSB589883 IBX589839:IBX589883 ILT589839:ILT589883 IVP589839:IVP589883 JFL589839:JFL589883 JPH589839:JPH589883 JZD589839:JZD589883 KIZ589839:KIZ589883 KSV589839:KSV589883 LCR589839:LCR589883 LMN589839:LMN589883 LWJ589839:LWJ589883 MGF589839:MGF589883 MQB589839:MQB589883 MZX589839:MZX589883 NJT589839:NJT589883 NTP589839:NTP589883 ODL589839:ODL589883 ONH589839:ONH589883 OXD589839:OXD589883 PGZ589839:PGZ589883 PQV589839:PQV589883 QAR589839:QAR589883 QKN589839:QKN589883 QUJ589839:QUJ589883 REF589839:REF589883 ROB589839:ROB589883 RXX589839:RXX589883 SHT589839:SHT589883 SRP589839:SRP589883 TBL589839:TBL589883 TLH589839:TLH589883 TVD589839:TVD589883 UEZ589839:UEZ589883 UOV589839:UOV589883 UYR589839:UYR589883 VIN589839:VIN589883 VSJ589839:VSJ589883 WCF589839:WCF589883 WMB589839:WMB589883 WVX589839:WVX589883 P655375:P655419 JL655375:JL655419 TH655375:TH655419 ADD655375:ADD655419 AMZ655375:AMZ655419 AWV655375:AWV655419 BGR655375:BGR655419 BQN655375:BQN655419 CAJ655375:CAJ655419 CKF655375:CKF655419 CUB655375:CUB655419 DDX655375:DDX655419 DNT655375:DNT655419 DXP655375:DXP655419 EHL655375:EHL655419 ERH655375:ERH655419 FBD655375:FBD655419 FKZ655375:FKZ655419 FUV655375:FUV655419 GER655375:GER655419 GON655375:GON655419 GYJ655375:GYJ655419 HIF655375:HIF655419 HSB655375:HSB655419 IBX655375:IBX655419 ILT655375:ILT655419 IVP655375:IVP655419 JFL655375:JFL655419 JPH655375:JPH655419 JZD655375:JZD655419 KIZ655375:KIZ655419 KSV655375:KSV655419 LCR655375:LCR655419 LMN655375:LMN655419 LWJ655375:LWJ655419 MGF655375:MGF655419 MQB655375:MQB655419 MZX655375:MZX655419 NJT655375:NJT655419 NTP655375:NTP655419 ODL655375:ODL655419 ONH655375:ONH655419 OXD655375:OXD655419 PGZ655375:PGZ655419 PQV655375:PQV655419 QAR655375:QAR655419 QKN655375:QKN655419 QUJ655375:QUJ655419 REF655375:REF655419 ROB655375:ROB655419 RXX655375:RXX655419 SHT655375:SHT655419 SRP655375:SRP655419 TBL655375:TBL655419 TLH655375:TLH655419 TVD655375:TVD655419 UEZ655375:UEZ655419 UOV655375:UOV655419 UYR655375:UYR655419 VIN655375:VIN655419 VSJ655375:VSJ655419 WCF655375:WCF655419 WMB655375:WMB655419 WVX655375:WVX655419 P720911:P720955 JL720911:JL720955 TH720911:TH720955 ADD720911:ADD720955 AMZ720911:AMZ720955 AWV720911:AWV720955 BGR720911:BGR720955 BQN720911:BQN720955 CAJ720911:CAJ720955 CKF720911:CKF720955 CUB720911:CUB720955 DDX720911:DDX720955 DNT720911:DNT720955 DXP720911:DXP720955 EHL720911:EHL720955 ERH720911:ERH720955 FBD720911:FBD720955 FKZ720911:FKZ720955 FUV720911:FUV720955 GER720911:GER720955 GON720911:GON720955 GYJ720911:GYJ720955 HIF720911:HIF720955 HSB720911:HSB720955 IBX720911:IBX720955 ILT720911:ILT720955 IVP720911:IVP720955 JFL720911:JFL720955 JPH720911:JPH720955 JZD720911:JZD720955 KIZ720911:KIZ720955 KSV720911:KSV720955 LCR720911:LCR720955 LMN720911:LMN720955 LWJ720911:LWJ720955 MGF720911:MGF720955 MQB720911:MQB720955 MZX720911:MZX720955 NJT720911:NJT720955 NTP720911:NTP720955 ODL720911:ODL720955 ONH720911:ONH720955 OXD720911:OXD720955 PGZ720911:PGZ720955 PQV720911:PQV720955 QAR720911:QAR720955 QKN720911:QKN720955 QUJ720911:QUJ720955 REF720911:REF720955 ROB720911:ROB720955 RXX720911:RXX720955 SHT720911:SHT720955 SRP720911:SRP720955 TBL720911:TBL720955 TLH720911:TLH720955 TVD720911:TVD720955 UEZ720911:UEZ720955 UOV720911:UOV720955 UYR720911:UYR720955 VIN720911:VIN720955 VSJ720911:VSJ720955 WCF720911:WCF720955 WMB720911:WMB720955 WVX720911:WVX720955 P786447:P786491 JL786447:JL786491 TH786447:TH786491 ADD786447:ADD786491 AMZ786447:AMZ786491 AWV786447:AWV786491 BGR786447:BGR786491 BQN786447:BQN786491 CAJ786447:CAJ786491 CKF786447:CKF786491 CUB786447:CUB786491 DDX786447:DDX786491 DNT786447:DNT786491 DXP786447:DXP786491 EHL786447:EHL786491 ERH786447:ERH786491 FBD786447:FBD786491 FKZ786447:FKZ786491 FUV786447:FUV786491 GER786447:GER786491 GON786447:GON786491 GYJ786447:GYJ786491 HIF786447:HIF786491 HSB786447:HSB786491 IBX786447:IBX786491 ILT786447:ILT786491 IVP786447:IVP786491 JFL786447:JFL786491 JPH786447:JPH786491 JZD786447:JZD786491 KIZ786447:KIZ786491 KSV786447:KSV786491 LCR786447:LCR786491 LMN786447:LMN786491 LWJ786447:LWJ786491 MGF786447:MGF786491 MQB786447:MQB786491 MZX786447:MZX786491 NJT786447:NJT786491 NTP786447:NTP786491 ODL786447:ODL786491 ONH786447:ONH786491 OXD786447:OXD786491 PGZ786447:PGZ786491 PQV786447:PQV786491 QAR786447:QAR786491 QKN786447:QKN786491 QUJ786447:QUJ786491 REF786447:REF786491 ROB786447:ROB786491 RXX786447:RXX786491 SHT786447:SHT786491 SRP786447:SRP786491 TBL786447:TBL786491 TLH786447:TLH786491 TVD786447:TVD786491 UEZ786447:UEZ786491 UOV786447:UOV786491 UYR786447:UYR786491 VIN786447:VIN786491 VSJ786447:VSJ786491 WCF786447:WCF786491 WMB786447:WMB786491 WVX786447:WVX786491 P851983:P852027 JL851983:JL852027 TH851983:TH852027 ADD851983:ADD852027 AMZ851983:AMZ852027 AWV851983:AWV852027 BGR851983:BGR852027 BQN851983:BQN852027 CAJ851983:CAJ852027 CKF851983:CKF852027 CUB851983:CUB852027 DDX851983:DDX852027 DNT851983:DNT852027 DXP851983:DXP852027 EHL851983:EHL852027 ERH851983:ERH852027 FBD851983:FBD852027 FKZ851983:FKZ852027 FUV851983:FUV852027 GER851983:GER852027 GON851983:GON852027 GYJ851983:GYJ852027 HIF851983:HIF852027 HSB851983:HSB852027 IBX851983:IBX852027 ILT851983:ILT852027 IVP851983:IVP852027 JFL851983:JFL852027 JPH851983:JPH852027 JZD851983:JZD852027 KIZ851983:KIZ852027 KSV851983:KSV852027 LCR851983:LCR852027 LMN851983:LMN852027 LWJ851983:LWJ852027 MGF851983:MGF852027 MQB851983:MQB852027 MZX851983:MZX852027 NJT851983:NJT852027 NTP851983:NTP852027 ODL851983:ODL852027 ONH851983:ONH852027 OXD851983:OXD852027 PGZ851983:PGZ852027 PQV851983:PQV852027 QAR851983:QAR852027 QKN851983:QKN852027 QUJ851983:QUJ852027 REF851983:REF852027 ROB851983:ROB852027 RXX851983:RXX852027 SHT851983:SHT852027 SRP851983:SRP852027 TBL851983:TBL852027 TLH851983:TLH852027 TVD851983:TVD852027 UEZ851983:UEZ852027 UOV851983:UOV852027 UYR851983:UYR852027 VIN851983:VIN852027 VSJ851983:VSJ852027 WCF851983:WCF852027 WMB851983:WMB852027 WVX851983:WVX852027 P917519:P917563 JL917519:JL917563 TH917519:TH917563 ADD917519:ADD917563 AMZ917519:AMZ917563 AWV917519:AWV917563 BGR917519:BGR917563 BQN917519:BQN917563 CAJ917519:CAJ917563 CKF917519:CKF917563 CUB917519:CUB917563 DDX917519:DDX917563 DNT917519:DNT917563 DXP917519:DXP917563 EHL917519:EHL917563 ERH917519:ERH917563 FBD917519:FBD917563 FKZ917519:FKZ917563 FUV917519:FUV917563 GER917519:GER917563 GON917519:GON917563 GYJ917519:GYJ917563 HIF917519:HIF917563 HSB917519:HSB917563 IBX917519:IBX917563 ILT917519:ILT917563 IVP917519:IVP917563 JFL917519:JFL917563 JPH917519:JPH917563 JZD917519:JZD917563 KIZ917519:KIZ917563 KSV917519:KSV917563 LCR917519:LCR917563 LMN917519:LMN917563 LWJ917519:LWJ917563 MGF917519:MGF917563 MQB917519:MQB917563 MZX917519:MZX917563 NJT917519:NJT917563 NTP917519:NTP917563 ODL917519:ODL917563 ONH917519:ONH917563 OXD917519:OXD917563 PGZ917519:PGZ917563 PQV917519:PQV917563 QAR917519:QAR917563 QKN917519:QKN917563 QUJ917519:QUJ917563 REF917519:REF917563 ROB917519:ROB917563 RXX917519:RXX917563 SHT917519:SHT917563 SRP917519:SRP917563 TBL917519:TBL917563 TLH917519:TLH917563 TVD917519:TVD917563 UEZ917519:UEZ917563 UOV917519:UOV917563 UYR917519:UYR917563 VIN917519:VIN917563 VSJ917519:VSJ917563 WCF917519:WCF917563 WMB917519:WMB917563 WVX917519:WVX917563 P983055:P983099 JL983055:JL983099 TH983055:TH983099 ADD983055:ADD983099 AMZ983055:AMZ983099 AWV983055:AWV983099 BGR983055:BGR983099 BQN983055:BQN983099 CAJ983055:CAJ983099 CKF983055:CKF983099 CUB983055:CUB983099 DDX983055:DDX983099 DNT983055:DNT983099 DXP983055:DXP983099 EHL983055:EHL983099 ERH983055:ERH983099 FBD983055:FBD983099 FKZ983055:FKZ983099 FUV983055:FUV983099 GER983055:GER983099 GON983055:GON983099 GYJ983055:GYJ983099 HIF983055:HIF983099 HSB983055:HSB983099 IBX983055:IBX983099 ILT983055:ILT983099 IVP983055:IVP983099 JFL983055:JFL983099 JPH983055:JPH983099 JZD983055:JZD983099 KIZ983055:KIZ983099 KSV983055:KSV983099 LCR983055:LCR983099 LMN983055:LMN983099 LWJ983055:LWJ983099 MGF983055:MGF983099 MQB983055:MQB983099 MZX983055:MZX983099 NJT983055:NJT983099 NTP983055:NTP983099 ODL983055:ODL983099 ONH983055:ONH983099 OXD983055:OXD983099 PGZ983055:PGZ983099 PQV983055:PQV983099 QAR983055:QAR983099 QKN983055:QKN983099 QUJ983055:QUJ983099 REF983055:REF983099 ROB983055:ROB983099 RXX983055:RXX983099 SHT983055:SHT983099 SRP983055:SRP983099 TBL983055:TBL983099 TLH983055:TLH983099 TVD983055:TVD983099 UEZ983055:UEZ983099 UOV983055:UOV983099 UYR983055:UYR983099 VIN983055:VIN983099 VSJ983055:VSJ983099 WCF983055:WCF983099 WMB983055:WMB983099 WVX983055:WVX983099 WVS983055:WVS983099 WLW983055:WLW983099 K65551:K65595 JG65551:JG65595 TC65551:TC65595 ACY65551:ACY65595 AMU65551:AMU65595 AWQ65551:AWQ65595 BGM65551:BGM65595 BQI65551:BQI65595 CAE65551:CAE65595 CKA65551:CKA65595 CTW65551:CTW65595 DDS65551:DDS65595 DNO65551:DNO65595 DXK65551:DXK65595 EHG65551:EHG65595 ERC65551:ERC65595 FAY65551:FAY65595 FKU65551:FKU65595 FUQ65551:FUQ65595 GEM65551:GEM65595 GOI65551:GOI65595 GYE65551:GYE65595 HIA65551:HIA65595 HRW65551:HRW65595 IBS65551:IBS65595 ILO65551:ILO65595 IVK65551:IVK65595 JFG65551:JFG65595 JPC65551:JPC65595 JYY65551:JYY65595 KIU65551:KIU65595 KSQ65551:KSQ65595 LCM65551:LCM65595 LMI65551:LMI65595 LWE65551:LWE65595 MGA65551:MGA65595 MPW65551:MPW65595 MZS65551:MZS65595 NJO65551:NJO65595 NTK65551:NTK65595 ODG65551:ODG65595 ONC65551:ONC65595 OWY65551:OWY65595 PGU65551:PGU65595 PQQ65551:PQQ65595 QAM65551:QAM65595 QKI65551:QKI65595 QUE65551:QUE65595 REA65551:REA65595 RNW65551:RNW65595 RXS65551:RXS65595 SHO65551:SHO65595 SRK65551:SRK65595 TBG65551:TBG65595 TLC65551:TLC65595 TUY65551:TUY65595 UEU65551:UEU65595 UOQ65551:UOQ65595 UYM65551:UYM65595 VII65551:VII65595 VSE65551:VSE65595 WCA65551:WCA65595 WLW65551:WLW65595 WVS65551:WVS65595 K131087:K131131 JG131087:JG131131 TC131087:TC131131 ACY131087:ACY131131 AMU131087:AMU131131 AWQ131087:AWQ131131 BGM131087:BGM131131 BQI131087:BQI131131 CAE131087:CAE131131 CKA131087:CKA131131 CTW131087:CTW131131 DDS131087:DDS131131 DNO131087:DNO131131 DXK131087:DXK131131 EHG131087:EHG131131 ERC131087:ERC131131 FAY131087:FAY131131 FKU131087:FKU131131 FUQ131087:FUQ131131 GEM131087:GEM131131 GOI131087:GOI131131 GYE131087:GYE131131 HIA131087:HIA131131 HRW131087:HRW131131 IBS131087:IBS131131 ILO131087:ILO131131 IVK131087:IVK131131 JFG131087:JFG131131 JPC131087:JPC131131 JYY131087:JYY131131 KIU131087:KIU131131 KSQ131087:KSQ131131 LCM131087:LCM131131 LMI131087:LMI131131 LWE131087:LWE131131 MGA131087:MGA131131 MPW131087:MPW131131 MZS131087:MZS131131 NJO131087:NJO131131 NTK131087:NTK131131 ODG131087:ODG131131 ONC131087:ONC131131 OWY131087:OWY131131 PGU131087:PGU131131 PQQ131087:PQQ131131 QAM131087:QAM131131 QKI131087:QKI131131 QUE131087:QUE131131 REA131087:REA131131 RNW131087:RNW131131 RXS131087:RXS131131 SHO131087:SHO131131 SRK131087:SRK131131 TBG131087:TBG131131 TLC131087:TLC131131 TUY131087:TUY131131 UEU131087:UEU131131 UOQ131087:UOQ131131 UYM131087:UYM131131 VII131087:VII131131 VSE131087:VSE131131 WCA131087:WCA131131 WLW131087:WLW131131 WVS131087:WVS131131 K196623:K196667 JG196623:JG196667 TC196623:TC196667 ACY196623:ACY196667 AMU196623:AMU196667 AWQ196623:AWQ196667 BGM196623:BGM196667 BQI196623:BQI196667 CAE196623:CAE196667 CKA196623:CKA196667 CTW196623:CTW196667 DDS196623:DDS196667 DNO196623:DNO196667 DXK196623:DXK196667 EHG196623:EHG196667 ERC196623:ERC196667 FAY196623:FAY196667 FKU196623:FKU196667 FUQ196623:FUQ196667 GEM196623:GEM196667 GOI196623:GOI196667 GYE196623:GYE196667 HIA196623:HIA196667 HRW196623:HRW196667 IBS196623:IBS196667 ILO196623:ILO196667 IVK196623:IVK196667 JFG196623:JFG196667 JPC196623:JPC196667 JYY196623:JYY196667 KIU196623:KIU196667 KSQ196623:KSQ196667 LCM196623:LCM196667 LMI196623:LMI196667 LWE196623:LWE196667 MGA196623:MGA196667 MPW196623:MPW196667 MZS196623:MZS196667 NJO196623:NJO196667 NTK196623:NTK196667 ODG196623:ODG196667 ONC196623:ONC196667 OWY196623:OWY196667 PGU196623:PGU196667 PQQ196623:PQQ196667 QAM196623:QAM196667 QKI196623:QKI196667 QUE196623:QUE196667 REA196623:REA196667 RNW196623:RNW196667 RXS196623:RXS196667 SHO196623:SHO196667 SRK196623:SRK196667 TBG196623:TBG196667 TLC196623:TLC196667 TUY196623:TUY196667 UEU196623:UEU196667 UOQ196623:UOQ196667 UYM196623:UYM196667 VII196623:VII196667 VSE196623:VSE196667 WCA196623:WCA196667 WLW196623:WLW196667 WVS196623:WVS196667 K262159:K262203 JG262159:JG262203 TC262159:TC262203 ACY262159:ACY262203 AMU262159:AMU262203 AWQ262159:AWQ262203 BGM262159:BGM262203 BQI262159:BQI262203 CAE262159:CAE262203 CKA262159:CKA262203 CTW262159:CTW262203 DDS262159:DDS262203 DNO262159:DNO262203 DXK262159:DXK262203 EHG262159:EHG262203 ERC262159:ERC262203 FAY262159:FAY262203 FKU262159:FKU262203 FUQ262159:FUQ262203 GEM262159:GEM262203 GOI262159:GOI262203 GYE262159:GYE262203 HIA262159:HIA262203 HRW262159:HRW262203 IBS262159:IBS262203 ILO262159:ILO262203 IVK262159:IVK262203 JFG262159:JFG262203 JPC262159:JPC262203 JYY262159:JYY262203 KIU262159:KIU262203 KSQ262159:KSQ262203 LCM262159:LCM262203 LMI262159:LMI262203 LWE262159:LWE262203 MGA262159:MGA262203 MPW262159:MPW262203 MZS262159:MZS262203 NJO262159:NJO262203 NTK262159:NTK262203 ODG262159:ODG262203 ONC262159:ONC262203 OWY262159:OWY262203 PGU262159:PGU262203 PQQ262159:PQQ262203 QAM262159:QAM262203 QKI262159:QKI262203 QUE262159:QUE262203 REA262159:REA262203 RNW262159:RNW262203 RXS262159:RXS262203 SHO262159:SHO262203 SRK262159:SRK262203 TBG262159:TBG262203 TLC262159:TLC262203 TUY262159:TUY262203 UEU262159:UEU262203 UOQ262159:UOQ262203 UYM262159:UYM262203 VII262159:VII262203 VSE262159:VSE262203 WCA262159:WCA262203 WLW262159:WLW262203 WVS262159:WVS262203 K327695:K327739 JG327695:JG327739 TC327695:TC327739 ACY327695:ACY327739 AMU327695:AMU327739 AWQ327695:AWQ327739 BGM327695:BGM327739 BQI327695:BQI327739 CAE327695:CAE327739 CKA327695:CKA327739 CTW327695:CTW327739 DDS327695:DDS327739 DNO327695:DNO327739 DXK327695:DXK327739 EHG327695:EHG327739 ERC327695:ERC327739 FAY327695:FAY327739 FKU327695:FKU327739 FUQ327695:FUQ327739 GEM327695:GEM327739 GOI327695:GOI327739 GYE327695:GYE327739 HIA327695:HIA327739 HRW327695:HRW327739 IBS327695:IBS327739 ILO327695:ILO327739 IVK327695:IVK327739 JFG327695:JFG327739 JPC327695:JPC327739 JYY327695:JYY327739 KIU327695:KIU327739 KSQ327695:KSQ327739 LCM327695:LCM327739 LMI327695:LMI327739 LWE327695:LWE327739 MGA327695:MGA327739 MPW327695:MPW327739 MZS327695:MZS327739 NJO327695:NJO327739 NTK327695:NTK327739 ODG327695:ODG327739 ONC327695:ONC327739 OWY327695:OWY327739 PGU327695:PGU327739 PQQ327695:PQQ327739 QAM327695:QAM327739 QKI327695:QKI327739 QUE327695:QUE327739 REA327695:REA327739 RNW327695:RNW327739 RXS327695:RXS327739 SHO327695:SHO327739 SRK327695:SRK327739 TBG327695:TBG327739 TLC327695:TLC327739 TUY327695:TUY327739 UEU327695:UEU327739 UOQ327695:UOQ327739 UYM327695:UYM327739 VII327695:VII327739 VSE327695:VSE327739 WCA327695:WCA327739 WLW327695:WLW327739 WVS327695:WVS327739 K393231:K393275 JG393231:JG393275 TC393231:TC393275 ACY393231:ACY393275 AMU393231:AMU393275 AWQ393231:AWQ393275 BGM393231:BGM393275 BQI393231:BQI393275 CAE393231:CAE393275 CKA393231:CKA393275 CTW393231:CTW393275 DDS393231:DDS393275 DNO393231:DNO393275 DXK393231:DXK393275 EHG393231:EHG393275 ERC393231:ERC393275 FAY393231:FAY393275 FKU393231:FKU393275 FUQ393231:FUQ393275 GEM393231:GEM393275 GOI393231:GOI393275 GYE393231:GYE393275 HIA393231:HIA393275 HRW393231:HRW393275 IBS393231:IBS393275 ILO393231:ILO393275 IVK393231:IVK393275 JFG393231:JFG393275 JPC393231:JPC393275 JYY393231:JYY393275 KIU393231:KIU393275 KSQ393231:KSQ393275 LCM393231:LCM393275 LMI393231:LMI393275 LWE393231:LWE393275 MGA393231:MGA393275 MPW393231:MPW393275 MZS393231:MZS393275 NJO393231:NJO393275 NTK393231:NTK393275 ODG393231:ODG393275 ONC393231:ONC393275 OWY393231:OWY393275 PGU393231:PGU393275 PQQ393231:PQQ393275 QAM393231:QAM393275 QKI393231:QKI393275 QUE393231:QUE393275 REA393231:REA393275 RNW393231:RNW393275 RXS393231:RXS393275 SHO393231:SHO393275 SRK393231:SRK393275 TBG393231:TBG393275 TLC393231:TLC393275 TUY393231:TUY393275 UEU393231:UEU393275 UOQ393231:UOQ393275 UYM393231:UYM393275 VII393231:VII393275 VSE393231:VSE393275 WCA393231:WCA393275 WLW393231:WLW393275 WVS393231:WVS393275 K458767:K458811 JG458767:JG458811 TC458767:TC458811 ACY458767:ACY458811 AMU458767:AMU458811 AWQ458767:AWQ458811 BGM458767:BGM458811 BQI458767:BQI458811 CAE458767:CAE458811 CKA458767:CKA458811 CTW458767:CTW458811 DDS458767:DDS458811 DNO458767:DNO458811 DXK458767:DXK458811 EHG458767:EHG458811 ERC458767:ERC458811 FAY458767:FAY458811 FKU458767:FKU458811 FUQ458767:FUQ458811 GEM458767:GEM458811 GOI458767:GOI458811 GYE458767:GYE458811 HIA458767:HIA458811 HRW458767:HRW458811 IBS458767:IBS458811 ILO458767:ILO458811 IVK458767:IVK458811 JFG458767:JFG458811 JPC458767:JPC458811 JYY458767:JYY458811 KIU458767:KIU458811 KSQ458767:KSQ458811 LCM458767:LCM458811 LMI458767:LMI458811 LWE458767:LWE458811 MGA458767:MGA458811 MPW458767:MPW458811 MZS458767:MZS458811 NJO458767:NJO458811 NTK458767:NTK458811 ODG458767:ODG458811 ONC458767:ONC458811 OWY458767:OWY458811 PGU458767:PGU458811 PQQ458767:PQQ458811 QAM458767:QAM458811 QKI458767:QKI458811 QUE458767:QUE458811 REA458767:REA458811 RNW458767:RNW458811 RXS458767:RXS458811 SHO458767:SHO458811 SRK458767:SRK458811 TBG458767:TBG458811 TLC458767:TLC458811 TUY458767:TUY458811 UEU458767:UEU458811 UOQ458767:UOQ458811 UYM458767:UYM458811 VII458767:VII458811 VSE458767:VSE458811 WCA458767:WCA458811 WLW458767:WLW458811 WVS458767:WVS458811 K524303:K524347 JG524303:JG524347 TC524303:TC524347 ACY524303:ACY524347 AMU524303:AMU524347 AWQ524303:AWQ524347 BGM524303:BGM524347 BQI524303:BQI524347 CAE524303:CAE524347 CKA524303:CKA524347 CTW524303:CTW524347 DDS524303:DDS524347 DNO524303:DNO524347 DXK524303:DXK524347 EHG524303:EHG524347 ERC524303:ERC524347 FAY524303:FAY524347 FKU524303:FKU524347 FUQ524303:FUQ524347 GEM524303:GEM524347 GOI524303:GOI524347 GYE524303:GYE524347 HIA524303:HIA524347 HRW524303:HRW524347 IBS524303:IBS524347 ILO524303:ILO524347 IVK524303:IVK524347 JFG524303:JFG524347 JPC524303:JPC524347 JYY524303:JYY524347 KIU524303:KIU524347 KSQ524303:KSQ524347 LCM524303:LCM524347 LMI524303:LMI524347 LWE524303:LWE524347 MGA524303:MGA524347 MPW524303:MPW524347 MZS524303:MZS524347 NJO524303:NJO524347 NTK524303:NTK524347 ODG524303:ODG524347 ONC524303:ONC524347 OWY524303:OWY524347 PGU524303:PGU524347 PQQ524303:PQQ524347 QAM524303:QAM524347 QKI524303:QKI524347 QUE524303:QUE524347 REA524303:REA524347 RNW524303:RNW524347 RXS524303:RXS524347 SHO524303:SHO524347 SRK524303:SRK524347 TBG524303:TBG524347 TLC524303:TLC524347 TUY524303:TUY524347 UEU524303:UEU524347 UOQ524303:UOQ524347 UYM524303:UYM524347 VII524303:VII524347 VSE524303:VSE524347 WCA524303:WCA524347 WLW524303:WLW524347 WVS524303:WVS524347 K589839:K589883 JG589839:JG589883 TC589839:TC589883 ACY589839:ACY589883 AMU589839:AMU589883 AWQ589839:AWQ589883 BGM589839:BGM589883 BQI589839:BQI589883 CAE589839:CAE589883 CKA589839:CKA589883 CTW589839:CTW589883 DDS589839:DDS589883 DNO589839:DNO589883 DXK589839:DXK589883 EHG589839:EHG589883 ERC589839:ERC589883 FAY589839:FAY589883 FKU589839:FKU589883 FUQ589839:FUQ589883 GEM589839:GEM589883 GOI589839:GOI589883 GYE589839:GYE589883 HIA589839:HIA589883 HRW589839:HRW589883 IBS589839:IBS589883 ILO589839:ILO589883 IVK589839:IVK589883 JFG589839:JFG589883 JPC589839:JPC589883 JYY589839:JYY589883 KIU589839:KIU589883 KSQ589839:KSQ589883 LCM589839:LCM589883 LMI589839:LMI589883 LWE589839:LWE589883 MGA589839:MGA589883 MPW589839:MPW589883 MZS589839:MZS589883 NJO589839:NJO589883 NTK589839:NTK589883 ODG589839:ODG589883 ONC589839:ONC589883 OWY589839:OWY589883 PGU589839:PGU589883 PQQ589839:PQQ589883 QAM589839:QAM589883 QKI589839:QKI589883 QUE589839:QUE589883 REA589839:REA589883 RNW589839:RNW589883 RXS589839:RXS589883 SHO589839:SHO589883 SRK589839:SRK589883 TBG589839:TBG589883 TLC589839:TLC589883 TUY589839:TUY589883 UEU589839:UEU589883 UOQ589839:UOQ589883 UYM589839:UYM589883 VII589839:VII589883 VSE589839:VSE589883 WCA589839:WCA589883 WLW589839:WLW589883 WVS589839:WVS589883 K655375:K655419 JG655375:JG655419 TC655375:TC655419 ACY655375:ACY655419 AMU655375:AMU655419 AWQ655375:AWQ655419 BGM655375:BGM655419 BQI655375:BQI655419 CAE655375:CAE655419 CKA655375:CKA655419 CTW655375:CTW655419 DDS655375:DDS655419 DNO655375:DNO655419 DXK655375:DXK655419 EHG655375:EHG655419 ERC655375:ERC655419 FAY655375:FAY655419 FKU655375:FKU655419 FUQ655375:FUQ655419 GEM655375:GEM655419 GOI655375:GOI655419 GYE655375:GYE655419 HIA655375:HIA655419 HRW655375:HRW655419 IBS655375:IBS655419 ILO655375:ILO655419 IVK655375:IVK655419 JFG655375:JFG655419 JPC655375:JPC655419 JYY655375:JYY655419 KIU655375:KIU655419 KSQ655375:KSQ655419 LCM655375:LCM655419 LMI655375:LMI655419 LWE655375:LWE655419 MGA655375:MGA655419 MPW655375:MPW655419 MZS655375:MZS655419 NJO655375:NJO655419 NTK655375:NTK655419 ODG655375:ODG655419 ONC655375:ONC655419 OWY655375:OWY655419 PGU655375:PGU655419 PQQ655375:PQQ655419 QAM655375:QAM655419 QKI655375:QKI655419 QUE655375:QUE655419 REA655375:REA655419 RNW655375:RNW655419 RXS655375:RXS655419 SHO655375:SHO655419 SRK655375:SRK655419 TBG655375:TBG655419 TLC655375:TLC655419 TUY655375:TUY655419 UEU655375:UEU655419 UOQ655375:UOQ655419 UYM655375:UYM655419 VII655375:VII655419 VSE655375:VSE655419 WCA655375:WCA655419 WLW655375:WLW655419 WVS655375:WVS655419 K720911:K720955 JG720911:JG720955 TC720911:TC720955 ACY720911:ACY720955 AMU720911:AMU720955 AWQ720911:AWQ720955 BGM720911:BGM720955 BQI720911:BQI720955 CAE720911:CAE720955 CKA720911:CKA720955 CTW720911:CTW720955 DDS720911:DDS720955 DNO720911:DNO720955 DXK720911:DXK720955 EHG720911:EHG720955 ERC720911:ERC720955 FAY720911:FAY720955 FKU720911:FKU720955 FUQ720911:FUQ720955 GEM720911:GEM720955 GOI720911:GOI720955 GYE720911:GYE720955 HIA720911:HIA720955 HRW720911:HRW720955 IBS720911:IBS720955 ILO720911:ILO720955 IVK720911:IVK720955 JFG720911:JFG720955 JPC720911:JPC720955 JYY720911:JYY720955 KIU720911:KIU720955 KSQ720911:KSQ720955 LCM720911:LCM720955 LMI720911:LMI720955 LWE720911:LWE720955 MGA720911:MGA720955 MPW720911:MPW720955 MZS720911:MZS720955 NJO720911:NJO720955 NTK720911:NTK720955 ODG720911:ODG720955 ONC720911:ONC720955 OWY720911:OWY720955 PGU720911:PGU720955 PQQ720911:PQQ720955 QAM720911:QAM720955 QKI720911:QKI720955 QUE720911:QUE720955 REA720911:REA720955 RNW720911:RNW720955 RXS720911:RXS720955 SHO720911:SHO720955 SRK720911:SRK720955 TBG720911:TBG720955 TLC720911:TLC720955 TUY720911:TUY720955 UEU720911:UEU720955 UOQ720911:UOQ720955 UYM720911:UYM720955 VII720911:VII720955 VSE720911:VSE720955 WCA720911:WCA720955 WLW720911:WLW720955 WVS720911:WVS720955 K786447:K786491 JG786447:JG786491 TC786447:TC786491 ACY786447:ACY786491 AMU786447:AMU786491 AWQ786447:AWQ786491 BGM786447:BGM786491 BQI786447:BQI786491 CAE786447:CAE786491 CKA786447:CKA786491 CTW786447:CTW786491 DDS786447:DDS786491 DNO786447:DNO786491 DXK786447:DXK786491 EHG786447:EHG786491 ERC786447:ERC786491 FAY786447:FAY786491 FKU786447:FKU786491 FUQ786447:FUQ786491 GEM786447:GEM786491 GOI786447:GOI786491 GYE786447:GYE786491 HIA786447:HIA786491 HRW786447:HRW786491 IBS786447:IBS786491 ILO786447:ILO786491 IVK786447:IVK786491 JFG786447:JFG786491 JPC786447:JPC786491 JYY786447:JYY786491 KIU786447:KIU786491 KSQ786447:KSQ786491 LCM786447:LCM786491 LMI786447:LMI786491 LWE786447:LWE786491 MGA786447:MGA786491 MPW786447:MPW786491 MZS786447:MZS786491 NJO786447:NJO786491 NTK786447:NTK786491 ODG786447:ODG786491 ONC786447:ONC786491 OWY786447:OWY786491 PGU786447:PGU786491 PQQ786447:PQQ786491 QAM786447:QAM786491 QKI786447:QKI786491 QUE786447:QUE786491 REA786447:REA786491 RNW786447:RNW786491 RXS786447:RXS786491 SHO786447:SHO786491 SRK786447:SRK786491 TBG786447:TBG786491 TLC786447:TLC786491 TUY786447:TUY786491 UEU786447:UEU786491 UOQ786447:UOQ786491 UYM786447:UYM786491 VII786447:VII786491 VSE786447:VSE786491 WCA786447:WCA786491 WLW786447:WLW786491 WVS786447:WVS786491 K851983:K852027 JG851983:JG852027 TC851983:TC852027 ACY851983:ACY852027 AMU851983:AMU852027 AWQ851983:AWQ852027 BGM851983:BGM852027 BQI851983:BQI852027 CAE851983:CAE852027 CKA851983:CKA852027 CTW851983:CTW852027 DDS851983:DDS852027 DNO851983:DNO852027 DXK851983:DXK852027 EHG851983:EHG852027 ERC851983:ERC852027 FAY851983:FAY852027 FKU851983:FKU852027 FUQ851983:FUQ852027 GEM851983:GEM852027 GOI851983:GOI852027 GYE851983:GYE852027 HIA851983:HIA852027 HRW851983:HRW852027 IBS851983:IBS852027 ILO851983:ILO852027 IVK851983:IVK852027 JFG851983:JFG852027 JPC851983:JPC852027 JYY851983:JYY852027 KIU851983:KIU852027 KSQ851983:KSQ852027 LCM851983:LCM852027 LMI851983:LMI852027 LWE851983:LWE852027 MGA851983:MGA852027 MPW851983:MPW852027 MZS851983:MZS852027 NJO851983:NJO852027 NTK851983:NTK852027 ODG851983:ODG852027 ONC851983:ONC852027 OWY851983:OWY852027 PGU851983:PGU852027 PQQ851983:PQQ852027 QAM851983:QAM852027 QKI851983:QKI852027 QUE851983:QUE852027 REA851983:REA852027 RNW851983:RNW852027 RXS851983:RXS852027 SHO851983:SHO852027 SRK851983:SRK852027 TBG851983:TBG852027 TLC851983:TLC852027 TUY851983:TUY852027 UEU851983:UEU852027 UOQ851983:UOQ852027 UYM851983:UYM852027 VII851983:VII852027 VSE851983:VSE852027 WCA851983:WCA852027 WLW851983:WLW852027 WVS851983:WVS852027 K917519:K917563 JG917519:JG917563 TC917519:TC917563 ACY917519:ACY917563 AMU917519:AMU917563 AWQ917519:AWQ917563 BGM917519:BGM917563 BQI917519:BQI917563 CAE917519:CAE917563 CKA917519:CKA917563 CTW917519:CTW917563 DDS917519:DDS917563 DNO917519:DNO917563 DXK917519:DXK917563 EHG917519:EHG917563 ERC917519:ERC917563 FAY917519:FAY917563 FKU917519:FKU917563 FUQ917519:FUQ917563 GEM917519:GEM917563 GOI917519:GOI917563 GYE917519:GYE917563 HIA917519:HIA917563 HRW917519:HRW917563 IBS917519:IBS917563 ILO917519:ILO917563 IVK917519:IVK917563 JFG917519:JFG917563 JPC917519:JPC917563 JYY917519:JYY917563 KIU917519:KIU917563 KSQ917519:KSQ917563 LCM917519:LCM917563 LMI917519:LMI917563 LWE917519:LWE917563 MGA917519:MGA917563 MPW917519:MPW917563 MZS917519:MZS917563 NJO917519:NJO917563 NTK917519:NTK917563 ODG917519:ODG917563 ONC917519:ONC917563 OWY917519:OWY917563 PGU917519:PGU917563 PQQ917519:PQQ917563 QAM917519:QAM917563 QKI917519:QKI917563 QUE917519:QUE917563 REA917519:REA917563 RNW917519:RNW917563 RXS917519:RXS917563 SHO917519:SHO917563 SRK917519:SRK917563 TBG917519:TBG917563 TLC917519:TLC917563 TUY917519:TUY917563 UEU917519:UEU917563 UOQ917519:UOQ917563 UYM917519:UYM917563 VII917519:VII917563 VSE917519:VSE917563 WCA917519:WCA917563 WLW917519:WLW917563 WVS917519:WVS917563 K983055:K983099 JG983055:JG983099 TC983055:TC983099 ACY983055:ACY983099 AMU983055:AMU983099 AWQ983055:AWQ983099 BGM983055:BGM983099 BQI983055:BQI983099 CAE983055:CAE983099 CKA983055:CKA983099 CTW983055:CTW983099 DDS983055:DDS983099 DNO983055:DNO983099 DXK983055:DXK983099 EHG983055:EHG983099 ERC983055:ERC983099 FAY983055:FAY983099 FKU983055:FKU983099 FUQ983055:FUQ983099 GEM983055:GEM983099 GOI983055:GOI983099 GYE983055:GYE983099 HIA983055:HIA983099 HRW983055:HRW983099 IBS983055:IBS983099 ILO983055:ILO983099 IVK983055:IVK983099 JFG983055:JFG983099 JPC983055:JPC983099 JYY983055:JYY983099 KIU983055:KIU983099 KSQ983055:KSQ983099 LCM983055:LCM983099 LMI983055:LMI983099 LWE983055:LWE983099 MGA983055:MGA983099 MPW983055:MPW983099 MZS983055:MZS983099 NJO983055:NJO983099 NTK983055:NTK983099 ODG983055:ODG983099 ONC983055:ONC983099 OWY983055:OWY983099 PGU983055:PGU983099 PQQ983055:PQQ983099 QAM983055:QAM983099 QKI983055:QKI983099 QUE983055:QUE983099 REA983055:REA983099 RNW983055:RNW983099 RXS983055:RXS983099 SHO983055:SHO983099 SRK983055:SRK983099 TBG983055:TBG983099 TLC983055:TLC983099 TUY983055:TUY983099 UEU983055:UEU983099 UOQ983055:UOQ983099 UYM983055:UYM983099 VII983055:VII983099 VSE983055:VSE983099 WCA983055:WCA983099 P11:P59 JL11:JL59 TH11:TH59 ADD11:ADD59 AMZ11:AMZ59 AWV11:AWV59 BGR11:BGR59 BQN11:BQN59 CAJ11:CAJ59 CKF11:CKF59 CUB11:CUB59 DDX11:DDX59 DNT11:DNT59 DXP11:DXP59 EHL11:EHL59 ERH11:ERH59 FBD11:FBD59 FKZ11:FKZ59 FUV11:FUV59 GER11:GER59 GON11:GON59 GYJ11:GYJ59 HIF11:HIF59 HSB11:HSB59 IBX11:IBX59 ILT11:ILT59 IVP11:IVP59 JFL11:JFL59 JPH11:JPH59 JZD11:JZD59 KIZ11:KIZ59 KSV11:KSV59 LCR11:LCR59 LMN11:LMN59 LWJ11:LWJ59 MGF11:MGF59 MQB11:MQB59 MZX11:MZX59 NJT11:NJT59 NTP11:NTP59 ODL11:ODL59 ONH11:ONH59 OXD11:OXD59 PGZ11:PGZ59 PQV11:PQV59 QAR11:QAR59 QKN11:QKN59 QUJ11:QUJ59 REF11:REF59 ROB11:ROB59 RXX11:RXX59 SHT11:SHT59 SRP11:SRP59 TBL11:TBL59 TLH11:TLH59 TVD11:TVD59 UEZ11:UEZ59 UOV11:UOV59 UYR11:UYR59 VIN11:VIN59 VSJ11:VSJ59 WCF11:WCF59 WMB11:WMB59 WVX11:WVX59 JG11:JG59 TC11:TC59 ACY11:ACY59 AMU11:AMU59 AWQ11:AWQ59 BGM11:BGM59 BQI11:BQI59 CAE11:CAE59 CKA11:CKA59 CTW11:CTW59 DDS11:DDS59 DNO11:DNO59 DXK11:DXK59 EHG11:EHG59 ERC11:ERC59 FAY11:FAY59 FKU11:FKU59 FUQ11:FUQ59 GEM11:GEM59 GOI11:GOI59 GYE11:GYE59 HIA11:HIA59 HRW11:HRW59 IBS11:IBS59 ILO11:ILO59 IVK11:IVK59 JFG11:JFG59 JPC11:JPC59 JYY11:JYY59 KIU11:KIU59 KSQ11:KSQ59 LCM11:LCM59 LMI11:LMI59 LWE11:LWE59 MGA11:MGA59 MPW11:MPW59 MZS11:MZS59 NJO11:NJO59 NTK11:NTK59 ODG11:ODG59 ONC11:ONC59 OWY11:OWY59 PGU11:PGU59 PQQ11:PQQ59 QAM11:QAM59 QKI11:QKI59 QUE11:QUE59 REA11:REA59 RNW11:RNW59 RXS11:RXS59 SHO11:SHO59 SRK11:SRK59 TBG11:TBG59 TLC11:TLC59 TUY11:TUY59 UEU11:UEU59 UOQ11:UOQ59 UYM11:UYM59 VII11:VII59 VSE11:VSE59 WCA11:WCA59 WLW11:WLW59 WVS11:WVS59">
      <formula1>"通过,失败,阻塞,无效,未执行"</formula1>
    </dataValidation>
    <dataValidation type="list" allowBlank="1" showInputMessage="1" showErrorMessage="1" sqref="WVM983055:WVM983099 E65551:E65595 JA65551:JA65595 SW65551:SW65595 ACS65551:ACS65595 AMO65551:AMO65595 AWK65551:AWK65595 BGG65551:BGG65595 BQC65551:BQC65595 BZY65551:BZY65595 CJU65551:CJU65595 CTQ65551:CTQ65595 DDM65551:DDM65595 DNI65551:DNI65595 DXE65551:DXE65595 EHA65551:EHA65595 EQW65551:EQW65595 FAS65551:FAS65595 FKO65551:FKO65595 FUK65551:FUK65595 GEG65551:GEG65595 GOC65551:GOC65595 GXY65551:GXY65595 HHU65551:HHU65595 HRQ65551:HRQ65595 IBM65551:IBM65595 ILI65551:ILI65595 IVE65551:IVE65595 JFA65551:JFA65595 JOW65551:JOW65595 JYS65551:JYS65595 KIO65551:KIO65595 KSK65551:KSK65595 LCG65551:LCG65595 LMC65551:LMC65595 LVY65551:LVY65595 MFU65551:MFU65595 MPQ65551:MPQ65595 MZM65551:MZM65595 NJI65551:NJI65595 NTE65551:NTE65595 ODA65551:ODA65595 OMW65551:OMW65595 OWS65551:OWS65595 PGO65551:PGO65595 PQK65551:PQK65595 QAG65551:QAG65595 QKC65551:QKC65595 QTY65551:QTY65595 RDU65551:RDU65595 RNQ65551:RNQ65595 RXM65551:RXM65595 SHI65551:SHI65595 SRE65551:SRE65595 TBA65551:TBA65595 TKW65551:TKW65595 TUS65551:TUS65595 UEO65551:UEO65595 UOK65551:UOK65595 UYG65551:UYG65595 VIC65551:VIC65595 VRY65551:VRY65595 WBU65551:WBU65595 WLQ65551:WLQ65595 WVM65551:WVM65595 E131087:E131131 JA131087:JA131131 SW131087:SW131131 ACS131087:ACS131131 AMO131087:AMO131131 AWK131087:AWK131131 BGG131087:BGG131131 BQC131087:BQC131131 BZY131087:BZY131131 CJU131087:CJU131131 CTQ131087:CTQ131131 DDM131087:DDM131131 DNI131087:DNI131131 DXE131087:DXE131131 EHA131087:EHA131131 EQW131087:EQW131131 FAS131087:FAS131131 FKO131087:FKO131131 FUK131087:FUK131131 GEG131087:GEG131131 GOC131087:GOC131131 GXY131087:GXY131131 HHU131087:HHU131131 HRQ131087:HRQ131131 IBM131087:IBM131131 ILI131087:ILI131131 IVE131087:IVE131131 JFA131087:JFA131131 JOW131087:JOW131131 JYS131087:JYS131131 KIO131087:KIO131131 KSK131087:KSK131131 LCG131087:LCG131131 LMC131087:LMC131131 LVY131087:LVY131131 MFU131087:MFU131131 MPQ131087:MPQ131131 MZM131087:MZM131131 NJI131087:NJI131131 NTE131087:NTE131131 ODA131087:ODA131131 OMW131087:OMW131131 OWS131087:OWS131131 PGO131087:PGO131131 PQK131087:PQK131131 QAG131087:QAG131131 QKC131087:QKC131131 QTY131087:QTY131131 RDU131087:RDU131131 RNQ131087:RNQ131131 RXM131087:RXM131131 SHI131087:SHI131131 SRE131087:SRE131131 TBA131087:TBA131131 TKW131087:TKW131131 TUS131087:TUS131131 UEO131087:UEO131131 UOK131087:UOK131131 UYG131087:UYG131131 VIC131087:VIC131131 VRY131087:VRY131131 WBU131087:WBU131131 WLQ131087:WLQ131131 WVM131087:WVM131131 E196623:E196667 JA196623:JA196667 SW196623:SW196667 ACS196623:ACS196667 AMO196623:AMO196667 AWK196623:AWK196667 BGG196623:BGG196667 BQC196623:BQC196667 BZY196623:BZY196667 CJU196623:CJU196667 CTQ196623:CTQ196667 DDM196623:DDM196667 DNI196623:DNI196667 DXE196623:DXE196667 EHA196623:EHA196667 EQW196623:EQW196667 FAS196623:FAS196667 FKO196623:FKO196667 FUK196623:FUK196667 GEG196623:GEG196667 GOC196623:GOC196667 GXY196623:GXY196667 HHU196623:HHU196667 HRQ196623:HRQ196667 IBM196623:IBM196667 ILI196623:ILI196667 IVE196623:IVE196667 JFA196623:JFA196667 JOW196623:JOW196667 JYS196623:JYS196667 KIO196623:KIO196667 KSK196623:KSK196667 LCG196623:LCG196667 LMC196623:LMC196667 LVY196623:LVY196667 MFU196623:MFU196667 MPQ196623:MPQ196667 MZM196623:MZM196667 NJI196623:NJI196667 NTE196623:NTE196667 ODA196623:ODA196667 OMW196623:OMW196667 OWS196623:OWS196667 PGO196623:PGO196667 PQK196623:PQK196667 QAG196623:QAG196667 QKC196623:QKC196667 QTY196623:QTY196667 RDU196623:RDU196667 RNQ196623:RNQ196667 RXM196623:RXM196667 SHI196623:SHI196667 SRE196623:SRE196667 TBA196623:TBA196667 TKW196623:TKW196667 TUS196623:TUS196667 UEO196623:UEO196667 UOK196623:UOK196667 UYG196623:UYG196667 VIC196623:VIC196667 VRY196623:VRY196667 WBU196623:WBU196667 WLQ196623:WLQ196667 WVM196623:WVM196667 E262159:E262203 JA262159:JA262203 SW262159:SW262203 ACS262159:ACS262203 AMO262159:AMO262203 AWK262159:AWK262203 BGG262159:BGG262203 BQC262159:BQC262203 BZY262159:BZY262203 CJU262159:CJU262203 CTQ262159:CTQ262203 DDM262159:DDM262203 DNI262159:DNI262203 DXE262159:DXE262203 EHA262159:EHA262203 EQW262159:EQW262203 FAS262159:FAS262203 FKO262159:FKO262203 FUK262159:FUK262203 GEG262159:GEG262203 GOC262159:GOC262203 GXY262159:GXY262203 HHU262159:HHU262203 HRQ262159:HRQ262203 IBM262159:IBM262203 ILI262159:ILI262203 IVE262159:IVE262203 JFA262159:JFA262203 JOW262159:JOW262203 JYS262159:JYS262203 KIO262159:KIO262203 KSK262159:KSK262203 LCG262159:LCG262203 LMC262159:LMC262203 LVY262159:LVY262203 MFU262159:MFU262203 MPQ262159:MPQ262203 MZM262159:MZM262203 NJI262159:NJI262203 NTE262159:NTE262203 ODA262159:ODA262203 OMW262159:OMW262203 OWS262159:OWS262203 PGO262159:PGO262203 PQK262159:PQK262203 QAG262159:QAG262203 QKC262159:QKC262203 QTY262159:QTY262203 RDU262159:RDU262203 RNQ262159:RNQ262203 RXM262159:RXM262203 SHI262159:SHI262203 SRE262159:SRE262203 TBA262159:TBA262203 TKW262159:TKW262203 TUS262159:TUS262203 UEO262159:UEO262203 UOK262159:UOK262203 UYG262159:UYG262203 VIC262159:VIC262203 VRY262159:VRY262203 WBU262159:WBU262203 WLQ262159:WLQ262203 WVM262159:WVM262203 E327695:E327739 JA327695:JA327739 SW327695:SW327739 ACS327695:ACS327739 AMO327695:AMO327739 AWK327695:AWK327739 BGG327695:BGG327739 BQC327695:BQC327739 BZY327695:BZY327739 CJU327695:CJU327739 CTQ327695:CTQ327739 DDM327695:DDM327739 DNI327695:DNI327739 DXE327695:DXE327739 EHA327695:EHA327739 EQW327695:EQW327739 FAS327695:FAS327739 FKO327695:FKO327739 FUK327695:FUK327739 GEG327695:GEG327739 GOC327695:GOC327739 GXY327695:GXY327739 HHU327695:HHU327739 HRQ327695:HRQ327739 IBM327695:IBM327739 ILI327695:ILI327739 IVE327695:IVE327739 JFA327695:JFA327739 JOW327695:JOW327739 JYS327695:JYS327739 KIO327695:KIO327739 KSK327695:KSK327739 LCG327695:LCG327739 LMC327695:LMC327739 LVY327695:LVY327739 MFU327695:MFU327739 MPQ327695:MPQ327739 MZM327695:MZM327739 NJI327695:NJI327739 NTE327695:NTE327739 ODA327695:ODA327739 OMW327695:OMW327739 OWS327695:OWS327739 PGO327695:PGO327739 PQK327695:PQK327739 QAG327695:QAG327739 QKC327695:QKC327739 QTY327695:QTY327739 RDU327695:RDU327739 RNQ327695:RNQ327739 RXM327695:RXM327739 SHI327695:SHI327739 SRE327695:SRE327739 TBA327695:TBA327739 TKW327695:TKW327739 TUS327695:TUS327739 UEO327695:UEO327739 UOK327695:UOK327739 UYG327695:UYG327739 VIC327695:VIC327739 VRY327695:VRY327739 WBU327695:WBU327739 WLQ327695:WLQ327739 WVM327695:WVM327739 E393231:E393275 JA393231:JA393275 SW393231:SW393275 ACS393231:ACS393275 AMO393231:AMO393275 AWK393231:AWK393275 BGG393231:BGG393275 BQC393231:BQC393275 BZY393231:BZY393275 CJU393231:CJU393275 CTQ393231:CTQ393275 DDM393231:DDM393275 DNI393231:DNI393275 DXE393231:DXE393275 EHA393231:EHA393275 EQW393231:EQW393275 FAS393231:FAS393275 FKO393231:FKO393275 FUK393231:FUK393275 GEG393231:GEG393275 GOC393231:GOC393275 GXY393231:GXY393275 HHU393231:HHU393275 HRQ393231:HRQ393275 IBM393231:IBM393275 ILI393231:ILI393275 IVE393231:IVE393275 JFA393231:JFA393275 JOW393231:JOW393275 JYS393231:JYS393275 KIO393231:KIO393275 KSK393231:KSK393275 LCG393231:LCG393275 LMC393231:LMC393275 LVY393231:LVY393275 MFU393231:MFU393275 MPQ393231:MPQ393275 MZM393231:MZM393275 NJI393231:NJI393275 NTE393231:NTE393275 ODA393231:ODA393275 OMW393231:OMW393275 OWS393231:OWS393275 PGO393231:PGO393275 PQK393231:PQK393275 QAG393231:QAG393275 QKC393231:QKC393275 QTY393231:QTY393275 RDU393231:RDU393275 RNQ393231:RNQ393275 RXM393231:RXM393275 SHI393231:SHI393275 SRE393231:SRE393275 TBA393231:TBA393275 TKW393231:TKW393275 TUS393231:TUS393275 UEO393231:UEO393275 UOK393231:UOK393275 UYG393231:UYG393275 VIC393231:VIC393275 VRY393231:VRY393275 WBU393231:WBU393275 WLQ393231:WLQ393275 WVM393231:WVM393275 E458767:E458811 JA458767:JA458811 SW458767:SW458811 ACS458767:ACS458811 AMO458767:AMO458811 AWK458767:AWK458811 BGG458767:BGG458811 BQC458767:BQC458811 BZY458767:BZY458811 CJU458767:CJU458811 CTQ458767:CTQ458811 DDM458767:DDM458811 DNI458767:DNI458811 DXE458767:DXE458811 EHA458767:EHA458811 EQW458767:EQW458811 FAS458767:FAS458811 FKO458767:FKO458811 FUK458767:FUK458811 GEG458767:GEG458811 GOC458767:GOC458811 GXY458767:GXY458811 HHU458767:HHU458811 HRQ458767:HRQ458811 IBM458767:IBM458811 ILI458767:ILI458811 IVE458767:IVE458811 JFA458767:JFA458811 JOW458767:JOW458811 JYS458767:JYS458811 KIO458767:KIO458811 KSK458767:KSK458811 LCG458767:LCG458811 LMC458767:LMC458811 LVY458767:LVY458811 MFU458767:MFU458811 MPQ458767:MPQ458811 MZM458767:MZM458811 NJI458767:NJI458811 NTE458767:NTE458811 ODA458767:ODA458811 OMW458767:OMW458811 OWS458767:OWS458811 PGO458767:PGO458811 PQK458767:PQK458811 QAG458767:QAG458811 QKC458767:QKC458811 QTY458767:QTY458811 RDU458767:RDU458811 RNQ458767:RNQ458811 RXM458767:RXM458811 SHI458767:SHI458811 SRE458767:SRE458811 TBA458767:TBA458811 TKW458767:TKW458811 TUS458767:TUS458811 UEO458767:UEO458811 UOK458767:UOK458811 UYG458767:UYG458811 VIC458767:VIC458811 VRY458767:VRY458811 WBU458767:WBU458811 WLQ458767:WLQ458811 WVM458767:WVM458811 E524303:E524347 JA524303:JA524347 SW524303:SW524347 ACS524303:ACS524347 AMO524303:AMO524347 AWK524303:AWK524347 BGG524303:BGG524347 BQC524303:BQC524347 BZY524303:BZY524347 CJU524303:CJU524347 CTQ524303:CTQ524347 DDM524303:DDM524347 DNI524303:DNI524347 DXE524303:DXE524347 EHA524303:EHA524347 EQW524303:EQW524347 FAS524303:FAS524347 FKO524303:FKO524347 FUK524303:FUK524347 GEG524303:GEG524347 GOC524303:GOC524347 GXY524303:GXY524347 HHU524303:HHU524347 HRQ524303:HRQ524347 IBM524303:IBM524347 ILI524303:ILI524347 IVE524303:IVE524347 JFA524303:JFA524347 JOW524303:JOW524347 JYS524303:JYS524347 KIO524303:KIO524347 KSK524303:KSK524347 LCG524303:LCG524347 LMC524303:LMC524347 LVY524303:LVY524347 MFU524303:MFU524347 MPQ524303:MPQ524347 MZM524303:MZM524347 NJI524303:NJI524347 NTE524303:NTE524347 ODA524303:ODA524347 OMW524303:OMW524347 OWS524303:OWS524347 PGO524303:PGO524347 PQK524303:PQK524347 QAG524303:QAG524347 QKC524303:QKC524347 QTY524303:QTY524347 RDU524303:RDU524347 RNQ524303:RNQ524347 RXM524303:RXM524347 SHI524303:SHI524347 SRE524303:SRE524347 TBA524303:TBA524347 TKW524303:TKW524347 TUS524303:TUS524347 UEO524303:UEO524347 UOK524303:UOK524347 UYG524303:UYG524347 VIC524303:VIC524347 VRY524303:VRY524347 WBU524303:WBU524347 WLQ524303:WLQ524347 WVM524303:WVM524347 E589839:E589883 JA589839:JA589883 SW589839:SW589883 ACS589839:ACS589883 AMO589839:AMO589883 AWK589839:AWK589883 BGG589839:BGG589883 BQC589839:BQC589883 BZY589839:BZY589883 CJU589839:CJU589883 CTQ589839:CTQ589883 DDM589839:DDM589883 DNI589839:DNI589883 DXE589839:DXE589883 EHA589839:EHA589883 EQW589839:EQW589883 FAS589839:FAS589883 FKO589839:FKO589883 FUK589839:FUK589883 GEG589839:GEG589883 GOC589839:GOC589883 GXY589839:GXY589883 HHU589839:HHU589883 HRQ589839:HRQ589883 IBM589839:IBM589883 ILI589839:ILI589883 IVE589839:IVE589883 JFA589839:JFA589883 JOW589839:JOW589883 JYS589839:JYS589883 KIO589839:KIO589883 KSK589839:KSK589883 LCG589839:LCG589883 LMC589839:LMC589883 LVY589839:LVY589883 MFU589839:MFU589883 MPQ589839:MPQ589883 MZM589839:MZM589883 NJI589839:NJI589883 NTE589839:NTE589883 ODA589839:ODA589883 OMW589839:OMW589883 OWS589839:OWS589883 PGO589839:PGO589883 PQK589839:PQK589883 QAG589839:QAG589883 QKC589839:QKC589883 QTY589839:QTY589883 RDU589839:RDU589883 RNQ589839:RNQ589883 RXM589839:RXM589883 SHI589839:SHI589883 SRE589839:SRE589883 TBA589839:TBA589883 TKW589839:TKW589883 TUS589839:TUS589883 UEO589839:UEO589883 UOK589839:UOK589883 UYG589839:UYG589883 VIC589839:VIC589883 VRY589839:VRY589883 WBU589839:WBU589883 WLQ589839:WLQ589883 WVM589839:WVM589883 E655375:E655419 JA655375:JA655419 SW655375:SW655419 ACS655375:ACS655419 AMO655375:AMO655419 AWK655375:AWK655419 BGG655375:BGG655419 BQC655375:BQC655419 BZY655375:BZY655419 CJU655375:CJU655419 CTQ655375:CTQ655419 DDM655375:DDM655419 DNI655375:DNI655419 DXE655375:DXE655419 EHA655375:EHA655419 EQW655375:EQW655419 FAS655375:FAS655419 FKO655375:FKO655419 FUK655375:FUK655419 GEG655375:GEG655419 GOC655375:GOC655419 GXY655375:GXY655419 HHU655375:HHU655419 HRQ655375:HRQ655419 IBM655375:IBM655419 ILI655375:ILI655419 IVE655375:IVE655419 JFA655375:JFA655419 JOW655375:JOW655419 JYS655375:JYS655419 KIO655375:KIO655419 KSK655375:KSK655419 LCG655375:LCG655419 LMC655375:LMC655419 LVY655375:LVY655419 MFU655375:MFU655419 MPQ655375:MPQ655419 MZM655375:MZM655419 NJI655375:NJI655419 NTE655375:NTE655419 ODA655375:ODA655419 OMW655375:OMW655419 OWS655375:OWS655419 PGO655375:PGO655419 PQK655375:PQK655419 QAG655375:QAG655419 QKC655375:QKC655419 QTY655375:QTY655419 RDU655375:RDU655419 RNQ655375:RNQ655419 RXM655375:RXM655419 SHI655375:SHI655419 SRE655375:SRE655419 TBA655375:TBA655419 TKW655375:TKW655419 TUS655375:TUS655419 UEO655375:UEO655419 UOK655375:UOK655419 UYG655375:UYG655419 VIC655375:VIC655419 VRY655375:VRY655419 WBU655375:WBU655419 WLQ655375:WLQ655419 WVM655375:WVM655419 E720911:E720955 JA720911:JA720955 SW720911:SW720955 ACS720911:ACS720955 AMO720911:AMO720955 AWK720911:AWK720955 BGG720911:BGG720955 BQC720911:BQC720955 BZY720911:BZY720955 CJU720911:CJU720955 CTQ720911:CTQ720955 DDM720911:DDM720955 DNI720911:DNI720955 DXE720911:DXE720955 EHA720911:EHA720955 EQW720911:EQW720955 FAS720911:FAS720955 FKO720911:FKO720955 FUK720911:FUK720955 GEG720911:GEG720955 GOC720911:GOC720955 GXY720911:GXY720955 HHU720911:HHU720955 HRQ720911:HRQ720955 IBM720911:IBM720955 ILI720911:ILI720955 IVE720911:IVE720955 JFA720911:JFA720955 JOW720911:JOW720955 JYS720911:JYS720955 KIO720911:KIO720955 KSK720911:KSK720955 LCG720911:LCG720955 LMC720911:LMC720955 LVY720911:LVY720955 MFU720911:MFU720955 MPQ720911:MPQ720955 MZM720911:MZM720955 NJI720911:NJI720955 NTE720911:NTE720955 ODA720911:ODA720955 OMW720911:OMW720955 OWS720911:OWS720955 PGO720911:PGO720955 PQK720911:PQK720955 QAG720911:QAG720955 QKC720911:QKC720955 QTY720911:QTY720955 RDU720911:RDU720955 RNQ720911:RNQ720955 RXM720911:RXM720955 SHI720911:SHI720955 SRE720911:SRE720955 TBA720911:TBA720955 TKW720911:TKW720955 TUS720911:TUS720955 UEO720911:UEO720955 UOK720911:UOK720955 UYG720911:UYG720955 VIC720911:VIC720955 VRY720911:VRY720955 WBU720911:WBU720955 WLQ720911:WLQ720955 WVM720911:WVM720955 E786447:E786491 JA786447:JA786491 SW786447:SW786491 ACS786447:ACS786491 AMO786447:AMO786491 AWK786447:AWK786491 BGG786447:BGG786491 BQC786447:BQC786491 BZY786447:BZY786491 CJU786447:CJU786491 CTQ786447:CTQ786491 DDM786447:DDM786491 DNI786447:DNI786491 DXE786447:DXE786491 EHA786447:EHA786491 EQW786447:EQW786491 FAS786447:FAS786491 FKO786447:FKO786491 FUK786447:FUK786491 GEG786447:GEG786491 GOC786447:GOC786491 GXY786447:GXY786491 HHU786447:HHU786491 HRQ786447:HRQ786491 IBM786447:IBM786491 ILI786447:ILI786491 IVE786447:IVE786491 JFA786447:JFA786491 JOW786447:JOW786491 JYS786447:JYS786491 KIO786447:KIO786491 KSK786447:KSK786491 LCG786447:LCG786491 LMC786447:LMC786491 LVY786447:LVY786491 MFU786447:MFU786491 MPQ786447:MPQ786491 MZM786447:MZM786491 NJI786447:NJI786491 NTE786447:NTE786491 ODA786447:ODA786491 OMW786447:OMW786491 OWS786447:OWS786491 PGO786447:PGO786491 PQK786447:PQK786491 QAG786447:QAG786491 QKC786447:QKC786491 QTY786447:QTY786491 RDU786447:RDU786491 RNQ786447:RNQ786491 RXM786447:RXM786491 SHI786447:SHI786491 SRE786447:SRE786491 TBA786447:TBA786491 TKW786447:TKW786491 TUS786447:TUS786491 UEO786447:UEO786491 UOK786447:UOK786491 UYG786447:UYG786491 VIC786447:VIC786491 VRY786447:VRY786491 WBU786447:WBU786491 WLQ786447:WLQ786491 WVM786447:WVM786491 E851983:E852027 JA851983:JA852027 SW851983:SW852027 ACS851983:ACS852027 AMO851983:AMO852027 AWK851983:AWK852027 BGG851983:BGG852027 BQC851983:BQC852027 BZY851983:BZY852027 CJU851983:CJU852027 CTQ851983:CTQ852027 DDM851983:DDM852027 DNI851983:DNI852027 DXE851983:DXE852027 EHA851983:EHA852027 EQW851983:EQW852027 FAS851983:FAS852027 FKO851983:FKO852027 FUK851983:FUK852027 GEG851983:GEG852027 GOC851983:GOC852027 GXY851983:GXY852027 HHU851983:HHU852027 HRQ851983:HRQ852027 IBM851983:IBM852027 ILI851983:ILI852027 IVE851983:IVE852027 JFA851983:JFA852027 JOW851983:JOW852027 JYS851983:JYS852027 KIO851983:KIO852027 KSK851983:KSK852027 LCG851983:LCG852027 LMC851983:LMC852027 LVY851983:LVY852027 MFU851983:MFU852027 MPQ851983:MPQ852027 MZM851983:MZM852027 NJI851983:NJI852027 NTE851983:NTE852027 ODA851983:ODA852027 OMW851983:OMW852027 OWS851983:OWS852027 PGO851983:PGO852027 PQK851983:PQK852027 QAG851983:QAG852027 QKC851983:QKC852027 QTY851983:QTY852027 RDU851983:RDU852027 RNQ851983:RNQ852027 RXM851983:RXM852027 SHI851983:SHI852027 SRE851983:SRE852027 TBA851983:TBA852027 TKW851983:TKW852027 TUS851983:TUS852027 UEO851983:UEO852027 UOK851983:UOK852027 UYG851983:UYG852027 VIC851983:VIC852027 VRY851983:VRY852027 WBU851983:WBU852027 WLQ851983:WLQ852027 WVM851983:WVM852027 E917519:E917563 JA917519:JA917563 SW917519:SW917563 ACS917519:ACS917563 AMO917519:AMO917563 AWK917519:AWK917563 BGG917519:BGG917563 BQC917519:BQC917563 BZY917519:BZY917563 CJU917519:CJU917563 CTQ917519:CTQ917563 DDM917519:DDM917563 DNI917519:DNI917563 DXE917519:DXE917563 EHA917519:EHA917563 EQW917519:EQW917563 FAS917519:FAS917563 FKO917519:FKO917563 FUK917519:FUK917563 GEG917519:GEG917563 GOC917519:GOC917563 GXY917519:GXY917563 HHU917519:HHU917563 HRQ917519:HRQ917563 IBM917519:IBM917563 ILI917519:ILI917563 IVE917519:IVE917563 JFA917519:JFA917563 JOW917519:JOW917563 JYS917519:JYS917563 KIO917519:KIO917563 KSK917519:KSK917563 LCG917519:LCG917563 LMC917519:LMC917563 LVY917519:LVY917563 MFU917519:MFU917563 MPQ917519:MPQ917563 MZM917519:MZM917563 NJI917519:NJI917563 NTE917519:NTE917563 ODA917519:ODA917563 OMW917519:OMW917563 OWS917519:OWS917563 PGO917519:PGO917563 PQK917519:PQK917563 QAG917519:QAG917563 QKC917519:QKC917563 QTY917519:QTY917563 RDU917519:RDU917563 RNQ917519:RNQ917563 RXM917519:RXM917563 SHI917519:SHI917563 SRE917519:SRE917563 TBA917519:TBA917563 TKW917519:TKW917563 TUS917519:TUS917563 UEO917519:UEO917563 UOK917519:UOK917563 UYG917519:UYG917563 VIC917519:VIC917563 VRY917519:VRY917563 WBU917519:WBU917563 WLQ917519:WLQ917563 WVM917519:WVM917563 E983055:E983099 JA983055:JA983099 SW983055:SW983099 ACS983055:ACS983099 AMO983055:AMO983099 AWK983055:AWK983099 BGG983055:BGG983099 BQC983055:BQC983099 BZY983055:BZY983099 CJU983055:CJU983099 CTQ983055:CTQ983099 DDM983055:DDM983099 DNI983055:DNI983099 DXE983055:DXE983099 EHA983055:EHA983099 EQW983055:EQW983099 FAS983055:FAS983099 FKO983055:FKO983099 FUK983055:FUK983099 GEG983055:GEG983099 GOC983055:GOC983099 GXY983055:GXY983099 HHU983055:HHU983099 HRQ983055:HRQ983099 IBM983055:IBM983099 ILI983055:ILI983099 IVE983055:IVE983099 JFA983055:JFA983099 JOW983055:JOW983099 JYS983055:JYS983099 KIO983055:KIO983099 KSK983055:KSK983099 LCG983055:LCG983099 LMC983055:LMC983099 LVY983055:LVY983099 MFU983055:MFU983099 MPQ983055:MPQ983099 MZM983055:MZM983099 NJI983055:NJI983099 NTE983055:NTE983099 ODA983055:ODA983099 OMW983055:OMW983099 OWS983055:OWS983099 PGO983055:PGO983099 PQK983055:PQK983099 QAG983055:QAG983099 QKC983055:QKC983099 QTY983055:QTY983099 RDU983055:RDU983099 RNQ983055:RNQ983099 RXM983055:RXM983099 SHI983055:SHI983099 SRE983055:SRE983099 TBA983055:TBA983099 TKW983055:TKW983099 TUS983055:TUS983099 UEO983055:UEO983099 UOK983055:UOK983099 UYG983055:UYG983099 VIC983055:VIC983099 VRY983055:VRY983099 WBU983055:WBU983099 WLQ983055:WLQ983099 JA11:JA59 SW11:SW59 ACS11:ACS59 AMO11:AMO59 AWK11:AWK59 BGG11:BGG59 BQC11:BQC59 BZY11:BZY59 CJU11:CJU59 CTQ11:CTQ59 DDM11:DDM59 DNI11:DNI59 DXE11:DXE59 EHA11:EHA59 EQW11:EQW59 FAS11:FAS59 FKO11:FKO59 FUK11:FUK59 GEG11:GEG59 GOC11:GOC59 GXY11:GXY59 HHU11:HHU59 HRQ11:HRQ59 IBM11:IBM59 ILI11:ILI59 IVE11:IVE59 JFA11:JFA59 JOW11:JOW59 JYS11:JYS59 KIO11:KIO59 KSK11:KSK59 LCG11:LCG59 LMC11:LMC59 LVY11:LVY59 MFU11:MFU59 MPQ11:MPQ59 MZM11:MZM59 NJI11:NJI59 NTE11:NTE59 ODA11:ODA59 OMW11:OMW59 OWS11:OWS59 PGO11:PGO59 PQK11:PQK59 QAG11:QAG59 QKC11:QKC59 QTY11:QTY59 RDU11:RDU59 RNQ11:RNQ59 RXM11:RXM59 SHI11:SHI59 SRE11:SRE59 TBA11:TBA59 TKW11:TKW59 TUS11:TUS59 UEO11:UEO59 UOK11:UOK59 UYG11:UYG59 VIC11:VIC59 VRY11:VRY59 WBU11:WBU59 WLQ11:WLQ59 WVM11:WVM59 E11:E77">
      <formula1>"正,反"</formula1>
    </dataValidation>
    <dataValidation type="list" allowBlank="1" showInputMessage="1" showErrorMessage="1" sqref="WVN983055:WVN983099 F65551:F65595 JB65551:JB65595 SX65551:SX65595 ACT65551:ACT65595 AMP65551:AMP65595 AWL65551:AWL65595 BGH65551:BGH65595 BQD65551:BQD65595 BZZ65551:BZZ65595 CJV65551:CJV65595 CTR65551:CTR65595 DDN65551:DDN65595 DNJ65551:DNJ65595 DXF65551:DXF65595 EHB65551:EHB65595 EQX65551:EQX65595 FAT65551:FAT65595 FKP65551:FKP65595 FUL65551:FUL65595 GEH65551:GEH65595 GOD65551:GOD65595 GXZ65551:GXZ65595 HHV65551:HHV65595 HRR65551:HRR65595 IBN65551:IBN65595 ILJ65551:ILJ65595 IVF65551:IVF65595 JFB65551:JFB65595 JOX65551:JOX65595 JYT65551:JYT65595 KIP65551:KIP65595 KSL65551:KSL65595 LCH65551:LCH65595 LMD65551:LMD65595 LVZ65551:LVZ65595 MFV65551:MFV65595 MPR65551:MPR65595 MZN65551:MZN65595 NJJ65551:NJJ65595 NTF65551:NTF65595 ODB65551:ODB65595 OMX65551:OMX65595 OWT65551:OWT65595 PGP65551:PGP65595 PQL65551:PQL65595 QAH65551:QAH65595 QKD65551:QKD65595 QTZ65551:QTZ65595 RDV65551:RDV65595 RNR65551:RNR65595 RXN65551:RXN65595 SHJ65551:SHJ65595 SRF65551:SRF65595 TBB65551:TBB65595 TKX65551:TKX65595 TUT65551:TUT65595 UEP65551:UEP65595 UOL65551:UOL65595 UYH65551:UYH65595 VID65551:VID65595 VRZ65551:VRZ65595 WBV65551:WBV65595 WLR65551:WLR65595 WVN65551:WVN65595 F131087:F131131 JB131087:JB131131 SX131087:SX131131 ACT131087:ACT131131 AMP131087:AMP131131 AWL131087:AWL131131 BGH131087:BGH131131 BQD131087:BQD131131 BZZ131087:BZZ131131 CJV131087:CJV131131 CTR131087:CTR131131 DDN131087:DDN131131 DNJ131087:DNJ131131 DXF131087:DXF131131 EHB131087:EHB131131 EQX131087:EQX131131 FAT131087:FAT131131 FKP131087:FKP131131 FUL131087:FUL131131 GEH131087:GEH131131 GOD131087:GOD131131 GXZ131087:GXZ131131 HHV131087:HHV131131 HRR131087:HRR131131 IBN131087:IBN131131 ILJ131087:ILJ131131 IVF131087:IVF131131 JFB131087:JFB131131 JOX131087:JOX131131 JYT131087:JYT131131 KIP131087:KIP131131 KSL131087:KSL131131 LCH131087:LCH131131 LMD131087:LMD131131 LVZ131087:LVZ131131 MFV131087:MFV131131 MPR131087:MPR131131 MZN131087:MZN131131 NJJ131087:NJJ131131 NTF131087:NTF131131 ODB131087:ODB131131 OMX131087:OMX131131 OWT131087:OWT131131 PGP131087:PGP131131 PQL131087:PQL131131 QAH131087:QAH131131 QKD131087:QKD131131 QTZ131087:QTZ131131 RDV131087:RDV131131 RNR131087:RNR131131 RXN131087:RXN131131 SHJ131087:SHJ131131 SRF131087:SRF131131 TBB131087:TBB131131 TKX131087:TKX131131 TUT131087:TUT131131 UEP131087:UEP131131 UOL131087:UOL131131 UYH131087:UYH131131 VID131087:VID131131 VRZ131087:VRZ131131 WBV131087:WBV131131 WLR131087:WLR131131 WVN131087:WVN131131 F196623:F196667 JB196623:JB196667 SX196623:SX196667 ACT196623:ACT196667 AMP196623:AMP196667 AWL196623:AWL196667 BGH196623:BGH196667 BQD196623:BQD196667 BZZ196623:BZZ196667 CJV196623:CJV196667 CTR196623:CTR196667 DDN196623:DDN196667 DNJ196623:DNJ196667 DXF196623:DXF196667 EHB196623:EHB196667 EQX196623:EQX196667 FAT196623:FAT196667 FKP196623:FKP196667 FUL196623:FUL196667 GEH196623:GEH196667 GOD196623:GOD196667 GXZ196623:GXZ196667 HHV196623:HHV196667 HRR196623:HRR196667 IBN196623:IBN196667 ILJ196623:ILJ196667 IVF196623:IVF196667 JFB196623:JFB196667 JOX196623:JOX196667 JYT196623:JYT196667 KIP196623:KIP196667 KSL196623:KSL196667 LCH196623:LCH196667 LMD196623:LMD196667 LVZ196623:LVZ196667 MFV196623:MFV196667 MPR196623:MPR196667 MZN196623:MZN196667 NJJ196623:NJJ196667 NTF196623:NTF196667 ODB196623:ODB196667 OMX196623:OMX196667 OWT196623:OWT196667 PGP196623:PGP196667 PQL196623:PQL196667 QAH196623:QAH196667 QKD196623:QKD196667 QTZ196623:QTZ196667 RDV196623:RDV196667 RNR196623:RNR196667 RXN196623:RXN196667 SHJ196623:SHJ196667 SRF196623:SRF196667 TBB196623:TBB196667 TKX196623:TKX196667 TUT196623:TUT196667 UEP196623:UEP196667 UOL196623:UOL196667 UYH196623:UYH196667 VID196623:VID196667 VRZ196623:VRZ196667 WBV196623:WBV196667 WLR196623:WLR196667 WVN196623:WVN196667 F262159:F262203 JB262159:JB262203 SX262159:SX262203 ACT262159:ACT262203 AMP262159:AMP262203 AWL262159:AWL262203 BGH262159:BGH262203 BQD262159:BQD262203 BZZ262159:BZZ262203 CJV262159:CJV262203 CTR262159:CTR262203 DDN262159:DDN262203 DNJ262159:DNJ262203 DXF262159:DXF262203 EHB262159:EHB262203 EQX262159:EQX262203 FAT262159:FAT262203 FKP262159:FKP262203 FUL262159:FUL262203 GEH262159:GEH262203 GOD262159:GOD262203 GXZ262159:GXZ262203 HHV262159:HHV262203 HRR262159:HRR262203 IBN262159:IBN262203 ILJ262159:ILJ262203 IVF262159:IVF262203 JFB262159:JFB262203 JOX262159:JOX262203 JYT262159:JYT262203 KIP262159:KIP262203 KSL262159:KSL262203 LCH262159:LCH262203 LMD262159:LMD262203 LVZ262159:LVZ262203 MFV262159:MFV262203 MPR262159:MPR262203 MZN262159:MZN262203 NJJ262159:NJJ262203 NTF262159:NTF262203 ODB262159:ODB262203 OMX262159:OMX262203 OWT262159:OWT262203 PGP262159:PGP262203 PQL262159:PQL262203 QAH262159:QAH262203 QKD262159:QKD262203 QTZ262159:QTZ262203 RDV262159:RDV262203 RNR262159:RNR262203 RXN262159:RXN262203 SHJ262159:SHJ262203 SRF262159:SRF262203 TBB262159:TBB262203 TKX262159:TKX262203 TUT262159:TUT262203 UEP262159:UEP262203 UOL262159:UOL262203 UYH262159:UYH262203 VID262159:VID262203 VRZ262159:VRZ262203 WBV262159:WBV262203 WLR262159:WLR262203 WVN262159:WVN262203 F327695:F327739 JB327695:JB327739 SX327695:SX327739 ACT327695:ACT327739 AMP327695:AMP327739 AWL327695:AWL327739 BGH327695:BGH327739 BQD327695:BQD327739 BZZ327695:BZZ327739 CJV327695:CJV327739 CTR327695:CTR327739 DDN327695:DDN327739 DNJ327695:DNJ327739 DXF327695:DXF327739 EHB327695:EHB327739 EQX327695:EQX327739 FAT327695:FAT327739 FKP327695:FKP327739 FUL327695:FUL327739 GEH327695:GEH327739 GOD327695:GOD327739 GXZ327695:GXZ327739 HHV327695:HHV327739 HRR327695:HRR327739 IBN327695:IBN327739 ILJ327695:ILJ327739 IVF327695:IVF327739 JFB327695:JFB327739 JOX327695:JOX327739 JYT327695:JYT327739 KIP327695:KIP327739 KSL327695:KSL327739 LCH327695:LCH327739 LMD327695:LMD327739 LVZ327695:LVZ327739 MFV327695:MFV327739 MPR327695:MPR327739 MZN327695:MZN327739 NJJ327695:NJJ327739 NTF327695:NTF327739 ODB327695:ODB327739 OMX327695:OMX327739 OWT327695:OWT327739 PGP327695:PGP327739 PQL327695:PQL327739 QAH327695:QAH327739 QKD327695:QKD327739 QTZ327695:QTZ327739 RDV327695:RDV327739 RNR327695:RNR327739 RXN327695:RXN327739 SHJ327695:SHJ327739 SRF327695:SRF327739 TBB327695:TBB327739 TKX327695:TKX327739 TUT327695:TUT327739 UEP327695:UEP327739 UOL327695:UOL327739 UYH327695:UYH327739 VID327695:VID327739 VRZ327695:VRZ327739 WBV327695:WBV327739 WLR327695:WLR327739 WVN327695:WVN327739 F393231:F393275 JB393231:JB393275 SX393231:SX393275 ACT393231:ACT393275 AMP393231:AMP393275 AWL393231:AWL393275 BGH393231:BGH393275 BQD393231:BQD393275 BZZ393231:BZZ393275 CJV393231:CJV393275 CTR393231:CTR393275 DDN393231:DDN393275 DNJ393231:DNJ393275 DXF393231:DXF393275 EHB393231:EHB393275 EQX393231:EQX393275 FAT393231:FAT393275 FKP393231:FKP393275 FUL393231:FUL393275 GEH393231:GEH393275 GOD393231:GOD393275 GXZ393231:GXZ393275 HHV393231:HHV393275 HRR393231:HRR393275 IBN393231:IBN393275 ILJ393231:ILJ393275 IVF393231:IVF393275 JFB393231:JFB393275 JOX393231:JOX393275 JYT393231:JYT393275 KIP393231:KIP393275 KSL393231:KSL393275 LCH393231:LCH393275 LMD393231:LMD393275 LVZ393231:LVZ393275 MFV393231:MFV393275 MPR393231:MPR393275 MZN393231:MZN393275 NJJ393231:NJJ393275 NTF393231:NTF393275 ODB393231:ODB393275 OMX393231:OMX393275 OWT393231:OWT393275 PGP393231:PGP393275 PQL393231:PQL393275 QAH393231:QAH393275 QKD393231:QKD393275 QTZ393231:QTZ393275 RDV393231:RDV393275 RNR393231:RNR393275 RXN393231:RXN393275 SHJ393231:SHJ393275 SRF393231:SRF393275 TBB393231:TBB393275 TKX393231:TKX393275 TUT393231:TUT393275 UEP393231:UEP393275 UOL393231:UOL393275 UYH393231:UYH393275 VID393231:VID393275 VRZ393231:VRZ393275 WBV393231:WBV393275 WLR393231:WLR393275 WVN393231:WVN393275 F458767:F458811 JB458767:JB458811 SX458767:SX458811 ACT458767:ACT458811 AMP458767:AMP458811 AWL458767:AWL458811 BGH458767:BGH458811 BQD458767:BQD458811 BZZ458767:BZZ458811 CJV458767:CJV458811 CTR458767:CTR458811 DDN458767:DDN458811 DNJ458767:DNJ458811 DXF458767:DXF458811 EHB458767:EHB458811 EQX458767:EQX458811 FAT458767:FAT458811 FKP458767:FKP458811 FUL458767:FUL458811 GEH458767:GEH458811 GOD458767:GOD458811 GXZ458767:GXZ458811 HHV458767:HHV458811 HRR458767:HRR458811 IBN458767:IBN458811 ILJ458767:ILJ458811 IVF458767:IVF458811 JFB458767:JFB458811 JOX458767:JOX458811 JYT458767:JYT458811 KIP458767:KIP458811 KSL458767:KSL458811 LCH458767:LCH458811 LMD458767:LMD458811 LVZ458767:LVZ458811 MFV458767:MFV458811 MPR458767:MPR458811 MZN458767:MZN458811 NJJ458767:NJJ458811 NTF458767:NTF458811 ODB458767:ODB458811 OMX458767:OMX458811 OWT458767:OWT458811 PGP458767:PGP458811 PQL458767:PQL458811 QAH458767:QAH458811 QKD458767:QKD458811 QTZ458767:QTZ458811 RDV458767:RDV458811 RNR458767:RNR458811 RXN458767:RXN458811 SHJ458767:SHJ458811 SRF458767:SRF458811 TBB458767:TBB458811 TKX458767:TKX458811 TUT458767:TUT458811 UEP458767:UEP458811 UOL458767:UOL458811 UYH458767:UYH458811 VID458767:VID458811 VRZ458767:VRZ458811 WBV458767:WBV458811 WLR458767:WLR458811 WVN458767:WVN458811 F524303:F524347 JB524303:JB524347 SX524303:SX524347 ACT524303:ACT524347 AMP524303:AMP524347 AWL524303:AWL524347 BGH524303:BGH524347 BQD524303:BQD524347 BZZ524303:BZZ524347 CJV524303:CJV524347 CTR524303:CTR524347 DDN524303:DDN524347 DNJ524303:DNJ524347 DXF524303:DXF524347 EHB524303:EHB524347 EQX524303:EQX524347 FAT524303:FAT524347 FKP524303:FKP524347 FUL524303:FUL524347 GEH524303:GEH524347 GOD524303:GOD524347 GXZ524303:GXZ524347 HHV524303:HHV524347 HRR524303:HRR524347 IBN524303:IBN524347 ILJ524303:ILJ524347 IVF524303:IVF524347 JFB524303:JFB524347 JOX524303:JOX524347 JYT524303:JYT524347 KIP524303:KIP524347 KSL524303:KSL524347 LCH524303:LCH524347 LMD524303:LMD524347 LVZ524303:LVZ524347 MFV524303:MFV524347 MPR524303:MPR524347 MZN524303:MZN524347 NJJ524303:NJJ524347 NTF524303:NTF524347 ODB524303:ODB524347 OMX524303:OMX524347 OWT524303:OWT524347 PGP524303:PGP524347 PQL524303:PQL524347 QAH524303:QAH524347 QKD524303:QKD524347 QTZ524303:QTZ524347 RDV524303:RDV524347 RNR524303:RNR524347 RXN524303:RXN524347 SHJ524303:SHJ524347 SRF524303:SRF524347 TBB524303:TBB524347 TKX524303:TKX524347 TUT524303:TUT524347 UEP524303:UEP524347 UOL524303:UOL524347 UYH524303:UYH524347 VID524303:VID524347 VRZ524303:VRZ524347 WBV524303:WBV524347 WLR524303:WLR524347 WVN524303:WVN524347 F589839:F589883 JB589839:JB589883 SX589839:SX589883 ACT589839:ACT589883 AMP589839:AMP589883 AWL589839:AWL589883 BGH589839:BGH589883 BQD589839:BQD589883 BZZ589839:BZZ589883 CJV589839:CJV589883 CTR589839:CTR589883 DDN589839:DDN589883 DNJ589839:DNJ589883 DXF589839:DXF589883 EHB589839:EHB589883 EQX589839:EQX589883 FAT589839:FAT589883 FKP589839:FKP589883 FUL589839:FUL589883 GEH589839:GEH589883 GOD589839:GOD589883 GXZ589839:GXZ589883 HHV589839:HHV589883 HRR589839:HRR589883 IBN589839:IBN589883 ILJ589839:ILJ589883 IVF589839:IVF589883 JFB589839:JFB589883 JOX589839:JOX589883 JYT589839:JYT589883 KIP589839:KIP589883 KSL589839:KSL589883 LCH589839:LCH589883 LMD589839:LMD589883 LVZ589839:LVZ589883 MFV589839:MFV589883 MPR589839:MPR589883 MZN589839:MZN589883 NJJ589839:NJJ589883 NTF589839:NTF589883 ODB589839:ODB589883 OMX589839:OMX589883 OWT589839:OWT589883 PGP589839:PGP589883 PQL589839:PQL589883 QAH589839:QAH589883 QKD589839:QKD589883 QTZ589839:QTZ589883 RDV589839:RDV589883 RNR589839:RNR589883 RXN589839:RXN589883 SHJ589839:SHJ589883 SRF589839:SRF589883 TBB589839:TBB589883 TKX589839:TKX589883 TUT589839:TUT589883 UEP589839:UEP589883 UOL589839:UOL589883 UYH589839:UYH589883 VID589839:VID589883 VRZ589839:VRZ589883 WBV589839:WBV589883 WLR589839:WLR589883 WVN589839:WVN589883 F655375:F655419 JB655375:JB655419 SX655375:SX655419 ACT655375:ACT655419 AMP655375:AMP655419 AWL655375:AWL655419 BGH655375:BGH655419 BQD655375:BQD655419 BZZ655375:BZZ655419 CJV655375:CJV655419 CTR655375:CTR655419 DDN655375:DDN655419 DNJ655375:DNJ655419 DXF655375:DXF655419 EHB655375:EHB655419 EQX655375:EQX655419 FAT655375:FAT655419 FKP655375:FKP655419 FUL655375:FUL655419 GEH655375:GEH655419 GOD655375:GOD655419 GXZ655375:GXZ655419 HHV655375:HHV655419 HRR655375:HRR655419 IBN655375:IBN655419 ILJ655375:ILJ655419 IVF655375:IVF655419 JFB655375:JFB655419 JOX655375:JOX655419 JYT655375:JYT655419 KIP655375:KIP655419 KSL655375:KSL655419 LCH655375:LCH655419 LMD655375:LMD655419 LVZ655375:LVZ655419 MFV655375:MFV655419 MPR655375:MPR655419 MZN655375:MZN655419 NJJ655375:NJJ655419 NTF655375:NTF655419 ODB655375:ODB655419 OMX655375:OMX655419 OWT655375:OWT655419 PGP655375:PGP655419 PQL655375:PQL655419 QAH655375:QAH655419 QKD655375:QKD655419 QTZ655375:QTZ655419 RDV655375:RDV655419 RNR655375:RNR655419 RXN655375:RXN655419 SHJ655375:SHJ655419 SRF655375:SRF655419 TBB655375:TBB655419 TKX655375:TKX655419 TUT655375:TUT655419 UEP655375:UEP655419 UOL655375:UOL655419 UYH655375:UYH655419 VID655375:VID655419 VRZ655375:VRZ655419 WBV655375:WBV655419 WLR655375:WLR655419 WVN655375:WVN655419 F720911:F720955 JB720911:JB720955 SX720911:SX720955 ACT720911:ACT720955 AMP720911:AMP720955 AWL720911:AWL720955 BGH720911:BGH720955 BQD720911:BQD720955 BZZ720911:BZZ720955 CJV720911:CJV720955 CTR720911:CTR720955 DDN720911:DDN720955 DNJ720911:DNJ720955 DXF720911:DXF720955 EHB720911:EHB720955 EQX720911:EQX720955 FAT720911:FAT720955 FKP720911:FKP720955 FUL720911:FUL720955 GEH720911:GEH720955 GOD720911:GOD720955 GXZ720911:GXZ720955 HHV720911:HHV720955 HRR720911:HRR720955 IBN720911:IBN720955 ILJ720911:ILJ720955 IVF720911:IVF720955 JFB720911:JFB720955 JOX720911:JOX720955 JYT720911:JYT720955 KIP720911:KIP720955 KSL720911:KSL720955 LCH720911:LCH720955 LMD720911:LMD720955 LVZ720911:LVZ720955 MFV720911:MFV720955 MPR720911:MPR720955 MZN720911:MZN720955 NJJ720911:NJJ720955 NTF720911:NTF720955 ODB720911:ODB720955 OMX720911:OMX720955 OWT720911:OWT720955 PGP720911:PGP720955 PQL720911:PQL720955 QAH720911:QAH720955 QKD720911:QKD720955 QTZ720911:QTZ720955 RDV720911:RDV720955 RNR720911:RNR720955 RXN720911:RXN720955 SHJ720911:SHJ720955 SRF720911:SRF720955 TBB720911:TBB720955 TKX720911:TKX720955 TUT720911:TUT720955 UEP720911:UEP720955 UOL720911:UOL720955 UYH720911:UYH720955 VID720911:VID720955 VRZ720911:VRZ720955 WBV720911:WBV720955 WLR720911:WLR720955 WVN720911:WVN720955 F786447:F786491 JB786447:JB786491 SX786447:SX786491 ACT786447:ACT786491 AMP786447:AMP786491 AWL786447:AWL786491 BGH786447:BGH786491 BQD786447:BQD786491 BZZ786447:BZZ786491 CJV786447:CJV786491 CTR786447:CTR786491 DDN786447:DDN786491 DNJ786447:DNJ786491 DXF786447:DXF786491 EHB786447:EHB786491 EQX786447:EQX786491 FAT786447:FAT786491 FKP786447:FKP786491 FUL786447:FUL786491 GEH786447:GEH786491 GOD786447:GOD786491 GXZ786447:GXZ786491 HHV786447:HHV786491 HRR786447:HRR786491 IBN786447:IBN786491 ILJ786447:ILJ786491 IVF786447:IVF786491 JFB786447:JFB786491 JOX786447:JOX786491 JYT786447:JYT786491 KIP786447:KIP786491 KSL786447:KSL786491 LCH786447:LCH786491 LMD786447:LMD786491 LVZ786447:LVZ786491 MFV786447:MFV786491 MPR786447:MPR786491 MZN786447:MZN786491 NJJ786447:NJJ786491 NTF786447:NTF786491 ODB786447:ODB786491 OMX786447:OMX786491 OWT786447:OWT786491 PGP786447:PGP786491 PQL786447:PQL786491 QAH786447:QAH786491 QKD786447:QKD786491 QTZ786447:QTZ786491 RDV786447:RDV786491 RNR786447:RNR786491 RXN786447:RXN786491 SHJ786447:SHJ786491 SRF786447:SRF786491 TBB786447:TBB786491 TKX786447:TKX786491 TUT786447:TUT786491 UEP786447:UEP786491 UOL786447:UOL786491 UYH786447:UYH786491 VID786447:VID786491 VRZ786447:VRZ786491 WBV786447:WBV786491 WLR786447:WLR786491 WVN786447:WVN786491 F851983:F852027 JB851983:JB852027 SX851983:SX852027 ACT851983:ACT852027 AMP851983:AMP852027 AWL851983:AWL852027 BGH851983:BGH852027 BQD851983:BQD852027 BZZ851983:BZZ852027 CJV851983:CJV852027 CTR851983:CTR852027 DDN851983:DDN852027 DNJ851983:DNJ852027 DXF851983:DXF852027 EHB851983:EHB852027 EQX851983:EQX852027 FAT851983:FAT852027 FKP851983:FKP852027 FUL851983:FUL852027 GEH851983:GEH852027 GOD851983:GOD852027 GXZ851983:GXZ852027 HHV851983:HHV852027 HRR851983:HRR852027 IBN851983:IBN852027 ILJ851983:ILJ852027 IVF851983:IVF852027 JFB851983:JFB852027 JOX851983:JOX852027 JYT851983:JYT852027 KIP851983:KIP852027 KSL851983:KSL852027 LCH851983:LCH852027 LMD851983:LMD852027 LVZ851983:LVZ852027 MFV851983:MFV852027 MPR851983:MPR852027 MZN851983:MZN852027 NJJ851983:NJJ852027 NTF851983:NTF852027 ODB851983:ODB852027 OMX851983:OMX852027 OWT851983:OWT852027 PGP851983:PGP852027 PQL851983:PQL852027 QAH851983:QAH852027 QKD851983:QKD852027 QTZ851983:QTZ852027 RDV851983:RDV852027 RNR851983:RNR852027 RXN851983:RXN852027 SHJ851983:SHJ852027 SRF851983:SRF852027 TBB851983:TBB852027 TKX851983:TKX852027 TUT851983:TUT852027 UEP851983:UEP852027 UOL851983:UOL852027 UYH851983:UYH852027 VID851983:VID852027 VRZ851983:VRZ852027 WBV851983:WBV852027 WLR851983:WLR852027 WVN851983:WVN852027 F917519:F917563 JB917519:JB917563 SX917519:SX917563 ACT917519:ACT917563 AMP917519:AMP917563 AWL917519:AWL917563 BGH917519:BGH917563 BQD917519:BQD917563 BZZ917519:BZZ917563 CJV917519:CJV917563 CTR917519:CTR917563 DDN917519:DDN917563 DNJ917519:DNJ917563 DXF917519:DXF917563 EHB917519:EHB917563 EQX917519:EQX917563 FAT917519:FAT917563 FKP917519:FKP917563 FUL917519:FUL917563 GEH917519:GEH917563 GOD917519:GOD917563 GXZ917519:GXZ917563 HHV917519:HHV917563 HRR917519:HRR917563 IBN917519:IBN917563 ILJ917519:ILJ917563 IVF917519:IVF917563 JFB917519:JFB917563 JOX917519:JOX917563 JYT917519:JYT917563 KIP917519:KIP917563 KSL917519:KSL917563 LCH917519:LCH917563 LMD917519:LMD917563 LVZ917519:LVZ917563 MFV917519:MFV917563 MPR917519:MPR917563 MZN917519:MZN917563 NJJ917519:NJJ917563 NTF917519:NTF917563 ODB917519:ODB917563 OMX917519:OMX917563 OWT917519:OWT917563 PGP917519:PGP917563 PQL917519:PQL917563 QAH917519:QAH917563 QKD917519:QKD917563 QTZ917519:QTZ917563 RDV917519:RDV917563 RNR917519:RNR917563 RXN917519:RXN917563 SHJ917519:SHJ917563 SRF917519:SRF917563 TBB917519:TBB917563 TKX917519:TKX917563 TUT917519:TUT917563 UEP917519:UEP917563 UOL917519:UOL917563 UYH917519:UYH917563 VID917519:VID917563 VRZ917519:VRZ917563 WBV917519:WBV917563 WLR917519:WLR917563 WVN917519:WVN917563 F983055:F983099 JB983055:JB983099 SX983055:SX983099 ACT983055:ACT983099 AMP983055:AMP983099 AWL983055:AWL983099 BGH983055:BGH983099 BQD983055:BQD983099 BZZ983055:BZZ983099 CJV983055:CJV983099 CTR983055:CTR983099 DDN983055:DDN983099 DNJ983055:DNJ983099 DXF983055:DXF983099 EHB983055:EHB983099 EQX983055:EQX983099 FAT983055:FAT983099 FKP983055:FKP983099 FUL983055:FUL983099 GEH983055:GEH983099 GOD983055:GOD983099 GXZ983055:GXZ983099 HHV983055:HHV983099 HRR983055:HRR983099 IBN983055:IBN983099 ILJ983055:ILJ983099 IVF983055:IVF983099 JFB983055:JFB983099 JOX983055:JOX983099 JYT983055:JYT983099 KIP983055:KIP983099 KSL983055:KSL983099 LCH983055:LCH983099 LMD983055:LMD983099 LVZ983055:LVZ983099 MFV983055:MFV983099 MPR983055:MPR983099 MZN983055:MZN983099 NJJ983055:NJJ983099 NTF983055:NTF983099 ODB983055:ODB983099 OMX983055:OMX983099 OWT983055:OWT983099 PGP983055:PGP983099 PQL983055:PQL983099 QAH983055:QAH983099 QKD983055:QKD983099 QTZ983055:QTZ983099 RDV983055:RDV983099 RNR983055:RNR983099 RXN983055:RXN983099 SHJ983055:SHJ983099 SRF983055:SRF983099 TBB983055:TBB983099 TKX983055:TKX983099 TUT983055:TUT983099 UEP983055:UEP983099 UOL983055:UOL983099 UYH983055:UYH983099 VID983055:VID983099 VRZ983055:VRZ983099 WBV983055:WBV983099 WLR983055:WLR983099 JB11:JB59 SX11:SX59 ACT11:ACT59 AMP11:AMP59 AWL11:AWL59 BGH11:BGH59 BQD11:BQD59 BZZ11:BZZ59 CJV11:CJV59 CTR11:CTR59 DDN11:DDN59 DNJ11:DNJ59 DXF11:DXF59 EHB11:EHB59 EQX11:EQX59 FAT11:FAT59 FKP11:FKP59 FUL11:FUL59 GEH11:GEH59 GOD11:GOD59 GXZ11:GXZ59 HHV11:HHV59 HRR11:HRR59 IBN11:IBN59 ILJ11:ILJ59 IVF11:IVF59 JFB11:JFB59 JOX11:JOX59 JYT11:JYT59 KIP11:KIP59 KSL11:KSL59 LCH11:LCH59 LMD11:LMD59 LVZ11:LVZ59 MFV11:MFV59 MPR11:MPR59 MZN11:MZN59 NJJ11:NJJ59 NTF11:NTF59 ODB11:ODB59 OMX11:OMX59 OWT11:OWT59 PGP11:PGP59 PQL11:PQL59 QAH11:QAH59 QKD11:QKD59 QTZ11:QTZ59 RDV11:RDV59 RNR11:RNR59 RXN11:RXN59 SHJ11:SHJ59 SRF11:SRF59 TBB11:TBB59 TKX11:TKX59 TUT11:TUT59 UEP11:UEP59 UOL11:UOL59 UYH11:UYH59 VID11:VID59 VRZ11:VRZ59 WBV11:WBV59 WLR11:WLR59 WVN11:WVN59 F11:F77">
      <formula1>"高,中,低"</formula1>
    </dataValidation>
    <dataValidation type="list" allowBlank="1" showInputMessage="1" showErrorMessage="1" sqref="WVO983055:WVO983099 G65551:G65595 JC65551:JC65595 SY65551:SY65595 ACU65551:ACU65595 AMQ65551:AMQ65595 AWM65551:AWM65595 BGI65551:BGI65595 BQE65551:BQE65595 CAA65551:CAA65595 CJW65551:CJW65595 CTS65551:CTS65595 DDO65551:DDO65595 DNK65551:DNK65595 DXG65551:DXG65595 EHC65551:EHC65595 EQY65551:EQY65595 FAU65551:FAU65595 FKQ65551:FKQ65595 FUM65551:FUM65595 GEI65551:GEI65595 GOE65551:GOE65595 GYA65551:GYA65595 HHW65551:HHW65595 HRS65551:HRS65595 IBO65551:IBO65595 ILK65551:ILK65595 IVG65551:IVG65595 JFC65551:JFC65595 JOY65551:JOY65595 JYU65551:JYU65595 KIQ65551:KIQ65595 KSM65551:KSM65595 LCI65551:LCI65595 LME65551:LME65595 LWA65551:LWA65595 MFW65551:MFW65595 MPS65551:MPS65595 MZO65551:MZO65595 NJK65551:NJK65595 NTG65551:NTG65595 ODC65551:ODC65595 OMY65551:OMY65595 OWU65551:OWU65595 PGQ65551:PGQ65595 PQM65551:PQM65595 QAI65551:QAI65595 QKE65551:QKE65595 QUA65551:QUA65595 RDW65551:RDW65595 RNS65551:RNS65595 RXO65551:RXO65595 SHK65551:SHK65595 SRG65551:SRG65595 TBC65551:TBC65595 TKY65551:TKY65595 TUU65551:TUU65595 UEQ65551:UEQ65595 UOM65551:UOM65595 UYI65551:UYI65595 VIE65551:VIE65595 VSA65551:VSA65595 WBW65551:WBW65595 WLS65551:WLS65595 WVO65551:WVO65595 G131087:G131131 JC131087:JC131131 SY131087:SY131131 ACU131087:ACU131131 AMQ131087:AMQ131131 AWM131087:AWM131131 BGI131087:BGI131131 BQE131087:BQE131131 CAA131087:CAA131131 CJW131087:CJW131131 CTS131087:CTS131131 DDO131087:DDO131131 DNK131087:DNK131131 DXG131087:DXG131131 EHC131087:EHC131131 EQY131087:EQY131131 FAU131087:FAU131131 FKQ131087:FKQ131131 FUM131087:FUM131131 GEI131087:GEI131131 GOE131087:GOE131131 GYA131087:GYA131131 HHW131087:HHW131131 HRS131087:HRS131131 IBO131087:IBO131131 ILK131087:ILK131131 IVG131087:IVG131131 JFC131087:JFC131131 JOY131087:JOY131131 JYU131087:JYU131131 KIQ131087:KIQ131131 KSM131087:KSM131131 LCI131087:LCI131131 LME131087:LME131131 LWA131087:LWA131131 MFW131087:MFW131131 MPS131087:MPS131131 MZO131087:MZO131131 NJK131087:NJK131131 NTG131087:NTG131131 ODC131087:ODC131131 OMY131087:OMY131131 OWU131087:OWU131131 PGQ131087:PGQ131131 PQM131087:PQM131131 QAI131087:QAI131131 QKE131087:QKE131131 QUA131087:QUA131131 RDW131087:RDW131131 RNS131087:RNS131131 RXO131087:RXO131131 SHK131087:SHK131131 SRG131087:SRG131131 TBC131087:TBC131131 TKY131087:TKY131131 TUU131087:TUU131131 UEQ131087:UEQ131131 UOM131087:UOM131131 UYI131087:UYI131131 VIE131087:VIE131131 VSA131087:VSA131131 WBW131087:WBW131131 WLS131087:WLS131131 WVO131087:WVO131131 G196623:G196667 JC196623:JC196667 SY196623:SY196667 ACU196623:ACU196667 AMQ196623:AMQ196667 AWM196623:AWM196667 BGI196623:BGI196667 BQE196623:BQE196667 CAA196623:CAA196667 CJW196623:CJW196667 CTS196623:CTS196667 DDO196623:DDO196667 DNK196623:DNK196667 DXG196623:DXG196667 EHC196623:EHC196667 EQY196623:EQY196667 FAU196623:FAU196667 FKQ196623:FKQ196667 FUM196623:FUM196667 GEI196623:GEI196667 GOE196623:GOE196667 GYA196623:GYA196667 HHW196623:HHW196667 HRS196623:HRS196667 IBO196623:IBO196667 ILK196623:ILK196667 IVG196623:IVG196667 JFC196623:JFC196667 JOY196623:JOY196667 JYU196623:JYU196667 KIQ196623:KIQ196667 KSM196623:KSM196667 LCI196623:LCI196667 LME196623:LME196667 LWA196623:LWA196667 MFW196623:MFW196667 MPS196623:MPS196667 MZO196623:MZO196667 NJK196623:NJK196667 NTG196623:NTG196667 ODC196623:ODC196667 OMY196623:OMY196667 OWU196623:OWU196667 PGQ196623:PGQ196667 PQM196623:PQM196667 QAI196623:QAI196667 QKE196623:QKE196667 QUA196623:QUA196667 RDW196623:RDW196667 RNS196623:RNS196667 RXO196623:RXO196667 SHK196623:SHK196667 SRG196623:SRG196667 TBC196623:TBC196667 TKY196623:TKY196667 TUU196623:TUU196667 UEQ196623:UEQ196667 UOM196623:UOM196667 UYI196623:UYI196667 VIE196623:VIE196667 VSA196623:VSA196667 WBW196623:WBW196667 WLS196623:WLS196667 WVO196623:WVO196667 G262159:G262203 JC262159:JC262203 SY262159:SY262203 ACU262159:ACU262203 AMQ262159:AMQ262203 AWM262159:AWM262203 BGI262159:BGI262203 BQE262159:BQE262203 CAA262159:CAA262203 CJW262159:CJW262203 CTS262159:CTS262203 DDO262159:DDO262203 DNK262159:DNK262203 DXG262159:DXG262203 EHC262159:EHC262203 EQY262159:EQY262203 FAU262159:FAU262203 FKQ262159:FKQ262203 FUM262159:FUM262203 GEI262159:GEI262203 GOE262159:GOE262203 GYA262159:GYA262203 HHW262159:HHW262203 HRS262159:HRS262203 IBO262159:IBO262203 ILK262159:ILK262203 IVG262159:IVG262203 JFC262159:JFC262203 JOY262159:JOY262203 JYU262159:JYU262203 KIQ262159:KIQ262203 KSM262159:KSM262203 LCI262159:LCI262203 LME262159:LME262203 LWA262159:LWA262203 MFW262159:MFW262203 MPS262159:MPS262203 MZO262159:MZO262203 NJK262159:NJK262203 NTG262159:NTG262203 ODC262159:ODC262203 OMY262159:OMY262203 OWU262159:OWU262203 PGQ262159:PGQ262203 PQM262159:PQM262203 QAI262159:QAI262203 QKE262159:QKE262203 QUA262159:QUA262203 RDW262159:RDW262203 RNS262159:RNS262203 RXO262159:RXO262203 SHK262159:SHK262203 SRG262159:SRG262203 TBC262159:TBC262203 TKY262159:TKY262203 TUU262159:TUU262203 UEQ262159:UEQ262203 UOM262159:UOM262203 UYI262159:UYI262203 VIE262159:VIE262203 VSA262159:VSA262203 WBW262159:WBW262203 WLS262159:WLS262203 WVO262159:WVO262203 G327695:G327739 JC327695:JC327739 SY327695:SY327739 ACU327695:ACU327739 AMQ327695:AMQ327739 AWM327695:AWM327739 BGI327695:BGI327739 BQE327695:BQE327739 CAA327695:CAA327739 CJW327695:CJW327739 CTS327695:CTS327739 DDO327695:DDO327739 DNK327695:DNK327739 DXG327695:DXG327739 EHC327695:EHC327739 EQY327695:EQY327739 FAU327695:FAU327739 FKQ327695:FKQ327739 FUM327695:FUM327739 GEI327695:GEI327739 GOE327695:GOE327739 GYA327695:GYA327739 HHW327695:HHW327739 HRS327695:HRS327739 IBO327695:IBO327739 ILK327695:ILK327739 IVG327695:IVG327739 JFC327695:JFC327739 JOY327695:JOY327739 JYU327695:JYU327739 KIQ327695:KIQ327739 KSM327695:KSM327739 LCI327695:LCI327739 LME327695:LME327739 LWA327695:LWA327739 MFW327695:MFW327739 MPS327695:MPS327739 MZO327695:MZO327739 NJK327695:NJK327739 NTG327695:NTG327739 ODC327695:ODC327739 OMY327695:OMY327739 OWU327695:OWU327739 PGQ327695:PGQ327739 PQM327695:PQM327739 QAI327695:QAI327739 QKE327695:QKE327739 QUA327695:QUA327739 RDW327695:RDW327739 RNS327695:RNS327739 RXO327695:RXO327739 SHK327695:SHK327739 SRG327695:SRG327739 TBC327695:TBC327739 TKY327695:TKY327739 TUU327695:TUU327739 UEQ327695:UEQ327739 UOM327695:UOM327739 UYI327695:UYI327739 VIE327695:VIE327739 VSA327695:VSA327739 WBW327695:WBW327739 WLS327695:WLS327739 WVO327695:WVO327739 G393231:G393275 JC393231:JC393275 SY393231:SY393275 ACU393231:ACU393275 AMQ393231:AMQ393275 AWM393231:AWM393275 BGI393231:BGI393275 BQE393231:BQE393275 CAA393231:CAA393275 CJW393231:CJW393275 CTS393231:CTS393275 DDO393231:DDO393275 DNK393231:DNK393275 DXG393231:DXG393275 EHC393231:EHC393275 EQY393231:EQY393275 FAU393231:FAU393275 FKQ393231:FKQ393275 FUM393231:FUM393275 GEI393231:GEI393275 GOE393231:GOE393275 GYA393231:GYA393275 HHW393231:HHW393275 HRS393231:HRS393275 IBO393231:IBO393275 ILK393231:ILK393275 IVG393231:IVG393275 JFC393231:JFC393275 JOY393231:JOY393275 JYU393231:JYU393275 KIQ393231:KIQ393275 KSM393231:KSM393275 LCI393231:LCI393275 LME393231:LME393275 LWA393231:LWA393275 MFW393231:MFW393275 MPS393231:MPS393275 MZO393231:MZO393275 NJK393231:NJK393275 NTG393231:NTG393275 ODC393231:ODC393275 OMY393231:OMY393275 OWU393231:OWU393275 PGQ393231:PGQ393275 PQM393231:PQM393275 QAI393231:QAI393275 QKE393231:QKE393275 QUA393231:QUA393275 RDW393231:RDW393275 RNS393231:RNS393275 RXO393231:RXO393275 SHK393231:SHK393275 SRG393231:SRG393275 TBC393231:TBC393275 TKY393231:TKY393275 TUU393231:TUU393275 UEQ393231:UEQ393275 UOM393231:UOM393275 UYI393231:UYI393275 VIE393231:VIE393275 VSA393231:VSA393275 WBW393231:WBW393275 WLS393231:WLS393275 WVO393231:WVO393275 G458767:G458811 JC458767:JC458811 SY458767:SY458811 ACU458767:ACU458811 AMQ458767:AMQ458811 AWM458767:AWM458811 BGI458767:BGI458811 BQE458767:BQE458811 CAA458767:CAA458811 CJW458767:CJW458811 CTS458767:CTS458811 DDO458767:DDO458811 DNK458767:DNK458811 DXG458767:DXG458811 EHC458767:EHC458811 EQY458767:EQY458811 FAU458767:FAU458811 FKQ458767:FKQ458811 FUM458767:FUM458811 GEI458767:GEI458811 GOE458767:GOE458811 GYA458767:GYA458811 HHW458767:HHW458811 HRS458767:HRS458811 IBO458767:IBO458811 ILK458767:ILK458811 IVG458767:IVG458811 JFC458767:JFC458811 JOY458767:JOY458811 JYU458767:JYU458811 KIQ458767:KIQ458811 KSM458767:KSM458811 LCI458767:LCI458811 LME458767:LME458811 LWA458767:LWA458811 MFW458767:MFW458811 MPS458767:MPS458811 MZO458767:MZO458811 NJK458767:NJK458811 NTG458767:NTG458811 ODC458767:ODC458811 OMY458767:OMY458811 OWU458767:OWU458811 PGQ458767:PGQ458811 PQM458767:PQM458811 QAI458767:QAI458811 QKE458767:QKE458811 QUA458767:QUA458811 RDW458767:RDW458811 RNS458767:RNS458811 RXO458767:RXO458811 SHK458767:SHK458811 SRG458767:SRG458811 TBC458767:TBC458811 TKY458767:TKY458811 TUU458767:TUU458811 UEQ458767:UEQ458811 UOM458767:UOM458811 UYI458767:UYI458811 VIE458767:VIE458811 VSA458767:VSA458811 WBW458767:WBW458811 WLS458767:WLS458811 WVO458767:WVO458811 G524303:G524347 JC524303:JC524347 SY524303:SY524347 ACU524303:ACU524347 AMQ524303:AMQ524347 AWM524303:AWM524347 BGI524303:BGI524347 BQE524303:BQE524347 CAA524303:CAA524347 CJW524303:CJW524347 CTS524303:CTS524347 DDO524303:DDO524347 DNK524303:DNK524347 DXG524303:DXG524347 EHC524303:EHC524347 EQY524303:EQY524347 FAU524303:FAU524347 FKQ524303:FKQ524347 FUM524303:FUM524347 GEI524303:GEI524347 GOE524303:GOE524347 GYA524303:GYA524347 HHW524303:HHW524347 HRS524303:HRS524347 IBO524303:IBO524347 ILK524303:ILK524347 IVG524303:IVG524347 JFC524303:JFC524347 JOY524303:JOY524347 JYU524303:JYU524347 KIQ524303:KIQ524347 KSM524303:KSM524347 LCI524303:LCI524347 LME524303:LME524347 LWA524303:LWA524347 MFW524303:MFW524347 MPS524303:MPS524347 MZO524303:MZO524347 NJK524303:NJK524347 NTG524303:NTG524347 ODC524303:ODC524347 OMY524303:OMY524347 OWU524303:OWU524347 PGQ524303:PGQ524347 PQM524303:PQM524347 QAI524303:QAI524347 QKE524303:QKE524347 QUA524303:QUA524347 RDW524303:RDW524347 RNS524303:RNS524347 RXO524303:RXO524347 SHK524303:SHK524347 SRG524303:SRG524347 TBC524303:TBC524347 TKY524303:TKY524347 TUU524303:TUU524347 UEQ524303:UEQ524347 UOM524303:UOM524347 UYI524303:UYI524347 VIE524303:VIE524347 VSA524303:VSA524347 WBW524303:WBW524347 WLS524303:WLS524347 WVO524303:WVO524347 G589839:G589883 JC589839:JC589883 SY589839:SY589883 ACU589839:ACU589883 AMQ589839:AMQ589883 AWM589839:AWM589883 BGI589839:BGI589883 BQE589839:BQE589883 CAA589839:CAA589883 CJW589839:CJW589883 CTS589839:CTS589883 DDO589839:DDO589883 DNK589839:DNK589883 DXG589839:DXG589883 EHC589839:EHC589883 EQY589839:EQY589883 FAU589839:FAU589883 FKQ589839:FKQ589883 FUM589839:FUM589883 GEI589839:GEI589883 GOE589839:GOE589883 GYA589839:GYA589883 HHW589839:HHW589883 HRS589839:HRS589883 IBO589839:IBO589883 ILK589839:ILK589883 IVG589839:IVG589883 JFC589839:JFC589883 JOY589839:JOY589883 JYU589839:JYU589883 KIQ589839:KIQ589883 KSM589839:KSM589883 LCI589839:LCI589883 LME589839:LME589883 LWA589839:LWA589883 MFW589839:MFW589883 MPS589839:MPS589883 MZO589839:MZO589883 NJK589839:NJK589883 NTG589839:NTG589883 ODC589839:ODC589883 OMY589839:OMY589883 OWU589839:OWU589883 PGQ589839:PGQ589883 PQM589839:PQM589883 QAI589839:QAI589883 QKE589839:QKE589883 QUA589839:QUA589883 RDW589839:RDW589883 RNS589839:RNS589883 RXO589839:RXO589883 SHK589839:SHK589883 SRG589839:SRG589883 TBC589839:TBC589883 TKY589839:TKY589883 TUU589839:TUU589883 UEQ589839:UEQ589883 UOM589839:UOM589883 UYI589839:UYI589883 VIE589839:VIE589883 VSA589839:VSA589883 WBW589839:WBW589883 WLS589839:WLS589883 WVO589839:WVO589883 G655375:G655419 JC655375:JC655419 SY655375:SY655419 ACU655375:ACU655419 AMQ655375:AMQ655419 AWM655375:AWM655419 BGI655375:BGI655419 BQE655375:BQE655419 CAA655375:CAA655419 CJW655375:CJW655419 CTS655375:CTS655419 DDO655375:DDO655419 DNK655375:DNK655419 DXG655375:DXG655419 EHC655375:EHC655419 EQY655375:EQY655419 FAU655375:FAU655419 FKQ655375:FKQ655419 FUM655375:FUM655419 GEI655375:GEI655419 GOE655375:GOE655419 GYA655375:GYA655419 HHW655375:HHW655419 HRS655375:HRS655419 IBO655375:IBO655419 ILK655375:ILK655419 IVG655375:IVG655419 JFC655375:JFC655419 JOY655375:JOY655419 JYU655375:JYU655419 KIQ655375:KIQ655419 KSM655375:KSM655419 LCI655375:LCI655419 LME655375:LME655419 LWA655375:LWA655419 MFW655375:MFW655419 MPS655375:MPS655419 MZO655375:MZO655419 NJK655375:NJK655419 NTG655375:NTG655419 ODC655375:ODC655419 OMY655375:OMY655419 OWU655375:OWU655419 PGQ655375:PGQ655419 PQM655375:PQM655419 QAI655375:QAI655419 QKE655375:QKE655419 QUA655375:QUA655419 RDW655375:RDW655419 RNS655375:RNS655419 RXO655375:RXO655419 SHK655375:SHK655419 SRG655375:SRG655419 TBC655375:TBC655419 TKY655375:TKY655419 TUU655375:TUU655419 UEQ655375:UEQ655419 UOM655375:UOM655419 UYI655375:UYI655419 VIE655375:VIE655419 VSA655375:VSA655419 WBW655375:WBW655419 WLS655375:WLS655419 WVO655375:WVO655419 G720911:G720955 JC720911:JC720955 SY720911:SY720955 ACU720911:ACU720955 AMQ720911:AMQ720955 AWM720911:AWM720955 BGI720911:BGI720955 BQE720911:BQE720955 CAA720911:CAA720955 CJW720911:CJW720955 CTS720911:CTS720955 DDO720911:DDO720955 DNK720911:DNK720955 DXG720911:DXG720955 EHC720911:EHC720955 EQY720911:EQY720955 FAU720911:FAU720955 FKQ720911:FKQ720955 FUM720911:FUM720955 GEI720911:GEI720955 GOE720911:GOE720955 GYA720911:GYA720955 HHW720911:HHW720955 HRS720911:HRS720955 IBO720911:IBO720955 ILK720911:ILK720955 IVG720911:IVG720955 JFC720911:JFC720955 JOY720911:JOY720955 JYU720911:JYU720955 KIQ720911:KIQ720955 KSM720911:KSM720955 LCI720911:LCI720955 LME720911:LME720955 LWA720911:LWA720955 MFW720911:MFW720955 MPS720911:MPS720955 MZO720911:MZO720955 NJK720911:NJK720955 NTG720911:NTG720955 ODC720911:ODC720955 OMY720911:OMY720955 OWU720911:OWU720955 PGQ720911:PGQ720955 PQM720911:PQM720955 QAI720911:QAI720955 QKE720911:QKE720955 QUA720911:QUA720955 RDW720911:RDW720955 RNS720911:RNS720955 RXO720911:RXO720955 SHK720911:SHK720955 SRG720911:SRG720955 TBC720911:TBC720955 TKY720911:TKY720955 TUU720911:TUU720955 UEQ720911:UEQ720955 UOM720911:UOM720955 UYI720911:UYI720955 VIE720911:VIE720955 VSA720911:VSA720955 WBW720911:WBW720955 WLS720911:WLS720955 WVO720911:WVO720955 G786447:G786491 JC786447:JC786491 SY786447:SY786491 ACU786447:ACU786491 AMQ786447:AMQ786491 AWM786447:AWM786491 BGI786447:BGI786491 BQE786447:BQE786491 CAA786447:CAA786491 CJW786447:CJW786491 CTS786447:CTS786491 DDO786447:DDO786491 DNK786447:DNK786491 DXG786447:DXG786491 EHC786447:EHC786491 EQY786447:EQY786491 FAU786447:FAU786491 FKQ786447:FKQ786491 FUM786447:FUM786491 GEI786447:GEI786491 GOE786447:GOE786491 GYA786447:GYA786491 HHW786447:HHW786491 HRS786447:HRS786491 IBO786447:IBO786491 ILK786447:ILK786491 IVG786447:IVG786491 JFC786447:JFC786491 JOY786447:JOY786491 JYU786447:JYU786491 KIQ786447:KIQ786491 KSM786447:KSM786491 LCI786447:LCI786491 LME786447:LME786491 LWA786447:LWA786491 MFW786447:MFW786491 MPS786447:MPS786491 MZO786447:MZO786491 NJK786447:NJK786491 NTG786447:NTG786491 ODC786447:ODC786491 OMY786447:OMY786491 OWU786447:OWU786491 PGQ786447:PGQ786491 PQM786447:PQM786491 QAI786447:QAI786491 QKE786447:QKE786491 QUA786447:QUA786491 RDW786447:RDW786491 RNS786447:RNS786491 RXO786447:RXO786491 SHK786447:SHK786491 SRG786447:SRG786491 TBC786447:TBC786491 TKY786447:TKY786491 TUU786447:TUU786491 UEQ786447:UEQ786491 UOM786447:UOM786491 UYI786447:UYI786491 VIE786447:VIE786491 VSA786447:VSA786491 WBW786447:WBW786491 WLS786447:WLS786491 WVO786447:WVO786491 G851983:G852027 JC851983:JC852027 SY851983:SY852027 ACU851983:ACU852027 AMQ851983:AMQ852027 AWM851983:AWM852027 BGI851983:BGI852027 BQE851983:BQE852027 CAA851983:CAA852027 CJW851983:CJW852027 CTS851983:CTS852027 DDO851983:DDO852027 DNK851983:DNK852027 DXG851983:DXG852027 EHC851983:EHC852027 EQY851983:EQY852027 FAU851983:FAU852027 FKQ851983:FKQ852027 FUM851983:FUM852027 GEI851983:GEI852027 GOE851983:GOE852027 GYA851983:GYA852027 HHW851983:HHW852027 HRS851983:HRS852027 IBO851983:IBO852027 ILK851983:ILK852027 IVG851983:IVG852027 JFC851983:JFC852027 JOY851983:JOY852027 JYU851983:JYU852027 KIQ851983:KIQ852027 KSM851983:KSM852027 LCI851983:LCI852027 LME851983:LME852027 LWA851983:LWA852027 MFW851983:MFW852027 MPS851983:MPS852027 MZO851983:MZO852027 NJK851983:NJK852027 NTG851983:NTG852027 ODC851983:ODC852027 OMY851983:OMY852027 OWU851983:OWU852027 PGQ851983:PGQ852027 PQM851983:PQM852027 QAI851983:QAI852027 QKE851983:QKE852027 QUA851983:QUA852027 RDW851983:RDW852027 RNS851983:RNS852027 RXO851983:RXO852027 SHK851983:SHK852027 SRG851983:SRG852027 TBC851983:TBC852027 TKY851983:TKY852027 TUU851983:TUU852027 UEQ851983:UEQ852027 UOM851983:UOM852027 UYI851983:UYI852027 VIE851983:VIE852027 VSA851983:VSA852027 WBW851983:WBW852027 WLS851983:WLS852027 WVO851983:WVO852027 G917519:G917563 JC917519:JC917563 SY917519:SY917563 ACU917519:ACU917563 AMQ917519:AMQ917563 AWM917519:AWM917563 BGI917519:BGI917563 BQE917519:BQE917563 CAA917519:CAA917563 CJW917519:CJW917563 CTS917519:CTS917563 DDO917519:DDO917563 DNK917519:DNK917563 DXG917519:DXG917563 EHC917519:EHC917563 EQY917519:EQY917563 FAU917519:FAU917563 FKQ917519:FKQ917563 FUM917519:FUM917563 GEI917519:GEI917563 GOE917519:GOE917563 GYA917519:GYA917563 HHW917519:HHW917563 HRS917519:HRS917563 IBO917519:IBO917563 ILK917519:ILK917563 IVG917519:IVG917563 JFC917519:JFC917563 JOY917519:JOY917563 JYU917519:JYU917563 KIQ917519:KIQ917563 KSM917519:KSM917563 LCI917519:LCI917563 LME917519:LME917563 LWA917519:LWA917563 MFW917519:MFW917563 MPS917519:MPS917563 MZO917519:MZO917563 NJK917519:NJK917563 NTG917519:NTG917563 ODC917519:ODC917563 OMY917519:OMY917563 OWU917519:OWU917563 PGQ917519:PGQ917563 PQM917519:PQM917563 QAI917519:QAI917563 QKE917519:QKE917563 QUA917519:QUA917563 RDW917519:RDW917563 RNS917519:RNS917563 RXO917519:RXO917563 SHK917519:SHK917563 SRG917519:SRG917563 TBC917519:TBC917563 TKY917519:TKY917563 TUU917519:TUU917563 UEQ917519:UEQ917563 UOM917519:UOM917563 UYI917519:UYI917563 VIE917519:VIE917563 VSA917519:VSA917563 WBW917519:WBW917563 WLS917519:WLS917563 WVO917519:WVO917563 G983055:G983099 JC983055:JC983099 SY983055:SY983099 ACU983055:ACU983099 AMQ983055:AMQ983099 AWM983055:AWM983099 BGI983055:BGI983099 BQE983055:BQE983099 CAA983055:CAA983099 CJW983055:CJW983099 CTS983055:CTS983099 DDO983055:DDO983099 DNK983055:DNK983099 DXG983055:DXG983099 EHC983055:EHC983099 EQY983055:EQY983099 FAU983055:FAU983099 FKQ983055:FKQ983099 FUM983055:FUM983099 GEI983055:GEI983099 GOE983055:GOE983099 GYA983055:GYA983099 HHW983055:HHW983099 HRS983055:HRS983099 IBO983055:IBO983099 ILK983055:ILK983099 IVG983055:IVG983099 JFC983055:JFC983099 JOY983055:JOY983099 JYU983055:JYU983099 KIQ983055:KIQ983099 KSM983055:KSM983099 LCI983055:LCI983099 LME983055:LME983099 LWA983055:LWA983099 MFW983055:MFW983099 MPS983055:MPS983099 MZO983055:MZO983099 NJK983055:NJK983099 NTG983055:NTG983099 ODC983055:ODC983099 OMY983055:OMY983099 OWU983055:OWU983099 PGQ983055:PGQ983099 PQM983055:PQM983099 QAI983055:QAI983099 QKE983055:QKE983099 QUA983055:QUA983099 RDW983055:RDW983099 RNS983055:RNS983099 RXO983055:RXO983099 SHK983055:SHK983099 SRG983055:SRG983099 TBC983055:TBC983099 TKY983055:TKY983099 TUU983055:TUU983099 UEQ983055:UEQ983099 UOM983055:UOM983099 UYI983055:UYI983099 VIE983055:VIE983099 VSA983055:VSA983099 WBW983055:WBW983099 WLS983055:WLS983099 JC11:JC59 SY11:SY59 ACU11:ACU59 AMQ11:AMQ59 AWM11:AWM59 BGI11:BGI59 BQE11:BQE59 CAA11:CAA59 CJW11:CJW59 CTS11:CTS59 DDO11:DDO59 DNK11:DNK59 DXG11:DXG59 EHC11:EHC59 EQY11:EQY59 FAU11:FAU59 FKQ11:FKQ59 FUM11:FUM59 GEI11:GEI59 GOE11:GOE59 GYA11:GYA59 HHW11:HHW59 HRS11:HRS59 IBO11:IBO59 ILK11:ILK59 IVG11:IVG59 JFC11:JFC59 JOY11:JOY59 JYU11:JYU59 KIQ11:KIQ59 KSM11:KSM59 LCI11:LCI59 LME11:LME59 LWA11:LWA59 MFW11:MFW59 MPS11:MPS59 MZO11:MZO59 NJK11:NJK59 NTG11:NTG59 ODC11:ODC59 OMY11:OMY59 OWU11:OWU59 PGQ11:PGQ59 PQM11:PQM59 QAI11:QAI59 QKE11:QKE59 QUA11:QUA59 RDW11:RDW59 RNS11:RNS59 RXO11:RXO59 SHK11:SHK59 SRG11:SRG59 TBC11:TBC59 TKY11:TKY59 TUU11:TUU59 UEQ11:UEQ59 UOM11:UOM59 UYI11:UYI59 VIE11:VIE59 VSA11:VSA59 WBW11:WBW59 WLS11:WLS59 WVO11:WVO59 G11:G77">
      <formula1>"是,否"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60</vt:i4>
      </vt:variant>
    </vt:vector>
  </HeadingPairs>
  <TitlesOfParts>
    <vt:vector size="60" baseType="lpstr">
      <vt:lpstr>第一轮测试结果</vt:lpstr>
      <vt:lpstr>第二轮测试结果</vt:lpstr>
      <vt:lpstr>用例数统计</vt:lpstr>
      <vt:lpstr>仓库收货通知单</vt:lpstr>
      <vt:lpstr>仓库入库单</vt:lpstr>
      <vt:lpstr>仓库发货通知单</vt:lpstr>
      <vt:lpstr>仓库出库单</vt:lpstr>
      <vt:lpstr>仓库管理调拨单</vt:lpstr>
      <vt:lpstr>仓库包装工单管理</vt:lpstr>
      <vt:lpstr>仓库管理物料盘点查询</vt:lpstr>
      <vt:lpstr>销售索赔旧件库存管理</vt:lpstr>
      <vt:lpstr>仓库其他入库单申请单</vt:lpstr>
      <vt:lpstr>仓库其他出库单申请单</vt:lpstr>
      <vt:lpstr>采购管理采购合同及清单</vt:lpstr>
      <vt:lpstr>采购管理采购计划</vt:lpstr>
      <vt:lpstr>采购管理采购订单</vt:lpstr>
      <vt:lpstr>采购管理采购退货</vt:lpstr>
      <vt:lpstr>采购管理采购索赔</vt:lpstr>
      <vt:lpstr>采购管理采购返利</vt:lpstr>
      <vt:lpstr>采购管理采购促销</vt:lpstr>
      <vt:lpstr>采购手工录入发票</vt:lpstr>
      <vt:lpstr>采购对账调整单</vt:lpstr>
      <vt:lpstr>销售管理价格</vt:lpstr>
      <vt:lpstr>销售手工录入发票</vt:lpstr>
      <vt:lpstr>销售管理销售订单</vt:lpstr>
      <vt:lpstr>销售管理退货</vt:lpstr>
      <vt:lpstr>销售管理销售索赔</vt:lpstr>
      <vt:lpstr>销售管理销售信用</vt:lpstr>
      <vt:lpstr>销售管理销售促销</vt:lpstr>
      <vt:lpstr>销售管理销售返利</vt:lpstr>
      <vt:lpstr>销售对账调整单</vt:lpstr>
      <vt:lpstr>基础数据仓库维护</vt:lpstr>
      <vt:lpstr>基础数据配送中心</vt:lpstr>
      <vt:lpstr>基础数据供应商维护</vt:lpstr>
      <vt:lpstr>基础数据物料管理</vt:lpstr>
      <vt:lpstr>基础数据BOM维护</vt:lpstr>
      <vt:lpstr>基础数据翻新件维护</vt:lpstr>
      <vt:lpstr>基础数据采购区域</vt:lpstr>
      <vt:lpstr>基础数据销售区域</vt:lpstr>
      <vt:lpstr>基础数据客户及门店维护</vt:lpstr>
      <vt:lpstr>财务管理业务凭证模板</vt:lpstr>
      <vt:lpstr>财务管理收款单</vt:lpstr>
      <vt:lpstr>财务管理应收核销</vt:lpstr>
      <vt:lpstr>财务管理付款单</vt:lpstr>
      <vt:lpstr>财务管理应付核销</vt:lpstr>
      <vt:lpstr>财务管理成本调整查询</vt:lpstr>
      <vt:lpstr>报表管理缺货登记报表</vt:lpstr>
      <vt:lpstr>报表管理即时库存报表</vt:lpstr>
      <vt:lpstr>报表管理物料进销存统计</vt:lpstr>
      <vt:lpstr>报表管理物料进销存明细表</vt:lpstr>
      <vt:lpstr>报表管理采购索赔统计表</vt:lpstr>
      <vt:lpstr>报表管理销售索赔统计表</vt:lpstr>
      <vt:lpstr>报表管理物料索赔率及故障率报表</vt:lpstr>
      <vt:lpstr>报表管理物料类型索赔率及故障率报表</vt:lpstr>
      <vt:lpstr>报表管理包干索赔应收报表</vt:lpstr>
      <vt:lpstr>报表管理采购订单交货率统计</vt:lpstr>
      <vt:lpstr>报表管理经销商维度统计报表</vt:lpstr>
      <vt:lpstr>进销毛利汇总报表</vt:lpstr>
      <vt:lpstr>报表管理进销毛利明细报表</vt:lpstr>
      <vt:lpstr>销售开票明细报表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init</cp:lastModifiedBy>
  <dcterms:created xsi:type="dcterms:W3CDTF">2006-09-16T00:00:00Z</dcterms:created>
  <dcterms:modified xsi:type="dcterms:W3CDTF">2016-09-13T10:00:25Z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2052-10.1.0.5457</vt:lpwstr>
  </property>
</Properties>
</file>